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fxshare01-nas\DR\PD\DR ME\DR Program Evaluations\CPUC Filings\2020\Final\Confidential\3. SmartRate\"/>
    </mc:Choice>
  </mc:AlternateContent>
  <bookViews>
    <workbookView xWindow="1725" yWindow="750" windowWidth="23040" windowHeight="13725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Data!$A$1:$FX$859</definedName>
    <definedName name="Care">Table!$C$6</definedName>
    <definedName name="_xlnm.Criteria">Lookups!$B$3:$F$4</definedName>
    <definedName name="data">Data!$A$1:$FX$5000</definedName>
    <definedName name="date">Table!$C$4</definedName>
    <definedName name="date_list">Lookups!$J$4:$J$13</definedName>
    <definedName name="dual_enrol">Table!$C$7</definedName>
    <definedName name="dual_enrol_list">Lookups!$M$4:$M$6</definedName>
    <definedName name="Enrolled">Table!$H$4</definedName>
    <definedName name="lca">Table!$C$5</definedName>
    <definedName name="lca_list">Lookups!$K$4:$K$12</definedName>
    <definedName name="Pass">Lookups!$F$7</definedName>
    <definedName name="_xlnm.Print_Area" localSheetId="0">Table!$B$3:$O$37</definedName>
    <definedName name="Result_type">Table!$C$3</definedName>
    <definedName name="Result_type_list">Lookups!$I$4:$I$5</definedName>
    <definedName name="Size_list">Lookups!$L$4:$L$6</definedName>
    <definedName name="table_for_PGE_CBP_expost_private" localSheetId="2">Data!$A$1:$FT$859</definedName>
    <definedName name="Two_way_tab_flag">Lookups!$F$6</definedName>
  </definedNames>
  <calcPr calcId="171027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" i="2" l="1"/>
  <c r="K33" i="4"/>
  <c r="C4" i="2" l="1"/>
  <c r="E4" i="2" l="1"/>
  <c r="F4" i="2" l="1"/>
  <c r="D4" i="2"/>
  <c r="I33" i="4" l="1"/>
  <c r="H33" i="4"/>
  <c r="H6" i="4"/>
  <c r="G33" i="4" l="1"/>
  <c r="B9" i="2" l="1"/>
  <c r="B4" i="2"/>
  <c r="F7" i="2" s="1"/>
  <c r="K7" i="4"/>
  <c r="I6" i="4"/>
  <c r="G6" i="4"/>
  <c r="B34" i="2" l="1"/>
  <c r="H4" i="4"/>
  <c r="B10" i="2"/>
  <c r="C8" i="4" l="1"/>
  <c r="G10" i="4"/>
  <c r="G14" i="4"/>
  <c r="G12" i="4"/>
  <c r="G15" i="4"/>
  <c r="G11" i="4"/>
  <c r="G17" i="4"/>
  <c r="G13" i="4"/>
  <c r="G9" i="4"/>
  <c r="G16" i="4"/>
  <c r="O17" i="4"/>
  <c r="O13" i="4"/>
  <c r="O9" i="4"/>
  <c r="N14" i="4"/>
  <c r="N10" i="4"/>
  <c r="M15" i="4"/>
  <c r="M11" i="4"/>
  <c r="L16" i="4"/>
  <c r="L12" i="4"/>
  <c r="K17" i="4"/>
  <c r="K13" i="4"/>
  <c r="K9" i="4"/>
  <c r="J14" i="4"/>
  <c r="C13" i="2" s="1"/>
  <c r="J10" i="4"/>
  <c r="C9" i="2" s="1"/>
  <c r="I30" i="4"/>
  <c r="I26" i="4"/>
  <c r="I22" i="4"/>
  <c r="I18" i="4"/>
  <c r="I14" i="4"/>
  <c r="I10" i="4"/>
  <c r="O16" i="4"/>
  <c r="O12" i="4"/>
  <c r="N17" i="4"/>
  <c r="N13" i="4"/>
  <c r="N9" i="4"/>
  <c r="M14" i="4"/>
  <c r="M10" i="4"/>
  <c r="L15" i="4"/>
  <c r="L11" i="4"/>
  <c r="K16" i="4"/>
  <c r="K12" i="4"/>
  <c r="J17" i="4"/>
  <c r="C16" i="2" s="1"/>
  <c r="J13" i="4"/>
  <c r="C12" i="2" s="1"/>
  <c r="J9" i="4"/>
  <c r="C8" i="2" s="1"/>
  <c r="I29" i="4"/>
  <c r="I25" i="4"/>
  <c r="I21" i="4"/>
  <c r="I17" i="4"/>
  <c r="I13" i="4"/>
  <c r="I9" i="4"/>
  <c r="O15" i="4"/>
  <c r="O11" i="4"/>
  <c r="N16" i="4"/>
  <c r="N12" i="4"/>
  <c r="M17" i="4"/>
  <c r="M13" i="4"/>
  <c r="M9" i="4"/>
  <c r="L14" i="4"/>
  <c r="L10" i="4"/>
  <c r="K15" i="4"/>
  <c r="K11" i="4"/>
  <c r="J16" i="4"/>
  <c r="C15" i="2" s="1"/>
  <c r="J12" i="4"/>
  <c r="C11" i="2" s="1"/>
  <c r="I32" i="4"/>
  <c r="I28" i="4"/>
  <c r="I24" i="4"/>
  <c r="I20" i="4"/>
  <c r="I16" i="4"/>
  <c r="I12" i="4"/>
  <c r="O14" i="4"/>
  <c r="O10" i="4"/>
  <c r="N15" i="4"/>
  <c r="N11" i="4"/>
  <c r="M16" i="4"/>
  <c r="M12" i="4"/>
  <c r="L17" i="4"/>
  <c r="L13" i="4"/>
  <c r="L9" i="4"/>
  <c r="K14" i="4"/>
  <c r="K10" i="4"/>
  <c r="J15" i="4"/>
  <c r="J11" i="4"/>
  <c r="C10" i="2" s="1"/>
  <c r="I31" i="4"/>
  <c r="I27" i="4"/>
  <c r="I23" i="4"/>
  <c r="I19" i="4"/>
  <c r="I15" i="4"/>
  <c r="I11" i="4"/>
  <c r="O32" i="4"/>
  <c r="M32" i="4"/>
  <c r="N31" i="4"/>
  <c r="N30" i="4"/>
  <c r="O29" i="4"/>
  <c r="O28" i="4"/>
  <c r="O27" i="4"/>
  <c r="G27" i="4"/>
  <c r="G26" i="4"/>
  <c r="G25" i="4"/>
  <c r="H25" i="4" s="1"/>
  <c r="J21" i="4"/>
  <c r="C20" i="2" s="1"/>
  <c r="J20" i="4"/>
  <c r="C19" i="2" s="1"/>
  <c r="J19" i="4"/>
  <c r="C18" i="2" s="1"/>
  <c r="K18" i="4"/>
  <c r="K32" i="4"/>
  <c r="L31" i="4"/>
  <c r="L30" i="4"/>
  <c r="M29" i="4"/>
  <c r="M28" i="4"/>
  <c r="M27" i="4"/>
  <c r="N26" i="4"/>
  <c r="N25" i="4"/>
  <c r="N24" i="4"/>
  <c r="O23" i="4"/>
  <c r="O22" i="4"/>
  <c r="G22" i="4"/>
  <c r="H22" i="4" s="1"/>
  <c r="G21" i="4"/>
  <c r="G20" i="4"/>
  <c r="C14" i="2"/>
  <c r="J32" i="4"/>
  <c r="C31" i="2" s="1"/>
  <c r="K31" i="4"/>
  <c r="K30" i="4"/>
  <c r="L29" i="4"/>
  <c r="L28" i="4"/>
  <c r="L27" i="4"/>
  <c r="M26" i="4"/>
  <c r="M25" i="4"/>
  <c r="M24" i="4"/>
  <c r="N23" i="4"/>
  <c r="N22" i="4"/>
  <c r="O21" i="4"/>
  <c r="O20" i="4"/>
  <c r="O19" i="4"/>
  <c r="G19" i="4"/>
  <c r="G18" i="4"/>
  <c r="J31" i="4"/>
  <c r="C30" i="2" s="1"/>
  <c r="J30" i="4"/>
  <c r="C29" i="2" s="1"/>
  <c r="K29" i="4"/>
  <c r="K28" i="4"/>
  <c r="K27" i="4"/>
  <c r="L26" i="4"/>
  <c r="L25" i="4"/>
  <c r="L24" i="4"/>
  <c r="M23" i="4"/>
  <c r="M22" i="4"/>
  <c r="N21" i="4"/>
  <c r="N20" i="4"/>
  <c r="N19" i="4"/>
  <c r="O18" i="4"/>
  <c r="J29" i="4"/>
  <c r="C28" i="2" s="1"/>
  <c r="J28" i="4"/>
  <c r="C27" i="2" s="1"/>
  <c r="J27" i="4"/>
  <c r="C26" i="2" s="1"/>
  <c r="K26" i="4"/>
  <c r="K25" i="4"/>
  <c r="K24" i="4"/>
  <c r="L23" i="4"/>
  <c r="M31" i="4"/>
  <c r="G29" i="4"/>
  <c r="J26" i="4"/>
  <c r="C25" i="2" s="1"/>
  <c r="G24" i="4"/>
  <c r="M21" i="4"/>
  <c r="M19" i="4"/>
  <c r="G31" i="4"/>
  <c r="N28" i="4"/>
  <c r="K23" i="4"/>
  <c r="L21" i="4"/>
  <c r="L19" i="4"/>
  <c r="O30" i="4"/>
  <c r="O25" i="4"/>
  <c r="J23" i="4"/>
  <c r="C22" i="2" s="1"/>
  <c r="K21" i="4"/>
  <c r="K19" i="4"/>
  <c r="M30" i="4"/>
  <c r="G28" i="4"/>
  <c r="J25" i="4"/>
  <c r="C24" i="2" s="1"/>
  <c r="G23" i="4"/>
  <c r="N32" i="4"/>
  <c r="N27" i="4"/>
  <c r="L22" i="4"/>
  <c r="M20" i="4"/>
  <c r="N18" i="4"/>
  <c r="L32" i="4"/>
  <c r="G30" i="4"/>
  <c r="O24" i="4"/>
  <c r="K22" i="4"/>
  <c r="L20" i="4"/>
  <c r="M18" i="4"/>
  <c r="G32" i="4"/>
  <c r="N29" i="4"/>
  <c r="J24" i="4"/>
  <c r="C23" i="2" s="1"/>
  <c r="J22" i="4"/>
  <c r="C21" i="2" s="1"/>
  <c r="K20" i="4"/>
  <c r="L18" i="4"/>
  <c r="O31" i="4"/>
  <c r="O26" i="4"/>
  <c r="J18" i="4"/>
  <c r="C17" i="2" s="1"/>
  <c r="B11" i="2"/>
  <c r="H30" i="4" l="1"/>
  <c r="H12" i="4"/>
  <c r="H13" i="4"/>
  <c r="H14" i="4"/>
  <c r="H32" i="4"/>
  <c r="H16" i="4"/>
  <c r="H27" i="4"/>
  <c r="H15" i="4"/>
  <c r="H24" i="4"/>
  <c r="H21" i="4"/>
  <c r="H29" i="4"/>
  <c r="H19" i="4"/>
  <c r="H10" i="4"/>
  <c r="H17" i="4"/>
  <c r="H20" i="4"/>
  <c r="H9" i="4"/>
  <c r="H11" i="4"/>
  <c r="H18" i="4"/>
  <c r="J36" i="4"/>
  <c r="I35" i="4"/>
  <c r="I36" i="4"/>
  <c r="C34" i="2" s="1"/>
  <c r="H23" i="4"/>
  <c r="G35" i="4"/>
  <c r="H31" i="4"/>
  <c r="G36" i="4"/>
  <c r="H28" i="4"/>
  <c r="H26" i="4"/>
  <c r="J35" i="4"/>
  <c r="B12" i="2"/>
  <c r="P35" i="4" l="1"/>
  <c r="P36" i="4"/>
  <c r="H36" i="4"/>
  <c r="H35" i="4"/>
  <c r="G34" i="2"/>
  <c r="O36" i="4" s="1"/>
  <c r="F34" i="2"/>
  <c r="N36" i="4" s="1"/>
  <c r="E34" i="2"/>
  <c r="M36" i="4" s="1"/>
  <c r="D34" i="2"/>
  <c r="L36" i="4" s="1"/>
  <c r="K36" i="4"/>
  <c r="B13" i="2"/>
  <c r="B14" i="2" l="1"/>
  <c r="B15" i="2" l="1"/>
  <c r="B16" i="2" l="1"/>
  <c r="B17" i="2" l="1"/>
  <c r="B18" i="2" l="1"/>
  <c r="B19" i="2" l="1"/>
  <c r="B20" i="2" l="1"/>
  <c r="B21" i="2" l="1"/>
  <c r="B22" i="2" l="1"/>
  <c r="B23" i="2" l="1"/>
  <c r="B24" i="2" l="1"/>
  <c r="B25" i="2" l="1"/>
  <c r="B26" i="2" l="1"/>
  <c r="B27" i="2" l="1"/>
  <c r="B28" i="2" l="1"/>
  <c r="B29" i="2" l="1"/>
  <c r="B30" i="2" l="1"/>
  <c r="B31" i="2" l="1"/>
</calcChain>
</file>

<file path=xl/connections.xml><?xml version="1.0" encoding="utf-8"?>
<connections xmlns="http://schemas.openxmlformats.org/spreadsheetml/2006/main">
  <connection id="1" name="table_for_PGE CBP_expost_private" type="6" refreshedVersion="5" deleted="1" background="1" saveData="1">
    <textPr codePage="437" sourceFile="P:\SCE\DBP 2013\Models\PGE\table_for_PGE DBP_expost_private.txt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<sst xmlns="http://schemas.openxmlformats.org/spreadsheetml/2006/main" count="8915" uniqueCount="230">
  <si>
    <t>LCA</t>
  </si>
  <si>
    <t>All</t>
  </si>
  <si>
    <t>Typical Event Day</t>
  </si>
  <si>
    <t>Aggregate Impact</t>
  </si>
  <si>
    <t>Hour Ending</t>
  </si>
  <si>
    <t>Daily</t>
  </si>
  <si>
    <t>n/a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</si>
  <si>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</si>
  <si>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</si>
  <si>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</si>
  <si>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</si>
  <si>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</si>
  <si>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</si>
  <si>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</si>
  <si>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</si>
  <si>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</si>
  <si>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</si>
  <si>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</si>
  <si>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</si>
  <si>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</si>
  <si>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</si>
  <si>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</si>
  <si>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</si>
  <si>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</si>
  <si>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</si>
  <si>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</si>
  <si>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</si>
  <si>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</si>
  <si>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</si>
  <si>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</si>
  <si>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</si>
  <si>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</si>
  <si>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</si>
  <si>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</si>
  <si>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</si>
  <si>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</si>
  <si>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</si>
  <si>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Greater Bay Area</t>
  </si>
  <si>
    <t>Humboldt</t>
  </si>
  <si>
    <t>Kern</t>
  </si>
  <si>
    <t>Sierra</t>
  </si>
  <si>
    <t>Stockton</t>
  </si>
  <si>
    <t>Pacific Gas &amp; Electric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</si>
  <si>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</si>
  <si>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</si>
  <si>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lca</t>
  </si>
  <si>
    <t>date</t>
  </si>
  <si>
    <t>Date</t>
  </si>
  <si>
    <t>Dual Enrolled</t>
  </si>
  <si>
    <t>Results Type</t>
  </si>
  <si>
    <t>Two-way tab flag</t>
  </si>
  <si>
    <t>Event Hours</t>
  </si>
  <si>
    <t>By Period:</t>
  </si>
  <si>
    <t>Event Hours:</t>
  </si>
  <si>
    <t xml:space="preserve"> Number of Accounts Enrolled:</t>
  </si>
  <si>
    <t>Average per Enrolled Customer</t>
  </si>
  <si>
    <t>stderr_evt_hr</t>
  </si>
  <si>
    <t>active results</t>
  </si>
  <si>
    <t>SmartRate</t>
  </si>
  <si>
    <t>Hours Ending 15 to 19</t>
  </si>
  <si>
    <t>dual</t>
  </si>
  <si>
    <t>Care</t>
  </si>
  <si>
    <t>enrolled</t>
  </si>
  <si>
    <t>Utility</t>
  </si>
  <si>
    <t>Program</t>
  </si>
  <si>
    <t>ResultType</t>
  </si>
  <si>
    <t>10th %ile</t>
  </si>
  <si>
    <t>30th %ile</t>
  </si>
  <si>
    <t>50th %ile</t>
  </si>
  <si>
    <t>70th %ile</t>
  </si>
  <si>
    <t>90th %ile</t>
  </si>
  <si>
    <t>Load Impact</t>
  </si>
  <si>
    <t>Average %</t>
  </si>
  <si>
    <t>size</t>
  </si>
  <si>
    <t>totalsize</t>
  </si>
  <si>
    <t>pass</t>
  </si>
  <si>
    <t>Pass</t>
  </si>
  <si>
    <t>N</t>
  </si>
  <si>
    <t>Y</t>
  </si>
  <si>
    <t>Other (blank)</t>
  </si>
  <si>
    <t>Greater Fresno Area</t>
  </si>
  <si>
    <t>care</t>
  </si>
  <si>
    <t>Ref_hr01</t>
  </si>
  <si>
    <t>Ref_hr02</t>
  </si>
  <si>
    <t>Ref_hr03</t>
  </si>
  <si>
    <t>Ref_hr04</t>
  </si>
  <si>
    <t>Ref_hr05</t>
  </si>
  <si>
    <t>Ref_hr06</t>
  </si>
  <si>
    <t>Ref_hr07</t>
  </si>
  <si>
    <t>Ref_hr08</t>
  </si>
  <si>
    <t>Ref_hr09</t>
  </si>
  <si>
    <t>temp_hr01</t>
  </si>
  <si>
    <t>temp_hr02</t>
  </si>
  <si>
    <t>temp_hr03</t>
  </si>
  <si>
    <t>temp_hr04</t>
  </si>
  <si>
    <t>temp_hr05</t>
  </si>
  <si>
    <t>temp_hr06</t>
  </si>
  <si>
    <t>temp_hr07</t>
  </si>
  <si>
    <t>temp_hr08</t>
  </si>
  <si>
    <t>temp_hr09</t>
  </si>
  <si>
    <t>Pctile10_hr01</t>
  </si>
  <si>
    <t>Pctile10_hr02</t>
  </si>
  <si>
    <t>Pctile10_hr03</t>
  </si>
  <si>
    <t>Pctile10_hr04</t>
  </si>
  <si>
    <t>Pctile10_hr05</t>
  </si>
  <si>
    <t>Pctile10_hr06</t>
  </si>
  <si>
    <t>Pctile10_hr07</t>
  </si>
  <si>
    <t>Pctile10_hr08</t>
  </si>
  <si>
    <t>Pctile10_hr09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</si>
  <si>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</si>
  <si>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</si>
  <si>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</si>
  <si>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</si>
  <si>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</si>
  <si>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</si>
  <si>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</si>
  <si>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</si>
  <si>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</si>
  <si>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</si>
  <si>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</si>
  <si>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</si>
  <si>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</si>
  <si>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</si>
  <si>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</si>
  <si>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Pctile30_hr01</t>
  </si>
  <si>
    <t>Pctile30_hr02</t>
  </si>
  <si>
    <t>Pctile30_hr03</t>
  </si>
  <si>
    <t>Pctile30_hr04</t>
  </si>
  <si>
    <t>Pctile30_hr05</t>
  </si>
  <si>
    <t>Pctile30_hr06</t>
  </si>
  <si>
    <t>Pctile30_hr07</t>
  </si>
  <si>
    <t>Pctile30_hr08</t>
  </si>
  <si>
    <t>Pctile30_hr09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</si>
  <si>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</si>
  <si>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</si>
  <si>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</si>
  <si>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</si>
  <si>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</si>
  <si>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</si>
  <si>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</si>
  <si>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</si>
  <si>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</si>
  <si>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</si>
  <si>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</si>
  <si>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</si>
  <si>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</si>
  <si>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</si>
  <si>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</si>
  <si>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Pctile50_hr01</t>
  </si>
  <si>
    <t>Pctile50_hr02</t>
  </si>
  <si>
    <t>Pctile50_hr03</t>
  </si>
  <si>
    <t>Pctile50_hr04</t>
  </si>
  <si>
    <t>Pctile50_hr05</t>
  </si>
  <si>
    <t>Pctile50_hr06</t>
  </si>
  <si>
    <t>Pctile50_hr07</t>
  </si>
  <si>
    <t>Pctile50_hr08</t>
  </si>
  <si>
    <t>Pctile50_hr09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</si>
  <si>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</si>
  <si>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</si>
  <si>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</si>
  <si>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</si>
  <si>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</si>
  <si>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</si>
  <si>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</si>
  <si>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</si>
  <si>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</si>
  <si>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</si>
  <si>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</si>
  <si>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</si>
  <si>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</si>
  <si>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</si>
  <si>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</si>
  <si>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Pctile70_hr01</t>
  </si>
  <si>
    <t>Pctile70_hr02</t>
  </si>
  <si>
    <t>Pctile70_hr03</t>
  </si>
  <si>
    <t>Pctile70_hr04</t>
  </si>
  <si>
    <t>Pctile70_hr05</t>
  </si>
  <si>
    <t>Pctile70_hr06</t>
  </si>
  <si>
    <t>Pctile70_hr07</t>
  </si>
  <si>
    <t>Pctile70_hr08</t>
  </si>
  <si>
    <t>Pctile70_hr09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</si>
  <si>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</si>
  <si>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</si>
  <si>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</si>
  <si>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</si>
  <si>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</si>
  <si>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</si>
  <si>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</si>
  <si>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</si>
  <si>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</si>
  <si>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</si>
  <si>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</si>
  <si>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</si>
  <si>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</si>
  <si>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</si>
  <si>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</si>
  <si>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Pctile90_hr01</t>
  </si>
  <si>
    <t>Pctile90_hr02</t>
  </si>
  <si>
    <t>Pctile90_hr03</t>
  </si>
  <si>
    <t>Pctile90_hr04</t>
  </si>
  <si>
    <t>Pctile90_hr05</t>
  </si>
  <si>
    <t>Pctile90_hr06</t>
  </si>
  <si>
    <t>Pctile90_hr07</t>
  </si>
  <si>
    <t>Pctile90_hr08</t>
  </si>
  <si>
    <t>Pctile90_hr09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</si>
  <si>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</si>
  <si>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</si>
  <si>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</si>
  <si>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</si>
  <si>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</si>
  <si>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</si>
  <si>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</si>
  <si>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</si>
  <si>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</si>
  <si>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</si>
  <si>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</si>
  <si>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</si>
  <si>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</si>
  <si>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</si>
  <si>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</si>
  <si>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Menu options:</t>
  </si>
  <si>
    <t>Result type</t>
  </si>
  <si>
    <t>Local Capacity Area</t>
  </si>
  <si>
    <t>CARE status</t>
  </si>
  <si>
    <t>Dual enrolled in SmartAC</t>
  </si>
  <si>
    <t>Confidential information is denoted with black highlighting.</t>
  </si>
  <si>
    <t>North Coast and North Bay</t>
  </si>
  <si>
    <t>Weighted Average Temperature (F)</t>
  </si>
  <si>
    <t>PG&amp;E SmartRate for PY2019: Ex Post Analysis</t>
  </si>
  <si>
    <t>Public Version. Redactions in 2019 SmartRate Load Impact Evaluation and appendices.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</si>
</sst>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#,##0.0"/>
    <numFmt numFmtId="165" formatCode="[$-409]mmmm\ d\,\ yyyy;@"/>
    <numFmt numFmtId="166" formatCode="0.0%"/>
    <numFmt numFmtId="167" formatCode="0.0"/>
    <numFmt numFmtId="168" formatCode="0.000"/>
    <numFmt numFmtId="169" formatCode="_(* #,##0_);_(* \(#,##0\);_(* &quot;-&quot;??_);_(@_)"/>
    <numFmt numFmtId="170" formatCode="#,##0.000"/>
  </numFmts>
  <fonts count="2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b/>
      <sz val="10"/>
      <color indexed="9"/>
      <name val="Franklin Gothic Demi Cond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name val="Arial"/>
      <family val="2"/>
    </font>
    <font>
      <sz val="10"/>
      <color rgb="FFFF0000"/>
      <name val="Arial"/>
      <family val="2"/>
    </font>
    <font>
      <i/>
      <sz val="11"/>
      <name val="Calibri"/>
      <family val="2"/>
    </font>
    <font>
      <sz val="10"/>
      <color rgb="FF93A1A1"/>
      <name val="Consolas"/>
      <family val="3"/>
    </font>
    <font>
      <sz val="28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i/>
      <sz val="11"/>
      <color theme="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1"/>
        <bgColor indexed="64"/>
      </patternFill>
    </fill>
  </fills>
  <borders count="29">
    <border>
      <left/>
      <right/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56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  <border>
      <left style="medium">
        <color indexed="56"/>
      </left>
      <right style="medium">
        <color indexed="56"/>
      </right>
      <top/>
      <bottom style="thin">
        <color indexed="56"/>
      </bottom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  <border>
      <left style="thin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theme="0"/>
      </right>
      <top style="thin">
        <color indexed="56"/>
      </top>
      <bottom style="medium">
        <color indexed="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</cellStyleXfs>
  <cellXfs count="99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quotePrefix="1" applyFont="1" applyAlignment="1">
      <alignment horizontal="right"/>
    </xf>
    <xf numFmtId="0" fontId="0" fillId="0" borderId="0" xfId="0" applyAlignment="1">
      <alignment horizontal="left"/>
    </xf>
    <xf numFmtId="49" fontId="9" fillId="0" borderId="0" xfId="0" applyNumberFormat="1" applyFont="1" applyAlignment="1">
      <alignment horizontal="left" wrapText="1"/>
    </xf>
    <xf numFmtId="0" fontId="8" fillId="0" borderId="0" xfId="0" applyFont="1"/>
    <xf numFmtId="0" fontId="1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0" fontId="4" fillId="0" borderId="5" xfId="0" applyFont="1" applyBorder="1" applyAlignment="1">
      <alignment horizontal="center"/>
    </xf>
    <xf numFmtId="3" fontId="11" fillId="0" borderId="6" xfId="0" applyNumberFormat="1" applyFont="1" applyBorder="1" applyAlignment="1">
      <alignment horizontal="center"/>
    </xf>
    <xf numFmtId="3" fontId="11" fillId="0" borderId="7" xfId="0" applyNumberFormat="1" applyFont="1" applyBorder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3" fontId="0" fillId="0" borderId="0" xfId="0" applyNumberFormat="1"/>
    <xf numFmtId="0" fontId="15" fillId="2" borderId="0" xfId="0" applyFont="1" applyFill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quotePrefix="1" applyFont="1" applyAlignment="1">
      <alignment horizontal="left"/>
    </xf>
    <xf numFmtId="0" fontId="4" fillId="0" borderId="14" xfId="0" applyFont="1" applyBorder="1" applyAlignment="1">
      <alignment horizontal="center" vertical="center"/>
    </xf>
    <xf numFmtId="164" fontId="0" fillId="0" borderId="0" xfId="0" applyNumberFormat="1"/>
    <xf numFmtId="0" fontId="8" fillId="0" borderId="0" xfId="0" applyFont="1" applyAlignment="1">
      <alignment horizontal="left"/>
    </xf>
    <xf numFmtId="0" fontId="1" fillId="0" borderId="0" xfId="0" applyFont="1"/>
    <xf numFmtId="0" fontId="1" fillId="0" borderId="0" xfId="0" quotePrefix="1" applyFont="1" applyAlignment="1">
      <alignment horizontal="left"/>
    </xf>
    <xf numFmtId="0" fontId="14" fillId="0" borderId="0" xfId="0" applyFont="1"/>
    <xf numFmtId="164" fontId="4" fillId="0" borderId="0" xfId="0" applyNumberFormat="1" applyFont="1" applyAlignment="1">
      <alignment horizontal="right" vertical="center"/>
    </xf>
    <xf numFmtId="166" fontId="4" fillId="0" borderId="0" xfId="1" applyNumberFormat="1" applyFont="1" applyAlignment="1">
      <alignment horizontal="right"/>
    </xf>
    <xf numFmtId="164" fontId="4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/>
    </xf>
    <xf numFmtId="167" fontId="0" fillId="0" borderId="0" xfId="0" applyNumberFormat="1"/>
    <xf numFmtId="0" fontId="8" fillId="0" borderId="0" xfId="0" applyFont="1" applyAlignment="1">
      <alignment horizontal="left" vertical="center"/>
    </xf>
    <xf numFmtId="164" fontId="11" fillId="0" borderId="18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164" fontId="11" fillId="0" borderId="6" xfId="0" applyNumberFormat="1" applyFont="1" applyBorder="1" applyAlignment="1">
      <alignment horizontal="center"/>
    </xf>
    <xf numFmtId="164" fontId="11" fillId="0" borderId="19" xfId="0" applyNumberFormat="1" applyFont="1" applyBorder="1" applyAlignment="1">
      <alignment horizontal="center"/>
    </xf>
    <xf numFmtId="14" fontId="0" fillId="0" borderId="0" xfId="0" applyNumberFormat="1"/>
    <xf numFmtId="164" fontId="4" fillId="0" borderId="0" xfId="0" applyNumberFormat="1" applyFont="1" applyAlignment="1">
      <alignment horizontal="right"/>
    </xf>
    <xf numFmtId="166" fontId="4" fillId="0" borderId="0" xfId="1" applyNumberFormat="1" applyFont="1" applyAlignment="1">
      <alignment horizontal="center"/>
    </xf>
    <xf numFmtId="2" fontId="0" fillId="0" borderId="0" xfId="0" applyNumberFormat="1"/>
    <xf numFmtId="168" fontId="0" fillId="0" borderId="0" xfId="0" applyNumberFormat="1"/>
    <xf numFmtId="169" fontId="0" fillId="0" borderId="0" xfId="2" applyNumberFormat="1" applyFont="1"/>
    <xf numFmtId="169" fontId="1" fillId="0" borderId="0" xfId="2" applyNumberFormat="1" applyFont="1"/>
    <xf numFmtId="0" fontId="0" fillId="0" borderId="0" xfId="0" applyAlignment="1">
      <alignment horizontal="right"/>
    </xf>
    <xf numFmtId="169" fontId="0" fillId="0" borderId="0" xfId="0" applyNumberFormat="1"/>
    <xf numFmtId="166" fontId="11" fillId="0" borderId="19" xfId="1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vertical="center"/>
    </xf>
    <xf numFmtId="170" fontId="11" fillId="0" borderId="18" xfId="0" applyNumberFormat="1" applyFont="1" applyBorder="1" applyAlignment="1">
      <alignment horizontal="center" vertical="center"/>
    </xf>
    <xf numFmtId="4" fontId="11" fillId="0" borderId="18" xfId="0" applyNumberFormat="1" applyFont="1" applyBorder="1" applyAlignment="1">
      <alignment horizontal="center" vertical="center"/>
    </xf>
    <xf numFmtId="4" fontId="11" fillId="0" borderId="7" xfId="0" applyNumberFormat="1" applyFont="1" applyBorder="1" applyAlignment="1">
      <alignment horizontal="center"/>
    </xf>
    <xf numFmtId="4" fontId="11" fillId="0" borderId="20" xfId="0" applyNumberFormat="1" applyFont="1" applyBorder="1" applyAlignment="1">
      <alignment horizontal="center"/>
    </xf>
    <xf numFmtId="2" fontId="11" fillId="0" borderId="7" xfId="0" applyNumberFormat="1" applyFont="1" applyBorder="1" applyAlignment="1">
      <alignment horizontal="center"/>
    </xf>
    <xf numFmtId="14" fontId="1" fillId="0" borderId="0" xfId="0" quotePrefix="1" applyNumberFormat="1" applyFont="1"/>
    <xf numFmtId="0" fontId="1" fillId="0" borderId="0" xfId="0" quotePrefix="1" applyFont="1"/>
    <xf numFmtId="0" fontId="6" fillId="4" borderId="8" xfId="0" applyFont="1" applyFill="1" applyBorder="1" applyAlignment="1">
      <alignment horizontal="centerContinuous"/>
    </xf>
    <xf numFmtId="0" fontId="7" fillId="4" borderId="9" xfId="0" applyFont="1" applyFill="1" applyBorder="1" applyAlignment="1">
      <alignment horizontal="centerContinuous"/>
    </xf>
    <xf numFmtId="0" fontId="7" fillId="4" borderId="10" xfId="0" applyFont="1" applyFill="1" applyBorder="1" applyAlignment="1">
      <alignment horizontal="centerContinuous"/>
    </xf>
    <xf numFmtId="0" fontId="5" fillId="4" borderId="11" xfId="0" applyFont="1" applyFill="1" applyBorder="1" applyAlignment="1">
      <alignment horizontal="centerContinuous"/>
    </xf>
    <xf numFmtId="0" fontId="5" fillId="4" borderId="12" xfId="0" applyFont="1" applyFill="1" applyBorder="1" applyAlignment="1">
      <alignment horizontal="centerContinuous"/>
    </xf>
    <xf numFmtId="0" fontId="5" fillId="4" borderId="13" xfId="0" applyFont="1" applyFill="1" applyBorder="1" applyAlignment="1">
      <alignment horizontal="centerContinuous"/>
    </xf>
    <xf numFmtId="0" fontId="10" fillId="4" borderId="1" xfId="0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3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Continuous"/>
    </xf>
    <xf numFmtId="0" fontId="5" fillId="4" borderId="22" xfId="0" applyFont="1" applyFill="1" applyBorder="1" applyAlignment="1">
      <alignment horizontal="centerContinuous"/>
    </xf>
    <xf numFmtId="0" fontId="5" fillId="4" borderId="0" xfId="0" applyFont="1" applyFill="1" applyAlignment="1">
      <alignment horizontal="center" wrapText="1"/>
    </xf>
    <xf numFmtId="0" fontId="5" fillId="4" borderId="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wrapText="1"/>
    </xf>
    <xf numFmtId="0" fontId="5" fillId="4" borderId="21" xfId="0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horizontal="center"/>
    </xf>
    <xf numFmtId="0" fontId="4" fillId="5" borderId="14" xfId="0" applyFont="1" applyFill="1" applyBorder="1" applyAlignment="1">
      <alignment horizontal="center" vertical="center"/>
    </xf>
    <xf numFmtId="164" fontId="11" fillId="5" borderId="18" xfId="0" applyNumberFormat="1" applyFont="1" applyFill="1" applyBorder="1" applyAlignment="1">
      <alignment horizontal="center" vertical="center"/>
    </xf>
    <xf numFmtId="170" fontId="11" fillId="5" borderId="18" xfId="0" applyNumberFormat="1" applyFont="1" applyFill="1" applyBorder="1" applyAlignment="1">
      <alignment horizontal="center" vertical="center"/>
    </xf>
    <xf numFmtId="4" fontId="11" fillId="5" borderId="18" xfId="0" applyNumberFormat="1" applyFont="1" applyFill="1" applyBorder="1" applyAlignment="1">
      <alignment horizontal="center" vertical="center"/>
    </xf>
    <xf numFmtId="3" fontId="23" fillId="0" borderId="15" xfId="0" applyNumberFormat="1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165" fontId="24" fillId="0" borderId="24" xfId="0" applyNumberFormat="1" applyFont="1" applyBorder="1" applyAlignment="1">
      <alignment horizontal="center" vertical="center"/>
    </xf>
    <xf numFmtId="2" fontId="24" fillId="0" borderId="24" xfId="0" applyNumberFormat="1" applyFont="1" applyBorder="1" applyAlignment="1">
      <alignment horizontal="center" vertical="center"/>
    </xf>
    <xf numFmtId="2" fontId="24" fillId="0" borderId="25" xfId="0" applyNumberFormat="1" applyFont="1" applyBorder="1" applyAlignment="1">
      <alignment horizontal="center" vertical="center"/>
    </xf>
    <xf numFmtId="0" fontId="4" fillId="3" borderId="26" xfId="0" quotePrefix="1" applyFont="1" applyFill="1" applyBorder="1" applyAlignment="1">
      <alignment horizontal="left" vertical="center"/>
    </xf>
    <xf numFmtId="0" fontId="4" fillId="3" borderId="27" xfId="0" quotePrefix="1" applyFont="1" applyFill="1" applyBorder="1" applyAlignment="1">
      <alignment horizontal="left" vertical="center"/>
    </xf>
    <xf numFmtId="0" fontId="4" fillId="3" borderId="27" xfId="0" applyFont="1" applyFill="1" applyBorder="1" applyAlignment="1">
      <alignment vertical="center"/>
    </xf>
    <xf numFmtId="0" fontId="4" fillId="3" borderId="28" xfId="0" quotePrefix="1" applyFont="1" applyFill="1" applyBorder="1" applyAlignment="1">
      <alignment horizontal="left" vertical="center"/>
    </xf>
    <xf numFmtId="0" fontId="25" fillId="6" borderId="0" xfId="0" applyFont="1" applyFill="1" applyAlignment="1">
      <alignment vertical="center"/>
    </xf>
    <xf numFmtId="0" fontId="19" fillId="6" borderId="0" xfId="0" applyFont="1" applyFill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2" fontId="5" fillId="4" borderId="4" xfId="0" applyNumberFormat="1" applyFont="1" applyFill="1" applyBorder="1" applyAlignment="1">
      <alignment horizontal="center" wrapText="1"/>
    </xf>
    <xf numFmtId="2" fontId="5" fillId="4" borderId="1" xfId="0" applyNumberFormat="1" applyFont="1" applyFill="1" applyBorder="1" applyAlignment="1">
      <alignment horizontal="center" wrapText="1"/>
    </xf>
    <xf numFmtId="2" fontId="5" fillId="4" borderId="4" xfId="0" quotePrefix="1" applyNumberFormat="1" applyFont="1" applyFill="1" applyBorder="1" applyAlignment="1">
      <alignment horizontal="center" wrapText="1"/>
    </xf>
    <xf numFmtId="0" fontId="5" fillId="4" borderId="16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4" borderId="17" xfId="0" applyFont="1" applyFill="1" applyBorder="1" applyAlignment="1">
      <alignment horizontal="center" wrapText="1"/>
    </xf>
    <xf numFmtId="0" fontId="10" fillId="4" borderId="16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17" xfId="0" applyFont="1" applyFill="1" applyBorder="1" applyAlignment="1">
      <alignment horizontal="center" wrapText="1"/>
    </xf>
    <xf numFmtId="0" fontId="10" fillId="4" borderId="16" xfId="0" quotePrefix="1" applyFont="1" applyFill="1" applyBorder="1" applyAlignment="1">
      <alignment horizontal="center" wrapText="1"/>
    </xf>
    <xf numFmtId="0" fontId="19" fillId="0" borderId="0" xfId="0" applyFont="1" applyAlignment="1">
      <alignment vertical="center"/>
    </xf>
  </cellXfs>
  <cellStyles count="3">
    <cellStyle name="Comma" xfId="2" builtinId="3"/>
    <cellStyle name="Normal" xfId="0" builtinId="0"/>
    <cellStyle name="Percent" xfId="1" builtinId="5"/>
  </cellStyles>
  <dxfs count="7">
    <dxf>
      <fill>
        <patternFill>
          <bgColor theme="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33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0C2577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749725493706"/>
          <c:y val="0.16582299909931059"/>
          <c:w val="0.78665996696195961"/>
          <c:h val="0.72031262229984117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Table!$G$6:$G$8</c:f>
              <c:strCache>
                <c:ptCount val="3"/>
                <c:pt idx="0">
                  <c:v>Estimated Reference Load (MWh/hour)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  <a:prstDash val="sysDash"/>
            </a:ln>
          </c:spPr>
          <c:marker>
            <c:symbol val="circle"/>
            <c:size val="4"/>
            <c:spPr>
              <a:noFill/>
              <a:ln w="19050">
                <a:noFill/>
                <a:prstDash val="solid"/>
              </a:ln>
            </c:spPr>
          </c:marker>
          <c:xVal>
            <c:numRef>
              <c:f>Table!$F$9:$F$32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Table!$G$9:$G$32</c:f>
              <c:numCache>
                <c:formatCode>#,##0.0</c:formatCode>
                <c:ptCount val="24"/>
                <c:pt idx="0">
                  <c:v>70.413244616408605</c:v>
                </c:pt>
                <c:pt idx="1">
                  <c:v>61.243835696202403</c:v>
                </c:pt>
                <c:pt idx="2">
                  <c:v>54.879187620840902</c:v>
                </c:pt>
                <c:pt idx="3">
                  <c:v>50.713067314920401</c:v>
                </c:pt>
                <c:pt idx="4">
                  <c:v>48.622998164086198</c:v>
                </c:pt>
                <c:pt idx="5">
                  <c:v>48.882287988235603</c:v>
                </c:pt>
                <c:pt idx="6">
                  <c:v>52.0455029412553</c:v>
                </c:pt>
                <c:pt idx="7">
                  <c:v>55.527838697818098</c:v>
                </c:pt>
                <c:pt idx="8">
                  <c:v>58.623330042596898</c:v>
                </c:pt>
                <c:pt idx="9">
                  <c:v>64.149431304233502</c:v>
                </c:pt>
                <c:pt idx="10">
                  <c:v>72.205893504915196</c:v>
                </c:pt>
                <c:pt idx="11">
                  <c:v>83.021475772591899</c:v>
                </c:pt>
                <c:pt idx="12">
                  <c:v>95.931369017718893</c:v>
                </c:pt>
                <c:pt idx="13">
                  <c:v>109.32767196069</c:v>
                </c:pt>
                <c:pt idx="14">
                  <c:v>122.08757535936201</c:v>
                </c:pt>
                <c:pt idx="15">
                  <c:v>136.21022990784499</c:v>
                </c:pt>
                <c:pt idx="16">
                  <c:v>147.785650941059</c:v>
                </c:pt>
                <c:pt idx="17">
                  <c:v>156.313676820891</c:v>
                </c:pt>
                <c:pt idx="18">
                  <c:v>156.336522188917</c:v>
                </c:pt>
                <c:pt idx="19">
                  <c:v>147.94844621004299</c:v>
                </c:pt>
                <c:pt idx="20">
                  <c:v>137.60068854424901</c:v>
                </c:pt>
                <c:pt idx="21">
                  <c:v>126.34803889366199</c:v>
                </c:pt>
                <c:pt idx="22">
                  <c:v>107.233651825321</c:v>
                </c:pt>
                <c:pt idx="23">
                  <c:v>88.660417157123305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DF-435C-9E0D-934CCD2C4347}"/>
            </c:ext>
          </c:extLst>
        </c:ser>
        <c:ser>
          <c:idx val="0"/>
          <c:order val="1"/>
          <c:tx>
            <c:strRef>
              <c:f>Table!$H$6:$H$8</c:f>
              <c:strCache>
                <c:ptCount val="3"/>
                <c:pt idx="0">
                  <c:v>Observed Event Day Load (MWh/hour)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 w="25400">
                <a:solidFill>
                  <a:srgbClr val="0066CC"/>
                </a:solidFill>
              </a:ln>
            </c:spPr>
          </c:marker>
          <c:xVal>
            <c:numRef>
              <c:f>Table!$F$9:$F$32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Table!$H$9:$H$32</c:f>
              <c:numCache>
                <c:formatCode>#,##0.0</c:formatCode>
                <c:ptCount val="24"/>
                <c:pt idx="0">
                  <c:v>70.664159611060654</c:v>
                </c:pt>
                <c:pt idx="1">
                  <c:v>61.342138912079299</c:v>
                </c:pt>
                <c:pt idx="2">
                  <c:v>54.902939267008577</c:v>
                </c:pt>
                <c:pt idx="3">
                  <c:v>50.576649790993393</c:v>
                </c:pt>
                <c:pt idx="4">
                  <c:v>48.514107185702478</c:v>
                </c:pt>
                <c:pt idx="5">
                  <c:v>48.764240735482232</c:v>
                </c:pt>
                <c:pt idx="6">
                  <c:v>51.972069806875858</c:v>
                </c:pt>
                <c:pt idx="7">
                  <c:v>55.448586224313232</c:v>
                </c:pt>
                <c:pt idx="8">
                  <c:v>58.515079152889093</c:v>
                </c:pt>
                <c:pt idx="9">
                  <c:v>64.204983465841977</c:v>
                </c:pt>
                <c:pt idx="10">
                  <c:v>72.254953035640611</c:v>
                </c:pt>
                <c:pt idx="11">
                  <c:v>83.085497261209639</c:v>
                </c:pt>
                <c:pt idx="12">
                  <c:v>95.855925350648405</c:v>
                </c:pt>
                <c:pt idx="13">
                  <c:v>108.42748268268957</c:v>
                </c:pt>
                <c:pt idx="14">
                  <c:v>109.963787744022</c:v>
                </c:pt>
                <c:pt idx="15">
                  <c:v>120.84534090104059</c:v>
                </c:pt>
                <c:pt idx="16">
                  <c:v>131.06035421247759</c:v>
                </c:pt>
                <c:pt idx="17">
                  <c:v>139.43411747568481</c:v>
                </c:pt>
                <c:pt idx="18">
                  <c:v>142.99240623865001</c:v>
                </c:pt>
                <c:pt idx="19">
                  <c:v>149.74292759657007</c:v>
                </c:pt>
                <c:pt idx="20">
                  <c:v>141.61816738007664</c:v>
                </c:pt>
                <c:pt idx="21">
                  <c:v>129.64663033919834</c:v>
                </c:pt>
                <c:pt idx="22">
                  <c:v>109.60959375478259</c:v>
                </c:pt>
                <c:pt idx="23">
                  <c:v>90.063246864176776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DF-435C-9E0D-934CCD2C4347}"/>
            </c:ext>
          </c:extLst>
        </c:ser>
        <c:ser>
          <c:idx val="3"/>
          <c:order val="3"/>
          <c:tx>
            <c:strRef>
              <c:f>Table!$I$6</c:f>
              <c:strCache>
                <c:ptCount val="1"/>
                <c:pt idx="0">
                  <c:v>Estimated Load Impact (MWh/hour)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rgbClr val="FFFFFF"/>
              </a:solidFill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Table!$F$9:$F$32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Table!$I$9:$I$32</c:f>
              <c:numCache>
                <c:formatCode>#,##0.000</c:formatCode>
                <c:ptCount val="24"/>
                <c:pt idx="0">
                  <c:v>-0.25091499465205103</c:v>
                </c:pt>
                <c:pt idx="1">
                  <c:v>-9.83032158768955E-2</c:v>
                </c:pt>
                <c:pt idx="2">
                  <c:v>-2.3751646167677599E-2</c:v>
                </c:pt>
                <c:pt idx="3">
                  <c:v>0.13641752392701001</c:v>
                </c:pt>
                <c:pt idx="4">
                  <c:v>0.10889097838372</c:v>
                </c:pt>
                <c:pt idx="5">
                  <c:v>0.118047252753369</c:v>
                </c:pt>
                <c:pt idx="6">
                  <c:v>7.3433134379442697E-2</c:v>
                </c:pt>
                <c:pt idx="7">
                  <c:v>7.9252473504866097E-2</c:v>
                </c:pt>
                <c:pt idx="8">
                  <c:v>0.108250889707806</c:v>
                </c:pt>
                <c:pt idx="9">
                  <c:v>-5.5552161608469999E-2</c:v>
                </c:pt>
                <c:pt idx="10">
                  <c:v>-4.90595307254173E-2</c:v>
                </c:pt>
                <c:pt idx="11">
                  <c:v>-6.4021488617740194E-2</c:v>
                </c:pt>
                <c:pt idx="12">
                  <c:v>7.5443667070484E-2</c:v>
                </c:pt>
                <c:pt idx="13">
                  <c:v>0.90018927800041904</c:v>
                </c:pt>
                <c:pt idx="14">
                  <c:v>12.123787615339999</c:v>
                </c:pt>
                <c:pt idx="15">
                  <c:v>15.3648890068044</c:v>
                </c:pt>
                <c:pt idx="16">
                  <c:v>16.725296728581402</c:v>
                </c:pt>
                <c:pt idx="17">
                  <c:v>16.8795593452062</c:v>
                </c:pt>
                <c:pt idx="18">
                  <c:v>13.344115950267</c:v>
                </c:pt>
                <c:pt idx="19">
                  <c:v>-1.7944813865270901</c:v>
                </c:pt>
                <c:pt idx="20">
                  <c:v>-4.0174788358276299</c:v>
                </c:pt>
                <c:pt idx="21">
                  <c:v>-3.2985914455363399</c:v>
                </c:pt>
                <c:pt idx="22">
                  <c:v>-2.37594192946159</c:v>
                </c:pt>
                <c:pt idx="23">
                  <c:v>-1.4028297070534701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57-46B4-9B2E-EDA451109942}"/>
            </c:ext>
          </c:extLst>
        </c:ser>
        <c:ser>
          <c:idx val="4"/>
          <c:order val="4"/>
          <c:tx>
            <c:v>no impact</c:v>
          </c:tx>
          <c:spPr>
            <a:ln>
              <a:solidFill>
                <a:schemeClr val="tx1">
                  <a:lumMod val="50000"/>
                  <a:lumOff val="50000"/>
                  <a:alpha val="80000"/>
                </a:schemeClr>
              </a:solidFill>
            </a:ln>
          </c:spPr>
          <c:marker>
            <c:symbol val="none"/>
          </c:marker>
          <c:xVal>
            <c:numRef>
              <c:f>Table!$F$9:$F$32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Lit>
              <c:formatCode>General</c:formatCode>
              <c:ptCount val="2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6AA8-45D2-9DCC-4C92A1A37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762336"/>
        <c:axId val="512762896"/>
      </c:scatterChart>
      <c:scatterChart>
        <c:scatterStyle val="smoothMarker"/>
        <c:varyColors val="0"/>
        <c:ser>
          <c:idx val="1"/>
          <c:order val="2"/>
          <c:tx>
            <c:strRef>
              <c:f>Table!$J$6</c:f>
              <c:strCache>
                <c:ptCount val="1"/>
                <c:pt idx="0">
                  <c:v>Weighted Average Temperature (F)</c:v>
                </c:pt>
              </c:strCache>
            </c:strRef>
          </c:tx>
          <c:spPr>
            <a:ln>
              <a:solidFill>
                <a:schemeClr val="accent2">
                  <a:alpha val="52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Table!$F$9:$F$32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Table!$J$9:$J$32</c:f>
              <c:numCache>
                <c:formatCode>#,##0.0</c:formatCode>
                <c:ptCount val="24"/>
                <c:pt idx="0">
                  <c:v>76.550161780348503</c:v>
                </c:pt>
                <c:pt idx="1">
                  <c:v>75.164329040476304</c:v>
                </c:pt>
                <c:pt idx="2">
                  <c:v>73.721113555530806</c:v>
                </c:pt>
                <c:pt idx="3">
                  <c:v>72.220838136615498</c:v>
                </c:pt>
                <c:pt idx="4">
                  <c:v>71.053022839369305</c:v>
                </c:pt>
                <c:pt idx="5">
                  <c:v>70.053104961906001</c:v>
                </c:pt>
                <c:pt idx="6">
                  <c:v>69.154874613279304</c:v>
                </c:pt>
                <c:pt idx="7">
                  <c:v>69.822295889840106</c:v>
                </c:pt>
                <c:pt idx="8">
                  <c:v>73.645653786317297</c:v>
                </c:pt>
                <c:pt idx="9">
                  <c:v>78.360558893340695</c:v>
                </c:pt>
                <c:pt idx="10">
                  <c:v>83.075630762242696</c:v>
                </c:pt>
                <c:pt idx="11">
                  <c:v>87.162209975402803</c:v>
                </c:pt>
                <c:pt idx="12">
                  <c:v>90.534299200553804</c:v>
                </c:pt>
                <c:pt idx="13">
                  <c:v>93.368080988659997</c:v>
                </c:pt>
                <c:pt idx="14">
                  <c:v>95.599359061246304</c:v>
                </c:pt>
                <c:pt idx="15">
                  <c:v>97.016834434962206</c:v>
                </c:pt>
                <c:pt idx="16">
                  <c:v>97.642984797905797</c:v>
                </c:pt>
                <c:pt idx="17">
                  <c:v>97.391173061994294</c:v>
                </c:pt>
                <c:pt idx="18">
                  <c:v>96.042555190838598</c:v>
                </c:pt>
                <c:pt idx="19">
                  <c:v>93.104289565437298</c:v>
                </c:pt>
                <c:pt idx="20">
                  <c:v>88.662642074747197</c:v>
                </c:pt>
                <c:pt idx="21">
                  <c:v>84.677355474617301</c:v>
                </c:pt>
                <c:pt idx="22">
                  <c:v>81.719637286626195</c:v>
                </c:pt>
                <c:pt idx="23">
                  <c:v>79.378659901322195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C9-41D3-A5D1-1AAC00F73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879080"/>
        <c:axId val="443885640"/>
      </c:scatterChart>
      <c:valAx>
        <c:axId val="512762336"/>
        <c:scaling>
          <c:orientation val="minMax"/>
          <c:max val="24"/>
          <c:min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spPr>
          <a:ln w="25400">
            <a:noFill/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512762896"/>
        <c:crosses val="autoZero"/>
        <c:crossBetween val="midCat"/>
        <c:majorUnit val="1"/>
      </c:valAx>
      <c:valAx>
        <c:axId val="51276289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512762336"/>
        <c:crossesAt val="0"/>
        <c:crossBetween val="midCat"/>
      </c:valAx>
      <c:valAx>
        <c:axId val="443885640"/>
        <c:scaling>
          <c:orientation val="minMax"/>
          <c:max val="10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Temperature (F)</a:t>
                </a:r>
              </a:p>
            </c:rich>
          </c:tx>
          <c:layout>
            <c:manualLayout>
              <c:xMode val="edge"/>
              <c:yMode val="edge"/>
              <c:x val="0.95950278203130102"/>
              <c:y val="0.455616186155416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443879080"/>
        <c:crosses val="max"/>
        <c:crossBetween val="midCat"/>
      </c:valAx>
      <c:valAx>
        <c:axId val="443879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8856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1095093649938159"/>
          <c:y val="1.4483422357860831E-2"/>
          <c:w val="0.77636135989088495"/>
          <c:h val="0.1314591261909816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226224</xdr:colOff>
      <xdr:row>8</xdr:row>
      <xdr:rowOff>134848</xdr:rowOff>
    </xdr:from>
    <xdr:to>
      <xdr:col>4</xdr:col>
      <xdr:colOff>460537</xdr:colOff>
      <xdr:row>32</xdr:row>
      <xdr:rowOff>77767</xdr:rowOff>
    </xdr:to>
    <xdr:graphicFrame macro="">
      <xdr:nvGraphicFramePr>
        <xdr:cNvPr id="1100" name="Chart 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785812</xdr:colOff>
      <xdr:row>0</xdr:row>
      <xdr:rowOff>47625</xdr:rowOff>
    </xdr:from>
    <xdr:to>
      <xdr:col>14</xdr:col>
      <xdr:colOff>766285</xdr:colOff>
      <xdr:row>0</xdr:row>
      <xdr:rowOff>764884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B5CD3C-E056-4B95-B08C-3221C5F31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60" b="12012"/>
        <a:stretch/>
      </xdr:blipFill>
      <xdr:spPr>
        <a:xfrm>
          <a:off x="13061156" y="47625"/>
          <a:ext cx="2524124" cy="71916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</xdr:colOff>
      <xdr:row>0</xdr:row>
      <xdr:rowOff>119061</xdr:rowOff>
    </xdr:from>
    <xdr:to>
      <xdr:col>1</xdr:col>
      <xdr:colOff>1215866</xdr:colOff>
      <xdr:row>0</xdr:row>
      <xdr:rowOff>762373</xdr:rowOff>
    </xdr:to>
    <xdr:pic>
      <xdr:nvPicPr>
        <xdr:cNvPr id="5" name="Picture 4" descr="C:\Users\sgeorge\AppData\Local\Microsoft\Windows\Temporary Internet Files\Content.Outlook\CVSVJASV\PGE_Spot_full_rgb_pos_sm.jpg">
          <a:extLst>
            <a:ext uri="{FF2B5EF4-FFF2-40B4-BE49-F238E27FC236}">
              <a16:creationId xmlns:a16="http://schemas.microsoft.com/office/drawing/2014/main" id="{7ABF74E3-11D2-4F90-B24D-6C3CDCBE1B5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" y="119061"/>
          <a:ext cx="654844" cy="6433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table_for_PGE CBP_expost_private" growShrinkType="overwriteClear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41"/>
  <sheetViews>
    <sheetView tabSelected="1" zoomScale="70" zoomScaleNormal="70" workbookViewId="0">
      <selection activeCell="B41" sqref="B41"/>
    </sheetView>
  </sheetViews>
  <sheetFormatPr defaultRowHeight="12.75" x14ac:dyDescent="0.2"/>
  <cols>
    <col min="1" max="1" width="6.42578125" customWidth="1"/>
    <col min="2" max="2" width="29.28515625" customWidth="1"/>
    <col min="3" max="3" width="31.5703125" customWidth="1"/>
    <col min="4" max="4" width="24" customWidth="1"/>
    <col min="5" max="5" width="10.28515625" customWidth="1"/>
    <col min="6" max="10" width="15.7109375" customWidth="1"/>
    <col min="11" max="16" width="12.7109375" customWidth="1"/>
    <col min="17" max="17" width="9.140625" customWidth="1"/>
  </cols>
  <sheetData>
    <row r="1" spans="2:15" ht="69.75" customHeight="1" x14ac:dyDescent="0.2">
      <c r="D1" s="86" t="s">
        <v>228</v>
      </c>
      <c r="E1" s="87"/>
      <c r="F1" s="87"/>
      <c r="G1" s="87"/>
      <c r="H1" s="87"/>
      <c r="I1" s="87"/>
      <c r="J1" s="87"/>
    </row>
    <row r="2" spans="2:15" s="69" customFormat="1" ht="22.5" customHeight="1" thickBot="1" x14ac:dyDescent="0.3">
      <c r="B2" s="69" t="s">
        <v>220</v>
      </c>
      <c r="C2"/>
      <c r="D2" s="5"/>
      <c r="E2" s="70"/>
      <c r="F2" s="70"/>
      <c r="G2" s="70"/>
      <c r="H2" s="70"/>
      <c r="I2" s="70"/>
      <c r="J2" s="70"/>
    </row>
    <row r="3" spans="2:15" ht="17.25" customHeight="1" thickBot="1" x14ac:dyDescent="0.3">
      <c r="B3" s="80" t="s">
        <v>221</v>
      </c>
      <c r="C3" s="76" t="s">
        <v>3</v>
      </c>
      <c r="D3" s="5"/>
      <c r="E3" s="5"/>
      <c r="G3" s="4"/>
      <c r="H3" s="4"/>
      <c r="J3" s="24"/>
      <c r="K3" s="3"/>
      <c r="L3" s="25"/>
      <c r="M3" s="27"/>
    </row>
    <row r="4" spans="2:15" ht="19.5" customHeight="1" thickTop="1" thickBot="1" x14ac:dyDescent="0.3">
      <c r="B4" s="81" t="s">
        <v>47</v>
      </c>
      <c r="C4" s="77" t="s">
        <v>2</v>
      </c>
      <c r="D4" s="5"/>
      <c r="E4" s="5"/>
      <c r="G4" s="3" t="s">
        <v>54</v>
      </c>
      <c r="H4" s="75">
        <f>IF(Two_way_tab_flag=1,"n/a",DGET(data,"enrolled",_xlnm.Criteria))</f>
        <v>66447.333333333299</v>
      </c>
      <c r="I4" s="3" t="s">
        <v>53</v>
      </c>
      <c r="J4" s="32" t="s">
        <v>59</v>
      </c>
      <c r="L4" s="26"/>
    </row>
    <row r="5" spans="2:15" ht="19.5" customHeight="1" thickTop="1" thickBot="1" x14ac:dyDescent="0.25">
      <c r="B5" s="82" t="s">
        <v>222</v>
      </c>
      <c r="C5" s="78" t="s">
        <v>1</v>
      </c>
      <c r="D5" s="5"/>
      <c r="E5" s="5"/>
    </row>
    <row r="6" spans="2:15" ht="19.5" customHeight="1" thickBot="1" x14ac:dyDescent="0.3">
      <c r="B6" s="81" t="s">
        <v>223</v>
      </c>
      <c r="C6" s="78" t="s">
        <v>1</v>
      </c>
      <c r="D6" s="5"/>
      <c r="E6" s="5"/>
      <c r="F6" s="91" t="s">
        <v>4</v>
      </c>
      <c r="G6" s="94" t="str">
        <f>"Estimated Reference Load ("&amp;IF(Result_type="Aggregate impact","MWh","kWh")&amp;"/hour)"</f>
        <v>Estimated Reference Load (MWh/hour)</v>
      </c>
      <c r="H6" s="94" t="str">
        <f>"Observed Event Day Load ("&amp;IF(Result_type="Aggregate Impact","MWh/hour)","kWh/hour)")</f>
        <v>Observed Event Day Load (MWh/hour)</v>
      </c>
      <c r="I6" s="91" t="str">
        <f>"Estimated Load Impact ("&amp;IF(Result_type="Aggregate Impact","MWh/hour)","kWh/hour)")</f>
        <v>Estimated Load Impact (MWh/hour)</v>
      </c>
      <c r="J6" s="97" t="s">
        <v>227</v>
      </c>
      <c r="K6" s="54"/>
      <c r="L6" s="55"/>
      <c r="M6" s="55"/>
      <c r="N6" s="55"/>
      <c r="O6" s="56"/>
    </row>
    <row r="7" spans="2:15" ht="19.5" customHeight="1" thickBot="1" x14ac:dyDescent="0.35">
      <c r="B7" s="83" t="s">
        <v>224</v>
      </c>
      <c r="C7" s="79" t="s">
        <v>1</v>
      </c>
      <c r="D7" s="5"/>
      <c r="E7" s="5"/>
      <c r="F7" s="92"/>
      <c r="G7" s="95"/>
      <c r="H7" s="95"/>
      <c r="I7" s="92"/>
      <c r="J7" s="95"/>
      <c r="K7" s="57" t="str">
        <f>"Uncertainty Adjusted Impact ("&amp;IF(Result_type="Aggregate Impact","MWh/hr)- Percentiles","kWh/hr)- Percentiles")</f>
        <v>Uncertainty Adjusted Impact (MWh/hr)- Percentiles</v>
      </c>
      <c r="L7" s="58"/>
      <c r="M7" s="58"/>
      <c r="N7" s="58"/>
      <c r="O7" s="59"/>
    </row>
    <row r="8" spans="2:15" ht="19.5" customHeight="1" x14ac:dyDescent="0.2">
      <c r="B8" s="30"/>
      <c r="C8" s="45" t="str">
        <f>IF( OR(ISERROR(Enrolled),Pass=0),"Results are confidential for the selected LCA or Enrollment group","")</f>
        <v/>
      </c>
      <c r="D8" s="6"/>
      <c r="E8" s="5"/>
      <c r="F8" s="93"/>
      <c r="G8" s="96"/>
      <c r="H8" s="96"/>
      <c r="I8" s="93"/>
      <c r="J8" s="96"/>
      <c r="K8" s="60" t="s">
        <v>66</v>
      </c>
      <c r="L8" s="60" t="s">
        <v>67</v>
      </c>
      <c r="M8" s="60" t="s">
        <v>68</v>
      </c>
      <c r="N8" s="60" t="s">
        <v>69</v>
      </c>
      <c r="O8" s="61" t="s">
        <v>70</v>
      </c>
    </row>
    <row r="9" spans="2:15" ht="17.25" customHeight="1" x14ac:dyDescent="0.2">
      <c r="E9" s="6"/>
      <c r="F9" s="19">
        <v>1</v>
      </c>
      <c r="G9" s="31">
        <f>IF(Enrolled=0,"n/a",DGET(data,"Ref_hr01",_xlnm.Criteria))</f>
        <v>70.413244616408605</v>
      </c>
      <c r="H9" s="31">
        <f t="shared" ref="H9:H32" si="0">IF(Enrolled=0,"n/a",G9-I9)</f>
        <v>70.664159611060654</v>
      </c>
      <c r="I9" s="47">
        <f>IF(Enrolled=0,"n/a",DGET(data,"Pctile50_hr01",_xlnm.Criteria))</f>
        <v>-0.25091499465205103</v>
      </c>
      <c r="J9" s="31">
        <f>IF(Enrolled=0,"n/a",DGET(data,"Temp_hr01",_xlnm.Criteria))</f>
        <v>76.550161780348503</v>
      </c>
      <c r="K9" s="48">
        <f>IF(Enrolled=0,"n/a",DGET(data,"Pctile10_hr01",_xlnm.Criteria))</f>
        <v>-0.31557338903736898</v>
      </c>
      <c r="L9" s="48">
        <f>IF(Enrolled=0,"n/a",DGET(data,"Pctile30_hr01",_xlnm.Criteria))</f>
        <v>-0.27737268553094402</v>
      </c>
      <c r="M9" s="48">
        <f>IF(Enrolled=0,"n/a",DGET(data,"Pctile50_hr01",_xlnm.Criteria))</f>
        <v>-0.25091499465205103</v>
      </c>
      <c r="N9" s="48">
        <f>IF(Enrolled=0,"n/a",DGET(data,"Pctile70_hr01",_xlnm.Criteria))</f>
        <v>-0.22445730377315901</v>
      </c>
      <c r="O9" s="48">
        <f>IF(Enrolled=0,"n/a",DGET(data,"Pctile90_hr01",_xlnm.Criteria))</f>
        <v>-0.18625660026673399</v>
      </c>
    </row>
    <row r="10" spans="2:15" ht="17.25" customHeight="1" x14ac:dyDescent="0.2">
      <c r="D10" s="8"/>
      <c r="E10" s="8"/>
      <c r="F10" s="19">
        <v>2</v>
      </c>
      <c r="G10" s="31">
        <f>IF(Enrolled=0,"n/a",DGET(data,"Ref_hr02",_xlnm.Criteria))</f>
        <v>61.243835696202403</v>
      </c>
      <c r="H10" s="31">
        <f t="shared" si="0"/>
        <v>61.342138912079299</v>
      </c>
      <c r="I10" s="47">
        <f>IF(Enrolled=0,"n/a",DGET(data,"Pctile50_hr02",_xlnm.Criteria))</f>
        <v>-9.83032158768955E-2</v>
      </c>
      <c r="J10" s="31">
        <f>IF(Enrolled=0,"n/a",DGET(data,"Temp_hr02",_xlnm.Criteria))</f>
        <v>75.164329040476304</v>
      </c>
      <c r="K10" s="48">
        <f>IF(Enrolled=0,"n/a",DGET(data,"Pctile10_hr02",_xlnm.Criteria))</f>
        <v>-0.165235531920228</v>
      </c>
      <c r="L10" s="48">
        <f>IF(Enrolled=0,"n/a",DGET(data,"Pctile30_hr02",_xlnm.Criteria))</f>
        <v>-0.12569137706644901</v>
      </c>
      <c r="M10" s="48">
        <f>IF(Enrolled=0,"n/a",DGET(data,"Pctile50_hr02",_xlnm.Criteria))</f>
        <v>-9.83032158768955E-2</v>
      </c>
      <c r="N10" s="48">
        <f>IF(Enrolled=0,"n/a",DGET(data,"Pctile70_hr02",_xlnm.Criteria))</f>
        <v>-7.0915054687342202E-2</v>
      </c>
      <c r="O10" s="48">
        <f>IF(Enrolled=0,"n/a",DGET(data,"Pctile90_hr02",_xlnm.Criteria))</f>
        <v>-3.1370899833563497E-2</v>
      </c>
    </row>
    <row r="11" spans="2:15" ht="17.25" customHeight="1" x14ac:dyDescent="0.2">
      <c r="D11" s="9"/>
      <c r="E11" s="9"/>
      <c r="F11" s="19">
        <v>3</v>
      </c>
      <c r="G11" s="31">
        <f>IF(Enrolled=0,"n/a",DGET(data,"Ref_hr03",_xlnm.Criteria))</f>
        <v>54.879187620840902</v>
      </c>
      <c r="H11" s="31">
        <f t="shared" si="0"/>
        <v>54.902939267008577</v>
      </c>
      <c r="I11" s="47">
        <f>IF(Enrolled=0,"n/a",DGET(data,"Pctile50_hr03",_xlnm.Criteria))</f>
        <v>-2.3751646167677599E-2</v>
      </c>
      <c r="J11" s="31">
        <f>IF(Enrolled=0,"n/a",DGET(data,"Temp_hr03",_xlnm.Criteria))</f>
        <v>73.721113555530806</v>
      </c>
      <c r="K11" s="48">
        <f>IF(Enrolled=0,"n/a",DGET(data,"Pctile10_hr03",_xlnm.Criteria))</f>
        <v>-8.7081269582143198E-2</v>
      </c>
      <c r="L11" s="48">
        <f>IF(Enrolled=0,"n/a",DGET(data,"Pctile30_hr03",_xlnm.Criteria))</f>
        <v>-4.9665614735957597E-2</v>
      </c>
      <c r="M11" s="48">
        <f>IF(Enrolled=0,"n/a",DGET(data,"Pctile50_hr03",_xlnm.Criteria))</f>
        <v>-2.3751646167677599E-2</v>
      </c>
      <c r="N11" s="48">
        <f>IF(Enrolled=0,"n/a",DGET(data,"Pctile70_hr03",_xlnm.Criteria))</f>
        <v>2.1623224006024899E-3</v>
      </c>
      <c r="O11" s="48">
        <f>IF(Enrolled=0,"n/a",DGET(data,"Pctile90_hr03",_xlnm.Criteria))</f>
        <v>3.9577977246788E-2</v>
      </c>
    </row>
    <row r="12" spans="2:15" ht="17.25" customHeight="1" x14ac:dyDescent="0.2">
      <c r="D12" s="10"/>
      <c r="E12" s="10"/>
      <c r="F12" s="19">
        <v>4</v>
      </c>
      <c r="G12" s="31">
        <f>IF(Enrolled=0,"n/a",DGET(data,"Ref_hr04",_xlnm.Criteria))</f>
        <v>50.713067314920401</v>
      </c>
      <c r="H12" s="31">
        <f>IF(Enrolled=0,"n/a",G12-I12)</f>
        <v>50.576649790993393</v>
      </c>
      <c r="I12" s="47">
        <f>IF(Enrolled=0,"n/a",DGET(data,"Pctile50_hr04",_xlnm.Criteria))</f>
        <v>0.13641752392701001</v>
      </c>
      <c r="J12" s="31">
        <f>IF(Enrolled=0,"n/a",DGET(data,"Temp_hr04",_xlnm.Criteria))</f>
        <v>72.220838136615498</v>
      </c>
      <c r="K12" s="48">
        <f>IF(Enrolled=0,"n/a",DGET(data,"Pctile10_hr04",_xlnm.Criteria))</f>
        <v>6.6876938162133706E-2</v>
      </c>
      <c r="L12" s="48">
        <f>IF(Enrolled=0,"n/a",DGET(data,"Pctile30_hr04",_xlnm.Criteria))</f>
        <v>0.107962079909334</v>
      </c>
      <c r="M12" s="48">
        <f>IF(Enrolled=0,"n/a",DGET(data,"Pctile50_hr04",_xlnm.Criteria))</f>
        <v>0.13641752392701001</v>
      </c>
      <c r="N12" s="48">
        <f>IF(Enrolled=0,"n/a",DGET(data,"Pctile70_hr04",_xlnm.Criteria))</f>
        <v>0.16487296794468501</v>
      </c>
      <c r="O12" s="48">
        <f>IF(Enrolled=0,"n/a",DGET(data,"Pctile90_hr04",_xlnm.Criteria))</f>
        <v>0.20595810969188599</v>
      </c>
    </row>
    <row r="13" spans="2:15" ht="17.25" customHeight="1" x14ac:dyDescent="0.2">
      <c r="B13" s="7"/>
      <c r="D13" s="10"/>
      <c r="E13" s="10"/>
      <c r="F13" s="19">
        <v>5</v>
      </c>
      <c r="G13" s="31">
        <f>IF(Enrolled=0,"n/a",DGET(data,"Ref_hr05",_xlnm.Criteria))</f>
        <v>48.622998164086198</v>
      </c>
      <c r="H13" s="31">
        <f>IF(Enrolled=0,"n/a",G13-I13)</f>
        <v>48.514107185702478</v>
      </c>
      <c r="I13" s="47">
        <f>IF(Enrolled=0,"n/a",DGET(data,"Pctile50_hr05",_xlnm.Criteria))</f>
        <v>0.10889097838372</v>
      </c>
      <c r="J13" s="31">
        <f>IF(Enrolled=0,"n/a",DGET(data,"Temp_hr05",_xlnm.Criteria))</f>
        <v>71.053022839369305</v>
      </c>
      <c r="K13" s="48">
        <f>IF(Enrolled=0,"n/a",DGET(data,"Pctile10_hr05",_xlnm.Criteria))</f>
        <v>4.5278415500100602E-2</v>
      </c>
      <c r="L13" s="48">
        <f>IF(Enrolled=0,"n/a",DGET(data,"Pctile30_hr05",_xlnm.Criteria))</f>
        <v>8.2861233278093596E-2</v>
      </c>
      <c r="M13" s="48">
        <f>IF(Enrolled=0,"n/a",DGET(data,"Pctile50_hr05",_xlnm.Criteria))</f>
        <v>0.10889097838372</v>
      </c>
      <c r="N13" s="48">
        <f>IF(Enrolled=0,"n/a",DGET(data,"Pctile70_hr05",_xlnm.Criteria))</f>
        <v>0.134920723489347</v>
      </c>
      <c r="O13" s="48">
        <f>IF(Enrolled=0,"n/a",DGET(data,"Pctile90_hr05",_xlnm.Criteria))</f>
        <v>0.17250354126733999</v>
      </c>
    </row>
    <row r="14" spans="2:15" ht="17.25" customHeight="1" x14ac:dyDescent="0.2">
      <c r="E14" s="5"/>
      <c r="F14" s="19">
        <v>6</v>
      </c>
      <c r="G14" s="31">
        <f>IF(Enrolled=0,"n/a",DGET(data,"Ref_hr06",_xlnm.Criteria))</f>
        <v>48.882287988235603</v>
      </c>
      <c r="H14" s="31">
        <f t="shared" si="0"/>
        <v>48.764240735482232</v>
      </c>
      <c r="I14" s="47">
        <f>IF(Enrolled=0,"n/a",DGET(data,"Pctile50_hr06",_xlnm.Criteria))</f>
        <v>0.118047252753369</v>
      </c>
      <c r="J14" s="31">
        <f>IF(Enrolled=0,"n/a",DGET(data,"Temp_hr06",_xlnm.Criteria))</f>
        <v>70.053104961906001</v>
      </c>
      <c r="K14" s="48">
        <f>IF(Enrolled=0,"n/a",DGET(data,"Pctile10_hr06",_xlnm.Criteria))</f>
        <v>5.98188370025175E-2</v>
      </c>
      <c r="L14" s="48">
        <f>IF(Enrolled=0,"n/a",DGET(data,"Pctile30_hr06",_xlnm.Criteria))</f>
        <v>9.4220657012020703E-2</v>
      </c>
      <c r="M14" s="48">
        <f>IF(Enrolled=0,"n/a",DGET(data,"Pctile50_hr06",_xlnm.Criteria))</f>
        <v>0.118047252753369</v>
      </c>
      <c r="N14" s="48">
        <f>IF(Enrolled=0,"n/a",DGET(data,"Pctile70_hr06",_xlnm.Criteria))</f>
        <v>0.14187384849471801</v>
      </c>
      <c r="O14" s="48">
        <f>IF(Enrolled=0,"n/a",DGET(data,"Pctile90_hr06",_xlnm.Criteria))</f>
        <v>0.17627566850422099</v>
      </c>
    </row>
    <row r="15" spans="2:15" ht="16.5" x14ac:dyDescent="0.2">
      <c r="E15" s="5"/>
      <c r="F15" s="19">
        <v>7</v>
      </c>
      <c r="G15" s="31">
        <f>IF(Enrolled=0,"n/a",DGET(data,"Ref_hr07",_xlnm.Criteria))</f>
        <v>52.0455029412553</v>
      </c>
      <c r="H15" s="31">
        <f t="shared" si="0"/>
        <v>51.972069806875858</v>
      </c>
      <c r="I15" s="47">
        <f>IF(Enrolled=0,"n/a",DGET(data,"Pctile50_hr07",_xlnm.Criteria))</f>
        <v>7.3433134379442697E-2</v>
      </c>
      <c r="J15" s="31">
        <f>IF(Enrolled=0,"n/a",DGET(data,"Temp_hr07",_xlnm.Criteria))</f>
        <v>69.154874613279304</v>
      </c>
      <c r="K15" s="48">
        <f>IF(Enrolled=0,"n/a",DGET(data,"Pctile10_hr07",_xlnm.Criteria))</f>
        <v>1.2356102250088499E-2</v>
      </c>
      <c r="L15" s="48">
        <f>IF(Enrolled=0,"n/a",DGET(data,"Pctile30_hr07",_xlnm.Criteria))</f>
        <v>4.8440907906130197E-2</v>
      </c>
      <c r="M15" s="48">
        <f>IF(Enrolled=0,"n/a",DGET(data,"Pctile50_hr07",_xlnm.Criteria))</f>
        <v>7.3433134379442697E-2</v>
      </c>
      <c r="N15" s="48">
        <f>IF(Enrolled=0,"n/a",DGET(data,"Pctile70_hr07",_xlnm.Criteria))</f>
        <v>9.8425360852755203E-2</v>
      </c>
      <c r="O15" s="48">
        <f>IF(Enrolled=0,"n/a",DGET(data,"Pctile90_hr07",_xlnm.Criteria))</f>
        <v>0.13451016650879699</v>
      </c>
    </row>
    <row r="16" spans="2:15" ht="16.5" x14ac:dyDescent="0.2">
      <c r="D16" s="5"/>
      <c r="E16" s="5"/>
      <c r="F16" s="19">
        <v>8</v>
      </c>
      <c r="G16" s="31">
        <f>IF(Enrolled=0,"n/a",DGET(data,"Ref_hr08",_xlnm.Criteria))</f>
        <v>55.527838697818098</v>
      </c>
      <c r="H16" s="31">
        <f t="shared" si="0"/>
        <v>55.448586224313232</v>
      </c>
      <c r="I16" s="47">
        <f>IF(Enrolled=0,"n/a",DGET(data,"Pctile50_hr08",_xlnm.Criteria))</f>
        <v>7.9252473504866097E-2</v>
      </c>
      <c r="J16" s="31">
        <f>IF(Enrolled=0,"n/a",DGET(data,"Temp_hr08",_xlnm.Criteria))</f>
        <v>69.822295889840106</v>
      </c>
      <c r="K16" s="48">
        <f>IF(Enrolled=0,"n/a",DGET(data,"Pctile10_hr08",_xlnm.Criteria))</f>
        <v>2.4125102629611001E-2</v>
      </c>
      <c r="L16" s="48">
        <f>IF(Enrolled=0,"n/a",DGET(data,"Pctile30_hr08",_xlnm.Criteria))</f>
        <v>5.6694800190374699E-2</v>
      </c>
      <c r="M16" s="48">
        <f>IF(Enrolled=0,"n/a",DGET(data,"Pctile50_hr08",_xlnm.Criteria))</f>
        <v>7.9252473504866097E-2</v>
      </c>
      <c r="N16" s="48">
        <f>IF(Enrolled=0,"n/a",DGET(data,"Pctile70_hr08",_xlnm.Criteria))</f>
        <v>0.101810146819358</v>
      </c>
      <c r="O16" s="48">
        <f>IF(Enrolled=0,"n/a",DGET(data,"Pctile90_hr08",_xlnm.Criteria))</f>
        <v>0.13437984438012099</v>
      </c>
    </row>
    <row r="17" spans="4:24" ht="16.5" x14ac:dyDescent="0.2">
      <c r="D17" s="5"/>
      <c r="E17" s="5"/>
      <c r="F17" s="19">
        <v>9</v>
      </c>
      <c r="G17" s="31">
        <f>IF(Enrolled=0,"n/a",DGET(data,"Ref_hr09",_xlnm.Criteria))</f>
        <v>58.623330042596898</v>
      </c>
      <c r="H17" s="31">
        <f t="shared" si="0"/>
        <v>58.515079152889093</v>
      </c>
      <c r="I17" s="47">
        <f>IF(Enrolled=0,"n/a",DGET(data,"Pctile50_hr09",_xlnm.Criteria))</f>
        <v>0.108250889707806</v>
      </c>
      <c r="J17" s="31">
        <f>IF(Enrolled=0,"n/a",DGET(data,"Temp_hr09",_xlnm.Criteria))</f>
        <v>73.645653786317297</v>
      </c>
      <c r="K17" s="48">
        <f>IF(Enrolled=0,"n/a",DGET(data,"Pctile10_hr09",_xlnm.Criteria))</f>
        <v>6.1125615621292602E-2</v>
      </c>
      <c r="L17" s="48">
        <f>IF(Enrolled=0,"n/a",DGET(data,"Pctile30_hr09",_xlnm.Criteria))</f>
        <v>8.8967609536420494E-2</v>
      </c>
      <c r="M17" s="48">
        <f>IF(Enrolled=0,"n/a",DGET(data,"Pctile50_hr09",_xlnm.Criteria))</f>
        <v>0.108250889707806</v>
      </c>
      <c r="N17" s="48">
        <f>IF(Enrolled=0,"n/a",DGET(data,"Pctile70_hr09",_xlnm.Criteria))</f>
        <v>0.127534169879192</v>
      </c>
      <c r="O17" s="48">
        <f>IF(Enrolled=0,"n/a",DGET(data,"Pctile90_hr09",_xlnm.Criteria))</f>
        <v>0.15537616379432001</v>
      </c>
    </row>
    <row r="18" spans="4:24" ht="16.5" x14ac:dyDescent="0.2">
      <c r="D18" s="5"/>
      <c r="E18" s="5"/>
      <c r="F18" s="19">
        <v>10</v>
      </c>
      <c r="G18" s="31">
        <f>IF(Enrolled=0,"n/a",DGET(data,"Ref_hr10",_xlnm.Criteria))</f>
        <v>64.149431304233502</v>
      </c>
      <c r="H18" s="31">
        <f t="shared" si="0"/>
        <v>64.204983465841977</v>
      </c>
      <c r="I18" s="47">
        <f>IF(Enrolled=0,"n/a",DGET(data,"Pctile50_hr10",_xlnm.Criteria))</f>
        <v>-5.5552161608469999E-2</v>
      </c>
      <c r="J18" s="31">
        <f>IF(Enrolled=0,"n/a",DGET(data,"Temp_hr10",_xlnm.Criteria))</f>
        <v>78.360558893340695</v>
      </c>
      <c r="K18" s="48">
        <f>IF(Enrolled=0,"n/a",DGET(data,"Pctile10_hr10",_xlnm.Criteria))</f>
        <v>-0.106342962383621</v>
      </c>
      <c r="L18" s="48">
        <f>IF(Enrolled=0,"n/a",DGET(data,"Pctile30_hr10",_xlnm.Criteria))</f>
        <v>-7.6335345589071305E-2</v>
      </c>
      <c r="M18" s="48">
        <f>IF(Enrolled=0,"n/a",DGET(data,"Pctile50_hr10",_xlnm.Criteria))</f>
        <v>-5.5552161608469999E-2</v>
      </c>
      <c r="N18" s="48">
        <f>IF(Enrolled=0,"n/a",DGET(data,"Pctile70_hr10",_xlnm.Criteria))</f>
        <v>-3.4768977627868597E-2</v>
      </c>
      <c r="O18" s="48">
        <f>IF(Enrolled=0,"n/a",DGET(data,"Pctile90_hr10",_xlnm.Criteria))</f>
        <v>-4.7613608333189703E-3</v>
      </c>
    </row>
    <row r="19" spans="4:24" ht="16.5" x14ac:dyDescent="0.2">
      <c r="D19" s="5"/>
      <c r="E19" s="5"/>
      <c r="F19" s="19">
        <v>11</v>
      </c>
      <c r="G19" s="31">
        <f>IF(Enrolled=0,"n/a",DGET(data,"Ref_hr11",_xlnm.Criteria))</f>
        <v>72.205893504915196</v>
      </c>
      <c r="H19" s="31">
        <f t="shared" si="0"/>
        <v>72.254953035640611</v>
      </c>
      <c r="I19" s="47">
        <f>IF(Enrolled=0,"n/a",DGET(data,"Pctile50_hr11",_xlnm.Criteria))</f>
        <v>-4.90595307254173E-2</v>
      </c>
      <c r="J19" s="31">
        <f>IF(Enrolled=0,"n/a",DGET(data,"Temp_hr11",_xlnm.Criteria))</f>
        <v>83.075630762242696</v>
      </c>
      <c r="K19" s="48">
        <f>IF(Enrolled=0,"n/a",DGET(data,"Pctile10_hr11",_xlnm.Criteria))</f>
        <v>-9.3082034992181498E-2</v>
      </c>
      <c r="L19" s="48">
        <f>IF(Enrolled=0,"n/a",DGET(data,"Pctile30_hr11",_xlnm.Criteria))</f>
        <v>-6.7073182636780596E-2</v>
      </c>
      <c r="M19" s="48">
        <f>IF(Enrolled=0,"n/a",DGET(data,"Pctile50_hr11",_xlnm.Criteria))</f>
        <v>-4.90595307254173E-2</v>
      </c>
      <c r="N19" s="48">
        <f>IF(Enrolled=0,"n/a",DGET(data,"Pctile70_hr11",_xlnm.Criteria))</f>
        <v>-3.1045878814054101E-2</v>
      </c>
      <c r="O19" s="48">
        <f>IF(Enrolled=0,"n/a",DGET(data,"Pctile90_hr11",_xlnm.Criteria))</f>
        <v>-5.0370264586531198E-3</v>
      </c>
      <c r="T19" s="20"/>
      <c r="U19" s="20"/>
      <c r="V19" s="20"/>
      <c r="W19" s="20"/>
      <c r="X19" s="20"/>
    </row>
    <row r="20" spans="4:24" ht="16.5" x14ac:dyDescent="0.2">
      <c r="D20" s="5"/>
      <c r="E20" s="5"/>
      <c r="F20" s="19">
        <v>12</v>
      </c>
      <c r="G20" s="31">
        <f>IF(Enrolled=0,"n/a",DGET(data,"Ref_hr12",_xlnm.Criteria))</f>
        <v>83.021475772591899</v>
      </c>
      <c r="H20" s="31">
        <f t="shared" si="0"/>
        <v>83.085497261209639</v>
      </c>
      <c r="I20" s="47">
        <f>IF(Enrolled=0,"n/a",DGET(data,"Pctile50_hr12",_xlnm.Criteria))</f>
        <v>-6.4021488617740194E-2</v>
      </c>
      <c r="J20" s="31">
        <f>IF(Enrolled=0,"n/a",DGET(data,"Temp_hr12",_xlnm.Criteria))</f>
        <v>87.162209975402803</v>
      </c>
      <c r="K20" s="48">
        <f>IF(Enrolled=0,"n/a",DGET(data,"Pctile10_hr12",_xlnm.Criteria))</f>
        <v>-0.103393656616785</v>
      </c>
      <c r="L20" s="48">
        <f>IF(Enrolled=0,"n/a",DGET(data,"Pctile30_hr12",_xlnm.Criteria))</f>
        <v>-8.0132260622729407E-2</v>
      </c>
      <c r="M20" s="48">
        <f>IF(Enrolled=0,"n/a",DGET(data,"Pctile50_hr12",_xlnm.Criteria))</f>
        <v>-6.4021488617740194E-2</v>
      </c>
      <c r="N20" s="48">
        <f>IF(Enrolled=0,"n/a",DGET(data,"Pctile70_hr12",_xlnm.Criteria))</f>
        <v>-4.7910716612751002E-2</v>
      </c>
      <c r="O20" s="48">
        <f>IF(Enrolled=0,"n/a",DGET(data,"Pctile90_hr12",_xlnm.Criteria))</f>
        <v>-2.4649320618695701E-2</v>
      </c>
      <c r="T20" s="20"/>
      <c r="U20" s="20"/>
      <c r="V20" s="20"/>
      <c r="W20" s="20"/>
      <c r="X20" s="20"/>
    </row>
    <row r="21" spans="4:24" ht="16.5" x14ac:dyDescent="0.2">
      <c r="D21" s="5"/>
      <c r="E21" s="5"/>
      <c r="F21" s="19">
        <v>13</v>
      </c>
      <c r="G21" s="31">
        <f>IF(Enrolled=0,"n/a",DGET(data,"Ref_hr13",_xlnm.Criteria))</f>
        <v>95.931369017718893</v>
      </c>
      <c r="H21" s="31">
        <f t="shared" si="0"/>
        <v>95.855925350648405</v>
      </c>
      <c r="I21" s="47">
        <f>IF(Enrolled=0,"n/a",DGET(data,"Pctile50_hr13",_xlnm.Criteria))</f>
        <v>7.5443667070484E-2</v>
      </c>
      <c r="J21" s="31">
        <f>IF(Enrolled=0,"n/a",DGET(data,"Temp_hr13",_xlnm.Criteria))</f>
        <v>90.534299200553804</v>
      </c>
      <c r="K21" s="48">
        <f>IF(Enrolled=0,"n/a",DGET(data,"Pctile10_hr13",_xlnm.Criteria))</f>
        <v>3.6843839969636798E-2</v>
      </c>
      <c r="L21" s="48">
        <f>IF(Enrolled=0,"n/a",DGET(data,"Pctile30_hr13",_xlnm.Criteria))</f>
        <v>5.9648930700649201E-2</v>
      </c>
      <c r="M21" s="48">
        <f>IF(Enrolled=0,"n/a",DGET(data,"Pctile50_hr13",_xlnm.Criteria))</f>
        <v>7.5443667070484E-2</v>
      </c>
      <c r="N21" s="48">
        <f>IF(Enrolled=0,"n/a",DGET(data,"Pctile70_hr13",_xlnm.Criteria))</f>
        <v>9.1238403440318694E-2</v>
      </c>
      <c r="O21" s="48">
        <f>IF(Enrolled=0,"n/a",DGET(data,"Pctile90_hr13",_xlnm.Criteria))</f>
        <v>0.114043494171331</v>
      </c>
      <c r="Q21" s="20"/>
      <c r="T21" s="20"/>
      <c r="U21" s="20"/>
      <c r="V21" s="20"/>
      <c r="W21" s="20"/>
      <c r="X21" s="20"/>
    </row>
    <row r="22" spans="4:24" ht="16.5" x14ac:dyDescent="0.2">
      <c r="D22" s="5"/>
      <c r="E22" s="5"/>
      <c r="F22" s="19">
        <v>14</v>
      </c>
      <c r="G22" s="31">
        <f>IF(Enrolled=0,"n/a",DGET(data,"Ref_hr14",_xlnm.Criteria))</f>
        <v>109.32767196069</v>
      </c>
      <c r="H22" s="31">
        <f t="shared" si="0"/>
        <v>108.42748268268957</v>
      </c>
      <c r="I22" s="47">
        <f>IF(Enrolled=0,"n/a",DGET(data,"Pctile50_hr14",_xlnm.Criteria))</f>
        <v>0.90018927800041904</v>
      </c>
      <c r="J22" s="31">
        <f>IF(Enrolled=0,"n/a",DGET(data,"Temp_hr14",_xlnm.Criteria))</f>
        <v>93.368080988659997</v>
      </c>
      <c r="K22" s="48">
        <f>IF(Enrolled=0,"n/a",DGET(data,"Pctile10_hr14",_xlnm.Criteria))</f>
        <v>0.80781987733887495</v>
      </c>
      <c r="L22" s="48">
        <f>IF(Enrolled=0,"n/a",DGET(data,"Pctile30_hr14",_xlnm.Criteria))</f>
        <v>0.86239246797127</v>
      </c>
      <c r="M22" s="48">
        <f>IF(Enrolled=0,"n/a",DGET(data,"Pctile50_hr14",_xlnm.Criteria))</f>
        <v>0.90018927800041904</v>
      </c>
      <c r="N22" s="48">
        <f>IF(Enrolled=0,"n/a",DGET(data,"Pctile70_hr14",_xlnm.Criteria))</f>
        <v>0.93798608802956795</v>
      </c>
      <c r="O22" s="48">
        <f>IF(Enrolled=0,"n/a",DGET(data,"Pctile90_hr14",_xlnm.Criteria))</f>
        <v>0.99255867866196301</v>
      </c>
      <c r="Q22" s="20"/>
      <c r="T22" s="20"/>
      <c r="U22" s="20"/>
      <c r="V22" s="20"/>
      <c r="W22" s="20"/>
      <c r="X22" s="20"/>
    </row>
    <row r="23" spans="4:24" ht="16.5" x14ac:dyDescent="0.2">
      <c r="D23" s="5"/>
      <c r="E23" s="5"/>
      <c r="F23" s="71">
        <v>15</v>
      </c>
      <c r="G23" s="72">
        <f>IF(Enrolled=0,"n/a",DGET(data,"Ref_hr15",_xlnm.Criteria))</f>
        <v>122.08757535936201</v>
      </c>
      <c r="H23" s="72">
        <f t="shared" si="0"/>
        <v>109.963787744022</v>
      </c>
      <c r="I23" s="73">
        <f>IF(Enrolled=0,"n/a",DGET(data,"Pctile50_hr15",_xlnm.Criteria))</f>
        <v>12.123787615339999</v>
      </c>
      <c r="J23" s="72">
        <f>IF(Enrolled=0,"n/a",DGET(data,"Temp_hr15",_xlnm.Criteria))</f>
        <v>95.599359061246304</v>
      </c>
      <c r="K23" s="74">
        <f>IF(Enrolled=0,"n/a",DGET(data,"Pctile10_hr15",_xlnm.Criteria))</f>
        <v>11.9893589886738</v>
      </c>
      <c r="L23" s="74">
        <f>IF(Enrolled=0,"n/a",DGET(data,"Pctile30_hr15",_xlnm.Criteria))</f>
        <v>12.0687805109505</v>
      </c>
      <c r="M23" s="74">
        <f>IF(Enrolled=0,"n/a",DGET(data,"Pctile50_hr15",_xlnm.Criteria))</f>
        <v>12.123787615339999</v>
      </c>
      <c r="N23" s="74">
        <f>IF(Enrolled=0,"n/a",DGET(data,"Pctile70_hr15",_xlnm.Criteria))</f>
        <v>12.178794719729501</v>
      </c>
      <c r="O23" s="74">
        <f>IF(Enrolled=0,"n/a",DGET(data,"Pctile90_hr15",_xlnm.Criteria))</f>
        <v>12.2582162420063</v>
      </c>
      <c r="Q23" s="20"/>
      <c r="T23" s="20"/>
      <c r="U23" s="20"/>
      <c r="V23" s="20"/>
      <c r="W23" s="20"/>
      <c r="X23" s="20"/>
    </row>
    <row r="24" spans="4:24" ht="16.5" x14ac:dyDescent="0.2">
      <c r="D24" s="5"/>
      <c r="E24" s="5"/>
      <c r="F24" s="71">
        <v>16</v>
      </c>
      <c r="G24" s="72">
        <f>IF(Enrolled=0,"n/a",DGET(data,"Ref_hr16",_xlnm.Criteria))</f>
        <v>136.21022990784499</v>
      </c>
      <c r="H24" s="72">
        <f t="shared" si="0"/>
        <v>120.84534090104059</v>
      </c>
      <c r="I24" s="73">
        <f>IF(Enrolled=0,"n/a",DGET(data,"Pctile50_hr16",_xlnm.Criteria))</f>
        <v>15.3648890068044</v>
      </c>
      <c r="J24" s="72">
        <f>IF(Enrolled=0,"n/a",DGET(data,"Temp_hr16",_xlnm.Criteria))</f>
        <v>97.016834434962206</v>
      </c>
      <c r="K24" s="74">
        <f>IF(Enrolled=0,"n/a",DGET(data,"Pctile10_hr16",_xlnm.Criteria))</f>
        <v>15.2238439657598</v>
      </c>
      <c r="L24" s="74">
        <f>IF(Enrolled=0,"n/a",DGET(data,"Pctile30_hr16",_xlnm.Criteria))</f>
        <v>15.307174519282199</v>
      </c>
      <c r="M24" s="74">
        <f>IF(Enrolled=0,"n/a",DGET(data,"Pctile50_hr16",_xlnm.Criteria))</f>
        <v>15.3648890068044</v>
      </c>
      <c r="N24" s="74">
        <f>IF(Enrolled=0,"n/a",DGET(data,"Pctile70_hr16",_xlnm.Criteria))</f>
        <v>15.4226034943266</v>
      </c>
      <c r="O24" s="74">
        <f>IF(Enrolled=0,"n/a",DGET(data,"Pctile90_hr16",_xlnm.Criteria))</f>
        <v>15.5059340478489</v>
      </c>
      <c r="Q24" s="20"/>
      <c r="T24" s="20"/>
      <c r="U24" s="20"/>
      <c r="V24" s="20"/>
      <c r="W24" s="20"/>
      <c r="X24" s="20"/>
    </row>
    <row r="25" spans="4:24" ht="16.5" x14ac:dyDescent="0.2">
      <c r="D25" s="5"/>
      <c r="E25" s="5"/>
      <c r="F25" s="71">
        <v>17</v>
      </c>
      <c r="G25" s="72">
        <f>IF(Enrolled=0,"n/a",DGET(data,"Ref_hr17",_xlnm.Criteria))</f>
        <v>147.785650941059</v>
      </c>
      <c r="H25" s="72">
        <f t="shared" si="0"/>
        <v>131.06035421247759</v>
      </c>
      <c r="I25" s="73">
        <f>IF(Enrolled=0,"n/a",DGET(data,"Pctile50_hr17",_xlnm.Criteria))</f>
        <v>16.725296728581402</v>
      </c>
      <c r="J25" s="72">
        <f>IF(Enrolled=0,"n/a",DGET(data,"Temp_hr17",_xlnm.Criteria))</f>
        <v>97.642984797905797</v>
      </c>
      <c r="K25" s="74">
        <f>IF(Enrolled=0,"n/a",DGET(data,"Pctile10_hr17",_xlnm.Criteria))</f>
        <v>16.568458750125401</v>
      </c>
      <c r="L25" s="74">
        <f>IF(Enrolled=0,"n/a",DGET(data,"Pctile30_hr17",_xlnm.Criteria))</f>
        <v>16.661119899083801</v>
      </c>
      <c r="M25" s="74">
        <f>IF(Enrolled=0,"n/a",DGET(data,"Pctile50_hr17",_xlnm.Criteria))</f>
        <v>16.725296728581402</v>
      </c>
      <c r="N25" s="74">
        <f>IF(Enrolled=0,"n/a",DGET(data,"Pctile70_hr17",_xlnm.Criteria))</f>
        <v>16.789473558079099</v>
      </c>
      <c r="O25" s="74">
        <f>IF(Enrolled=0,"n/a",DGET(data,"Pctile90_hr17",_xlnm.Criteria))</f>
        <v>16.882134707037501</v>
      </c>
      <c r="Q25" s="20"/>
      <c r="T25" s="20"/>
      <c r="U25" s="20"/>
      <c r="V25" s="20"/>
      <c r="W25" s="20"/>
      <c r="X25" s="20"/>
    </row>
    <row r="26" spans="4:24" ht="16.5" x14ac:dyDescent="0.2">
      <c r="D26" s="5"/>
      <c r="E26" s="5"/>
      <c r="F26" s="71">
        <v>18</v>
      </c>
      <c r="G26" s="72">
        <f>IF(Enrolled=0,"n/a",DGET(data,"Ref_hr18",_xlnm.Criteria))</f>
        <v>156.313676820891</v>
      </c>
      <c r="H26" s="72">
        <f t="shared" si="0"/>
        <v>139.43411747568481</v>
      </c>
      <c r="I26" s="73">
        <f>IF(Enrolled=0,"n/a",DGET(data,"Pctile50_hr18",_xlnm.Criteria))</f>
        <v>16.8795593452062</v>
      </c>
      <c r="J26" s="72">
        <f>IF(Enrolled=0,"n/a",DGET(data,"Temp_hr18",_xlnm.Criteria))</f>
        <v>97.391173061994294</v>
      </c>
      <c r="K26" s="74">
        <f>IF(Enrolled=0,"n/a",DGET(data,"Pctile10_hr18",_xlnm.Criteria))</f>
        <v>16.693167082804599</v>
      </c>
      <c r="L26" s="74">
        <f>IF(Enrolled=0,"n/a",DGET(data,"Pctile30_hr18",_xlnm.Criteria))</f>
        <v>16.803289142277102</v>
      </c>
      <c r="M26" s="74">
        <f>IF(Enrolled=0,"n/a",DGET(data,"Pctile50_hr18",_xlnm.Criteria))</f>
        <v>16.8795593452062</v>
      </c>
      <c r="N26" s="74">
        <f>IF(Enrolled=0,"n/a",DGET(data,"Pctile70_hr18",_xlnm.Criteria))</f>
        <v>16.955829548135299</v>
      </c>
      <c r="O26" s="74">
        <f>IF(Enrolled=0,"n/a",DGET(data,"Pctile90_hr18",_xlnm.Criteria))</f>
        <v>17.065951607607801</v>
      </c>
      <c r="Q26" s="20"/>
      <c r="T26" s="20"/>
      <c r="U26" s="20"/>
      <c r="V26" s="20"/>
      <c r="W26" s="20"/>
      <c r="X26" s="20"/>
    </row>
    <row r="27" spans="4:24" ht="16.5" x14ac:dyDescent="0.2">
      <c r="D27" s="5"/>
      <c r="E27" s="5"/>
      <c r="F27" s="71">
        <v>19</v>
      </c>
      <c r="G27" s="72">
        <f>IF(Enrolled=0,"n/a",DGET(data,"Ref_hr19",_xlnm.Criteria))</f>
        <v>156.336522188917</v>
      </c>
      <c r="H27" s="72">
        <f t="shared" si="0"/>
        <v>142.99240623865001</v>
      </c>
      <c r="I27" s="73">
        <f>IF(Enrolled=0,"n/a",DGET(data,"Pctile50_hr19",_xlnm.Criteria))</f>
        <v>13.344115950267</v>
      </c>
      <c r="J27" s="72">
        <f>IF(Enrolled=0,"n/a",DGET(data,"Temp_hr19",_xlnm.Criteria))</f>
        <v>96.042555190838598</v>
      </c>
      <c r="K27" s="74">
        <f>IF(Enrolled=0,"n/a",DGET(data,"Pctile10_hr19",_xlnm.Criteria))</f>
        <v>13.1608111270663</v>
      </c>
      <c r="L27" s="74">
        <f>IF(Enrolled=0,"n/a",DGET(data,"Pctile30_hr19",_xlnm.Criteria))</f>
        <v>13.2691091024329</v>
      </c>
      <c r="M27" s="74">
        <f>IF(Enrolled=0,"n/a",DGET(data,"Pctile50_hr19",_xlnm.Criteria))</f>
        <v>13.344115950267</v>
      </c>
      <c r="N27" s="74">
        <f>IF(Enrolled=0,"n/a",DGET(data,"Pctile70_hr19",_xlnm.Criteria))</f>
        <v>13.419122798101</v>
      </c>
      <c r="O27" s="74">
        <f>IF(Enrolled=0,"n/a",DGET(data,"Pctile90_hr19",_xlnm.Criteria))</f>
        <v>13.5274207734676</v>
      </c>
      <c r="Q27" s="20"/>
      <c r="T27" s="20"/>
      <c r="U27" s="20"/>
      <c r="V27" s="20"/>
      <c r="W27" s="20"/>
      <c r="X27" s="20"/>
    </row>
    <row r="28" spans="4:24" ht="16.5" x14ac:dyDescent="0.2">
      <c r="D28" s="5"/>
      <c r="E28" s="5"/>
      <c r="F28" s="19">
        <v>20</v>
      </c>
      <c r="G28" s="31">
        <f>IF(Enrolled=0,"n/a",DGET(data,"Ref_hr20",_xlnm.Criteria))</f>
        <v>147.94844621004299</v>
      </c>
      <c r="H28" s="31">
        <f t="shared" si="0"/>
        <v>149.74292759657007</v>
      </c>
      <c r="I28" s="47">
        <f>IF(Enrolled=0,"n/a",DGET(data,"Pctile50_hr20",_xlnm.Criteria))</f>
        <v>-1.7944813865270901</v>
      </c>
      <c r="J28" s="31">
        <f>IF(Enrolled=0,"n/a",DGET(data,"Temp_hr20",_xlnm.Criteria))</f>
        <v>93.104289565437298</v>
      </c>
      <c r="K28" s="48">
        <f>IF(Enrolled=0,"n/a",DGET(data,"Pctile10_hr20",_xlnm.Criteria))</f>
        <v>-1.9335498850741899</v>
      </c>
      <c r="L28" s="48">
        <f>IF(Enrolled=0,"n/a",DGET(data,"Pctile30_hr20",_xlnm.Criteria))</f>
        <v>-1.8513870888806701</v>
      </c>
      <c r="M28" s="48">
        <f>IF(Enrolled=0,"n/a",DGET(data,"Pctile50_hr20",_xlnm.Criteria))</f>
        <v>-1.7944813865270901</v>
      </c>
      <c r="N28" s="48">
        <f>IF(Enrolled=0,"n/a",DGET(data,"Pctile70_hr20",_xlnm.Criteria))</f>
        <v>-1.7375756841735199</v>
      </c>
      <c r="O28" s="48">
        <f>IF(Enrolled=0,"n/a",DGET(data,"Pctile90_hr20",_xlnm.Criteria))</f>
        <v>-1.6554128879799901</v>
      </c>
      <c r="Q28" s="20"/>
      <c r="T28" s="20"/>
      <c r="U28" s="20"/>
      <c r="V28" s="20"/>
      <c r="W28" s="20"/>
      <c r="X28" s="20"/>
    </row>
    <row r="29" spans="4:24" ht="16.5" x14ac:dyDescent="0.2">
      <c r="D29" s="5"/>
      <c r="E29" s="5"/>
      <c r="F29" s="19">
        <v>21</v>
      </c>
      <c r="G29" s="31">
        <f>IF(Enrolled=0,"n/a",DGET(data,"Ref_hr21",_xlnm.Criteria))</f>
        <v>137.60068854424901</v>
      </c>
      <c r="H29" s="31">
        <f t="shared" si="0"/>
        <v>141.61816738007664</v>
      </c>
      <c r="I29" s="47">
        <f>IF(Enrolled=0,"n/a",DGET(data,"Pctile50_hr21",_xlnm.Criteria))</f>
        <v>-4.0174788358276299</v>
      </c>
      <c r="J29" s="31">
        <f>IF(Enrolled=0,"n/a",DGET(data,"Temp_hr21",_xlnm.Criteria))</f>
        <v>88.662642074747197</v>
      </c>
      <c r="K29" s="48">
        <f>IF(Enrolled=0,"n/a",DGET(data,"Pctile10_hr21",_xlnm.Criteria))</f>
        <v>-4.1396241213236697</v>
      </c>
      <c r="L29" s="48">
        <f>IF(Enrolled=0,"n/a",DGET(data,"Pctile30_hr21",_xlnm.Criteria))</f>
        <v>-4.0674596965757299</v>
      </c>
      <c r="M29" s="48">
        <f>IF(Enrolled=0,"n/a",DGET(data,"Pctile50_hr21",_xlnm.Criteria))</f>
        <v>-4.0174788358276299</v>
      </c>
      <c r="N29" s="48">
        <f>IF(Enrolled=0,"n/a",DGET(data,"Pctile70_hr21",_xlnm.Criteria))</f>
        <v>-3.9674979750795298</v>
      </c>
      <c r="O29" s="48">
        <f>IF(Enrolled=0,"n/a",DGET(data,"Pctile90_hr21",_xlnm.Criteria))</f>
        <v>-3.89533355033159</v>
      </c>
      <c r="T29" s="20"/>
      <c r="U29" s="20"/>
      <c r="V29" s="20"/>
      <c r="W29" s="20"/>
      <c r="X29" s="20"/>
    </row>
    <row r="30" spans="4:24" ht="16.5" x14ac:dyDescent="0.2">
      <c r="D30" s="5"/>
      <c r="E30" s="5"/>
      <c r="F30" s="19">
        <v>22</v>
      </c>
      <c r="G30" s="31">
        <f>IF(Enrolled=0,"n/a",DGET(data,"Ref_hr22",_xlnm.Criteria))</f>
        <v>126.34803889366199</v>
      </c>
      <c r="H30" s="31">
        <f t="shared" si="0"/>
        <v>129.64663033919834</v>
      </c>
      <c r="I30" s="47">
        <f>IF(Enrolled=0,"n/a",DGET(data,"Pctile50_hr22",_xlnm.Criteria))</f>
        <v>-3.2985914455363399</v>
      </c>
      <c r="J30" s="31">
        <f>IF(Enrolled=0,"n/a",DGET(data,"Temp_hr22",_xlnm.Criteria))</f>
        <v>84.677355474617301</v>
      </c>
      <c r="K30" s="48">
        <f>IF(Enrolled=0,"n/a",DGET(data,"Pctile10_hr22",_xlnm.Criteria))</f>
        <v>-3.4519663336180502</v>
      </c>
      <c r="L30" s="48">
        <f>IF(Enrolled=0,"n/a",DGET(data,"Pctile30_hr22",_xlnm.Criteria))</f>
        <v>-3.3613512065237301</v>
      </c>
      <c r="M30" s="48">
        <f>IF(Enrolled=0,"n/a",DGET(data,"Pctile50_hr22",_xlnm.Criteria))</f>
        <v>-3.2985914455363399</v>
      </c>
      <c r="N30" s="48">
        <f>IF(Enrolled=0,"n/a",DGET(data,"Pctile70_hr22",_xlnm.Criteria))</f>
        <v>-3.2358316845489599</v>
      </c>
      <c r="O30" s="48">
        <f>IF(Enrolled=0,"n/a",DGET(data,"Pctile90_hr22",_xlnm.Criteria))</f>
        <v>-3.1452165574546398</v>
      </c>
    </row>
    <row r="31" spans="4:24" ht="16.5" x14ac:dyDescent="0.2">
      <c r="D31" s="5"/>
      <c r="E31" s="5"/>
      <c r="F31" s="19">
        <v>23</v>
      </c>
      <c r="G31" s="31">
        <f>IF(Enrolled=0,"n/a",DGET(data,"Ref_hr23",_xlnm.Criteria))</f>
        <v>107.233651825321</v>
      </c>
      <c r="H31" s="31">
        <f t="shared" si="0"/>
        <v>109.60959375478259</v>
      </c>
      <c r="I31" s="47">
        <f>IF(Enrolled=0,"n/a",DGET(data,"Pctile50_hr23",_xlnm.Criteria))</f>
        <v>-2.37594192946159</v>
      </c>
      <c r="J31" s="31">
        <f>IF(Enrolled=0,"n/a",DGET(data,"Temp_hr23",_xlnm.Criteria))</f>
        <v>81.719637286626195</v>
      </c>
      <c r="K31" s="48">
        <f>IF(Enrolled=0,"n/a",DGET(data,"Pctile10_hr23",_xlnm.Criteria))</f>
        <v>-2.5187350762120699</v>
      </c>
      <c r="L31" s="48">
        <f>IF(Enrolled=0,"n/a",DGET(data,"Pctile30_hr23",_xlnm.Criteria))</f>
        <v>-2.43437172766899</v>
      </c>
      <c r="M31" s="48">
        <f>IF(Enrolled=0,"n/a",DGET(data,"Pctile50_hr23",_xlnm.Criteria))</f>
        <v>-2.37594192946159</v>
      </c>
      <c r="N31" s="48">
        <f>IF(Enrolled=0,"n/a",DGET(data,"Pctile70_hr23",_xlnm.Criteria))</f>
        <v>-2.31751213125419</v>
      </c>
      <c r="O31" s="48">
        <f>IF(Enrolled=0,"n/a",DGET(data,"Pctile90_hr23",_xlnm.Criteria))</f>
        <v>-2.2331487827111101</v>
      </c>
    </row>
    <row r="32" spans="4:24" ht="16.5" x14ac:dyDescent="0.2">
      <c r="D32" s="5"/>
      <c r="E32" s="5"/>
      <c r="F32" s="19">
        <v>24</v>
      </c>
      <c r="G32" s="31">
        <f>IF(Enrolled=0,"n/a",DGET(data,"Ref_hr24",_xlnm.Criteria))</f>
        <v>88.660417157123305</v>
      </c>
      <c r="H32" s="31">
        <f t="shared" si="0"/>
        <v>90.063246864176776</v>
      </c>
      <c r="I32" s="47">
        <f>IF(Enrolled=0,"n/a",DGET(data,"Pctile50_hr24",_xlnm.Criteria))</f>
        <v>-1.4028297070534701</v>
      </c>
      <c r="J32" s="31">
        <f>IF(Enrolled=0,"n/a",DGET(data,"Temp_hr24",_xlnm.Criteria))</f>
        <v>79.378659901322195</v>
      </c>
      <c r="K32" s="48">
        <f>IF(Enrolled=0,"n/a",DGET(data,"Pctile10_hr24",_xlnm.Criteria))</f>
        <v>-1.4979011877430299</v>
      </c>
      <c r="L32" s="48">
        <f>IF(Enrolled=0,"n/a",DGET(data,"Pctile30_hr24",_xlnm.Criteria))</f>
        <v>-1.4417321863277499</v>
      </c>
      <c r="M32" s="48">
        <f>IF(Enrolled=0,"n/a",DGET(data,"Pctile50_hr24",_xlnm.Criteria))</f>
        <v>-1.4028297070534701</v>
      </c>
      <c r="N32" s="48">
        <f>IF(Enrolled=0,"n/a",DGET(data,"Pctile70_hr24",_xlnm.Criteria))</f>
        <v>-1.3639272277791901</v>
      </c>
      <c r="O32" s="48">
        <f>IF(Enrolled=0,"n/a",DGET(data,"Pctile90_hr24",_xlnm.Criteria))</f>
        <v>-1.3077582263639</v>
      </c>
    </row>
    <row r="33" spans="2:16" ht="49.5" customHeight="1" thickBot="1" x14ac:dyDescent="0.35">
      <c r="D33" s="5"/>
      <c r="E33" s="5"/>
      <c r="F33" s="62"/>
      <c r="G33" s="88" t="str">
        <f>"Estimated Reference
Energy Use
("&amp;IF(Result_type="Aggregate Impact","MWh)","kWh)")</f>
        <v>Estimated Reference
Energy Use
(MWh)</v>
      </c>
      <c r="H33" s="88" t="str">
        <f>"Observed 
Event Day Energy Use ("&amp;IF(Result_type="Aggregate Impact","MWh)","kWh)")</f>
        <v>Observed 
Event Day Energy Use (MWh)</v>
      </c>
      <c r="I33" s="88" t="str">
        <f>"Estimated 
Change in Energy Use ("&amp;IF(Result_type="Aggregate Impact","MWh)","kWh)")</f>
        <v>Estimated 
Change in Energy Use (MWh)</v>
      </c>
      <c r="J33" s="90" t="s">
        <v>43</v>
      </c>
      <c r="K33" s="63" t="str">
        <f>"Uncertainty Adjusted Impact ("&amp;IF(Result_type="Aggregate Impact","MWh/hour) - Percentiles","kWh/hour) - Percentiles")</f>
        <v>Uncertainty Adjusted Impact (MWh/hour) - Percentiles</v>
      </c>
      <c r="L33" s="63"/>
      <c r="M33" s="63"/>
      <c r="N33" s="63"/>
      <c r="O33" s="64"/>
      <c r="P33" s="65" t="s">
        <v>72</v>
      </c>
    </row>
    <row r="34" spans="2:16" ht="16.5" x14ac:dyDescent="0.3">
      <c r="D34" s="5"/>
      <c r="E34" s="5"/>
      <c r="F34" s="66" t="s">
        <v>52</v>
      </c>
      <c r="G34" s="89"/>
      <c r="H34" s="89"/>
      <c r="I34" s="89"/>
      <c r="J34" s="89"/>
      <c r="K34" s="67" t="s">
        <v>66</v>
      </c>
      <c r="L34" s="67" t="s">
        <v>67</v>
      </c>
      <c r="M34" s="67" t="s">
        <v>68</v>
      </c>
      <c r="N34" s="67" t="s">
        <v>69</v>
      </c>
      <c r="O34" s="67" t="s">
        <v>70</v>
      </c>
      <c r="P34" s="68" t="s">
        <v>71</v>
      </c>
    </row>
    <row r="35" spans="2:16" ht="17.25" thickBot="1" x14ac:dyDescent="0.35">
      <c r="D35" s="5"/>
      <c r="E35" s="5"/>
      <c r="F35" s="11" t="s">
        <v>5</v>
      </c>
      <c r="G35" s="12">
        <f>IF(Enrolled=0,"n/a",SUM(G9:G32))</f>
        <v>2252.1120324909862</v>
      </c>
      <c r="H35" s="13">
        <f>IF(Enrolled=0,"n/a",SUM(H9:H32))</f>
        <v>2189.5053849891142</v>
      </c>
      <c r="I35" s="51">
        <f>IF(Enrolled=0,"n/a",SUM(I9:I32))</f>
        <v>62.606647501871734</v>
      </c>
      <c r="J35" s="14">
        <f>IF(Enrolled=0,"n/a",SUM(Lookups!C8:C31))</f>
        <v>220.45076149072219</v>
      </c>
      <c r="K35" s="14" t="s">
        <v>6</v>
      </c>
      <c r="L35" s="14" t="s">
        <v>6</v>
      </c>
      <c r="M35" s="14" t="s">
        <v>6</v>
      </c>
      <c r="N35" s="14" t="s">
        <v>6</v>
      </c>
      <c r="O35" s="34" t="s">
        <v>6</v>
      </c>
      <c r="P35" s="44">
        <f>IF(Enrolled=0,"n/a",I35/G35)</f>
        <v>2.779908219424795E-2</v>
      </c>
    </row>
    <row r="36" spans="2:16" ht="17.25" thickBot="1" x14ac:dyDescent="0.35">
      <c r="F36" s="11" t="s">
        <v>51</v>
      </c>
      <c r="G36" s="33">
        <f>IF(Enrolled=0,"n/a",AVERAGE(G23:G27))</f>
        <v>143.7467310436148</v>
      </c>
      <c r="H36" s="14">
        <f>IF(Enrolled=0,"n/a",AVERAGE(H23:H27))</f>
        <v>128.85920131437499</v>
      </c>
      <c r="I36" s="51">
        <f>IF(Enrolled=0,"n/a",AVERAGE(I23:I27))</f>
        <v>14.887529729239798</v>
      </c>
      <c r="J36" s="14">
        <f>IF(Enrolled=0,"n/a",SUM(Lookups!C22:C26))</f>
        <v>108.6929065469472</v>
      </c>
      <c r="K36" s="49">
        <f>IF(Enrolled=0,"n/a",Lookups!C34)</f>
        <v>14.885117809921624</v>
      </c>
      <c r="L36" s="49">
        <f>IF(Enrolled=0,"n/a",Lookups!D34)</f>
        <v>14.886542791405171</v>
      </c>
      <c r="M36" s="49">
        <f>IF(Enrolled=0,"n/a",Lookups!E34)</f>
        <v>14.887529729239798</v>
      </c>
      <c r="N36" s="49">
        <f>IF(Enrolled=0,"n/a",Lookups!F34)</f>
        <v>14.888516667074425</v>
      </c>
      <c r="O36" s="50">
        <f>IF(Enrolled=0,"n/a",Lookups!G34)</f>
        <v>14.889941648557972</v>
      </c>
      <c r="P36" s="44">
        <f>IF(Enrolled=0,"n/a",I36/G36)</f>
        <v>0.10356777939334641</v>
      </c>
    </row>
    <row r="37" spans="2:16" ht="15" x14ac:dyDescent="0.25">
      <c r="F37" s="15"/>
      <c r="G37" s="20"/>
      <c r="H37" s="36"/>
      <c r="I37" s="37"/>
      <c r="J37" s="20"/>
    </row>
    <row r="38" spans="2:16" ht="15" x14ac:dyDescent="0.2">
      <c r="B38" s="98" t="s">
        <v>229</v>
      </c>
      <c r="F38" s="15"/>
      <c r="G38" s="20"/>
      <c r="H38" s="20"/>
      <c r="I38" s="20"/>
    </row>
    <row r="39" spans="2:16" ht="15" x14ac:dyDescent="0.2">
      <c r="B39" s="84" t="s">
        <v>225</v>
      </c>
      <c r="C39" s="85"/>
      <c r="F39" s="15"/>
      <c r="G39" s="20"/>
      <c r="H39" s="20"/>
      <c r="I39" s="20"/>
    </row>
    <row r="41" spans="2:16" x14ac:dyDescent="0.2">
      <c r="F41" s="15"/>
      <c r="G41" s="20"/>
      <c r="H41" s="20"/>
      <c r="I41" s="20"/>
    </row>
  </sheetData>
  <mergeCells count="10">
    <mergeCell ref="D1:J1"/>
    <mergeCell ref="G33:G34"/>
    <mergeCell ref="H33:H34"/>
    <mergeCell ref="I33:I34"/>
    <mergeCell ref="J33:J34"/>
    <mergeCell ref="F6:F8"/>
    <mergeCell ref="G6:G8"/>
    <mergeCell ref="H6:H8"/>
    <mergeCell ref="I6:I8"/>
    <mergeCell ref="J6:J8"/>
  </mergeCells>
  <phoneticPr fontId="2" type="noConversion"/>
  <conditionalFormatting sqref="D2">
    <cfRule type="expression" dxfId="6" priority="37">
      <formula>size_lca_flag=1</formula>
    </cfRule>
  </conditionalFormatting>
  <conditionalFormatting sqref="C5:C6">
    <cfRule type="expression" dxfId="5" priority="27">
      <formula>Two_way_tab_flag=1</formula>
    </cfRule>
    <cfRule type="expression" dxfId="4" priority="28">
      <formula>size_lca_flag=1</formula>
    </cfRule>
  </conditionalFormatting>
  <conditionalFormatting sqref="H4">
    <cfRule type="expression" dxfId="3" priority="4">
      <formula>Pass=0</formula>
    </cfRule>
  </conditionalFormatting>
  <conditionalFormatting sqref="G35:P36">
    <cfRule type="expression" dxfId="2" priority="3">
      <formula>Pass=0</formula>
    </cfRule>
  </conditionalFormatting>
  <conditionalFormatting sqref="G9:O32">
    <cfRule type="expression" dxfId="1" priority="2">
      <formula>Pass=0</formula>
    </cfRule>
  </conditionalFormatting>
  <conditionalFormatting sqref="H4 G9:O32 G35:J35 P35 G36:P36">
    <cfRule type="containsErrors" dxfId="0" priority="1">
      <formula>ISERROR(G4)</formula>
    </cfRule>
  </conditionalFormatting>
  <dataValidations count="5">
    <dataValidation type="list" allowBlank="1" showInputMessage="1" showErrorMessage="1" sqref="C7">
      <formula1>dual_enrol_list</formula1>
    </dataValidation>
    <dataValidation type="list" allowBlank="1" showInputMessage="1" showErrorMessage="1" sqref="C5">
      <formula1>lca_list</formula1>
    </dataValidation>
    <dataValidation type="list" allowBlank="1" showInputMessage="1" showErrorMessage="1" sqref="C4">
      <formula1>date_list</formula1>
    </dataValidation>
    <dataValidation type="list" allowBlank="1" showInputMessage="1" showErrorMessage="1" sqref="C3">
      <formula1>Result_type_list</formula1>
    </dataValidation>
    <dataValidation type="list" allowBlank="1" showInputMessage="1" showErrorMessage="1" sqref="C6">
      <formula1>Size_list</formula1>
    </dataValidation>
  </dataValidations>
  <pageMargins left="0.75" right="0.75" top="1" bottom="1" header="0.5" footer="0.5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workbookViewId="0">
      <selection activeCell="J13" sqref="J4:J13"/>
    </sheetView>
  </sheetViews>
  <sheetFormatPr defaultRowHeight="12.75" x14ac:dyDescent="0.2"/>
  <cols>
    <col min="1" max="1" width="16.85546875" customWidth="1"/>
    <col min="2" max="2" width="11.7109375" customWidth="1"/>
    <col min="3" max="3" width="24.28515625" bestFit="1" customWidth="1"/>
    <col min="4" max="4" width="17.28515625" bestFit="1" customWidth="1"/>
    <col min="5" max="5" width="9.7109375" bestFit="1" customWidth="1"/>
    <col min="6" max="6" width="11" customWidth="1"/>
    <col min="7" max="7" width="10.85546875" bestFit="1" customWidth="1"/>
    <col min="9" max="9" width="25.5703125" bestFit="1" customWidth="1"/>
    <col min="10" max="10" width="16" bestFit="1" customWidth="1"/>
    <col min="11" max="11" width="15.5703125" bestFit="1" customWidth="1"/>
    <col min="12" max="12" width="16.42578125" bestFit="1" customWidth="1"/>
    <col min="13" max="13" width="13.42578125" bestFit="1" customWidth="1"/>
  </cols>
  <sheetData>
    <row r="1" spans="1:15" x14ac:dyDescent="0.2">
      <c r="F1" s="1"/>
      <c r="G1" s="1"/>
    </row>
    <row r="3" spans="1:15" ht="15" x14ac:dyDescent="0.25">
      <c r="A3" s="17"/>
      <c r="B3" s="16" t="s">
        <v>46</v>
      </c>
      <c r="C3" s="16" t="s">
        <v>65</v>
      </c>
      <c r="D3" s="16" t="s">
        <v>0</v>
      </c>
      <c r="E3" s="16" t="s">
        <v>61</v>
      </c>
      <c r="F3" s="16" t="s">
        <v>60</v>
      </c>
      <c r="I3" s="2" t="s">
        <v>49</v>
      </c>
      <c r="J3" s="7" t="s">
        <v>47</v>
      </c>
      <c r="K3" s="7" t="s">
        <v>0</v>
      </c>
      <c r="L3" s="21" t="s">
        <v>61</v>
      </c>
      <c r="M3" s="7" t="s">
        <v>48</v>
      </c>
    </row>
    <row r="4" spans="1:15" x14ac:dyDescent="0.2">
      <c r="B4" s="35" t="str">
        <f>date</f>
        <v>Typical Event Day</v>
      </c>
      <c r="C4" t="str">
        <f>Result_type</f>
        <v>Aggregate Impact</v>
      </c>
      <c r="D4" s="5" t="str">
        <f>lca</f>
        <v>All</v>
      </c>
      <c r="E4" t="str">
        <f>Care</f>
        <v>All</v>
      </c>
      <c r="F4" s="5" t="str">
        <f>dual_enrol</f>
        <v>All</v>
      </c>
      <c r="I4" t="s">
        <v>3</v>
      </c>
      <c r="J4" s="52">
        <v>43627</v>
      </c>
      <c r="K4" t="s">
        <v>1</v>
      </c>
      <c r="L4" s="22" t="s">
        <v>1</v>
      </c>
      <c r="M4" s="22" t="s">
        <v>1</v>
      </c>
      <c r="O4" s="35"/>
    </row>
    <row r="5" spans="1:15" ht="13.5" x14ac:dyDescent="0.25">
      <c r="A5" s="17"/>
      <c r="B5" s="17"/>
      <c r="C5" s="17"/>
      <c r="D5" s="17"/>
      <c r="E5" s="17"/>
      <c r="F5" s="18"/>
      <c r="G5" s="18"/>
      <c r="I5" s="23" t="s">
        <v>55</v>
      </c>
      <c r="J5" s="52">
        <v>43670</v>
      </c>
      <c r="K5" t="s">
        <v>37</v>
      </c>
      <c r="L5" s="23" t="s">
        <v>77</v>
      </c>
      <c r="M5" s="22" t="s">
        <v>77</v>
      </c>
      <c r="O5" s="35"/>
    </row>
    <row r="6" spans="1:15" x14ac:dyDescent="0.2">
      <c r="E6" s="28" t="s">
        <v>50</v>
      </c>
      <c r="F6">
        <v>0</v>
      </c>
      <c r="G6">
        <f>IF(COUNTIF(Table!D7:D10,"All")=0,1,0)</f>
        <v>1</v>
      </c>
      <c r="J6" s="52">
        <v>43672</v>
      </c>
      <c r="K6" t="s">
        <v>80</v>
      </c>
      <c r="L6" s="23" t="s">
        <v>78</v>
      </c>
      <c r="M6" s="22" t="s">
        <v>78</v>
      </c>
      <c r="O6" s="35"/>
    </row>
    <row r="7" spans="1:15" ht="13.5" x14ac:dyDescent="0.25">
      <c r="A7" s="17"/>
      <c r="C7" s="28" t="s">
        <v>44</v>
      </c>
      <c r="E7" t="s">
        <v>76</v>
      </c>
      <c r="F7">
        <f>IFERROR(DGET(data,"pass",_xlnm.Criteria),0)</f>
        <v>1</v>
      </c>
      <c r="J7" s="52">
        <v>43690</v>
      </c>
      <c r="K7" t="s">
        <v>38</v>
      </c>
      <c r="O7" s="35"/>
    </row>
    <row r="8" spans="1:15" ht="13.5" x14ac:dyDescent="0.25">
      <c r="A8" s="18"/>
      <c r="B8">
        <v>1</v>
      </c>
      <c r="C8" s="29">
        <f>MAX(0,Table!J9-75)</f>
        <v>1.5501617803485033</v>
      </c>
      <c r="J8" s="52">
        <v>43691</v>
      </c>
      <c r="K8" t="s">
        <v>39</v>
      </c>
      <c r="O8" s="35"/>
    </row>
    <row r="9" spans="1:15" x14ac:dyDescent="0.2">
      <c r="B9">
        <f>B8+1</f>
        <v>2</v>
      </c>
      <c r="C9" s="29">
        <f>MAX(0,Table!J10-75)</f>
        <v>0.16432904047630359</v>
      </c>
      <c r="J9" s="52">
        <v>43693</v>
      </c>
      <c r="K9" t="s">
        <v>226</v>
      </c>
      <c r="O9" s="35"/>
    </row>
    <row r="10" spans="1:15" x14ac:dyDescent="0.2">
      <c r="B10">
        <f t="shared" ref="B10:B31" si="0">B9+1</f>
        <v>3</v>
      </c>
      <c r="C10" s="29">
        <f>MAX(0,Table!J11-75)</f>
        <v>0</v>
      </c>
      <c r="J10" s="52">
        <v>43703</v>
      </c>
      <c r="K10" t="s">
        <v>79</v>
      </c>
      <c r="O10" s="35"/>
    </row>
    <row r="11" spans="1:15" x14ac:dyDescent="0.2">
      <c r="B11">
        <f t="shared" si="0"/>
        <v>4</v>
      </c>
      <c r="C11" s="29">
        <f>MAX(0,Table!J12-75)</f>
        <v>0</v>
      </c>
      <c r="J11" s="52">
        <v>43704</v>
      </c>
      <c r="K11" t="s">
        <v>40</v>
      </c>
      <c r="O11" s="35"/>
    </row>
    <row r="12" spans="1:15" x14ac:dyDescent="0.2">
      <c r="B12">
        <f t="shared" si="0"/>
        <v>5</v>
      </c>
      <c r="C12" s="29">
        <f>MAX(0,Table!J13-75)</f>
        <v>0</v>
      </c>
      <c r="J12" s="52">
        <v>43721</v>
      </c>
      <c r="K12" t="s">
        <v>41</v>
      </c>
      <c r="O12" s="35"/>
    </row>
    <row r="13" spans="1:15" x14ac:dyDescent="0.2">
      <c r="B13">
        <f t="shared" si="0"/>
        <v>6</v>
      </c>
      <c r="C13" s="29">
        <f>MAX(0,Table!J14-75)</f>
        <v>0</v>
      </c>
      <c r="J13" s="53" t="s">
        <v>2</v>
      </c>
      <c r="O13" s="35"/>
    </row>
    <row r="14" spans="1:15" x14ac:dyDescent="0.2">
      <c r="B14">
        <f t="shared" si="0"/>
        <v>7</v>
      </c>
      <c r="C14" s="29">
        <f>MAX(0,Table!J15-75)</f>
        <v>0</v>
      </c>
      <c r="J14" s="35"/>
      <c r="O14" s="35"/>
    </row>
    <row r="15" spans="1:15" x14ac:dyDescent="0.2">
      <c r="B15">
        <f t="shared" si="0"/>
        <v>8</v>
      </c>
      <c r="C15" s="29">
        <f>MAX(0,Table!J16-75)</f>
        <v>0</v>
      </c>
      <c r="J15" s="35"/>
      <c r="O15" s="35"/>
    </row>
    <row r="16" spans="1:15" x14ac:dyDescent="0.2">
      <c r="B16">
        <f t="shared" si="0"/>
        <v>9</v>
      </c>
      <c r="C16" s="29">
        <f>MAX(0,Table!J17-75)</f>
        <v>0</v>
      </c>
      <c r="O16" s="35"/>
    </row>
    <row r="17" spans="2:15" x14ac:dyDescent="0.2">
      <c r="B17">
        <f t="shared" si="0"/>
        <v>10</v>
      </c>
      <c r="C17" s="29">
        <f>MAX(0,Table!J18-75)</f>
        <v>3.3605588933406949</v>
      </c>
      <c r="J17" s="35"/>
      <c r="O17" s="35"/>
    </row>
    <row r="18" spans="2:15" x14ac:dyDescent="0.2">
      <c r="B18">
        <f t="shared" si="0"/>
        <v>11</v>
      </c>
      <c r="C18" s="29">
        <f>MAX(0,Table!J19-75)</f>
        <v>8.0756307622426959</v>
      </c>
      <c r="J18" s="35"/>
      <c r="O18" s="35"/>
    </row>
    <row r="19" spans="2:15" x14ac:dyDescent="0.2">
      <c r="B19">
        <f t="shared" si="0"/>
        <v>12</v>
      </c>
      <c r="C19" s="29">
        <f>MAX(0,Table!J20-75)</f>
        <v>12.162209975402803</v>
      </c>
      <c r="J19" s="35"/>
    </row>
    <row r="20" spans="2:15" x14ac:dyDescent="0.2">
      <c r="B20">
        <f t="shared" si="0"/>
        <v>13</v>
      </c>
      <c r="C20" s="29">
        <f>MAX(0,Table!J21-75)</f>
        <v>15.534299200553804</v>
      </c>
      <c r="J20" s="35"/>
    </row>
    <row r="21" spans="2:15" x14ac:dyDescent="0.2">
      <c r="B21">
        <f t="shared" si="0"/>
        <v>14</v>
      </c>
      <c r="C21" s="29">
        <f>MAX(0,Table!J22-75)</f>
        <v>18.368080988659997</v>
      </c>
    </row>
    <row r="22" spans="2:15" x14ac:dyDescent="0.2">
      <c r="B22">
        <f t="shared" si="0"/>
        <v>15</v>
      </c>
      <c r="C22" s="29">
        <f>MAX(0,Table!J23-75)</f>
        <v>20.599359061246304</v>
      </c>
      <c r="J22" s="35"/>
    </row>
    <row r="23" spans="2:15" x14ac:dyDescent="0.2">
      <c r="B23">
        <f t="shared" si="0"/>
        <v>16</v>
      </c>
      <c r="C23" s="29">
        <f>MAX(0,Table!J24-75)</f>
        <v>22.016834434962206</v>
      </c>
    </row>
    <row r="24" spans="2:15" x14ac:dyDescent="0.2">
      <c r="B24">
        <f t="shared" si="0"/>
        <v>17</v>
      </c>
      <c r="C24" s="29">
        <f>MAX(0,Table!J25-75)</f>
        <v>22.642984797905797</v>
      </c>
      <c r="J24" s="46"/>
    </row>
    <row r="25" spans="2:15" x14ac:dyDescent="0.2">
      <c r="B25">
        <f t="shared" si="0"/>
        <v>18</v>
      </c>
      <c r="C25" s="29">
        <f>MAX(0,Table!J26-75)</f>
        <v>22.391173061994294</v>
      </c>
      <c r="J25" s="46"/>
    </row>
    <row r="26" spans="2:15" x14ac:dyDescent="0.2">
      <c r="B26">
        <f t="shared" si="0"/>
        <v>19</v>
      </c>
      <c r="C26" s="29">
        <f>MAX(0,Table!J27-75)</f>
        <v>21.042555190838598</v>
      </c>
    </row>
    <row r="27" spans="2:15" x14ac:dyDescent="0.2">
      <c r="B27">
        <f t="shared" si="0"/>
        <v>20</v>
      </c>
      <c r="C27" s="29">
        <f>MAX(0,Table!J28-75)</f>
        <v>18.104289565437298</v>
      </c>
    </row>
    <row r="28" spans="2:15" x14ac:dyDescent="0.2">
      <c r="B28">
        <f t="shared" si="0"/>
        <v>21</v>
      </c>
      <c r="C28" s="29">
        <f>MAX(0,Table!J29-75)</f>
        <v>13.662642074747197</v>
      </c>
    </row>
    <row r="29" spans="2:15" x14ac:dyDescent="0.2">
      <c r="B29">
        <f t="shared" si="0"/>
        <v>22</v>
      </c>
      <c r="C29" s="29">
        <f>MAX(0,Table!J30-75)</f>
        <v>9.6773554746173005</v>
      </c>
    </row>
    <row r="30" spans="2:15" x14ac:dyDescent="0.2">
      <c r="B30">
        <f t="shared" si="0"/>
        <v>23</v>
      </c>
      <c r="C30" s="29">
        <f>MAX(0,Table!J31-75)</f>
        <v>6.7196372866261953</v>
      </c>
    </row>
    <row r="31" spans="2:15" x14ac:dyDescent="0.2">
      <c r="B31">
        <f t="shared" si="0"/>
        <v>24</v>
      </c>
      <c r="C31" s="29">
        <f>MAX(0,Table!J32-75)</f>
        <v>4.3786599013221945</v>
      </c>
      <c r="D31" s="22"/>
      <c r="E31" s="22"/>
      <c r="F31" s="22"/>
      <c r="G31" s="22"/>
      <c r="H31" s="22"/>
      <c r="I31" s="22"/>
      <c r="J31" s="22"/>
      <c r="K31" s="22"/>
    </row>
    <row r="32" spans="2:15" x14ac:dyDescent="0.2">
      <c r="K32" s="20"/>
    </row>
    <row r="33" spans="1:7" x14ac:dyDescent="0.2">
      <c r="B33" t="s">
        <v>56</v>
      </c>
      <c r="C33">
        <v>0.1</v>
      </c>
      <c r="D33">
        <v>0.3</v>
      </c>
      <c r="E33">
        <v>0.5</v>
      </c>
      <c r="F33">
        <v>0.7</v>
      </c>
      <c r="G33">
        <v>0.9</v>
      </c>
    </row>
    <row r="34" spans="1:7" x14ac:dyDescent="0.2">
      <c r="A34" s="22" t="s">
        <v>57</v>
      </c>
      <c r="B34" s="39">
        <f>DGET(data,"stderr_evt_hr",_xlnm.Criteria)</f>
        <v>1.8820306439637901E-3</v>
      </c>
      <c r="C34" s="38">
        <f>NORMINV(C33,Table!$I$36,$B$34)</f>
        <v>14.885117809921624</v>
      </c>
      <c r="D34" s="38">
        <f>NORMINV(D33,Table!$I$36,$B$34)</f>
        <v>14.886542791405171</v>
      </c>
      <c r="E34" s="38">
        <f>NORMINV(E33,Table!$I$36,$B$34)</f>
        <v>14.887529729239798</v>
      </c>
      <c r="F34" s="38">
        <f>NORMINV(F33,Table!$I$36,$B$34)</f>
        <v>14.888516667074425</v>
      </c>
      <c r="G34" s="38">
        <f>NORMINV(G33,Table!$I$36,$B$34)</f>
        <v>14.889941648557972</v>
      </c>
    </row>
    <row r="35" spans="1:7" x14ac:dyDescent="0.2">
      <c r="A35" s="22"/>
      <c r="B35" s="39"/>
    </row>
    <row r="36" spans="1:7" x14ac:dyDescent="0.2">
      <c r="A36" s="22"/>
      <c r="B36" s="39"/>
    </row>
    <row r="37" spans="1:7" x14ac:dyDescent="0.2">
      <c r="A37" s="23"/>
    </row>
    <row r="38" spans="1:7" x14ac:dyDescent="0.2">
      <c r="A38" s="22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1421"/>
  <sheetViews>
    <sheetView zoomScaleNormal="100" workbookViewId="0">
      <pane xSplit="8" ySplit="1" topLeftCell="FQ2" activePane="bottomRight" state="frozen"/>
      <selection activeCell="F7" sqref="F7"/>
      <selection pane="topRight" activeCell="F7" sqref="F7"/>
      <selection pane="bottomLeft" activeCell="F7" sqref="F7"/>
      <selection pane="bottomRight" sqref="A1:FX1421"/>
    </sheetView>
  </sheetViews>
  <sheetFormatPr defaultRowHeight="12.75" x14ac:dyDescent="0.2"/>
  <cols>
    <col min="1" max="4" width="15.5703125" customWidth="1"/>
    <col min="5" max="5" width="16.42578125" customWidth="1"/>
    <col min="6" max="6" width="11.85546875" customWidth="1"/>
    <col min="7" max="7" width="16.42578125" bestFit="1" customWidth="1"/>
    <col min="8" max="180" width="10.7109375" customWidth="1"/>
    <col min="181" max="181" width="12" bestFit="1" customWidth="1"/>
    <col min="182" max="182" width="9.28515625" customWidth="1"/>
    <col min="183" max="185" width="10.140625" bestFit="1" customWidth="1"/>
  </cols>
  <sheetData>
    <row r="1" spans="1:182" x14ac:dyDescent="0.2">
      <c r="A1" t="s">
        <v>63</v>
      </c>
      <c r="B1" t="s">
        <v>64</v>
      </c>
      <c r="C1" t="s">
        <v>65</v>
      </c>
      <c r="D1" t="s">
        <v>45</v>
      </c>
      <c r="E1" t="s">
        <v>81</v>
      </c>
      <c r="F1" s="22" t="s">
        <v>60</v>
      </c>
      <c r="G1" t="s">
        <v>46</v>
      </c>
      <c r="H1" s="42" t="s">
        <v>62</v>
      </c>
      <c r="I1" s="42" t="s">
        <v>82</v>
      </c>
      <c r="J1" s="42" t="s">
        <v>83</v>
      </c>
      <c r="K1" s="42" t="s">
        <v>84</v>
      </c>
      <c r="L1" s="42" t="s">
        <v>85</v>
      </c>
      <c r="M1" s="42" t="s">
        <v>86</v>
      </c>
      <c r="N1" s="42" t="s">
        <v>87</v>
      </c>
      <c r="O1" s="42" t="s">
        <v>88</v>
      </c>
      <c r="P1" s="42" t="s">
        <v>89</v>
      </c>
      <c r="Q1" s="42" t="s">
        <v>90</v>
      </c>
      <c r="R1" s="42" t="s">
        <v>22</v>
      </c>
      <c r="S1" s="42" t="s">
        <v>23</v>
      </c>
      <c r="T1" s="42" t="s">
        <v>24</v>
      </c>
      <c r="U1" s="42" t="s">
        <v>25</v>
      </c>
      <c r="V1" s="42" t="s">
        <v>26</v>
      </c>
      <c r="W1" s="42" t="s">
        <v>27</v>
      </c>
      <c r="X1" s="42" t="s">
        <v>28</v>
      </c>
      <c r="Y1" s="42" t="s">
        <v>29</v>
      </c>
      <c r="Z1" s="42" t="s">
        <v>30</v>
      </c>
      <c r="AA1" s="42" t="s">
        <v>31</v>
      </c>
      <c r="AB1" s="42" t="s">
        <v>32</v>
      </c>
      <c r="AC1" s="42" t="s">
        <v>33</v>
      </c>
      <c r="AD1" s="42" t="s">
        <v>34</v>
      </c>
      <c r="AE1" s="42" t="s">
        <v>35</v>
      </c>
      <c r="AF1" s="42" t="s">
        <v>36</v>
      </c>
      <c r="AG1" s="42" t="s">
        <v>100</v>
      </c>
      <c r="AH1" s="42" t="s">
        <v>101</v>
      </c>
      <c r="AI1" s="28" t="s">
        <v>102</v>
      </c>
      <c r="AJ1" s="42" t="s">
        <v>103</v>
      </c>
      <c r="AK1" s="42" t="s">
        <v>104</v>
      </c>
      <c r="AL1" s="42" t="s">
        <v>105</v>
      </c>
      <c r="AM1" s="42" t="s">
        <v>106</v>
      </c>
      <c r="AN1" s="42" t="s">
        <v>107</v>
      </c>
      <c r="AO1" s="42" t="s">
        <v>108</v>
      </c>
      <c r="AP1" s="42" t="s">
        <v>109</v>
      </c>
      <c r="AQ1" s="42" t="s">
        <v>110</v>
      </c>
      <c r="AR1" s="42" t="s">
        <v>111</v>
      </c>
      <c r="AS1" s="42" t="s">
        <v>112</v>
      </c>
      <c r="AT1" s="42" t="s">
        <v>113</v>
      </c>
      <c r="AU1" s="42" t="s">
        <v>114</v>
      </c>
      <c r="AV1" s="42" t="s">
        <v>115</v>
      </c>
      <c r="AW1" s="42" t="s">
        <v>116</v>
      </c>
      <c r="AX1" s="42" t="s">
        <v>117</v>
      </c>
      <c r="AY1" s="42" t="s">
        <v>118</v>
      </c>
      <c r="AZ1" s="42" t="s">
        <v>119</v>
      </c>
      <c r="BA1" s="42" t="s">
        <v>120</v>
      </c>
      <c r="BB1" s="42" t="s">
        <v>121</v>
      </c>
      <c r="BC1" s="42" t="s">
        <v>122</v>
      </c>
      <c r="BD1" s="42" t="s">
        <v>123</v>
      </c>
      <c r="BE1" s="42" t="s">
        <v>124</v>
      </c>
      <c r="BF1" s="42" t="s">
        <v>125</v>
      </c>
      <c r="BG1" s="42" t="s">
        <v>126</v>
      </c>
      <c r="BH1" s="42" t="s">
        <v>127</v>
      </c>
      <c r="BI1" s="42" t="s">
        <v>128</v>
      </c>
      <c r="BJ1" s="42" t="s">
        <v>129</v>
      </c>
      <c r="BK1" s="42" t="s">
        <v>130</v>
      </c>
      <c r="BL1" s="42" t="s">
        <v>131</v>
      </c>
      <c r="BM1" s="42" t="s">
        <v>132</v>
      </c>
      <c r="BN1" s="42" t="s">
        <v>133</v>
      </c>
      <c r="BO1" s="42" t="s">
        <v>134</v>
      </c>
      <c r="BP1" s="42" t="s">
        <v>135</v>
      </c>
      <c r="BQ1" s="42" t="s">
        <v>136</v>
      </c>
      <c r="BR1" s="42" t="s">
        <v>137</v>
      </c>
      <c r="BS1" s="42" t="s">
        <v>138</v>
      </c>
      <c r="BT1" s="42" t="s">
        <v>139</v>
      </c>
      <c r="BU1" s="42" t="s">
        <v>140</v>
      </c>
      <c r="BV1" s="42" t="s">
        <v>141</v>
      </c>
      <c r="BW1" s="42" t="s">
        <v>142</v>
      </c>
      <c r="BX1" s="42" t="s">
        <v>143</v>
      </c>
      <c r="BY1" s="42" t="s">
        <v>144</v>
      </c>
      <c r="BZ1" s="42" t="s">
        <v>145</v>
      </c>
      <c r="CA1" s="42" t="s">
        <v>146</v>
      </c>
      <c r="CB1" s="42" t="s">
        <v>147</v>
      </c>
      <c r="CC1" s="42" t="s">
        <v>148</v>
      </c>
      <c r="CD1" s="42" t="s">
        <v>149</v>
      </c>
      <c r="CE1" s="42" t="s">
        <v>150</v>
      </c>
      <c r="CF1" s="42" t="s">
        <v>151</v>
      </c>
      <c r="CG1" s="42" t="s">
        <v>152</v>
      </c>
      <c r="CH1" s="42" t="s">
        <v>153</v>
      </c>
      <c r="CI1" s="42" t="s">
        <v>154</v>
      </c>
      <c r="CJ1" s="42" t="s">
        <v>155</v>
      </c>
      <c r="CK1" s="42" t="s">
        <v>156</v>
      </c>
      <c r="CL1" s="28" t="s">
        <v>157</v>
      </c>
      <c r="CM1" s="42" t="s">
        <v>158</v>
      </c>
      <c r="CN1" s="42" t="s">
        <v>159</v>
      </c>
      <c r="CO1" s="42" t="s">
        <v>160</v>
      </c>
      <c r="CP1" s="42" t="s">
        <v>161</v>
      </c>
      <c r="CQ1" s="42" t="s">
        <v>162</v>
      </c>
      <c r="CR1" s="42" t="s">
        <v>163</v>
      </c>
      <c r="CS1" s="42" t="s">
        <v>164</v>
      </c>
      <c r="CT1" s="42" t="s">
        <v>165</v>
      </c>
      <c r="CU1" s="42" t="s">
        <v>166</v>
      </c>
      <c r="CV1" s="42" t="s">
        <v>167</v>
      </c>
      <c r="CW1" s="42" t="s">
        <v>168</v>
      </c>
      <c r="CX1" s="42" t="s">
        <v>169</v>
      </c>
      <c r="CY1" s="42" t="s">
        <v>170</v>
      </c>
      <c r="CZ1" s="42" t="s">
        <v>171</v>
      </c>
      <c r="DA1" s="42" t="s">
        <v>172</v>
      </c>
      <c r="DB1" s="42" t="s">
        <v>173</v>
      </c>
      <c r="DC1" s="42" t="s">
        <v>174</v>
      </c>
      <c r="DD1" s="42" t="s">
        <v>175</v>
      </c>
      <c r="DE1" s="42" t="s">
        <v>176</v>
      </c>
      <c r="DF1" s="42" t="s">
        <v>177</v>
      </c>
      <c r="DG1" s="42" t="s">
        <v>178</v>
      </c>
      <c r="DH1" s="42" t="s">
        <v>179</v>
      </c>
      <c r="DI1" s="42" t="s">
        <v>180</v>
      </c>
      <c r="DJ1" s="42" t="s">
        <v>181</v>
      </c>
      <c r="DK1" s="42" t="s">
        <v>182</v>
      </c>
      <c r="DL1" s="42" t="s">
        <v>183</v>
      </c>
      <c r="DM1" s="42" t="s">
        <v>184</v>
      </c>
      <c r="DN1" s="42" t="s">
        <v>185</v>
      </c>
      <c r="DO1" s="42" t="s">
        <v>186</v>
      </c>
      <c r="DP1" s="42" t="s">
        <v>187</v>
      </c>
      <c r="DQ1" s="42" t="s">
        <v>188</v>
      </c>
      <c r="DR1" s="42" t="s">
        <v>189</v>
      </c>
      <c r="DS1" s="42" t="s">
        <v>190</v>
      </c>
      <c r="DT1" s="42" t="s">
        <v>191</v>
      </c>
      <c r="DU1" s="42" t="s">
        <v>192</v>
      </c>
      <c r="DV1" s="42" t="s">
        <v>193</v>
      </c>
      <c r="DW1" s="42" t="s">
        <v>194</v>
      </c>
      <c r="DX1" s="42" t="s">
        <v>195</v>
      </c>
      <c r="DY1" s="42" t="s">
        <v>196</v>
      </c>
      <c r="DZ1" s="42" t="s">
        <v>197</v>
      </c>
      <c r="EA1" s="42" t="s">
        <v>198</v>
      </c>
      <c r="EB1" s="42" t="s">
        <v>199</v>
      </c>
      <c r="EC1" s="42" t="s">
        <v>200</v>
      </c>
      <c r="ED1" s="42" t="s">
        <v>201</v>
      </c>
      <c r="EE1" s="42" t="s">
        <v>202</v>
      </c>
      <c r="EF1" s="42" t="s">
        <v>203</v>
      </c>
      <c r="EG1" s="42" t="s">
        <v>204</v>
      </c>
      <c r="EH1" s="42" t="s">
        <v>205</v>
      </c>
      <c r="EI1" s="42" t="s">
        <v>206</v>
      </c>
      <c r="EJ1" s="42" t="s">
        <v>207</v>
      </c>
      <c r="EK1" s="42" t="s">
        <v>208</v>
      </c>
      <c r="EL1" s="42" t="s">
        <v>209</v>
      </c>
      <c r="EM1" s="42" t="s">
        <v>210</v>
      </c>
      <c r="EN1" s="42" t="s">
        <v>211</v>
      </c>
      <c r="EO1" s="42" t="s">
        <v>212</v>
      </c>
      <c r="EP1" s="42" t="s">
        <v>213</v>
      </c>
      <c r="EQ1" s="42" t="s">
        <v>214</v>
      </c>
      <c r="ER1" s="42" t="s">
        <v>215</v>
      </c>
      <c r="ES1" s="42" t="s">
        <v>216</v>
      </c>
      <c r="ET1" s="42" t="s">
        <v>217</v>
      </c>
      <c r="EU1" s="42" t="s">
        <v>218</v>
      </c>
      <c r="EV1" s="42" t="s">
        <v>219</v>
      </c>
      <c r="EW1" s="42" t="s">
        <v>91</v>
      </c>
      <c r="EX1" s="42" t="s">
        <v>92</v>
      </c>
      <c r="EY1" s="42" t="s">
        <v>93</v>
      </c>
      <c r="EZ1" s="42" t="s">
        <v>94</v>
      </c>
      <c r="FA1" s="42" t="s">
        <v>95</v>
      </c>
      <c r="FB1" s="42" t="s">
        <v>96</v>
      </c>
      <c r="FC1" s="42" t="s">
        <v>97</v>
      </c>
      <c r="FD1" s="42" t="s">
        <v>98</v>
      </c>
      <c r="FE1" s="42" t="s">
        <v>99</v>
      </c>
      <c r="FF1" s="42" t="s">
        <v>7</v>
      </c>
      <c r="FG1" s="42" t="s">
        <v>8</v>
      </c>
      <c r="FH1" s="42" t="s">
        <v>9</v>
      </c>
      <c r="FI1" s="42" t="s">
        <v>10</v>
      </c>
      <c r="FJ1" s="42" t="s">
        <v>11</v>
      </c>
      <c r="FK1" s="42" t="s">
        <v>12</v>
      </c>
      <c r="FL1" s="42" t="s">
        <v>13</v>
      </c>
      <c r="FM1" s="42" t="s">
        <v>14</v>
      </c>
      <c r="FN1" s="42" t="s">
        <v>15</v>
      </c>
      <c r="FO1" s="42" t="s">
        <v>16</v>
      </c>
      <c r="FP1" s="42" t="s">
        <v>17</v>
      </c>
      <c r="FQ1" s="42" t="s">
        <v>18</v>
      </c>
      <c r="FR1" s="42" t="s">
        <v>19</v>
      </c>
      <c r="FS1" s="42" t="s">
        <v>20</v>
      </c>
      <c r="FT1" s="42" t="s">
        <v>21</v>
      </c>
      <c r="FU1" s="28" t="s">
        <v>56</v>
      </c>
      <c r="FV1" s="42" t="s">
        <v>73</v>
      </c>
      <c r="FW1" s="42" t="s">
        <v>74</v>
      </c>
      <c r="FX1" s="28" t="s">
        <v>75</v>
      </c>
      <c r="FY1" s="22"/>
      <c r="FZ1" s="22"/>
    </row>
    <row r="2" spans="1:182" x14ac:dyDescent="0.2">
      <c r="A2" t="s">
        <v>42</v>
      </c>
      <c r="B2" t="s">
        <v>58</v>
      </c>
      <c r="C2" t="s">
        <v>3</v>
      </c>
      <c r="D2" t="s">
        <v>1</v>
      </c>
      <c r="E2" t="s">
        <v>1</v>
      </c>
      <c r="F2" s="22" t="s">
        <v>1</v>
      </c>
      <c r="G2" s="35">
        <v>43627</v>
      </c>
      <c r="H2" s="40">
        <v>66454</v>
      </c>
      <c r="I2" s="40">
        <v>75.103305645761694</v>
      </c>
      <c r="J2" s="40">
        <v>64.690728672285104</v>
      </c>
      <c r="K2" s="40">
        <v>57.403259142702503</v>
      </c>
      <c r="L2" s="40">
        <v>52.994937394330201</v>
      </c>
      <c r="M2" s="40">
        <v>50.563876212446502</v>
      </c>
      <c r="N2" s="40">
        <v>51.003647408301298</v>
      </c>
      <c r="O2" s="40">
        <v>54.036772194012002</v>
      </c>
      <c r="P2" s="40">
        <v>56.839944085374498</v>
      </c>
      <c r="Q2" s="40">
        <v>61.9026384725369</v>
      </c>
      <c r="R2" s="40">
        <v>68.876515538663398</v>
      </c>
      <c r="S2" s="40">
        <v>77.767715446448605</v>
      </c>
      <c r="T2" s="40">
        <v>89.839172158182805</v>
      </c>
      <c r="U2" s="40">
        <v>104.20299617252699</v>
      </c>
      <c r="V2" s="40">
        <v>119.06381318253899</v>
      </c>
      <c r="W2" s="40">
        <v>132.52734523824401</v>
      </c>
      <c r="X2" s="40">
        <v>147.640572960009</v>
      </c>
      <c r="Y2" s="40">
        <v>160.621345447381</v>
      </c>
      <c r="Z2" s="40">
        <v>169.82655276632099</v>
      </c>
      <c r="AA2" s="40">
        <v>169.62141027313299</v>
      </c>
      <c r="AB2" s="40">
        <v>161.58763243983199</v>
      </c>
      <c r="AC2" s="40">
        <v>152.388392967241</v>
      </c>
      <c r="AD2" s="40">
        <v>138.688032693493</v>
      </c>
      <c r="AE2" s="40">
        <v>118.00203790656199</v>
      </c>
      <c r="AF2" s="40">
        <v>98.407731770659296</v>
      </c>
      <c r="AG2" s="40">
        <v>0.12562782188080401</v>
      </c>
      <c r="AH2" s="40">
        <v>-8.1637793446625903E-2</v>
      </c>
      <c r="AI2" s="40">
        <v>-7.6963999058074301E-2</v>
      </c>
      <c r="AJ2" s="40">
        <v>0.36179776854658502</v>
      </c>
      <c r="AK2" s="40">
        <v>0.26618999227027301</v>
      </c>
      <c r="AL2" s="40">
        <v>0.30866342576091499</v>
      </c>
      <c r="AM2" s="40">
        <v>-4.1073711216937502E-2</v>
      </c>
      <c r="AN2" s="40">
        <v>-0.24321618826688601</v>
      </c>
      <c r="AO2" s="40">
        <v>-0.27701610163775903</v>
      </c>
      <c r="AP2" s="40">
        <v>-0.36210211151959798</v>
      </c>
      <c r="AQ2" s="40">
        <v>-0.264891678578419</v>
      </c>
      <c r="AR2" s="40">
        <v>-0.35124898171081098</v>
      </c>
      <c r="AS2" s="40">
        <v>0.28572019299532198</v>
      </c>
      <c r="AT2" s="40">
        <v>2.1852955008022499</v>
      </c>
      <c r="AU2" s="40">
        <v>15.338883802417699</v>
      </c>
      <c r="AV2" s="40">
        <v>18.770651635163301</v>
      </c>
      <c r="AW2" s="40">
        <v>19.977663009286299</v>
      </c>
      <c r="AX2" s="40">
        <v>19.9259103664474</v>
      </c>
      <c r="AY2" s="40">
        <v>16.025032504801199</v>
      </c>
      <c r="AZ2" s="40">
        <v>-0.67158673809942504</v>
      </c>
      <c r="BA2" s="40">
        <v>-3.4519796756600698</v>
      </c>
      <c r="BB2" s="40">
        <v>-3.9115971798075102</v>
      </c>
      <c r="BC2" s="40">
        <v>-3.3615960899484998</v>
      </c>
      <c r="BD2" s="40">
        <v>-2.2896630052639901</v>
      </c>
      <c r="BE2" s="40">
        <v>0.163830950690944</v>
      </c>
      <c r="BF2" s="40">
        <v>-4.2091127995480197E-2</v>
      </c>
      <c r="BG2" s="40">
        <v>-3.9545968749702599E-2</v>
      </c>
      <c r="BH2" s="40">
        <v>0.40288551872603201</v>
      </c>
      <c r="BI2" s="40">
        <v>0.30377519612336901</v>
      </c>
      <c r="BJ2" s="40">
        <v>0.343067429888881</v>
      </c>
      <c r="BK2" s="40">
        <v>-4.9866145922708403E-3</v>
      </c>
      <c r="BL2" s="40">
        <v>-0.21064442290628599</v>
      </c>
      <c r="BM2" s="40">
        <v>-0.24917234007740299</v>
      </c>
      <c r="BN2" s="40">
        <v>-0.332092589587766</v>
      </c>
      <c r="BO2" s="40">
        <v>-0.23888117496111899</v>
      </c>
      <c r="BP2" s="40">
        <v>-0.327986108886621</v>
      </c>
      <c r="BQ2" s="40">
        <v>0.30852673158635202</v>
      </c>
      <c r="BR2" s="40">
        <v>2.2398715561642102</v>
      </c>
      <c r="BS2" s="40">
        <v>15.418310367044301</v>
      </c>
      <c r="BT2" s="40">
        <v>18.853987479213899</v>
      </c>
      <c r="BU2" s="40">
        <v>20.070330041158101</v>
      </c>
      <c r="BV2" s="40">
        <v>20.0360394173995</v>
      </c>
      <c r="BW2" s="40">
        <v>16.133337355839199</v>
      </c>
      <c r="BX2" s="40">
        <v>-0.58941872551676</v>
      </c>
      <c r="BY2" s="40">
        <v>-3.3798106693041698</v>
      </c>
      <c r="BZ2" s="40">
        <v>-3.8209762996986099</v>
      </c>
      <c r="CA2" s="40">
        <v>-3.2772273853065998</v>
      </c>
      <c r="CB2" s="40">
        <v>-2.2334904377654898</v>
      </c>
      <c r="CC2" s="40">
        <v>0.19029032132779999</v>
      </c>
      <c r="CD2" s="40">
        <v>-1.47012279738385E-2</v>
      </c>
      <c r="CE2" s="40">
        <v>-1.36303549435487E-2</v>
      </c>
      <c r="CF2" s="40">
        <v>0.43134276933593602</v>
      </c>
      <c r="CG2" s="40">
        <v>0.32980659381734301</v>
      </c>
      <c r="CH2" s="40">
        <v>0.366895538344024</v>
      </c>
      <c r="CI2" s="40">
        <v>2.00071985989323E-2</v>
      </c>
      <c r="CJ2" s="40">
        <v>-0.18808531743992701</v>
      </c>
      <c r="CK2" s="40">
        <v>-0.22988783564031701</v>
      </c>
      <c r="CL2" s="40">
        <v>-0.31130808611488697</v>
      </c>
      <c r="CM2" s="40">
        <v>-0.22086637939079401</v>
      </c>
      <c r="CN2" s="40">
        <v>-0.31187431403358001</v>
      </c>
      <c r="CO2" s="40">
        <v>0.324322470739624</v>
      </c>
      <c r="CP2" s="40">
        <v>2.2776707658544999</v>
      </c>
      <c r="CQ2" s="40">
        <v>15.47332096375</v>
      </c>
      <c r="CR2" s="40">
        <v>18.911705630939899</v>
      </c>
      <c r="CS2" s="40">
        <v>20.1345109451436</v>
      </c>
      <c r="CT2" s="40">
        <v>20.112314462606101</v>
      </c>
      <c r="CU2" s="40">
        <v>16.2083489657422</v>
      </c>
      <c r="CV2" s="40">
        <v>-0.53250941030796095</v>
      </c>
      <c r="CW2" s="40">
        <v>-3.3298266353483501</v>
      </c>
      <c r="CX2" s="40">
        <v>-3.75821255419085</v>
      </c>
      <c r="CY2" s="40">
        <v>-3.2187938774814899</v>
      </c>
      <c r="CZ2" s="40">
        <v>-2.19458548863284</v>
      </c>
      <c r="DA2" s="40">
        <v>0.21674969196465699</v>
      </c>
      <c r="DB2" s="40">
        <v>1.26886720478032E-2</v>
      </c>
      <c r="DC2" s="40">
        <v>1.2285258862605199E-2</v>
      </c>
      <c r="DD2" s="40">
        <v>0.45980001994583902</v>
      </c>
      <c r="DE2" s="40">
        <v>0.35583799151131701</v>
      </c>
      <c r="DF2" s="40">
        <v>0.39072364679916699</v>
      </c>
      <c r="DG2" s="40">
        <v>4.5001011790135499E-2</v>
      </c>
      <c r="DH2" s="40">
        <v>-0.16552621197356801</v>
      </c>
      <c r="DI2" s="40">
        <v>-0.21060333120323099</v>
      </c>
      <c r="DJ2" s="40">
        <v>-0.29052358264200701</v>
      </c>
      <c r="DK2" s="40">
        <v>-0.20285158382047</v>
      </c>
      <c r="DL2" s="40">
        <v>-0.29576251918053797</v>
      </c>
      <c r="DM2" s="40">
        <v>0.34011820989289698</v>
      </c>
      <c r="DN2" s="40">
        <v>2.3154699755447901</v>
      </c>
      <c r="DO2" s="40">
        <v>15.5283315604556</v>
      </c>
      <c r="DP2" s="40">
        <v>18.9694237826658</v>
      </c>
      <c r="DQ2" s="40">
        <v>20.198691849129201</v>
      </c>
      <c r="DR2" s="40">
        <v>20.188589507812701</v>
      </c>
      <c r="DS2" s="40">
        <v>16.2833605756453</v>
      </c>
      <c r="DT2" s="40">
        <v>-0.47560009509916101</v>
      </c>
      <c r="DU2" s="40">
        <v>-3.2798426013925299</v>
      </c>
      <c r="DV2" s="40">
        <v>-3.6954488086830901</v>
      </c>
      <c r="DW2" s="40">
        <v>-3.1603603696563698</v>
      </c>
      <c r="DX2" s="40">
        <v>-2.1556805395001799</v>
      </c>
      <c r="DY2" s="40">
        <v>0.25495282077479697</v>
      </c>
      <c r="DZ2" s="40">
        <v>5.2235337498948903E-2</v>
      </c>
      <c r="EA2" s="40">
        <v>4.9703289170977001E-2</v>
      </c>
      <c r="EB2" s="40">
        <v>0.50088777012528696</v>
      </c>
      <c r="EC2" s="40">
        <v>0.393423195364412</v>
      </c>
      <c r="ED2" s="40">
        <v>0.425127650927134</v>
      </c>
      <c r="EE2" s="40">
        <v>8.1088108414802199E-2</v>
      </c>
      <c r="EF2" s="40">
        <v>-0.13295444661296699</v>
      </c>
      <c r="EG2" s="40">
        <v>-0.18275956964287601</v>
      </c>
      <c r="EH2" s="40">
        <v>-0.26051406071017502</v>
      </c>
      <c r="EI2" s="40">
        <v>-0.17684108020316999</v>
      </c>
      <c r="EJ2" s="40">
        <v>-0.27249964635634799</v>
      </c>
      <c r="EK2" s="40">
        <v>0.36292474848392697</v>
      </c>
      <c r="EL2" s="40">
        <v>2.3700460309067499</v>
      </c>
      <c r="EM2" s="40">
        <v>15.607758125082301</v>
      </c>
      <c r="EN2" s="40">
        <v>19.052759626716401</v>
      </c>
      <c r="EO2" s="40">
        <v>20.2913588810009</v>
      </c>
      <c r="EP2" s="40">
        <v>20.298718558764801</v>
      </c>
      <c r="EQ2" s="40">
        <v>16.3916654266832</v>
      </c>
      <c r="ER2" s="40">
        <v>-0.39343208251649597</v>
      </c>
      <c r="ES2" s="40">
        <v>-3.2076735950366202</v>
      </c>
      <c r="ET2" s="40">
        <v>-3.6048279285741902</v>
      </c>
      <c r="EU2" s="40">
        <v>-3.0759916650144801</v>
      </c>
      <c r="EV2" s="40">
        <v>-2.09950797200168</v>
      </c>
      <c r="EW2" s="40">
        <v>78.769016161769798</v>
      </c>
      <c r="EX2" s="40">
        <v>77.257075549619202</v>
      </c>
      <c r="EY2" s="40">
        <v>75.555600891262799</v>
      </c>
      <c r="EZ2" s="40">
        <v>74.346055203041502</v>
      </c>
      <c r="FA2" s="40">
        <v>72.788553301799695</v>
      </c>
      <c r="FB2" s="40">
        <v>72.038836429672003</v>
      </c>
      <c r="FC2" s="40">
        <v>71.587158709560498</v>
      </c>
      <c r="FD2" s="40">
        <v>73.866472066155794</v>
      </c>
      <c r="FE2" s="40">
        <v>78.476616427149494</v>
      </c>
      <c r="FF2" s="40">
        <v>82.926762221730002</v>
      </c>
      <c r="FG2" s="40">
        <v>86.7665714643841</v>
      </c>
      <c r="FH2" s="40">
        <v>90.7585248018096</v>
      </c>
      <c r="FI2" s="40">
        <v>94.091672436969503</v>
      </c>
      <c r="FJ2" s="40">
        <v>96.419105914155693</v>
      </c>
      <c r="FK2" s="40">
        <v>98.430362398303203</v>
      </c>
      <c r="FL2" s="40">
        <v>99.535971505746602</v>
      </c>
      <c r="FM2" s="40">
        <v>100.481929606462</v>
      </c>
      <c r="FN2" s="40">
        <v>100.105761478292</v>
      </c>
      <c r="FO2" s="40">
        <v>98.738724084527504</v>
      </c>
      <c r="FP2" s="40">
        <v>96.424315840519597</v>
      </c>
      <c r="FQ2" s="40">
        <v>93.103829210546294</v>
      </c>
      <c r="FR2" s="40">
        <v>88.2670645406169</v>
      </c>
      <c r="FS2" s="40">
        <v>85.183514144703807</v>
      </c>
      <c r="FT2" s="40">
        <v>83.049016933128996</v>
      </c>
      <c r="FU2" s="40">
        <v>1.8820306439637901E-3</v>
      </c>
      <c r="FV2" s="40">
        <v>0</v>
      </c>
      <c r="FW2" s="40">
        <v>0</v>
      </c>
      <c r="FX2" s="41">
        <v>1</v>
      </c>
      <c r="FY2" s="22"/>
      <c r="FZ2" s="22"/>
    </row>
    <row r="3" spans="1:182" x14ac:dyDescent="0.2">
      <c r="A3" t="s">
        <v>42</v>
      </c>
      <c r="B3" t="s">
        <v>58</v>
      </c>
      <c r="C3" t="s">
        <v>3</v>
      </c>
      <c r="D3" t="s">
        <v>1</v>
      </c>
      <c r="E3" t="s">
        <v>1</v>
      </c>
      <c r="F3" s="22" t="s">
        <v>77</v>
      </c>
      <c r="G3" s="35">
        <v>43627</v>
      </c>
      <c r="H3" s="40">
        <v>53821</v>
      </c>
      <c r="I3" s="40">
        <v>61.8648817325493</v>
      </c>
      <c r="J3" s="40">
        <v>53.285276251436301</v>
      </c>
      <c r="K3" s="40">
        <v>47.224607922667303</v>
      </c>
      <c r="L3" s="40">
        <v>43.597313358589901</v>
      </c>
      <c r="M3" s="40">
        <v>41.649280075982297</v>
      </c>
      <c r="N3" s="40">
        <v>41.988442608345501</v>
      </c>
      <c r="O3" s="40">
        <v>44.384781471607297</v>
      </c>
      <c r="P3" s="40">
        <v>46.4717662990249</v>
      </c>
      <c r="Q3" s="40">
        <v>50.1913304976961</v>
      </c>
      <c r="R3" s="40">
        <v>55.8878457444399</v>
      </c>
      <c r="S3" s="40">
        <v>63.064083048410403</v>
      </c>
      <c r="T3" s="40">
        <v>72.617744456166704</v>
      </c>
      <c r="U3" s="40">
        <v>83.969297847767507</v>
      </c>
      <c r="V3" s="40">
        <v>95.649843210363002</v>
      </c>
      <c r="W3" s="40">
        <v>106.394778492418</v>
      </c>
      <c r="X3" s="40">
        <v>118.36070726367301</v>
      </c>
      <c r="Y3" s="40">
        <v>128.70441121179499</v>
      </c>
      <c r="Z3" s="40">
        <v>135.94834417368699</v>
      </c>
      <c r="AA3" s="40">
        <v>136.00534435254701</v>
      </c>
      <c r="AB3" s="40">
        <v>129.47656045341799</v>
      </c>
      <c r="AC3" s="40">
        <v>122.430262735623</v>
      </c>
      <c r="AD3" s="40">
        <v>112.20736371672101</v>
      </c>
      <c r="AE3" s="40">
        <v>95.969974918431802</v>
      </c>
      <c r="AF3" s="40">
        <v>80.352439734959006</v>
      </c>
      <c r="AG3" s="40">
        <v>0.16914511468423099</v>
      </c>
      <c r="AH3" s="40">
        <v>-6.1615086609657201E-3</v>
      </c>
      <c r="AI3" s="40">
        <v>-6.3318241505720102E-2</v>
      </c>
      <c r="AJ3" s="40">
        <v>0.31209248813225199</v>
      </c>
      <c r="AK3" s="40">
        <v>0.158737853626539</v>
      </c>
      <c r="AL3" s="40">
        <v>0.26742991481266698</v>
      </c>
      <c r="AM3" s="40">
        <v>0.10386172481050999</v>
      </c>
      <c r="AN3" s="40">
        <v>-2.6862498030561E-2</v>
      </c>
      <c r="AO3" s="40">
        <v>-0.16587109309113901</v>
      </c>
      <c r="AP3" s="40">
        <v>-0.26450590464377199</v>
      </c>
      <c r="AQ3" s="40">
        <v>-0.22651864837570601</v>
      </c>
      <c r="AR3" s="40">
        <v>-0.17332738382792701</v>
      </c>
      <c r="AS3" s="40">
        <v>0.113448139221904</v>
      </c>
      <c r="AT3" s="40">
        <v>1.68746479073449</v>
      </c>
      <c r="AU3" s="40">
        <v>9.49855122356111</v>
      </c>
      <c r="AV3" s="40">
        <v>11.624744471985601</v>
      </c>
      <c r="AW3" s="40">
        <v>12.213770082334401</v>
      </c>
      <c r="AX3" s="40">
        <v>12.247364065687201</v>
      </c>
      <c r="AY3" s="40">
        <v>11.414362308653301</v>
      </c>
      <c r="AZ3" s="40">
        <v>2.1726769226192602</v>
      </c>
      <c r="BA3" s="40">
        <v>-0.485690956860101</v>
      </c>
      <c r="BB3" s="40">
        <v>-1.1041867762140301</v>
      </c>
      <c r="BC3" s="40">
        <v>-1.6196829740088301</v>
      </c>
      <c r="BD3" s="40">
        <v>-1.09363544502124</v>
      </c>
      <c r="BE3" s="40">
        <v>0.204339704897784</v>
      </c>
      <c r="BF3" s="40">
        <v>2.7786969054551299E-2</v>
      </c>
      <c r="BG3" s="40">
        <v>-3.2447272628950197E-2</v>
      </c>
      <c r="BH3" s="40">
        <v>0.34714132827502497</v>
      </c>
      <c r="BI3" s="40">
        <v>0.18870566345338399</v>
      </c>
      <c r="BJ3" s="40">
        <v>0.29771229486094702</v>
      </c>
      <c r="BK3" s="40">
        <v>0.140060946975548</v>
      </c>
      <c r="BL3" s="40">
        <v>6.6391505545759302E-3</v>
      </c>
      <c r="BM3" s="40">
        <v>-0.13658159277930901</v>
      </c>
      <c r="BN3" s="40">
        <v>-0.24163657857649401</v>
      </c>
      <c r="BO3" s="40">
        <v>-0.20856938962942101</v>
      </c>
      <c r="BP3" s="40">
        <v>-0.15764013936002999</v>
      </c>
      <c r="BQ3" s="40">
        <v>0.12889673586841499</v>
      </c>
      <c r="BR3" s="40">
        <v>1.73390863622026</v>
      </c>
      <c r="BS3" s="40">
        <v>9.5653387222063202</v>
      </c>
      <c r="BT3" s="40">
        <v>11.689312127159599</v>
      </c>
      <c r="BU3" s="40">
        <v>12.2763813699788</v>
      </c>
      <c r="BV3" s="40">
        <v>12.311644453029899</v>
      </c>
      <c r="BW3" s="40">
        <v>11.4903215755593</v>
      </c>
      <c r="BX3" s="40">
        <v>2.2346873030588799</v>
      </c>
      <c r="BY3" s="40">
        <v>-0.42961368626336</v>
      </c>
      <c r="BZ3" s="40">
        <v>-1.0309332776478199</v>
      </c>
      <c r="CA3" s="40">
        <v>-1.5514747318383899</v>
      </c>
      <c r="CB3" s="40">
        <v>-1.0478104526532499</v>
      </c>
      <c r="CC3" s="40">
        <v>0.22871537086746599</v>
      </c>
      <c r="CD3" s="40">
        <v>5.1299581304088099E-2</v>
      </c>
      <c r="CE3" s="40">
        <v>-1.10661336262067E-2</v>
      </c>
      <c r="CF3" s="40">
        <v>0.37141604818967799</v>
      </c>
      <c r="CG3" s="40">
        <v>0.20946127724941499</v>
      </c>
      <c r="CH3" s="40">
        <v>0.31868577903407902</v>
      </c>
      <c r="CI3" s="40">
        <v>0.165132417974448</v>
      </c>
      <c r="CJ3" s="40">
        <v>2.98422903095737E-2</v>
      </c>
      <c r="CK3" s="40">
        <v>-0.116295774087063</v>
      </c>
      <c r="CL3" s="40">
        <v>-0.22579735300844</v>
      </c>
      <c r="CM3" s="40">
        <v>-0.19613778770003301</v>
      </c>
      <c r="CN3" s="40">
        <v>-0.14677520162914701</v>
      </c>
      <c r="CO3" s="40">
        <v>0.13959638684519099</v>
      </c>
      <c r="CP3" s="40">
        <v>1.76607550212321</v>
      </c>
      <c r="CQ3" s="40">
        <v>9.6115955403152409</v>
      </c>
      <c r="CR3" s="40">
        <v>11.7340314884426</v>
      </c>
      <c r="CS3" s="40">
        <v>12.3197457570705</v>
      </c>
      <c r="CT3" s="40">
        <v>12.356164853488099</v>
      </c>
      <c r="CU3" s="40">
        <v>11.5429307324259</v>
      </c>
      <c r="CV3" s="40">
        <v>2.2776355036510001</v>
      </c>
      <c r="CW3" s="40">
        <v>-0.39077473947456598</v>
      </c>
      <c r="CX3" s="40">
        <v>-0.98019812769079895</v>
      </c>
      <c r="CY3" s="40">
        <v>-1.5042339110918701</v>
      </c>
      <c r="CZ3" s="40">
        <v>-1.0160722025344699</v>
      </c>
      <c r="DA3" s="40">
        <v>0.25309103683714701</v>
      </c>
      <c r="DB3" s="40">
        <v>7.4812193553624895E-2</v>
      </c>
      <c r="DC3" s="40">
        <v>1.0315005376536899E-2</v>
      </c>
      <c r="DD3" s="40">
        <v>0.39569076810433201</v>
      </c>
      <c r="DE3" s="40">
        <v>0.23021689104544699</v>
      </c>
      <c r="DF3" s="40">
        <v>0.33965926320721102</v>
      </c>
      <c r="DG3" s="40">
        <v>0.190203888973348</v>
      </c>
      <c r="DH3" s="40">
        <v>5.3045430064571499E-2</v>
      </c>
      <c r="DI3" s="40">
        <v>-9.6009955394817201E-2</v>
      </c>
      <c r="DJ3" s="40">
        <v>-0.209958127440385</v>
      </c>
      <c r="DK3" s="40">
        <v>-0.18370618577064499</v>
      </c>
      <c r="DL3" s="40">
        <v>-0.13591026389826399</v>
      </c>
      <c r="DM3" s="40">
        <v>0.15029603782196799</v>
      </c>
      <c r="DN3" s="40">
        <v>1.7982423680261601</v>
      </c>
      <c r="DO3" s="40">
        <v>9.6578523584241598</v>
      </c>
      <c r="DP3" s="40">
        <v>11.778750849725499</v>
      </c>
      <c r="DQ3" s="40">
        <v>12.3631101441621</v>
      </c>
      <c r="DR3" s="40">
        <v>12.4006852539462</v>
      </c>
      <c r="DS3" s="40">
        <v>11.595539889292599</v>
      </c>
      <c r="DT3" s="40">
        <v>2.3205837042431199</v>
      </c>
      <c r="DU3" s="40">
        <v>-0.35193579268577202</v>
      </c>
      <c r="DV3" s="40">
        <v>-0.92946297773377795</v>
      </c>
      <c r="DW3" s="40">
        <v>-1.4569930903453401</v>
      </c>
      <c r="DX3" s="40">
        <v>-0.98433395241569899</v>
      </c>
      <c r="DY3" s="40">
        <v>0.28828562705070099</v>
      </c>
      <c r="DZ3" s="40">
        <v>0.108760671269142</v>
      </c>
      <c r="EA3" s="40">
        <v>4.1185974253306799E-2</v>
      </c>
      <c r="EB3" s="40">
        <v>0.430739608247105</v>
      </c>
      <c r="EC3" s="40">
        <v>0.26018470087229201</v>
      </c>
      <c r="ED3" s="40">
        <v>0.369941643255491</v>
      </c>
      <c r="EE3" s="40">
        <v>0.22640311113838699</v>
      </c>
      <c r="EF3" s="40">
        <v>8.6547078649708495E-2</v>
      </c>
      <c r="EG3" s="40">
        <v>-6.6720455082987698E-2</v>
      </c>
      <c r="EH3" s="40">
        <v>-0.18708880137310699</v>
      </c>
      <c r="EI3" s="40">
        <v>-0.16575692702436001</v>
      </c>
      <c r="EJ3" s="40">
        <v>-0.12022301943036599</v>
      </c>
      <c r="EK3" s="40">
        <v>0.16574463446847901</v>
      </c>
      <c r="EL3" s="40">
        <v>1.84468621351193</v>
      </c>
      <c r="EM3" s="40">
        <v>9.72463985706937</v>
      </c>
      <c r="EN3" s="40">
        <v>11.8433185048995</v>
      </c>
      <c r="EO3" s="40">
        <v>12.4257214318066</v>
      </c>
      <c r="EP3" s="40">
        <v>12.4649656412889</v>
      </c>
      <c r="EQ3" s="40">
        <v>11.6714991561986</v>
      </c>
      <c r="ER3" s="40">
        <v>2.38259408468274</v>
      </c>
      <c r="ES3" s="40">
        <v>-0.29585852208903202</v>
      </c>
      <c r="ET3" s="40">
        <v>-0.85620947916756596</v>
      </c>
      <c r="EU3" s="40">
        <v>-1.3887848481749001</v>
      </c>
      <c r="EV3" s="40">
        <v>-0.93850896004770301</v>
      </c>
      <c r="EW3" s="40">
        <v>78.616060253866394</v>
      </c>
      <c r="EX3" s="40">
        <v>77.098755797242603</v>
      </c>
      <c r="EY3" s="40">
        <v>75.416077422064006</v>
      </c>
      <c r="EZ3" s="40">
        <v>74.206856783458804</v>
      </c>
      <c r="FA3" s="40">
        <v>72.6619993338266</v>
      </c>
      <c r="FB3" s="40">
        <v>71.925529213079798</v>
      </c>
      <c r="FC3" s="40">
        <v>71.488902103700298</v>
      </c>
      <c r="FD3" s="40">
        <v>73.760710771505202</v>
      </c>
      <c r="FE3" s="40">
        <v>78.398292205447802</v>
      </c>
      <c r="FF3" s="40">
        <v>82.866040606322301</v>
      </c>
      <c r="FG3" s="40">
        <v>86.711903232017505</v>
      </c>
      <c r="FH3" s="40">
        <v>90.720926449185598</v>
      </c>
      <c r="FI3" s="40">
        <v>93.977914520771705</v>
      </c>
      <c r="FJ3" s="40">
        <v>96.2508381080399</v>
      </c>
      <c r="FK3" s="40">
        <v>98.221208248640593</v>
      </c>
      <c r="FL3" s="40">
        <v>99.364896418880804</v>
      </c>
      <c r="FM3" s="40">
        <v>100.32658871367001</v>
      </c>
      <c r="FN3" s="40">
        <v>99.882227809147906</v>
      </c>
      <c r="FO3" s="40">
        <v>98.500990847780798</v>
      </c>
      <c r="FP3" s="40">
        <v>96.197536481600096</v>
      </c>
      <c r="FQ3" s="40">
        <v>92.861189388335504</v>
      </c>
      <c r="FR3" s="40">
        <v>88.033881175061495</v>
      </c>
      <c r="FS3" s="40">
        <v>84.941574972979595</v>
      </c>
      <c r="FT3" s="40">
        <v>82.831505014424494</v>
      </c>
      <c r="FU3" s="40">
        <v>1.6386060303538201E-3</v>
      </c>
      <c r="FV3" s="40">
        <v>0</v>
      </c>
      <c r="FW3" s="40">
        <v>0</v>
      </c>
      <c r="FX3" s="41">
        <v>1</v>
      </c>
      <c r="FY3" s="22"/>
      <c r="FZ3" s="22"/>
    </row>
    <row r="4" spans="1:182" x14ac:dyDescent="0.2">
      <c r="A4" t="s">
        <v>42</v>
      </c>
      <c r="B4" t="s">
        <v>58</v>
      </c>
      <c r="C4" t="s">
        <v>3</v>
      </c>
      <c r="D4" t="s">
        <v>1</v>
      </c>
      <c r="E4" t="s">
        <v>1</v>
      </c>
      <c r="F4" s="22" t="s">
        <v>78</v>
      </c>
      <c r="G4" s="35">
        <v>43627</v>
      </c>
      <c r="H4" s="40">
        <v>12633</v>
      </c>
      <c r="I4" s="40">
        <v>12.717155450539799</v>
      </c>
      <c r="J4" s="40">
        <v>10.875750027545701</v>
      </c>
      <c r="K4" s="40">
        <v>9.6764152192789901</v>
      </c>
      <c r="L4" s="40">
        <v>8.86970200598366</v>
      </c>
      <c r="M4" s="40">
        <v>8.4230001342660792</v>
      </c>
      <c r="N4" s="40">
        <v>8.5580895594720801</v>
      </c>
      <c r="O4" s="40">
        <v>9.2529005889163205</v>
      </c>
      <c r="P4" s="40">
        <v>9.98687594833501</v>
      </c>
      <c r="Q4" s="40">
        <v>11.277856127672999</v>
      </c>
      <c r="R4" s="40">
        <v>12.6818570894046</v>
      </c>
      <c r="S4" s="40">
        <v>14.559757414754801</v>
      </c>
      <c r="T4" s="40">
        <v>17.252224141875899</v>
      </c>
      <c r="U4" s="40">
        <v>20.347843829001899</v>
      </c>
      <c r="V4" s="40">
        <v>23.409861202016</v>
      </c>
      <c r="W4" s="40">
        <v>26.256242996010201</v>
      </c>
      <c r="X4" s="40">
        <v>29.349309045775701</v>
      </c>
      <c r="Y4" s="40">
        <v>31.833260971401</v>
      </c>
      <c r="Z4" s="40">
        <v>33.605228706437302</v>
      </c>
      <c r="AA4" s="40">
        <v>33.346731229498197</v>
      </c>
      <c r="AB4" s="40">
        <v>31.7524988211599</v>
      </c>
      <c r="AC4" s="40">
        <v>29.4175133623352</v>
      </c>
      <c r="AD4" s="40">
        <v>25.810136895903199</v>
      </c>
      <c r="AE4" s="40">
        <v>21.205610863943701</v>
      </c>
      <c r="AF4" s="40">
        <v>17.2814903607362</v>
      </c>
      <c r="AG4" s="40">
        <v>-8.0709947058659803E-2</v>
      </c>
      <c r="AH4" s="40">
        <v>-0.116327400283799</v>
      </c>
      <c r="AI4" s="40">
        <v>-5.5955612233479897E-2</v>
      </c>
      <c r="AJ4" s="40">
        <v>-8.59457946517201E-2</v>
      </c>
      <c r="AK4" s="40">
        <v>-6.8955130026407505E-2</v>
      </c>
      <c r="AL4" s="40">
        <v>-4.4257537847085998E-2</v>
      </c>
      <c r="AM4" s="40">
        <v>-0.115920303965864</v>
      </c>
      <c r="AN4" s="40">
        <v>-0.27701786719216298</v>
      </c>
      <c r="AO4" s="40">
        <v>-0.19077864654273</v>
      </c>
      <c r="AP4" s="40">
        <v>-0.308208181656006</v>
      </c>
      <c r="AQ4" s="40">
        <v>-0.17899036893790801</v>
      </c>
      <c r="AR4" s="40">
        <v>-7.6149797621203899E-2</v>
      </c>
      <c r="AS4" s="40">
        <v>6.7219218770420794E-2</v>
      </c>
      <c r="AT4" s="40">
        <v>0.39805642671770403</v>
      </c>
      <c r="AU4" s="40">
        <v>5.9954689756199198</v>
      </c>
      <c r="AV4" s="40">
        <v>7.3333156533542798</v>
      </c>
      <c r="AW4" s="40">
        <v>7.7881429520555496</v>
      </c>
      <c r="AX4" s="40">
        <v>7.73170609876302</v>
      </c>
      <c r="AY4" s="40">
        <v>4.7506068793631604</v>
      </c>
      <c r="AZ4" s="40">
        <v>-3.0580558648929501</v>
      </c>
      <c r="BA4" s="40">
        <v>-3.1276269937562602</v>
      </c>
      <c r="BB4" s="40">
        <v>-2.5539739881835302</v>
      </c>
      <c r="BC4" s="40">
        <v>-1.66218696489093</v>
      </c>
      <c r="BD4" s="40">
        <v>-0.946645121370287</v>
      </c>
      <c r="BE4" s="40">
        <v>-6.9769157354869799E-2</v>
      </c>
      <c r="BF4" s="40">
        <v>-0.10725249844986801</v>
      </c>
      <c r="BG4" s="40">
        <v>-4.83081932292957E-2</v>
      </c>
      <c r="BH4" s="40">
        <v>-7.8389106286694099E-2</v>
      </c>
      <c r="BI4" s="40">
        <v>-6.1605007955311403E-2</v>
      </c>
      <c r="BJ4" s="40">
        <v>-3.8286197327511998E-2</v>
      </c>
      <c r="BK4" s="40">
        <v>-0.10793129346598899</v>
      </c>
      <c r="BL4" s="40">
        <v>-0.26669876317521601</v>
      </c>
      <c r="BM4" s="40">
        <v>-0.18192347989378399</v>
      </c>
      <c r="BN4" s="40">
        <v>-0.29865914233108998</v>
      </c>
      <c r="BO4" s="40">
        <v>-0.16996269279594001</v>
      </c>
      <c r="BP4" s="40">
        <v>-6.8434239224670207E-2</v>
      </c>
      <c r="BQ4" s="40">
        <v>7.4938876492083598E-2</v>
      </c>
      <c r="BR4" s="40">
        <v>0.41536087073282102</v>
      </c>
      <c r="BS4" s="40">
        <v>6.0193194743815504</v>
      </c>
      <c r="BT4" s="40">
        <v>7.36331212215355</v>
      </c>
      <c r="BU4" s="40">
        <v>7.8259333133644304</v>
      </c>
      <c r="BV4" s="40">
        <v>7.7712063090044197</v>
      </c>
      <c r="BW4" s="40">
        <v>4.7897703908242804</v>
      </c>
      <c r="BX4" s="40">
        <v>-3.0244429056471498</v>
      </c>
      <c r="BY4" s="40">
        <v>-3.0989330643311601</v>
      </c>
      <c r="BZ4" s="40">
        <v>-2.5283026037926599</v>
      </c>
      <c r="CA4" s="40">
        <v>-1.63982285817003</v>
      </c>
      <c r="CB4" s="40">
        <v>-0.93100849447454603</v>
      </c>
      <c r="CC4" s="40">
        <v>-6.2191599734624597E-2</v>
      </c>
      <c r="CD4" s="40">
        <v>-0.100967249084288</v>
      </c>
      <c r="CE4" s="40">
        <v>-4.3011614123100901E-2</v>
      </c>
      <c r="CF4" s="40">
        <v>-7.3155366944790398E-2</v>
      </c>
      <c r="CG4" s="40">
        <v>-5.6514335799326798E-2</v>
      </c>
      <c r="CH4" s="40">
        <v>-3.41504650739708E-2</v>
      </c>
      <c r="CI4" s="40">
        <v>-0.102398129130458</v>
      </c>
      <c r="CJ4" s="40">
        <v>-0.25955178316785599</v>
      </c>
      <c r="CK4" s="40">
        <v>-0.17579041844795201</v>
      </c>
      <c r="CL4" s="40">
        <v>-0.29204550678360502</v>
      </c>
      <c r="CM4" s="40">
        <v>-0.16371015180075299</v>
      </c>
      <c r="CN4" s="40">
        <v>-6.30904669829052E-2</v>
      </c>
      <c r="CO4" s="40">
        <v>8.0285487913945297E-2</v>
      </c>
      <c r="CP4" s="40">
        <v>0.42734587594368201</v>
      </c>
      <c r="CQ4" s="40">
        <v>6.0358382571687903</v>
      </c>
      <c r="CR4" s="40">
        <v>7.3840875850665704</v>
      </c>
      <c r="CS4" s="40">
        <v>7.8521068024873104</v>
      </c>
      <c r="CT4" s="40">
        <v>7.7985640342893099</v>
      </c>
      <c r="CU4" s="40">
        <v>4.81689491955962</v>
      </c>
      <c r="CV4" s="40">
        <v>-3.0011626724676601</v>
      </c>
      <c r="CW4" s="40">
        <v>-3.0790597362207901</v>
      </c>
      <c r="CX4" s="40">
        <v>-2.5105226811655101</v>
      </c>
      <c r="CY4" s="40">
        <v>-1.6243335459822399</v>
      </c>
      <c r="CZ4" s="40">
        <v>-0.92017861431994397</v>
      </c>
      <c r="DA4" s="40">
        <v>-5.46140421143795E-2</v>
      </c>
      <c r="DB4" s="40">
        <v>-9.4681999718708901E-2</v>
      </c>
      <c r="DC4" s="40">
        <v>-3.77150350169062E-2</v>
      </c>
      <c r="DD4" s="40">
        <v>-6.7921627602886697E-2</v>
      </c>
      <c r="DE4" s="40">
        <v>-5.14236636433422E-2</v>
      </c>
      <c r="DF4" s="40">
        <v>-3.0014732820429501E-2</v>
      </c>
      <c r="DG4" s="40">
        <v>-9.6864964794927497E-2</v>
      </c>
      <c r="DH4" s="40">
        <v>-0.25240480316049602</v>
      </c>
      <c r="DI4" s="40">
        <v>-0.16965735700212101</v>
      </c>
      <c r="DJ4" s="40">
        <v>-0.28543187123612002</v>
      </c>
      <c r="DK4" s="40">
        <v>-0.157457610805565</v>
      </c>
      <c r="DL4" s="40">
        <v>-5.7746694741140199E-2</v>
      </c>
      <c r="DM4" s="40">
        <v>8.5632099335806997E-2</v>
      </c>
      <c r="DN4" s="40">
        <v>0.439330881154543</v>
      </c>
      <c r="DO4" s="40">
        <v>6.0523570399560302</v>
      </c>
      <c r="DP4" s="40">
        <v>7.4048630479795996</v>
      </c>
      <c r="DQ4" s="40">
        <v>7.8782802916101904</v>
      </c>
      <c r="DR4" s="40">
        <v>7.8259217595742001</v>
      </c>
      <c r="DS4" s="40">
        <v>4.8440194482949597</v>
      </c>
      <c r="DT4" s="40">
        <v>-2.97788243928817</v>
      </c>
      <c r="DU4" s="40">
        <v>-3.0591864081104201</v>
      </c>
      <c r="DV4" s="40">
        <v>-2.4927427585383599</v>
      </c>
      <c r="DW4" s="40">
        <v>-1.60884423379445</v>
      </c>
      <c r="DX4" s="40">
        <v>-0.90934873416534201</v>
      </c>
      <c r="DY4" s="40">
        <v>-4.3673252410589503E-2</v>
      </c>
      <c r="DZ4" s="40">
        <v>-8.5607097884777605E-2</v>
      </c>
      <c r="EA4" s="40">
        <v>-3.0067616012721999E-2</v>
      </c>
      <c r="EB4" s="40">
        <v>-6.0364939237860703E-2</v>
      </c>
      <c r="EC4" s="40">
        <v>-4.4073541572246099E-2</v>
      </c>
      <c r="ED4" s="40">
        <v>-2.4043392300855601E-2</v>
      </c>
      <c r="EE4" s="40">
        <v>-8.8875954295051907E-2</v>
      </c>
      <c r="EF4" s="40">
        <v>-0.24208569914354899</v>
      </c>
      <c r="EG4" s="40">
        <v>-0.160802190353174</v>
      </c>
      <c r="EH4" s="40">
        <v>-0.275882831911204</v>
      </c>
      <c r="EI4" s="40">
        <v>-0.148429934663598</v>
      </c>
      <c r="EJ4" s="40">
        <v>-5.00311363446065E-2</v>
      </c>
      <c r="EK4" s="40">
        <v>9.33517570574698E-2</v>
      </c>
      <c r="EL4" s="40">
        <v>0.45663532516966099</v>
      </c>
      <c r="EM4" s="40">
        <v>6.07620753871766</v>
      </c>
      <c r="EN4" s="40">
        <v>7.4348595167788698</v>
      </c>
      <c r="EO4" s="40">
        <v>7.9160706529190703</v>
      </c>
      <c r="EP4" s="40">
        <v>7.8654219698155998</v>
      </c>
      <c r="EQ4" s="40">
        <v>4.8831829597560796</v>
      </c>
      <c r="ER4" s="40">
        <v>-2.9442694800423701</v>
      </c>
      <c r="ES4" s="40">
        <v>-3.0304924786853098</v>
      </c>
      <c r="ET4" s="40">
        <v>-2.4670713741474901</v>
      </c>
      <c r="EU4" s="40">
        <v>-1.58648012707354</v>
      </c>
      <c r="EV4" s="40">
        <v>-0.89371210726960104</v>
      </c>
      <c r="EW4" s="40">
        <v>79.659157138597806</v>
      </c>
      <c r="EX4" s="40">
        <v>78.124430722230301</v>
      </c>
      <c r="EY4" s="40">
        <v>76.291797652721101</v>
      </c>
      <c r="EZ4" s="40">
        <v>75.020860481421394</v>
      </c>
      <c r="FA4" s="40">
        <v>73.418068263450394</v>
      </c>
      <c r="FB4" s="40">
        <v>72.5795481089704</v>
      </c>
      <c r="FC4" s="40">
        <v>72.028121691336494</v>
      </c>
      <c r="FD4" s="40">
        <v>74.321244933354194</v>
      </c>
      <c r="FE4" s="40">
        <v>78.774973916321599</v>
      </c>
      <c r="FF4" s="40">
        <v>83.251851024445401</v>
      </c>
      <c r="FG4" s="40">
        <v>87.120103129113701</v>
      </c>
      <c r="FH4" s="40">
        <v>91.069504215460796</v>
      </c>
      <c r="FI4" s="40">
        <v>94.774496766211698</v>
      </c>
      <c r="FJ4" s="40">
        <v>97.432702408797397</v>
      </c>
      <c r="FK4" s="40">
        <v>99.655953043799499</v>
      </c>
      <c r="FL4" s="40">
        <v>100.52369186447601</v>
      </c>
      <c r="FM4" s="40">
        <v>101.47059730357201</v>
      </c>
      <c r="FN4" s="40">
        <v>101.482731486915</v>
      </c>
      <c r="FO4" s="40">
        <v>100.19555111069199</v>
      </c>
      <c r="FP4" s="40">
        <v>97.814606674501505</v>
      </c>
      <c r="FQ4" s="40">
        <v>94.671890589757098</v>
      </c>
      <c r="FR4" s="40">
        <v>89.829351305264396</v>
      </c>
      <c r="FS4" s="40">
        <v>86.7822713147619</v>
      </c>
      <c r="FT4" s="40">
        <v>84.444680562620405</v>
      </c>
      <c r="FU4" s="40">
        <v>3.5608878519073502E-3</v>
      </c>
      <c r="FV4" s="40">
        <v>0</v>
      </c>
      <c r="FW4" s="40">
        <v>0</v>
      </c>
      <c r="FX4" s="41">
        <v>1</v>
      </c>
      <c r="FY4" s="22"/>
      <c r="FZ4" s="22"/>
    </row>
    <row r="5" spans="1:182" x14ac:dyDescent="0.2">
      <c r="A5" t="s">
        <v>42</v>
      </c>
      <c r="B5" t="s">
        <v>58</v>
      </c>
      <c r="C5" t="s">
        <v>3</v>
      </c>
      <c r="D5" t="s">
        <v>1</v>
      </c>
      <c r="E5" t="s">
        <v>77</v>
      </c>
      <c r="F5" s="22" t="s">
        <v>1</v>
      </c>
      <c r="G5" s="35">
        <v>43627</v>
      </c>
      <c r="H5" s="40">
        <v>41487</v>
      </c>
      <c r="I5" s="40">
        <v>46.177014110860199</v>
      </c>
      <c r="J5" s="40">
        <v>40.001970935747302</v>
      </c>
      <c r="K5" s="40">
        <v>35.799116587613</v>
      </c>
      <c r="L5" s="40">
        <v>33.336825142726298</v>
      </c>
      <c r="M5" s="40">
        <v>32.077217947446499</v>
      </c>
      <c r="N5" s="40">
        <v>33.136753696618896</v>
      </c>
      <c r="O5" s="40">
        <v>35.741193168303802</v>
      </c>
      <c r="P5" s="40">
        <v>37.379675517577901</v>
      </c>
      <c r="Q5" s="40">
        <v>39.992224251422897</v>
      </c>
      <c r="R5" s="40">
        <v>43.645970382423698</v>
      </c>
      <c r="S5" s="40">
        <v>48.3432952787212</v>
      </c>
      <c r="T5" s="40">
        <v>55.042126155091999</v>
      </c>
      <c r="U5" s="40">
        <v>63.131835050820499</v>
      </c>
      <c r="V5" s="40">
        <v>71.6958253355495</v>
      </c>
      <c r="W5" s="40">
        <v>79.786908642546607</v>
      </c>
      <c r="X5" s="40">
        <v>89.521613879485898</v>
      </c>
      <c r="Y5" s="40">
        <v>98.293911343898799</v>
      </c>
      <c r="Z5" s="40">
        <v>105.057586401869</v>
      </c>
      <c r="AA5" s="40">
        <v>105.93475661382401</v>
      </c>
      <c r="AB5" s="40">
        <v>101.02947673292999</v>
      </c>
      <c r="AC5" s="40">
        <v>95.086409254102406</v>
      </c>
      <c r="AD5" s="40">
        <v>86.313632197181903</v>
      </c>
      <c r="AE5" s="40">
        <v>73.118791817565906</v>
      </c>
      <c r="AF5" s="40">
        <v>60.855642700219597</v>
      </c>
      <c r="AG5" s="40">
        <v>-4.4681254953714E-2</v>
      </c>
      <c r="AH5" s="40">
        <v>-7.7171558166552606E-2</v>
      </c>
      <c r="AI5" s="40">
        <v>1.01698487592787E-3</v>
      </c>
      <c r="AJ5" s="40">
        <v>0.20514247584636799</v>
      </c>
      <c r="AK5" s="40">
        <v>-1.1341079486016601E-2</v>
      </c>
      <c r="AL5" s="40">
        <v>0.20103438255739101</v>
      </c>
      <c r="AM5" s="40">
        <v>0.10213318227636101</v>
      </c>
      <c r="AN5" s="40">
        <v>-0.136218750339415</v>
      </c>
      <c r="AO5" s="40">
        <v>-0.24644716629138899</v>
      </c>
      <c r="AP5" s="40">
        <v>-0.32671581132706001</v>
      </c>
      <c r="AQ5" s="40">
        <v>-0.21615073749224401</v>
      </c>
      <c r="AR5" s="40">
        <v>-0.13672575401631201</v>
      </c>
      <c r="AS5" s="40">
        <v>9.6394804378633694E-2</v>
      </c>
      <c r="AT5" s="40">
        <v>1.3955324965828599</v>
      </c>
      <c r="AU5" s="40">
        <v>10.982019852102599</v>
      </c>
      <c r="AV5" s="40">
        <v>13.7550580754073</v>
      </c>
      <c r="AW5" s="40">
        <v>14.5672532694197</v>
      </c>
      <c r="AX5" s="40">
        <v>14.6552671387155</v>
      </c>
      <c r="AY5" s="40">
        <v>11.992080618616701</v>
      </c>
      <c r="AZ5" s="40">
        <v>-0.73087147880637204</v>
      </c>
      <c r="BA5" s="40">
        <v>-3.1934318331019398</v>
      </c>
      <c r="BB5" s="40">
        <v>-3.1183380858504002</v>
      </c>
      <c r="BC5" s="40">
        <v>-2.4122409265452398</v>
      </c>
      <c r="BD5" s="40">
        <v>-1.50466090474437</v>
      </c>
      <c r="BE5" s="40">
        <v>-1.5254695785691901E-2</v>
      </c>
      <c r="BF5" s="40">
        <v>-4.6957502940694097E-2</v>
      </c>
      <c r="BG5" s="40">
        <v>2.8505667905612299E-2</v>
      </c>
      <c r="BH5" s="40">
        <v>0.23189774132874699</v>
      </c>
      <c r="BI5" s="40">
        <v>1.3687414883316699E-2</v>
      </c>
      <c r="BJ5" s="40">
        <v>0.22286539700959501</v>
      </c>
      <c r="BK5" s="40">
        <v>0.12899862498492501</v>
      </c>
      <c r="BL5" s="40">
        <v>-0.111694102634352</v>
      </c>
      <c r="BM5" s="40">
        <v>-0.22221446932643801</v>
      </c>
      <c r="BN5" s="40">
        <v>-0.30452526641687</v>
      </c>
      <c r="BO5" s="40">
        <v>-0.19926044318167699</v>
      </c>
      <c r="BP5" s="40">
        <v>-0.12390408077550299</v>
      </c>
      <c r="BQ5" s="40">
        <v>0.10894305519379401</v>
      </c>
      <c r="BR5" s="40">
        <v>1.43450642645588</v>
      </c>
      <c r="BS5" s="40">
        <v>11.034836579846599</v>
      </c>
      <c r="BT5" s="40">
        <v>13.823679123765601</v>
      </c>
      <c r="BU5" s="40">
        <v>14.643345262876901</v>
      </c>
      <c r="BV5" s="40">
        <v>14.734984623529</v>
      </c>
      <c r="BW5" s="40">
        <v>12.074073085346701</v>
      </c>
      <c r="BX5" s="40">
        <v>-0.66975650101270101</v>
      </c>
      <c r="BY5" s="40">
        <v>-3.1403773577867198</v>
      </c>
      <c r="BZ5" s="40">
        <v>-3.0612049062171098</v>
      </c>
      <c r="CA5" s="40">
        <v>-2.3557482737634499</v>
      </c>
      <c r="CB5" s="40">
        <v>-1.46405222600828</v>
      </c>
      <c r="CC5" s="40">
        <v>5.12604945283489E-3</v>
      </c>
      <c r="CD5" s="40">
        <v>-2.6031340331435501E-2</v>
      </c>
      <c r="CE5" s="40">
        <v>4.75442460340205E-2</v>
      </c>
      <c r="CF5" s="40">
        <v>0.25042835669808</v>
      </c>
      <c r="CG5" s="40">
        <v>3.1022073839964599E-2</v>
      </c>
      <c r="CH5" s="40">
        <v>0.23798549111602599</v>
      </c>
      <c r="CI5" s="40">
        <v>0.14760554876548301</v>
      </c>
      <c r="CJ5" s="40">
        <v>-9.4708406342524407E-2</v>
      </c>
      <c r="CK5" s="40">
        <v>-0.205430977227851</v>
      </c>
      <c r="CL5" s="40">
        <v>-0.28915616261046501</v>
      </c>
      <c r="CM5" s="40">
        <v>-0.18756227679457499</v>
      </c>
      <c r="CN5" s="40">
        <v>-0.115023828947197</v>
      </c>
      <c r="CO5" s="40">
        <v>0.117633935483014</v>
      </c>
      <c r="CP5" s="40">
        <v>1.4614996515608101</v>
      </c>
      <c r="CQ5" s="40">
        <v>11.071417284588099</v>
      </c>
      <c r="CR5" s="40">
        <v>13.8712058528202</v>
      </c>
      <c r="CS5" s="40">
        <v>14.6960463457487</v>
      </c>
      <c r="CT5" s="40">
        <v>14.7901967106698</v>
      </c>
      <c r="CU5" s="40">
        <v>12.1308608180327</v>
      </c>
      <c r="CV5" s="40">
        <v>-0.62742845356553001</v>
      </c>
      <c r="CW5" s="40">
        <v>-3.10363198980165</v>
      </c>
      <c r="CX5" s="40">
        <v>-3.02163464004619</v>
      </c>
      <c r="CY5" s="40">
        <v>-2.3166216345386501</v>
      </c>
      <c r="CZ5" s="40">
        <v>-1.43592677882067</v>
      </c>
      <c r="DA5" s="40">
        <v>2.55067946913617E-2</v>
      </c>
      <c r="DB5" s="40">
        <v>-5.1051777221768797E-3</v>
      </c>
      <c r="DC5" s="40">
        <v>6.6582824162428694E-2</v>
      </c>
      <c r="DD5" s="40">
        <v>0.26895897206741298</v>
      </c>
      <c r="DE5" s="40">
        <v>4.8356732796612498E-2</v>
      </c>
      <c r="DF5" s="40">
        <v>0.25310558522245702</v>
      </c>
      <c r="DG5" s="40">
        <v>0.16621247254604099</v>
      </c>
      <c r="DH5" s="40">
        <v>-7.7722710050696794E-2</v>
      </c>
      <c r="DI5" s="40">
        <v>-0.18864748512926499</v>
      </c>
      <c r="DJ5" s="40">
        <v>-0.27378705880405901</v>
      </c>
      <c r="DK5" s="40">
        <v>-0.17586411040747299</v>
      </c>
      <c r="DL5" s="40">
        <v>-0.106143577118891</v>
      </c>
      <c r="DM5" s="40">
        <v>0.12632481577223401</v>
      </c>
      <c r="DN5" s="40">
        <v>1.4884928766657499</v>
      </c>
      <c r="DO5" s="40">
        <v>11.107997989329601</v>
      </c>
      <c r="DP5" s="40">
        <v>13.918732581874901</v>
      </c>
      <c r="DQ5" s="40">
        <v>14.748747428620399</v>
      </c>
      <c r="DR5" s="40">
        <v>14.8454087978107</v>
      </c>
      <c r="DS5" s="40">
        <v>12.1876485507187</v>
      </c>
      <c r="DT5" s="40">
        <v>-0.58510040611835901</v>
      </c>
      <c r="DU5" s="40">
        <v>-3.0668866218165798</v>
      </c>
      <c r="DV5" s="40">
        <v>-2.9820643738752701</v>
      </c>
      <c r="DW5" s="40">
        <v>-2.2774949953138601</v>
      </c>
      <c r="DX5" s="40">
        <v>-1.40780133163306</v>
      </c>
      <c r="DY5" s="40">
        <v>5.4933353859383798E-2</v>
      </c>
      <c r="DZ5" s="40">
        <v>2.5108877503681602E-2</v>
      </c>
      <c r="EA5" s="40">
        <v>9.4071507192113102E-2</v>
      </c>
      <c r="EB5" s="40">
        <v>0.29571423754979298</v>
      </c>
      <c r="EC5" s="40">
        <v>7.3385227165945796E-2</v>
      </c>
      <c r="ED5" s="40">
        <v>0.274936599674661</v>
      </c>
      <c r="EE5" s="40">
        <v>0.19307791525460499</v>
      </c>
      <c r="EF5" s="40">
        <v>-5.3198062345633498E-2</v>
      </c>
      <c r="EG5" s="40">
        <v>-0.16441478816431401</v>
      </c>
      <c r="EH5" s="40">
        <v>-0.251596513893869</v>
      </c>
      <c r="EI5" s="40">
        <v>-0.158973816096905</v>
      </c>
      <c r="EJ5" s="40">
        <v>-9.3321903878081203E-2</v>
      </c>
      <c r="EK5" s="40">
        <v>0.13887306658739501</v>
      </c>
      <c r="EL5" s="40">
        <v>1.52746680653876</v>
      </c>
      <c r="EM5" s="40">
        <v>11.160814717073601</v>
      </c>
      <c r="EN5" s="40">
        <v>13.9873536302331</v>
      </c>
      <c r="EO5" s="40">
        <v>14.8248394220777</v>
      </c>
      <c r="EP5" s="40">
        <v>14.9251262826242</v>
      </c>
      <c r="EQ5" s="40">
        <v>12.269641017448601</v>
      </c>
      <c r="ER5" s="40">
        <v>-0.52398542832468797</v>
      </c>
      <c r="ES5" s="40">
        <v>-3.0138321465013602</v>
      </c>
      <c r="ET5" s="40">
        <v>-2.92493119424199</v>
      </c>
      <c r="EU5" s="40">
        <v>-2.22100234253206</v>
      </c>
      <c r="EV5" s="40">
        <v>-1.36719265289697</v>
      </c>
      <c r="EW5" s="40">
        <v>77.723277539309194</v>
      </c>
      <c r="EX5" s="40">
        <v>76.343493777102296</v>
      </c>
      <c r="EY5" s="40">
        <v>74.669891181292599</v>
      </c>
      <c r="EZ5" s="40">
        <v>73.471092597126798</v>
      </c>
      <c r="FA5" s="40">
        <v>71.983906916526493</v>
      </c>
      <c r="FB5" s="40">
        <v>71.241088290432202</v>
      </c>
      <c r="FC5" s="40">
        <v>70.719705767991499</v>
      </c>
      <c r="FD5" s="40">
        <v>73.193124217796196</v>
      </c>
      <c r="FE5" s="40">
        <v>77.839975224096094</v>
      </c>
      <c r="FF5" s="40">
        <v>82.399872670548802</v>
      </c>
      <c r="FG5" s="40">
        <v>86.505071672241399</v>
      </c>
      <c r="FH5" s="40">
        <v>90.497364171655207</v>
      </c>
      <c r="FI5" s="40">
        <v>93.770898475562106</v>
      </c>
      <c r="FJ5" s="40">
        <v>96.001503593325907</v>
      </c>
      <c r="FK5" s="40">
        <v>97.949527320603295</v>
      </c>
      <c r="FL5" s="40">
        <v>99.055089915734897</v>
      </c>
      <c r="FM5" s="40">
        <v>99.973862024256405</v>
      </c>
      <c r="FN5" s="40">
        <v>99.497177122967997</v>
      </c>
      <c r="FO5" s="40">
        <v>98.109780556837507</v>
      </c>
      <c r="FP5" s="40">
        <v>95.470237241958401</v>
      </c>
      <c r="FQ5" s="40">
        <v>91.8857488390626</v>
      </c>
      <c r="FR5" s="40">
        <v>86.966540137042898</v>
      </c>
      <c r="FS5" s="40">
        <v>83.977577567085305</v>
      </c>
      <c r="FT5" s="40">
        <v>81.839698134967094</v>
      </c>
      <c r="FU5" s="40">
        <v>2.2848041045686698E-3</v>
      </c>
      <c r="FV5" s="40">
        <v>0</v>
      </c>
      <c r="FW5" s="40">
        <v>0</v>
      </c>
      <c r="FX5" s="41">
        <v>1</v>
      </c>
      <c r="FY5" s="22"/>
      <c r="FZ5" s="22"/>
    </row>
    <row r="6" spans="1:182" x14ac:dyDescent="0.2">
      <c r="A6" t="s">
        <v>42</v>
      </c>
      <c r="B6" t="s">
        <v>58</v>
      </c>
      <c r="C6" t="s">
        <v>3</v>
      </c>
      <c r="D6" t="s">
        <v>1</v>
      </c>
      <c r="E6" t="s">
        <v>77</v>
      </c>
      <c r="F6" s="22" t="s">
        <v>77</v>
      </c>
      <c r="G6" s="35">
        <v>43627</v>
      </c>
      <c r="H6" s="40">
        <v>33157</v>
      </c>
      <c r="I6" s="40">
        <v>37.815485747830202</v>
      </c>
      <c r="J6" s="40">
        <v>32.757373342786501</v>
      </c>
      <c r="K6" s="40">
        <v>29.2336425495143</v>
      </c>
      <c r="L6" s="40">
        <v>27.221950858528398</v>
      </c>
      <c r="M6" s="40">
        <v>26.195284821391098</v>
      </c>
      <c r="N6" s="40">
        <v>27.000174652834101</v>
      </c>
      <c r="O6" s="40">
        <v>29.048237164218101</v>
      </c>
      <c r="P6" s="40">
        <v>30.232414315238199</v>
      </c>
      <c r="Q6" s="40">
        <v>32.079253258488698</v>
      </c>
      <c r="R6" s="40">
        <v>34.960497054819498</v>
      </c>
      <c r="S6" s="40">
        <v>38.638969168522102</v>
      </c>
      <c r="T6" s="40">
        <v>43.816298828007398</v>
      </c>
      <c r="U6" s="40">
        <v>50.101298771903103</v>
      </c>
      <c r="V6" s="40">
        <v>56.8126892483183</v>
      </c>
      <c r="W6" s="40">
        <v>63.181104021284597</v>
      </c>
      <c r="X6" s="40">
        <v>70.798839822111006</v>
      </c>
      <c r="Y6" s="40">
        <v>77.747960065791105</v>
      </c>
      <c r="Z6" s="40">
        <v>83.083605544139104</v>
      </c>
      <c r="AA6" s="40">
        <v>83.938677082477795</v>
      </c>
      <c r="AB6" s="40">
        <v>80.045179537712102</v>
      </c>
      <c r="AC6" s="40">
        <v>75.630000238997795</v>
      </c>
      <c r="AD6" s="40">
        <v>69.187697699884197</v>
      </c>
      <c r="AE6" s="40">
        <v>58.975095375106399</v>
      </c>
      <c r="AF6" s="40">
        <v>49.308359416059702</v>
      </c>
      <c r="AG6" s="40">
        <v>2.9605325235120002E-2</v>
      </c>
      <c r="AH6" s="40">
        <v>-6.2011264485681603E-2</v>
      </c>
      <c r="AI6" s="40">
        <v>-9.5888969212898897E-2</v>
      </c>
      <c r="AJ6" s="40">
        <v>0.15667242434736001</v>
      </c>
      <c r="AK6" s="40">
        <v>-6.5652502153592404E-2</v>
      </c>
      <c r="AL6" s="40">
        <v>0.118200304378108</v>
      </c>
      <c r="AM6" s="40">
        <v>4.2090786003419901E-2</v>
      </c>
      <c r="AN6" s="40">
        <v>-6.3065031455630596E-2</v>
      </c>
      <c r="AO6" s="40">
        <v>-0.15992786887480101</v>
      </c>
      <c r="AP6" s="40">
        <v>-0.14144500419638201</v>
      </c>
      <c r="AQ6" s="40">
        <v>-0.122847614160114</v>
      </c>
      <c r="AR6" s="40">
        <v>-9.3045038769539706E-2</v>
      </c>
      <c r="AS6" s="40">
        <v>4.9106889341484897E-2</v>
      </c>
      <c r="AT6" s="40">
        <v>1.22323941602884</v>
      </c>
      <c r="AU6" s="40">
        <v>7.0700339141352497</v>
      </c>
      <c r="AV6" s="40">
        <v>8.8441712983361302</v>
      </c>
      <c r="AW6" s="40">
        <v>9.2610712412070999</v>
      </c>
      <c r="AX6" s="40">
        <v>9.4133274202215098</v>
      </c>
      <c r="AY6" s="40">
        <v>8.6290037301698508</v>
      </c>
      <c r="AZ6" s="40">
        <v>1.39908105974067</v>
      </c>
      <c r="BA6" s="40">
        <v>-0.85785616705148404</v>
      </c>
      <c r="BB6" s="40">
        <v>-1.22177611087086</v>
      </c>
      <c r="BC6" s="40">
        <v>-1.24305466999394</v>
      </c>
      <c r="BD6" s="40">
        <v>-0.87252515647408802</v>
      </c>
      <c r="BE6" s="40">
        <v>5.4898602704391897E-2</v>
      </c>
      <c r="BF6" s="40">
        <v>-3.5455217934095902E-2</v>
      </c>
      <c r="BG6" s="40">
        <v>-7.0803567879142201E-2</v>
      </c>
      <c r="BH6" s="40">
        <v>0.180122033791491</v>
      </c>
      <c r="BI6" s="40">
        <v>-4.4692113299480599E-2</v>
      </c>
      <c r="BJ6" s="40">
        <v>0.13837682741771601</v>
      </c>
      <c r="BK6" s="40">
        <v>6.7756026184937604E-2</v>
      </c>
      <c r="BL6" s="40">
        <v>-3.9179553536702202E-2</v>
      </c>
      <c r="BM6" s="40">
        <v>-0.13805012901463101</v>
      </c>
      <c r="BN6" s="40">
        <v>-0.12191240830424201</v>
      </c>
      <c r="BO6" s="40">
        <v>-0.106073214799077</v>
      </c>
      <c r="BP6" s="40">
        <v>-8.2390060815590901E-2</v>
      </c>
      <c r="BQ6" s="40">
        <v>5.9495375517451897E-2</v>
      </c>
      <c r="BR6" s="40">
        <v>1.2536886829699201</v>
      </c>
      <c r="BS6" s="40">
        <v>7.1122290848554499</v>
      </c>
      <c r="BT6" s="40">
        <v>8.8981811464400096</v>
      </c>
      <c r="BU6" s="40">
        <v>9.3187248509057206</v>
      </c>
      <c r="BV6" s="40">
        <v>9.4695259960871905</v>
      </c>
      <c r="BW6" s="40">
        <v>8.6914842510293706</v>
      </c>
      <c r="BX6" s="40">
        <v>1.44635971226029</v>
      </c>
      <c r="BY6" s="40">
        <v>-0.81533541752107996</v>
      </c>
      <c r="BZ6" s="40">
        <v>-1.1754665056893201</v>
      </c>
      <c r="CA6" s="40">
        <v>-1.19648043257146</v>
      </c>
      <c r="CB6" s="40">
        <v>-0.83727779952235204</v>
      </c>
      <c r="CC6" s="40">
        <v>7.2416649629456403E-2</v>
      </c>
      <c r="CD6" s="40">
        <v>-1.7062580989356299E-2</v>
      </c>
      <c r="CE6" s="40">
        <v>-5.34294953322886E-2</v>
      </c>
      <c r="CF6" s="40">
        <v>0.19636316185865399</v>
      </c>
      <c r="CG6" s="40">
        <v>-3.0175011830127101E-2</v>
      </c>
      <c r="CH6" s="40">
        <v>0.15235102581181101</v>
      </c>
      <c r="CI6" s="40">
        <v>8.5531693351404703E-2</v>
      </c>
      <c r="CJ6" s="40">
        <v>-2.26365442916679E-2</v>
      </c>
      <c r="CK6" s="40">
        <v>-0.12289767303298101</v>
      </c>
      <c r="CL6" s="40">
        <v>-0.10838419189090701</v>
      </c>
      <c r="CM6" s="40">
        <v>-9.4455316900972294E-2</v>
      </c>
      <c r="CN6" s="40">
        <v>-7.50104555426261E-2</v>
      </c>
      <c r="CO6" s="40">
        <v>6.6690409396792605E-2</v>
      </c>
      <c r="CP6" s="40">
        <v>1.2747777524966299</v>
      </c>
      <c r="CQ6" s="40">
        <v>7.1414533315583801</v>
      </c>
      <c r="CR6" s="40">
        <v>8.9355882027081801</v>
      </c>
      <c r="CS6" s="40">
        <v>9.35865556535453</v>
      </c>
      <c r="CT6" s="40">
        <v>9.5084489585357197</v>
      </c>
      <c r="CU6" s="40">
        <v>8.7347580694441405</v>
      </c>
      <c r="CV6" s="40">
        <v>1.4791047629718299</v>
      </c>
      <c r="CW6" s="40">
        <v>-0.785885675926008</v>
      </c>
      <c r="CX6" s="40">
        <v>-1.14339261421215</v>
      </c>
      <c r="CY6" s="40">
        <v>-1.1642232576103599</v>
      </c>
      <c r="CZ6" s="40">
        <v>-0.81286558747054705</v>
      </c>
      <c r="DA6" s="40">
        <v>8.9934696554520993E-2</v>
      </c>
      <c r="DB6" s="40">
        <v>1.33005595538319E-3</v>
      </c>
      <c r="DC6" s="40">
        <v>-3.6055422785434901E-2</v>
      </c>
      <c r="DD6" s="40">
        <v>0.21260428992581601</v>
      </c>
      <c r="DE6" s="40">
        <v>-1.5657910360773599E-2</v>
      </c>
      <c r="DF6" s="40">
        <v>0.16632522420590601</v>
      </c>
      <c r="DG6" s="40">
        <v>0.103307360517872</v>
      </c>
      <c r="DH6" s="40">
        <v>-6.0935350466336602E-3</v>
      </c>
      <c r="DI6" s="40">
        <v>-0.107745217051331</v>
      </c>
      <c r="DJ6" s="40">
        <v>-9.4855975477572504E-2</v>
      </c>
      <c r="DK6" s="40">
        <v>-8.2837419002867896E-2</v>
      </c>
      <c r="DL6" s="40">
        <v>-6.7630850269661202E-2</v>
      </c>
      <c r="DM6" s="40">
        <v>7.3885443276133195E-2</v>
      </c>
      <c r="DN6" s="40">
        <v>1.29586682202334</v>
      </c>
      <c r="DO6" s="40">
        <v>7.1706775782612997</v>
      </c>
      <c r="DP6" s="40">
        <v>8.97299525897634</v>
      </c>
      <c r="DQ6" s="40">
        <v>9.3985862798033395</v>
      </c>
      <c r="DR6" s="40">
        <v>9.5473719209842507</v>
      </c>
      <c r="DS6" s="40">
        <v>8.7780318878589103</v>
      </c>
      <c r="DT6" s="40">
        <v>1.51184981368338</v>
      </c>
      <c r="DU6" s="40">
        <v>-0.75643593433093503</v>
      </c>
      <c r="DV6" s="40">
        <v>-1.1113187227349799</v>
      </c>
      <c r="DW6" s="40">
        <v>-1.1319660826492599</v>
      </c>
      <c r="DX6" s="40">
        <v>-0.78845337541874105</v>
      </c>
      <c r="DY6" s="40">
        <v>0.11522797402379301</v>
      </c>
      <c r="DZ6" s="40">
        <v>2.78861025069689E-2</v>
      </c>
      <c r="EA6" s="40">
        <v>-1.09700214516782E-2</v>
      </c>
      <c r="EB6" s="40">
        <v>0.236053899369947</v>
      </c>
      <c r="EC6" s="40">
        <v>5.3024784933382802E-3</v>
      </c>
      <c r="ED6" s="40">
        <v>0.18650174724551399</v>
      </c>
      <c r="EE6" s="40">
        <v>0.12897260069938901</v>
      </c>
      <c r="EF6" s="40">
        <v>1.77919428722948E-2</v>
      </c>
      <c r="EG6" s="40">
        <v>-8.5867477191160696E-2</v>
      </c>
      <c r="EH6" s="40">
        <v>-7.5323379585432296E-2</v>
      </c>
      <c r="EI6" s="40">
        <v>-6.6063019641830506E-2</v>
      </c>
      <c r="EJ6" s="40">
        <v>-5.6975872315712398E-2</v>
      </c>
      <c r="EK6" s="40">
        <v>8.4273929452100202E-2</v>
      </c>
      <c r="EL6" s="40">
        <v>1.3263160889644201</v>
      </c>
      <c r="EM6" s="40">
        <v>7.2128727489814999</v>
      </c>
      <c r="EN6" s="40">
        <v>9.0270051070802193</v>
      </c>
      <c r="EO6" s="40">
        <v>9.4562398895019601</v>
      </c>
      <c r="EP6" s="40">
        <v>9.6035704968499296</v>
      </c>
      <c r="EQ6" s="40">
        <v>8.8405124087184408</v>
      </c>
      <c r="ER6" s="40">
        <v>1.5591284662030001</v>
      </c>
      <c r="ES6" s="40">
        <v>-0.71391518480053096</v>
      </c>
      <c r="ET6" s="40">
        <v>-1.06500911755345</v>
      </c>
      <c r="EU6" s="40">
        <v>-1.0853918452267901</v>
      </c>
      <c r="EV6" s="40">
        <v>-0.75320601846700597</v>
      </c>
      <c r="EW6" s="40">
        <v>77.467400562696497</v>
      </c>
      <c r="EX6" s="40">
        <v>76.096176044335905</v>
      </c>
      <c r="EY6" s="40">
        <v>74.455380132581695</v>
      </c>
      <c r="EZ6" s="40">
        <v>73.262824521399395</v>
      </c>
      <c r="FA6" s="40">
        <v>71.790152412919994</v>
      </c>
      <c r="FB6" s="40">
        <v>71.062198088379603</v>
      </c>
      <c r="FC6" s="40">
        <v>70.552593033613803</v>
      </c>
      <c r="FD6" s="40">
        <v>73.0293057312347</v>
      </c>
      <c r="FE6" s="40">
        <v>77.700455024737906</v>
      </c>
      <c r="FF6" s="40">
        <v>82.273011414791895</v>
      </c>
      <c r="FG6" s="40">
        <v>86.392340154537095</v>
      </c>
      <c r="FH6" s="40">
        <v>90.411871533084195</v>
      </c>
      <c r="FI6" s="40">
        <v>93.593527752255198</v>
      </c>
      <c r="FJ6" s="40">
        <v>95.743017276561403</v>
      </c>
      <c r="FK6" s="40">
        <v>97.630844694432994</v>
      </c>
      <c r="FL6" s="40">
        <v>98.787653640320599</v>
      </c>
      <c r="FM6" s="40">
        <v>99.723854115854607</v>
      </c>
      <c r="FN6" s="40">
        <v>99.155796791767003</v>
      </c>
      <c r="FO6" s="40">
        <v>97.750504983263298</v>
      </c>
      <c r="FP6" s="40">
        <v>95.110189625702702</v>
      </c>
      <c r="FQ6" s="40">
        <v>91.491207127207204</v>
      </c>
      <c r="FR6" s="40">
        <v>86.579998167388695</v>
      </c>
      <c r="FS6" s="40">
        <v>83.590236496643399</v>
      </c>
      <c r="FT6" s="40">
        <v>81.489687279694806</v>
      </c>
      <c r="FU6" s="40">
        <v>2.1682524539491598E-3</v>
      </c>
      <c r="FV6" s="40">
        <v>0</v>
      </c>
      <c r="FW6" s="40">
        <v>0</v>
      </c>
      <c r="FX6" s="41">
        <v>1</v>
      </c>
      <c r="FY6" s="22"/>
      <c r="FZ6" s="22"/>
    </row>
    <row r="7" spans="1:182" x14ac:dyDescent="0.2">
      <c r="A7" t="s">
        <v>42</v>
      </c>
      <c r="B7" t="s">
        <v>58</v>
      </c>
      <c r="C7" t="s">
        <v>3</v>
      </c>
      <c r="D7" t="s">
        <v>1</v>
      </c>
      <c r="E7" t="s">
        <v>77</v>
      </c>
      <c r="F7" s="22" t="s">
        <v>78</v>
      </c>
      <c r="G7" s="35">
        <v>43627</v>
      </c>
      <c r="H7" s="40">
        <v>8330</v>
      </c>
      <c r="I7" s="40">
        <v>8.1443809045193607</v>
      </c>
      <c r="J7" s="40">
        <v>7.02680325273968</v>
      </c>
      <c r="K7" s="40">
        <v>6.3088593228833902</v>
      </c>
      <c r="L7" s="40">
        <v>5.8397425813614801</v>
      </c>
      <c r="M7" s="40">
        <v>5.6121897617998897</v>
      </c>
      <c r="N7" s="40">
        <v>5.8270372247147204</v>
      </c>
      <c r="O7" s="40">
        <v>6.4009645440134797</v>
      </c>
      <c r="P7" s="40">
        <v>6.9316711737705496</v>
      </c>
      <c r="Q7" s="40">
        <v>7.7172360805645397</v>
      </c>
      <c r="R7" s="40">
        <v>8.5235476582544898</v>
      </c>
      <c r="S7" s="40">
        <v>9.5953622583032008</v>
      </c>
      <c r="T7" s="40">
        <v>11.206850051785599</v>
      </c>
      <c r="U7" s="40">
        <v>13.0548590864797</v>
      </c>
      <c r="V7" s="40">
        <v>14.901966971446599</v>
      </c>
      <c r="W7" s="40">
        <v>16.630887574640401</v>
      </c>
      <c r="X7" s="40">
        <v>18.718930031200099</v>
      </c>
      <c r="Y7" s="40">
        <v>20.433923787372699</v>
      </c>
      <c r="Z7" s="40">
        <v>21.762606998868101</v>
      </c>
      <c r="AA7" s="40">
        <v>21.755322656570399</v>
      </c>
      <c r="AB7" s="40">
        <v>20.730235145662601</v>
      </c>
      <c r="AC7" s="40">
        <v>19.212236379948202</v>
      </c>
      <c r="AD7" s="40">
        <v>16.7869882376196</v>
      </c>
      <c r="AE7" s="40">
        <v>13.7794169232002</v>
      </c>
      <c r="AF7" s="40">
        <v>11.2177183526085</v>
      </c>
      <c r="AG7" s="40">
        <v>-0.10526603868746</v>
      </c>
      <c r="AH7" s="40">
        <v>-6.1837532206174099E-2</v>
      </c>
      <c r="AI7" s="40">
        <v>7.6095640554211096E-3</v>
      </c>
      <c r="AJ7" s="40">
        <v>-5.6272227130366503E-2</v>
      </c>
      <c r="AK7" s="40">
        <v>-7.1605100759561294E-2</v>
      </c>
      <c r="AL7" s="40">
        <v>-4.62892462669681E-2</v>
      </c>
      <c r="AM7" s="40">
        <v>-6.3336585482495697E-2</v>
      </c>
      <c r="AN7" s="40">
        <v>-0.17625933621982701</v>
      </c>
      <c r="AO7" s="40">
        <v>-0.159794065082322</v>
      </c>
      <c r="AP7" s="40">
        <v>-0.24501774229333501</v>
      </c>
      <c r="AQ7" s="40">
        <v>-0.13325203976151501</v>
      </c>
      <c r="AR7" s="40">
        <v>-5.5151263161820903E-2</v>
      </c>
      <c r="AS7" s="40">
        <v>4.9094891031012902E-2</v>
      </c>
      <c r="AT7" s="40">
        <v>0.183169521029068</v>
      </c>
      <c r="AU7" s="40">
        <v>3.9225846338764701</v>
      </c>
      <c r="AV7" s="40">
        <v>4.9303780182535402</v>
      </c>
      <c r="AW7" s="40">
        <v>5.2745297604683898</v>
      </c>
      <c r="AX7" s="40">
        <v>5.18748718905979</v>
      </c>
      <c r="AY7" s="40">
        <v>3.32058211652974</v>
      </c>
      <c r="AZ7" s="40">
        <v>-2.2142590353037899</v>
      </c>
      <c r="BA7" s="40">
        <v>-2.4153908224623799</v>
      </c>
      <c r="BB7" s="40">
        <v>-1.98989915659914</v>
      </c>
      <c r="BC7" s="40">
        <v>-1.2589899557134601</v>
      </c>
      <c r="BD7" s="40">
        <v>-0.70389370385192096</v>
      </c>
      <c r="BE7" s="40">
        <v>-9.5684279028594804E-2</v>
      </c>
      <c r="BF7" s="40">
        <v>-5.38257877231864E-2</v>
      </c>
      <c r="BG7" s="40">
        <v>1.3665660998342001E-2</v>
      </c>
      <c r="BH7" s="40">
        <v>-5.0184322739575599E-2</v>
      </c>
      <c r="BI7" s="40">
        <v>-6.5062060525530596E-2</v>
      </c>
      <c r="BJ7" s="40">
        <v>-4.1369727820047303E-2</v>
      </c>
      <c r="BK7" s="40">
        <v>-5.6342573591512901E-2</v>
      </c>
      <c r="BL7" s="40">
        <v>-0.167675975954237</v>
      </c>
      <c r="BM7" s="40">
        <v>-0.152736990191494</v>
      </c>
      <c r="BN7" s="40">
        <v>-0.23738107618784801</v>
      </c>
      <c r="BO7" s="40">
        <v>-0.125057277498523</v>
      </c>
      <c r="BP7" s="40">
        <v>-4.9900426285359401E-2</v>
      </c>
      <c r="BQ7" s="40">
        <v>5.44315935881267E-2</v>
      </c>
      <c r="BR7" s="40">
        <v>0.19633256494788301</v>
      </c>
      <c r="BS7" s="40">
        <v>3.9408014328775498</v>
      </c>
      <c r="BT7" s="40">
        <v>4.9573499443595201</v>
      </c>
      <c r="BU7" s="40">
        <v>5.3044783930304202</v>
      </c>
      <c r="BV7" s="40">
        <v>5.2203175212827304</v>
      </c>
      <c r="BW7" s="40">
        <v>3.35184146344392</v>
      </c>
      <c r="BX7" s="40">
        <v>-2.1859620227349699</v>
      </c>
      <c r="BY7" s="40">
        <v>-2.39094090457532</v>
      </c>
      <c r="BZ7" s="40">
        <v>-1.9678564622904</v>
      </c>
      <c r="CA7" s="40">
        <v>-1.2399670938290199</v>
      </c>
      <c r="CB7" s="40">
        <v>-0.69144035081893496</v>
      </c>
      <c r="CC7" s="40">
        <v>-8.9047981477491697E-2</v>
      </c>
      <c r="CD7" s="40">
        <v>-4.8276877900206301E-2</v>
      </c>
      <c r="CE7" s="40">
        <v>1.78600952925024E-2</v>
      </c>
      <c r="CF7" s="40">
        <v>-4.5967858703914503E-2</v>
      </c>
      <c r="CG7" s="40">
        <v>-6.0530370791308401E-2</v>
      </c>
      <c r="CH7" s="40">
        <v>-3.7962484329891598E-2</v>
      </c>
      <c r="CI7" s="40">
        <v>-5.1498542261467002E-2</v>
      </c>
      <c r="CJ7" s="40">
        <v>-0.161731166781521</v>
      </c>
      <c r="CK7" s="40">
        <v>-0.14784928161986099</v>
      </c>
      <c r="CL7" s="40">
        <v>-0.232091944506534</v>
      </c>
      <c r="CM7" s="40">
        <v>-0.11938161011863301</v>
      </c>
      <c r="CN7" s="40">
        <v>-4.6263712660189298E-2</v>
      </c>
      <c r="CO7" s="40">
        <v>5.8127777522146602E-2</v>
      </c>
      <c r="CP7" s="40">
        <v>0.20544924906786799</v>
      </c>
      <c r="CQ7" s="40">
        <v>3.9534183323723999</v>
      </c>
      <c r="CR7" s="40">
        <v>4.9760306182167504</v>
      </c>
      <c r="CS7" s="40">
        <v>5.3252207247112704</v>
      </c>
      <c r="CT7" s="40">
        <v>5.2430557093702799</v>
      </c>
      <c r="CU7" s="40">
        <v>3.3734915918922699</v>
      </c>
      <c r="CV7" s="40">
        <v>-2.1663635980301401</v>
      </c>
      <c r="CW7" s="40">
        <v>-2.3740069659277898</v>
      </c>
      <c r="CX7" s="40">
        <v>-1.95258975936017</v>
      </c>
      <c r="CY7" s="40">
        <v>-1.22679191763663</v>
      </c>
      <c r="CZ7" s="40">
        <v>-0.68281519644456501</v>
      </c>
      <c r="DA7" s="40">
        <v>-8.2411683926388604E-2</v>
      </c>
      <c r="DB7" s="40">
        <v>-4.2727968077226099E-2</v>
      </c>
      <c r="DC7" s="40">
        <v>2.2054529586662801E-2</v>
      </c>
      <c r="DD7" s="40">
        <v>-4.1751394668253401E-2</v>
      </c>
      <c r="DE7" s="40">
        <v>-5.5998681057086101E-2</v>
      </c>
      <c r="DF7" s="40">
        <v>-3.45552408397359E-2</v>
      </c>
      <c r="DG7" s="40">
        <v>-4.6654510931421103E-2</v>
      </c>
      <c r="DH7" s="40">
        <v>-0.15578635760880599</v>
      </c>
      <c r="DI7" s="40">
        <v>-0.14296157304822901</v>
      </c>
      <c r="DJ7" s="40">
        <v>-0.226802812825221</v>
      </c>
      <c r="DK7" s="40">
        <v>-0.113705942738744</v>
      </c>
      <c r="DL7" s="40">
        <v>-4.2626999035019097E-2</v>
      </c>
      <c r="DM7" s="40">
        <v>6.1823961456166497E-2</v>
      </c>
      <c r="DN7" s="40">
        <v>0.214565933187853</v>
      </c>
      <c r="DO7" s="40">
        <v>3.9660352318672598</v>
      </c>
      <c r="DP7" s="40">
        <v>4.9947112920739896</v>
      </c>
      <c r="DQ7" s="40">
        <v>5.3459630563921099</v>
      </c>
      <c r="DR7" s="40">
        <v>5.2657938974578302</v>
      </c>
      <c r="DS7" s="40">
        <v>3.3951417203406198</v>
      </c>
      <c r="DT7" s="40">
        <v>-2.1467651733253201</v>
      </c>
      <c r="DU7" s="40">
        <v>-2.3570730272802698</v>
      </c>
      <c r="DV7" s="40">
        <v>-1.93732305642994</v>
      </c>
      <c r="DW7" s="40">
        <v>-1.21361674144424</v>
      </c>
      <c r="DX7" s="40">
        <v>-0.67419004207019495</v>
      </c>
      <c r="DY7" s="40">
        <v>-7.2829924267522897E-2</v>
      </c>
      <c r="DZ7" s="40">
        <v>-3.4716223594238399E-2</v>
      </c>
      <c r="EA7" s="40">
        <v>2.8110626529583699E-2</v>
      </c>
      <c r="EB7" s="40">
        <v>-3.5663490277462503E-2</v>
      </c>
      <c r="EC7" s="40">
        <v>-4.9455640823055501E-2</v>
      </c>
      <c r="ED7" s="40">
        <v>-2.96357223928151E-2</v>
      </c>
      <c r="EE7" s="40">
        <v>-3.96604990404383E-2</v>
      </c>
      <c r="EF7" s="40">
        <v>-0.14720299734321499</v>
      </c>
      <c r="EG7" s="40">
        <v>-0.13590449815739999</v>
      </c>
      <c r="EH7" s="40">
        <v>-0.219166146719733</v>
      </c>
      <c r="EI7" s="40">
        <v>-0.105511180475752</v>
      </c>
      <c r="EJ7" s="40">
        <v>-3.7376162158557699E-2</v>
      </c>
      <c r="EK7" s="40">
        <v>6.7160664013280302E-2</v>
      </c>
      <c r="EL7" s="40">
        <v>0.22772897710666801</v>
      </c>
      <c r="EM7" s="40">
        <v>3.9842520308683298</v>
      </c>
      <c r="EN7" s="40">
        <v>5.0216832181799704</v>
      </c>
      <c r="EO7" s="40">
        <v>5.3759116889541501</v>
      </c>
      <c r="EP7" s="40">
        <v>5.2986242296807697</v>
      </c>
      <c r="EQ7" s="40">
        <v>3.4264010672548002</v>
      </c>
      <c r="ER7" s="40">
        <v>-2.1184681607565001</v>
      </c>
      <c r="ES7" s="40">
        <v>-2.3326231093932099</v>
      </c>
      <c r="ET7" s="40">
        <v>-1.9152803621212</v>
      </c>
      <c r="EU7" s="40">
        <v>-1.1945938795597999</v>
      </c>
      <c r="EV7" s="40">
        <v>-0.66173668903720895</v>
      </c>
      <c r="EW7" s="40">
        <v>78.906949564961494</v>
      </c>
      <c r="EX7" s="40">
        <v>77.456157417310905</v>
      </c>
      <c r="EY7" s="40">
        <v>75.615609005033306</v>
      </c>
      <c r="EZ7" s="40">
        <v>74.320414301636603</v>
      </c>
      <c r="FA7" s="40">
        <v>72.794151475862904</v>
      </c>
      <c r="FB7" s="40">
        <v>71.941794441348605</v>
      </c>
      <c r="FC7" s="40">
        <v>71.341021289732694</v>
      </c>
      <c r="FD7" s="40">
        <v>73.777461034886301</v>
      </c>
      <c r="FE7" s="40">
        <v>78.316853696467803</v>
      </c>
      <c r="FF7" s="40">
        <v>82.968103613826798</v>
      </c>
      <c r="FG7" s="40">
        <v>87.109491391715906</v>
      </c>
      <c r="FH7" s="40">
        <v>91.031945899491504</v>
      </c>
      <c r="FI7" s="40">
        <v>94.696905743215297</v>
      </c>
      <c r="FJ7" s="40">
        <v>97.350907192494105</v>
      </c>
      <c r="FK7" s="40">
        <v>99.563964989305703</v>
      </c>
      <c r="FL7" s="40">
        <v>100.367509387764</v>
      </c>
      <c r="FM7" s="40">
        <v>101.284853613705</v>
      </c>
      <c r="FN7" s="40">
        <v>101.286094436467</v>
      </c>
      <c r="FO7" s="40">
        <v>99.981315047471099</v>
      </c>
      <c r="FP7" s="40">
        <v>97.269919935373593</v>
      </c>
      <c r="FQ7" s="40">
        <v>93.904938491857294</v>
      </c>
      <c r="FR7" s="40">
        <v>88.979731262327505</v>
      </c>
      <c r="FS7" s="40">
        <v>86.022596905394195</v>
      </c>
      <c r="FT7" s="40">
        <v>83.637515547856196</v>
      </c>
      <c r="FU7" s="40">
        <v>4.4149525847252003E-3</v>
      </c>
      <c r="FV7" s="40">
        <v>0</v>
      </c>
      <c r="FW7" s="40">
        <v>0</v>
      </c>
      <c r="FX7" s="41">
        <v>1</v>
      </c>
      <c r="FY7" s="22"/>
      <c r="FZ7" s="22"/>
    </row>
    <row r="8" spans="1:182" x14ac:dyDescent="0.2">
      <c r="A8" t="s">
        <v>42</v>
      </c>
      <c r="B8" t="s">
        <v>58</v>
      </c>
      <c r="C8" t="s">
        <v>3</v>
      </c>
      <c r="D8" t="s">
        <v>1</v>
      </c>
      <c r="E8" t="s">
        <v>78</v>
      </c>
      <c r="F8" s="22" t="s">
        <v>1</v>
      </c>
      <c r="G8" s="35">
        <v>43627</v>
      </c>
      <c r="H8" s="40">
        <v>24967</v>
      </c>
      <c r="I8" s="40">
        <v>28.672803386010401</v>
      </c>
      <c r="J8" s="40">
        <v>24.4689147519206</v>
      </c>
      <c r="K8" s="40">
        <v>21.4798785819324</v>
      </c>
      <c r="L8" s="40">
        <v>19.541279033434201</v>
      </c>
      <c r="M8" s="40">
        <v>18.297738341734501</v>
      </c>
      <c r="N8" s="40">
        <v>17.793839140783501</v>
      </c>
      <c r="O8" s="40">
        <v>18.266847672936802</v>
      </c>
      <c r="P8" s="40">
        <v>19.522489483810801</v>
      </c>
      <c r="Q8" s="40">
        <v>21.747712244772899</v>
      </c>
      <c r="R8" s="40">
        <v>25.126141946460798</v>
      </c>
      <c r="S8" s="40">
        <v>29.452102091526601</v>
      </c>
      <c r="T8" s="40">
        <v>34.8597465358108</v>
      </c>
      <c r="U8" s="40">
        <v>41.185203628654897</v>
      </c>
      <c r="V8" s="40">
        <v>47.4649390065426</v>
      </c>
      <c r="W8" s="40">
        <v>52.885862436004302</v>
      </c>
      <c r="X8" s="40">
        <v>58.157601468712997</v>
      </c>
      <c r="Y8" s="40">
        <v>62.304422554248902</v>
      </c>
      <c r="Z8" s="40">
        <v>64.710362782365493</v>
      </c>
      <c r="AA8" s="40">
        <v>63.7582836254496</v>
      </c>
      <c r="AB8" s="40">
        <v>60.6053731480214</v>
      </c>
      <c r="AC8" s="40">
        <v>57.272777234598401</v>
      </c>
      <c r="AD8" s="40">
        <v>52.231363300547997</v>
      </c>
      <c r="AE8" s="40">
        <v>44.501581730330699</v>
      </c>
      <c r="AF8" s="40">
        <v>37.106835749484297</v>
      </c>
      <c r="AG8" s="40">
        <v>2.3052661429040701E-2</v>
      </c>
      <c r="AH8" s="40">
        <v>-0.104800998740532</v>
      </c>
      <c r="AI8" s="40">
        <v>-0.114172270513636</v>
      </c>
      <c r="AJ8" s="40">
        <v>3.7918988335129002E-2</v>
      </c>
      <c r="AK8" s="40">
        <v>0.17063780579848201</v>
      </c>
      <c r="AL8" s="40">
        <v>0.18674380221678999</v>
      </c>
      <c r="AM8" s="40">
        <v>5.0754197296739599E-2</v>
      </c>
      <c r="AN8" s="40">
        <v>2.0428430303719599E-2</v>
      </c>
      <c r="AO8" s="40">
        <v>-6.8547917383346604E-2</v>
      </c>
      <c r="AP8" s="40">
        <v>-0.28633739109284101</v>
      </c>
      <c r="AQ8" s="40">
        <v>-0.18181980427773101</v>
      </c>
      <c r="AR8" s="40">
        <v>-0.122649819642014</v>
      </c>
      <c r="AS8" s="40">
        <v>9.3402164507064303E-2</v>
      </c>
      <c r="AT8" s="40">
        <v>0.63638141781819801</v>
      </c>
      <c r="AU8" s="40">
        <v>4.3250628337726402</v>
      </c>
      <c r="AV8" s="40">
        <v>4.9689261029471199</v>
      </c>
      <c r="AW8" s="40">
        <v>5.3019989613705798</v>
      </c>
      <c r="AX8" s="40">
        <v>5.2817914222262301</v>
      </c>
      <c r="AY8" s="40">
        <v>4.1174050579805002</v>
      </c>
      <c r="AZ8" s="40">
        <v>-7.1371736952171902E-2</v>
      </c>
      <c r="BA8" s="40">
        <v>-0.32195947712835599</v>
      </c>
      <c r="BB8" s="40">
        <v>-0.56897042611766202</v>
      </c>
      <c r="BC8" s="40">
        <v>-0.83949210327782897</v>
      </c>
      <c r="BD8" s="40">
        <v>-0.66491791597021399</v>
      </c>
      <c r="BE8" s="40">
        <v>5.3869095284379803E-2</v>
      </c>
      <c r="BF8" s="40">
        <v>-7.7032840306804004E-2</v>
      </c>
      <c r="BG8" s="40">
        <v>-9.1109711113737807E-2</v>
      </c>
      <c r="BH8" s="40">
        <v>6.2810671241591801E-2</v>
      </c>
      <c r="BI8" s="40">
        <v>0.18969293351251701</v>
      </c>
      <c r="BJ8" s="40">
        <v>0.20710269171796999</v>
      </c>
      <c r="BK8" s="40">
        <v>7.12132905058495E-2</v>
      </c>
      <c r="BL8" s="40">
        <v>4.0968335885512602E-2</v>
      </c>
      <c r="BM8" s="40">
        <v>-5.2294413799489597E-2</v>
      </c>
      <c r="BN8" s="40">
        <v>-0.27143556196676799</v>
      </c>
      <c r="BO8" s="40">
        <v>-0.16648102540127099</v>
      </c>
      <c r="BP8" s="40">
        <v>-0.111986267289903</v>
      </c>
      <c r="BQ8" s="40">
        <v>0.104012852558774</v>
      </c>
      <c r="BR8" s="40">
        <v>0.66331559396515005</v>
      </c>
      <c r="BS8" s="40">
        <v>4.3634489752185299</v>
      </c>
      <c r="BT8" s="40">
        <v>5.0050523383549104</v>
      </c>
      <c r="BU8" s="40">
        <v>5.3386669701582603</v>
      </c>
      <c r="BV8" s="40">
        <v>5.3241259035361903</v>
      </c>
      <c r="BW8" s="40">
        <v>4.1644132741221496</v>
      </c>
      <c r="BX8" s="40">
        <v>-3.21369828398941E-2</v>
      </c>
      <c r="BY8" s="40">
        <v>-0.28372676454326301</v>
      </c>
      <c r="BZ8" s="40">
        <v>-0.52132073437990201</v>
      </c>
      <c r="CA8" s="40">
        <v>-0.79292478646166498</v>
      </c>
      <c r="CB8" s="40">
        <v>-0.63231071235886804</v>
      </c>
      <c r="CC8" s="40">
        <v>7.5212463497408802E-2</v>
      </c>
      <c r="CD8" s="40">
        <v>-5.7800698364913097E-2</v>
      </c>
      <c r="CE8" s="40">
        <v>-7.5136652728151898E-2</v>
      </c>
      <c r="CF8" s="40">
        <v>8.0050574995820203E-2</v>
      </c>
      <c r="CG8" s="40">
        <v>0.202890456920193</v>
      </c>
      <c r="CH8" s="40">
        <v>0.22120319656781301</v>
      </c>
      <c r="CI8" s="40">
        <v>8.5383196138556494E-2</v>
      </c>
      <c r="CJ8" s="40">
        <v>5.5194211921363701E-2</v>
      </c>
      <c r="CK8" s="40">
        <v>-4.10372867298711E-2</v>
      </c>
      <c r="CL8" s="40">
        <v>-0.261114600509045</v>
      </c>
      <c r="CM8" s="40">
        <v>-0.15585743387749701</v>
      </c>
      <c r="CN8" s="40">
        <v>-0.104600723414892</v>
      </c>
      <c r="CO8" s="40">
        <v>0.111361782780367</v>
      </c>
      <c r="CP8" s="40">
        <v>0.68197012231575604</v>
      </c>
      <c r="CQ8" s="40">
        <v>4.3900350998494</v>
      </c>
      <c r="CR8" s="40">
        <v>5.0300732589480797</v>
      </c>
      <c r="CS8" s="40">
        <v>5.36406312134394</v>
      </c>
      <c r="CT8" s="40">
        <v>5.3534466363291999</v>
      </c>
      <c r="CU8" s="40">
        <v>4.1969710214221303</v>
      </c>
      <c r="CV8" s="40">
        <v>-4.9631116613860996E-3</v>
      </c>
      <c r="CW8" s="40">
        <v>-0.25724690427399399</v>
      </c>
      <c r="CX8" s="40">
        <v>-0.48831870303615599</v>
      </c>
      <c r="CY8" s="40">
        <v>-0.76067240469141195</v>
      </c>
      <c r="CZ8" s="40">
        <v>-0.60972706246799702</v>
      </c>
      <c r="DA8" s="40">
        <v>9.6555831710437703E-2</v>
      </c>
      <c r="DB8" s="40">
        <v>-3.8568556423022197E-2</v>
      </c>
      <c r="DC8" s="40">
        <v>-5.9163594342566003E-2</v>
      </c>
      <c r="DD8" s="40">
        <v>9.7290478750048606E-2</v>
      </c>
      <c r="DE8" s="40">
        <v>0.216087980327868</v>
      </c>
      <c r="DF8" s="40">
        <v>0.235303701417655</v>
      </c>
      <c r="DG8" s="40">
        <v>9.95531017712636E-2</v>
      </c>
      <c r="DH8" s="40">
        <v>6.9420087957214702E-2</v>
      </c>
      <c r="DI8" s="40">
        <v>-2.97801596602526E-2</v>
      </c>
      <c r="DJ8" s="40">
        <v>-0.25079363905132301</v>
      </c>
      <c r="DK8" s="40">
        <v>-0.145233842353724</v>
      </c>
      <c r="DL8" s="40">
        <v>-9.7215179539879806E-2</v>
      </c>
      <c r="DM8" s="40">
        <v>0.11871071300196</v>
      </c>
      <c r="DN8" s="40">
        <v>0.70062465066636204</v>
      </c>
      <c r="DO8" s="40">
        <v>4.4166212244802701</v>
      </c>
      <c r="DP8" s="40">
        <v>5.0550941795412498</v>
      </c>
      <c r="DQ8" s="40">
        <v>5.3894592725296304</v>
      </c>
      <c r="DR8" s="40">
        <v>5.3827673691222104</v>
      </c>
      <c r="DS8" s="40">
        <v>4.2295287687221199</v>
      </c>
      <c r="DT8" s="40">
        <v>2.2210759517121901E-2</v>
      </c>
      <c r="DU8" s="40">
        <v>-0.230767044004725</v>
      </c>
      <c r="DV8" s="40">
        <v>-0.45531667169241102</v>
      </c>
      <c r="DW8" s="40">
        <v>-0.72842002292115904</v>
      </c>
      <c r="DX8" s="40">
        <v>-0.58714341257712699</v>
      </c>
      <c r="DY8" s="40">
        <v>0.12737226556577699</v>
      </c>
      <c r="DZ8" s="40">
        <v>-1.0800397989294599E-2</v>
      </c>
      <c r="EA8" s="40">
        <v>-3.6101034942667899E-2</v>
      </c>
      <c r="EB8" s="40">
        <v>0.122182161656511</v>
      </c>
      <c r="EC8" s="40">
        <v>0.235143108041903</v>
      </c>
      <c r="ED8" s="40">
        <v>0.25566259091883597</v>
      </c>
      <c r="EE8" s="40">
        <v>0.12001219498037299</v>
      </c>
      <c r="EF8" s="40">
        <v>8.9959993539007702E-2</v>
      </c>
      <c r="EG8" s="40">
        <v>-1.35266560763956E-2</v>
      </c>
      <c r="EH8" s="40">
        <v>-0.23589180992525</v>
      </c>
      <c r="EI8" s="40">
        <v>-0.12989506347726401</v>
      </c>
      <c r="EJ8" s="40">
        <v>-8.6551627187769195E-2</v>
      </c>
      <c r="EK8" s="40">
        <v>0.12932140105366999</v>
      </c>
      <c r="EL8" s="40">
        <v>0.72755882681331496</v>
      </c>
      <c r="EM8" s="40">
        <v>4.4550073659261598</v>
      </c>
      <c r="EN8" s="40">
        <v>5.0912204149490403</v>
      </c>
      <c r="EO8" s="40">
        <v>5.42612728131731</v>
      </c>
      <c r="EP8" s="40">
        <v>5.42510185043216</v>
      </c>
      <c r="EQ8" s="40">
        <v>4.2765369848637702</v>
      </c>
      <c r="ER8" s="40">
        <v>6.1445513629399699E-2</v>
      </c>
      <c r="ES8" s="40">
        <v>-0.192534331419631</v>
      </c>
      <c r="ET8" s="40">
        <v>-0.40766697995465001</v>
      </c>
      <c r="EU8" s="40">
        <v>-0.68185270610499504</v>
      </c>
      <c r="EV8" s="40">
        <v>-0.55453620896578104</v>
      </c>
      <c r="EW8" s="40">
        <v>80.625048251550993</v>
      </c>
      <c r="EX8" s="40">
        <v>78.878825437807805</v>
      </c>
      <c r="EY8" s="40">
        <v>77.114002042803506</v>
      </c>
      <c r="EZ8" s="40">
        <v>75.861617084546694</v>
      </c>
      <c r="FA8" s="40">
        <v>74.188698762078602</v>
      </c>
      <c r="FB8" s="40">
        <v>73.425189839920705</v>
      </c>
      <c r="FC8" s="40">
        <v>73.073856078146804</v>
      </c>
      <c r="FD8" s="40">
        <v>75.022416915363905</v>
      </c>
      <c r="FE8" s="40">
        <v>79.531249724707294</v>
      </c>
      <c r="FF8" s="40">
        <v>83.810017251660199</v>
      </c>
      <c r="FG8" s="40">
        <v>87.198066249766697</v>
      </c>
      <c r="FH8" s="40">
        <v>91.195140655922202</v>
      </c>
      <c r="FI8" s="40">
        <v>94.652642996283106</v>
      </c>
      <c r="FJ8" s="40">
        <v>97.182431440613996</v>
      </c>
      <c r="FK8" s="40">
        <v>99.324805618858406</v>
      </c>
      <c r="FL8" s="40">
        <v>100.42925101325</v>
      </c>
      <c r="FM8" s="40">
        <v>101.443682786385</v>
      </c>
      <c r="FN8" s="40">
        <v>101.26601869256901</v>
      </c>
      <c r="FO8" s="40">
        <v>99.944226797149597</v>
      </c>
      <c r="FP8" s="40">
        <v>98.196101027502706</v>
      </c>
      <c r="FQ8" s="40">
        <v>95.368050341332307</v>
      </c>
      <c r="FR8" s="40">
        <v>90.680921612076801</v>
      </c>
      <c r="FS8" s="40">
        <v>87.419028420193598</v>
      </c>
      <c r="FT8" s="40">
        <v>85.263869094374598</v>
      </c>
      <c r="FU8" s="40">
        <v>2.1207474464222898E-3</v>
      </c>
      <c r="FV8" s="40">
        <v>0</v>
      </c>
      <c r="FW8" s="40">
        <v>0</v>
      </c>
      <c r="FX8" s="41">
        <v>1</v>
      </c>
      <c r="FY8" s="22"/>
      <c r="FZ8" s="22"/>
    </row>
    <row r="9" spans="1:182" x14ac:dyDescent="0.2">
      <c r="A9" t="s">
        <v>42</v>
      </c>
      <c r="B9" t="s">
        <v>58</v>
      </c>
      <c r="C9" t="s">
        <v>3</v>
      </c>
      <c r="D9" t="s">
        <v>1</v>
      </c>
      <c r="E9" t="s">
        <v>78</v>
      </c>
      <c r="F9" s="22" t="s">
        <v>77</v>
      </c>
      <c r="G9" s="35">
        <v>43627</v>
      </c>
      <c r="H9" s="40">
        <v>20664</v>
      </c>
      <c r="I9" s="40">
        <v>24.077286354324599</v>
      </c>
      <c r="J9" s="40">
        <v>20.5816609529932</v>
      </c>
      <c r="K9" s="40">
        <v>18.067408220101299</v>
      </c>
      <c r="L9" s="40">
        <v>16.464191407367402</v>
      </c>
      <c r="M9" s="40">
        <v>15.443950265504</v>
      </c>
      <c r="N9" s="40">
        <v>15.007750087622499</v>
      </c>
      <c r="O9" s="40">
        <v>15.349109830938101</v>
      </c>
      <c r="P9" s="40">
        <v>16.4072808216285</v>
      </c>
      <c r="Q9" s="40">
        <v>18.198962481916599</v>
      </c>
      <c r="R9" s="40">
        <v>20.979925129797401</v>
      </c>
      <c r="S9" s="40">
        <v>24.484765730776601</v>
      </c>
      <c r="T9" s="40">
        <v>28.820549596632901</v>
      </c>
      <c r="U9" s="40">
        <v>33.8853882004735</v>
      </c>
      <c r="V9" s="40">
        <v>38.929022133057103</v>
      </c>
      <c r="W9" s="40">
        <v>43.261589926509401</v>
      </c>
      <c r="X9" s="40">
        <v>47.553898694343097</v>
      </c>
      <c r="Y9" s="40">
        <v>50.908157452567899</v>
      </c>
      <c r="Z9" s="40">
        <v>52.822548702072901</v>
      </c>
      <c r="AA9" s="40">
        <v>52.097471088303102</v>
      </c>
      <c r="AB9" s="40">
        <v>49.489706659558799</v>
      </c>
      <c r="AC9" s="40">
        <v>46.962275578363901</v>
      </c>
      <c r="AD9" s="40">
        <v>43.109731220563802</v>
      </c>
      <c r="AE9" s="40">
        <v>36.985703547430198</v>
      </c>
      <c r="AF9" s="40">
        <v>30.981619972754899</v>
      </c>
      <c r="AG9" s="40">
        <v>1.0643658062730901E-2</v>
      </c>
      <c r="AH9" s="40">
        <v>-4.6490358202744997E-2</v>
      </c>
      <c r="AI9" s="40">
        <v>-5.2235480598425699E-2</v>
      </c>
      <c r="AJ9" s="40">
        <v>6.0323862219858103E-2</v>
      </c>
      <c r="AK9" s="40">
        <v>0.160074081856414</v>
      </c>
      <c r="AL9" s="40">
        <v>0.16971473537749601</v>
      </c>
      <c r="AM9" s="40">
        <v>7.3933871798203502E-2</v>
      </c>
      <c r="AN9" s="40">
        <v>8.7051234651369394E-2</v>
      </c>
      <c r="AO9" s="40">
        <v>-2.2345670824113002E-2</v>
      </c>
      <c r="AP9" s="40">
        <v>-0.209582794827612</v>
      </c>
      <c r="AQ9" s="40">
        <v>-0.13283542880641999</v>
      </c>
      <c r="AR9" s="40">
        <v>-0.10603109304908</v>
      </c>
      <c r="AS9" s="40">
        <v>7.5255324782967994E-2</v>
      </c>
      <c r="AT9" s="40">
        <v>0.42189032172013802</v>
      </c>
      <c r="AU9" s="40">
        <v>2.2698734486560501</v>
      </c>
      <c r="AV9" s="40">
        <v>2.5906585792638799</v>
      </c>
      <c r="AW9" s="40">
        <v>2.7848410008063</v>
      </c>
      <c r="AX9" s="40">
        <v>2.7420254355162101</v>
      </c>
      <c r="AY9" s="40">
        <v>2.6860265511936898</v>
      </c>
      <c r="AZ9" s="40">
        <v>0.750204374075228</v>
      </c>
      <c r="BA9" s="40">
        <v>0.36726500497285602</v>
      </c>
      <c r="BB9" s="40">
        <v>-6.1530054315102299E-3</v>
      </c>
      <c r="BC9" s="40">
        <v>-0.44017446044397202</v>
      </c>
      <c r="BD9" s="40">
        <v>-0.43422857917628999</v>
      </c>
      <c r="BE9" s="40">
        <v>3.94369115932868E-2</v>
      </c>
      <c r="BF9" s="40">
        <v>-1.9848071104806901E-2</v>
      </c>
      <c r="BG9" s="40">
        <v>-2.9820548941544098E-2</v>
      </c>
      <c r="BH9" s="40">
        <v>8.43786972877765E-2</v>
      </c>
      <c r="BI9" s="40">
        <v>0.17796585175831101</v>
      </c>
      <c r="BJ9" s="40">
        <v>0.188426848684912</v>
      </c>
      <c r="BK9" s="40">
        <v>9.3264987310630598E-2</v>
      </c>
      <c r="BL9" s="40">
        <v>0.107793610397663</v>
      </c>
      <c r="BM9" s="40">
        <v>-7.1973381874477502E-3</v>
      </c>
      <c r="BN9" s="40">
        <v>-0.19565222831008</v>
      </c>
      <c r="BO9" s="40">
        <v>-0.117404465412581</v>
      </c>
      <c r="BP9" s="40">
        <v>-9.6357162220262096E-2</v>
      </c>
      <c r="BQ9" s="40">
        <v>8.4907715095524097E-2</v>
      </c>
      <c r="BR9" s="40">
        <v>0.44213830172961699</v>
      </c>
      <c r="BS9" s="40">
        <v>2.3006692134222</v>
      </c>
      <c r="BT9" s="40">
        <v>2.6238177236469702</v>
      </c>
      <c r="BU9" s="40">
        <v>2.81892444921596</v>
      </c>
      <c r="BV9" s="40">
        <v>2.7757717771503101</v>
      </c>
      <c r="BW9" s="40">
        <v>2.7244321518457699</v>
      </c>
      <c r="BX9" s="40">
        <v>0.78318215972639404</v>
      </c>
      <c r="BY9" s="40">
        <v>0.39989276367746501</v>
      </c>
      <c r="BZ9" s="40">
        <v>3.3758890613825199E-2</v>
      </c>
      <c r="CA9" s="40">
        <v>-0.40075250994864298</v>
      </c>
      <c r="CB9" s="40">
        <v>-0.404221789215571</v>
      </c>
      <c r="CC9" s="40">
        <v>5.9379031276524497E-2</v>
      </c>
      <c r="CD9" s="40">
        <v>-1.3957042203757699E-3</v>
      </c>
      <c r="CE9" s="40">
        <v>-1.42960355579224E-2</v>
      </c>
      <c r="CF9" s="40">
        <v>0.101039002778294</v>
      </c>
      <c r="CG9" s="40">
        <v>0.190357637089203</v>
      </c>
      <c r="CH9" s="40">
        <v>0.20138680135947801</v>
      </c>
      <c r="CI9" s="40">
        <v>0.10665365902674</v>
      </c>
      <c r="CJ9" s="40">
        <v>0.122159716652669</v>
      </c>
      <c r="CK9" s="40">
        <v>3.29435085079489E-3</v>
      </c>
      <c r="CL9" s="40">
        <v>-0.18600396037630501</v>
      </c>
      <c r="CM9" s="40">
        <v>-0.106717027172889</v>
      </c>
      <c r="CN9" s="40">
        <v>-8.9657027197628303E-2</v>
      </c>
      <c r="CO9" s="40">
        <v>9.1592931222213098E-2</v>
      </c>
      <c r="CP9" s="40">
        <v>0.45616199100336702</v>
      </c>
      <c r="CQ9" s="40">
        <v>2.3219982662870202</v>
      </c>
      <c r="CR9" s="40">
        <v>2.6467836460349901</v>
      </c>
      <c r="CS9" s="40">
        <v>2.8425305417571001</v>
      </c>
      <c r="CT9" s="40">
        <v>2.7991443905656199</v>
      </c>
      <c r="CU9" s="40">
        <v>2.75103175386357</v>
      </c>
      <c r="CV9" s="40">
        <v>0.80602247360915102</v>
      </c>
      <c r="CW9" s="40">
        <v>0.42249064996331398</v>
      </c>
      <c r="CX9" s="40">
        <v>6.1401748232411797E-2</v>
      </c>
      <c r="CY9" s="40">
        <v>-0.37344898712548402</v>
      </c>
      <c r="CZ9" s="40">
        <v>-0.38343917789756199</v>
      </c>
      <c r="DA9" s="40">
        <v>7.9321150959762193E-2</v>
      </c>
      <c r="DB9" s="40">
        <v>1.7056662664055401E-2</v>
      </c>
      <c r="DC9" s="40">
        <v>1.2284778256992301E-3</v>
      </c>
      <c r="DD9" s="40">
        <v>0.117699308268811</v>
      </c>
      <c r="DE9" s="40">
        <v>0.202749422420094</v>
      </c>
      <c r="DF9" s="40">
        <v>0.21434675403404399</v>
      </c>
      <c r="DG9" s="40">
        <v>0.12004233074284899</v>
      </c>
      <c r="DH9" s="40">
        <v>0.13652582290767501</v>
      </c>
      <c r="DI9" s="40">
        <v>1.37860398890375E-2</v>
      </c>
      <c r="DJ9" s="40">
        <v>-0.17635569244252899</v>
      </c>
      <c r="DK9" s="40">
        <v>-9.6029588933197102E-2</v>
      </c>
      <c r="DL9" s="40">
        <v>-8.2956892174994606E-2</v>
      </c>
      <c r="DM9" s="40">
        <v>9.8278147348902098E-2</v>
      </c>
      <c r="DN9" s="40">
        <v>0.47018568027711699</v>
      </c>
      <c r="DO9" s="40">
        <v>2.34332731915184</v>
      </c>
      <c r="DP9" s="40">
        <v>2.6697495684230099</v>
      </c>
      <c r="DQ9" s="40">
        <v>2.8661366342982402</v>
      </c>
      <c r="DR9" s="40">
        <v>2.82251700398092</v>
      </c>
      <c r="DS9" s="40">
        <v>2.7776313558813701</v>
      </c>
      <c r="DT9" s="40">
        <v>0.828862787491908</v>
      </c>
      <c r="DU9" s="40">
        <v>0.445088536249163</v>
      </c>
      <c r="DV9" s="40">
        <v>8.9044605850998299E-2</v>
      </c>
      <c r="DW9" s="40">
        <v>-0.34614546430232601</v>
      </c>
      <c r="DX9" s="40">
        <v>-0.36265656657955297</v>
      </c>
      <c r="DY9" s="40">
        <v>0.10811440449031801</v>
      </c>
      <c r="DZ9" s="40">
        <v>4.3698949761993497E-2</v>
      </c>
      <c r="EA9" s="40">
        <v>2.3643409482580799E-2</v>
      </c>
      <c r="EB9" s="40">
        <v>0.141754143336729</v>
      </c>
      <c r="EC9" s="40">
        <v>0.220641192321991</v>
      </c>
      <c r="ED9" s="40">
        <v>0.233058867341459</v>
      </c>
      <c r="EE9" s="40">
        <v>0.13937344625527601</v>
      </c>
      <c r="EF9" s="40">
        <v>0.15726819865396899</v>
      </c>
      <c r="EG9" s="40">
        <v>2.8934372525702801E-2</v>
      </c>
      <c r="EH9" s="40">
        <v>-0.162425125924997</v>
      </c>
      <c r="EI9" s="40">
        <v>-8.0598625539357593E-2</v>
      </c>
      <c r="EJ9" s="40">
        <v>-7.3282961346176595E-2</v>
      </c>
      <c r="EK9" s="40">
        <v>0.10793053766145801</v>
      </c>
      <c r="EL9" s="40">
        <v>0.49043366028659602</v>
      </c>
      <c r="EM9" s="40">
        <v>2.3741230839180001</v>
      </c>
      <c r="EN9" s="40">
        <v>2.70290871280609</v>
      </c>
      <c r="EO9" s="40">
        <v>2.9002200827079001</v>
      </c>
      <c r="EP9" s="40">
        <v>2.8562633456150199</v>
      </c>
      <c r="EQ9" s="40">
        <v>2.8160369565334502</v>
      </c>
      <c r="ER9" s="40">
        <v>0.86184057314307405</v>
      </c>
      <c r="ES9" s="40">
        <v>0.47771629495377299</v>
      </c>
      <c r="ET9" s="40">
        <v>0.12895650189633401</v>
      </c>
      <c r="EU9" s="40">
        <v>-0.30672351380699597</v>
      </c>
      <c r="EV9" s="40">
        <v>-0.33264977661883399</v>
      </c>
      <c r="EW9" s="40">
        <v>80.526620082616205</v>
      </c>
      <c r="EX9" s="40">
        <v>78.768998670859602</v>
      </c>
      <c r="EY9" s="40">
        <v>77.013823678696596</v>
      </c>
      <c r="EZ9" s="40">
        <v>75.752307415714299</v>
      </c>
      <c r="FA9" s="40">
        <v>74.095898082168404</v>
      </c>
      <c r="FB9" s="40">
        <v>73.340945536631395</v>
      </c>
      <c r="FC9" s="40">
        <v>73.010639740183905</v>
      </c>
      <c r="FD9" s="40">
        <v>74.946282601376197</v>
      </c>
      <c r="FE9" s="40">
        <v>79.501367236517495</v>
      </c>
      <c r="FF9" s="40">
        <v>83.813507798286494</v>
      </c>
      <c r="FG9" s="40">
        <v>87.210866246579499</v>
      </c>
      <c r="FH9" s="40">
        <v>91.206642753201606</v>
      </c>
      <c r="FI9" s="40">
        <v>94.598113541272994</v>
      </c>
      <c r="FJ9" s="40">
        <v>97.101268837865305</v>
      </c>
      <c r="FK9" s="40">
        <v>99.223230526063602</v>
      </c>
      <c r="FL9" s="40">
        <v>100.350251392554</v>
      </c>
      <c r="FM9" s="40">
        <v>101.37002147096101</v>
      </c>
      <c r="FN9" s="40">
        <v>101.14919298692701</v>
      </c>
      <c r="FO9" s="40">
        <v>99.812626795329194</v>
      </c>
      <c r="FP9" s="40">
        <v>98.062357601212099</v>
      </c>
      <c r="FQ9" s="40">
        <v>95.214502908912607</v>
      </c>
      <c r="FR9" s="40">
        <v>90.527453837578605</v>
      </c>
      <c r="FS9" s="40">
        <v>87.253600760130695</v>
      </c>
      <c r="FT9" s="40">
        <v>85.116756823418697</v>
      </c>
      <c r="FU9" s="40">
        <v>2.1745968964705302E-3</v>
      </c>
      <c r="FV9" s="40">
        <v>0</v>
      </c>
      <c r="FW9" s="40">
        <v>0</v>
      </c>
      <c r="FX9" s="41">
        <v>1</v>
      </c>
      <c r="FY9" s="22"/>
      <c r="FZ9" s="22"/>
    </row>
    <row r="10" spans="1:182" x14ac:dyDescent="0.2">
      <c r="A10" t="s">
        <v>42</v>
      </c>
      <c r="B10" t="s">
        <v>58</v>
      </c>
      <c r="C10" t="s">
        <v>3</v>
      </c>
      <c r="D10" t="s">
        <v>1</v>
      </c>
      <c r="E10" t="s">
        <v>78</v>
      </c>
      <c r="F10" s="22" t="s">
        <v>78</v>
      </c>
      <c r="G10" s="35">
        <v>43627</v>
      </c>
      <c r="H10" s="40">
        <v>4303</v>
      </c>
      <c r="I10" s="40">
        <v>4.5766435561412404</v>
      </c>
      <c r="J10" s="40">
        <v>3.8685985878198101</v>
      </c>
      <c r="K10" s="40">
        <v>3.3906285409741699</v>
      </c>
      <c r="L10" s="40">
        <v>3.0550596220748099</v>
      </c>
      <c r="M10" s="40">
        <v>2.82858800291101</v>
      </c>
      <c r="N10" s="40">
        <v>2.76245590392816</v>
      </c>
      <c r="O10" s="40">
        <v>2.8999214437957899</v>
      </c>
      <c r="P10" s="40">
        <v>3.09575486447691</v>
      </c>
      <c r="Q10" s="40">
        <v>3.5418087717934701</v>
      </c>
      <c r="R10" s="40">
        <v>4.1297108650240197</v>
      </c>
      <c r="S10" s="40">
        <v>4.9392692253173003</v>
      </c>
      <c r="T10" s="40">
        <v>6.0330893005223398</v>
      </c>
      <c r="U10" s="40">
        <v>7.3073790501703</v>
      </c>
      <c r="V10" s="40">
        <v>8.5491619319161796</v>
      </c>
      <c r="W10" s="40">
        <v>9.6391586764856996</v>
      </c>
      <c r="X10" s="40">
        <v>10.5986007090932</v>
      </c>
      <c r="Y10" s="40">
        <v>11.349785854681</v>
      </c>
      <c r="Z10" s="40">
        <v>11.817556456336201</v>
      </c>
      <c r="AA10" s="40">
        <v>11.5883413687745</v>
      </c>
      <c r="AB10" s="40">
        <v>11.0464231200279</v>
      </c>
      <c r="AC10" s="40">
        <v>10.244860488159</v>
      </c>
      <c r="AD10" s="40">
        <v>9.0473044270999701</v>
      </c>
      <c r="AE10" s="40">
        <v>7.4384571903946197</v>
      </c>
      <c r="AF10" s="40">
        <v>6.0622412965849399</v>
      </c>
      <c r="AG10" s="40">
        <v>2.8233366351919999E-2</v>
      </c>
      <c r="AH10" s="40">
        <v>-4.49417038934656E-2</v>
      </c>
      <c r="AI10" s="40">
        <v>-5.1414066086125101E-2</v>
      </c>
      <c r="AJ10" s="40">
        <v>-1.6515099727668601E-2</v>
      </c>
      <c r="AK10" s="40">
        <v>7.8653535339694401E-3</v>
      </c>
      <c r="AL10" s="40">
        <v>1.44258381339282E-2</v>
      </c>
      <c r="AM10" s="40">
        <v>-2.9850243685414599E-2</v>
      </c>
      <c r="AN10" s="40">
        <v>-7.97317130648241E-2</v>
      </c>
      <c r="AO10" s="40">
        <v>-4.3389212277296099E-2</v>
      </c>
      <c r="AP10" s="40">
        <v>-8.3009021652360002E-2</v>
      </c>
      <c r="AQ10" s="40">
        <v>-7.1525965104655906E-2</v>
      </c>
      <c r="AR10" s="40">
        <v>-2.72102726644976E-2</v>
      </c>
      <c r="AS10" s="40">
        <v>1.7152198463753401E-2</v>
      </c>
      <c r="AT10" s="40">
        <v>0.21128907448211501</v>
      </c>
      <c r="AU10" s="40">
        <v>2.0523265973227098</v>
      </c>
      <c r="AV10" s="40">
        <v>2.3690607576666798</v>
      </c>
      <c r="AW10" s="40">
        <v>2.4889378718631199</v>
      </c>
      <c r="AX10" s="40">
        <v>2.5303567680073402</v>
      </c>
      <c r="AY10" s="40">
        <v>1.42074026797428</v>
      </c>
      <c r="AZ10" s="40">
        <v>-0.84338850033444202</v>
      </c>
      <c r="BA10" s="40">
        <v>-0.70303655271702903</v>
      </c>
      <c r="BB10" s="40">
        <v>-0.57546354760172602</v>
      </c>
      <c r="BC10" s="40">
        <v>-0.41333533692233498</v>
      </c>
      <c r="BD10" s="40">
        <v>-0.241769860629101</v>
      </c>
      <c r="BE10" s="40">
        <v>3.40723321532636E-2</v>
      </c>
      <c r="BF10" s="40">
        <v>-3.9484357859795198E-2</v>
      </c>
      <c r="BG10" s="40">
        <v>-4.66354902130489E-2</v>
      </c>
      <c r="BH10" s="40">
        <v>-1.25529877284195E-2</v>
      </c>
      <c r="BI10" s="40">
        <v>1.1713419802704499E-2</v>
      </c>
      <c r="BJ10" s="40">
        <v>1.7738440596239E-2</v>
      </c>
      <c r="BK10" s="40">
        <v>-2.5854251737830101E-2</v>
      </c>
      <c r="BL10" s="40">
        <v>-7.54635490517757E-2</v>
      </c>
      <c r="BM10" s="40">
        <v>-3.8655718574452901E-2</v>
      </c>
      <c r="BN10" s="40">
        <v>-7.8008810459979899E-2</v>
      </c>
      <c r="BO10" s="40">
        <v>-6.6019757961612399E-2</v>
      </c>
      <c r="BP10" s="40">
        <v>-2.2688543973843501E-2</v>
      </c>
      <c r="BQ10" s="40">
        <v>2.16655922340847E-2</v>
      </c>
      <c r="BR10" s="40">
        <v>0.22129671970425599</v>
      </c>
      <c r="BS10" s="40">
        <v>2.0653704776192101</v>
      </c>
      <c r="BT10" s="40">
        <v>2.3804696605092501</v>
      </c>
      <c r="BU10" s="40">
        <v>2.5042825573988998</v>
      </c>
      <c r="BV10" s="40">
        <v>2.5461575191093502</v>
      </c>
      <c r="BW10" s="40">
        <v>1.43732123420985</v>
      </c>
      <c r="BX10" s="40">
        <v>-0.82951410442896201</v>
      </c>
      <c r="BY10" s="40">
        <v>-0.69226226376300903</v>
      </c>
      <c r="BZ10" s="40">
        <v>-0.56338631006013895</v>
      </c>
      <c r="CA10" s="40">
        <v>-0.40242851699238202</v>
      </c>
      <c r="CB10" s="40">
        <v>-0.233034180434817</v>
      </c>
      <c r="CC10" s="40">
        <v>3.8116382080207699E-2</v>
      </c>
      <c r="CD10" s="40">
        <v>-3.5704616621424698E-2</v>
      </c>
      <c r="CE10" s="40">
        <v>-4.33258631201889E-2</v>
      </c>
      <c r="CF10" s="40">
        <v>-9.8088410274026396E-3</v>
      </c>
      <c r="CG10" s="40">
        <v>1.43785787781815E-2</v>
      </c>
      <c r="CH10" s="40">
        <v>2.0032738970553899E-2</v>
      </c>
      <c r="CI10" s="40">
        <v>-2.3086639887803601E-2</v>
      </c>
      <c r="CJ10" s="40">
        <v>-7.2507431658318397E-2</v>
      </c>
      <c r="CK10" s="40">
        <v>-3.5377315255363702E-2</v>
      </c>
      <c r="CL10" s="40">
        <v>-7.4545679420131003E-2</v>
      </c>
      <c r="CM10" s="40">
        <v>-6.2206175667734301E-2</v>
      </c>
      <c r="CN10" s="40">
        <v>-1.95568084571031E-2</v>
      </c>
      <c r="CO10" s="40">
        <v>2.47915550104E-2</v>
      </c>
      <c r="CP10" s="40">
        <v>0.228227984299122</v>
      </c>
      <c r="CQ10" s="40">
        <v>2.0744046293773901</v>
      </c>
      <c r="CR10" s="40">
        <v>2.3883714318634199</v>
      </c>
      <c r="CS10" s="40">
        <v>2.5149102398569201</v>
      </c>
      <c r="CT10" s="40">
        <v>2.5571010711892499</v>
      </c>
      <c r="CU10" s="40">
        <v>1.4488051609145101</v>
      </c>
      <c r="CV10" s="40">
        <v>-0.81990474008998304</v>
      </c>
      <c r="CW10" s="40">
        <v>-0.68480002405484897</v>
      </c>
      <c r="CX10" s="40">
        <v>-0.55502165212936205</v>
      </c>
      <c r="CY10" s="40">
        <v>-0.39487448673401498</v>
      </c>
      <c r="CZ10" s="40">
        <v>-0.226983874943497</v>
      </c>
      <c r="DA10" s="40">
        <v>4.2160432007151798E-2</v>
      </c>
      <c r="DB10" s="40">
        <v>-3.1924875383054198E-2</v>
      </c>
      <c r="DC10" s="40">
        <v>-4.0016236027328803E-2</v>
      </c>
      <c r="DD10" s="40">
        <v>-7.0646943263857802E-3</v>
      </c>
      <c r="DE10" s="40">
        <v>1.70437377536585E-2</v>
      </c>
      <c r="DF10" s="40">
        <v>2.2327037344868801E-2</v>
      </c>
      <c r="DG10" s="40">
        <v>-2.03190280377771E-2</v>
      </c>
      <c r="DH10" s="40">
        <v>-6.9551314264861205E-2</v>
      </c>
      <c r="DI10" s="40">
        <v>-3.2098911936274503E-2</v>
      </c>
      <c r="DJ10" s="40">
        <v>-7.1082548380282107E-2</v>
      </c>
      <c r="DK10" s="40">
        <v>-5.83925933738563E-2</v>
      </c>
      <c r="DL10" s="40">
        <v>-1.64250729403627E-2</v>
      </c>
      <c r="DM10" s="40">
        <v>2.7917517786715199E-2</v>
      </c>
      <c r="DN10" s="40">
        <v>0.23515924889398701</v>
      </c>
      <c r="DO10" s="40">
        <v>2.0834387811355599</v>
      </c>
      <c r="DP10" s="40">
        <v>2.39627320321758</v>
      </c>
      <c r="DQ10" s="40">
        <v>2.5255379223149399</v>
      </c>
      <c r="DR10" s="40">
        <v>2.5680446232691501</v>
      </c>
      <c r="DS10" s="40">
        <v>1.4602890876191601</v>
      </c>
      <c r="DT10" s="40">
        <v>-0.81029537575100496</v>
      </c>
      <c r="DU10" s="40">
        <v>-0.67733778434668801</v>
      </c>
      <c r="DV10" s="40">
        <v>-0.54665699419858604</v>
      </c>
      <c r="DW10" s="40">
        <v>-0.387320456475647</v>
      </c>
      <c r="DX10" s="40">
        <v>-0.22093356945217699</v>
      </c>
      <c r="DY10" s="40">
        <v>4.7999397808495402E-2</v>
      </c>
      <c r="DZ10" s="40">
        <v>-2.64675293493838E-2</v>
      </c>
      <c r="EA10" s="40">
        <v>-3.5237660154252698E-2</v>
      </c>
      <c r="EB10" s="40">
        <v>-3.1025823271367201E-3</v>
      </c>
      <c r="EC10" s="40">
        <v>2.0891804022393601E-2</v>
      </c>
      <c r="ED10" s="40">
        <v>2.56396398071796E-2</v>
      </c>
      <c r="EE10" s="40">
        <v>-1.6323036090192599E-2</v>
      </c>
      <c r="EF10" s="40">
        <v>-6.5283150251812805E-2</v>
      </c>
      <c r="EG10" s="40">
        <v>-2.7365418233431301E-2</v>
      </c>
      <c r="EH10" s="40">
        <v>-6.6082337187902004E-2</v>
      </c>
      <c r="EI10" s="40">
        <v>-5.28863862308128E-2</v>
      </c>
      <c r="EJ10" s="40">
        <v>-1.1903344249708601E-2</v>
      </c>
      <c r="EK10" s="40">
        <v>3.2430911557046499E-2</v>
      </c>
      <c r="EL10" s="40">
        <v>0.24516689411612899</v>
      </c>
      <c r="EM10" s="40">
        <v>2.0964826614320602</v>
      </c>
      <c r="EN10" s="40">
        <v>2.4076821060601499</v>
      </c>
      <c r="EO10" s="40">
        <v>2.5408826078507198</v>
      </c>
      <c r="EP10" s="40">
        <v>2.58384537437116</v>
      </c>
      <c r="EQ10" s="40">
        <v>1.4768700538547399</v>
      </c>
      <c r="ER10" s="40">
        <v>-0.79642097984552496</v>
      </c>
      <c r="ES10" s="40">
        <v>-0.66656349539266802</v>
      </c>
      <c r="ET10" s="40">
        <v>-0.53457975665699897</v>
      </c>
      <c r="EU10" s="40">
        <v>-0.37641363654569399</v>
      </c>
      <c r="EV10" s="40">
        <v>-0.21219788925789301</v>
      </c>
      <c r="EW10" s="40">
        <v>81.195647494583099</v>
      </c>
      <c r="EX10" s="40">
        <v>79.489695531311398</v>
      </c>
      <c r="EY10" s="40">
        <v>77.668996281107496</v>
      </c>
      <c r="EZ10" s="40">
        <v>76.435954239575807</v>
      </c>
      <c r="FA10" s="40">
        <v>74.688866610289097</v>
      </c>
      <c r="FB10" s="40">
        <v>73.875084047314104</v>
      </c>
      <c r="FC10" s="40">
        <v>73.405174374753003</v>
      </c>
      <c r="FD10" s="40">
        <v>75.409039341712401</v>
      </c>
      <c r="FE10" s="40">
        <v>79.667232178724007</v>
      </c>
      <c r="FF10" s="40">
        <v>83.806132358162202</v>
      </c>
      <c r="FG10" s="40">
        <v>87.141465228350398</v>
      </c>
      <c r="FH10" s="40">
        <v>91.147319051174307</v>
      </c>
      <c r="FI10" s="40">
        <v>94.939917907540703</v>
      </c>
      <c r="FJ10" s="40">
        <v>97.622551751762003</v>
      </c>
      <c r="FK10" s="40">
        <v>99.878202634575501</v>
      </c>
      <c r="FL10" s="40">
        <v>100.868165270448</v>
      </c>
      <c r="FM10" s="40">
        <v>101.886459770051</v>
      </c>
      <c r="FN10" s="40">
        <v>101.942027849624</v>
      </c>
      <c r="FO10" s="40">
        <v>100.697560829566</v>
      </c>
      <c r="FP10" s="40">
        <v>98.975697526408993</v>
      </c>
      <c r="FQ10" s="40">
        <v>96.294538861409606</v>
      </c>
      <c r="FR10" s="40">
        <v>91.627848499674599</v>
      </c>
      <c r="FS10" s="40">
        <v>88.406557726679594</v>
      </c>
      <c r="FT10" s="40">
        <v>86.141764829160707</v>
      </c>
      <c r="FU10" s="40">
        <v>4.4308607248166199E-3</v>
      </c>
      <c r="FV10" s="40">
        <v>0</v>
      </c>
      <c r="FW10" s="40">
        <v>0</v>
      </c>
      <c r="FX10" s="41">
        <v>1</v>
      </c>
      <c r="FY10" s="22"/>
      <c r="FZ10" s="22"/>
    </row>
    <row r="11" spans="1:182" x14ac:dyDescent="0.2">
      <c r="A11" t="s">
        <v>42</v>
      </c>
      <c r="B11" t="s">
        <v>58</v>
      </c>
      <c r="C11" t="s">
        <v>3</v>
      </c>
      <c r="D11" t="s">
        <v>37</v>
      </c>
      <c r="E11" t="s">
        <v>1</v>
      </c>
      <c r="F11" s="22" t="s">
        <v>1</v>
      </c>
      <c r="G11" s="35">
        <v>43627</v>
      </c>
      <c r="H11" s="40">
        <v>9587</v>
      </c>
      <c r="I11" s="40">
        <v>10.13135992274</v>
      </c>
      <c r="J11" s="40">
        <v>8.4959848065934302</v>
      </c>
      <c r="K11" s="40">
        <v>7.46849078660824</v>
      </c>
      <c r="L11" s="40">
        <v>6.9753829812319399</v>
      </c>
      <c r="M11" s="40">
        <v>6.5844868640365499</v>
      </c>
      <c r="N11" s="40">
        <v>6.8646098450394701</v>
      </c>
      <c r="O11" s="40">
        <v>7.4216432643674901</v>
      </c>
      <c r="P11" s="40">
        <v>7.8179653844821404</v>
      </c>
      <c r="Q11" s="40">
        <v>8.2649059179868392</v>
      </c>
      <c r="R11" s="40">
        <v>9.2249824242053897</v>
      </c>
      <c r="S11" s="40">
        <v>10.304997644853501</v>
      </c>
      <c r="T11" s="40">
        <v>11.7069202782563</v>
      </c>
      <c r="U11" s="40">
        <v>13.550644048561599</v>
      </c>
      <c r="V11" s="40">
        <v>15.4247359122523</v>
      </c>
      <c r="W11" s="40">
        <v>17.1311142915836</v>
      </c>
      <c r="X11" s="40">
        <v>19.031133807983501</v>
      </c>
      <c r="Y11" s="40">
        <v>20.9925017841182</v>
      </c>
      <c r="Z11" s="40">
        <v>22.530406453188299</v>
      </c>
      <c r="AA11" s="40">
        <v>23.106367016672898</v>
      </c>
      <c r="AB11" s="40">
        <v>22.453346589045701</v>
      </c>
      <c r="AC11" s="40">
        <v>22.052369040858899</v>
      </c>
      <c r="AD11" s="40">
        <v>20.748256331391101</v>
      </c>
      <c r="AE11" s="40">
        <v>17.327423443306799</v>
      </c>
      <c r="AF11" s="40">
        <v>14.113963396116</v>
      </c>
      <c r="AG11" s="40">
        <v>-0.126000658373809</v>
      </c>
      <c r="AH11" s="40">
        <v>-0.11315466055449799</v>
      </c>
      <c r="AI11" s="40">
        <v>-3.4773517747345502E-2</v>
      </c>
      <c r="AJ11" s="40">
        <v>1.60836697210479E-2</v>
      </c>
      <c r="AK11" s="40">
        <v>-9.8536878511361805E-3</v>
      </c>
      <c r="AL11" s="40">
        <v>0.16755343664841399</v>
      </c>
      <c r="AM11" s="40">
        <v>-7.0769665976491397E-2</v>
      </c>
      <c r="AN11" s="40">
        <v>-3.3752859824188103E-2</v>
      </c>
      <c r="AO11" s="40">
        <v>-2.5104987324277999E-2</v>
      </c>
      <c r="AP11" s="40">
        <v>-6.11477004418602E-2</v>
      </c>
      <c r="AQ11" s="40">
        <v>-0.112620806681799</v>
      </c>
      <c r="AR11" s="40">
        <v>-2.9493354185804701E-2</v>
      </c>
      <c r="AS11" s="40">
        <v>-8.2425071821108503E-2</v>
      </c>
      <c r="AT11" s="40">
        <v>-5.6612964093369703E-2</v>
      </c>
      <c r="AU11" s="40">
        <v>1.97077572400428</v>
      </c>
      <c r="AV11" s="40">
        <v>2.4725008818013099</v>
      </c>
      <c r="AW11" s="40">
        <v>2.5972648389375701</v>
      </c>
      <c r="AX11" s="40">
        <v>2.2706169068182498</v>
      </c>
      <c r="AY11" s="40">
        <v>1.94963452335628</v>
      </c>
      <c r="AZ11" s="40">
        <v>-0.80004685963984301</v>
      </c>
      <c r="BA11" s="40">
        <v>-1.0065639039027801</v>
      </c>
      <c r="BB11" s="40">
        <v>-0.87951335967728095</v>
      </c>
      <c r="BC11" s="40">
        <v>-0.68073115396142703</v>
      </c>
      <c r="BD11" s="40">
        <v>-0.61902625596223404</v>
      </c>
      <c r="BE11" s="40">
        <v>-4.87632989214642E-2</v>
      </c>
      <c r="BF11" s="40">
        <v>-4.9395565229810402E-2</v>
      </c>
      <c r="BG11" s="40">
        <v>2.34762909728514E-2</v>
      </c>
      <c r="BH11" s="40">
        <v>7.90672046841496E-2</v>
      </c>
      <c r="BI11" s="40">
        <v>4.1107654382890498E-2</v>
      </c>
      <c r="BJ11" s="40">
        <v>0.220974023609111</v>
      </c>
      <c r="BK11" s="40">
        <v>-7.7602831618369603E-3</v>
      </c>
      <c r="BL11" s="40">
        <v>2.89458402698058E-2</v>
      </c>
      <c r="BM11" s="40">
        <v>2.9461420639429501E-2</v>
      </c>
      <c r="BN11" s="40">
        <v>9.5122011921715804E-3</v>
      </c>
      <c r="BO11" s="40">
        <v>-6.09995543516582E-2</v>
      </c>
      <c r="BP11" s="40">
        <v>3.4159154471065001E-3</v>
      </c>
      <c r="BQ11" s="40">
        <v>-4.9985625496677302E-2</v>
      </c>
      <c r="BR11" s="40">
        <v>2.8535801958346301E-2</v>
      </c>
      <c r="BS11" s="40">
        <v>2.06240519700372</v>
      </c>
      <c r="BT11" s="40">
        <v>2.57073470349544</v>
      </c>
      <c r="BU11" s="40">
        <v>2.7127975264511002</v>
      </c>
      <c r="BV11" s="40">
        <v>2.4208441884238998</v>
      </c>
      <c r="BW11" s="40">
        <v>2.1052763838297301</v>
      </c>
      <c r="BX11" s="40">
        <v>-0.652686138941449</v>
      </c>
      <c r="BY11" s="40">
        <v>-0.87607783878795498</v>
      </c>
      <c r="BZ11" s="40">
        <v>-0.74433609885427499</v>
      </c>
      <c r="CA11" s="40">
        <v>-0.60003301641738604</v>
      </c>
      <c r="CB11" s="40">
        <v>-0.55713556289948696</v>
      </c>
      <c r="CC11" s="40">
        <v>4.7310609493766203E-3</v>
      </c>
      <c r="CD11" s="40">
        <v>-5.2362100353527501E-3</v>
      </c>
      <c r="CE11" s="40">
        <v>6.3819931047813194E-2</v>
      </c>
      <c r="CF11" s="40">
        <v>0.122689409134739</v>
      </c>
      <c r="CG11" s="40">
        <v>7.6403324772167797E-2</v>
      </c>
      <c r="CH11" s="40">
        <v>0.257972959404557</v>
      </c>
      <c r="CI11" s="40">
        <v>3.5879823431998199E-2</v>
      </c>
      <c r="CJ11" s="40">
        <v>7.2370768957734893E-2</v>
      </c>
      <c r="CK11" s="40">
        <v>6.7253948571080094E-2</v>
      </c>
      <c r="CL11" s="40">
        <v>5.84510338147613E-2</v>
      </c>
      <c r="CM11" s="40">
        <v>-2.5246832240076601E-2</v>
      </c>
      <c r="CN11" s="40">
        <v>2.6208775344338998E-2</v>
      </c>
      <c r="CO11" s="40">
        <v>-2.75181637916894E-2</v>
      </c>
      <c r="CP11" s="40">
        <v>8.7509577939630601E-2</v>
      </c>
      <c r="CQ11" s="40">
        <v>2.1258674908750099</v>
      </c>
      <c r="CR11" s="40">
        <v>2.63877114915406</v>
      </c>
      <c r="CS11" s="40">
        <v>2.7928151138791999</v>
      </c>
      <c r="CT11" s="40">
        <v>2.5248911460311101</v>
      </c>
      <c r="CU11" s="40">
        <v>2.2130734622664998</v>
      </c>
      <c r="CV11" s="40">
        <v>-0.55062455268628796</v>
      </c>
      <c r="CW11" s="40">
        <v>-0.78570358758521697</v>
      </c>
      <c r="CX11" s="40">
        <v>-0.65071273979469901</v>
      </c>
      <c r="CY11" s="40">
        <v>-0.54414173218270101</v>
      </c>
      <c r="CZ11" s="40">
        <v>-0.51427025741999199</v>
      </c>
      <c r="DA11" s="40">
        <v>5.8225420820217498E-2</v>
      </c>
      <c r="DB11" s="40">
        <v>3.8923145159104902E-2</v>
      </c>
      <c r="DC11" s="40">
        <v>0.10416357112277499</v>
      </c>
      <c r="DD11" s="40">
        <v>0.16631161358532801</v>
      </c>
      <c r="DE11" s="40">
        <v>0.11169899516144501</v>
      </c>
      <c r="DF11" s="40">
        <v>0.294971895200002</v>
      </c>
      <c r="DG11" s="40">
        <v>7.9519930025833296E-2</v>
      </c>
      <c r="DH11" s="40">
        <v>0.115795697645664</v>
      </c>
      <c r="DI11" s="40">
        <v>0.105046476502731</v>
      </c>
      <c r="DJ11" s="40">
        <v>0.107389866437351</v>
      </c>
      <c r="DK11" s="40">
        <v>1.05058898715051E-2</v>
      </c>
      <c r="DL11" s="40">
        <v>4.9001635241571501E-2</v>
      </c>
      <c r="DM11" s="40">
        <v>-5.0507020867014297E-3</v>
      </c>
      <c r="DN11" s="40">
        <v>0.14648335392091499</v>
      </c>
      <c r="DO11" s="40">
        <v>2.1893297847462998</v>
      </c>
      <c r="DP11" s="40">
        <v>2.7068075948126702</v>
      </c>
      <c r="DQ11" s="40">
        <v>2.8728327013073098</v>
      </c>
      <c r="DR11" s="40">
        <v>2.6289381036383199</v>
      </c>
      <c r="DS11" s="40">
        <v>2.3208705407032801</v>
      </c>
      <c r="DT11" s="40">
        <v>-0.44856296643112697</v>
      </c>
      <c r="DU11" s="40">
        <v>-0.69532933638247796</v>
      </c>
      <c r="DV11" s="40">
        <v>-0.55708938073512304</v>
      </c>
      <c r="DW11" s="40">
        <v>-0.48825044794801498</v>
      </c>
      <c r="DX11" s="40">
        <v>-0.47140495194049697</v>
      </c>
      <c r="DY11" s="40">
        <v>0.135462780272563</v>
      </c>
      <c r="DZ11" s="40">
        <v>0.102682240483793</v>
      </c>
      <c r="EA11" s="40">
        <v>0.16241337984297199</v>
      </c>
      <c r="EB11" s="40">
        <v>0.22929514854843</v>
      </c>
      <c r="EC11" s="40">
        <v>0.162660337395472</v>
      </c>
      <c r="ED11" s="40">
        <v>0.34839248216070001</v>
      </c>
      <c r="EE11" s="40">
        <v>0.142529312840488</v>
      </c>
      <c r="EF11" s="40">
        <v>0.178494397739658</v>
      </c>
      <c r="EG11" s="40">
        <v>0.15961288446643801</v>
      </c>
      <c r="EH11" s="40">
        <v>0.17804976807138301</v>
      </c>
      <c r="EI11" s="40">
        <v>6.2127142201645898E-2</v>
      </c>
      <c r="EJ11" s="40">
        <v>8.1910904874482701E-2</v>
      </c>
      <c r="EK11" s="40">
        <v>2.7388744237729801E-2</v>
      </c>
      <c r="EL11" s="40">
        <v>0.231632119972631</v>
      </c>
      <c r="EM11" s="40">
        <v>2.28095925774574</v>
      </c>
      <c r="EN11" s="40">
        <v>2.8050414165067998</v>
      </c>
      <c r="EO11" s="40">
        <v>2.9883653888208301</v>
      </c>
      <c r="EP11" s="40">
        <v>2.7791653852439802</v>
      </c>
      <c r="EQ11" s="40">
        <v>2.4765124011767199</v>
      </c>
      <c r="ER11" s="40">
        <v>-0.30120224573273202</v>
      </c>
      <c r="ES11" s="40">
        <v>-0.56484327126765299</v>
      </c>
      <c r="ET11" s="40">
        <v>-0.42191211991211702</v>
      </c>
      <c r="EU11" s="40">
        <v>-0.40755231040397399</v>
      </c>
      <c r="EV11" s="40">
        <v>-0.40951425887775</v>
      </c>
      <c r="EW11" s="40">
        <v>78.470577217776295</v>
      </c>
      <c r="EX11" s="40">
        <v>77.373625063851506</v>
      </c>
      <c r="EY11" s="40">
        <v>75.760122594925903</v>
      </c>
      <c r="EZ11" s="40">
        <v>73.6708837050911</v>
      </c>
      <c r="FA11" s="40">
        <v>73.162046654180102</v>
      </c>
      <c r="FB11" s="40">
        <v>71.995589988081093</v>
      </c>
      <c r="FC11" s="40">
        <v>70.876621828707599</v>
      </c>
      <c r="FD11" s="40">
        <v>73.0400817299506</v>
      </c>
      <c r="FE11" s="40">
        <v>77.609739485782399</v>
      </c>
      <c r="FF11" s="40">
        <v>82.678341563085297</v>
      </c>
      <c r="FG11" s="40">
        <v>87.979073727226293</v>
      </c>
      <c r="FH11" s="40">
        <v>91.031159543674406</v>
      </c>
      <c r="FI11" s="40">
        <v>94.417520858164494</v>
      </c>
      <c r="FJ11" s="40">
        <v>96.909722458709396</v>
      </c>
      <c r="FK11" s="40">
        <v>99.525847096883993</v>
      </c>
      <c r="FL11" s="40">
        <v>100.482138600375</v>
      </c>
      <c r="FM11" s="40">
        <v>101.086174016687</v>
      </c>
      <c r="FN11" s="40">
        <v>100.34644985527</v>
      </c>
      <c r="FO11" s="40">
        <v>98.126766558828507</v>
      </c>
      <c r="FP11" s="40">
        <v>94.534292525114907</v>
      </c>
      <c r="FQ11" s="40">
        <v>91.417537885237493</v>
      </c>
      <c r="FR11" s="40">
        <v>87.119734377660507</v>
      </c>
      <c r="FS11" s="40">
        <v>83.908377319938694</v>
      </c>
      <c r="FT11" s="40">
        <v>81.386122935467398</v>
      </c>
      <c r="FU11" s="40">
        <v>1.6842026856433399E-2</v>
      </c>
      <c r="FV11" s="40">
        <v>0</v>
      </c>
      <c r="FW11" s="40">
        <v>0</v>
      </c>
      <c r="FX11" s="41">
        <v>1</v>
      </c>
      <c r="FY11" s="22"/>
      <c r="FZ11" s="22"/>
    </row>
    <row r="12" spans="1:182" x14ac:dyDescent="0.2">
      <c r="A12" t="s">
        <v>42</v>
      </c>
      <c r="B12" t="s">
        <v>58</v>
      </c>
      <c r="C12" t="s">
        <v>3</v>
      </c>
      <c r="D12" t="s">
        <v>37</v>
      </c>
      <c r="E12" t="s">
        <v>1</v>
      </c>
      <c r="F12" s="22" t="s">
        <v>77</v>
      </c>
      <c r="G12" s="35">
        <v>43627</v>
      </c>
      <c r="H12" s="40">
        <v>7487</v>
      </c>
      <c r="I12" s="40">
        <v>7.9328366674184103</v>
      </c>
      <c r="J12" s="40">
        <v>6.60774640292796</v>
      </c>
      <c r="K12" s="40">
        <v>5.7526302785321803</v>
      </c>
      <c r="L12" s="40">
        <v>5.4022141783644404</v>
      </c>
      <c r="M12" s="40">
        <v>5.1134108552082802</v>
      </c>
      <c r="N12" s="40">
        <v>5.3658601113487796</v>
      </c>
      <c r="O12" s="40">
        <v>5.83687098400907</v>
      </c>
      <c r="P12" s="40">
        <v>6.0763782066346002</v>
      </c>
      <c r="Q12" s="40">
        <v>6.2790127744141699</v>
      </c>
      <c r="R12" s="40">
        <v>6.9872630720081803</v>
      </c>
      <c r="S12" s="40">
        <v>7.7501011665990402</v>
      </c>
      <c r="T12" s="40">
        <v>8.7264187186361699</v>
      </c>
      <c r="U12" s="40">
        <v>10.063818738404301</v>
      </c>
      <c r="V12" s="40">
        <v>11.5011961387097</v>
      </c>
      <c r="W12" s="40">
        <v>12.794314909218301</v>
      </c>
      <c r="X12" s="40">
        <v>14.1589844349384</v>
      </c>
      <c r="Y12" s="40">
        <v>15.5595091485715</v>
      </c>
      <c r="Z12" s="40">
        <v>16.7244865157036</v>
      </c>
      <c r="AA12" s="40">
        <v>17.258440703299701</v>
      </c>
      <c r="AB12" s="40">
        <v>16.861901754997099</v>
      </c>
      <c r="AC12" s="40">
        <v>16.7373509131153</v>
      </c>
      <c r="AD12" s="40">
        <v>15.9123357520055</v>
      </c>
      <c r="AE12" s="40">
        <v>13.3671532158149</v>
      </c>
      <c r="AF12" s="40">
        <v>10.915913209088201</v>
      </c>
      <c r="AG12" s="40">
        <v>-0.10911820659751301</v>
      </c>
      <c r="AH12" s="40">
        <v>-0.15880302684737499</v>
      </c>
      <c r="AI12" s="40">
        <v>-0.13130742782158</v>
      </c>
      <c r="AJ12" s="40">
        <v>-4.4346080320389503E-2</v>
      </c>
      <c r="AK12" s="40">
        <v>-7.5741888012988798E-2</v>
      </c>
      <c r="AL12" s="40">
        <v>8.4100643627131294E-2</v>
      </c>
      <c r="AM12" s="40">
        <v>-0.11719197041795899</v>
      </c>
      <c r="AN12" s="40">
        <v>-3.4978896735089797E-2</v>
      </c>
      <c r="AO12" s="40">
        <v>-6.2288644209654701E-2</v>
      </c>
      <c r="AP12" s="40">
        <v>3.6363365860125102E-3</v>
      </c>
      <c r="AQ12" s="40">
        <v>-7.7911798615521902E-2</v>
      </c>
      <c r="AR12" s="40">
        <v>-5.8884451042446702E-3</v>
      </c>
      <c r="AS12" s="40">
        <v>-7.7243679227413903E-2</v>
      </c>
      <c r="AT12" s="40">
        <v>1.0588758214647701E-2</v>
      </c>
      <c r="AU12" s="40">
        <v>0.97759743491921902</v>
      </c>
      <c r="AV12" s="40">
        <v>1.1539900104132801</v>
      </c>
      <c r="AW12" s="40">
        <v>1.23357358716389</v>
      </c>
      <c r="AX12" s="40">
        <v>1.0399575032697499</v>
      </c>
      <c r="AY12" s="40">
        <v>1.1459463470581199</v>
      </c>
      <c r="AZ12" s="40">
        <v>3.5898960789156401E-2</v>
      </c>
      <c r="BA12" s="40">
        <v>-0.23788813731848299</v>
      </c>
      <c r="BB12" s="40">
        <v>-0.225253228167445</v>
      </c>
      <c r="BC12" s="40">
        <v>-0.214591527878497</v>
      </c>
      <c r="BD12" s="40">
        <v>-0.36858781381223399</v>
      </c>
      <c r="BE12" s="40">
        <v>-3.69926457970483E-2</v>
      </c>
      <c r="BF12" s="40">
        <v>-9.0799764901079605E-2</v>
      </c>
      <c r="BG12" s="40">
        <v>-6.6191730414903893E-2</v>
      </c>
      <c r="BH12" s="40">
        <v>1.9358970746188101E-2</v>
      </c>
      <c r="BI12" s="40">
        <v>-2.3443074985601199E-2</v>
      </c>
      <c r="BJ12" s="40">
        <v>0.138410118503561</v>
      </c>
      <c r="BK12" s="40">
        <v>-5.5348086424980902E-2</v>
      </c>
      <c r="BL12" s="40">
        <v>2.55752122223687E-2</v>
      </c>
      <c r="BM12" s="40">
        <v>-3.8981766683093502E-4</v>
      </c>
      <c r="BN12" s="40">
        <v>7.1668340144446799E-2</v>
      </c>
      <c r="BO12" s="40">
        <v>-2.7647553299647399E-2</v>
      </c>
      <c r="BP12" s="40">
        <v>1.9434372581239399E-2</v>
      </c>
      <c r="BQ12" s="40">
        <v>-5.27244168012602E-2</v>
      </c>
      <c r="BR12" s="40">
        <v>7.6798568538091902E-2</v>
      </c>
      <c r="BS12" s="40">
        <v>1.06028032956402</v>
      </c>
      <c r="BT12" s="40">
        <v>1.2473940598989199</v>
      </c>
      <c r="BU12" s="40">
        <v>1.3333245112640799</v>
      </c>
      <c r="BV12" s="40">
        <v>1.1373047550133499</v>
      </c>
      <c r="BW12" s="40">
        <v>1.23273427732509</v>
      </c>
      <c r="BX12" s="40">
        <v>0.11114043285266299</v>
      </c>
      <c r="BY12" s="40">
        <v>-0.129501758043195</v>
      </c>
      <c r="BZ12" s="40">
        <v>-0.118036509509463</v>
      </c>
      <c r="CA12" s="40">
        <v>-0.14598003326749601</v>
      </c>
      <c r="CB12" s="40">
        <v>-0.29616317840263401</v>
      </c>
      <c r="CC12" s="40">
        <v>1.29612978994194E-2</v>
      </c>
      <c r="CD12" s="40">
        <v>-4.3700912833374399E-2</v>
      </c>
      <c r="CE12" s="40">
        <v>-2.1092796751037299E-2</v>
      </c>
      <c r="CF12" s="40">
        <v>6.3480895052111797E-2</v>
      </c>
      <c r="CG12" s="40">
        <v>1.27789236008608E-2</v>
      </c>
      <c r="CH12" s="40">
        <v>0.176024695361651</v>
      </c>
      <c r="CI12" s="40">
        <v>-1.25152007646147E-2</v>
      </c>
      <c r="CJ12" s="40">
        <v>6.7514803622137104E-2</v>
      </c>
      <c r="CK12" s="40">
        <v>4.2481121036188597E-2</v>
      </c>
      <c r="CL12" s="40">
        <v>0.11878709856516501</v>
      </c>
      <c r="CM12" s="40">
        <v>7.1653098876630801E-3</v>
      </c>
      <c r="CN12" s="40">
        <v>3.6972878970065001E-2</v>
      </c>
      <c r="CO12" s="40">
        <v>-3.5742450337200402E-2</v>
      </c>
      <c r="CP12" s="40">
        <v>0.122655281475148</v>
      </c>
      <c r="CQ12" s="40">
        <v>1.11754625052058</v>
      </c>
      <c r="CR12" s="40">
        <v>1.31208542003872</v>
      </c>
      <c r="CS12" s="40">
        <v>1.40241169742762</v>
      </c>
      <c r="CT12" s="40">
        <v>1.20472716502496</v>
      </c>
      <c r="CU12" s="40">
        <v>1.2928433334485201</v>
      </c>
      <c r="CV12" s="40">
        <v>0.16325244719800699</v>
      </c>
      <c r="CW12" s="40">
        <v>-5.4433681931309798E-2</v>
      </c>
      <c r="CX12" s="40">
        <v>-4.37785367780213E-2</v>
      </c>
      <c r="CY12" s="40">
        <v>-9.8459921109057005E-2</v>
      </c>
      <c r="CZ12" s="40">
        <v>-0.246002096542942</v>
      </c>
      <c r="DA12" s="40">
        <v>6.29152415958871E-2</v>
      </c>
      <c r="DB12" s="40">
        <v>3.3979392343307202E-3</v>
      </c>
      <c r="DC12" s="40">
        <v>2.4006136912829299E-2</v>
      </c>
      <c r="DD12" s="40">
        <v>0.10760281935803601</v>
      </c>
      <c r="DE12" s="40">
        <v>4.9000922187322701E-2</v>
      </c>
      <c r="DF12" s="40">
        <v>0.21363927221974099</v>
      </c>
      <c r="DG12" s="40">
        <v>3.0317684895751498E-2</v>
      </c>
      <c r="DH12" s="40">
        <v>0.109454395021906</v>
      </c>
      <c r="DI12" s="40">
        <v>8.5352059739208105E-2</v>
      </c>
      <c r="DJ12" s="40">
        <v>0.165905856985883</v>
      </c>
      <c r="DK12" s="40">
        <v>4.1978173074973597E-2</v>
      </c>
      <c r="DL12" s="40">
        <v>5.45113853588906E-2</v>
      </c>
      <c r="DM12" s="40">
        <v>-1.8760483873140599E-2</v>
      </c>
      <c r="DN12" s="40">
        <v>0.16851199441220499</v>
      </c>
      <c r="DO12" s="40">
        <v>1.17481217147714</v>
      </c>
      <c r="DP12" s="40">
        <v>1.37677678017851</v>
      </c>
      <c r="DQ12" s="40">
        <v>1.47149888359116</v>
      </c>
      <c r="DR12" s="40">
        <v>1.2721495750365699</v>
      </c>
      <c r="DS12" s="40">
        <v>1.35295238957195</v>
      </c>
      <c r="DT12" s="40">
        <v>0.21536446154335001</v>
      </c>
      <c r="DU12" s="40">
        <v>2.0634394180575801E-2</v>
      </c>
      <c r="DV12" s="40">
        <v>3.0479435953419998E-2</v>
      </c>
      <c r="DW12" s="40">
        <v>-5.0939808950617803E-2</v>
      </c>
      <c r="DX12" s="40">
        <v>-0.19584101468324999</v>
      </c>
      <c r="DY12" s="40">
        <v>0.13504080239635199</v>
      </c>
      <c r="DZ12" s="40">
        <v>7.1401201180625803E-2</v>
      </c>
      <c r="EA12" s="40">
        <v>8.9121834319505794E-2</v>
      </c>
      <c r="EB12" s="40">
        <v>0.17130787042461301</v>
      </c>
      <c r="EC12" s="40">
        <v>0.10129973521471</v>
      </c>
      <c r="ED12" s="40">
        <v>0.267948747096171</v>
      </c>
      <c r="EE12" s="40">
        <v>9.2161568888729506E-2</v>
      </c>
      <c r="EF12" s="40">
        <v>0.17000850397936401</v>
      </c>
      <c r="EG12" s="40">
        <v>0.14725088628203201</v>
      </c>
      <c r="EH12" s="40">
        <v>0.23393786054431701</v>
      </c>
      <c r="EI12" s="40">
        <v>9.2242418390848097E-2</v>
      </c>
      <c r="EJ12" s="40">
        <v>7.9834203044374705E-2</v>
      </c>
      <c r="EK12" s="40">
        <v>5.7587785530130902E-3</v>
      </c>
      <c r="EL12" s="40">
        <v>0.23472180473564899</v>
      </c>
      <c r="EM12" s="40">
        <v>1.25749506612194</v>
      </c>
      <c r="EN12" s="40">
        <v>1.4701808296641501</v>
      </c>
      <c r="EO12" s="40">
        <v>1.5712498076913499</v>
      </c>
      <c r="EP12" s="40">
        <v>1.3694968267801799</v>
      </c>
      <c r="EQ12" s="40">
        <v>1.43974031983892</v>
      </c>
      <c r="ER12" s="40">
        <v>0.29060593360685699</v>
      </c>
      <c r="ES12" s="40">
        <v>0.12902077345586399</v>
      </c>
      <c r="ET12" s="40">
        <v>0.137696154611402</v>
      </c>
      <c r="EU12" s="40">
        <v>1.7671685660382901E-2</v>
      </c>
      <c r="EV12" s="40">
        <v>-0.123416379273651</v>
      </c>
      <c r="EW12" s="40">
        <v>78.267021607337199</v>
      </c>
      <c r="EX12" s="40">
        <v>77.223496036064006</v>
      </c>
      <c r="EY12" s="40">
        <v>75.658615731384998</v>
      </c>
      <c r="EZ12" s="40">
        <v>73.615342763873798</v>
      </c>
      <c r="FA12" s="40">
        <v>73.104247629410807</v>
      </c>
      <c r="FB12" s="40">
        <v>71.981326752681497</v>
      </c>
      <c r="FC12" s="40">
        <v>70.894528213897104</v>
      </c>
      <c r="FD12" s="40">
        <v>73.0705153116742</v>
      </c>
      <c r="FE12" s="40">
        <v>77.628439297372907</v>
      </c>
      <c r="FF12" s="40">
        <v>82.566881703715197</v>
      </c>
      <c r="FG12" s="40">
        <v>87.781050831649296</v>
      </c>
      <c r="FH12" s="40">
        <v>90.796090471008895</v>
      </c>
      <c r="FI12" s="40">
        <v>94.202665941240497</v>
      </c>
      <c r="FJ12" s="40">
        <v>96.670468677133499</v>
      </c>
      <c r="FK12" s="40">
        <v>99.310741489196303</v>
      </c>
      <c r="FL12" s="40">
        <v>100.30976993626599</v>
      </c>
      <c r="FM12" s="40">
        <v>100.862583553552</v>
      </c>
      <c r="FN12" s="40">
        <v>100.05874009016</v>
      </c>
      <c r="FO12" s="40">
        <v>97.809711643090296</v>
      </c>
      <c r="FP12" s="40">
        <v>94.290921809420198</v>
      </c>
      <c r="FQ12" s="40">
        <v>91.109183118296301</v>
      </c>
      <c r="FR12" s="40">
        <v>86.749533654593506</v>
      </c>
      <c r="FS12" s="40">
        <v>83.501690502098597</v>
      </c>
      <c r="FT12" s="40">
        <v>81.060255712731205</v>
      </c>
      <c r="FU12" s="40">
        <v>1.6228262317395999E-2</v>
      </c>
      <c r="FV12" s="40">
        <v>0</v>
      </c>
      <c r="FW12" s="40">
        <v>0</v>
      </c>
      <c r="FX12" s="41">
        <v>1</v>
      </c>
      <c r="FY12" s="22"/>
      <c r="FZ12" s="22"/>
    </row>
    <row r="13" spans="1:182" x14ac:dyDescent="0.2">
      <c r="A13" t="s">
        <v>42</v>
      </c>
      <c r="B13" t="s">
        <v>58</v>
      </c>
      <c r="C13" t="s">
        <v>3</v>
      </c>
      <c r="D13" t="s">
        <v>37</v>
      </c>
      <c r="E13" t="s">
        <v>1</v>
      </c>
      <c r="F13" s="22" t="s">
        <v>78</v>
      </c>
      <c r="G13" s="35">
        <v>43627</v>
      </c>
      <c r="H13" s="40">
        <v>2100</v>
      </c>
      <c r="I13" s="40">
        <v>2.0313596393453301</v>
      </c>
      <c r="J13" s="40">
        <v>1.7549251016374801</v>
      </c>
      <c r="K13" s="40">
        <v>1.5707165995783701</v>
      </c>
      <c r="L13" s="40">
        <v>1.3946557662268699</v>
      </c>
      <c r="M13" s="40">
        <v>1.3204815685817</v>
      </c>
      <c r="N13" s="40">
        <v>1.3052456143865701</v>
      </c>
      <c r="O13" s="40">
        <v>1.3819052002290799</v>
      </c>
      <c r="P13" s="40">
        <v>1.54413124109817</v>
      </c>
      <c r="Q13" s="40">
        <v>1.8030951501612</v>
      </c>
      <c r="R13" s="40">
        <v>2.08231644927602</v>
      </c>
      <c r="S13" s="40">
        <v>2.4517174971195201</v>
      </c>
      <c r="T13" s="40">
        <v>2.96187012437868</v>
      </c>
      <c r="U13" s="40">
        <v>3.51039971136482</v>
      </c>
      <c r="V13" s="40">
        <v>3.9383541262471198</v>
      </c>
      <c r="W13" s="40">
        <v>4.34817443000333</v>
      </c>
      <c r="X13" s="40">
        <v>4.8406105646452602</v>
      </c>
      <c r="Y13" s="40">
        <v>5.3031634196226598</v>
      </c>
      <c r="Z13" s="40">
        <v>5.5930653151579603</v>
      </c>
      <c r="AA13" s="40">
        <v>5.5790035898379804</v>
      </c>
      <c r="AB13" s="40">
        <v>5.3230669533821597</v>
      </c>
      <c r="AC13" s="40">
        <v>5.0834958235874801</v>
      </c>
      <c r="AD13" s="40">
        <v>4.5633214496676704</v>
      </c>
      <c r="AE13" s="40">
        <v>3.6728507703184401</v>
      </c>
      <c r="AF13" s="40">
        <v>2.9559999875542</v>
      </c>
      <c r="AG13" s="40">
        <v>-6.4464859332610105E-2</v>
      </c>
      <c r="AH13" s="40">
        <v>-9.4152436130422092E-3</v>
      </c>
      <c r="AI13" s="40">
        <v>1.88293893272319E-2</v>
      </c>
      <c r="AJ13" s="40">
        <v>-3.12745320405977E-2</v>
      </c>
      <c r="AK13" s="40">
        <v>-4.7540819617905003E-2</v>
      </c>
      <c r="AL13" s="40">
        <v>-1.81417278888346E-2</v>
      </c>
      <c r="AM13" s="40">
        <v>-7.9502219372038802E-2</v>
      </c>
      <c r="AN13" s="40">
        <v>-0.109140385082897</v>
      </c>
      <c r="AO13" s="40">
        <v>-4.6496496631671901E-2</v>
      </c>
      <c r="AP13" s="40">
        <v>-0.12521498705953499</v>
      </c>
      <c r="AQ13" s="40">
        <v>-7.5339837527925502E-2</v>
      </c>
      <c r="AR13" s="40">
        <v>-4.25587023407802E-2</v>
      </c>
      <c r="AS13" s="40">
        <v>-1.1687274601202301E-2</v>
      </c>
      <c r="AT13" s="40">
        <v>-8.1014322593947002E-2</v>
      </c>
      <c r="AU13" s="40">
        <v>0.94757586063169796</v>
      </c>
      <c r="AV13" s="40">
        <v>1.2201301887713201</v>
      </c>
      <c r="AW13" s="40">
        <v>1.19971819477601</v>
      </c>
      <c r="AX13" s="40">
        <v>1.0890691017254499</v>
      </c>
      <c r="AY13" s="40">
        <v>0.68185914750929599</v>
      </c>
      <c r="AZ13" s="40">
        <v>-0.94386908244579004</v>
      </c>
      <c r="BA13" s="40">
        <v>-0.91807152656945101</v>
      </c>
      <c r="BB13" s="40">
        <v>-0.77087529401650101</v>
      </c>
      <c r="BC13" s="40">
        <v>-0.60286739193263394</v>
      </c>
      <c r="BD13" s="40">
        <v>-0.36652706348419301</v>
      </c>
      <c r="BE13" s="40">
        <v>-3.8684091097705001E-2</v>
      </c>
      <c r="BF13" s="40">
        <v>1.15515200730089E-2</v>
      </c>
      <c r="BG13" s="40">
        <v>3.27922396460281E-2</v>
      </c>
      <c r="BH13" s="40">
        <v>-1.8139795792865499E-2</v>
      </c>
      <c r="BI13" s="40">
        <v>-3.1407754047309201E-2</v>
      </c>
      <c r="BJ13" s="40">
        <v>-1.19232828800287E-2</v>
      </c>
      <c r="BK13" s="40">
        <v>-6.3960146144230207E-2</v>
      </c>
      <c r="BL13" s="40">
        <v>-8.9646577998558602E-2</v>
      </c>
      <c r="BM13" s="40">
        <v>-2.7425951378843998E-2</v>
      </c>
      <c r="BN13" s="40">
        <v>-0.10649697029711799</v>
      </c>
      <c r="BO13" s="40">
        <v>-6.0967953252655797E-2</v>
      </c>
      <c r="BP13" s="40">
        <v>-2.7156536559736499E-2</v>
      </c>
      <c r="BQ13" s="40">
        <v>4.1910473310902202E-3</v>
      </c>
      <c r="BR13" s="40">
        <v>-4.2640749812207598E-2</v>
      </c>
      <c r="BS13" s="40">
        <v>0.99431114859737002</v>
      </c>
      <c r="BT13" s="40">
        <v>1.2926692374741799</v>
      </c>
      <c r="BU13" s="40">
        <v>1.2889144236340699</v>
      </c>
      <c r="BV13" s="40">
        <v>1.19521288723508</v>
      </c>
      <c r="BW13" s="40">
        <v>0.80247608392449898</v>
      </c>
      <c r="BX13" s="40">
        <v>-0.83205452929719603</v>
      </c>
      <c r="BY13" s="40">
        <v>-0.82739533197680804</v>
      </c>
      <c r="BZ13" s="40">
        <v>-0.70149054482724105</v>
      </c>
      <c r="CA13" s="40">
        <v>-0.54852647302265201</v>
      </c>
      <c r="CB13" s="40">
        <v>-0.33871263460418799</v>
      </c>
      <c r="CC13" s="40">
        <v>-2.0828409553391301E-2</v>
      </c>
      <c r="CD13" s="40">
        <v>2.60730367315441E-2</v>
      </c>
      <c r="CE13" s="40">
        <v>4.2462867242213799E-2</v>
      </c>
      <c r="CF13" s="40">
        <v>-9.0427174796395508E-3</v>
      </c>
      <c r="CG13" s="40">
        <v>-2.0234041978788701E-2</v>
      </c>
      <c r="CH13" s="40">
        <v>-7.6164068099923701E-3</v>
      </c>
      <c r="CI13" s="40">
        <v>-5.3195753572001798E-2</v>
      </c>
      <c r="CJ13" s="40">
        <v>-7.6145226595346296E-2</v>
      </c>
      <c r="CK13" s="40">
        <v>-1.4217749830765901E-2</v>
      </c>
      <c r="CL13" s="40">
        <v>-9.3532928907601703E-2</v>
      </c>
      <c r="CM13" s="40">
        <v>-5.10140299842443E-2</v>
      </c>
      <c r="CN13" s="40">
        <v>-1.6489043458941598E-2</v>
      </c>
      <c r="CO13" s="40">
        <v>1.51883247317398E-2</v>
      </c>
      <c r="CP13" s="40">
        <v>-1.60633301998396E-2</v>
      </c>
      <c r="CQ13" s="40">
        <v>1.0266798666740899</v>
      </c>
      <c r="CR13" s="40">
        <v>1.3429095616322499</v>
      </c>
      <c r="CS13" s="40">
        <v>1.3506914600253701</v>
      </c>
      <c r="CT13" s="40">
        <v>1.26872774973642</v>
      </c>
      <c r="CU13" s="40">
        <v>0.88601500665391097</v>
      </c>
      <c r="CV13" s="40">
        <v>-0.75461211040380205</v>
      </c>
      <c r="CW13" s="40">
        <v>-0.76459327582611802</v>
      </c>
      <c r="CX13" s="40">
        <v>-0.65343487890344198</v>
      </c>
      <c r="CY13" s="40">
        <v>-0.51089011812271101</v>
      </c>
      <c r="CZ13" s="40">
        <v>-0.31944844589215798</v>
      </c>
      <c r="DA13" s="40">
        <v>-2.9727280090776601E-3</v>
      </c>
      <c r="DB13" s="40">
        <v>4.0594553390079197E-2</v>
      </c>
      <c r="DC13" s="40">
        <v>5.2133494838399498E-2</v>
      </c>
      <c r="DD13" s="40">
        <v>5.4360833586412002E-5</v>
      </c>
      <c r="DE13" s="40">
        <v>-9.0603299102682295E-3</v>
      </c>
      <c r="DF13" s="40">
        <v>-3.3095307399560701E-3</v>
      </c>
      <c r="DG13" s="40">
        <v>-4.2431360999773397E-2</v>
      </c>
      <c r="DH13" s="40">
        <v>-6.2643875192133894E-2</v>
      </c>
      <c r="DI13" s="40">
        <v>-1.00954828268775E-3</v>
      </c>
      <c r="DJ13" s="40">
        <v>-8.0568887518085205E-2</v>
      </c>
      <c r="DK13" s="40">
        <v>-4.1060106715832899E-2</v>
      </c>
      <c r="DL13" s="40">
        <v>-5.8215503581467397E-3</v>
      </c>
      <c r="DM13" s="40">
        <v>2.61856021323894E-2</v>
      </c>
      <c r="DN13" s="40">
        <v>1.0514089412528399E-2</v>
      </c>
      <c r="DO13" s="40">
        <v>1.0590485847508</v>
      </c>
      <c r="DP13" s="40">
        <v>1.39314988579032</v>
      </c>
      <c r="DQ13" s="40">
        <v>1.41246849641667</v>
      </c>
      <c r="DR13" s="40">
        <v>1.34224261223776</v>
      </c>
      <c r="DS13" s="40">
        <v>0.96955392938332197</v>
      </c>
      <c r="DT13" s="40">
        <v>-0.67716969151040796</v>
      </c>
      <c r="DU13" s="40">
        <v>-0.70179121967542801</v>
      </c>
      <c r="DV13" s="40">
        <v>-0.60537921297964203</v>
      </c>
      <c r="DW13" s="40">
        <v>-0.47325376322277002</v>
      </c>
      <c r="DX13" s="40">
        <v>-0.30018425718012798</v>
      </c>
      <c r="DY13" s="40">
        <v>2.2808040225827501E-2</v>
      </c>
      <c r="DZ13" s="40">
        <v>6.1561317076130398E-2</v>
      </c>
      <c r="EA13" s="40">
        <v>6.6096345157195702E-2</v>
      </c>
      <c r="EB13" s="40">
        <v>1.31890970813186E-2</v>
      </c>
      <c r="EC13" s="40">
        <v>7.0727356603275601E-3</v>
      </c>
      <c r="ED13" s="40">
        <v>2.9089142688498298E-3</v>
      </c>
      <c r="EE13" s="40">
        <v>-2.6889287771964698E-2</v>
      </c>
      <c r="EF13" s="40">
        <v>-4.3150068107795599E-2</v>
      </c>
      <c r="EG13" s="40">
        <v>1.80609969701402E-2</v>
      </c>
      <c r="EH13" s="40">
        <v>-6.18508707556681E-2</v>
      </c>
      <c r="EI13" s="40">
        <v>-2.6688222440563202E-2</v>
      </c>
      <c r="EJ13" s="40">
        <v>9.5806154228969802E-3</v>
      </c>
      <c r="EK13" s="40">
        <v>4.2063924064681901E-2</v>
      </c>
      <c r="EL13" s="40">
        <v>4.8887662194267802E-2</v>
      </c>
      <c r="EM13" s="40">
        <v>1.1057838727164799</v>
      </c>
      <c r="EN13" s="40">
        <v>1.4656889344931801</v>
      </c>
      <c r="EO13" s="40">
        <v>1.5016647252747299</v>
      </c>
      <c r="EP13" s="40">
        <v>1.4483863977473801</v>
      </c>
      <c r="EQ13" s="40">
        <v>1.0901708657985301</v>
      </c>
      <c r="ER13" s="40">
        <v>-0.56535513836181395</v>
      </c>
      <c r="ES13" s="40">
        <v>-0.61111502508278503</v>
      </c>
      <c r="ET13" s="40">
        <v>-0.53599446379038196</v>
      </c>
      <c r="EU13" s="40">
        <v>-0.41891284431278702</v>
      </c>
      <c r="EV13" s="40">
        <v>-0.27236982830012302</v>
      </c>
      <c r="EW13" s="40">
        <v>80.116551126516498</v>
      </c>
      <c r="EX13" s="40">
        <v>78.7096434761079</v>
      </c>
      <c r="EY13" s="40">
        <v>76.767764298093596</v>
      </c>
      <c r="EZ13" s="40">
        <v>74.264298093587499</v>
      </c>
      <c r="FA13" s="40">
        <v>73.880601634067801</v>
      </c>
      <c r="FB13" s="40">
        <v>72.352871998019296</v>
      </c>
      <c r="FC13" s="40">
        <v>70.913344887348401</v>
      </c>
      <c r="FD13" s="40">
        <v>72.8476726912602</v>
      </c>
      <c r="FE13" s="40">
        <v>77.310658578856106</v>
      </c>
      <c r="FF13" s="40">
        <v>83.434946769002195</v>
      </c>
      <c r="FG13" s="40">
        <v>89.462428819014605</v>
      </c>
      <c r="FH13" s="40">
        <v>92.789489972765494</v>
      </c>
      <c r="FI13" s="40">
        <v>95.987187422629404</v>
      </c>
      <c r="FJ13" s="40">
        <v>98.823842535281003</v>
      </c>
      <c r="FK13" s="40">
        <v>101.33417925229</v>
      </c>
      <c r="FL13" s="40">
        <v>101.88183956424901</v>
      </c>
      <c r="FM13" s="40">
        <v>102.890690765041</v>
      </c>
      <c r="FN13" s="40">
        <v>102.903131963357</v>
      </c>
      <c r="FO13" s="40">
        <v>100.90071799950501</v>
      </c>
      <c r="FP13" s="40">
        <v>96.698006932409001</v>
      </c>
      <c r="FQ13" s="40">
        <v>94.198254518445196</v>
      </c>
      <c r="FR13" s="40">
        <v>90.414459024511004</v>
      </c>
      <c r="FS13" s="40">
        <v>87.527853429066596</v>
      </c>
      <c r="FT13" s="40">
        <v>84.343401832136706</v>
      </c>
      <c r="FU13" s="40">
        <v>5.4745481300737697E-2</v>
      </c>
      <c r="FV13" s="40">
        <v>0</v>
      </c>
      <c r="FW13" s="40">
        <v>0</v>
      </c>
      <c r="FX13" s="41">
        <v>1</v>
      </c>
      <c r="FY13" s="22"/>
      <c r="FZ13" s="22"/>
    </row>
    <row r="14" spans="1:182" x14ac:dyDescent="0.2">
      <c r="A14" t="s">
        <v>42</v>
      </c>
      <c r="B14" t="s">
        <v>58</v>
      </c>
      <c r="C14" t="s">
        <v>3</v>
      </c>
      <c r="D14" t="s">
        <v>37</v>
      </c>
      <c r="E14" t="s">
        <v>77</v>
      </c>
      <c r="F14" s="22" t="s">
        <v>1</v>
      </c>
      <c r="G14" s="35">
        <v>43627</v>
      </c>
      <c r="H14" s="40">
        <v>7782</v>
      </c>
      <c r="I14" s="40">
        <v>8.2479279974869897</v>
      </c>
      <c r="J14" s="40">
        <v>6.9217620057314404</v>
      </c>
      <c r="K14" s="40">
        <v>6.1228178875893802</v>
      </c>
      <c r="L14" s="40">
        <v>5.8048208943458501</v>
      </c>
      <c r="M14" s="40">
        <v>5.4924609323423299</v>
      </c>
      <c r="N14" s="40">
        <v>5.8270445659107404</v>
      </c>
      <c r="O14" s="40">
        <v>6.3006335641585096</v>
      </c>
      <c r="P14" s="40">
        <v>6.6563609762613796</v>
      </c>
      <c r="Q14" s="40">
        <v>6.8988764995451399</v>
      </c>
      <c r="R14" s="40">
        <v>7.6634787268150104</v>
      </c>
      <c r="S14" s="40">
        <v>8.4869298183505908</v>
      </c>
      <c r="T14" s="40">
        <v>9.6502388676735507</v>
      </c>
      <c r="U14" s="40">
        <v>11.092478317966201</v>
      </c>
      <c r="V14" s="40">
        <v>12.5536372783333</v>
      </c>
      <c r="W14" s="40">
        <v>13.9085779466318</v>
      </c>
      <c r="X14" s="40">
        <v>15.467569065719401</v>
      </c>
      <c r="Y14" s="40">
        <v>17.029316157175799</v>
      </c>
      <c r="Z14" s="40">
        <v>18.332545963761401</v>
      </c>
      <c r="AA14" s="40">
        <v>18.864996752233999</v>
      </c>
      <c r="AB14" s="40">
        <v>18.345044588019</v>
      </c>
      <c r="AC14" s="40">
        <v>18.027964807176801</v>
      </c>
      <c r="AD14" s="40">
        <v>16.996599103188501</v>
      </c>
      <c r="AE14" s="40">
        <v>14.201370117325601</v>
      </c>
      <c r="AF14" s="40">
        <v>11.60086638304</v>
      </c>
      <c r="AG14" s="40">
        <v>-0.27733497056734702</v>
      </c>
      <c r="AH14" s="40">
        <v>-0.20518435332708501</v>
      </c>
      <c r="AI14" s="40">
        <v>-0.10232120337047</v>
      </c>
      <c r="AJ14" s="40">
        <v>-3.2659348783124299E-2</v>
      </c>
      <c r="AK14" s="40">
        <v>-6.3749370500064004E-2</v>
      </c>
      <c r="AL14" s="40">
        <v>0.130434497685816</v>
      </c>
      <c r="AM14" s="40">
        <v>-6.28721101703517E-2</v>
      </c>
      <c r="AN14" s="40">
        <v>1.7869309725656101E-2</v>
      </c>
      <c r="AO14" s="40">
        <v>-7.4832482170025397E-3</v>
      </c>
      <c r="AP14" s="40">
        <v>-2.7824431297873702E-2</v>
      </c>
      <c r="AQ14" s="40">
        <v>-0.105934302691684</v>
      </c>
      <c r="AR14" s="40">
        <v>-7.9597600095191907E-3</v>
      </c>
      <c r="AS14" s="40">
        <v>-8.9952505939065897E-2</v>
      </c>
      <c r="AT14" s="40">
        <v>-0.117410052231985</v>
      </c>
      <c r="AU14" s="40">
        <v>1.64853145332444</v>
      </c>
      <c r="AV14" s="40">
        <v>2.0647155209015802</v>
      </c>
      <c r="AW14" s="40">
        <v>2.1593711055422302</v>
      </c>
      <c r="AX14" s="40">
        <v>1.85675515055438</v>
      </c>
      <c r="AY14" s="40">
        <v>1.5823240530635601</v>
      </c>
      <c r="AZ14" s="40">
        <v>-0.84676078961516899</v>
      </c>
      <c r="BA14" s="40">
        <v>-1.0506203405665999</v>
      </c>
      <c r="BB14" s="40">
        <v>-0.97668512083792003</v>
      </c>
      <c r="BC14" s="40">
        <v>-0.74449265925567698</v>
      </c>
      <c r="BD14" s="40">
        <v>-0.67973177450219902</v>
      </c>
      <c r="BE14" s="40">
        <v>-0.199374083567569</v>
      </c>
      <c r="BF14" s="40">
        <v>-0.14007942630445699</v>
      </c>
      <c r="BG14" s="40">
        <v>-5.3678059823164002E-2</v>
      </c>
      <c r="BH14" s="40">
        <v>2.4257144523416801E-2</v>
      </c>
      <c r="BI14" s="40">
        <v>-1.65714361498264E-2</v>
      </c>
      <c r="BJ14" s="40">
        <v>0.18041502684324201</v>
      </c>
      <c r="BK14" s="40">
        <v>-1.29598412371061E-2</v>
      </c>
      <c r="BL14" s="40">
        <v>6.5225483042598398E-2</v>
      </c>
      <c r="BM14" s="40">
        <v>4.1488594206480899E-2</v>
      </c>
      <c r="BN14" s="40">
        <v>3.5238237573795197E-2</v>
      </c>
      <c r="BO14" s="40">
        <v>-5.90705475139187E-2</v>
      </c>
      <c r="BP14" s="40">
        <v>2.0599610945907301E-2</v>
      </c>
      <c r="BQ14" s="40">
        <v>-6.1535304515168199E-2</v>
      </c>
      <c r="BR14" s="40">
        <v>-3.5995009710211003E-2</v>
      </c>
      <c r="BS14" s="40">
        <v>1.73718951464369</v>
      </c>
      <c r="BT14" s="40">
        <v>2.1688159514968</v>
      </c>
      <c r="BU14" s="40">
        <v>2.2889679921660799</v>
      </c>
      <c r="BV14" s="40">
        <v>2.0062584452631</v>
      </c>
      <c r="BW14" s="40">
        <v>1.7342614964115599</v>
      </c>
      <c r="BX14" s="40">
        <v>-0.70719160047962504</v>
      </c>
      <c r="BY14" s="40">
        <v>-0.93789701918818003</v>
      </c>
      <c r="BZ14" s="40">
        <v>-0.83943989298465305</v>
      </c>
      <c r="CA14" s="40">
        <v>-0.64996394608611696</v>
      </c>
      <c r="CB14" s="40">
        <v>-0.62472450042073202</v>
      </c>
      <c r="CC14" s="40">
        <v>-0.14537861072143601</v>
      </c>
      <c r="CD14" s="40">
        <v>-9.4987952175773202E-2</v>
      </c>
      <c r="CE14" s="40">
        <v>-1.99879667824506E-2</v>
      </c>
      <c r="CF14" s="40">
        <v>6.3677334404519295E-2</v>
      </c>
      <c r="CG14" s="40">
        <v>1.6103857464420699E-2</v>
      </c>
      <c r="CH14" s="40">
        <v>0.21503138908348801</v>
      </c>
      <c r="CI14" s="40">
        <v>2.1609244179810801E-2</v>
      </c>
      <c r="CJ14" s="40">
        <v>9.8024224422221098E-2</v>
      </c>
      <c r="CK14" s="40">
        <v>7.5406343087529706E-2</v>
      </c>
      <c r="CL14" s="40">
        <v>7.8915249928394798E-2</v>
      </c>
      <c r="CM14" s="40">
        <v>-2.6612853437451098E-2</v>
      </c>
      <c r="CN14" s="40">
        <v>4.0379744270079898E-2</v>
      </c>
      <c r="CO14" s="40">
        <v>-4.1853637375445701E-2</v>
      </c>
      <c r="CP14" s="40">
        <v>2.0392800728165902E-2</v>
      </c>
      <c r="CQ14" s="40">
        <v>1.79859381783702</v>
      </c>
      <c r="CR14" s="40">
        <v>2.2409155926090198</v>
      </c>
      <c r="CS14" s="40">
        <v>2.3787264010546498</v>
      </c>
      <c r="CT14" s="40">
        <v>2.10980397175096</v>
      </c>
      <c r="CU14" s="40">
        <v>1.8394929068318999</v>
      </c>
      <c r="CV14" s="40">
        <v>-0.61052640524978496</v>
      </c>
      <c r="CW14" s="40">
        <v>-0.85982519018715997</v>
      </c>
      <c r="CX14" s="40">
        <v>-0.74438426625950405</v>
      </c>
      <c r="CY14" s="40">
        <v>-0.58449364730486597</v>
      </c>
      <c r="CZ14" s="40">
        <v>-0.58662662995891801</v>
      </c>
      <c r="DA14" s="40">
        <v>-9.1383137875303194E-2</v>
      </c>
      <c r="DB14" s="40">
        <v>-4.9896478047089403E-2</v>
      </c>
      <c r="DC14" s="40">
        <v>1.3702126258262899E-2</v>
      </c>
      <c r="DD14" s="40">
        <v>0.10309752428562199</v>
      </c>
      <c r="DE14" s="40">
        <v>4.8779151078667697E-2</v>
      </c>
      <c r="DF14" s="40">
        <v>0.24964775132373301</v>
      </c>
      <c r="DG14" s="40">
        <v>5.6178329596727701E-2</v>
      </c>
      <c r="DH14" s="40">
        <v>0.13082296580184399</v>
      </c>
      <c r="DI14" s="40">
        <v>0.10932409196857799</v>
      </c>
      <c r="DJ14" s="40">
        <v>0.122592262282994</v>
      </c>
      <c r="DK14" s="40">
        <v>5.8448406390165103E-3</v>
      </c>
      <c r="DL14" s="40">
        <v>6.0159877594252502E-2</v>
      </c>
      <c r="DM14" s="40">
        <v>-2.2171970235723201E-2</v>
      </c>
      <c r="DN14" s="40">
        <v>7.6780611166542903E-2</v>
      </c>
      <c r="DO14" s="40">
        <v>1.85999812103034</v>
      </c>
      <c r="DP14" s="40">
        <v>2.3130152337212402</v>
      </c>
      <c r="DQ14" s="40">
        <v>2.4684848099432202</v>
      </c>
      <c r="DR14" s="40">
        <v>2.21334949823882</v>
      </c>
      <c r="DS14" s="40">
        <v>1.9447243172522499</v>
      </c>
      <c r="DT14" s="40">
        <v>-0.513861210019945</v>
      </c>
      <c r="DU14" s="40">
        <v>-0.78175336118614003</v>
      </c>
      <c r="DV14" s="40">
        <v>-0.64932863953435604</v>
      </c>
      <c r="DW14" s="40">
        <v>-0.51902334852361398</v>
      </c>
      <c r="DX14" s="40">
        <v>-0.548528759497104</v>
      </c>
      <c r="DY14" s="40">
        <v>-1.34222508755248E-2</v>
      </c>
      <c r="DZ14" s="40">
        <v>1.52084489755382E-2</v>
      </c>
      <c r="EA14" s="40">
        <v>6.2345269805568503E-2</v>
      </c>
      <c r="EB14" s="40">
        <v>0.16001401759216299</v>
      </c>
      <c r="EC14" s="40">
        <v>9.5957085428905298E-2</v>
      </c>
      <c r="ED14" s="40">
        <v>0.29962828048116003</v>
      </c>
      <c r="EE14" s="40">
        <v>0.106090598529973</v>
      </c>
      <c r="EF14" s="40">
        <v>0.178179139118786</v>
      </c>
      <c r="EG14" s="40">
        <v>0.15829593439206199</v>
      </c>
      <c r="EH14" s="40">
        <v>0.185654931154663</v>
      </c>
      <c r="EI14" s="40">
        <v>5.2708595816782201E-2</v>
      </c>
      <c r="EJ14" s="40">
        <v>8.8719248549678997E-2</v>
      </c>
      <c r="EK14" s="40">
        <v>6.2452311881745701E-3</v>
      </c>
      <c r="EL14" s="40">
        <v>0.15819565368831701</v>
      </c>
      <c r="EM14" s="40">
        <v>1.94865618234959</v>
      </c>
      <c r="EN14" s="40">
        <v>2.41711566431646</v>
      </c>
      <c r="EO14" s="40">
        <v>2.5980816965670699</v>
      </c>
      <c r="EP14" s="40">
        <v>2.3628527929475398</v>
      </c>
      <c r="EQ14" s="40">
        <v>2.0966617606002398</v>
      </c>
      <c r="ER14" s="40">
        <v>-0.374292020884401</v>
      </c>
      <c r="ES14" s="40">
        <v>-0.66903003980771802</v>
      </c>
      <c r="ET14" s="40">
        <v>-0.51208341168108895</v>
      </c>
      <c r="EU14" s="40">
        <v>-0.42449463535405402</v>
      </c>
      <c r="EV14" s="40">
        <v>-0.49352148541563701</v>
      </c>
      <c r="EW14" s="40">
        <v>78.528293736501098</v>
      </c>
      <c r="EX14" s="40">
        <v>77.429707441586501</v>
      </c>
      <c r="EY14" s="40">
        <v>75.776398978990798</v>
      </c>
      <c r="EZ14" s="40">
        <v>73.6691930100137</v>
      </c>
      <c r="FA14" s="40">
        <v>73.164362850971898</v>
      </c>
      <c r="FB14" s="40">
        <v>71.979520911054394</v>
      </c>
      <c r="FC14" s="40">
        <v>70.852307088160202</v>
      </c>
      <c r="FD14" s="40">
        <v>73.000039269585699</v>
      </c>
      <c r="FE14" s="40">
        <v>77.593540153151395</v>
      </c>
      <c r="FF14" s="40">
        <v>82.726605144315698</v>
      </c>
      <c r="FG14" s="40">
        <v>88.0855880620459</v>
      </c>
      <c r="FH14" s="40">
        <v>91.136618888670696</v>
      </c>
      <c r="FI14" s="40">
        <v>94.490693108187699</v>
      </c>
      <c r="FJ14" s="40">
        <v>96.996190850186494</v>
      </c>
      <c r="FK14" s="40">
        <v>99.5849401138818</v>
      </c>
      <c r="FL14" s="40">
        <v>100.49941095621401</v>
      </c>
      <c r="FM14" s="40">
        <v>101.091714117416</v>
      </c>
      <c r="FN14" s="40">
        <v>100.343392892205</v>
      </c>
      <c r="FO14" s="40">
        <v>98.140172786177104</v>
      </c>
      <c r="FP14" s="40">
        <v>94.5139996073041</v>
      </c>
      <c r="FQ14" s="40">
        <v>91.471038680541895</v>
      </c>
      <c r="FR14" s="40">
        <v>87.237443549970493</v>
      </c>
      <c r="FS14" s="40">
        <v>84.054447280581201</v>
      </c>
      <c r="FT14" s="40">
        <v>81.520184567052794</v>
      </c>
      <c r="FU14" s="40">
        <v>2.1173804816652899E-2</v>
      </c>
      <c r="FV14" s="40">
        <v>0</v>
      </c>
      <c r="FW14" s="40">
        <v>0</v>
      </c>
      <c r="FX14" s="41">
        <v>1</v>
      </c>
      <c r="FY14" s="22"/>
      <c r="FZ14" s="22"/>
    </row>
    <row r="15" spans="1:182" x14ac:dyDescent="0.2">
      <c r="A15" t="s">
        <v>42</v>
      </c>
      <c r="B15" t="s">
        <v>58</v>
      </c>
      <c r="C15" t="s">
        <v>3</v>
      </c>
      <c r="D15" t="s">
        <v>37</v>
      </c>
      <c r="E15" t="s">
        <v>77</v>
      </c>
      <c r="F15" s="22" t="s">
        <v>77</v>
      </c>
      <c r="G15" s="35">
        <v>43627</v>
      </c>
      <c r="H15" s="40">
        <v>6024</v>
      </c>
      <c r="I15" s="40">
        <v>6.4531787587151301</v>
      </c>
      <c r="J15" s="40">
        <v>5.3689361020620296</v>
      </c>
      <c r="K15" s="40">
        <v>4.7022005851081401</v>
      </c>
      <c r="L15" s="40">
        <v>4.4862039550366104</v>
      </c>
      <c r="M15" s="40">
        <v>4.2521551164279998</v>
      </c>
      <c r="N15" s="40">
        <v>4.5351100574004199</v>
      </c>
      <c r="O15" s="40">
        <v>4.93022841600538</v>
      </c>
      <c r="P15" s="40">
        <v>5.1414849193196099</v>
      </c>
      <c r="Q15" s="40">
        <v>5.1904144826543996</v>
      </c>
      <c r="R15" s="40">
        <v>5.7594435420616801</v>
      </c>
      <c r="S15" s="40">
        <v>6.3671956039922897</v>
      </c>
      <c r="T15" s="40">
        <v>7.1940071600891002</v>
      </c>
      <c r="U15" s="40">
        <v>8.2374920006661405</v>
      </c>
      <c r="V15" s="40">
        <v>9.3552918235633094</v>
      </c>
      <c r="W15" s="40">
        <v>10.3930206209931</v>
      </c>
      <c r="X15" s="40">
        <v>11.502104215299299</v>
      </c>
      <c r="Y15" s="40">
        <v>12.5967390793031</v>
      </c>
      <c r="Z15" s="40">
        <v>13.5857511541702</v>
      </c>
      <c r="AA15" s="40">
        <v>14.069925882320399</v>
      </c>
      <c r="AB15" s="40">
        <v>13.7399542413732</v>
      </c>
      <c r="AC15" s="40">
        <v>13.6149723995582</v>
      </c>
      <c r="AD15" s="40">
        <v>12.9881629242677</v>
      </c>
      <c r="AE15" s="40">
        <v>10.9187153506975</v>
      </c>
      <c r="AF15" s="40">
        <v>8.9350688457569305</v>
      </c>
      <c r="AG15" s="40">
        <v>-0.23012969211334</v>
      </c>
      <c r="AH15" s="40">
        <v>-0.23394358823066899</v>
      </c>
      <c r="AI15" s="40">
        <v>-0.176999606970076</v>
      </c>
      <c r="AJ15" s="40">
        <v>-6.4913380298633694E-2</v>
      </c>
      <c r="AK15" s="40">
        <v>-0.100667940227329</v>
      </c>
      <c r="AL15" s="40">
        <v>7.2104444582109198E-2</v>
      </c>
      <c r="AM15" s="40">
        <v>-8.6867820300487106E-2</v>
      </c>
      <c r="AN15" s="40">
        <v>7.0172614236720101E-3</v>
      </c>
      <c r="AO15" s="40">
        <v>-3.7509596384668803E-2</v>
      </c>
      <c r="AP15" s="40">
        <v>1.1783585884632901E-2</v>
      </c>
      <c r="AQ15" s="40">
        <v>-7.7253741619728394E-2</v>
      </c>
      <c r="AR15" s="40">
        <v>1.62493351511931E-2</v>
      </c>
      <c r="AS15" s="40">
        <v>-8.9971219866486096E-2</v>
      </c>
      <c r="AT15" s="40">
        <v>-3.0188812742362001E-2</v>
      </c>
      <c r="AU15" s="40">
        <v>0.87522129039518204</v>
      </c>
      <c r="AV15" s="40">
        <v>1.02134473827591</v>
      </c>
      <c r="AW15" s="40">
        <v>1.08107198793245</v>
      </c>
      <c r="AX15" s="40">
        <v>0.896994208721964</v>
      </c>
      <c r="AY15" s="40">
        <v>0.97422229954103601</v>
      </c>
      <c r="AZ15" s="40">
        <v>-4.4949629801315998E-2</v>
      </c>
      <c r="BA15" s="40">
        <v>-0.315660501327651</v>
      </c>
      <c r="BB15" s="40">
        <v>-0.333770662842439</v>
      </c>
      <c r="BC15" s="40">
        <v>-0.30812552262265502</v>
      </c>
      <c r="BD15" s="40">
        <v>-0.45025723836912501</v>
      </c>
      <c r="BE15" s="40">
        <v>-0.161214010736318</v>
      </c>
      <c r="BF15" s="40">
        <v>-0.168269136859799</v>
      </c>
      <c r="BG15" s="40">
        <v>-0.121484427938821</v>
      </c>
      <c r="BH15" s="40">
        <v>-8.1799886966172804E-3</v>
      </c>
      <c r="BI15" s="40">
        <v>-5.6218073549977099E-2</v>
      </c>
      <c r="BJ15" s="40">
        <v>0.119591181880858</v>
      </c>
      <c r="BK15" s="40">
        <v>-3.94213242059041E-2</v>
      </c>
      <c r="BL15" s="40">
        <v>5.1318661434561597E-2</v>
      </c>
      <c r="BM15" s="40">
        <v>1.35527541791689E-2</v>
      </c>
      <c r="BN15" s="40">
        <v>7.4183501623364095E-2</v>
      </c>
      <c r="BO15" s="40">
        <v>-2.9524347043489298E-2</v>
      </c>
      <c r="BP15" s="40">
        <v>3.85128060737411E-2</v>
      </c>
      <c r="BQ15" s="40">
        <v>-6.8183832351833798E-2</v>
      </c>
      <c r="BR15" s="40">
        <v>3.50618695964479E-2</v>
      </c>
      <c r="BS15" s="40">
        <v>0.95235506892476995</v>
      </c>
      <c r="BT15" s="40">
        <v>1.10784689868599</v>
      </c>
      <c r="BU15" s="40">
        <v>1.17717828371863</v>
      </c>
      <c r="BV15" s="40">
        <v>0.982896571799726</v>
      </c>
      <c r="BW15" s="40">
        <v>1.05392481314759</v>
      </c>
      <c r="BX15" s="40">
        <v>1.8066703989758001E-2</v>
      </c>
      <c r="BY15" s="40">
        <v>-0.23290931134017501</v>
      </c>
      <c r="BZ15" s="40">
        <v>-0.239731797738295</v>
      </c>
      <c r="CA15" s="40">
        <v>-0.23550253693960299</v>
      </c>
      <c r="CB15" s="40">
        <v>-0.390671759581801</v>
      </c>
      <c r="CC15" s="40">
        <v>-0.113483219750367</v>
      </c>
      <c r="CD15" s="40">
        <v>-0.12278321190244799</v>
      </c>
      <c r="CE15" s="40">
        <v>-8.3034784056000593E-2</v>
      </c>
      <c r="CF15" s="40">
        <v>3.1113385501708699E-2</v>
      </c>
      <c r="CG15" s="40">
        <v>-2.54322312955402E-2</v>
      </c>
      <c r="CH15" s="40">
        <v>0.15248035147654701</v>
      </c>
      <c r="CI15" s="40">
        <v>-6.5600255456349796E-3</v>
      </c>
      <c r="CJ15" s="40">
        <v>8.20016761280766E-2</v>
      </c>
      <c r="CK15" s="40">
        <v>4.8918382629974597E-2</v>
      </c>
      <c r="CL15" s="40">
        <v>0.11740149317701599</v>
      </c>
      <c r="CM15" s="40">
        <v>3.5328862433896199E-3</v>
      </c>
      <c r="CN15" s="40">
        <v>5.3932418214153503E-2</v>
      </c>
      <c r="CO15" s="40">
        <v>-5.3093954129451303E-2</v>
      </c>
      <c r="CP15" s="40">
        <v>8.0254293413109606E-2</v>
      </c>
      <c r="CQ15" s="40">
        <v>1.00577768896404</v>
      </c>
      <c r="CR15" s="40">
        <v>1.1677580314770799</v>
      </c>
      <c r="CS15" s="40">
        <v>1.24374121141442</v>
      </c>
      <c r="CT15" s="40">
        <v>1.0423922867855899</v>
      </c>
      <c r="CU15" s="40">
        <v>1.1091265312761101</v>
      </c>
      <c r="CV15" s="40">
        <v>6.1711624808686902E-2</v>
      </c>
      <c r="CW15" s="40">
        <v>-0.17559608923732001</v>
      </c>
      <c r="CX15" s="40">
        <v>-0.174600766234941</v>
      </c>
      <c r="CY15" s="40">
        <v>-0.185204078284746</v>
      </c>
      <c r="CZ15" s="40">
        <v>-0.34940303848715898</v>
      </c>
      <c r="DA15" s="40">
        <v>-6.5752428764415699E-2</v>
      </c>
      <c r="DB15" s="40">
        <v>-7.72972869450963E-2</v>
      </c>
      <c r="DC15" s="40">
        <v>-4.4585140173179799E-2</v>
      </c>
      <c r="DD15" s="40">
        <v>7.0406759700034793E-2</v>
      </c>
      <c r="DE15" s="40">
        <v>5.3536109588967198E-3</v>
      </c>
      <c r="DF15" s="40">
        <v>0.185369521072236</v>
      </c>
      <c r="DG15" s="40">
        <v>2.6301273114634101E-2</v>
      </c>
      <c r="DH15" s="40">
        <v>0.11268469082159201</v>
      </c>
      <c r="DI15" s="40">
        <v>8.4284011080780402E-2</v>
      </c>
      <c r="DJ15" s="40">
        <v>0.16061948473066801</v>
      </c>
      <c r="DK15" s="40">
        <v>3.65901195302685E-2</v>
      </c>
      <c r="DL15" s="40">
        <v>6.9352030354565997E-2</v>
      </c>
      <c r="DM15" s="40">
        <v>-3.80040759070688E-2</v>
      </c>
      <c r="DN15" s="40">
        <v>0.12544671722977099</v>
      </c>
      <c r="DO15" s="40">
        <v>1.05920030900332</v>
      </c>
      <c r="DP15" s="40">
        <v>1.2276691642681601</v>
      </c>
      <c r="DQ15" s="40">
        <v>1.3103041391101999</v>
      </c>
      <c r="DR15" s="40">
        <v>1.1018880017714501</v>
      </c>
      <c r="DS15" s="40">
        <v>1.1643282494046301</v>
      </c>
      <c r="DT15" s="40">
        <v>0.105356545627616</v>
      </c>
      <c r="DU15" s="40">
        <v>-0.118282867134464</v>
      </c>
      <c r="DV15" s="40">
        <v>-0.109469734731587</v>
      </c>
      <c r="DW15" s="40">
        <v>-0.13490561962988901</v>
      </c>
      <c r="DX15" s="40">
        <v>-0.30813431739251701</v>
      </c>
      <c r="DY15" s="40">
        <v>3.1632526126068698E-3</v>
      </c>
      <c r="DZ15" s="40">
        <v>-1.1622835574226499E-2</v>
      </c>
      <c r="EA15" s="40">
        <v>1.09300388580748E-2</v>
      </c>
      <c r="EB15" s="40">
        <v>0.127140151302051</v>
      </c>
      <c r="EC15" s="40">
        <v>4.9803477636248199E-2</v>
      </c>
      <c r="ED15" s="40">
        <v>0.232856258370986</v>
      </c>
      <c r="EE15" s="40">
        <v>7.3747769209217107E-2</v>
      </c>
      <c r="EF15" s="40">
        <v>0.156986090832481</v>
      </c>
      <c r="EG15" s="40">
        <v>0.135346361644618</v>
      </c>
      <c r="EH15" s="40">
        <v>0.223019400469399</v>
      </c>
      <c r="EI15" s="40">
        <v>8.4319514106507606E-2</v>
      </c>
      <c r="EJ15" s="40">
        <v>9.1615501277114E-2</v>
      </c>
      <c r="EK15" s="40">
        <v>-1.6216688392416599E-2</v>
      </c>
      <c r="EL15" s="40">
        <v>0.19069739956858101</v>
      </c>
      <c r="EM15" s="40">
        <v>1.1363340875329</v>
      </c>
      <c r="EN15" s="40">
        <v>1.31417132467824</v>
      </c>
      <c r="EO15" s="40">
        <v>1.40641043489638</v>
      </c>
      <c r="EP15" s="40">
        <v>1.1877903648492201</v>
      </c>
      <c r="EQ15" s="40">
        <v>1.24403076301118</v>
      </c>
      <c r="ER15" s="40">
        <v>0.16837287941869</v>
      </c>
      <c r="ES15" s="40">
        <v>-3.5531677146988398E-2</v>
      </c>
      <c r="ET15" s="40">
        <v>-1.5430869627442801E-2</v>
      </c>
      <c r="EU15" s="40">
        <v>-6.2282633946836703E-2</v>
      </c>
      <c r="EV15" s="40">
        <v>-0.248548838605193</v>
      </c>
      <c r="EW15" s="40">
        <v>78.318440677966095</v>
      </c>
      <c r="EX15" s="40">
        <v>77.273016949152506</v>
      </c>
      <c r="EY15" s="40">
        <v>75.668135593220299</v>
      </c>
      <c r="EZ15" s="40">
        <v>73.610666666666702</v>
      </c>
      <c r="FA15" s="40">
        <v>73.100836158192095</v>
      </c>
      <c r="FB15" s="40">
        <v>71.9613333333333</v>
      </c>
      <c r="FC15" s="40">
        <v>70.867412429378504</v>
      </c>
      <c r="FD15" s="40">
        <v>73.030146892655395</v>
      </c>
      <c r="FE15" s="40">
        <v>77.615638418079101</v>
      </c>
      <c r="FF15" s="40">
        <v>82.615977401129896</v>
      </c>
      <c r="FG15" s="40">
        <v>87.887050847457601</v>
      </c>
      <c r="FH15" s="40">
        <v>90.897446327683596</v>
      </c>
      <c r="FI15" s="40">
        <v>94.273288135593205</v>
      </c>
      <c r="FJ15" s="40">
        <v>96.750101694915301</v>
      </c>
      <c r="FK15" s="40">
        <v>99.359073446327699</v>
      </c>
      <c r="FL15" s="40">
        <v>100.315615819209</v>
      </c>
      <c r="FM15" s="40">
        <v>100.85480225988699</v>
      </c>
      <c r="FN15" s="40">
        <v>100.032474576271</v>
      </c>
      <c r="FO15" s="40">
        <v>97.801807909604506</v>
      </c>
      <c r="FP15" s="40">
        <v>94.251412429378504</v>
      </c>
      <c r="FQ15" s="40">
        <v>91.142644067796596</v>
      </c>
      <c r="FR15" s="40">
        <v>86.850553672316394</v>
      </c>
      <c r="FS15" s="40">
        <v>83.632836158192106</v>
      </c>
      <c r="FT15" s="40">
        <v>81.182282485875703</v>
      </c>
      <c r="FU15" s="40">
        <v>1.86511660967957E-2</v>
      </c>
      <c r="FV15" s="40">
        <v>0</v>
      </c>
      <c r="FW15" s="40">
        <v>0</v>
      </c>
      <c r="FX15" s="41">
        <v>1</v>
      </c>
      <c r="FY15" s="22"/>
      <c r="FZ15" s="22"/>
    </row>
    <row r="16" spans="1:182" x14ac:dyDescent="0.2">
      <c r="A16" t="s">
        <v>42</v>
      </c>
      <c r="B16" t="s">
        <v>58</v>
      </c>
      <c r="C16" t="s">
        <v>3</v>
      </c>
      <c r="D16" t="s">
        <v>37</v>
      </c>
      <c r="E16" t="s">
        <v>77</v>
      </c>
      <c r="F16" s="22" t="s">
        <v>78</v>
      </c>
      <c r="G16" s="35">
        <v>43627</v>
      </c>
      <c r="H16" s="40">
        <v>1758</v>
      </c>
      <c r="I16" s="40">
        <v>1.6498902533401401</v>
      </c>
      <c r="J16" s="40">
        <v>1.4373184472568299</v>
      </c>
      <c r="K16" s="40">
        <v>1.2894668431138401</v>
      </c>
      <c r="L16" s="40">
        <v>1.1523025170769501</v>
      </c>
      <c r="M16" s="40">
        <v>1.09635511178093</v>
      </c>
      <c r="N16" s="40">
        <v>1.10467186757647</v>
      </c>
      <c r="O16" s="40">
        <v>1.1719599351146599</v>
      </c>
      <c r="P16" s="40">
        <v>1.3280310566526501</v>
      </c>
      <c r="Q16" s="40">
        <v>1.5408337001477801</v>
      </c>
      <c r="R16" s="40">
        <v>1.7656500630771701</v>
      </c>
      <c r="S16" s="40">
        <v>2.0356466700531999</v>
      </c>
      <c r="T16" s="40">
        <v>2.4408775979606099</v>
      </c>
      <c r="U16" s="40">
        <v>2.8740114150370202</v>
      </c>
      <c r="V16" s="40">
        <v>3.2063528245498998</v>
      </c>
      <c r="W16" s="40">
        <v>3.51861595721584</v>
      </c>
      <c r="X16" s="40">
        <v>3.93085492501244</v>
      </c>
      <c r="Y16" s="40">
        <v>4.3191601469423402</v>
      </c>
      <c r="Z16" s="40">
        <v>4.5693675537226097</v>
      </c>
      <c r="AA16" s="40">
        <v>4.5768956939355796</v>
      </c>
      <c r="AB16" s="40">
        <v>4.3857172736288899</v>
      </c>
      <c r="AC16" s="40">
        <v>4.2217873787841702</v>
      </c>
      <c r="AD16" s="40">
        <v>3.7834023784549302</v>
      </c>
      <c r="AE16" s="40">
        <v>3.0406526152163802</v>
      </c>
      <c r="AF16" s="40">
        <v>2.45261177882966</v>
      </c>
      <c r="AG16" s="40">
        <v>-8.2146988941913801E-2</v>
      </c>
      <c r="AH16" s="40">
        <v>-1.75705869182676E-2</v>
      </c>
      <c r="AI16" s="40">
        <v>5.7235689988462699E-4</v>
      </c>
      <c r="AJ16" s="40">
        <v>-5.1247628228493297E-2</v>
      </c>
      <c r="AK16" s="40">
        <v>-5.8363709943586299E-2</v>
      </c>
      <c r="AL16" s="40">
        <v>-2.4675143831111499E-2</v>
      </c>
      <c r="AM16" s="40">
        <v>-8.2467048797045694E-2</v>
      </c>
      <c r="AN16" s="40">
        <v>-7.8771649686085798E-2</v>
      </c>
      <c r="AO16" s="40">
        <v>-3.8405541001032301E-2</v>
      </c>
      <c r="AP16" s="40">
        <v>-9.5821026980101295E-2</v>
      </c>
      <c r="AQ16" s="40">
        <v>-6.8644569211137402E-2</v>
      </c>
      <c r="AR16" s="40">
        <v>-3.79816200774903E-2</v>
      </c>
      <c r="AS16" s="40">
        <v>-7.7733656674248697E-3</v>
      </c>
      <c r="AT16" s="40">
        <v>-9.4451865661451403E-2</v>
      </c>
      <c r="AU16" s="40">
        <v>0.74001003178606894</v>
      </c>
      <c r="AV16" s="40">
        <v>0.98187925462832704</v>
      </c>
      <c r="AW16" s="40">
        <v>0.973108784734666</v>
      </c>
      <c r="AX16" s="40">
        <v>0.86924419698118205</v>
      </c>
      <c r="AY16" s="40">
        <v>0.53371047533383198</v>
      </c>
      <c r="AZ16" s="40">
        <v>-0.86603858032158798</v>
      </c>
      <c r="BA16" s="40">
        <v>-0.84556304121839898</v>
      </c>
      <c r="BB16" s="40">
        <v>-0.72428307328404895</v>
      </c>
      <c r="BC16" s="40">
        <v>-0.53821810232410106</v>
      </c>
      <c r="BD16" s="40">
        <v>-0.32954508524446402</v>
      </c>
      <c r="BE16" s="40">
        <v>-5.7018863766260898E-2</v>
      </c>
      <c r="BF16" s="40">
        <v>2.92155239003928E-3</v>
      </c>
      <c r="BG16" s="40">
        <v>1.3055650537227501E-2</v>
      </c>
      <c r="BH16" s="40">
        <v>-3.7336810859255901E-2</v>
      </c>
      <c r="BI16" s="40">
        <v>-4.1462155005941699E-2</v>
      </c>
      <c r="BJ16" s="40">
        <v>-1.7937978162856302E-2</v>
      </c>
      <c r="BK16" s="40">
        <v>-6.7266478281950107E-2</v>
      </c>
      <c r="BL16" s="40">
        <v>-6.3269982128728697E-2</v>
      </c>
      <c r="BM16" s="40">
        <v>-2.18314279022464E-2</v>
      </c>
      <c r="BN16" s="40">
        <v>-7.9417279176856898E-2</v>
      </c>
      <c r="BO16" s="40">
        <v>-5.1507254910522902E-2</v>
      </c>
      <c r="BP16" s="40">
        <v>-2.52643491689701E-2</v>
      </c>
      <c r="BQ16" s="40">
        <v>5.47953159889609E-3</v>
      </c>
      <c r="BR16" s="40">
        <v>-6.4806957526011899E-2</v>
      </c>
      <c r="BS16" s="40">
        <v>0.77960564437186797</v>
      </c>
      <c r="BT16" s="40">
        <v>1.04541438144819</v>
      </c>
      <c r="BU16" s="40">
        <v>1.0515186203042499</v>
      </c>
      <c r="BV16" s="40">
        <v>0.96414269851020595</v>
      </c>
      <c r="BW16" s="40">
        <v>0.63745512760487999</v>
      </c>
      <c r="BX16" s="40">
        <v>-0.76813588465298799</v>
      </c>
      <c r="BY16" s="40">
        <v>-0.76497845906610396</v>
      </c>
      <c r="BZ16" s="40">
        <v>-0.65311857566369902</v>
      </c>
      <c r="CA16" s="40">
        <v>-0.48628062983720799</v>
      </c>
      <c r="CB16" s="40">
        <v>-0.30209560075297398</v>
      </c>
      <c r="CC16" s="40">
        <v>-3.9615200816658397E-2</v>
      </c>
      <c r="CD16" s="40">
        <v>1.7114345650382799E-2</v>
      </c>
      <c r="CE16" s="40">
        <v>2.1701541682967899E-2</v>
      </c>
      <c r="CF16" s="40">
        <v>-2.7702221125428101E-2</v>
      </c>
      <c r="CG16" s="40">
        <v>-2.9756189542829301E-2</v>
      </c>
      <c r="CH16" s="40">
        <v>-1.32718377442486E-2</v>
      </c>
      <c r="CI16" s="40">
        <v>-5.6738609448237297E-2</v>
      </c>
      <c r="CJ16" s="40">
        <v>-5.2533574400768501E-2</v>
      </c>
      <c r="CK16" s="40">
        <v>-1.03522476592513E-2</v>
      </c>
      <c r="CL16" s="40">
        <v>-6.8056093418575103E-2</v>
      </c>
      <c r="CM16" s="40">
        <v>-3.96380032308042E-2</v>
      </c>
      <c r="CN16" s="40">
        <v>-1.64564060779703E-2</v>
      </c>
      <c r="CO16" s="40">
        <v>1.46584478736462E-2</v>
      </c>
      <c r="CP16" s="40">
        <v>-4.4274984457801703E-2</v>
      </c>
      <c r="CQ16" s="40">
        <v>0.80702944502986496</v>
      </c>
      <c r="CR16" s="40">
        <v>1.0894186167384801</v>
      </c>
      <c r="CS16" s="40">
        <v>1.10582503356221</v>
      </c>
      <c r="CT16" s="40">
        <v>1.0298691115827501</v>
      </c>
      <c r="CU16" s="40">
        <v>0.70930835773358403</v>
      </c>
      <c r="CV16" s="40">
        <v>-0.70032877587096398</v>
      </c>
      <c r="CW16" s="40">
        <v>-0.709165822949821</v>
      </c>
      <c r="CX16" s="40">
        <v>-0.60383026139812102</v>
      </c>
      <c r="CY16" s="40">
        <v>-0.45030889460835299</v>
      </c>
      <c r="CZ16" s="40">
        <v>-0.28308417141270997</v>
      </c>
      <c r="DA16" s="40">
        <v>-2.2211537867055799E-2</v>
      </c>
      <c r="DB16" s="40">
        <v>3.1307138910726298E-2</v>
      </c>
      <c r="DC16" s="40">
        <v>3.03474328287083E-2</v>
      </c>
      <c r="DD16" s="40">
        <v>-1.8067631391600301E-2</v>
      </c>
      <c r="DE16" s="40">
        <v>-1.8050224079717E-2</v>
      </c>
      <c r="DF16" s="40">
        <v>-8.6056973256408795E-3</v>
      </c>
      <c r="DG16" s="40">
        <v>-4.6210740614524598E-2</v>
      </c>
      <c r="DH16" s="40">
        <v>-4.1797166672808403E-2</v>
      </c>
      <c r="DI16" s="40">
        <v>1.1269325837437701E-3</v>
      </c>
      <c r="DJ16" s="40">
        <v>-5.6694907660293302E-2</v>
      </c>
      <c r="DK16" s="40">
        <v>-2.7768751551085501E-2</v>
      </c>
      <c r="DL16" s="40">
        <v>-7.6484629869704897E-3</v>
      </c>
      <c r="DM16" s="40">
        <v>2.3837364148396399E-2</v>
      </c>
      <c r="DN16" s="40">
        <v>-2.3743011389591499E-2</v>
      </c>
      <c r="DO16" s="40">
        <v>0.83445324568786206</v>
      </c>
      <c r="DP16" s="40">
        <v>1.1334228520287699</v>
      </c>
      <c r="DQ16" s="40">
        <v>1.16013144682017</v>
      </c>
      <c r="DR16" s="40">
        <v>1.09559552465529</v>
      </c>
      <c r="DS16" s="40">
        <v>0.78116158786228695</v>
      </c>
      <c r="DT16" s="40">
        <v>-0.63252166708893998</v>
      </c>
      <c r="DU16" s="40">
        <v>-0.65335318683353805</v>
      </c>
      <c r="DV16" s="40">
        <v>-0.55454194713254301</v>
      </c>
      <c r="DW16" s="40">
        <v>-0.414337159379498</v>
      </c>
      <c r="DX16" s="40">
        <v>-0.26407274207244702</v>
      </c>
      <c r="DY16" s="40">
        <v>2.9165873085971001E-3</v>
      </c>
      <c r="DZ16" s="40">
        <v>5.1799278219033199E-2</v>
      </c>
      <c r="EA16" s="40">
        <v>4.2830726466051197E-2</v>
      </c>
      <c r="EB16" s="40">
        <v>-4.1568140223628399E-3</v>
      </c>
      <c r="EC16" s="40">
        <v>-1.1486691420723499E-3</v>
      </c>
      <c r="ED16" s="40">
        <v>-1.8685316573856399E-3</v>
      </c>
      <c r="EE16" s="40">
        <v>-3.1010170099429E-2</v>
      </c>
      <c r="EF16" s="40">
        <v>-2.6295499115451301E-2</v>
      </c>
      <c r="EG16" s="40">
        <v>1.7701045682529601E-2</v>
      </c>
      <c r="EH16" s="40">
        <v>-4.02911598570488E-2</v>
      </c>
      <c r="EI16" s="40">
        <v>-1.0631437250471E-2</v>
      </c>
      <c r="EJ16" s="40">
        <v>5.0688079215496602E-3</v>
      </c>
      <c r="EK16" s="40">
        <v>3.7090261414717302E-2</v>
      </c>
      <c r="EL16" s="40">
        <v>5.9018967458480103E-3</v>
      </c>
      <c r="EM16" s="40">
        <v>0.87404885827366097</v>
      </c>
      <c r="EN16" s="40">
        <v>1.19695797884864</v>
      </c>
      <c r="EO16" s="40">
        <v>1.2385412823897499</v>
      </c>
      <c r="EP16" s="40">
        <v>1.19049402618431</v>
      </c>
      <c r="EQ16" s="40">
        <v>0.88490624013333596</v>
      </c>
      <c r="ER16" s="40">
        <v>-0.53461897142033998</v>
      </c>
      <c r="ES16" s="40">
        <v>-0.57276860468124202</v>
      </c>
      <c r="ET16" s="40">
        <v>-0.48337744951219402</v>
      </c>
      <c r="EU16" s="40">
        <v>-0.36239968689260599</v>
      </c>
      <c r="EV16" s="40">
        <v>-0.23662325758095701</v>
      </c>
      <c r="EW16" s="40">
        <v>80.040759709773795</v>
      </c>
      <c r="EX16" s="40">
        <v>78.645966709346993</v>
      </c>
      <c r="EY16" s="40">
        <v>76.667306871532205</v>
      </c>
      <c r="EZ16" s="40">
        <v>74.142054346279707</v>
      </c>
      <c r="FA16" s="40">
        <v>73.742637644046098</v>
      </c>
      <c r="FB16" s="40">
        <v>72.194408877507499</v>
      </c>
      <c r="FC16" s="40">
        <v>70.781263337601402</v>
      </c>
      <c r="FD16" s="40">
        <v>72.684805804524103</v>
      </c>
      <c r="FE16" s="40">
        <v>77.194124342011705</v>
      </c>
      <c r="FF16" s="40">
        <v>83.372243562384398</v>
      </c>
      <c r="FG16" s="40">
        <v>89.447574334898306</v>
      </c>
      <c r="FH16" s="40">
        <v>92.818181818181799</v>
      </c>
      <c r="FI16" s="40">
        <v>95.959311424100207</v>
      </c>
      <c r="FJ16" s="40">
        <v>98.829065300896303</v>
      </c>
      <c r="FK16" s="40">
        <v>101.358728126334</v>
      </c>
      <c r="FL16" s="40">
        <v>101.883838383838</v>
      </c>
      <c r="FM16" s="40">
        <v>102.85253947930001</v>
      </c>
      <c r="FN16" s="40">
        <v>102.83987764973701</v>
      </c>
      <c r="FO16" s="40">
        <v>100.818750889173</v>
      </c>
      <c r="FP16" s="40">
        <v>96.612462654716197</v>
      </c>
      <c r="FQ16" s="40">
        <v>94.175771802532395</v>
      </c>
      <c r="FR16" s="40">
        <v>90.351970408308404</v>
      </c>
      <c r="FS16" s="40">
        <v>87.483212405747594</v>
      </c>
      <c r="FT16" s="40">
        <v>84.305946791862297</v>
      </c>
      <c r="FU16" s="40">
        <v>5.7124461644765701E-2</v>
      </c>
      <c r="FV16" s="40">
        <v>0</v>
      </c>
      <c r="FW16" s="40">
        <v>0</v>
      </c>
      <c r="FX16" s="41">
        <v>1</v>
      </c>
      <c r="FY16" s="22"/>
      <c r="FZ16" s="22"/>
    </row>
    <row r="17" spans="1:182" x14ac:dyDescent="0.2">
      <c r="A17" t="s">
        <v>42</v>
      </c>
      <c r="B17" t="s">
        <v>58</v>
      </c>
      <c r="C17" t="s">
        <v>3</v>
      </c>
      <c r="D17" t="s">
        <v>37</v>
      </c>
      <c r="E17" t="s">
        <v>78</v>
      </c>
      <c r="F17" s="22" t="s">
        <v>1</v>
      </c>
      <c r="G17" s="35">
        <v>43627</v>
      </c>
      <c r="H17" s="40">
        <v>1805</v>
      </c>
      <c r="I17" s="40">
        <v>1.9742008231831401</v>
      </c>
      <c r="J17" s="40">
        <v>1.68352606504689</v>
      </c>
      <c r="K17" s="40">
        <v>1.50545305762506</v>
      </c>
      <c r="L17" s="40">
        <v>1.3016299960222899</v>
      </c>
      <c r="M17" s="40">
        <v>1.1565484936017401</v>
      </c>
      <c r="N17" s="40">
        <v>1.10191050201549</v>
      </c>
      <c r="O17" s="40">
        <v>1.1388092845354201</v>
      </c>
      <c r="P17" s="40">
        <v>1.24473248576745</v>
      </c>
      <c r="Q17" s="40">
        <v>1.44502990289476</v>
      </c>
      <c r="R17" s="40">
        <v>1.6187871912262399</v>
      </c>
      <c r="S17" s="40">
        <v>1.8560403464360899</v>
      </c>
      <c r="T17" s="40">
        <v>2.0657799759005502</v>
      </c>
      <c r="U17" s="40">
        <v>2.4510207568416602</v>
      </c>
      <c r="V17" s="40">
        <v>2.86268944017761</v>
      </c>
      <c r="W17" s="40">
        <v>3.2125016799010999</v>
      </c>
      <c r="X17" s="40">
        <v>3.5539135005001001</v>
      </c>
      <c r="Y17" s="40">
        <v>3.94754138077047</v>
      </c>
      <c r="Z17" s="40">
        <v>4.1854244225535604</v>
      </c>
      <c r="AA17" s="40">
        <v>4.2388817357064399</v>
      </c>
      <c r="AB17" s="40">
        <v>4.11760226670624</v>
      </c>
      <c r="AC17" s="40">
        <v>4.0394916252759403</v>
      </c>
      <c r="AD17" s="40">
        <v>3.8040984253534802</v>
      </c>
      <c r="AE17" s="40">
        <v>3.19130896654702</v>
      </c>
      <c r="AF17" s="40">
        <v>2.5752277450952401</v>
      </c>
      <c r="AG17" s="40">
        <v>0.104023842301944</v>
      </c>
      <c r="AH17" s="40">
        <v>3.90287019052383E-2</v>
      </c>
      <c r="AI17" s="40">
        <v>3.25894162718205E-2</v>
      </c>
      <c r="AJ17" s="40">
        <v>1.05046385755163E-2</v>
      </c>
      <c r="AK17" s="40">
        <v>6.7610309506784903E-3</v>
      </c>
      <c r="AL17" s="40">
        <v>2.0295204864300701E-2</v>
      </c>
      <c r="AM17" s="40">
        <v>-1.29937024719515E-3</v>
      </c>
      <c r="AN17" s="40">
        <v>-3.6737336922840001E-2</v>
      </c>
      <c r="AO17" s="40">
        <v>-6.6911831386263403E-3</v>
      </c>
      <c r="AP17" s="40">
        <v>-3.4833317857374903E-2</v>
      </c>
      <c r="AQ17" s="40">
        <v>-7.8087339979133301E-3</v>
      </c>
      <c r="AR17" s="40">
        <v>-2.78173058540254E-2</v>
      </c>
      <c r="AS17" s="40">
        <v>-9.8250423301694603E-3</v>
      </c>
      <c r="AT17" s="40">
        <v>4.44634018251248E-3</v>
      </c>
      <c r="AU17" s="40">
        <v>0.26073015166612601</v>
      </c>
      <c r="AV17" s="40">
        <v>0.31449317474258798</v>
      </c>
      <c r="AW17" s="40">
        <v>0.29164194844226299</v>
      </c>
      <c r="AX17" s="40">
        <v>0.30105316376665098</v>
      </c>
      <c r="AY17" s="40">
        <v>0.275560837541519</v>
      </c>
      <c r="AZ17" s="40">
        <v>-3.56442686143075E-2</v>
      </c>
      <c r="BA17" s="40">
        <v>-2.8745595691201199E-2</v>
      </c>
      <c r="BB17" s="40">
        <v>-1.7047451379348E-3</v>
      </c>
      <c r="BC17" s="40">
        <v>-1.1857149895938401E-2</v>
      </c>
      <c r="BD17" s="40">
        <v>3.06081862330824E-2</v>
      </c>
      <c r="BE17" s="40">
        <v>0.12560275642687599</v>
      </c>
      <c r="BF17" s="40">
        <v>5.8120120048377397E-2</v>
      </c>
      <c r="BG17" s="40">
        <v>5.0108206158456597E-2</v>
      </c>
      <c r="BH17" s="40">
        <v>2.9051520208861401E-2</v>
      </c>
      <c r="BI17" s="40">
        <v>2.2675567183542199E-2</v>
      </c>
      <c r="BJ17" s="40">
        <v>3.4678927121534697E-2</v>
      </c>
      <c r="BK17" s="40">
        <v>1.86328991902786E-2</v>
      </c>
      <c r="BL17" s="40">
        <v>-2.13746547065586E-2</v>
      </c>
      <c r="BM17" s="40">
        <v>9.1306302434743507E-3</v>
      </c>
      <c r="BN17" s="40">
        <v>-1.4353040679363899E-2</v>
      </c>
      <c r="BO17" s="40">
        <v>3.5177943499724901E-3</v>
      </c>
      <c r="BP17" s="40">
        <v>-1.6598426204133598E-2</v>
      </c>
      <c r="BQ17" s="40">
        <v>1.26455466644787E-3</v>
      </c>
      <c r="BR17" s="40">
        <v>3.4416316684334501E-2</v>
      </c>
      <c r="BS17" s="40">
        <v>0.29174482156480602</v>
      </c>
      <c r="BT17" s="40">
        <v>0.35466259271087403</v>
      </c>
      <c r="BU17" s="40">
        <v>0.35010371023217501</v>
      </c>
      <c r="BV17" s="40">
        <v>0.35602529978577502</v>
      </c>
      <c r="BW17" s="40">
        <v>0.32479124641148699</v>
      </c>
      <c r="BX17" s="40">
        <v>1.4636601070490999E-2</v>
      </c>
      <c r="BY17" s="40">
        <v>2.3671322443460398E-2</v>
      </c>
      <c r="BZ17" s="40">
        <v>4.7044560348089001E-2</v>
      </c>
      <c r="CA17" s="40">
        <v>1.8719111098384901E-2</v>
      </c>
      <c r="CB17" s="40">
        <v>5.6437839392090502E-2</v>
      </c>
      <c r="CC17" s="40">
        <v>0.14054824661460399</v>
      </c>
      <c r="CD17" s="40">
        <v>7.1342778096700504E-2</v>
      </c>
      <c r="CE17" s="40">
        <v>6.2241666666976302E-2</v>
      </c>
      <c r="CF17" s="40">
        <v>4.18970339293065E-2</v>
      </c>
      <c r="CG17" s="40">
        <v>3.3697926498448799E-2</v>
      </c>
      <c r="CH17" s="40">
        <v>4.4641049340192897E-2</v>
      </c>
      <c r="CI17" s="40">
        <v>3.24379282835979E-2</v>
      </c>
      <c r="CJ17" s="40">
        <v>-1.0734507802440601E-2</v>
      </c>
      <c r="CK17" s="40">
        <v>2.0088769994401401E-2</v>
      </c>
      <c r="CL17" s="40">
        <v>-1.68463094328106E-4</v>
      </c>
      <c r="CM17" s="40">
        <v>1.1362513380054401E-2</v>
      </c>
      <c r="CN17" s="40">
        <v>-8.8282643343552802E-3</v>
      </c>
      <c r="CO17" s="40">
        <v>8.9451757643980497E-3</v>
      </c>
      <c r="CP17" s="40">
        <v>5.5173431112855199E-2</v>
      </c>
      <c r="CQ17" s="40">
        <v>0.313225487457573</v>
      </c>
      <c r="CR17" s="40">
        <v>0.38248380922881398</v>
      </c>
      <c r="CS17" s="40">
        <v>0.39059414835755502</v>
      </c>
      <c r="CT17" s="40">
        <v>0.39409883373264998</v>
      </c>
      <c r="CU17" s="40">
        <v>0.35888807762570701</v>
      </c>
      <c r="CV17" s="40">
        <v>4.9460978245075997E-2</v>
      </c>
      <c r="CW17" s="40">
        <v>5.9975120267440202E-2</v>
      </c>
      <c r="CX17" s="40">
        <v>8.0808180824160802E-2</v>
      </c>
      <c r="CY17" s="40">
        <v>3.9896136319505601E-2</v>
      </c>
      <c r="CZ17" s="40">
        <v>7.4327378485921206E-2</v>
      </c>
      <c r="DA17" s="40">
        <v>0.155493736802332</v>
      </c>
      <c r="DB17" s="40">
        <v>8.4565436145023695E-2</v>
      </c>
      <c r="DC17" s="40">
        <v>7.4375127175495895E-2</v>
      </c>
      <c r="DD17" s="40">
        <v>5.4742547649751699E-2</v>
      </c>
      <c r="DE17" s="40">
        <v>4.4720285813355402E-2</v>
      </c>
      <c r="DF17" s="40">
        <v>5.4603171558851103E-2</v>
      </c>
      <c r="DG17" s="40">
        <v>4.6242957376917297E-2</v>
      </c>
      <c r="DH17" s="40">
        <v>-9.43608983225064E-5</v>
      </c>
      <c r="DI17" s="40">
        <v>3.1046909745328401E-2</v>
      </c>
      <c r="DJ17" s="40">
        <v>1.40161144907077E-2</v>
      </c>
      <c r="DK17" s="40">
        <v>1.92072324101362E-2</v>
      </c>
      <c r="DL17" s="40">
        <v>-1.0581024645770099E-3</v>
      </c>
      <c r="DM17" s="40">
        <v>1.6625796862348202E-2</v>
      </c>
      <c r="DN17" s="40">
        <v>7.5930545541375905E-2</v>
      </c>
      <c r="DO17" s="40">
        <v>0.33470615335033899</v>
      </c>
      <c r="DP17" s="40">
        <v>0.41030502574675398</v>
      </c>
      <c r="DQ17" s="40">
        <v>0.43108458648293502</v>
      </c>
      <c r="DR17" s="40">
        <v>0.43217236767952499</v>
      </c>
      <c r="DS17" s="40">
        <v>0.39298490883992798</v>
      </c>
      <c r="DT17" s="40">
        <v>8.4285355419661007E-2</v>
      </c>
      <c r="DU17" s="40">
        <v>9.6278918091420002E-2</v>
      </c>
      <c r="DV17" s="40">
        <v>0.11457180130023301</v>
      </c>
      <c r="DW17" s="40">
        <v>6.1073161540626399E-2</v>
      </c>
      <c r="DX17" s="40">
        <v>9.2216917579751798E-2</v>
      </c>
      <c r="DY17" s="40">
        <v>0.17707265092726299</v>
      </c>
      <c r="DZ17" s="40">
        <v>0.103656854288163</v>
      </c>
      <c r="EA17" s="40">
        <v>9.1893917062132E-2</v>
      </c>
      <c r="EB17" s="40">
        <v>7.3289429283096702E-2</v>
      </c>
      <c r="EC17" s="40">
        <v>6.0634822046218999E-2</v>
      </c>
      <c r="ED17" s="40">
        <v>6.8986893816085096E-2</v>
      </c>
      <c r="EE17" s="40">
        <v>6.61752268143911E-2</v>
      </c>
      <c r="EF17" s="40">
        <v>1.52683213179589E-2</v>
      </c>
      <c r="EG17" s="40">
        <v>4.6868723127428999E-2</v>
      </c>
      <c r="EH17" s="40">
        <v>3.44963916687187E-2</v>
      </c>
      <c r="EI17" s="40">
        <v>3.05337607580221E-2</v>
      </c>
      <c r="EJ17" s="40">
        <v>1.01607771853149E-2</v>
      </c>
      <c r="EK17" s="40">
        <v>2.7715393858965601E-2</v>
      </c>
      <c r="EL17" s="40">
        <v>0.105900522043198</v>
      </c>
      <c r="EM17" s="40">
        <v>0.365720823249019</v>
      </c>
      <c r="EN17" s="40">
        <v>0.45047444371503897</v>
      </c>
      <c r="EO17" s="40">
        <v>0.48954634827284699</v>
      </c>
      <c r="EP17" s="40">
        <v>0.48714450369864898</v>
      </c>
      <c r="EQ17" s="40">
        <v>0.44221531770989603</v>
      </c>
      <c r="ER17" s="40">
        <v>0.13456622510445901</v>
      </c>
      <c r="ES17" s="40">
        <v>0.14869583622608201</v>
      </c>
      <c r="ET17" s="40">
        <v>0.163321106786256</v>
      </c>
      <c r="EU17" s="40">
        <v>9.1649422534949607E-2</v>
      </c>
      <c r="EV17" s="40">
        <v>0.11804657073876</v>
      </c>
      <c r="EW17" s="40">
        <v>78.849523809523802</v>
      </c>
      <c r="EX17" s="40">
        <v>77.766920634920595</v>
      </c>
      <c r="EY17" s="40">
        <v>76.350730158730201</v>
      </c>
      <c r="EZ17" s="40">
        <v>74.202920634920602</v>
      </c>
      <c r="FA17" s="40">
        <v>73.813142857142907</v>
      </c>
      <c r="FB17" s="40">
        <v>72.656825396825397</v>
      </c>
      <c r="FC17" s="40">
        <v>71.401269841269794</v>
      </c>
      <c r="FD17" s="40">
        <v>73.522349206349205</v>
      </c>
      <c r="FE17" s="40">
        <v>77.717587301587301</v>
      </c>
      <c r="FF17" s="40">
        <v>82.693460317460307</v>
      </c>
      <c r="FG17" s="40">
        <v>87.898793650793607</v>
      </c>
      <c r="FH17" s="40">
        <v>90.928761904761899</v>
      </c>
      <c r="FI17" s="40">
        <v>94.436444444444405</v>
      </c>
      <c r="FJ17" s="40">
        <v>97.076634920634902</v>
      </c>
      <c r="FK17" s="40">
        <v>99.8619682539683</v>
      </c>
      <c r="FL17" s="40">
        <v>100.898349206349</v>
      </c>
      <c r="FM17" s="40">
        <v>101.69371428571399</v>
      </c>
      <c r="FN17" s="40">
        <v>101.42965079365101</v>
      </c>
      <c r="FO17" s="40">
        <v>99.254857142857105</v>
      </c>
      <c r="FP17" s="40">
        <v>95.609714285714304</v>
      </c>
      <c r="FQ17" s="40">
        <v>92.272507936507907</v>
      </c>
      <c r="FR17" s="40">
        <v>87.943492063492101</v>
      </c>
      <c r="FS17" s="40">
        <v>84.7253968253968</v>
      </c>
      <c r="FT17" s="40">
        <v>82.072126984126996</v>
      </c>
      <c r="FU17" s="40">
        <v>3.4221942047104499E-2</v>
      </c>
      <c r="FV17" s="40">
        <v>0</v>
      </c>
      <c r="FW17" s="40">
        <v>0</v>
      </c>
      <c r="FX17" s="41">
        <v>1</v>
      </c>
      <c r="FY17" s="22"/>
      <c r="FZ17" s="22"/>
    </row>
    <row r="18" spans="1:182" x14ac:dyDescent="0.2">
      <c r="A18" t="s">
        <v>42</v>
      </c>
      <c r="B18" t="s">
        <v>58</v>
      </c>
      <c r="C18" t="s">
        <v>3</v>
      </c>
      <c r="D18" t="s">
        <v>37</v>
      </c>
      <c r="E18" t="s">
        <v>78</v>
      </c>
      <c r="F18" s="22" t="s">
        <v>77</v>
      </c>
      <c r="G18" s="35">
        <v>43627</v>
      </c>
      <c r="H18" s="40">
        <v>1463</v>
      </c>
      <c r="I18" s="40">
        <v>1.5875599815197201</v>
      </c>
      <c r="J18" s="40">
        <v>1.36316107150615</v>
      </c>
      <c r="K18" s="40">
        <v>1.21718739892796</v>
      </c>
      <c r="L18" s="40">
        <v>1.04848303717671</v>
      </c>
      <c r="M18" s="40">
        <v>0.92254516244040796</v>
      </c>
      <c r="N18" s="40">
        <v>0.88738706037618897</v>
      </c>
      <c r="O18" s="40">
        <v>0.91449531794704697</v>
      </c>
      <c r="P18" s="40">
        <v>1.01151278642362</v>
      </c>
      <c r="Q18" s="40">
        <v>1.17218279206479</v>
      </c>
      <c r="R18" s="40">
        <v>1.28936843236484</v>
      </c>
      <c r="S18" s="40">
        <v>1.4230471419955599</v>
      </c>
      <c r="T18" s="40">
        <v>1.5414507081052999</v>
      </c>
      <c r="U18" s="40">
        <v>1.81890484660745</v>
      </c>
      <c r="V18" s="40">
        <v>2.13931058001591</v>
      </c>
      <c r="W18" s="40">
        <v>2.3954535695006101</v>
      </c>
      <c r="X18" s="40">
        <v>2.65019847083023</v>
      </c>
      <c r="Y18" s="40">
        <v>2.94813487048429</v>
      </c>
      <c r="Z18" s="40">
        <v>3.12617279503421</v>
      </c>
      <c r="AA18" s="40">
        <v>3.1872779864838199</v>
      </c>
      <c r="AB18" s="40">
        <v>3.1306032774436998</v>
      </c>
      <c r="AC18" s="40">
        <v>3.1357860301843199</v>
      </c>
      <c r="AD18" s="40">
        <v>2.9817806578358002</v>
      </c>
      <c r="AE18" s="40">
        <v>2.5214715856480798</v>
      </c>
      <c r="AF18" s="40">
        <v>2.0501438672615899</v>
      </c>
      <c r="AG18" s="40">
        <v>0.103003609173864</v>
      </c>
      <c r="AH18" s="40">
        <v>4.7953467321765302E-2</v>
      </c>
      <c r="AI18" s="40">
        <v>2.6187689397493E-2</v>
      </c>
      <c r="AJ18" s="40">
        <v>4.9834452190328101E-5</v>
      </c>
      <c r="AK18" s="40">
        <v>2.7687137645204102E-4</v>
      </c>
      <c r="AL18" s="40">
        <v>1.0786942266081101E-2</v>
      </c>
      <c r="AM18" s="40">
        <v>-1.44534676108503E-2</v>
      </c>
      <c r="AN18" s="40">
        <v>-2.0842104868327702E-2</v>
      </c>
      <c r="AO18" s="40">
        <v>-8.2363928858880994E-3</v>
      </c>
      <c r="AP18" s="40">
        <v>-1.27879326061105E-2</v>
      </c>
      <c r="AQ18" s="40">
        <v>-7.5597017944579598E-3</v>
      </c>
      <c r="AR18" s="40">
        <v>-2.7165602091412899E-2</v>
      </c>
      <c r="AS18" s="40">
        <v>-3.3391709060093902E-3</v>
      </c>
      <c r="AT18" s="40">
        <v>-9.02505553911267E-3</v>
      </c>
      <c r="AU18" s="40">
        <v>5.73334368778953E-2</v>
      </c>
      <c r="AV18" s="40">
        <v>7.0431070411344096E-2</v>
      </c>
      <c r="AW18" s="40">
        <v>5.3373703051698598E-2</v>
      </c>
      <c r="AX18" s="40">
        <v>5.9848140237737102E-2</v>
      </c>
      <c r="AY18" s="40">
        <v>0.10055891364979801</v>
      </c>
      <c r="AZ18" s="40">
        <v>2.2256018344044001E-2</v>
      </c>
      <c r="BA18" s="40">
        <v>3.4039333354971203E-2</v>
      </c>
      <c r="BB18" s="40">
        <v>5.3318234766909001E-2</v>
      </c>
      <c r="BC18" s="40">
        <v>4.3006544356592298E-2</v>
      </c>
      <c r="BD18" s="40">
        <v>6.5564689208694099E-2</v>
      </c>
      <c r="BE18" s="40">
        <v>0.12341274370114599</v>
      </c>
      <c r="BF18" s="40">
        <v>6.5328964239593598E-2</v>
      </c>
      <c r="BG18" s="40">
        <v>4.3050387845142202E-2</v>
      </c>
      <c r="BH18" s="40">
        <v>1.6929912660036999E-2</v>
      </c>
      <c r="BI18" s="40">
        <v>1.4916052721847199E-2</v>
      </c>
      <c r="BJ18" s="40">
        <v>2.3811760276240101E-2</v>
      </c>
      <c r="BK18" s="40">
        <v>3.4504935369580399E-3</v>
      </c>
      <c r="BL18" s="40">
        <v>-5.3820629843309804E-3</v>
      </c>
      <c r="BM18" s="40">
        <v>9.8755301426744994E-3</v>
      </c>
      <c r="BN18" s="40">
        <v>7.4227531368523296E-3</v>
      </c>
      <c r="BO18" s="40">
        <v>5.5605583633671603E-3</v>
      </c>
      <c r="BP18" s="40">
        <v>-1.7962017059840001E-2</v>
      </c>
      <c r="BQ18" s="40">
        <v>5.7391762863539903E-3</v>
      </c>
      <c r="BR18" s="40">
        <v>1.56256207454302E-2</v>
      </c>
      <c r="BS18" s="40">
        <v>8.3398200052803698E-2</v>
      </c>
      <c r="BT18" s="40">
        <v>0.10691677171712199</v>
      </c>
      <c r="BU18" s="40">
        <v>0.103416482340738</v>
      </c>
      <c r="BV18" s="40">
        <v>0.110038903796573</v>
      </c>
      <c r="BW18" s="40">
        <v>0.14376198407712901</v>
      </c>
      <c r="BX18" s="40">
        <v>6.4447060827720795E-2</v>
      </c>
      <c r="BY18" s="40">
        <v>7.9321799183412103E-2</v>
      </c>
      <c r="BZ18" s="40">
        <v>9.6875486796727403E-2</v>
      </c>
      <c r="CA18" s="40">
        <v>7.4462814326088395E-2</v>
      </c>
      <c r="CB18" s="40">
        <v>9.1891149905005395E-2</v>
      </c>
      <c r="CC18" s="40">
        <v>0.137548048103006</v>
      </c>
      <c r="CD18" s="40">
        <v>7.7363180474425794E-2</v>
      </c>
      <c r="CE18" s="40">
        <v>5.47294414216511E-2</v>
      </c>
      <c r="CF18" s="40">
        <v>2.8621003405515301E-2</v>
      </c>
      <c r="CG18" s="40">
        <v>2.50551051267685E-2</v>
      </c>
      <c r="CH18" s="40">
        <v>3.2832709552963503E-2</v>
      </c>
      <c r="CI18" s="40">
        <v>1.5850722487629799E-2</v>
      </c>
      <c r="CJ18" s="40">
        <v>5.3255149290629099E-3</v>
      </c>
      <c r="CK18" s="40">
        <v>2.2419792858448601E-2</v>
      </c>
      <c r="CL18" s="40">
        <v>2.14206125152221E-2</v>
      </c>
      <c r="CM18" s="40">
        <v>1.46476105808215E-2</v>
      </c>
      <c r="CN18" s="40">
        <v>-1.15876421035779E-2</v>
      </c>
      <c r="CO18" s="40">
        <v>1.2026811896687899E-2</v>
      </c>
      <c r="CP18" s="40">
        <v>3.2698604047488103E-2</v>
      </c>
      <c r="CQ18" s="40">
        <v>0.10145057562743801</v>
      </c>
      <c r="CR18" s="40">
        <v>0.13218665729620599</v>
      </c>
      <c r="CS18" s="40">
        <v>0.13807595883250701</v>
      </c>
      <c r="CT18" s="40">
        <v>0.14480087374280401</v>
      </c>
      <c r="CU18" s="40">
        <v>0.17368429904687999</v>
      </c>
      <c r="CV18" s="40">
        <v>9.3668448326607104E-2</v>
      </c>
      <c r="CW18" s="40">
        <v>0.110684297073572</v>
      </c>
      <c r="CX18" s="40">
        <v>0.127043106865428</v>
      </c>
      <c r="CY18" s="40">
        <v>9.6249331082669004E-2</v>
      </c>
      <c r="CZ18" s="40">
        <v>0.110124776385762</v>
      </c>
      <c r="DA18" s="40">
        <v>0.151683352504866</v>
      </c>
      <c r="DB18" s="40">
        <v>8.9397396709258101E-2</v>
      </c>
      <c r="DC18" s="40">
        <v>6.6408494998159998E-2</v>
      </c>
      <c r="DD18" s="40">
        <v>4.0312094150993599E-2</v>
      </c>
      <c r="DE18" s="40">
        <v>3.51941575316898E-2</v>
      </c>
      <c r="DF18" s="40">
        <v>4.1853658829686897E-2</v>
      </c>
      <c r="DG18" s="40">
        <v>2.82509514383016E-2</v>
      </c>
      <c r="DH18" s="40">
        <v>1.6033092842456801E-2</v>
      </c>
      <c r="DI18" s="40">
        <v>3.4964055574222802E-2</v>
      </c>
      <c r="DJ18" s="40">
        <v>3.5418471893591902E-2</v>
      </c>
      <c r="DK18" s="40">
        <v>2.37346627982759E-2</v>
      </c>
      <c r="DL18" s="40">
        <v>-5.2132671473157999E-3</v>
      </c>
      <c r="DM18" s="40">
        <v>1.8314447507021801E-2</v>
      </c>
      <c r="DN18" s="40">
        <v>4.9771587349546099E-2</v>
      </c>
      <c r="DO18" s="40">
        <v>0.11950295120207299</v>
      </c>
      <c r="DP18" s="40">
        <v>0.15745654287528901</v>
      </c>
      <c r="DQ18" s="40">
        <v>0.17273543532427699</v>
      </c>
      <c r="DR18" s="40">
        <v>0.179562843689035</v>
      </c>
      <c r="DS18" s="40">
        <v>0.20360661401663099</v>
      </c>
      <c r="DT18" s="40">
        <v>0.122889835825493</v>
      </c>
      <c r="DU18" s="40">
        <v>0.14204679496373099</v>
      </c>
      <c r="DV18" s="40">
        <v>0.15721072693412899</v>
      </c>
      <c r="DW18" s="40">
        <v>0.11803584783925</v>
      </c>
      <c r="DX18" s="40">
        <v>0.12835840286651901</v>
      </c>
      <c r="DY18" s="40">
        <v>0.17209248703214799</v>
      </c>
      <c r="DZ18" s="40">
        <v>0.106772893627086</v>
      </c>
      <c r="EA18" s="40">
        <v>8.3271193445809202E-2</v>
      </c>
      <c r="EB18" s="40">
        <v>5.7192172358840297E-2</v>
      </c>
      <c r="EC18" s="40">
        <v>4.9833338877085E-2</v>
      </c>
      <c r="ED18" s="40">
        <v>5.4878476839846001E-2</v>
      </c>
      <c r="EE18" s="40">
        <v>4.615491258611E-2</v>
      </c>
      <c r="EF18" s="40">
        <v>3.1493134726453501E-2</v>
      </c>
      <c r="EG18" s="40">
        <v>5.3075978602785401E-2</v>
      </c>
      <c r="EH18" s="40">
        <v>5.5629157636554703E-2</v>
      </c>
      <c r="EI18" s="40">
        <v>3.6854922956101002E-2</v>
      </c>
      <c r="EJ18" s="40">
        <v>3.9903178842570896E-3</v>
      </c>
      <c r="EK18" s="40">
        <v>2.7392794699385201E-2</v>
      </c>
      <c r="EL18" s="40">
        <v>7.4422263634089006E-2</v>
      </c>
      <c r="EM18" s="40">
        <v>0.14556771437698099</v>
      </c>
      <c r="EN18" s="40">
        <v>0.19394224418106701</v>
      </c>
      <c r="EO18" s="40">
        <v>0.22277821461331601</v>
      </c>
      <c r="EP18" s="40">
        <v>0.229753607247871</v>
      </c>
      <c r="EQ18" s="40">
        <v>0.24680968444396201</v>
      </c>
      <c r="ER18" s="40">
        <v>0.16508087830917001</v>
      </c>
      <c r="ES18" s="40">
        <v>0.18732926079217199</v>
      </c>
      <c r="ET18" s="40">
        <v>0.20076797896394699</v>
      </c>
      <c r="EU18" s="40">
        <v>0.14949211780874599</v>
      </c>
      <c r="EV18" s="40">
        <v>0.15468486356283101</v>
      </c>
      <c r="EW18" s="40">
        <v>78.521834391054696</v>
      </c>
      <c r="EX18" s="40">
        <v>77.514808099123599</v>
      </c>
      <c r="EY18" s="40">
        <v>76.159262617104901</v>
      </c>
      <c r="EZ18" s="40">
        <v>74.061196736174097</v>
      </c>
      <c r="FA18" s="40">
        <v>73.652160773647594</v>
      </c>
      <c r="FB18" s="40">
        <v>72.550392867935898</v>
      </c>
      <c r="FC18" s="40">
        <v>71.362420670897507</v>
      </c>
      <c r="FD18" s="40">
        <v>73.4932003626473</v>
      </c>
      <c r="FE18" s="40">
        <v>77.6942429737081</v>
      </c>
      <c r="FF18" s="40">
        <v>82.494862496222396</v>
      </c>
      <c r="FG18" s="40">
        <v>87.581973405862797</v>
      </c>
      <c r="FH18" s="40">
        <v>90.594212753097594</v>
      </c>
      <c r="FI18" s="40">
        <v>94.108491991538202</v>
      </c>
      <c r="FJ18" s="40">
        <v>96.733756421879704</v>
      </c>
      <c r="FK18" s="40">
        <v>99.585750982169799</v>
      </c>
      <c r="FL18" s="40">
        <v>100.69854941069801</v>
      </c>
      <c r="FM18" s="40">
        <v>101.408884859474</v>
      </c>
      <c r="FN18" s="40">
        <v>101.05167724387999</v>
      </c>
      <c r="FO18" s="40">
        <v>98.818298579631303</v>
      </c>
      <c r="FP18" s="40">
        <v>95.281958295557601</v>
      </c>
      <c r="FQ18" s="40">
        <v>91.847839226352406</v>
      </c>
      <c r="FR18" s="40">
        <v>87.371033544877605</v>
      </c>
      <c r="FS18" s="40">
        <v>84.093381686310096</v>
      </c>
      <c r="FT18" s="40">
        <v>81.555983680870398</v>
      </c>
      <c r="FU18" s="40">
        <v>3.7191450405827303E-2</v>
      </c>
      <c r="FV18" s="40">
        <v>0</v>
      </c>
      <c r="FW18" s="40">
        <v>0</v>
      </c>
      <c r="FX18" s="41">
        <v>1</v>
      </c>
      <c r="FY18" s="22"/>
      <c r="FZ18" s="22"/>
    </row>
    <row r="19" spans="1:182" x14ac:dyDescent="0.2">
      <c r="A19" t="s">
        <v>42</v>
      </c>
      <c r="B19" t="s">
        <v>58</v>
      </c>
      <c r="C19" t="s">
        <v>3</v>
      </c>
      <c r="D19" t="s">
        <v>37</v>
      </c>
      <c r="E19" t="s">
        <v>78</v>
      </c>
      <c r="F19" s="22" t="s">
        <v>78</v>
      </c>
      <c r="G19" s="35">
        <v>43627</v>
      </c>
      <c r="H19" s="40">
        <v>342</v>
      </c>
      <c r="I19" s="40">
        <v>0.37782644456508702</v>
      </c>
      <c r="J19" s="40">
        <v>0.31601825739533901</v>
      </c>
      <c r="K19" s="40">
        <v>0.28405103295580902</v>
      </c>
      <c r="L19" s="40">
        <v>0.24764780259292801</v>
      </c>
      <c r="M19" s="40">
        <v>0.22809787848413299</v>
      </c>
      <c r="N19" s="40">
        <v>0.20804910796009701</v>
      </c>
      <c r="O19" s="40">
        <v>0.21975434237493999</v>
      </c>
      <c r="P19" s="40">
        <v>0.22797123158822999</v>
      </c>
      <c r="Q19" s="40">
        <v>0.27393927648638899</v>
      </c>
      <c r="R19" s="40">
        <v>0.32469988794200799</v>
      </c>
      <c r="S19" s="40">
        <v>0.41927449658863403</v>
      </c>
      <c r="T19" s="40">
        <v>0.52260380660599404</v>
      </c>
      <c r="U19" s="40">
        <v>0.634976493246597</v>
      </c>
      <c r="V19" s="40">
        <v>0.72722789631984297</v>
      </c>
      <c r="W19" s="40">
        <v>0.81679077212965201</v>
      </c>
      <c r="X19" s="40">
        <v>0.89711186476718496</v>
      </c>
      <c r="Y19" s="40">
        <v>0.97206087696542398</v>
      </c>
      <c r="Z19" s="40">
        <v>1.0155215558694199</v>
      </c>
      <c r="AA19" s="40">
        <v>1.00004340958689</v>
      </c>
      <c r="AB19" s="40">
        <v>0.94061990909702897</v>
      </c>
      <c r="AC19" s="40">
        <v>0.86712227183747004</v>
      </c>
      <c r="AD19" s="40">
        <v>0.77943575254278197</v>
      </c>
      <c r="AE19" s="40">
        <v>0.62904039174763204</v>
      </c>
      <c r="AF19" s="40">
        <v>0.50033405486396798</v>
      </c>
      <c r="AG19" s="40">
        <v>-1.93231306111686E-3</v>
      </c>
      <c r="AH19" s="40">
        <v>-5.8447120364629604E-3</v>
      </c>
      <c r="AI19" s="40">
        <v>9.5318494698726705E-3</v>
      </c>
      <c r="AJ19" s="40">
        <v>1.0780482343805801E-2</v>
      </c>
      <c r="AK19" s="40">
        <v>2.21235474751609E-3</v>
      </c>
      <c r="AL19" s="40">
        <v>2.2576191496666599E-3</v>
      </c>
      <c r="AM19" s="40">
        <v>2.2824063929717201E-3</v>
      </c>
      <c r="AN19" s="40">
        <v>-2.4746940083713798E-2</v>
      </c>
      <c r="AO19" s="40">
        <v>-4.2320320217518904E-3</v>
      </c>
      <c r="AP19" s="40">
        <v>-3.1760420890905298E-2</v>
      </c>
      <c r="AQ19" s="40">
        <v>-2.52891660285125E-2</v>
      </c>
      <c r="AR19" s="40">
        <v>-1.2495277298291601E-2</v>
      </c>
      <c r="AS19" s="40">
        <v>-1.05909400058869E-2</v>
      </c>
      <c r="AT19" s="40">
        <v>5.2038568709270898E-3</v>
      </c>
      <c r="AU19" s="40">
        <v>0.18309354717194301</v>
      </c>
      <c r="AV19" s="40">
        <v>0.21882266953501001</v>
      </c>
      <c r="AW19" s="40">
        <v>0.20577491431424</v>
      </c>
      <c r="AX19" s="40">
        <v>0.19675524540001099</v>
      </c>
      <c r="AY19" s="40">
        <v>0.13267799540759001</v>
      </c>
      <c r="AZ19" s="40">
        <v>-8.6874130916356304E-2</v>
      </c>
      <c r="BA19" s="40">
        <v>-8.5878223789825694E-2</v>
      </c>
      <c r="BB19" s="40">
        <v>-7.5569932845705998E-2</v>
      </c>
      <c r="BC19" s="40">
        <v>-8.4028569272676795E-2</v>
      </c>
      <c r="BD19" s="40">
        <v>-4.8641237941907202E-2</v>
      </c>
      <c r="BE19" s="40">
        <v>5.8568307181791797E-3</v>
      </c>
      <c r="BF19" s="40">
        <v>8.2810250377637798E-4</v>
      </c>
      <c r="BG19" s="40">
        <v>1.5741499002655701E-2</v>
      </c>
      <c r="BH19" s="40">
        <v>1.55769889931435E-2</v>
      </c>
      <c r="BI19" s="40">
        <v>6.5276136102669696E-3</v>
      </c>
      <c r="BJ19" s="40">
        <v>7.1582847535863704E-3</v>
      </c>
      <c r="BK19" s="40">
        <v>8.0268271828369004E-3</v>
      </c>
      <c r="BL19" s="40">
        <v>-1.9563426206411199E-2</v>
      </c>
      <c r="BM19" s="40">
        <v>1.7076457375476699E-3</v>
      </c>
      <c r="BN19" s="40">
        <v>-2.3277599945307901E-2</v>
      </c>
      <c r="BO19" s="40">
        <v>-1.64820456120837E-2</v>
      </c>
      <c r="BP19" s="40">
        <v>-5.5943820774961598E-3</v>
      </c>
      <c r="BQ19" s="40">
        <v>-3.6659061749720898E-3</v>
      </c>
      <c r="BR19" s="40">
        <v>1.8278661848848899E-2</v>
      </c>
      <c r="BS19" s="40">
        <v>0.20234536226452099</v>
      </c>
      <c r="BT19" s="40">
        <v>0.23715977607251601</v>
      </c>
      <c r="BU19" s="40">
        <v>0.22766855389358301</v>
      </c>
      <c r="BV19" s="40">
        <v>0.220346795540835</v>
      </c>
      <c r="BW19" s="40">
        <v>0.157429135188559</v>
      </c>
      <c r="BX19" s="40">
        <v>-6.7371091253862606E-2</v>
      </c>
      <c r="BY19" s="40">
        <v>-6.8671858501064595E-2</v>
      </c>
      <c r="BZ19" s="40">
        <v>-6.4009379025522298E-2</v>
      </c>
      <c r="CA19" s="40">
        <v>-7.4212134287791998E-2</v>
      </c>
      <c r="CB19" s="40">
        <v>-4.3682194899442299E-2</v>
      </c>
      <c r="CC19" s="40">
        <v>1.12515679718844E-2</v>
      </c>
      <c r="CD19" s="40">
        <v>5.4496735271511903E-3</v>
      </c>
      <c r="CE19" s="40">
        <v>2.0042283352792001E-2</v>
      </c>
      <c r="CF19" s="40">
        <v>1.88990348870203E-2</v>
      </c>
      <c r="CG19" s="40">
        <v>9.5163487531644796E-3</v>
      </c>
      <c r="CH19" s="40">
        <v>1.05524708221104E-2</v>
      </c>
      <c r="CI19" s="40">
        <v>1.2005395522840599E-2</v>
      </c>
      <c r="CJ19" s="40">
        <v>-1.59733402853744E-2</v>
      </c>
      <c r="CK19" s="40">
        <v>5.8214484597761901E-3</v>
      </c>
      <c r="CL19" s="40">
        <v>-1.7402423999350301E-2</v>
      </c>
      <c r="CM19" s="40">
        <v>-1.03822608405321E-2</v>
      </c>
      <c r="CN19" s="40">
        <v>-8.1484306956354296E-4</v>
      </c>
      <c r="CO19" s="40">
        <v>1.13035116079649E-3</v>
      </c>
      <c r="CP19" s="40">
        <v>2.7334231947170998E-2</v>
      </c>
      <c r="CQ19" s="40">
        <v>0.21567911075141299</v>
      </c>
      <c r="CR19" s="40">
        <v>0.249860000200615</v>
      </c>
      <c r="CS19" s="40">
        <v>0.242832021972298</v>
      </c>
      <c r="CT19" s="40">
        <v>0.23668623130213801</v>
      </c>
      <c r="CU19" s="40">
        <v>0.174571699202203</v>
      </c>
      <c r="CV19" s="40">
        <v>-5.3863345395144702E-2</v>
      </c>
      <c r="CW19" s="40">
        <v>-5.6754782317303597E-2</v>
      </c>
      <c r="CX19" s="40">
        <v>-5.6002574666231597E-2</v>
      </c>
      <c r="CY19" s="40">
        <v>-6.7413301320772404E-2</v>
      </c>
      <c r="CZ19" s="40">
        <v>-4.0247576794815401E-2</v>
      </c>
      <c r="DA19" s="40">
        <v>1.6646305225589499E-2</v>
      </c>
      <c r="DB19" s="40">
        <v>1.0071244550526E-2</v>
      </c>
      <c r="DC19" s="40">
        <v>2.4343067702928298E-2</v>
      </c>
      <c r="DD19" s="40">
        <v>2.2221080780897198E-2</v>
      </c>
      <c r="DE19" s="40">
        <v>1.2505083896062001E-2</v>
      </c>
      <c r="DF19" s="40">
        <v>1.39466568906344E-2</v>
      </c>
      <c r="DG19" s="40">
        <v>1.59839638628444E-2</v>
      </c>
      <c r="DH19" s="40">
        <v>-1.23832543643376E-2</v>
      </c>
      <c r="DI19" s="40">
        <v>9.9352511820047108E-3</v>
      </c>
      <c r="DJ19" s="40">
        <v>-1.15272480533927E-2</v>
      </c>
      <c r="DK19" s="40">
        <v>-4.2824760689804797E-3</v>
      </c>
      <c r="DL19" s="40">
        <v>3.9646959383690698E-3</v>
      </c>
      <c r="DM19" s="40">
        <v>5.9266084965650797E-3</v>
      </c>
      <c r="DN19" s="40">
        <v>3.6389802045493198E-2</v>
      </c>
      <c r="DO19" s="40">
        <v>0.229012859238306</v>
      </c>
      <c r="DP19" s="40">
        <v>0.26256022432871301</v>
      </c>
      <c r="DQ19" s="40">
        <v>0.25799549005101302</v>
      </c>
      <c r="DR19" s="40">
        <v>0.25302566706344098</v>
      </c>
      <c r="DS19" s="40">
        <v>0.191714263215847</v>
      </c>
      <c r="DT19" s="40">
        <v>-4.0355599536426798E-2</v>
      </c>
      <c r="DU19" s="40">
        <v>-4.4837706133542599E-2</v>
      </c>
      <c r="DV19" s="40">
        <v>-4.7995770306940903E-2</v>
      </c>
      <c r="DW19" s="40">
        <v>-6.06144683537529E-2</v>
      </c>
      <c r="DX19" s="40">
        <v>-3.6812958690188399E-2</v>
      </c>
      <c r="DY19" s="40">
        <v>2.44354490048856E-2</v>
      </c>
      <c r="DZ19" s="40">
        <v>1.6744059090765401E-2</v>
      </c>
      <c r="EA19" s="40">
        <v>3.0552717235711398E-2</v>
      </c>
      <c r="EB19" s="40">
        <v>2.7017587430234899E-2</v>
      </c>
      <c r="EC19" s="40">
        <v>1.68203427588129E-2</v>
      </c>
      <c r="ED19" s="40">
        <v>1.8847322494554199E-2</v>
      </c>
      <c r="EE19" s="40">
        <v>2.1728384652709501E-2</v>
      </c>
      <c r="EF19" s="40">
        <v>-7.1997404870350603E-3</v>
      </c>
      <c r="EG19" s="40">
        <v>1.5874928941304298E-2</v>
      </c>
      <c r="EH19" s="40">
        <v>-3.0444271077952E-3</v>
      </c>
      <c r="EI19" s="40">
        <v>4.5246443474483197E-3</v>
      </c>
      <c r="EJ19" s="40">
        <v>1.08655911591645E-2</v>
      </c>
      <c r="EK19" s="40">
        <v>1.2851642327479901E-2</v>
      </c>
      <c r="EL19" s="40">
        <v>4.9464607023415E-2</v>
      </c>
      <c r="EM19" s="40">
        <v>0.24826467433088401</v>
      </c>
      <c r="EN19" s="40">
        <v>0.28089733086621899</v>
      </c>
      <c r="EO19" s="40">
        <v>0.279889129630355</v>
      </c>
      <c r="EP19" s="40">
        <v>0.27661721720426602</v>
      </c>
      <c r="EQ19" s="40">
        <v>0.21646540299681599</v>
      </c>
      <c r="ER19" s="40">
        <v>-2.0852559873933099E-2</v>
      </c>
      <c r="ES19" s="40">
        <v>-2.7631340844781499E-2</v>
      </c>
      <c r="ET19" s="40">
        <v>-3.6435216486757099E-2</v>
      </c>
      <c r="EU19" s="40">
        <v>-5.0798033368868102E-2</v>
      </c>
      <c r="EV19" s="40">
        <v>-3.1853915647723503E-2</v>
      </c>
      <c r="EW19" s="40">
        <v>80.744868871151695</v>
      </c>
      <c r="EX19" s="40">
        <v>79.277651083238297</v>
      </c>
      <c r="EY19" s="40">
        <v>77.577537058152799</v>
      </c>
      <c r="EZ19" s="40">
        <v>75.1399657924743</v>
      </c>
      <c r="FA19" s="40">
        <v>74.920467502850599</v>
      </c>
      <c r="FB19" s="40">
        <v>73.463226909920195</v>
      </c>
      <c r="FC19" s="40">
        <v>71.782212086659101</v>
      </c>
      <c r="FD19" s="40">
        <v>73.825256556442397</v>
      </c>
      <c r="FE19" s="40">
        <v>77.863740022805004</v>
      </c>
      <c r="FF19" s="40">
        <v>83.782782212086701</v>
      </c>
      <c r="FG19" s="40">
        <v>89.643386545039903</v>
      </c>
      <c r="FH19" s="40">
        <v>92.744868871151695</v>
      </c>
      <c r="FI19" s="40">
        <v>96.215507411630597</v>
      </c>
      <c r="FJ19" s="40">
        <v>98.996009122006797</v>
      </c>
      <c r="FK19" s="40">
        <v>101.44640820980599</v>
      </c>
      <c r="FL19" s="40">
        <v>102.04988597491401</v>
      </c>
      <c r="FM19" s="40">
        <v>103.332098061574</v>
      </c>
      <c r="FN19" s="40">
        <v>103.719498289624</v>
      </c>
      <c r="FO19" s="40">
        <v>101.899942987457</v>
      </c>
      <c r="FP19" s="40">
        <v>97.630273660205205</v>
      </c>
      <c r="FQ19" s="40">
        <v>94.802736602052406</v>
      </c>
      <c r="FR19" s="40">
        <v>91.349486887115205</v>
      </c>
      <c r="FS19" s="40">
        <v>88.497149372861998</v>
      </c>
      <c r="FT19" s="40">
        <v>85.192987457240605</v>
      </c>
      <c r="FU19" s="40">
        <v>8.3280214931603494E-2</v>
      </c>
      <c r="FV19" s="40">
        <v>0</v>
      </c>
      <c r="FW19" s="40">
        <v>0</v>
      </c>
      <c r="FX19" s="41">
        <v>1</v>
      </c>
      <c r="FY19" s="22"/>
      <c r="FZ19" s="22"/>
    </row>
    <row r="20" spans="1:182" x14ac:dyDescent="0.2">
      <c r="A20" t="s">
        <v>42</v>
      </c>
      <c r="B20" t="s">
        <v>58</v>
      </c>
      <c r="C20" t="s">
        <v>3</v>
      </c>
      <c r="D20" t="s">
        <v>80</v>
      </c>
      <c r="E20" t="s">
        <v>1</v>
      </c>
      <c r="F20" s="22" t="s">
        <v>1</v>
      </c>
      <c r="G20" s="35">
        <v>43627</v>
      </c>
      <c r="H20" s="40">
        <v>14586</v>
      </c>
      <c r="I20" s="40">
        <v>18.554333891951998</v>
      </c>
      <c r="J20" s="40">
        <v>16.3722502050591</v>
      </c>
      <c r="K20" s="40">
        <v>14.4206589186809</v>
      </c>
      <c r="L20" s="40">
        <v>13.002511100786499</v>
      </c>
      <c r="M20" s="40">
        <v>12.085569670591299</v>
      </c>
      <c r="N20" s="40">
        <v>11.8976171904101</v>
      </c>
      <c r="O20" s="40">
        <v>12.5250905469569</v>
      </c>
      <c r="P20" s="40">
        <v>13.2021862947147</v>
      </c>
      <c r="Q20" s="40">
        <v>14.0273065910922</v>
      </c>
      <c r="R20" s="40">
        <v>15.5597442626479</v>
      </c>
      <c r="S20" s="40">
        <v>17.8129317074258</v>
      </c>
      <c r="T20" s="40">
        <v>20.903668354082299</v>
      </c>
      <c r="U20" s="40">
        <v>24.6457355823878</v>
      </c>
      <c r="V20" s="40">
        <v>28.4749227271416</v>
      </c>
      <c r="W20" s="40">
        <v>32.099509988696497</v>
      </c>
      <c r="X20" s="40">
        <v>35.422249658454803</v>
      </c>
      <c r="Y20" s="40">
        <v>38.366918394902001</v>
      </c>
      <c r="Z20" s="40">
        <v>40.288510338904999</v>
      </c>
      <c r="AA20" s="40">
        <v>39.981155523020803</v>
      </c>
      <c r="AB20" s="40">
        <v>38.407317275380102</v>
      </c>
      <c r="AC20" s="40">
        <v>36.2062829283648</v>
      </c>
      <c r="AD20" s="40">
        <v>32.684619966517801</v>
      </c>
      <c r="AE20" s="40">
        <v>28.725849571776902</v>
      </c>
      <c r="AF20" s="40">
        <v>24.527246960528299</v>
      </c>
      <c r="AG20" s="40">
        <v>-7.1441067267725797E-2</v>
      </c>
      <c r="AH20" s="40">
        <v>-0.35257879158109801</v>
      </c>
      <c r="AI20" s="40">
        <v>-0.29721245379136602</v>
      </c>
      <c r="AJ20" s="40">
        <v>-0.18384347269412399</v>
      </c>
      <c r="AK20" s="40">
        <v>-0.13574880845561299</v>
      </c>
      <c r="AL20" s="40">
        <v>-0.26472048216946897</v>
      </c>
      <c r="AM20" s="40">
        <v>-0.23345695766864699</v>
      </c>
      <c r="AN20" s="40">
        <v>-0.207145527821127</v>
      </c>
      <c r="AO20" s="40">
        <v>-0.17154919345196101</v>
      </c>
      <c r="AP20" s="40">
        <v>-0.25490271277356202</v>
      </c>
      <c r="AQ20" s="40">
        <v>-0.19992585493121501</v>
      </c>
      <c r="AR20" s="40">
        <v>-0.15543638737611401</v>
      </c>
      <c r="AS20" s="40">
        <v>-0.12476630649303599</v>
      </c>
      <c r="AT20" s="40">
        <v>0.325600636468167</v>
      </c>
      <c r="AU20" s="40">
        <v>2.8330769906180699</v>
      </c>
      <c r="AV20" s="40">
        <v>3.3206023850957802</v>
      </c>
      <c r="AW20" s="40">
        <v>3.51652475451868</v>
      </c>
      <c r="AX20" s="40">
        <v>3.6534772001991702</v>
      </c>
      <c r="AY20" s="40">
        <v>3.1894202939241101</v>
      </c>
      <c r="AZ20" s="40">
        <v>-0.29487214209872797</v>
      </c>
      <c r="BA20" s="40">
        <v>-0.86974422131064899</v>
      </c>
      <c r="BB20" s="40">
        <v>-1.0815437113339099</v>
      </c>
      <c r="BC20" s="40">
        <v>-1.04818420395919</v>
      </c>
      <c r="BD20" s="40">
        <v>-0.83644876381016298</v>
      </c>
      <c r="BE20" s="40">
        <v>4.2283297725961601E-2</v>
      </c>
      <c r="BF20" s="40">
        <v>-0.23750402770120299</v>
      </c>
      <c r="BG20" s="40">
        <v>-0.187201725790266</v>
      </c>
      <c r="BH20" s="40">
        <v>-6.3868773593374797E-2</v>
      </c>
      <c r="BI20" s="40">
        <v>-3.1955360965784198E-2</v>
      </c>
      <c r="BJ20" s="40">
        <v>-0.15730375512481301</v>
      </c>
      <c r="BK20" s="40">
        <v>-0.14620781028563501</v>
      </c>
      <c r="BL20" s="40">
        <v>-0.149264014405424</v>
      </c>
      <c r="BM20" s="40">
        <v>-0.10283820555928901</v>
      </c>
      <c r="BN20" s="40">
        <v>-0.170110888001334</v>
      </c>
      <c r="BO20" s="40">
        <v>-0.107751388451967</v>
      </c>
      <c r="BP20" s="40">
        <v>-6.8625423627047599E-2</v>
      </c>
      <c r="BQ20" s="40">
        <v>-3.9433226207396803E-2</v>
      </c>
      <c r="BR20" s="40">
        <v>0.49853637401643203</v>
      </c>
      <c r="BS20" s="40">
        <v>3.0867110532743398</v>
      </c>
      <c r="BT20" s="40">
        <v>3.5691053729444699</v>
      </c>
      <c r="BU20" s="40">
        <v>3.78674830614055</v>
      </c>
      <c r="BV20" s="40">
        <v>4.0068776958598704</v>
      </c>
      <c r="BW20" s="40">
        <v>3.5184037720737602</v>
      </c>
      <c r="BX20" s="40">
        <v>-6.30240690561195E-3</v>
      </c>
      <c r="BY20" s="40">
        <v>-0.64619128151377303</v>
      </c>
      <c r="BZ20" s="40">
        <v>-0.77411786920547099</v>
      </c>
      <c r="CA20" s="40">
        <v>-0.76219090473440598</v>
      </c>
      <c r="CB20" s="40">
        <v>-0.67226383263651601</v>
      </c>
      <c r="CC20" s="40">
        <v>0.12104844648546501</v>
      </c>
      <c r="CD20" s="40">
        <v>-0.15780359678679201</v>
      </c>
      <c r="CE20" s="40">
        <v>-0.11100863069908801</v>
      </c>
      <c r="CF20" s="40">
        <v>1.92253375284741E-2</v>
      </c>
      <c r="CG20" s="40">
        <v>3.9931664582802603E-2</v>
      </c>
      <c r="CH20" s="40">
        <v>-8.2907257194040698E-2</v>
      </c>
      <c r="CI20" s="40">
        <v>-8.5779316592623805E-2</v>
      </c>
      <c r="CJ20" s="40">
        <v>-0.10917545453642701</v>
      </c>
      <c r="CK20" s="40">
        <v>-5.5249184657048103E-2</v>
      </c>
      <c r="CL20" s="40">
        <v>-0.111384328462883</v>
      </c>
      <c r="CM20" s="40">
        <v>-4.3911633756754401E-2</v>
      </c>
      <c r="CN20" s="40">
        <v>-8.5004145840814598E-3</v>
      </c>
      <c r="CO20" s="40">
        <v>1.96682052508316E-2</v>
      </c>
      <c r="CP20" s="40">
        <v>0.61831113903340595</v>
      </c>
      <c r="CQ20" s="40">
        <v>3.2623772324322302</v>
      </c>
      <c r="CR20" s="40">
        <v>3.7412177853212798</v>
      </c>
      <c r="CS20" s="40">
        <v>3.9739043148199502</v>
      </c>
      <c r="CT20" s="40">
        <v>4.2516418026011404</v>
      </c>
      <c r="CU20" s="40">
        <v>3.7462567268677001</v>
      </c>
      <c r="CV20" s="40">
        <v>0.19356011262780501</v>
      </c>
      <c r="CW20" s="40">
        <v>-0.49135919641307801</v>
      </c>
      <c r="CX20" s="40">
        <v>-0.56119566744944005</v>
      </c>
      <c r="CY20" s="40">
        <v>-0.56411281690413395</v>
      </c>
      <c r="CZ20" s="40">
        <v>-0.55854984945728403</v>
      </c>
      <c r="DA20" s="40">
        <v>0.199813595244968</v>
      </c>
      <c r="DB20" s="40">
        <v>-7.8103165872381197E-2</v>
      </c>
      <c r="DC20" s="40">
        <v>-3.4815535607910002E-2</v>
      </c>
      <c r="DD20" s="40">
        <v>0.102319448650323</v>
      </c>
      <c r="DE20" s="40">
        <v>0.111818690131389</v>
      </c>
      <c r="DF20" s="40">
        <v>-8.5107592632685004E-3</v>
      </c>
      <c r="DG20" s="40">
        <v>-2.5350822899612602E-2</v>
      </c>
      <c r="DH20" s="40">
        <v>-6.9086894667430399E-2</v>
      </c>
      <c r="DI20" s="40">
        <v>-7.6601637548068197E-3</v>
      </c>
      <c r="DJ20" s="40">
        <v>-5.2657768924431997E-2</v>
      </c>
      <c r="DK20" s="40">
        <v>1.99281209384581E-2</v>
      </c>
      <c r="DL20" s="40">
        <v>5.1624594458884697E-2</v>
      </c>
      <c r="DM20" s="40">
        <v>7.8769636709059898E-2</v>
      </c>
      <c r="DN20" s="40">
        <v>0.73808590405037999</v>
      </c>
      <c r="DO20" s="40">
        <v>3.4380434115901202</v>
      </c>
      <c r="DP20" s="40">
        <v>3.9133301976980799</v>
      </c>
      <c r="DQ20" s="40">
        <v>4.16106032349935</v>
      </c>
      <c r="DR20" s="40">
        <v>4.4964059093423998</v>
      </c>
      <c r="DS20" s="40">
        <v>3.9741096816616501</v>
      </c>
      <c r="DT20" s="40">
        <v>0.39342263216122098</v>
      </c>
      <c r="DU20" s="40">
        <v>-0.336527111312382</v>
      </c>
      <c r="DV20" s="40">
        <v>-0.34827346569341</v>
      </c>
      <c r="DW20" s="40">
        <v>-0.36603472907386198</v>
      </c>
      <c r="DX20" s="40">
        <v>-0.44483586627805199</v>
      </c>
      <c r="DY20" s="40">
        <v>0.31353796023865499</v>
      </c>
      <c r="DZ20" s="40">
        <v>3.6971598007513998E-2</v>
      </c>
      <c r="EA20" s="40">
        <v>7.5195192393190002E-2</v>
      </c>
      <c r="EB20" s="40">
        <v>0.22229414775107301</v>
      </c>
      <c r="EC20" s="40">
        <v>0.215612137621218</v>
      </c>
      <c r="ED20" s="40">
        <v>9.8905967781387202E-2</v>
      </c>
      <c r="EE20" s="40">
        <v>6.1898324483399297E-2</v>
      </c>
      <c r="EF20" s="40">
        <v>-1.12053812517269E-2</v>
      </c>
      <c r="EG20" s="40">
        <v>6.1050824137865001E-2</v>
      </c>
      <c r="EH20" s="40">
        <v>3.2134055847796598E-2</v>
      </c>
      <c r="EI20" s="40">
        <v>0.112102587417706</v>
      </c>
      <c r="EJ20" s="40">
        <v>0.138435558207951</v>
      </c>
      <c r="EK20" s="40">
        <v>0.164102716994699</v>
      </c>
      <c r="EL20" s="40">
        <v>0.91102164159864496</v>
      </c>
      <c r="EM20" s="40">
        <v>3.69167747424639</v>
      </c>
      <c r="EN20" s="40">
        <v>4.1618331855467696</v>
      </c>
      <c r="EO20" s="40">
        <v>4.4312838751212098</v>
      </c>
      <c r="EP20" s="40">
        <v>4.8498064050030996</v>
      </c>
      <c r="EQ20" s="40">
        <v>4.3030931598112998</v>
      </c>
      <c r="ER20" s="40">
        <v>0.68199236735433799</v>
      </c>
      <c r="ES20" s="40">
        <v>-0.112974171515506</v>
      </c>
      <c r="ET20" s="40">
        <v>-4.0847623564966198E-2</v>
      </c>
      <c r="EU20" s="40">
        <v>-8.00414298490741E-2</v>
      </c>
      <c r="EV20" s="40">
        <v>-0.28065093510440497</v>
      </c>
      <c r="EW20" s="40">
        <v>83.369782554361393</v>
      </c>
      <c r="EX20" s="40">
        <v>82.811097225693601</v>
      </c>
      <c r="EY20" s="40">
        <v>81.281179705073697</v>
      </c>
      <c r="EZ20" s="40">
        <v>78.929617595601101</v>
      </c>
      <c r="FA20" s="40">
        <v>76.429330167458104</v>
      </c>
      <c r="FB20" s="40">
        <v>74.978905273681605</v>
      </c>
      <c r="FC20" s="40">
        <v>74.508822794301395</v>
      </c>
      <c r="FD20" s="40">
        <v>76.068657835541103</v>
      </c>
      <c r="FE20" s="40">
        <v>80.539602599350204</v>
      </c>
      <c r="FF20" s="40">
        <v>83.529630092476907</v>
      </c>
      <c r="FG20" s="40">
        <v>86.059547613096697</v>
      </c>
      <c r="FH20" s="40">
        <v>90.539602599350204</v>
      </c>
      <c r="FI20" s="40">
        <v>94.088315421144699</v>
      </c>
      <c r="FJ20" s="40">
        <v>96.598000499874999</v>
      </c>
      <c r="FK20" s="40">
        <v>99.068370407398106</v>
      </c>
      <c r="FL20" s="40">
        <v>100.05839790052499</v>
      </c>
      <c r="FM20" s="40">
        <v>101.45924768807799</v>
      </c>
      <c r="FN20" s="40">
        <v>101.919645088728</v>
      </c>
      <c r="FO20" s="40">
        <v>100.919932516871</v>
      </c>
      <c r="FP20" s="40">
        <v>99.879755061234704</v>
      </c>
      <c r="FQ20" s="40">
        <v>97.779742564358898</v>
      </c>
      <c r="FR20" s="40">
        <v>92.7891402149463</v>
      </c>
      <c r="FS20" s="40">
        <v>91.191139715071202</v>
      </c>
      <c r="FT20" s="40">
        <v>89.681742064483899</v>
      </c>
      <c r="FU20" s="40">
        <v>2.6344987839369002E-2</v>
      </c>
      <c r="FV20" s="40">
        <v>0</v>
      </c>
      <c r="FW20" s="40">
        <v>0</v>
      </c>
      <c r="FX20" s="41">
        <v>1</v>
      </c>
      <c r="FY20" s="22"/>
      <c r="FZ20" s="22"/>
    </row>
    <row r="21" spans="1:182" x14ac:dyDescent="0.2">
      <c r="A21" t="s">
        <v>42</v>
      </c>
      <c r="B21" t="s">
        <v>58</v>
      </c>
      <c r="C21" t="s">
        <v>3</v>
      </c>
      <c r="D21" t="s">
        <v>80</v>
      </c>
      <c r="E21" t="s">
        <v>1</v>
      </c>
      <c r="F21" s="22" t="s">
        <v>77</v>
      </c>
      <c r="G21" s="35">
        <v>43627</v>
      </c>
      <c r="H21" s="40">
        <v>12136</v>
      </c>
      <c r="I21" s="40">
        <v>15.865292389359499</v>
      </c>
      <c r="J21" s="40">
        <v>13.983426995352399</v>
      </c>
      <c r="K21" s="40">
        <v>12.3668565488599</v>
      </c>
      <c r="L21" s="40">
        <v>11.1267073910837</v>
      </c>
      <c r="M21" s="40">
        <v>10.3709328495452</v>
      </c>
      <c r="N21" s="40">
        <v>10.188683819153299</v>
      </c>
      <c r="O21" s="40">
        <v>10.6609817630723</v>
      </c>
      <c r="P21" s="40">
        <v>11.1437169821507</v>
      </c>
      <c r="Q21" s="40">
        <v>11.7724857192845</v>
      </c>
      <c r="R21" s="40">
        <v>13.0818277897508</v>
      </c>
      <c r="S21" s="40">
        <v>15.065685380009899</v>
      </c>
      <c r="T21" s="40">
        <v>17.767459365102098</v>
      </c>
      <c r="U21" s="40">
        <v>20.886712526192699</v>
      </c>
      <c r="V21" s="40">
        <v>24.034650660038</v>
      </c>
      <c r="W21" s="40">
        <v>27.083067339004302</v>
      </c>
      <c r="X21" s="40">
        <v>29.797866853135499</v>
      </c>
      <c r="Y21" s="40">
        <v>32.186465815818202</v>
      </c>
      <c r="Z21" s="40">
        <v>33.748824578394299</v>
      </c>
      <c r="AA21" s="40">
        <v>33.489734606152901</v>
      </c>
      <c r="AB21" s="40">
        <v>32.093530632431602</v>
      </c>
      <c r="AC21" s="40">
        <v>30.280003797097802</v>
      </c>
      <c r="AD21" s="40">
        <v>27.572363272308898</v>
      </c>
      <c r="AE21" s="40">
        <v>24.3227805242668</v>
      </c>
      <c r="AF21" s="40">
        <v>20.837568434752502</v>
      </c>
      <c r="AG21" s="40">
        <v>-1.03112168179784E-2</v>
      </c>
      <c r="AH21" s="40">
        <v>-0.201845030937051</v>
      </c>
      <c r="AI21" s="40">
        <v>-0.15934446304944</v>
      </c>
      <c r="AJ21" s="40">
        <v>-7.2007875829889698E-2</v>
      </c>
      <c r="AK21" s="40">
        <v>-7.0598337530924898E-2</v>
      </c>
      <c r="AL21" s="40">
        <v>-0.198400552370429</v>
      </c>
      <c r="AM21" s="40">
        <v>-0.135426052393087</v>
      </c>
      <c r="AN21" s="40">
        <v>-0.13896717174574599</v>
      </c>
      <c r="AO21" s="40">
        <v>-0.17916460895238301</v>
      </c>
      <c r="AP21" s="40">
        <v>-0.28635329688455402</v>
      </c>
      <c r="AQ21" s="40">
        <v>-0.29376193831054298</v>
      </c>
      <c r="AR21" s="40">
        <v>-7.8011649080511794E-2</v>
      </c>
      <c r="AS21" s="40">
        <v>-9.8823115358913499E-2</v>
      </c>
      <c r="AT21" s="40">
        <v>0.106838773720817</v>
      </c>
      <c r="AU21" s="40">
        <v>1.77837307867813</v>
      </c>
      <c r="AV21" s="40">
        <v>2.2584884794765601</v>
      </c>
      <c r="AW21" s="40">
        <v>2.35801673268764</v>
      </c>
      <c r="AX21" s="40">
        <v>2.5747850829966299</v>
      </c>
      <c r="AY21" s="40">
        <v>2.5334329046210602</v>
      </c>
      <c r="AZ21" s="40">
        <v>0.102326614375812</v>
      </c>
      <c r="BA21" s="40">
        <v>-0.42050768498942098</v>
      </c>
      <c r="BB21" s="40">
        <v>-0.53110579758687104</v>
      </c>
      <c r="BC21" s="40">
        <v>-0.72511336792417702</v>
      </c>
      <c r="BD21" s="40">
        <v>-0.43298694787269498</v>
      </c>
      <c r="BE21" s="40">
        <v>9.0906713755046095E-2</v>
      </c>
      <c r="BF21" s="40">
        <v>-0.113312039730481</v>
      </c>
      <c r="BG21" s="40">
        <v>-8.9468918487556198E-2</v>
      </c>
      <c r="BH21" s="40">
        <v>1.5873207906077599E-2</v>
      </c>
      <c r="BI21" s="40">
        <v>-1.0411959481196E-2</v>
      </c>
      <c r="BJ21" s="40">
        <v>-0.116186802965886</v>
      </c>
      <c r="BK21" s="40">
        <v>-5.4954087477142602E-2</v>
      </c>
      <c r="BL21" s="40">
        <v>-7.9917641013088694E-2</v>
      </c>
      <c r="BM21" s="40">
        <v>-9.7998696951807907E-2</v>
      </c>
      <c r="BN21" s="40">
        <v>-0.224133547050863</v>
      </c>
      <c r="BO21" s="40">
        <v>-0.24614500135078199</v>
      </c>
      <c r="BP21" s="40">
        <v>-2.3975774457974001E-2</v>
      </c>
      <c r="BQ21" s="40">
        <v>-4.5339785092001497E-2</v>
      </c>
      <c r="BR21" s="40">
        <v>0.270019177287458</v>
      </c>
      <c r="BS21" s="40">
        <v>2.0097008686364402</v>
      </c>
      <c r="BT21" s="40">
        <v>2.4579295783386201</v>
      </c>
      <c r="BU21" s="40">
        <v>2.53281648713754</v>
      </c>
      <c r="BV21" s="40">
        <v>2.7522789669856902</v>
      </c>
      <c r="BW21" s="40">
        <v>2.7754437158626</v>
      </c>
      <c r="BX21" s="40">
        <v>0.32956313407847299</v>
      </c>
      <c r="BY21" s="40">
        <v>-0.237942996903553</v>
      </c>
      <c r="BZ21" s="40">
        <v>-0.26756484267971198</v>
      </c>
      <c r="CA21" s="40">
        <v>-0.48457147100890902</v>
      </c>
      <c r="CB21" s="40">
        <v>-0.28151328004454901</v>
      </c>
      <c r="CC21" s="40">
        <v>0.161009944132775</v>
      </c>
      <c r="CD21" s="40">
        <v>-5.1994359716208097E-2</v>
      </c>
      <c r="CE21" s="40">
        <v>-4.1073329183772503E-2</v>
      </c>
      <c r="CF21" s="40">
        <v>7.6739378792096899E-2</v>
      </c>
      <c r="CG21" s="40">
        <v>3.1272942612086498E-2</v>
      </c>
      <c r="CH21" s="40">
        <v>-5.92458105735807E-2</v>
      </c>
      <c r="CI21" s="40">
        <v>7.80550284305308E-4</v>
      </c>
      <c r="CJ21" s="40">
        <v>-3.9020115908466199E-2</v>
      </c>
      <c r="CK21" s="40">
        <v>-4.1783433553494703E-2</v>
      </c>
      <c r="CL21" s="40">
        <v>-0.18104033785420801</v>
      </c>
      <c r="CM21" s="40">
        <v>-0.21316565586649999</v>
      </c>
      <c r="CN21" s="40">
        <v>1.3449307697730201E-2</v>
      </c>
      <c r="CO21" s="40">
        <v>-8.2973934738043709E-3</v>
      </c>
      <c r="CP21" s="40">
        <v>0.38303742770614002</v>
      </c>
      <c r="CQ21" s="40">
        <v>2.1699177912746501</v>
      </c>
      <c r="CR21" s="40">
        <v>2.5960618758590401</v>
      </c>
      <c r="CS21" s="40">
        <v>2.6538822645822799</v>
      </c>
      <c r="CT21" s="40">
        <v>2.8752106903422101</v>
      </c>
      <c r="CU21" s="40">
        <v>2.9430596664982098</v>
      </c>
      <c r="CV21" s="40">
        <v>0.486946455400735</v>
      </c>
      <c r="CW21" s="40">
        <v>-0.111499250076619</v>
      </c>
      <c r="CX21" s="40">
        <v>-8.5037180127925605E-2</v>
      </c>
      <c r="CY21" s="40">
        <v>-0.31797288596096601</v>
      </c>
      <c r="CZ21" s="40">
        <v>-0.176603079136469</v>
      </c>
      <c r="DA21" s="40">
        <v>0.23111317451050301</v>
      </c>
      <c r="DB21" s="40">
        <v>9.3233202980645604E-3</v>
      </c>
      <c r="DC21" s="40">
        <v>7.3222601200112203E-3</v>
      </c>
      <c r="DD21" s="40">
        <v>0.137605549678116</v>
      </c>
      <c r="DE21" s="40">
        <v>7.2957844705368993E-2</v>
      </c>
      <c r="DF21" s="40">
        <v>-2.3048181812751899E-3</v>
      </c>
      <c r="DG21" s="40">
        <v>5.6515188045753201E-2</v>
      </c>
      <c r="DH21" s="40">
        <v>1.8774091961563601E-3</v>
      </c>
      <c r="DI21" s="40">
        <v>1.4431829844818399E-2</v>
      </c>
      <c r="DJ21" s="40">
        <v>-0.13794712865755299</v>
      </c>
      <c r="DK21" s="40">
        <v>-0.180186310382217</v>
      </c>
      <c r="DL21" s="40">
        <v>5.0874389853434399E-2</v>
      </c>
      <c r="DM21" s="40">
        <v>2.8744998144392801E-2</v>
      </c>
      <c r="DN21" s="40">
        <v>0.49605567812482199</v>
      </c>
      <c r="DO21" s="40">
        <v>2.3301347139128601</v>
      </c>
      <c r="DP21" s="40">
        <v>2.7341941733794601</v>
      </c>
      <c r="DQ21" s="40">
        <v>2.77494804202703</v>
      </c>
      <c r="DR21" s="40">
        <v>2.99814241369873</v>
      </c>
      <c r="DS21" s="40">
        <v>3.1106756171338299</v>
      </c>
      <c r="DT21" s="40">
        <v>0.64432977672299796</v>
      </c>
      <c r="DU21" s="40">
        <v>1.4944496750315599E-2</v>
      </c>
      <c r="DV21" s="40">
        <v>9.7490482423860506E-2</v>
      </c>
      <c r="DW21" s="40">
        <v>-0.15137430091302301</v>
      </c>
      <c r="DX21" s="40">
        <v>-7.1692878228389406E-2</v>
      </c>
      <c r="DY21" s="40">
        <v>0.33233110508352698</v>
      </c>
      <c r="DZ21" s="40">
        <v>9.7856311504634794E-2</v>
      </c>
      <c r="EA21" s="40">
        <v>7.7197804681895396E-2</v>
      </c>
      <c r="EB21" s="40">
        <v>0.22548663341408401</v>
      </c>
      <c r="EC21" s="40">
        <v>0.13314422275509799</v>
      </c>
      <c r="ED21" s="40">
        <v>7.9908931223267698E-2</v>
      </c>
      <c r="EE21" s="40">
        <v>0.136987152961697</v>
      </c>
      <c r="EF21" s="40">
        <v>6.0926939928813498E-2</v>
      </c>
      <c r="EG21" s="40">
        <v>9.5597741845393699E-2</v>
      </c>
      <c r="EH21" s="40">
        <v>-7.5727378823861893E-2</v>
      </c>
      <c r="EI21" s="40">
        <v>-0.132569373422456</v>
      </c>
      <c r="EJ21" s="40">
        <v>0.104910264475972</v>
      </c>
      <c r="EK21" s="40">
        <v>8.2228328411304799E-2</v>
      </c>
      <c r="EL21" s="40">
        <v>0.65923608169146197</v>
      </c>
      <c r="EM21" s="40">
        <v>2.5614625038711698</v>
      </c>
      <c r="EN21" s="40">
        <v>2.9336352722415202</v>
      </c>
      <c r="EO21" s="40">
        <v>2.9497477964769301</v>
      </c>
      <c r="EP21" s="40">
        <v>3.1756362976877801</v>
      </c>
      <c r="EQ21" s="40">
        <v>3.3526864283753701</v>
      </c>
      <c r="ER21" s="40">
        <v>0.87156629642565797</v>
      </c>
      <c r="ES21" s="40">
        <v>0.19750918483618399</v>
      </c>
      <c r="ET21" s="40">
        <v>0.36103143733102</v>
      </c>
      <c r="EU21" s="40">
        <v>8.9167596002245206E-2</v>
      </c>
      <c r="EV21" s="40">
        <v>7.9780789599757401E-2</v>
      </c>
      <c r="EW21" s="40">
        <v>83.378195996101098</v>
      </c>
      <c r="EX21" s="40">
        <v>82.819087251005996</v>
      </c>
      <c r="EY21" s="40">
        <v>81.290707555422301</v>
      </c>
      <c r="EZ21" s="40">
        <v>78.934955387268502</v>
      </c>
      <c r="FA21" s="40">
        <v>76.435542725750395</v>
      </c>
      <c r="FB21" s="40">
        <v>74.983429556871897</v>
      </c>
      <c r="FC21" s="40">
        <v>74.511809252455606</v>
      </c>
      <c r="FD21" s="40">
        <v>76.068568643622996</v>
      </c>
      <c r="FE21" s="40">
        <v>80.538426932593495</v>
      </c>
      <c r="FF21" s="40">
        <v>83.528967034065602</v>
      </c>
      <c r="FG21" s="40">
        <v>86.057346729649396</v>
      </c>
      <c r="FH21" s="40">
        <v>90.538426932593495</v>
      </c>
      <c r="FI21" s="40">
        <v>94.088075779160704</v>
      </c>
      <c r="FJ21" s="40">
        <v>96.598123016170504</v>
      </c>
      <c r="FK21" s="40">
        <v>99.069155982104903</v>
      </c>
      <c r="FL21" s="40">
        <v>100.05969608357699</v>
      </c>
      <c r="FM21" s="40">
        <v>101.463922421334</v>
      </c>
      <c r="FN21" s="40">
        <v>101.92549548874101</v>
      </c>
      <c r="FO21" s="40">
        <v>100.924908150259</v>
      </c>
      <c r="FP21" s="40">
        <v>99.887655894629006</v>
      </c>
      <c r="FQ21" s="40">
        <v>97.793644247831807</v>
      </c>
      <c r="FR21" s="40">
        <v>92.8042788233236</v>
      </c>
      <c r="FS21" s="40">
        <v>91.206155807152996</v>
      </c>
      <c r="FT21" s="40">
        <v>89.695521231661303</v>
      </c>
      <c r="FU21" s="40">
        <v>2.2311400663531201E-2</v>
      </c>
      <c r="FV21" s="40">
        <v>0</v>
      </c>
      <c r="FW21" s="40">
        <v>0</v>
      </c>
      <c r="FX21" s="41">
        <v>1</v>
      </c>
      <c r="FY21" s="22"/>
      <c r="FZ21" s="22"/>
    </row>
    <row r="22" spans="1:182" x14ac:dyDescent="0.2">
      <c r="A22" t="s">
        <v>42</v>
      </c>
      <c r="B22" t="s">
        <v>58</v>
      </c>
      <c r="C22" t="s">
        <v>3</v>
      </c>
      <c r="D22" t="s">
        <v>80</v>
      </c>
      <c r="E22" t="s">
        <v>1</v>
      </c>
      <c r="F22" s="22" t="s">
        <v>78</v>
      </c>
      <c r="G22" s="35">
        <v>43627</v>
      </c>
      <c r="H22" s="40">
        <v>2450</v>
      </c>
      <c r="I22" s="40">
        <v>2.6775898234864002</v>
      </c>
      <c r="J22" s="40">
        <v>2.3601193825897901</v>
      </c>
      <c r="K22" s="40">
        <v>2.0776873906842601</v>
      </c>
      <c r="L22" s="40">
        <v>1.8645505645058</v>
      </c>
      <c r="M22" s="40">
        <v>1.7572886665318199</v>
      </c>
      <c r="N22" s="40">
        <v>1.78968111789285</v>
      </c>
      <c r="O22" s="40">
        <v>1.9378660080843</v>
      </c>
      <c r="P22" s="40">
        <v>2.0577299472908601</v>
      </c>
      <c r="Q22" s="40">
        <v>2.1999399112722799</v>
      </c>
      <c r="R22" s="40">
        <v>2.4410098986477502</v>
      </c>
      <c r="S22" s="40">
        <v>2.73704666649963</v>
      </c>
      <c r="T22" s="40">
        <v>3.2201728240444698</v>
      </c>
      <c r="U22" s="40">
        <v>3.86780362959251</v>
      </c>
      <c r="V22" s="40">
        <v>4.5115017201028502</v>
      </c>
      <c r="W22" s="40">
        <v>5.1196228726002904</v>
      </c>
      <c r="X22" s="40">
        <v>5.7027093266823199</v>
      </c>
      <c r="Y22" s="40">
        <v>6.2138397861065098</v>
      </c>
      <c r="Z22" s="40">
        <v>6.5493470965252998</v>
      </c>
      <c r="AA22" s="40">
        <v>6.4545177355097501</v>
      </c>
      <c r="AB22" s="40">
        <v>6.2274784402756298</v>
      </c>
      <c r="AC22" s="40">
        <v>5.8191166241309098</v>
      </c>
      <c r="AD22" s="40">
        <v>5.1044636637885201</v>
      </c>
      <c r="AE22" s="40">
        <v>4.3638973047660299</v>
      </c>
      <c r="AF22" s="40">
        <v>3.6416995527360698</v>
      </c>
      <c r="AG22" s="40">
        <v>-3.2572757225591199E-2</v>
      </c>
      <c r="AH22" s="40">
        <v>-8.7357059075587107E-2</v>
      </c>
      <c r="AI22" s="40">
        <v>-6.5983015288124502E-2</v>
      </c>
      <c r="AJ22" s="40">
        <v>-6.2355998486859597E-2</v>
      </c>
      <c r="AK22" s="40">
        <v>-4.7433070652843398E-2</v>
      </c>
      <c r="AL22" s="40">
        <v>-4.3487656917810799E-2</v>
      </c>
      <c r="AM22" s="40">
        <v>-4.54332639956114E-2</v>
      </c>
      <c r="AN22" s="40">
        <v>-7.6107297418661304E-2</v>
      </c>
      <c r="AO22" s="40">
        <v>-6.8177734144397095E-2</v>
      </c>
      <c r="AP22" s="40">
        <v>-2.1644166961370798E-2</v>
      </c>
      <c r="AQ22" s="40">
        <v>6.1945825191204304E-3</v>
      </c>
      <c r="AR22" s="40">
        <v>3.7566656049864899E-3</v>
      </c>
      <c r="AS22" s="40">
        <v>-7.7791307757496E-2</v>
      </c>
      <c r="AT22" s="40">
        <v>6.27066180390837E-2</v>
      </c>
      <c r="AU22" s="40">
        <v>1.0478236546499899</v>
      </c>
      <c r="AV22" s="40">
        <v>1.1461982471239101</v>
      </c>
      <c r="AW22" s="40">
        <v>1.1918284160769901</v>
      </c>
      <c r="AX22" s="40">
        <v>1.2811274914930999</v>
      </c>
      <c r="AY22" s="40">
        <v>0.67554757301762203</v>
      </c>
      <c r="AZ22" s="40">
        <v>-0.57860683772085397</v>
      </c>
      <c r="BA22" s="40">
        <v>-0.57814030311718001</v>
      </c>
      <c r="BB22" s="40">
        <v>-0.36872169291714002</v>
      </c>
      <c r="BC22" s="40">
        <v>-0.21656009513809199</v>
      </c>
      <c r="BD22" s="40">
        <v>-0.126896042032414</v>
      </c>
      <c r="BE22" s="40">
        <v>-4.3114427118764202E-3</v>
      </c>
      <c r="BF22" s="40">
        <v>-6.2783056047666902E-2</v>
      </c>
      <c r="BG22" s="40">
        <v>-3.9938973186697299E-2</v>
      </c>
      <c r="BH22" s="40">
        <v>-3.5025311879577699E-2</v>
      </c>
      <c r="BI22" s="40">
        <v>-2.3390442481314101E-2</v>
      </c>
      <c r="BJ22" s="40">
        <v>-2.5370600588952099E-2</v>
      </c>
      <c r="BK22" s="40">
        <v>-2.48368100678047E-2</v>
      </c>
      <c r="BL22" s="40">
        <v>-4.8658645369377702E-2</v>
      </c>
      <c r="BM22" s="40">
        <v>-4.6591760944147499E-2</v>
      </c>
      <c r="BN22" s="40">
        <v>-1.17456474324233E-3</v>
      </c>
      <c r="BO22" s="40">
        <v>2.4061612766362098E-2</v>
      </c>
      <c r="BP22" s="40">
        <v>2.73608243078079E-2</v>
      </c>
      <c r="BQ22" s="40">
        <v>-5.4615864791390502E-2</v>
      </c>
      <c r="BR22" s="40">
        <v>0.119704165648338</v>
      </c>
      <c r="BS22" s="40">
        <v>1.1243773514597999</v>
      </c>
      <c r="BT22" s="40">
        <v>1.2327436085413199</v>
      </c>
      <c r="BU22" s="40">
        <v>1.3175690032548799</v>
      </c>
      <c r="BV22" s="40">
        <v>1.3943974850269101</v>
      </c>
      <c r="BW22" s="40">
        <v>0.77857574504546501</v>
      </c>
      <c r="BX22" s="40">
        <v>-0.47553279632433398</v>
      </c>
      <c r="BY22" s="40">
        <v>-0.50002965538005795</v>
      </c>
      <c r="BZ22" s="40">
        <v>-0.28897290893587202</v>
      </c>
      <c r="CA22" s="40">
        <v>-0.15007705294915399</v>
      </c>
      <c r="CB22" s="40">
        <v>-8.2944984953331802E-2</v>
      </c>
      <c r="CC22" s="40">
        <v>1.5262257628727001E-2</v>
      </c>
      <c r="CD22" s="40">
        <v>-4.5763176409578402E-2</v>
      </c>
      <c r="CE22" s="40">
        <v>-2.19009489644338E-2</v>
      </c>
      <c r="CF22" s="40">
        <v>-1.6096161592025801E-2</v>
      </c>
      <c r="CG22" s="40">
        <v>-6.73859145005059E-3</v>
      </c>
      <c r="CH22" s="40">
        <v>-1.28227825650303E-2</v>
      </c>
      <c r="CI22" s="40">
        <v>-1.0571768819766E-2</v>
      </c>
      <c r="CJ22" s="40">
        <v>-2.9647792576049999E-2</v>
      </c>
      <c r="CK22" s="40">
        <v>-3.1641381662357797E-2</v>
      </c>
      <c r="CL22" s="40">
        <v>1.30026193970977E-2</v>
      </c>
      <c r="CM22" s="40">
        <v>3.6436263487802899E-2</v>
      </c>
      <c r="CN22" s="40">
        <v>4.3708992720740698E-2</v>
      </c>
      <c r="CO22" s="40">
        <v>-3.8564623591723197E-2</v>
      </c>
      <c r="CP22" s="40">
        <v>0.15918049349258601</v>
      </c>
      <c r="CQ22" s="40">
        <v>1.17739820866704</v>
      </c>
      <c r="CR22" s="40">
        <v>1.29268466221847</v>
      </c>
      <c r="CS22" s="40">
        <v>1.4046565508944999</v>
      </c>
      <c r="CT22" s="40">
        <v>1.4728479374974399</v>
      </c>
      <c r="CU22" s="40">
        <v>0.84993274314031597</v>
      </c>
      <c r="CV22" s="40">
        <v>-0.40414402924446802</v>
      </c>
      <c r="CW22" s="40">
        <v>-0.44593045870345299</v>
      </c>
      <c r="CX22" s="40">
        <v>-0.23373914408677701</v>
      </c>
      <c r="CY22" s="40">
        <v>-0.104031100454394</v>
      </c>
      <c r="CZ22" s="40">
        <v>-5.25046167071474E-2</v>
      </c>
      <c r="DA22" s="40">
        <v>3.4835957969330401E-2</v>
      </c>
      <c r="DB22" s="40">
        <v>-2.8743296771489901E-2</v>
      </c>
      <c r="DC22" s="40">
        <v>-3.8629247421702998E-3</v>
      </c>
      <c r="DD22" s="40">
        <v>2.83298869552615E-3</v>
      </c>
      <c r="DE22" s="40">
        <v>9.91325958121295E-3</v>
      </c>
      <c r="DF22" s="40">
        <v>-2.7496454110847502E-4</v>
      </c>
      <c r="DG22" s="40">
        <v>3.6932724282725902E-3</v>
      </c>
      <c r="DH22" s="40">
        <v>-1.06369397827223E-2</v>
      </c>
      <c r="DI22" s="40">
        <v>-1.6691002380568101E-2</v>
      </c>
      <c r="DJ22" s="40">
        <v>2.7179803537437701E-2</v>
      </c>
      <c r="DK22" s="40">
        <v>4.8810914209243703E-2</v>
      </c>
      <c r="DL22" s="40">
        <v>6.0057161133673501E-2</v>
      </c>
      <c r="DM22" s="40">
        <v>-2.25133823920559E-2</v>
      </c>
      <c r="DN22" s="40">
        <v>0.19865682133683399</v>
      </c>
      <c r="DO22" s="40">
        <v>1.23041906587428</v>
      </c>
      <c r="DP22" s="40">
        <v>1.3526257158956201</v>
      </c>
      <c r="DQ22" s="40">
        <v>1.4917440985341299</v>
      </c>
      <c r="DR22" s="40">
        <v>1.55129838996797</v>
      </c>
      <c r="DS22" s="40">
        <v>0.92128974123516805</v>
      </c>
      <c r="DT22" s="40">
        <v>-0.33275526216460199</v>
      </c>
      <c r="DU22" s="40">
        <v>-0.39183126202684798</v>
      </c>
      <c r="DV22" s="40">
        <v>-0.178505379237682</v>
      </c>
      <c r="DW22" s="40">
        <v>-5.79851479596344E-2</v>
      </c>
      <c r="DX22" s="40">
        <v>-2.2064248460962999E-2</v>
      </c>
      <c r="DY22" s="40">
        <v>6.30972724830451E-2</v>
      </c>
      <c r="DZ22" s="40">
        <v>-4.1692937435698404E-3</v>
      </c>
      <c r="EA22" s="40">
        <v>2.2181117359256899E-2</v>
      </c>
      <c r="EB22" s="40">
        <v>3.0163675302808099E-2</v>
      </c>
      <c r="EC22" s="40">
        <v>3.3955887752742303E-2</v>
      </c>
      <c r="ED22" s="40">
        <v>1.7842091787750199E-2</v>
      </c>
      <c r="EE22" s="40">
        <v>2.42897263560794E-2</v>
      </c>
      <c r="EF22" s="40">
        <v>1.68117122665613E-2</v>
      </c>
      <c r="EG22" s="40">
        <v>4.8949708196815E-3</v>
      </c>
      <c r="EH22" s="40">
        <v>4.7649405755566102E-2</v>
      </c>
      <c r="EI22" s="40">
        <v>6.6677944456485394E-2</v>
      </c>
      <c r="EJ22" s="40">
        <v>8.3661319836494899E-2</v>
      </c>
      <c r="EK22" s="40">
        <v>6.6206057404962003E-4</v>
      </c>
      <c r="EL22" s="40">
        <v>0.25565436894608901</v>
      </c>
      <c r="EM22" s="40">
        <v>1.3069727626840899</v>
      </c>
      <c r="EN22" s="40">
        <v>1.43917107731303</v>
      </c>
      <c r="EO22" s="40">
        <v>1.61748468571202</v>
      </c>
      <c r="EP22" s="40">
        <v>1.6645683835017799</v>
      </c>
      <c r="EQ22" s="40">
        <v>1.02431791326301</v>
      </c>
      <c r="ER22" s="40">
        <v>-0.22968122076808201</v>
      </c>
      <c r="ES22" s="40">
        <v>-0.31372061428972697</v>
      </c>
      <c r="ET22" s="40">
        <v>-9.8756595256414295E-2</v>
      </c>
      <c r="EU22" s="40">
        <v>8.4978942293038994E-3</v>
      </c>
      <c r="EV22" s="40">
        <v>2.1886808618119299E-2</v>
      </c>
      <c r="EW22" s="40">
        <v>83.334373180267903</v>
      </c>
      <c r="EX22" s="40">
        <v>82.790283670243696</v>
      </c>
      <c r="EY22" s="40">
        <v>81.255095249979206</v>
      </c>
      <c r="EZ22" s="40">
        <v>78.904750020796897</v>
      </c>
      <c r="FA22" s="40">
        <v>76.398178188170704</v>
      </c>
      <c r="FB22" s="40">
        <v>74.950253722651993</v>
      </c>
      <c r="FC22" s="40">
        <v>74.485442142916597</v>
      </c>
      <c r="FD22" s="40">
        <v>76.055818983445604</v>
      </c>
      <c r="FE22" s="40">
        <v>80.540346061059793</v>
      </c>
      <c r="FF22" s="40">
        <v>83.528616587638297</v>
      </c>
      <c r="FG22" s="40">
        <v>86.063805007902801</v>
      </c>
      <c r="FH22" s="40">
        <v>90.540346061059793</v>
      </c>
      <c r="FI22" s="40">
        <v>94.072706097662405</v>
      </c>
      <c r="FJ22" s="40">
        <v>96.577863738457694</v>
      </c>
      <c r="FK22" s="40">
        <v>99.049247150819397</v>
      </c>
      <c r="FL22" s="40">
        <v>100.037517677398</v>
      </c>
      <c r="FM22" s="40">
        <v>101.43336660843499</v>
      </c>
      <c r="FN22" s="40">
        <v>101.893020547375</v>
      </c>
      <c r="FO22" s="40">
        <v>100.89959238000201</v>
      </c>
      <c r="FP22" s="40">
        <v>99.8461026536894</v>
      </c>
      <c r="FQ22" s="40">
        <v>97.722236086848</v>
      </c>
      <c r="FR22" s="40">
        <v>92.720821895017096</v>
      </c>
      <c r="FS22" s="40">
        <v>91.142958156559402</v>
      </c>
      <c r="FT22" s="40">
        <v>89.644372348390306</v>
      </c>
      <c r="FU22" s="40">
        <v>5.4461708157536003E-2</v>
      </c>
      <c r="FV22" s="40">
        <v>0</v>
      </c>
      <c r="FW22" s="40">
        <v>0</v>
      </c>
      <c r="FX22" s="41">
        <v>1</v>
      </c>
      <c r="FY22" s="22"/>
      <c r="FZ22" s="22"/>
    </row>
    <row r="23" spans="1:182" x14ac:dyDescent="0.2">
      <c r="A23" t="s">
        <v>42</v>
      </c>
      <c r="B23" t="s">
        <v>58</v>
      </c>
      <c r="C23" t="s">
        <v>3</v>
      </c>
      <c r="D23" t="s">
        <v>80</v>
      </c>
      <c r="E23" t="s">
        <v>77</v>
      </c>
      <c r="F23" s="22" t="s">
        <v>1</v>
      </c>
      <c r="G23" s="35">
        <v>43627</v>
      </c>
      <c r="H23" s="40">
        <v>7227</v>
      </c>
      <c r="I23" s="40">
        <v>9.5436923057051501</v>
      </c>
      <c r="J23" s="40">
        <v>8.4724565292300191</v>
      </c>
      <c r="K23" s="40">
        <v>7.5388644947905803</v>
      </c>
      <c r="L23" s="40">
        <v>6.8256612180569398</v>
      </c>
      <c r="M23" s="40">
        <v>6.4237082972577104</v>
      </c>
      <c r="N23" s="40">
        <v>6.5003861537707301</v>
      </c>
      <c r="O23" s="40">
        <v>6.9747553675156801</v>
      </c>
      <c r="P23" s="40">
        <v>7.2762067398914603</v>
      </c>
      <c r="Q23" s="40">
        <v>7.5029535783299002</v>
      </c>
      <c r="R23" s="40">
        <v>8.1274826569199305</v>
      </c>
      <c r="S23" s="40">
        <v>9.0538754158262904</v>
      </c>
      <c r="T23" s="40">
        <v>10.4018900015332</v>
      </c>
      <c r="U23" s="40">
        <v>12.1568573558009</v>
      </c>
      <c r="V23" s="40">
        <v>14.009449261511801</v>
      </c>
      <c r="W23" s="40">
        <v>15.808688829447</v>
      </c>
      <c r="X23" s="40">
        <v>17.615384071003401</v>
      </c>
      <c r="Y23" s="40">
        <v>19.240528194813699</v>
      </c>
      <c r="Z23" s="40">
        <v>20.4961429681805</v>
      </c>
      <c r="AA23" s="40">
        <v>20.508709038506101</v>
      </c>
      <c r="AB23" s="40">
        <v>19.8650675404031</v>
      </c>
      <c r="AC23" s="40">
        <v>18.6940342996952</v>
      </c>
      <c r="AD23" s="40">
        <v>16.813180486810001</v>
      </c>
      <c r="AE23" s="40">
        <v>14.772179886914399</v>
      </c>
      <c r="AF23" s="40">
        <v>12.640105859052101</v>
      </c>
      <c r="AG23" s="40">
        <v>-5.2841586317686103E-2</v>
      </c>
      <c r="AH23" s="40">
        <v>-0.18312008016654799</v>
      </c>
      <c r="AI23" s="40">
        <v>-0.113622345005346</v>
      </c>
      <c r="AJ23" s="40">
        <v>-7.7488906790170495E-2</v>
      </c>
      <c r="AK23" s="40">
        <v>-0.182079162081108</v>
      </c>
      <c r="AL23" s="40">
        <v>-0.2789130708575</v>
      </c>
      <c r="AM23" s="40">
        <v>-0.18175226858952001</v>
      </c>
      <c r="AN23" s="40">
        <v>-0.229342344698723</v>
      </c>
      <c r="AO23" s="40">
        <v>-0.169058894624418</v>
      </c>
      <c r="AP23" s="40">
        <v>-0.14909203753769401</v>
      </c>
      <c r="AQ23" s="40">
        <v>-9.8038883735993093E-2</v>
      </c>
      <c r="AR23" s="40">
        <v>-5.5888432204441597E-2</v>
      </c>
      <c r="AS23" s="40">
        <v>-9.1867111254992306E-2</v>
      </c>
      <c r="AT23" s="40">
        <v>0.10045346559240501</v>
      </c>
      <c r="AU23" s="40">
        <v>1.7522444035634299</v>
      </c>
      <c r="AV23" s="40">
        <v>2.2150591625558702</v>
      </c>
      <c r="AW23" s="40">
        <v>2.3141155602898</v>
      </c>
      <c r="AX23" s="40">
        <v>2.5334464218138701</v>
      </c>
      <c r="AY23" s="40">
        <v>1.96342547427936</v>
      </c>
      <c r="AZ23" s="40">
        <v>-0.30876556958791801</v>
      </c>
      <c r="BA23" s="40">
        <v>-0.79046450649379996</v>
      </c>
      <c r="BB23" s="40">
        <v>-0.714734848204988</v>
      </c>
      <c r="BC23" s="40">
        <v>-0.53857210697976499</v>
      </c>
      <c r="BD23" s="40">
        <v>-0.32237380732619098</v>
      </c>
      <c r="BE23" s="40">
        <v>3.4396461358730597E-2</v>
      </c>
      <c r="BF23" s="40">
        <v>-0.100331725360072</v>
      </c>
      <c r="BG23" s="40">
        <v>-3.8937086915304502E-2</v>
      </c>
      <c r="BH23" s="40">
        <v>-2.1985565440313E-2</v>
      </c>
      <c r="BI23" s="40">
        <v>-0.126854870997585</v>
      </c>
      <c r="BJ23" s="40">
        <v>-0.208582875788932</v>
      </c>
      <c r="BK23" s="40">
        <v>-0.12269841081454599</v>
      </c>
      <c r="BL23" s="40">
        <v>-0.16137652966583499</v>
      </c>
      <c r="BM23" s="40">
        <v>-0.111248137226925</v>
      </c>
      <c r="BN23" s="40">
        <v>-9.3274784650088594E-2</v>
      </c>
      <c r="BO23" s="40">
        <v>-5.1166732908643098E-2</v>
      </c>
      <c r="BP23" s="40">
        <v>-8.5105062825094804E-3</v>
      </c>
      <c r="BQ23" s="40">
        <v>-4.5766586539225898E-2</v>
      </c>
      <c r="BR23" s="40">
        <v>0.21950621806222501</v>
      </c>
      <c r="BS23" s="40">
        <v>1.9152614877634699</v>
      </c>
      <c r="BT23" s="40">
        <v>2.4024237572794598</v>
      </c>
      <c r="BU23" s="40">
        <v>2.52659758958271</v>
      </c>
      <c r="BV23" s="40">
        <v>2.7411970050210601</v>
      </c>
      <c r="BW23" s="40">
        <v>2.19895484953047</v>
      </c>
      <c r="BX23" s="40">
        <v>-7.7358563555705098E-2</v>
      </c>
      <c r="BY23" s="40">
        <v>-0.60475980041109301</v>
      </c>
      <c r="BZ23" s="40">
        <v>-0.51158391087333499</v>
      </c>
      <c r="CA23" s="40">
        <v>-0.384713944480783</v>
      </c>
      <c r="CB23" s="40">
        <v>-0.22040785291135201</v>
      </c>
      <c r="CC23" s="40">
        <v>9.4817267428766602E-2</v>
      </c>
      <c r="CD23" s="40">
        <v>-4.2992763016791197E-2</v>
      </c>
      <c r="CE23" s="40">
        <v>1.27896953263945E-2</v>
      </c>
      <c r="CF23" s="40">
        <v>1.6455879700432999E-2</v>
      </c>
      <c r="CG23" s="40">
        <v>-8.8606695221239304E-2</v>
      </c>
      <c r="CH23" s="40">
        <v>-0.15987239692920699</v>
      </c>
      <c r="CI23" s="40">
        <v>-8.1797888813595496E-2</v>
      </c>
      <c r="CJ23" s="40">
        <v>-0.114303613216283</v>
      </c>
      <c r="CK23" s="40">
        <v>-7.1208582760599298E-2</v>
      </c>
      <c r="CL23" s="40">
        <v>-5.4615925334557801E-2</v>
      </c>
      <c r="CM23" s="40">
        <v>-1.87032240308488E-2</v>
      </c>
      <c r="CN23" s="40">
        <v>2.43033008850649E-2</v>
      </c>
      <c r="CO23" s="40">
        <v>-1.3837503555733001E-2</v>
      </c>
      <c r="CP23" s="40">
        <v>0.30196179175598897</v>
      </c>
      <c r="CQ23" s="40">
        <v>2.02816662368636</v>
      </c>
      <c r="CR23" s="40">
        <v>2.5321919048218602</v>
      </c>
      <c r="CS23" s="40">
        <v>2.6737619957933401</v>
      </c>
      <c r="CT23" s="40">
        <v>2.8850844260859798</v>
      </c>
      <c r="CU23" s="40">
        <v>2.3620817773433198</v>
      </c>
      <c r="CV23" s="40">
        <v>8.2913223893978094E-2</v>
      </c>
      <c r="CW23" s="40">
        <v>-0.47614128668488997</v>
      </c>
      <c r="CX23" s="40">
        <v>-0.37088219053004501</v>
      </c>
      <c r="CY23" s="40">
        <v>-0.27815224982749798</v>
      </c>
      <c r="CZ23" s="40">
        <v>-0.14978654349946599</v>
      </c>
      <c r="DA23" s="40">
        <v>0.155238073498803</v>
      </c>
      <c r="DB23" s="40">
        <v>1.43461993264899E-2</v>
      </c>
      <c r="DC23" s="40">
        <v>6.4516477568093603E-2</v>
      </c>
      <c r="DD23" s="40">
        <v>5.4897324841178999E-2</v>
      </c>
      <c r="DE23" s="40">
        <v>-5.0358519444893703E-2</v>
      </c>
      <c r="DF23" s="40">
        <v>-0.111161918069482</v>
      </c>
      <c r="DG23" s="40">
        <v>-4.08973668126454E-2</v>
      </c>
      <c r="DH23" s="40">
        <v>-6.72306967667302E-2</v>
      </c>
      <c r="DI23" s="40">
        <v>-3.11690282942736E-2</v>
      </c>
      <c r="DJ23" s="40">
        <v>-1.5957066019027001E-2</v>
      </c>
      <c r="DK23" s="40">
        <v>1.3760284846945499E-2</v>
      </c>
      <c r="DL23" s="40">
        <v>5.7117108052639302E-2</v>
      </c>
      <c r="DM23" s="40">
        <v>1.8091579427760001E-2</v>
      </c>
      <c r="DN23" s="40">
        <v>0.38441736544975402</v>
      </c>
      <c r="DO23" s="40">
        <v>2.1410717596092601</v>
      </c>
      <c r="DP23" s="40">
        <v>2.6619600523642699</v>
      </c>
      <c r="DQ23" s="40">
        <v>2.8209264020039799</v>
      </c>
      <c r="DR23" s="40">
        <v>3.0289718471509</v>
      </c>
      <c r="DS23" s="40">
        <v>2.5252087051561598</v>
      </c>
      <c r="DT23" s="40">
        <v>0.243185011343661</v>
      </c>
      <c r="DU23" s="40">
        <v>-0.347522772958688</v>
      </c>
      <c r="DV23" s="40">
        <v>-0.230180470186754</v>
      </c>
      <c r="DW23" s="40">
        <v>-0.17159055517421201</v>
      </c>
      <c r="DX23" s="40">
        <v>-7.9165234087579306E-2</v>
      </c>
      <c r="DY23" s="40">
        <v>0.24247612117521899</v>
      </c>
      <c r="DZ23" s="40">
        <v>9.71345541329659E-2</v>
      </c>
      <c r="EA23" s="40">
        <v>0.13920173565813501</v>
      </c>
      <c r="EB23" s="40">
        <v>0.110400666191037</v>
      </c>
      <c r="EC23" s="40">
        <v>4.8657716386297997E-3</v>
      </c>
      <c r="ED23" s="40">
        <v>-4.0831723000913797E-2</v>
      </c>
      <c r="EE23" s="40">
        <v>1.8156490962328901E-2</v>
      </c>
      <c r="EF23" s="40">
        <v>7.3511826615762805E-4</v>
      </c>
      <c r="EG23" s="40">
        <v>2.6641729103218999E-2</v>
      </c>
      <c r="EH23" s="40">
        <v>3.9860186868578298E-2</v>
      </c>
      <c r="EI23" s="40">
        <v>6.06324356742955E-2</v>
      </c>
      <c r="EJ23" s="40">
        <v>0.10449503397457099</v>
      </c>
      <c r="EK23" s="40">
        <v>6.4192104143526399E-2</v>
      </c>
      <c r="EL23" s="40">
        <v>0.50347011791957297</v>
      </c>
      <c r="EM23" s="40">
        <v>2.3040888438092999</v>
      </c>
      <c r="EN23" s="40">
        <v>2.8493246470878502</v>
      </c>
      <c r="EO23" s="40">
        <v>3.0334084312968899</v>
      </c>
      <c r="EP23" s="40">
        <v>3.2367224303580899</v>
      </c>
      <c r="EQ23" s="40">
        <v>2.7607380804072701</v>
      </c>
      <c r="ER23" s="40">
        <v>0.47459201737587398</v>
      </c>
      <c r="ES23" s="40">
        <v>-0.16181806687598099</v>
      </c>
      <c r="ET23" s="40">
        <v>-2.7029532855100701E-2</v>
      </c>
      <c r="EU23" s="40">
        <v>-1.7732392675230298E-2</v>
      </c>
      <c r="EV23" s="40">
        <v>2.2800720327259699E-2</v>
      </c>
      <c r="EW23" s="40">
        <v>83.302007091506496</v>
      </c>
      <c r="EX23" s="40">
        <v>82.765476074298206</v>
      </c>
      <c r="EY23" s="40">
        <v>81.224927621092306</v>
      </c>
      <c r="EZ23" s="40">
        <v>78.883103997918099</v>
      </c>
      <c r="FA23" s="40">
        <v>76.371962525617207</v>
      </c>
      <c r="FB23" s="40">
        <v>74.928401808659402</v>
      </c>
      <c r="FC23" s="40">
        <v>74.468950261865302</v>
      </c>
      <c r="FD23" s="40">
        <v>76.050047168276905</v>
      </c>
      <c r="FE23" s="40">
        <v>80.542923131973595</v>
      </c>
      <c r="FF23" s="40">
        <v>83.529406980904994</v>
      </c>
      <c r="FG23" s="40">
        <v>86.069955434110796</v>
      </c>
      <c r="FH23" s="40">
        <v>90.542923131973595</v>
      </c>
      <c r="FI23" s="40">
        <v>94.065937998113299</v>
      </c>
      <c r="FJ23" s="40">
        <v>96.568312676881007</v>
      </c>
      <c r="FK23" s="40">
        <v>99.038905695976098</v>
      </c>
      <c r="FL23" s="40">
        <v>100.025389544907</v>
      </c>
      <c r="FM23" s="40">
        <v>101.41251097882299</v>
      </c>
      <c r="FN23" s="40">
        <v>101.869587846849</v>
      </c>
      <c r="FO23" s="40">
        <v>100.88072931915001</v>
      </c>
      <c r="FP23" s="40">
        <v>99.815523242575097</v>
      </c>
      <c r="FQ23" s="40">
        <v>97.669220259588201</v>
      </c>
      <c r="FR23" s="40">
        <v>92.660453466055102</v>
      </c>
      <c r="FS23" s="40">
        <v>91.092140789174096</v>
      </c>
      <c r="FT23" s="40">
        <v>89.600907582707094</v>
      </c>
      <c r="FU23" s="40">
        <v>3.6774722831971203E-2</v>
      </c>
      <c r="FV23" s="40">
        <v>0</v>
      </c>
      <c r="FW23" s="40">
        <v>0</v>
      </c>
      <c r="FX23" s="41">
        <v>1</v>
      </c>
      <c r="FY23" s="22"/>
      <c r="FZ23" s="22"/>
    </row>
    <row r="24" spans="1:182" x14ac:dyDescent="0.2">
      <c r="A24" t="s">
        <v>42</v>
      </c>
      <c r="B24" t="s">
        <v>58</v>
      </c>
      <c r="C24" t="s">
        <v>3</v>
      </c>
      <c r="D24" t="s">
        <v>80</v>
      </c>
      <c r="E24" t="s">
        <v>77</v>
      </c>
      <c r="F24" s="22" t="s">
        <v>77</v>
      </c>
      <c r="G24" s="35">
        <v>43627</v>
      </c>
      <c r="H24" s="40">
        <v>5962</v>
      </c>
      <c r="I24" s="40">
        <v>8.1456580276859096</v>
      </c>
      <c r="J24" s="40">
        <v>7.2379111727704597</v>
      </c>
      <c r="K24" s="40">
        <v>6.4446521904051401</v>
      </c>
      <c r="L24" s="40">
        <v>5.8349946121183898</v>
      </c>
      <c r="M24" s="40">
        <v>5.4752863442085902</v>
      </c>
      <c r="N24" s="40">
        <v>5.4978470049701196</v>
      </c>
      <c r="O24" s="40">
        <v>5.85292118270457</v>
      </c>
      <c r="P24" s="40">
        <v>6.0802383106687197</v>
      </c>
      <c r="Q24" s="40">
        <v>6.2768583633961397</v>
      </c>
      <c r="R24" s="40">
        <v>6.7998585282442896</v>
      </c>
      <c r="S24" s="40">
        <v>7.6268611751146702</v>
      </c>
      <c r="T24" s="40">
        <v>8.7801398794837908</v>
      </c>
      <c r="U24" s="40">
        <v>10.2368563499879</v>
      </c>
      <c r="V24" s="40">
        <v>11.788650600811801</v>
      </c>
      <c r="W24" s="40">
        <v>13.3004413238554</v>
      </c>
      <c r="X24" s="40">
        <v>14.796269039655501</v>
      </c>
      <c r="Y24" s="40">
        <v>16.1413135545899</v>
      </c>
      <c r="Z24" s="40">
        <v>17.1469625480871</v>
      </c>
      <c r="AA24" s="40">
        <v>17.172937247205201</v>
      </c>
      <c r="AB24" s="40">
        <v>16.600966992142201</v>
      </c>
      <c r="AC24" s="40">
        <v>15.636357559198601</v>
      </c>
      <c r="AD24" s="40">
        <v>14.150303434263799</v>
      </c>
      <c r="AE24" s="40">
        <v>12.4897139463512</v>
      </c>
      <c r="AF24" s="40">
        <v>10.715856841692499</v>
      </c>
      <c r="AG24" s="40">
        <v>-3.2640248112572601E-2</v>
      </c>
      <c r="AH24" s="40">
        <v>-0.15503235334451601</v>
      </c>
      <c r="AI24" s="40">
        <v>-0.112908177228664</v>
      </c>
      <c r="AJ24" s="40">
        <v>-5.3413696118069703E-2</v>
      </c>
      <c r="AK24" s="40">
        <v>-0.14175759123135301</v>
      </c>
      <c r="AL24" s="40">
        <v>-0.22504857690217001</v>
      </c>
      <c r="AM24" s="40">
        <v>-0.16483180850623999</v>
      </c>
      <c r="AN24" s="40">
        <v>-0.20286912876024599</v>
      </c>
      <c r="AO24" s="40">
        <v>-0.13934729225092601</v>
      </c>
      <c r="AP24" s="40">
        <v>-0.15417808435511501</v>
      </c>
      <c r="AQ24" s="40">
        <v>-0.106480838106915</v>
      </c>
      <c r="AR24" s="40">
        <v>-6.6442870912707702E-2</v>
      </c>
      <c r="AS24" s="40">
        <v>-5.5913705928665298E-2</v>
      </c>
      <c r="AT24" s="40">
        <v>3.16255793813639E-2</v>
      </c>
      <c r="AU24" s="40">
        <v>1.2040359692526701</v>
      </c>
      <c r="AV24" s="40">
        <v>1.60800792449144</v>
      </c>
      <c r="AW24" s="40">
        <v>1.67211025113314</v>
      </c>
      <c r="AX24" s="40">
        <v>1.82326133989104</v>
      </c>
      <c r="AY24" s="40">
        <v>1.54458922034924</v>
      </c>
      <c r="AZ24" s="40">
        <v>-6.6955999348469505E-2</v>
      </c>
      <c r="BA24" s="40">
        <v>-0.502433874760291</v>
      </c>
      <c r="BB24" s="40">
        <v>-0.49502312346251898</v>
      </c>
      <c r="BC24" s="40">
        <v>-0.44831073791804099</v>
      </c>
      <c r="BD24" s="40">
        <v>-0.317882073529616</v>
      </c>
      <c r="BE24" s="40">
        <v>3.4498506905355997E-2</v>
      </c>
      <c r="BF24" s="40">
        <v>-8.3964319668539497E-2</v>
      </c>
      <c r="BG24" s="40">
        <v>-5.0343033353733697E-2</v>
      </c>
      <c r="BH24" s="40">
        <v>-9.1226396540964195E-3</v>
      </c>
      <c r="BI24" s="40">
        <v>-9.4819644114844698E-2</v>
      </c>
      <c r="BJ24" s="40">
        <v>-0.16447877612699</v>
      </c>
      <c r="BK24" s="40">
        <v>-0.111335559589398</v>
      </c>
      <c r="BL24" s="40">
        <v>-0.139869825268055</v>
      </c>
      <c r="BM24" s="40">
        <v>-8.4841060142264405E-2</v>
      </c>
      <c r="BN24" s="40">
        <v>-0.10268006594791</v>
      </c>
      <c r="BO24" s="40">
        <v>-6.2331587185506299E-2</v>
      </c>
      <c r="BP24" s="40">
        <v>-2.74721581758283E-2</v>
      </c>
      <c r="BQ24" s="40">
        <v>-1.7944748529549699E-2</v>
      </c>
      <c r="BR24" s="40">
        <v>0.129867353371524</v>
      </c>
      <c r="BS24" s="40">
        <v>1.33435592046354</v>
      </c>
      <c r="BT24" s="40">
        <v>1.76183244962436</v>
      </c>
      <c r="BU24" s="40">
        <v>1.82635305636655</v>
      </c>
      <c r="BV24" s="40">
        <v>1.9744042446305901</v>
      </c>
      <c r="BW24" s="40">
        <v>1.7302886579535</v>
      </c>
      <c r="BX24" s="40">
        <v>0.104879034295734</v>
      </c>
      <c r="BY24" s="40">
        <v>-0.35312659415339898</v>
      </c>
      <c r="BZ24" s="40">
        <v>-0.323912953130369</v>
      </c>
      <c r="CA24" s="40">
        <v>-0.31991851585675801</v>
      </c>
      <c r="CB24" s="40">
        <v>-0.22399035452497301</v>
      </c>
      <c r="CC24" s="40">
        <v>8.09986041079961E-2</v>
      </c>
      <c r="CD24" s="40">
        <v>-3.4742816036978902E-2</v>
      </c>
      <c r="CE24" s="40">
        <v>-7.0106052962799802E-3</v>
      </c>
      <c r="CF24" s="40">
        <v>2.15532111303335E-2</v>
      </c>
      <c r="CG24" s="40">
        <v>-6.23105649276125E-2</v>
      </c>
      <c r="CH24" s="40">
        <v>-0.12252831662206901</v>
      </c>
      <c r="CI24" s="40">
        <v>-7.42842205536135E-2</v>
      </c>
      <c r="CJ24" s="40">
        <v>-9.6236699582253907E-2</v>
      </c>
      <c r="CK24" s="40">
        <v>-4.7090209824506797E-2</v>
      </c>
      <c r="CL24" s="40">
        <v>-6.7012695275949802E-2</v>
      </c>
      <c r="CM24" s="40">
        <v>-3.1753950487878602E-2</v>
      </c>
      <c r="CN24" s="40">
        <v>-4.81161249579945E-4</v>
      </c>
      <c r="CO24" s="40">
        <v>8.3524357013807903E-3</v>
      </c>
      <c r="CP24" s="40">
        <v>0.19790930676613699</v>
      </c>
      <c r="CQ24" s="40">
        <v>1.4246151216824401</v>
      </c>
      <c r="CR24" s="40">
        <v>1.8683708471403899</v>
      </c>
      <c r="CS24" s="40">
        <v>1.93318115340597</v>
      </c>
      <c r="CT24" s="40">
        <v>2.0790853600311001</v>
      </c>
      <c r="CU24" s="40">
        <v>1.8589035227475701</v>
      </c>
      <c r="CV24" s="40">
        <v>0.22389145514179601</v>
      </c>
      <c r="CW24" s="40">
        <v>-0.24971682643536</v>
      </c>
      <c r="CX24" s="40">
        <v>-0.20540257040610599</v>
      </c>
      <c r="CY24" s="40">
        <v>-0.230994453974492</v>
      </c>
      <c r="CZ24" s="40">
        <v>-0.15896123596188699</v>
      </c>
      <c r="DA24" s="40">
        <v>0.12749870131063601</v>
      </c>
      <c r="DB24" s="40">
        <v>1.44786875945816E-2</v>
      </c>
      <c r="DC24" s="40">
        <v>3.6321822761173697E-2</v>
      </c>
      <c r="DD24" s="40">
        <v>5.2229061914763501E-2</v>
      </c>
      <c r="DE24" s="40">
        <v>-2.9801485740380398E-2</v>
      </c>
      <c r="DF24" s="40">
        <v>-8.0577857117148294E-2</v>
      </c>
      <c r="DG24" s="40">
        <v>-3.7232881517828699E-2</v>
      </c>
      <c r="DH24" s="40">
        <v>-5.2603573896452802E-2</v>
      </c>
      <c r="DI24" s="40">
        <v>-9.3393595067493094E-3</v>
      </c>
      <c r="DJ24" s="40">
        <v>-3.1345324603989803E-2</v>
      </c>
      <c r="DK24" s="40">
        <v>-1.1763137902509901E-3</v>
      </c>
      <c r="DL24" s="40">
        <v>2.6509835676668401E-2</v>
      </c>
      <c r="DM24" s="40">
        <v>3.46496199323112E-2</v>
      </c>
      <c r="DN24" s="40">
        <v>0.26595126016074899</v>
      </c>
      <c r="DO24" s="40">
        <v>1.51487432290133</v>
      </c>
      <c r="DP24" s="40">
        <v>1.97490924465641</v>
      </c>
      <c r="DQ24" s="40">
        <v>2.0400092504453902</v>
      </c>
      <c r="DR24" s="40">
        <v>2.1837664754316202</v>
      </c>
      <c r="DS24" s="40">
        <v>1.98751838754165</v>
      </c>
      <c r="DT24" s="40">
        <v>0.34290387598785799</v>
      </c>
      <c r="DU24" s="40">
        <v>-0.14630705871732</v>
      </c>
      <c r="DV24" s="40">
        <v>-8.6892187681842301E-2</v>
      </c>
      <c r="DW24" s="40">
        <v>-0.14207039209222599</v>
      </c>
      <c r="DX24" s="40">
        <v>-9.3932117398801196E-2</v>
      </c>
      <c r="DY24" s="40">
        <v>0.194637456328565</v>
      </c>
      <c r="DZ24" s="40">
        <v>8.5546721270558596E-2</v>
      </c>
      <c r="EA24" s="40">
        <v>9.8886966636103704E-2</v>
      </c>
      <c r="EB24" s="40">
        <v>9.6520118378736697E-2</v>
      </c>
      <c r="EC24" s="40">
        <v>1.7136461376127999E-2</v>
      </c>
      <c r="ED24" s="40">
        <v>-2.00080563419682E-2</v>
      </c>
      <c r="EE24" s="40">
        <v>1.6263367399013101E-2</v>
      </c>
      <c r="EF24" s="40">
        <v>1.03957295957378E-2</v>
      </c>
      <c r="EG24" s="40">
        <v>4.51668726019121E-2</v>
      </c>
      <c r="EH24" s="40">
        <v>2.0152693803215199E-2</v>
      </c>
      <c r="EI24" s="40">
        <v>4.2972937131157601E-2</v>
      </c>
      <c r="EJ24" s="40">
        <v>6.5480548413547807E-2</v>
      </c>
      <c r="EK24" s="40">
        <v>7.2618577331426903E-2</v>
      </c>
      <c r="EL24" s="40">
        <v>0.36419303415090898</v>
      </c>
      <c r="EM24" s="40">
        <v>1.6451942741122001</v>
      </c>
      <c r="EN24" s="40">
        <v>2.1287337697893398</v>
      </c>
      <c r="EO24" s="40">
        <v>2.1942520556787999</v>
      </c>
      <c r="EP24" s="40">
        <v>2.3349093801711698</v>
      </c>
      <c r="EQ24" s="40">
        <v>2.1732178251458998</v>
      </c>
      <c r="ER24" s="40">
        <v>0.51473890963206104</v>
      </c>
      <c r="ES24" s="40">
        <v>3.0002218895718801E-3</v>
      </c>
      <c r="ET24" s="40">
        <v>8.4217982650307596E-2</v>
      </c>
      <c r="EU24" s="40">
        <v>-1.3678170030943701E-2</v>
      </c>
      <c r="EV24" s="40">
        <v>-4.0398394158120099E-5</v>
      </c>
      <c r="EW24" s="40">
        <v>83.332273690584302</v>
      </c>
      <c r="EX24" s="40">
        <v>82.794732061762005</v>
      </c>
      <c r="EY24" s="40">
        <v>81.259763851044497</v>
      </c>
      <c r="EZ24" s="40">
        <v>78.902210112019404</v>
      </c>
      <c r="FA24" s="40">
        <v>76.394111413866199</v>
      </c>
      <c r="FB24" s="40">
        <v>74.944293066908898</v>
      </c>
      <c r="FC24" s="40">
        <v>74.479261277626406</v>
      </c>
      <c r="FD24" s="40">
        <v>76.049197699061494</v>
      </c>
      <c r="FE24" s="40">
        <v>80.538525582803501</v>
      </c>
      <c r="FF24" s="40">
        <v>83.526869512564303</v>
      </c>
      <c r="FG24" s="40">
        <v>86.061837723281897</v>
      </c>
      <c r="FH24" s="40">
        <v>90.538525582803501</v>
      </c>
      <c r="FI24" s="40">
        <v>94.0644111413866</v>
      </c>
      <c r="FJ24" s="40">
        <v>96.567968513472593</v>
      </c>
      <c r="FK24" s="40">
        <v>99.041099000908304</v>
      </c>
      <c r="FL24" s="40">
        <v>100.02944293066901</v>
      </c>
      <c r="FM24" s="40">
        <v>101.42907962458401</v>
      </c>
      <c r="FN24" s="40">
        <v>101.89055404178001</v>
      </c>
      <c r="FO24" s="40">
        <v>100.898652739933</v>
      </c>
      <c r="FP24" s="40">
        <v>99.843929760823499</v>
      </c>
      <c r="FQ24" s="40">
        <v>97.7192703602785</v>
      </c>
      <c r="FR24" s="40">
        <v>92.714729034211302</v>
      </c>
      <c r="FS24" s="40">
        <v>91.146760520738695</v>
      </c>
      <c r="FT24" s="40">
        <v>89.651301846805893</v>
      </c>
      <c r="FU24" s="40">
        <v>3.4346766171700301E-2</v>
      </c>
      <c r="FV24" s="40">
        <v>0</v>
      </c>
      <c r="FW24" s="40">
        <v>0</v>
      </c>
      <c r="FX24" s="41">
        <v>1</v>
      </c>
      <c r="FY24" s="22"/>
      <c r="FZ24" s="22"/>
    </row>
    <row r="25" spans="1:182" x14ac:dyDescent="0.2">
      <c r="A25" t="s">
        <v>42</v>
      </c>
      <c r="B25" t="s">
        <v>58</v>
      </c>
      <c r="C25" t="s">
        <v>3</v>
      </c>
      <c r="D25" t="s">
        <v>80</v>
      </c>
      <c r="E25" t="s">
        <v>77</v>
      </c>
      <c r="F25" s="22" t="s">
        <v>78</v>
      </c>
      <c r="G25" s="35">
        <v>43627</v>
      </c>
      <c r="H25" s="40">
        <v>1265</v>
      </c>
      <c r="I25" s="40">
        <v>1.39325885685025</v>
      </c>
      <c r="J25" s="40">
        <v>1.23015754422154</v>
      </c>
      <c r="K25" s="40">
        <v>1.0890866087571101</v>
      </c>
      <c r="L25" s="40">
        <v>0.98714536965087196</v>
      </c>
      <c r="M25" s="40">
        <v>0.94531015513654004</v>
      </c>
      <c r="N25" s="40">
        <v>0.999669258910444</v>
      </c>
      <c r="O25" s="40">
        <v>1.1197444424474301</v>
      </c>
      <c r="P25" s="40">
        <v>1.1964612956318601</v>
      </c>
      <c r="Q25" s="40">
        <v>1.22738776023396</v>
      </c>
      <c r="R25" s="40">
        <v>1.32723699830368</v>
      </c>
      <c r="S25" s="40">
        <v>1.4265547021135101</v>
      </c>
      <c r="T25" s="40">
        <v>1.6219548937125901</v>
      </c>
      <c r="U25" s="40">
        <v>1.9196247995907201</v>
      </c>
      <c r="V25" s="40">
        <v>2.2202743769240998</v>
      </c>
      <c r="W25" s="40">
        <v>2.5049999628870299</v>
      </c>
      <c r="X25" s="40">
        <v>2.81564670001312</v>
      </c>
      <c r="Y25" s="40">
        <v>3.0948468839563299</v>
      </c>
      <c r="Z25" s="40">
        <v>3.3448809334312699</v>
      </c>
      <c r="AA25" s="40">
        <v>3.3330426395396899</v>
      </c>
      <c r="AB25" s="40">
        <v>3.2606626802225298</v>
      </c>
      <c r="AC25" s="40">
        <v>3.05217485383971</v>
      </c>
      <c r="AD25" s="40">
        <v>2.65924958025892</v>
      </c>
      <c r="AE25" s="40">
        <v>2.2765769645883198</v>
      </c>
      <c r="AF25" s="40">
        <v>1.9140545143975101</v>
      </c>
      <c r="AG25" s="40">
        <v>-3.6299397835745498E-2</v>
      </c>
      <c r="AH25" s="40">
        <v>-4.9411310498384403E-2</v>
      </c>
      <c r="AI25" s="40">
        <v>-2.1230248754857201E-2</v>
      </c>
      <c r="AJ25" s="40">
        <v>-4.1413676575196998E-2</v>
      </c>
      <c r="AK25" s="40">
        <v>-5.3097325067648402E-2</v>
      </c>
      <c r="AL25" s="40">
        <v>-6.2435701725661E-2</v>
      </c>
      <c r="AM25" s="40">
        <v>-3.15955244495736E-2</v>
      </c>
      <c r="AN25" s="40">
        <v>-5.3176024531558001E-2</v>
      </c>
      <c r="AO25" s="40">
        <v>-5.4659592622917003E-2</v>
      </c>
      <c r="AP25" s="40">
        <v>-2.2318138929315799E-2</v>
      </c>
      <c r="AQ25" s="40">
        <v>-1.7418191170333299E-2</v>
      </c>
      <c r="AR25" s="40">
        <v>4.36912765158592E-4</v>
      </c>
      <c r="AS25" s="40">
        <v>-4.7569301532559498E-2</v>
      </c>
      <c r="AT25" s="40">
        <v>4.1953297315875299E-2</v>
      </c>
      <c r="AU25" s="40">
        <v>0.51236776290295205</v>
      </c>
      <c r="AV25" s="40">
        <v>0.54205684437688595</v>
      </c>
      <c r="AW25" s="40">
        <v>0.58057441856157799</v>
      </c>
      <c r="AX25" s="40">
        <v>0.67832200478953497</v>
      </c>
      <c r="AY25" s="40">
        <v>0.38741287053599999</v>
      </c>
      <c r="AZ25" s="40">
        <v>-0.27960014096614699</v>
      </c>
      <c r="BA25" s="40">
        <v>-0.34143939672595303</v>
      </c>
      <c r="BB25" s="40">
        <v>-0.26662246648208898</v>
      </c>
      <c r="BC25" s="40">
        <v>-0.132273354478183</v>
      </c>
      <c r="BD25" s="40">
        <v>-5.2802065267614301E-2</v>
      </c>
      <c r="BE25" s="40">
        <v>-9.5472547826644608E-3</v>
      </c>
      <c r="BF25" s="40">
        <v>-2.8074182255880199E-2</v>
      </c>
      <c r="BG25" s="40">
        <v>-2.7805020711891599E-4</v>
      </c>
      <c r="BH25" s="40">
        <v>-2.24413528942322E-2</v>
      </c>
      <c r="BI25" s="40">
        <v>-3.7951097316502702E-2</v>
      </c>
      <c r="BJ25" s="40">
        <v>-4.8473998253295299E-2</v>
      </c>
      <c r="BK25" s="40">
        <v>-1.78148414743531E-2</v>
      </c>
      <c r="BL25" s="40">
        <v>-3.3476638949648703E-2</v>
      </c>
      <c r="BM25" s="40">
        <v>-3.81638915520209E-2</v>
      </c>
      <c r="BN25" s="40">
        <v>-1.53183424564994E-3</v>
      </c>
      <c r="BO25" s="40">
        <v>1.57382972444996E-3</v>
      </c>
      <c r="BP25" s="40">
        <v>1.5118970412570499E-2</v>
      </c>
      <c r="BQ25" s="40">
        <v>-3.3006463572842197E-2</v>
      </c>
      <c r="BR25" s="40">
        <v>7.7602016985662201E-2</v>
      </c>
      <c r="BS25" s="40">
        <v>0.56389498273931005</v>
      </c>
      <c r="BT25" s="40">
        <v>0.61021842751900002</v>
      </c>
      <c r="BU25" s="40">
        <v>0.67121970110318896</v>
      </c>
      <c r="BV25" s="40">
        <v>0.75005058476457298</v>
      </c>
      <c r="BW25" s="40">
        <v>0.45393759113395199</v>
      </c>
      <c r="BX25" s="40">
        <v>-0.19979758667467201</v>
      </c>
      <c r="BY25" s="40">
        <v>-0.27717070384261799</v>
      </c>
      <c r="BZ25" s="40">
        <v>-0.20914439643243399</v>
      </c>
      <c r="CA25" s="40">
        <v>-8.5406272655806997E-2</v>
      </c>
      <c r="CB25" s="40">
        <v>-2.1892492436166901E-2</v>
      </c>
      <c r="CC25" s="40">
        <v>8.9811980016478495E-3</v>
      </c>
      <c r="CD25" s="40">
        <v>-1.32961522337762E-2</v>
      </c>
      <c r="CE25" s="40">
        <v>1.4233378680990101E-2</v>
      </c>
      <c r="CF25" s="40">
        <v>-9.3011793076170305E-3</v>
      </c>
      <c r="CG25" s="40">
        <v>-2.74608661155589E-2</v>
      </c>
      <c r="CH25" s="40">
        <v>-3.8804164959453602E-2</v>
      </c>
      <c r="CI25" s="40">
        <v>-8.2703824253969101E-3</v>
      </c>
      <c r="CJ25" s="40">
        <v>-1.9832904505266199E-2</v>
      </c>
      <c r="CK25" s="40">
        <v>-2.6739019240678098E-2</v>
      </c>
      <c r="CL25" s="40">
        <v>1.286469705756E-2</v>
      </c>
      <c r="CM25" s="40">
        <v>1.47276455413528E-2</v>
      </c>
      <c r="CN25" s="40">
        <v>2.52877188136559E-2</v>
      </c>
      <c r="CO25" s="40">
        <v>-2.29202863642788E-2</v>
      </c>
      <c r="CP25" s="40">
        <v>0.10229221163332999</v>
      </c>
      <c r="CQ25" s="40">
        <v>0.599582578232147</v>
      </c>
      <c r="CR25" s="40">
        <v>0.65742693236464</v>
      </c>
      <c r="CS25" s="40">
        <v>0.73400034766150002</v>
      </c>
      <c r="CT25" s="40">
        <v>0.79972958075066003</v>
      </c>
      <c r="CU25" s="40">
        <v>0.50001240996783103</v>
      </c>
      <c r="CV25" s="40">
        <v>-0.14452658067252699</v>
      </c>
      <c r="CW25" s="40">
        <v>-0.23265840293141399</v>
      </c>
      <c r="CX25" s="40">
        <v>-0.169335260209766</v>
      </c>
      <c r="CY25" s="40">
        <v>-5.2946274555415798E-2</v>
      </c>
      <c r="CZ25" s="40">
        <v>-4.8461645201175501E-4</v>
      </c>
      <c r="DA25" s="40">
        <v>2.75096507859602E-2</v>
      </c>
      <c r="DB25" s="40">
        <v>1.48187778832784E-3</v>
      </c>
      <c r="DC25" s="40">
        <v>2.8744807569099199E-2</v>
      </c>
      <c r="DD25" s="40">
        <v>3.8389942789981602E-3</v>
      </c>
      <c r="DE25" s="40">
        <v>-1.6970634914615E-2</v>
      </c>
      <c r="DF25" s="40">
        <v>-2.9134331665611898E-2</v>
      </c>
      <c r="DG25" s="40">
        <v>1.2740766235592601E-3</v>
      </c>
      <c r="DH25" s="40">
        <v>-6.1891700608837797E-3</v>
      </c>
      <c r="DI25" s="40">
        <v>-1.53141469293353E-2</v>
      </c>
      <c r="DJ25" s="40">
        <v>2.7261228360769999E-2</v>
      </c>
      <c r="DK25" s="40">
        <v>2.7881461358255599E-2</v>
      </c>
      <c r="DL25" s="40">
        <v>3.5456467214741202E-2</v>
      </c>
      <c r="DM25" s="40">
        <v>-1.28341091557154E-2</v>
      </c>
      <c r="DN25" s="40">
        <v>0.12698240628099799</v>
      </c>
      <c r="DO25" s="40">
        <v>0.63527017372498296</v>
      </c>
      <c r="DP25" s="40">
        <v>0.70463543721028099</v>
      </c>
      <c r="DQ25" s="40">
        <v>0.79678099421981197</v>
      </c>
      <c r="DR25" s="40">
        <v>0.84940857673674797</v>
      </c>
      <c r="DS25" s="40">
        <v>0.54608722880171001</v>
      </c>
      <c r="DT25" s="40">
        <v>-8.9255574670380894E-2</v>
      </c>
      <c r="DU25" s="40">
        <v>-0.18814610202020901</v>
      </c>
      <c r="DV25" s="40">
        <v>-0.12952612398709701</v>
      </c>
      <c r="DW25" s="40">
        <v>-2.04862764550247E-2</v>
      </c>
      <c r="DX25" s="40">
        <v>2.0923259532143398E-2</v>
      </c>
      <c r="DY25" s="40">
        <v>5.42617938390412E-2</v>
      </c>
      <c r="DZ25" s="40">
        <v>2.2819006030831999E-2</v>
      </c>
      <c r="EA25" s="40">
        <v>4.96970061168375E-2</v>
      </c>
      <c r="EB25" s="40">
        <v>2.2811317959962999E-2</v>
      </c>
      <c r="EC25" s="40">
        <v>-1.8244071634692901E-3</v>
      </c>
      <c r="ED25" s="40">
        <v>-1.51726281932461E-2</v>
      </c>
      <c r="EE25" s="40">
        <v>1.50547595987797E-2</v>
      </c>
      <c r="EF25" s="40">
        <v>1.35102155210255E-2</v>
      </c>
      <c r="EG25" s="40">
        <v>1.18155414156071E-3</v>
      </c>
      <c r="EH25" s="40">
        <v>4.8047533044435799E-2</v>
      </c>
      <c r="EI25" s="40">
        <v>4.6873482253038799E-2</v>
      </c>
      <c r="EJ25" s="40">
        <v>5.0138524862153103E-2</v>
      </c>
      <c r="EK25" s="40">
        <v>1.72872880400188E-3</v>
      </c>
      <c r="EL25" s="40">
        <v>0.16263112595078499</v>
      </c>
      <c r="EM25" s="40">
        <v>0.68679739356134095</v>
      </c>
      <c r="EN25" s="40">
        <v>0.77279702035239495</v>
      </c>
      <c r="EO25" s="40">
        <v>0.88742627676142205</v>
      </c>
      <c r="EP25" s="40">
        <v>0.92113715671178598</v>
      </c>
      <c r="EQ25" s="40">
        <v>0.61261194939966201</v>
      </c>
      <c r="ER25" s="40">
        <v>-9.4530203789062895E-3</v>
      </c>
      <c r="ES25" s="40">
        <v>-0.12387740913687501</v>
      </c>
      <c r="ET25" s="40">
        <v>-7.2048053937442305E-2</v>
      </c>
      <c r="EU25" s="40">
        <v>2.6380805367351701E-2</v>
      </c>
      <c r="EV25" s="40">
        <v>5.1832832363590799E-2</v>
      </c>
      <c r="EW25" s="40">
        <v>83.223520126282594</v>
      </c>
      <c r="EX25" s="40">
        <v>82.703157063930504</v>
      </c>
      <c r="EY25" s="40">
        <v>81.149408050513003</v>
      </c>
      <c r="EZ25" s="40">
        <v>78.831018153117597</v>
      </c>
      <c r="FA25" s="40">
        <v>76.309234411996798</v>
      </c>
      <c r="FB25" s="40">
        <v>74.8770323599053</v>
      </c>
      <c r="FC25" s="40">
        <v>74.430781373322802</v>
      </c>
      <c r="FD25" s="40">
        <v>76.038279400157805</v>
      </c>
      <c r="FE25" s="40">
        <v>80.549881610102602</v>
      </c>
      <c r="FF25" s="40">
        <v>83.531965272296802</v>
      </c>
      <c r="FG25" s="40">
        <v>86.085714285714303</v>
      </c>
      <c r="FH25" s="40">
        <v>90.549881610102602</v>
      </c>
      <c r="FI25" s="40">
        <v>94.052328334648806</v>
      </c>
      <c r="FJ25" s="40">
        <v>96.548460931333906</v>
      </c>
      <c r="FK25" s="40">
        <v>99.016495659037105</v>
      </c>
      <c r="FL25" s="40">
        <v>99.998579321231304</v>
      </c>
      <c r="FM25" s="40">
        <v>101.362983425414</v>
      </c>
      <c r="FN25" s="40">
        <v>101.813101815312</v>
      </c>
      <c r="FO25" s="40">
        <v>100.83488555643299</v>
      </c>
      <c r="FP25" s="40">
        <v>99.741436464088395</v>
      </c>
      <c r="FQ25" s="40">
        <v>97.540489344909204</v>
      </c>
      <c r="FR25" s="40">
        <v>92.514838200473605</v>
      </c>
      <c r="FS25" s="40">
        <v>90.966377269139699</v>
      </c>
      <c r="FT25" s="40">
        <v>89.492028413575397</v>
      </c>
      <c r="FU25" s="40">
        <v>7.2789478408399097E-2</v>
      </c>
      <c r="FV25" s="40">
        <v>0</v>
      </c>
      <c r="FW25" s="40">
        <v>0</v>
      </c>
      <c r="FX25" s="41">
        <v>1</v>
      </c>
      <c r="FY25" s="22"/>
      <c r="FZ25" s="22"/>
    </row>
    <row r="26" spans="1:182" x14ac:dyDescent="0.2">
      <c r="A26" t="s">
        <v>42</v>
      </c>
      <c r="B26" t="s">
        <v>58</v>
      </c>
      <c r="C26" t="s">
        <v>3</v>
      </c>
      <c r="D26" t="s">
        <v>80</v>
      </c>
      <c r="E26" t="s">
        <v>78</v>
      </c>
      <c r="F26" s="22" t="s">
        <v>1</v>
      </c>
      <c r="G26" s="35">
        <v>43627</v>
      </c>
      <c r="H26" s="40">
        <v>7359</v>
      </c>
      <c r="I26" s="40">
        <v>8.9642561657813005</v>
      </c>
      <c r="J26" s="40">
        <v>7.8587924365873203</v>
      </c>
      <c r="K26" s="40">
        <v>6.8888208325210503</v>
      </c>
      <c r="L26" s="40">
        <v>6.1586585825303004</v>
      </c>
      <c r="M26" s="40">
        <v>5.6620027171950698</v>
      </c>
      <c r="N26" s="40">
        <v>5.4345042842889004</v>
      </c>
      <c r="O26" s="40">
        <v>5.5585676015969501</v>
      </c>
      <c r="P26" s="40">
        <v>5.9036665639435304</v>
      </c>
      <c r="Q26" s="40">
        <v>6.4513721907718002</v>
      </c>
      <c r="R26" s="40">
        <v>7.3856272956181401</v>
      </c>
      <c r="S26" s="40">
        <v>8.7399634734932903</v>
      </c>
      <c r="T26" s="40">
        <v>10.563707701970801</v>
      </c>
      <c r="U26" s="40">
        <v>12.5557069478307</v>
      </c>
      <c r="V26" s="40">
        <v>14.509920029564199</v>
      </c>
      <c r="W26" s="40">
        <v>16.338951433671301</v>
      </c>
      <c r="X26" s="40">
        <v>17.853751568895301</v>
      </c>
      <c r="Y26" s="40">
        <v>19.143417251563701</v>
      </c>
      <c r="Z26" s="40">
        <v>19.757365168654001</v>
      </c>
      <c r="AA26" s="40">
        <v>19.413117380174501</v>
      </c>
      <c r="AB26" s="40">
        <v>18.4702822745638</v>
      </c>
      <c r="AC26" s="40">
        <v>17.438538378959102</v>
      </c>
      <c r="AD26" s="40">
        <v>15.8582830693598</v>
      </c>
      <c r="AE26" s="40">
        <v>13.8937472049696</v>
      </c>
      <c r="AF26" s="40">
        <v>11.8160346148701</v>
      </c>
      <c r="AG26" s="40">
        <v>-0.15545061288232601</v>
      </c>
      <c r="AH26" s="40">
        <v>-0.241787920095135</v>
      </c>
      <c r="AI26" s="40">
        <v>-0.212974773411579</v>
      </c>
      <c r="AJ26" s="40">
        <v>-0.124137094054093</v>
      </c>
      <c r="AK26" s="40">
        <v>-1.58248486407629E-2</v>
      </c>
      <c r="AL26" s="40">
        <v>-1.41705324570701E-2</v>
      </c>
      <c r="AM26" s="40">
        <v>-4.4033652059748803E-2</v>
      </c>
      <c r="AN26" s="40">
        <v>-2.7282364364252298E-2</v>
      </c>
      <c r="AO26" s="40">
        <v>-0.10945890809025099</v>
      </c>
      <c r="AP26" s="40">
        <v>-0.24360066007464601</v>
      </c>
      <c r="AQ26" s="40">
        <v>-0.20645673781370499</v>
      </c>
      <c r="AR26" s="40">
        <v>-3.7379539152803502E-2</v>
      </c>
      <c r="AS26" s="40">
        <v>-6.06395049874007E-2</v>
      </c>
      <c r="AT26" s="40">
        <v>8.3204221317923405E-2</v>
      </c>
      <c r="AU26" s="40">
        <v>0.98017044307317702</v>
      </c>
      <c r="AV26" s="40">
        <v>1.03751394405953</v>
      </c>
      <c r="AW26" s="40">
        <v>1.10873097588764</v>
      </c>
      <c r="AX26" s="40">
        <v>1.21795359064174</v>
      </c>
      <c r="AY26" s="40">
        <v>1.12622383802227</v>
      </c>
      <c r="AZ26" s="40">
        <v>-0.21324171045663301</v>
      </c>
      <c r="BA26" s="40">
        <v>-0.29551362722454</v>
      </c>
      <c r="BB26" s="40">
        <v>-0.29536074486692498</v>
      </c>
      <c r="BC26" s="40">
        <v>-0.41809689442185299</v>
      </c>
      <c r="BD26" s="40">
        <v>-0.41200429637612102</v>
      </c>
      <c r="BE26" s="40">
        <v>-6.1824415830158401E-2</v>
      </c>
      <c r="BF26" s="40">
        <v>-0.15602282121376501</v>
      </c>
      <c r="BG26" s="40">
        <v>-0.14285285016411201</v>
      </c>
      <c r="BH26" s="40">
        <v>-4.8879238533582697E-2</v>
      </c>
      <c r="BI26" s="40">
        <v>3.84604548767397E-2</v>
      </c>
      <c r="BJ26" s="40">
        <v>4.5262338222140902E-2</v>
      </c>
      <c r="BK26" s="40">
        <v>1.2869433743465801E-2</v>
      </c>
      <c r="BL26" s="40">
        <v>2.0846632225136601E-2</v>
      </c>
      <c r="BM26" s="40">
        <v>-6.4446139680283704E-2</v>
      </c>
      <c r="BN26" s="40">
        <v>-0.208351383142765</v>
      </c>
      <c r="BO26" s="40">
        <v>-0.16579119457561101</v>
      </c>
      <c r="BP26" s="40">
        <v>-8.9141596456249403E-3</v>
      </c>
      <c r="BQ26" s="40">
        <v>-3.2178855274734103E-2</v>
      </c>
      <c r="BR26" s="40">
        <v>0.165418306645741</v>
      </c>
      <c r="BS26" s="40">
        <v>1.0951125308840399</v>
      </c>
      <c r="BT26" s="40">
        <v>1.14442462514319</v>
      </c>
      <c r="BU26" s="40">
        <v>1.2151575019130001</v>
      </c>
      <c r="BV26" s="40">
        <v>1.34000386284384</v>
      </c>
      <c r="BW26" s="40">
        <v>1.26225596834005</v>
      </c>
      <c r="BX26" s="40">
        <v>-9.9494702701380097E-2</v>
      </c>
      <c r="BY26" s="40">
        <v>-0.18217241499155901</v>
      </c>
      <c r="BZ26" s="40">
        <v>-0.148116598301373</v>
      </c>
      <c r="CA26" s="40">
        <v>-0.26722226634311802</v>
      </c>
      <c r="CB26" s="40">
        <v>-0.31318789830009802</v>
      </c>
      <c r="CC26" s="40">
        <v>3.0208030374946101E-3</v>
      </c>
      <c r="CD26" s="40">
        <v>-9.6622174992178803E-2</v>
      </c>
      <c r="CE26" s="40">
        <v>-9.4286619733230201E-2</v>
      </c>
      <c r="CF26" s="40">
        <v>3.2441229441730001E-3</v>
      </c>
      <c r="CG26" s="40">
        <v>7.6058290725268901E-2</v>
      </c>
      <c r="CH26" s="40">
        <v>8.6425363405989705E-2</v>
      </c>
      <c r="CI26" s="40">
        <v>5.2280337628607301E-2</v>
      </c>
      <c r="CJ26" s="40">
        <v>5.41806286490275E-2</v>
      </c>
      <c r="CK26" s="40">
        <v>-3.3270433400587399E-2</v>
      </c>
      <c r="CL26" s="40">
        <v>-0.183937841318561</v>
      </c>
      <c r="CM26" s="40">
        <v>-0.13762636320713201</v>
      </c>
      <c r="CN26" s="40">
        <v>1.08008754878144E-2</v>
      </c>
      <c r="CO26" s="40">
        <v>-1.24670959825655E-2</v>
      </c>
      <c r="CP26" s="40">
        <v>0.22235953169748299</v>
      </c>
      <c r="CQ26" s="40">
        <v>1.17472107075721</v>
      </c>
      <c r="CR26" s="40">
        <v>1.2184706371829199</v>
      </c>
      <c r="CS26" s="40">
        <v>1.28886818963422</v>
      </c>
      <c r="CT26" s="40">
        <v>1.42453550957293</v>
      </c>
      <c r="CU26" s="40">
        <v>1.3564714074075399</v>
      </c>
      <c r="CV26" s="40">
        <v>-2.0713871634193099E-2</v>
      </c>
      <c r="CW26" s="40">
        <v>-0.10367263666693401</v>
      </c>
      <c r="CX26" s="40">
        <v>-4.6135750935502297E-2</v>
      </c>
      <c r="CY26" s="40">
        <v>-0.16272695854064501</v>
      </c>
      <c r="CZ26" s="40">
        <v>-0.244747962014077</v>
      </c>
      <c r="DA26" s="40">
        <v>6.7866021905147594E-2</v>
      </c>
      <c r="DB26" s="40">
        <v>-3.7221528770592503E-2</v>
      </c>
      <c r="DC26" s="40">
        <v>-4.5720389302348001E-2</v>
      </c>
      <c r="DD26" s="40">
        <v>5.5367484421928702E-2</v>
      </c>
      <c r="DE26" s="40">
        <v>0.11365612657379801</v>
      </c>
      <c r="DF26" s="40">
        <v>0.12758838858983801</v>
      </c>
      <c r="DG26" s="40">
        <v>9.1691241513748897E-2</v>
      </c>
      <c r="DH26" s="40">
        <v>8.7514625072918406E-2</v>
      </c>
      <c r="DI26" s="40">
        <v>-2.0947271208911402E-3</v>
      </c>
      <c r="DJ26" s="40">
        <v>-0.15952429949435601</v>
      </c>
      <c r="DK26" s="40">
        <v>-0.10946153183865399</v>
      </c>
      <c r="DL26" s="40">
        <v>3.0515910621253702E-2</v>
      </c>
      <c r="DM26" s="40">
        <v>7.2446633096031002E-3</v>
      </c>
      <c r="DN26" s="40">
        <v>0.279300756749225</v>
      </c>
      <c r="DO26" s="40">
        <v>1.2543296106303801</v>
      </c>
      <c r="DP26" s="40">
        <v>1.2925166492226601</v>
      </c>
      <c r="DQ26" s="40">
        <v>1.3625788773554399</v>
      </c>
      <c r="DR26" s="40">
        <v>1.5090671563020099</v>
      </c>
      <c r="DS26" s="40">
        <v>1.45068684647503</v>
      </c>
      <c r="DT26" s="40">
        <v>5.8066959432994003E-2</v>
      </c>
      <c r="DU26" s="40">
        <v>-2.51728583423095E-2</v>
      </c>
      <c r="DV26" s="40">
        <v>5.5845096430368099E-2</v>
      </c>
      <c r="DW26" s="40">
        <v>-5.8231650738170999E-2</v>
      </c>
      <c r="DX26" s="40">
        <v>-0.17630802572805501</v>
      </c>
      <c r="DY26" s="40">
        <v>0.161492218957315</v>
      </c>
      <c r="DZ26" s="40">
        <v>4.8543570110777201E-2</v>
      </c>
      <c r="EA26" s="40">
        <v>2.4401533945118799E-2</v>
      </c>
      <c r="EB26" s="40">
        <v>0.13062533994243899</v>
      </c>
      <c r="EC26" s="40">
        <v>0.167941430091301</v>
      </c>
      <c r="ED26" s="40">
        <v>0.18702125926905</v>
      </c>
      <c r="EE26" s="40">
        <v>0.14859432731696401</v>
      </c>
      <c r="EF26" s="40">
        <v>0.13564362166230701</v>
      </c>
      <c r="EG26" s="40">
        <v>4.29180412890766E-2</v>
      </c>
      <c r="EH26" s="40">
        <v>-0.124275022562476</v>
      </c>
      <c r="EI26" s="40">
        <v>-6.8795988600559105E-2</v>
      </c>
      <c r="EJ26" s="40">
        <v>5.8981290128432201E-2</v>
      </c>
      <c r="EK26" s="40">
        <v>3.5705313022269702E-2</v>
      </c>
      <c r="EL26" s="40">
        <v>0.36151484207704199</v>
      </c>
      <c r="EM26" s="40">
        <v>1.3692716984412501</v>
      </c>
      <c r="EN26" s="40">
        <v>1.3994273303063101</v>
      </c>
      <c r="EO26" s="40">
        <v>1.46900540338079</v>
      </c>
      <c r="EP26" s="40">
        <v>1.6311174285041099</v>
      </c>
      <c r="EQ26" s="40">
        <v>1.58671897679281</v>
      </c>
      <c r="ER26" s="40">
        <v>0.17181396718824599</v>
      </c>
      <c r="ES26" s="40">
        <v>8.8168353890671805E-2</v>
      </c>
      <c r="ET26" s="40">
        <v>0.20308924299591999</v>
      </c>
      <c r="EU26" s="40">
        <v>9.2642977340563398E-2</v>
      </c>
      <c r="EV26" s="40">
        <v>-7.74916276520317E-2</v>
      </c>
      <c r="EW26" s="40">
        <v>83.447947517594997</v>
      </c>
      <c r="EX26" s="40">
        <v>82.875242826661605</v>
      </c>
      <c r="EY26" s="40">
        <v>81.358666921435599</v>
      </c>
      <c r="EZ26" s="40">
        <v>78.981099328046895</v>
      </c>
      <c r="FA26" s="40">
        <v>76.490987548167297</v>
      </c>
      <c r="FB26" s="40">
        <v>75.0285022769975</v>
      </c>
      <c r="FC26" s="40">
        <v>74.545078182223506</v>
      </c>
      <c r="FD26" s="40">
        <v>76.078229992675404</v>
      </c>
      <c r="FE26" s="40">
        <v>80.531989427088305</v>
      </c>
      <c r="FF26" s="40">
        <v>83.526464125346294</v>
      </c>
      <c r="FG26" s="40">
        <v>86.0430400305723</v>
      </c>
      <c r="FH26" s="40">
        <v>90.531989427088305</v>
      </c>
      <c r="FI26" s="40">
        <v>94.0991688162797</v>
      </c>
      <c r="FJ26" s="40">
        <v>96.6145823381421</v>
      </c>
      <c r="FK26" s="40">
        <v>99.088118212795806</v>
      </c>
      <c r="FL26" s="40">
        <v>100.08259291105399</v>
      </c>
      <c r="FM26" s="40">
        <v>101.507563453393</v>
      </c>
      <c r="FN26" s="40">
        <v>101.975574026305</v>
      </c>
      <c r="FO26" s="40">
        <v>100.96568580618499</v>
      </c>
      <c r="FP26" s="40">
        <v>99.953472819336994</v>
      </c>
      <c r="FQ26" s="40">
        <v>97.908108022037496</v>
      </c>
      <c r="FR26" s="40">
        <v>92.933409764020297</v>
      </c>
      <c r="FS26" s="40">
        <v>91.318827425878197</v>
      </c>
      <c r="FT26" s="40">
        <v>89.793525683895396</v>
      </c>
      <c r="FU26" s="40">
        <v>2.1047196491777401E-2</v>
      </c>
      <c r="FV26" s="40">
        <v>0</v>
      </c>
      <c r="FW26" s="40">
        <v>0</v>
      </c>
      <c r="FX26" s="41">
        <v>1</v>
      </c>
      <c r="FY26" s="22"/>
      <c r="FZ26" s="22"/>
    </row>
    <row r="27" spans="1:182" x14ac:dyDescent="0.2">
      <c r="A27" t="s">
        <v>42</v>
      </c>
      <c r="B27" t="s">
        <v>58</v>
      </c>
      <c r="C27" t="s">
        <v>3</v>
      </c>
      <c r="D27" t="s">
        <v>80</v>
      </c>
      <c r="E27" t="s">
        <v>78</v>
      </c>
      <c r="F27" s="22" t="s">
        <v>77</v>
      </c>
      <c r="G27" s="35">
        <v>43627</v>
      </c>
      <c r="H27" s="40">
        <v>6174</v>
      </c>
      <c r="I27" s="40">
        <v>7.67737881342818</v>
      </c>
      <c r="J27" s="40">
        <v>6.7238946422712003</v>
      </c>
      <c r="K27" s="40">
        <v>5.8941897818113196</v>
      </c>
      <c r="L27" s="40">
        <v>5.2770488284123802</v>
      </c>
      <c r="M27" s="40">
        <v>4.8481127144948299</v>
      </c>
      <c r="N27" s="40">
        <v>4.6424520897325401</v>
      </c>
      <c r="O27" s="40">
        <v>4.7369848096222702</v>
      </c>
      <c r="P27" s="40">
        <v>5.0372134504768402</v>
      </c>
      <c r="Q27" s="40">
        <v>5.4803907242577203</v>
      </c>
      <c r="R27" s="40">
        <v>6.2750191409505902</v>
      </c>
      <c r="S27" s="40">
        <v>7.4312120664268999</v>
      </c>
      <c r="T27" s="40">
        <v>8.9662948559499398</v>
      </c>
      <c r="U27" s="40">
        <v>10.6063304846582</v>
      </c>
      <c r="V27" s="40">
        <v>12.2167951529229</v>
      </c>
      <c r="W27" s="40">
        <v>13.725971360875601</v>
      </c>
      <c r="X27" s="40">
        <v>14.9717935492511</v>
      </c>
      <c r="Y27" s="40">
        <v>16.030727515717501</v>
      </c>
      <c r="Z27" s="40">
        <v>16.557090224582399</v>
      </c>
      <c r="AA27" s="40">
        <v>16.289805044055399</v>
      </c>
      <c r="AB27" s="40">
        <v>15.498555835377999</v>
      </c>
      <c r="AC27" s="40">
        <v>14.668745380766699</v>
      </c>
      <c r="AD27" s="40">
        <v>13.411594024295299</v>
      </c>
      <c r="AE27" s="40">
        <v>11.800718029001001</v>
      </c>
      <c r="AF27" s="40">
        <v>10.083769027725801</v>
      </c>
      <c r="AG27" s="40">
        <v>-0.148178462774535</v>
      </c>
      <c r="AH27" s="40">
        <v>-0.20173820931985201</v>
      </c>
      <c r="AI27" s="40">
        <v>-0.173434129519383</v>
      </c>
      <c r="AJ27" s="40">
        <v>-0.111214821098162</v>
      </c>
      <c r="AK27" s="40">
        <v>-2.7730994818702E-2</v>
      </c>
      <c r="AL27" s="40">
        <v>-2.7154006511592301E-2</v>
      </c>
      <c r="AM27" s="40">
        <v>-3.3238242076311701E-2</v>
      </c>
      <c r="AN27" s="40">
        <v>-2.0828229843417801E-2</v>
      </c>
      <c r="AO27" s="40">
        <v>-9.3997026462937006E-2</v>
      </c>
      <c r="AP27" s="40">
        <v>-0.24237901671759099</v>
      </c>
      <c r="AQ27" s="40">
        <v>-0.22975523505849299</v>
      </c>
      <c r="AR27" s="40">
        <v>-5.26087056912449E-2</v>
      </c>
      <c r="AS27" s="40">
        <v>-4.3574920144069898E-2</v>
      </c>
      <c r="AT27" s="40">
        <v>6.2345658579650902E-2</v>
      </c>
      <c r="AU27" s="40">
        <v>0.44529387153392003</v>
      </c>
      <c r="AV27" s="40">
        <v>0.42355091829473601</v>
      </c>
      <c r="AW27" s="40">
        <v>0.45604738899518099</v>
      </c>
      <c r="AX27" s="40">
        <v>0.59831478741254696</v>
      </c>
      <c r="AY27" s="40">
        <v>0.82774233419793097</v>
      </c>
      <c r="AZ27" s="40">
        <v>8.1264803570025898E-2</v>
      </c>
      <c r="BA27" s="40">
        <v>-5.1712126615632001E-2</v>
      </c>
      <c r="BB27" s="40">
        <v>-0.188419925594634</v>
      </c>
      <c r="BC27" s="40">
        <v>-0.32886220430263802</v>
      </c>
      <c r="BD27" s="40">
        <v>-0.34721471065610099</v>
      </c>
      <c r="BE27" s="40">
        <v>-6.3330679703682502E-2</v>
      </c>
      <c r="BF27" s="40">
        <v>-0.122708898561152</v>
      </c>
      <c r="BG27" s="40">
        <v>-0.10821845815142001</v>
      </c>
      <c r="BH27" s="40">
        <v>-4.1436106702913499E-2</v>
      </c>
      <c r="BI27" s="40">
        <v>2.0581370757176299E-2</v>
      </c>
      <c r="BJ27" s="40">
        <v>2.37875348495236E-2</v>
      </c>
      <c r="BK27" s="40">
        <v>1.7026841436483899E-2</v>
      </c>
      <c r="BL27" s="40">
        <v>2.6443907683205502E-2</v>
      </c>
      <c r="BM27" s="40">
        <v>-5.4517363522870399E-2</v>
      </c>
      <c r="BN27" s="40">
        <v>-0.206338260594263</v>
      </c>
      <c r="BO27" s="40">
        <v>-0.18721169014794101</v>
      </c>
      <c r="BP27" s="40">
        <v>-2.5573820433108099E-2</v>
      </c>
      <c r="BQ27" s="40">
        <v>-1.6445027686171801E-2</v>
      </c>
      <c r="BR27" s="40">
        <v>0.122493770002482</v>
      </c>
      <c r="BS27" s="40">
        <v>0.53627081880483196</v>
      </c>
      <c r="BT27" s="40">
        <v>0.52075436851251899</v>
      </c>
      <c r="BU27" s="40">
        <v>0.55510900828410303</v>
      </c>
      <c r="BV27" s="40">
        <v>0.69121980065908595</v>
      </c>
      <c r="BW27" s="40">
        <v>0.93221776301217396</v>
      </c>
      <c r="BX27" s="40">
        <v>0.17200036649648501</v>
      </c>
      <c r="BY27" s="40">
        <v>4.2427975436130597E-2</v>
      </c>
      <c r="BZ27" s="40">
        <v>-6.7011419946420306E-2</v>
      </c>
      <c r="CA27" s="40">
        <v>-0.20313920444243999</v>
      </c>
      <c r="CB27" s="40">
        <v>-0.25824893284515099</v>
      </c>
      <c r="CC27" s="40">
        <v>-4.5653636180686998E-3</v>
      </c>
      <c r="CD27" s="40">
        <v>-6.7973438674296893E-2</v>
      </c>
      <c r="CE27" s="40">
        <v>-6.3050282826514606E-2</v>
      </c>
      <c r="CF27" s="40">
        <v>6.8924183224290999E-3</v>
      </c>
      <c r="CG27" s="40">
        <v>5.4042367982518297E-2</v>
      </c>
      <c r="CH27" s="40">
        <v>5.9069491214541803E-2</v>
      </c>
      <c r="CI27" s="40">
        <v>5.1840285156428703E-2</v>
      </c>
      <c r="CJ27" s="40">
        <v>5.9184446130449E-2</v>
      </c>
      <c r="CK27" s="40">
        <v>-2.7173869236294199E-2</v>
      </c>
      <c r="CL27" s="40">
        <v>-0.18137654269312101</v>
      </c>
      <c r="CM27" s="40">
        <v>-0.15774616054201801</v>
      </c>
      <c r="CN27" s="40">
        <v>-6.8495412588832497E-3</v>
      </c>
      <c r="CO27" s="40">
        <v>2.3450531851900401E-3</v>
      </c>
      <c r="CP27" s="40">
        <v>0.16415216874654501</v>
      </c>
      <c r="CQ27" s="40">
        <v>0.59928117534431702</v>
      </c>
      <c r="CR27" s="40">
        <v>0.58807718202539705</v>
      </c>
      <c r="CS27" s="40">
        <v>0.62371878403516801</v>
      </c>
      <c r="CT27" s="40">
        <v>0.75556552981988101</v>
      </c>
      <c r="CU27" s="40">
        <v>1.0045771267485499</v>
      </c>
      <c r="CV27" s="40">
        <v>0.234843540974325</v>
      </c>
      <c r="CW27" s="40">
        <v>0.10762912334101001</v>
      </c>
      <c r="CX27" s="40">
        <v>1.7075741222439999E-2</v>
      </c>
      <c r="CY27" s="40">
        <v>-0.116063837725474</v>
      </c>
      <c r="CZ27" s="40">
        <v>-0.19663150614707001</v>
      </c>
      <c r="DA27" s="40">
        <v>5.4199952467545102E-2</v>
      </c>
      <c r="DB27" s="40">
        <v>-1.3237978787442E-2</v>
      </c>
      <c r="DC27" s="40">
        <v>-1.78821075016087E-2</v>
      </c>
      <c r="DD27" s="40">
        <v>5.5220943347771702E-2</v>
      </c>
      <c r="DE27" s="40">
        <v>8.7503365207860298E-2</v>
      </c>
      <c r="DF27" s="40">
        <v>9.4351447579560002E-2</v>
      </c>
      <c r="DG27" s="40">
        <v>8.6653728876373501E-2</v>
      </c>
      <c r="DH27" s="40">
        <v>9.1924984577692395E-2</v>
      </c>
      <c r="DI27" s="40">
        <v>1.69625050281881E-4</v>
      </c>
      <c r="DJ27" s="40">
        <v>-0.15641482479197899</v>
      </c>
      <c r="DK27" s="40">
        <v>-0.12828063093609601</v>
      </c>
      <c r="DL27" s="40">
        <v>1.1874737915341599E-2</v>
      </c>
      <c r="DM27" s="40">
        <v>2.1135134056551898E-2</v>
      </c>
      <c r="DN27" s="40">
        <v>0.205810567490608</v>
      </c>
      <c r="DO27" s="40">
        <v>0.66229153188380196</v>
      </c>
      <c r="DP27" s="40">
        <v>0.65539999553827599</v>
      </c>
      <c r="DQ27" s="40">
        <v>0.69232855978623298</v>
      </c>
      <c r="DR27" s="40">
        <v>0.81991125898067596</v>
      </c>
      <c r="DS27" s="40">
        <v>1.0769364904849299</v>
      </c>
      <c r="DT27" s="40">
        <v>0.29768671545216402</v>
      </c>
      <c r="DU27" s="40">
        <v>0.17283027124588901</v>
      </c>
      <c r="DV27" s="40">
        <v>0.10116290239130001</v>
      </c>
      <c r="DW27" s="40">
        <v>-2.8988471008507901E-2</v>
      </c>
      <c r="DX27" s="40">
        <v>-0.13501407944898899</v>
      </c>
      <c r="DY27" s="40">
        <v>0.139047735538398</v>
      </c>
      <c r="DZ27" s="40">
        <v>6.5791331971258193E-2</v>
      </c>
      <c r="EA27" s="40">
        <v>4.7333563866354199E-2</v>
      </c>
      <c r="EB27" s="40">
        <v>0.12499965774302001</v>
      </c>
      <c r="EC27" s="40">
        <v>0.13581573078373901</v>
      </c>
      <c r="ED27" s="40">
        <v>0.14529298894067599</v>
      </c>
      <c r="EE27" s="40">
        <v>0.136918812389169</v>
      </c>
      <c r="EF27" s="40">
        <v>0.13919712210431601</v>
      </c>
      <c r="EG27" s="40">
        <v>3.9649287990348503E-2</v>
      </c>
      <c r="EH27" s="40">
        <v>-0.12037406866865</v>
      </c>
      <c r="EI27" s="40">
        <v>-8.5737086025543502E-2</v>
      </c>
      <c r="EJ27" s="40">
        <v>3.8909623173478403E-2</v>
      </c>
      <c r="EK27" s="40">
        <v>4.8265026514449999E-2</v>
      </c>
      <c r="EL27" s="40">
        <v>0.265958678913439</v>
      </c>
      <c r="EM27" s="40">
        <v>0.75326847915471395</v>
      </c>
      <c r="EN27" s="40">
        <v>0.75260344575605898</v>
      </c>
      <c r="EO27" s="40">
        <v>0.79139017907515496</v>
      </c>
      <c r="EP27" s="40">
        <v>0.91281627222721495</v>
      </c>
      <c r="EQ27" s="40">
        <v>1.1814119192991701</v>
      </c>
      <c r="ER27" s="40">
        <v>0.38842227837862298</v>
      </c>
      <c r="ES27" s="40">
        <v>0.266970373297652</v>
      </c>
      <c r="ET27" s="40">
        <v>0.222571408039514</v>
      </c>
      <c r="EU27" s="40">
        <v>9.6734528851689705E-2</v>
      </c>
      <c r="EV27" s="40">
        <v>-4.6048301638038802E-2</v>
      </c>
      <c r="EW27" s="40">
        <v>83.448970226513495</v>
      </c>
      <c r="EX27" s="40">
        <v>82.879510995264098</v>
      </c>
      <c r="EY27" s="40">
        <v>81.363431109805802</v>
      </c>
      <c r="EZ27" s="40">
        <v>78.981129997430202</v>
      </c>
      <c r="FA27" s="40">
        <v>76.490454862513303</v>
      </c>
      <c r="FB27" s="40">
        <v>75.026579536693703</v>
      </c>
      <c r="FC27" s="40">
        <v>74.542659422152099</v>
      </c>
      <c r="FD27" s="40">
        <v>76.074819193068805</v>
      </c>
      <c r="FE27" s="40">
        <v>80.530764712360906</v>
      </c>
      <c r="FF27" s="40">
        <v>83.525404750541497</v>
      </c>
      <c r="FG27" s="40">
        <v>86.041484635999893</v>
      </c>
      <c r="FH27" s="40">
        <v>90.530764712360906</v>
      </c>
      <c r="FI27" s="40">
        <v>94.094863981790795</v>
      </c>
      <c r="FJ27" s="40">
        <v>96.609548808693404</v>
      </c>
      <c r="FK27" s="40">
        <v>99.084144058151907</v>
      </c>
      <c r="FL27" s="40">
        <v>100.078784096332</v>
      </c>
      <c r="FM27" s="40">
        <v>101.506534747972</v>
      </c>
      <c r="FN27" s="40">
        <v>101.97577003561101</v>
      </c>
      <c r="FO27" s="40">
        <v>100.966445170528</v>
      </c>
      <c r="FP27" s="40">
        <v>99.954330188332904</v>
      </c>
      <c r="FQ27" s="40">
        <v>97.910055435221594</v>
      </c>
      <c r="FR27" s="40">
        <v>92.934065127207305</v>
      </c>
      <c r="FS27" s="40">
        <v>91.324516318513901</v>
      </c>
      <c r="FT27" s="40">
        <v>89.800506626528104</v>
      </c>
      <c r="FU27" s="40">
        <v>2.0734061228718299E-2</v>
      </c>
      <c r="FV27" s="40">
        <v>0</v>
      </c>
      <c r="FW27" s="40">
        <v>0</v>
      </c>
      <c r="FX27" s="41">
        <v>1</v>
      </c>
      <c r="FY27" s="22"/>
      <c r="FZ27" s="22"/>
    </row>
    <row r="28" spans="1:182" x14ac:dyDescent="0.2">
      <c r="A28" t="s">
        <v>42</v>
      </c>
      <c r="B28" t="s">
        <v>58</v>
      </c>
      <c r="C28" t="s">
        <v>3</v>
      </c>
      <c r="D28" t="s">
        <v>80</v>
      </c>
      <c r="E28" t="s">
        <v>78</v>
      </c>
      <c r="F28" s="22" t="s">
        <v>78</v>
      </c>
      <c r="G28" s="35">
        <v>43627</v>
      </c>
      <c r="H28" s="40">
        <v>1185</v>
      </c>
      <c r="I28" s="40">
        <v>1.2850288086855399</v>
      </c>
      <c r="J28" s="40">
        <v>1.13361401641988</v>
      </c>
      <c r="K28" s="40">
        <v>0.99338268479849101</v>
      </c>
      <c r="L28" s="40">
        <v>0.88092913591167799</v>
      </c>
      <c r="M28" s="40">
        <v>0.81287584651554401</v>
      </c>
      <c r="N28" s="40">
        <v>0.79075741098225105</v>
      </c>
      <c r="O28" s="40">
        <v>0.820581874941267</v>
      </c>
      <c r="P28" s="40">
        <v>0.86572315385390497</v>
      </c>
      <c r="Q28" s="40">
        <v>0.97070619302565997</v>
      </c>
      <c r="R28" s="40">
        <v>1.1100857777651401</v>
      </c>
      <c r="S28" s="40">
        <v>1.30837419037344</v>
      </c>
      <c r="T28" s="40">
        <v>1.5974089571305901</v>
      </c>
      <c r="U28" s="40">
        <v>1.94904556937333</v>
      </c>
      <c r="V28" s="40">
        <v>2.2921784623761301</v>
      </c>
      <c r="W28" s="40">
        <v>2.6113920383274301</v>
      </c>
      <c r="X28" s="40">
        <v>2.8803296250698298</v>
      </c>
      <c r="Y28" s="40">
        <v>3.11054881147273</v>
      </c>
      <c r="Z28" s="40">
        <v>3.1978160769795099</v>
      </c>
      <c r="AA28" s="40">
        <v>3.12053243152066</v>
      </c>
      <c r="AB28" s="40">
        <v>2.96835856458795</v>
      </c>
      <c r="AC28" s="40">
        <v>2.7661388224708898</v>
      </c>
      <c r="AD28" s="40">
        <v>2.4434011505054798</v>
      </c>
      <c r="AE28" s="40">
        <v>2.0891541613851001</v>
      </c>
      <c r="AF28" s="40">
        <v>1.7287246257992499</v>
      </c>
      <c r="AG28" s="40">
        <v>-2.25834579705157E-2</v>
      </c>
      <c r="AH28" s="40">
        <v>-5.6696250598999902E-2</v>
      </c>
      <c r="AI28" s="40">
        <v>-5.6936149066657997E-2</v>
      </c>
      <c r="AJ28" s="40">
        <v>-2.4635170930076899E-2</v>
      </c>
      <c r="AK28" s="40">
        <v>1.23623571709386E-3</v>
      </c>
      <c r="AL28" s="40">
        <v>9.77592908703857E-3</v>
      </c>
      <c r="AM28" s="40">
        <v>-1.8298634129189899E-2</v>
      </c>
      <c r="AN28" s="40">
        <v>-2.4910081390313001E-2</v>
      </c>
      <c r="AO28" s="40">
        <v>-2.7577059352312E-2</v>
      </c>
      <c r="AP28" s="40">
        <v>-2.0860393483927198E-2</v>
      </c>
      <c r="AQ28" s="40">
        <v>-4.2045062176606302E-3</v>
      </c>
      <c r="AR28" s="40">
        <v>-4.0540822051806404E-3</v>
      </c>
      <c r="AS28" s="40">
        <v>-3.66950796393146E-2</v>
      </c>
      <c r="AT28" s="40">
        <v>1.1369677636297901E-3</v>
      </c>
      <c r="AU28" s="40">
        <v>0.50366260065462498</v>
      </c>
      <c r="AV28" s="40">
        <v>0.57609864127027299</v>
      </c>
      <c r="AW28" s="40">
        <v>0.58717602935910096</v>
      </c>
      <c r="AX28" s="40">
        <v>0.58340456477781799</v>
      </c>
      <c r="AY28" s="40">
        <v>0.27225022766565699</v>
      </c>
      <c r="AZ28" s="40">
        <v>-0.32735972728704699</v>
      </c>
      <c r="BA28" s="40">
        <v>-0.26187383028750399</v>
      </c>
      <c r="BB28" s="40">
        <v>-0.12689413935143501</v>
      </c>
      <c r="BC28" s="40">
        <v>-0.108737374630197</v>
      </c>
      <c r="BD28" s="40">
        <v>-9.7034380274652096E-2</v>
      </c>
      <c r="BE28" s="40">
        <v>-5.3992742504918503E-3</v>
      </c>
      <c r="BF28" s="40">
        <v>-4.0902747017051697E-2</v>
      </c>
      <c r="BG28" s="40">
        <v>-4.24898292178311E-2</v>
      </c>
      <c r="BH28" s="40">
        <v>-1.2571935523637799E-2</v>
      </c>
      <c r="BI28" s="40">
        <v>1.32318077073535E-2</v>
      </c>
      <c r="BJ28" s="40">
        <v>1.9844846582026499E-2</v>
      </c>
      <c r="BK28" s="40">
        <v>-7.4462278386469303E-3</v>
      </c>
      <c r="BL28" s="40">
        <v>-1.3606557271468899E-2</v>
      </c>
      <c r="BM28" s="40">
        <v>-1.5200171461009101E-2</v>
      </c>
      <c r="BN28" s="40">
        <v>-1.0280725996857001E-2</v>
      </c>
      <c r="BO28" s="40">
        <v>1.0118488550518201E-2</v>
      </c>
      <c r="BP28" s="40">
        <v>8.8582358331927395E-3</v>
      </c>
      <c r="BQ28" s="40">
        <v>-2.3914795100765902E-2</v>
      </c>
      <c r="BR28" s="40">
        <v>3.4350993411667502E-2</v>
      </c>
      <c r="BS28" s="40">
        <v>0.54553644929481204</v>
      </c>
      <c r="BT28" s="40">
        <v>0.607429604037241</v>
      </c>
      <c r="BU28" s="40">
        <v>0.632286674395519</v>
      </c>
      <c r="BV28" s="40">
        <v>0.63293733008026098</v>
      </c>
      <c r="BW28" s="40">
        <v>0.31763908621798198</v>
      </c>
      <c r="BX28" s="40">
        <v>-0.28710889269163897</v>
      </c>
      <c r="BY28" s="40">
        <v>-0.23423464391865301</v>
      </c>
      <c r="BZ28" s="40">
        <v>-9.0651864955615905E-2</v>
      </c>
      <c r="CA28" s="40">
        <v>-7.3738675754298794E-2</v>
      </c>
      <c r="CB28" s="40">
        <v>-7.0037893700723095E-2</v>
      </c>
      <c r="CC28" s="40">
        <v>6.5024390463328001E-3</v>
      </c>
      <c r="CD28" s="40">
        <v>-2.9964214547470999E-2</v>
      </c>
      <c r="CE28" s="40">
        <v>-3.2484352097924898E-2</v>
      </c>
      <c r="CF28" s="40">
        <v>-4.2169754290105896E-3</v>
      </c>
      <c r="CG28" s="40">
        <v>2.15399043260559E-2</v>
      </c>
      <c r="CH28" s="40">
        <v>2.6818548166413499E-2</v>
      </c>
      <c r="CI28" s="40">
        <v>7.0115698823077099E-5</v>
      </c>
      <c r="CJ28" s="40">
        <v>-5.7777709003442304E-3</v>
      </c>
      <c r="CK28" s="40">
        <v>-6.6279766108353899E-3</v>
      </c>
      <c r="CL28" s="40">
        <v>-2.9532805238361198E-3</v>
      </c>
      <c r="CM28" s="40">
        <v>2.0038551095249098E-2</v>
      </c>
      <c r="CN28" s="40">
        <v>1.78012679721627E-2</v>
      </c>
      <c r="CO28" s="40">
        <v>-1.50632089615648E-2</v>
      </c>
      <c r="CP28" s="40">
        <v>5.7354926396607497E-2</v>
      </c>
      <c r="CQ28" s="40">
        <v>0.57453814930395597</v>
      </c>
      <c r="CR28" s="40">
        <v>0.62912933340707</v>
      </c>
      <c r="CS28" s="40">
        <v>0.66353016972853596</v>
      </c>
      <c r="CT28" s="40">
        <v>0.66724357243855503</v>
      </c>
      <c r="CU28" s="40">
        <v>0.34907527138460298</v>
      </c>
      <c r="CV28" s="40">
        <v>-0.25923128726577099</v>
      </c>
      <c r="CW28" s="40">
        <v>-0.21509182763601101</v>
      </c>
      <c r="CX28" s="40">
        <v>-6.5550576112825998E-2</v>
      </c>
      <c r="CY28" s="40">
        <v>-4.9498683528338902E-2</v>
      </c>
      <c r="CZ28" s="40">
        <v>-5.13402093382078E-2</v>
      </c>
      <c r="DA28" s="40">
        <v>1.8404152343157398E-2</v>
      </c>
      <c r="DB28" s="40">
        <v>-1.90256820778902E-2</v>
      </c>
      <c r="DC28" s="40">
        <v>-2.24788749780186E-2</v>
      </c>
      <c r="DD28" s="40">
        <v>4.1379846656166303E-3</v>
      </c>
      <c r="DE28" s="40">
        <v>2.9848000944758299E-2</v>
      </c>
      <c r="DF28" s="40">
        <v>3.3792249750800599E-2</v>
      </c>
      <c r="DG28" s="40">
        <v>7.58645923629308E-3</v>
      </c>
      <c r="DH28" s="40">
        <v>2.05101547078044E-3</v>
      </c>
      <c r="DI28" s="40">
        <v>1.9442182393383299E-3</v>
      </c>
      <c r="DJ28" s="40">
        <v>4.3741649491847497E-3</v>
      </c>
      <c r="DK28" s="40">
        <v>2.9958613639980099E-2</v>
      </c>
      <c r="DL28" s="40">
        <v>2.6744300111132598E-2</v>
      </c>
      <c r="DM28" s="40">
        <v>-6.21162282236375E-3</v>
      </c>
      <c r="DN28" s="40">
        <v>8.0358859381547507E-2</v>
      </c>
      <c r="DO28" s="40">
        <v>0.60353984931310001</v>
      </c>
      <c r="DP28" s="40">
        <v>0.650829062776899</v>
      </c>
      <c r="DQ28" s="40">
        <v>0.69477366506155402</v>
      </c>
      <c r="DR28" s="40">
        <v>0.70154981479684897</v>
      </c>
      <c r="DS28" s="40">
        <v>0.38051145655122398</v>
      </c>
      <c r="DT28" s="40">
        <v>-0.23135368183990301</v>
      </c>
      <c r="DU28" s="40">
        <v>-0.19594901135337001</v>
      </c>
      <c r="DV28" s="40">
        <v>-4.0449287270036098E-2</v>
      </c>
      <c r="DW28" s="40">
        <v>-2.5258691302379101E-2</v>
      </c>
      <c r="DX28" s="40">
        <v>-3.2642524975692498E-2</v>
      </c>
      <c r="DY28" s="40">
        <v>3.5588336063181299E-2</v>
      </c>
      <c r="DZ28" s="40">
        <v>-3.2321784959420002E-3</v>
      </c>
      <c r="EA28" s="40">
        <v>-8.0325551291917097E-3</v>
      </c>
      <c r="EB28" s="40">
        <v>1.62012200720557E-2</v>
      </c>
      <c r="EC28" s="40">
        <v>4.1843572935017899E-2</v>
      </c>
      <c r="ED28" s="40">
        <v>4.38611672457885E-2</v>
      </c>
      <c r="EE28" s="40">
        <v>1.8438865526836001E-2</v>
      </c>
      <c r="EF28" s="40">
        <v>1.3354539589624501E-2</v>
      </c>
      <c r="EG28" s="40">
        <v>1.4321106130641199E-2</v>
      </c>
      <c r="EH28" s="40">
        <v>1.4953832436254999E-2</v>
      </c>
      <c r="EI28" s="40">
        <v>4.4281608408158903E-2</v>
      </c>
      <c r="EJ28" s="40">
        <v>3.9656618149506002E-2</v>
      </c>
      <c r="EK28" s="40">
        <v>6.5686617161849602E-3</v>
      </c>
      <c r="EL28" s="40">
        <v>0.113572885029585</v>
      </c>
      <c r="EM28" s="40">
        <v>0.64541369795328696</v>
      </c>
      <c r="EN28" s="40">
        <v>0.68216002554386701</v>
      </c>
      <c r="EO28" s="40">
        <v>0.73988431009797195</v>
      </c>
      <c r="EP28" s="40">
        <v>0.75108258009929196</v>
      </c>
      <c r="EQ28" s="40">
        <v>0.42590031510354898</v>
      </c>
      <c r="ER28" s="40">
        <v>-0.191102847244495</v>
      </c>
      <c r="ES28" s="40">
        <v>-0.16830982498451899</v>
      </c>
      <c r="ET28" s="40">
        <v>-4.2070128742170898E-3</v>
      </c>
      <c r="EU28" s="40">
        <v>9.7400075735194509E-3</v>
      </c>
      <c r="EV28" s="40">
        <v>-5.6460384017633898E-3</v>
      </c>
      <c r="EW28" s="40">
        <v>83.458967303334404</v>
      </c>
      <c r="EX28" s="40">
        <v>82.893412107478099</v>
      </c>
      <c r="EY28" s="40">
        <v>81.379572677241796</v>
      </c>
      <c r="EZ28" s="40">
        <v>78.986646163807094</v>
      </c>
      <c r="FA28" s="40">
        <v>76.496115247652995</v>
      </c>
      <c r="FB28" s="40">
        <v>75.028650048559399</v>
      </c>
      <c r="FC28" s="40">
        <v>74.542489478795702</v>
      </c>
      <c r="FD28" s="40">
        <v>76.070168339268406</v>
      </c>
      <c r="FE28" s="40">
        <v>80.527921657494304</v>
      </c>
      <c r="FF28" s="40">
        <v>83.523308514082203</v>
      </c>
      <c r="FG28" s="40">
        <v>86.037147944318505</v>
      </c>
      <c r="FH28" s="40">
        <v>90.527921657494304</v>
      </c>
      <c r="FI28" s="40">
        <v>94.088863709938494</v>
      </c>
      <c r="FJ28" s="40">
        <v>96.602945937196495</v>
      </c>
      <c r="FK28" s="40">
        <v>99.079637423114306</v>
      </c>
      <c r="FL28" s="40">
        <v>100.07502427970201</v>
      </c>
      <c r="FM28" s="40">
        <v>101.509954677889</v>
      </c>
      <c r="FN28" s="40">
        <v>101.98203302039499</v>
      </c>
      <c r="FO28" s="40">
        <v>100.97256393654899</v>
      </c>
      <c r="FP28" s="40">
        <v>99.963580446746505</v>
      </c>
      <c r="FQ28" s="40">
        <v>97.926918096471397</v>
      </c>
      <c r="FR28" s="40">
        <v>92.950469407575298</v>
      </c>
      <c r="FS28" s="40">
        <v>91.347523470378803</v>
      </c>
      <c r="FT28" s="40">
        <v>89.823972159274803</v>
      </c>
      <c r="FU28" s="40">
        <v>4.7532629725919602E-2</v>
      </c>
      <c r="FV28" s="40">
        <v>0</v>
      </c>
      <c r="FW28" s="40">
        <v>0</v>
      </c>
      <c r="FX28" s="41">
        <v>1</v>
      </c>
      <c r="FY28" s="22"/>
      <c r="FZ28" s="22"/>
    </row>
    <row r="29" spans="1:182" x14ac:dyDescent="0.2">
      <c r="A29" t="s">
        <v>42</v>
      </c>
      <c r="B29" t="s">
        <v>58</v>
      </c>
      <c r="C29" t="s">
        <v>3</v>
      </c>
      <c r="D29" t="s">
        <v>39</v>
      </c>
      <c r="E29" t="s">
        <v>1</v>
      </c>
      <c r="F29" s="22" t="s">
        <v>1</v>
      </c>
      <c r="G29" s="35">
        <v>43627</v>
      </c>
      <c r="H29" s="40">
        <v>6528</v>
      </c>
      <c r="I29" s="40">
        <v>8.9123537224561709</v>
      </c>
      <c r="J29" s="40">
        <v>7.4413070063478299</v>
      </c>
      <c r="K29" s="40">
        <v>6.5304280590605099</v>
      </c>
      <c r="L29" s="40">
        <v>6.1022696835088599</v>
      </c>
      <c r="M29" s="40">
        <v>5.8598198066334497</v>
      </c>
      <c r="N29" s="40">
        <v>5.7412505521938701</v>
      </c>
      <c r="O29" s="40">
        <v>5.9220659500205803</v>
      </c>
      <c r="P29" s="40">
        <v>6.1017242678371097</v>
      </c>
      <c r="Q29" s="40">
        <v>6.6352381793282698</v>
      </c>
      <c r="R29" s="40">
        <v>7.6412679776781003</v>
      </c>
      <c r="S29" s="40">
        <v>8.7484418807895796</v>
      </c>
      <c r="T29" s="40">
        <v>9.9756309988245295</v>
      </c>
      <c r="U29" s="40">
        <v>11.791323785380399</v>
      </c>
      <c r="V29" s="40">
        <v>13.8748180585259</v>
      </c>
      <c r="W29" s="40">
        <v>15.537821649772299</v>
      </c>
      <c r="X29" s="40">
        <v>17.1388931676906</v>
      </c>
      <c r="Y29" s="40">
        <v>18.195844966285001</v>
      </c>
      <c r="Z29" s="40">
        <v>18.669265818061501</v>
      </c>
      <c r="AA29" s="40">
        <v>18.309380552425999</v>
      </c>
      <c r="AB29" s="40">
        <v>17.594527413694401</v>
      </c>
      <c r="AC29" s="40">
        <v>16.646337248664199</v>
      </c>
      <c r="AD29" s="40">
        <v>15.484348504679099</v>
      </c>
      <c r="AE29" s="40">
        <v>12.906019416406499</v>
      </c>
      <c r="AF29" s="40">
        <v>10.7906456614416</v>
      </c>
      <c r="AG29" s="40">
        <v>-6.2814042855079202E-2</v>
      </c>
      <c r="AH29" s="40">
        <v>-9.1522548385458799E-2</v>
      </c>
      <c r="AI29" s="40">
        <v>-4.6640664242772398E-2</v>
      </c>
      <c r="AJ29" s="40">
        <v>-3.8639484733170103E-2</v>
      </c>
      <c r="AK29" s="40">
        <v>-1.30510155799582E-2</v>
      </c>
      <c r="AL29" s="40">
        <v>-1.26541389707488E-2</v>
      </c>
      <c r="AM29" s="40">
        <v>4.4893475200274202E-2</v>
      </c>
      <c r="AN29" s="40">
        <v>-5.1209601181146203E-2</v>
      </c>
      <c r="AO29" s="40">
        <v>-0.13102397728394499</v>
      </c>
      <c r="AP29" s="40">
        <v>-7.3017029628328706E-2</v>
      </c>
      <c r="AQ29" s="40">
        <v>-2.3446456280962601E-2</v>
      </c>
      <c r="AR29" s="40">
        <v>-8.0205080997622094E-2</v>
      </c>
      <c r="AS29" s="40">
        <v>-2.63755234471776E-3</v>
      </c>
      <c r="AT29" s="40">
        <v>8.2347049248869805E-2</v>
      </c>
      <c r="AU29" s="40">
        <v>1.34826618552582</v>
      </c>
      <c r="AV29" s="40">
        <v>1.5835691258309501</v>
      </c>
      <c r="AW29" s="40">
        <v>1.55100179520184</v>
      </c>
      <c r="AX29" s="40">
        <v>1.51871322404089</v>
      </c>
      <c r="AY29" s="40">
        <v>1.17923700805822</v>
      </c>
      <c r="AZ29" s="40">
        <v>-8.1884923921330399E-2</v>
      </c>
      <c r="BA29" s="40">
        <v>-0.35004051650044798</v>
      </c>
      <c r="BB29" s="40">
        <v>-0.26292964614296199</v>
      </c>
      <c r="BC29" s="40">
        <v>-0.30264600298276501</v>
      </c>
      <c r="BD29" s="40">
        <v>-0.213352884709368</v>
      </c>
      <c r="BE29" s="40">
        <v>-1.8640102692738102E-2</v>
      </c>
      <c r="BF29" s="40">
        <v>-4.6077144449010801E-2</v>
      </c>
      <c r="BG29" s="40">
        <v>-1.40314548685566E-2</v>
      </c>
      <c r="BH29" s="40">
        <v>-2.7699544593911001E-3</v>
      </c>
      <c r="BI29" s="40">
        <v>2.4937211712602499E-2</v>
      </c>
      <c r="BJ29" s="40">
        <v>2.50833922122712E-2</v>
      </c>
      <c r="BK29" s="40">
        <v>8.8019831428912898E-2</v>
      </c>
      <c r="BL29" s="40">
        <v>-7.75607685249385E-4</v>
      </c>
      <c r="BM29" s="40">
        <v>-7.6464838420086598E-2</v>
      </c>
      <c r="BN29" s="40">
        <v>-2.293356284936E-2</v>
      </c>
      <c r="BO29" s="40">
        <v>2.83541626669916E-2</v>
      </c>
      <c r="BP29" s="40">
        <v>-5.6255843116974499E-2</v>
      </c>
      <c r="BQ29" s="40">
        <v>2.1179194763053001E-2</v>
      </c>
      <c r="BR29" s="40">
        <v>0.15822416690545399</v>
      </c>
      <c r="BS29" s="40">
        <v>1.4184631485603201</v>
      </c>
      <c r="BT29" s="40">
        <v>1.67990225697769</v>
      </c>
      <c r="BU29" s="40">
        <v>1.65400143480754</v>
      </c>
      <c r="BV29" s="40">
        <v>1.59792006210563</v>
      </c>
      <c r="BW29" s="40">
        <v>1.2633693472139</v>
      </c>
      <c r="BX29" s="40">
        <v>-2.0507179183486299E-2</v>
      </c>
      <c r="BY29" s="40">
        <v>-0.26816472847426598</v>
      </c>
      <c r="BZ29" s="40">
        <v>-0.20497746803106301</v>
      </c>
      <c r="CA29" s="40">
        <v>-0.26158878518481998</v>
      </c>
      <c r="CB29" s="40">
        <v>-0.148851373096516</v>
      </c>
      <c r="CC29" s="40">
        <v>1.19546336979493E-2</v>
      </c>
      <c r="CD29" s="40">
        <v>-1.4601796121599E-2</v>
      </c>
      <c r="CE29" s="40">
        <v>8.5535842075680091E-3</v>
      </c>
      <c r="CF29" s="40">
        <v>2.20731729399531E-2</v>
      </c>
      <c r="CG29" s="40">
        <v>5.1247742213031799E-2</v>
      </c>
      <c r="CH29" s="40">
        <v>5.1220291350920599E-2</v>
      </c>
      <c r="CI29" s="40">
        <v>0.117889014378342</v>
      </c>
      <c r="CJ29" s="40">
        <v>3.4154822574445902E-2</v>
      </c>
      <c r="CK29" s="40">
        <v>-3.8677345044848099E-2</v>
      </c>
      <c r="CL29" s="40">
        <v>1.1754093673989699E-2</v>
      </c>
      <c r="CM29" s="40">
        <v>6.4231113551671506E-2</v>
      </c>
      <c r="CN29" s="40">
        <v>-3.9668673916683599E-2</v>
      </c>
      <c r="CO29" s="40">
        <v>3.7674601257652103E-2</v>
      </c>
      <c r="CP29" s="40">
        <v>0.210776427452215</v>
      </c>
      <c r="CQ29" s="40">
        <v>1.4670813513190999</v>
      </c>
      <c r="CR29" s="40">
        <v>1.74662229015318</v>
      </c>
      <c r="CS29" s="40">
        <v>1.72533867143374</v>
      </c>
      <c r="CT29" s="40">
        <v>1.65277847686385</v>
      </c>
      <c r="CU29" s="40">
        <v>1.3216391490232999</v>
      </c>
      <c r="CV29" s="40">
        <v>2.20028598487601E-2</v>
      </c>
      <c r="CW29" s="40">
        <v>-0.211457807103092</v>
      </c>
      <c r="CX29" s="40">
        <v>-0.16483996600874501</v>
      </c>
      <c r="CY29" s="40">
        <v>-0.23315268120933599</v>
      </c>
      <c r="CZ29" s="40">
        <v>-0.10417782264247601</v>
      </c>
      <c r="DA29" s="40">
        <v>4.2549370088636698E-2</v>
      </c>
      <c r="DB29" s="40">
        <v>1.6873552205812801E-2</v>
      </c>
      <c r="DC29" s="40">
        <v>3.1138623283692698E-2</v>
      </c>
      <c r="DD29" s="40">
        <v>4.6916300339297397E-2</v>
      </c>
      <c r="DE29" s="40">
        <v>7.7558272713461093E-2</v>
      </c>
      <c r="DF29" s="40">
        <v>7.7357190489570002E-2</v>
      </c>
      <c r="DG29" s="40">
        <v>0.14775819732777001</v>
      </c>
      <c r="DH29" s="40">
        <v>6.9085252834141103E-2</v>
      </c>
      <c r="DI29" s="40">
        <v>-8.8985166960971098E-4</v>
      </c>
      <c r="DJ29" s="40">
        <v>4.6441750197339503E-2</v>
      </c>
      <c r="DK29" s="40">
        <v>0.10010806443635201</v>
      </c>
      <c r="DL29" s="40">
        <v>-2.3081504716392701E-2</v>
      </c>
      <c r="DM29" s="40">
        <v>5.4170007752251198E-2</v>
      </c>
      <c r="DN29" s="40">
        <v>0.26332868799897602</v>
      </c>
      <c r="DO29" s="40">
        <v>1.5156995540778899</v>
      </c>
      <c r="DP29" s="40">
        <v>1.8133423233286801</v>
      </c>
      <c r="DQ29" s="40">
        <v>1.7966759080599399</v>
      </c>
      <c r="DR29" s="40">
        <v>1.7076368916220599</v>
      </c>
      <c r="DS29" s="40">
        <v>1.3799089508327</v>
      </c>
      <c r="DT29" s="40">
        <v>6.45128988810066E-2</v>
      </c>
      <c r="DU29" s="40">
        <v>-0.154750885731917</v>
      </c>
      <c r="DV29" s="40">
        <v>-0.12470246398642799</v>
      </c>
      <c r="DW29" s="40">
        <v>-0.204716577233852</v>
      </c>
      <c r="DX29" s="40">
        <v>-5.9504272188435903E-2</v>
      </c>
      <c r="DY29" s="40">
        <v>8.6723310250977806E-2</v>
      </c>
      <c r="DZ29" s="40">
        <v>6.2318956142260802E-2</v>
      </c>
      <c r="EA29" s="40">
        <v>6.3747832657908496E-2</v>
      </c>
      <c r="EB29" s="40">
        <v>8.2785830613076303E-2</v>
      </c>
      <c r="EC29" s="40">
        <v>0.115546500006022</v>
      </c>
      <c r="ED29" s="40">
        <v>0.11509472167258999</v>
      </c>
      <c r="EE29" s="40">
        <v>0.19088455355640899</v>
      </c>
      <c r="EF29" s="40">
        <v>0.11951924633003801</v>
      </c>
      <c r="EG29" s="40">
        <v>5.3669287194248301E-2</v>
      </c>
      <c r="EH29" s="40">
        <v>9.6525216976308101E-2</v>
      </c>
      <c r="EI29" s="40">
        <v>0.15190868338430599</v>
      </c>
      <c r="EJ29" s="40">
        <v>8.6773316425492095E-4</v>
      </c>
      <c r="EK29" s="40">
        <v>7.7986754860022003E-2</v>
      </c>
      <c r="EL29" s="40">
        <v>0.33920580565556002</v>
      </c>
      <c r="EM29" s="40">
        <v>1.58589651711238</v>
      </c>
      <c r="EN29" s="40">
        <v>1.90967545447542</v>
      </c>
      <c r="EO29" s="40">
        <v>1.89967554766564</v>
      </c>
      <c r="EP29" s="40">
        <v>1.7868437296868001</v>
      </c>
      <c r="EQ29" s="40">
        <v>1.4640412899883799</v>
      </c>
      <c r="ER29" s="40">
        <v>0.12589064361885099</v>
      </c>
      <c r="ES29" s="40">
        <v>-7.2875097705734998E-2</v>
      </c>
      <c r="ET29" s="40">
        <v>-6.6750285874529205E-2</v>
      </c>
      <c r="EU29" s="40">
        <v>-0.16365935943590701</v>
      </c>
      <c r="EV29" s="40">
        <v>4.9972394244164903E-3</v>
      </c>
      <c r="EW29" s="40">
        <v>83.5</v>
      </c>
      <c r="EX29" s="40">
        <v>79.5</v>
      </c>
      <c r="EY29" s="40">
        <v>77.5</v>
      </c>
      <c r="EZ29" s="40">
        <v>77</v>
      </c>
      <c r="FA29" s="40">
        <v>76.5</v>
      </c>
      <c r="FB29" s="40">
        <v>76.5</v>
      </c>
      <c r="FC29" s="40">
        <v>77</v>
      </c>
      <c r="FD29" s="40">
        <v>77.5</v>
      </c>
      <c r="FE29" s="40">
        <v>83</v>
      </c>
      <c r="FF29" s="40">
        <v>89</v>
      </c>
      <c r="FG29" s="40">
        <v>92.5</v>
      </c>
      <c r="FH29" s="40">
        <v>95.5</v>
      </c>
      <c r="FI29" s="40">
        <v>97.5</v>
      </c>
      <c r="FJ29" s="40">
        <v>100</v>
      </c>
      <c r="FK29" s="40">
        <v>101.5</v>
      </c>
      <c r="FL29" s="40">
        <v>102.5</v>
      </c>
      <c r="FM29" s="40">
        <v>103.5</v>
      </c>
      <c r="FN29" s="40">
        <v>102.5</v>
      </c>
      <c r="FO29" s="40">
        <v>100.5</v>
      </c>
      <c r="FP29" s="40">
        <v>99.5</v>
      </c>
      <c r="FQ29" s="40">
        <v>97.5</v>
      </c>
      <c r="FR29" s="40">
        <v>94.5</v>
      </c>
      <c r="FS29" s="40">
        <v>89</v>
      </c>
      <c r="FT29" s="40">
        <v>86.5</v>
      </c>
      <c r="FU29" s="40">
        <v>1.7515547414195001E-2</v>
      </c>
      <c r="FV29" s="40">
        <v>0</v>
      </c>
      <c r="FW29" s="40">
        <v>0</v>
      </c>
      <c r="FX29" s="41">
        <v>1</v>
      </c>
      <c r="FY29" s="22"/>
      <c r="FZ29" s="22"/>
    </row>
    <row r="30" spans="1:182" x14ac:dyDescent="0.2">
      <c r="A30" t="s">
        <v>42</v>
      </c>
      <c r="B30" t="s">
        <v>58</v>
      </c>
      <c r="C30" t="s">
        <v>3</v>
      </c>
      <c r="D30" t="s">
        <v>39</v>
      </c>
      <c r="E30" t="s">
        <v>1</v>
      </c>
      <c r="F30" s="22" t="s">
        <v>77</v>
      </c>
      <c r="G30" s="35">
        <v>43627</v>
      </c>
      <c r="H30" s="40">
        <v>5798</v>
      </c>
      <c r="I30" s="40">
        <v>7.9553197345955597</v>
      </c>
      <c r="J30" s="40">
        <v>6.6554845884978899</v>
      </c>
      <c r="K30" s="40">
        <v>5.8481010819666901</v>
      </c>
      <c r="L30" s="40">
        <v>5.4684556625678598</v>
      </c>
      <c r="M30" s="40">
        <v>5.2487526447913897</v>
      </c>
      <c r="N30" s="40">
        <v>5.1309349141174296</v>
      </c>
      <c r="O30" s="40">
        <v>5.2693146608285204</v>
      </c>
      <c r="P30" s="40">
        <v>5.4365022598741497</v>
      </c>
      <c r="Q30" s="40">
        <v>5.9156976171126701</v>
      </c>
      <c r="R30" s="40">
        <v>6.8135219816749597</v>
      </c>
      <c r="S30" s="40">
        <v>7.7917499826581897</v>
      </c>
      <c r="T30" s="40">
        <v>8.8788894702849106</v>
      </c>
      <c r="U30" s="40">
        <v>10.4872648370142</v>
      </c>
      <c r="V30" s="40">
        <v>12.320729080256999</v>
      </c>
      <c r="W30" s="40">
        <v>13.7942178431289</v>
      </c>
      <c r="X30" s="40">
        <v>15.191602926244499</v>
      </c>
      <c r="Y30" s="40">
        <v>16.120123679812401</v>
      </c>
      <c r="Z30" s="40">
        <v>16.525201254715601</v>
      </c>
      <c r="AA30" s="40">
        <v>16.212576308393601</v>
      </c>
      <c r="AB30" s="40">
        <v>15.5520319492287</v>
      </c>
      <c r="AC30" s="40">
        <v>14.7020325849134</v>
      </c>
      <c r="AD30" s="40">
        <v>13.6944414667072</v>
      </c>
      <c r="AE30" s="40">
        <v>11.463925733812101</v>
      </c>
      <c r="AF30" s="40">
        <v>9.6021916576323605</v>
      </c>
      <c r="AG30" s="40">
        <v>-7.8803219124120694E-2</v>
      </c>
      <c r="AH30" s="40">
        <v>-7.4525459589380297E-2</v>
      </c>
      <c r="AI30" s="40">
        <v>-4.5836900180283302E-2</v>
      </c>
      <c r="AJ30" s="40">
        <v>-2.9924265220469901E-2</v>
      </c>
      <c r="AK30" s="40">
        <v>-3.2742579037705298E-3</v>
      </c>
      <c r="AL30" s="40">
        <v>-1.67158825503721E-2</v>
      </c>
      <c r="AM30" s="40">
        <v>4.0983119310085102E-2</v>
      </c>
      <c r="AN30" s="40">
        <v>-7.2894947106204505E-2</v>
      </c>
      <c r="AO30" s="40">
        <v>-0.129643150021338</v>
      </c>
      <c r="AP30" s="40">
        <v>-6.9489410980695401E-2</v>
      </c>
      <c r="AQ30" s="40">
        <v>-3.4227287979796302E-2</v>
      </c>
      <c r="AR30" s="40">
        <v>-7.0574558247744099E-2</v>
      </c>
      <c r="AS30" s="40">
        <v>6.4349587124599003E-3</v>
      </c>
      <c r="AT30" s="40">
        <v>7.17252829199439E-2</v>
      </c>
      <c r="AU30" s="40">
        <v>1.0123610043973199</v>
      </c>
      <c r="AV30" s="40">
        <v>1.2036470080844099</v>
      </c>
      <c r="AW30" s="40">
        <v>1.13961761596746</v>
      </c>
      <c r="AX30" s="40">
        <v>1.15056921994241</v>
      </c>
      <c r="AY30" s="40">
        <v>1.02245457247752</v>
      </c>
      <c r="AZ30" s="40">
        <v>0.103353976848472</v>
      </c>
      <c r="BA30" s="40">
        <v>-0.194040092903672</v>
      </c>
      <c r="BB30" s="40">
        <v>-0.1723168364996</v>
      </c>
      <c r="BC30" s="40">
        <v>-0.219123764798036</v>
      </c>
      <c r="BD30" s="40">
        <v>-0.16016510859595201</v>
      </c>
      <c r="BE30" s="40">
        <v>-4.05203620412877E-2</v>
      </c>
      <c r="BF30" s="40">
        <v>-3.7338039665281597E-2</v>
      </c>
      <c r="BG30" s="40">
        <v>-1.9080475118952601E-2</v>
      </c>
      <c r="BH30" s="40">
        <v>4.3279186516035698E-3</v>
      </c>
      <c r="BI30" s="40">
        <v>2.6777276727766901E-2</v>
      </c>
      <c r="BJ30" s="40">
        <v>1.45283786938853E-2</v>
      </c>
      <c r="BK30" s="40">
        <v>7.7662939839345899E-2</v>
      </c>
      <c r="BL30" s="40">
        <v>-2.9468372430544901E-2</v>
      </c>
      <c r="BM30" s="40">
        <v>-8.1519039149287001E-2</v>
      </c>
      <c r="BN30" s="40">
        <v>-2.4339195285363501E-2</v>
      </c>
      <c r="BO30" s="40">
        <v>1.6345730617608301E-2</v>
      </c>
      <c r="BP30" s="40">
        <v>-5.2789095791256901E-2</v>
      </c>
      <c r="BQ30" s="40">
        <v>2.4159632491120801E-2</v>
      </c>
      <c r="BR30" s="40">
        <v>0.13282143115094799</v>
      </c>
      <c r="BS30" s="40">
        <v>1.0609792915337199</v>
      </c>
      <c r="BT30" s="40">
        <v>1.28122756657096</v>
      </c>
      <c r="BU30" s="40">
        <v>1.2203466764165101</v>
      </c>
      <c r="BV30" s="40">
        <v>1.2177081297825501</v>
      </c>
      <c r="BW30" s="40">
        <v>1.0897925001443001</v>
      </c>
      <c r="BX30" s="40">
        <v>0.15566131865628499</v>
      </c>
      <c r="BY30" s="40">
        <v>-0.123456296113325</v>
      </c>
      <c r="BZ30" s="40">
        <v>-0.11604768525142301</v>
      </c>
      <c r="CA30" s="40">
        <v>-0.177446281043278</v>
      </c>
      <c r="CB30" s="40">
        <v>-9.6684497264616601E-2</v>
      </c>
      <c r="CC30" s="40">
        <v>-1.4005771845637701E-2</v>
      </c>
      <c r="CD30" s="40">
        <v>-1.15821459087736E-2</v>
      </c>
      <c r="CE30" s="40">
        <v>-5.4905662877074795E-4</v>
      </c>
      <c r="CF30" s="40">
        <v>2.80508768600004E-2</v>
      </c>
      <c r="CG30" s="40">
        <v>4.7590878068480502E-2</v>
      </c>
      <c r="CH30" s="40">
        <v>3.6168058853201297E-2</v>
      </c>
      <c r="CI30" s="40">
        <v>0.10306727180127399</v>
      </c>
      <c r="CJ30" s="40">
        <v>6.0874090074388896E-4</v>
      </c>
      <c r="CK30" s="40">
        <v>-4.81884265583414E-2</v>
      </c>
      <c r="CL30" s="40">
        <v>6.9317065654744504E-3</v>
      </c>
      <c r="CM30" s="40">
        <v>5.1372449239099803E-2</v>
      </c>
      <c r="CN30" s="40">
        <v>-4.04709386732151E-2</v>
      </c>
      <c r="CO30" s="40">
        <v>3.64356875560789E-2</v>
      </c>
      <c r="CP30" s="40">
        <v>0.17513643730037701</v>
      </c>
      <c r="CQ30" s="40">
        <v>1.09465216909995</v>
      </c>
      <c r="CR30" s="40">
        <v>1.3349596250474101</v>
      </c>
      <c r="CS30" s="40">
        <v>1.2762593777610001</v>
      </c>
      <c r="CT30" s="40">
        <v>1.26420833421457</v>
      </c>
      <c r="CU30" s="40">
        <v>1.1364305437168001</v>
      </c>
      <c r="CV30" s="40">
        <v>0.191889224250088</v>
      </c>
      <c r="CW30" s="40">
        <v>-7.4570173473635398E-2</v>
      </c>
      <c r="CX30" s="40">
        <v>-7.7075842507964995E-2</v>
      </c>
      <c r="CY30" s="40">
        <v>-0.14858058275560199</v>
      </c>
      <c r="CZ30" s="40">
        <v>-5.2718019235617301E-2</v>
      </c>
      <c r="DA30" s="40">
        <v>1.2508818350012199E-2</v>
      </c>
      <c r="DB30" s="40">
        <v>1.41737478477344E-2</v>
      </c>
      <c r="DC30" s="40">
        <v>1.7982361861411101E-2</v>
      </c>
      <c r="DD30" s="40">
        <v>5.1773835068397299E-2</v>
      </c>
      <c r="DE30" s="40">
        <v>6.8404479409194002E-2</v>
      </c>
      <c r="DF30" s="40">
        <v>5.7807739012517401E-2</v>
      </c>
      <c r="DG30" s="40">
        <v>0.12847160376320199</v>
      </c>
      <c r="DH30" s="40">
        <v>3.0685854232032701E-2</v>
      </c>
      <c r="DI30" s="40">
        <v>-1.48578139673958E-2</v>
      </c>
      <c r="DJ30" s="40">
        <v>3.82026084163124E-2</v>
      </c>
      <c r="DK30" s="40">
        <v>8.6399167860591403E-2</v>
      </c>
      <c r="DL30" s="40">
        <v>-2.8152781555173301E-2</v>
      </c>
      <c r="DM30" s="40">
        <v>4.8711742621036898E-2</v>
      </c>
      <c r="DN30" s="40">
        <v>0.21745144344980499</v>
      </c>
      <c r="DO30" s="40">
        <v>1.12832504666619</v>
      </c>
      <c r="DP30" s="40">
        <v>1.3886916835238701</v>
      </c>
      <c r="DQ30" s="40">
        <v>1.3321720791055001</v>
      </c>
      <c r="DR30" s="40">
        <v>1.3107085386466</v>
      </c>
      <c r="DS30" s="40">
        <v>1.1830685872893001</v>
      </c>
      <c r="DT30" s="40">
        <v>0.22811712984389099</v>
      </c>
      <c r="DU30" s="40">
        <v>-2.5684050833945801E-2</v>
      </c>
      <c r="DV30" s="40">
        <v>-3.8103999764506902E-2</v>
      </c>
      <c r="DW30" s="40">
        <v>-0.119714884467926</v>
      </c>
      <c r="DX30" s="40">
        <v>-8.7515412066181096E-3</v>
      </c>
      <c r="DY30" s="40">
        <v>5.0791675432845199E-2</v>
      </c>
      <c r="DZ30" s="40">
        <v>5.1361167771833097E-2</v>
      </c>
      <c r="EA30" s="40">
        <v>4.4738786922741802E-2</v>
      </c>
      <c r="EB30" s="40">
        <v>8.6026018940470794E-2</v>
      </c>
      <c r="EC30" s="40">
        <v>9.8456014040731496E-2</v>
      </c>
      <c r="ED30" s="40">
        <v>8.9052000256774802E-2</v>
      </c>
      <c r="EE30" s="40">
        <v>0.16515142429246299</v>
      </c>
      <c r="EF30" s="40">
        <v>7.4112428907692304E-2</v>
      </c>
      <c r="EG30" s="40">
        <v>3.32662969046549E-2</v>
      </c>
      <c r="EH30" s="40">
        <v>8.33528241116442E-2</v>
      </c>
      <c r="EI30" s="40">
        <v>0.136972186457996</v>
      </c>
      <c r="EJ30" s="40">
        <v>-1.0367319098686E-2</v>
      </c>
      <c r="EK30" s="40">
        <v>6.6436416399697801E-2</v>
      </c>
      <c r="EL30" s="40">
        <v>0.27854759168081</v>
      </c>
      <c r="EM30" s="40">
        <v>1.1769433338025901</v>
      </c>
      <c r="EN30" s="40">
        <v>1.4662722420104199</v>
      </c>
      <c r="EO30" s="40">
        <v>1.4129011395545501</v>
      </c>
      <c r="EP30" s="40">
        <v>1.37784744848674</v>
      </c>
      <c r="EQ30" s="40">
        <v>1.2504065149560799</v>
      </c>
      <c r="ER30" s="40">
        <v>0.28042447165170398</v>
      </c>
      <c r="ES30" s="40">
        <v>4.4899745956401199E-2</v>
      </c>
      <c r="ET30" s="40">
        <v>1.81651514836698E-2</v>
      </c>
      <c r="EU30" s="40">
        <v>-7.8037400713167601E-2</v>
      </c>
      <c r="EV30" s="40">
        <v>5.4729070124717498E-2</v>
      </c>
      <c r="EW30" s="40">
        <v>83.5</v>
      </c>
      <c r="EX30" s="40">
        <v>79.5</v>
      </c>
      <c r="EY30" s="40">
        <v>77.5</v>
      </c>
      <c r="EZ30" s="40">
        <v>77</v>
      </c>
      <c r="FA30" s="40">
        <v>76.5</v>
      </c>
      <c r="FB30" s="40">
        <v>76.5</v>
      </c>
      <c r="FC30" s="40">
        <v>77</v>
      </c>
      <c r="FD30" s="40">
        <v>77.5</v>
      </c>
      <c r="FE30" s="40">
        <v>83</v>
      </c>
      <c r="FF30" s="40">
        <v>89</v>
      </c>
      <c r="FG30" s="40">
        <v>92.5</v>
      </c>
      <c r="FH30" s="40">
        <v>95.5</v>
      </c>
      <c r="FI30" s="40">
        <v>97.5</v>
      </c>
      <c r="FJ30" s="40">
        <v>100</v>
      </c>
      <c r="FK30" s="40">
        <v>101.5</v>
      </c>
      <c r="FL30" s="40">
        <v>102.5</v>
      </c>
      <c r="FM30" s="40">
        <v>103.5</v>
      </c>
      <c r="FN30" s="40">
        <v>102.5</v>
      </c>
      <c r="FO30" s="40">
        <v>100.5</v>
      </c>
      <c r="FP30" s="40">
        <v>99.5</v>
      </c>
      <c r="FQ30" s="40">
        <v>97.5</v>
      </c>
      <c r="FR30" s="40">
        <v>94.5</v>
      </c>
      <c r="FS30" s="40">
        <v>89</v>
      </c>
      <c r="FT30" s="40">
        <v>86.5</v>
      </c>
      <c r="FU30" s="40">
        <v>1.5553882188264E-2</v>
      </c>
      <c r="FV30" s="40">
        <v>0</v>
      </c>
      <c r="FW30" s="40">
        <v>0</v>
      </c>
      <c r="FX30" s="41">
        <v>1</v>
      </c>
      <c r="FY30" s="22"/>
      <c r="FZ30" s="22"/>
    </row>
    <row r="31" spans="1:182" x14ac:dyDescent="0.2">
      <c r="A31" t="s">
        <v>42</v>
      </c>
      <c r="B31" t="s">
        <v>58</v>
      </c>
      <c r="C31" t="s">
        <v>3</v>
      </c>
      <c r="D31" t="s">
        <v>39</v>
      </c>
      <c r="E31" t="s">
        <v>1</v>
      </c>
      <c r="F31" s="22" t="s">
        <v>78</v>
      </c>
      <c r="G31" s="35">
        <v>43627</v>
      </c>
      <c r="H31" s="40">
        <v>730</v>
      </c>
      <c r="I31" s="40">
        <v>0.95392805261008595</v>
      </c>
      <c r="J31" s="40">
        <v>0.78055038895259798</v>
      </c>
      <c r="K31" s="40">
        <v>0.67649342075664698</v>
      </c>
      <c r="L31" s="40">
        <v>0.62932213865697495</v>
      </c>
      <c r="M31" s="40">
        <v>0.60790107482073696</v>
      </c>
      <c r="N31" s="40">
        <v>0.60863694829037995</v>
      </c>
      <c r="O31" s="40">
        <v>0.65363107110843999</v>
      </c>
      <c r="P31" s="40">
        <v>0.66598609759981298</v>
      </c>
      <c r="Q31" s="40">
        <v>0.72244394121070599</v>
      </c>
      <c r="R31" s="40">
        <v>0.83231212497888796</v>
      </c>
      <c r="S31" s="40">
        <v>0.96123892956743495</v>
      </c>
      <c r="T31" s="40">
        <v>1.09707360778702</v>
      </c>
      <c r="U31" s="40">
        <v>1.30286531338485</v>
      </c>
      <c r="V31" s="40">
        <v>1.55531002725641</v>
      </c>
      <c r="W31" s="40">
        <v>1.74629248958674</v>
      </c>
      <c r="X31" s="40">
        <v>1.9502790850985801</v>
      </c>
      <c r="Y31" s="40">
        <v>2.0790452036833602</v>
      </c>
      <c r="Z31" s="40">
        <v>2.1476707494918501</v>
      </c>
      <c r="AA31" s="40">
        <v>2.0981128814760601</v>
      </c>
      <c r="AB31" s="40">
        <v>2.0446049855361599</v>
      </c>
      <c r="AC31" s="40">
        <v>1.94793305339769</v>
      </c>
      <c r="AD31" s="40">
        <v>1.7921539366025201</v>
      </c>
      <c r="AE31" s="40">
        <v>1.4368564225546201</v>
      </c>
      <c r="AF31" s="40">
        <v>1.18363522807977</v>
      </c>
      <c r="AG31" s="40">
        <v>-5.4908282233129995E-4</v>
      </c>
      <c r="AH31" s="40">
        <v>-2.29800158159882E-2</v>
      </c>
      <c r="AI31" s="40">
        <v>-1.06328504601482E-2</v>
      </c>
      <c r="AJ31" s="40">
        <v>-2.4172963003627299E-2</v>
      </c>
      <c r="AK31" s="40">
        <v>-1.81451524590154E-2</v>
      </c>
      <c r="AL31" s="40">
        <v>-5.39720775613263E-4</v>
      </c>
      <c r="AM31" s="40">
        <v>-2.4742954713245602E-3</v>
      </c>
      <c r="AN31" s="40">
        <v>1.7785018903718801E-2</v>
      </c>
      <c r="AO31" s="40">
        <v>-1.03291024273018E-2</v>
      </c>
      <c r="AP31" s="40">
        <v>-1.0023931237712299E-2</v>
      </c>
      <c r="AQ31" s="40">
        <v>-2.92933553992058E-3</v>
      </c>
      <c r="AR31" s="40">
        <v>-1.24728305188901E-2</v>
      </c>
      <c r="AS31" s="40">
        <v>-1.21518067676513E-2</v>
      </c>
      <c r="AT31" s="40">
        <v>-1.0742343278465001E-2</v>
      </c>
      <c r="AU31" s="40">
        <v>0.32482842035637699</v>
      </c>
      <c r="AV31" s="40">
        <v>0.36171826306757399</v>
      </c>
      <c r="AW31" s="40">
        <v>0.40375860457326901</v>
      </c>
      <c r="AX31" s="40">
        <v>0.35104822827756499</v>
      </c>
      <c r="AY31" s="40">
        <v>0.133885294615644</v>
      </c>
      <c r="AZ31" s="40">
        <v>-0.217142511009738</v>
      </c>
      <c r="BA31" s="40">
        <v>-0.18782068436351201</v>
      </c>
      <c r="BB31" s="40">
        <v>-0.121945416014025</v>
      </c>
      <c r="BC31" s="40">
        <v>-0.112418256156278</v>
      </c>
      <c r="BD31" s="40">
        <v>-7.54625389789184E-2</v>
      </c>
      <c r="BE31" s="40">
        <v>1.59104014485889E-2</v>
      </c>
      <c r="BF31" s="40">
        <v>-1.14883574980017E-2</v>
      </c>
      <c r="BG31" s="40">
        <v>8.3600044785550197E-4</v>
      </c>
      <c r="BH31" s="40">
        <v>-1.35464465020101E-2</v>
      </c>
      <c r="BI31" s="40">
        <v>-5.13547443473906E-3</v>
      </c>
      <c r="BJ31" s="40">
        <v>9.0744885666495297E-3</v>
      </c>
      <c r="BK31" s="40">
        <v>8.0745632956627199E-3</v>
      </c>
      <c r="BL31" s="40">
        <v>2.8163417372964499E-2</v>
      </c>
      <c r="BM31" s="40">
        <v>2.6502353616630098E-3</v>
      </c>
      <c r="BN31" s="40">
        <v>-3.0536919788630499E-4</v>
      </c>
      <c r="BO31" s="40">
        <v>7.0316359134697604E-3</v>
      </c>
      <c r="BP31" s="40">
        <v>-4.65487498436889E-3</v>
      </c>
      <c r="BQ31" s="40">
        <v>-4.2387476520259204E-3</v>
      </c>
      <c r="BR31" s="40">
        <v>1.7310063461624298E-2</v>
      </c>
      <c r="BS31" s="40">
        <v>0.356701967232948</v>
      </c>
      <c r="BT31" s="40">
        <v>0.39572154751576899</v>
      </c>
      <c r="BU31" s="40">
        <v>0.43557336830478899</v>
      </c>
      <c r="BV31" s="40">
        <v>0.37794489472174098</v>
      </c>
      <c r="BW31" s="40">
        <v>0.16611260436619199</v>
      </c>
      <c r="BX31" s="40">
        <v>-0.19154824876099799</v>
      </c>
      <c r="BY31" s="40">
        <v>-0.15927501482984999</v>
      </c>
      <c r="BZ31" s="40">
        <v>-0.102813250956414</v>
      </c>
      <c r="CA31" s="40">
        <v>-9.7703277030901203E-2</v>
      </c>
      <c r="CB31" s="40">
        <v>-6.2128812110716497E-2</v>
      </c>
      <c r="CC31" s="40">
        <v>2.7310190114594599E-2</v>
      </c>
      <c r="CD31" s="40">
        <v>-3.5292699536585001E-3</v>
      </c>
      <c r="CE31" s="40">
        <v>8.7792916495220592E-3</v>
      </c>
      <c r="CF31" s="40">
        <v>-6.1865535442286604E-3</v>
      </c>
      <c r="CG31" s="40">
        <v>3.8749889338824698E-3</v>
      </c>
      <c r="CH31" s="40">
        <v>1.5733260669622901E-2</v>
      </c>
      <c r="CI31" s="40">
        <v>1.53806707430058E-2</v>
      </c>
      <c r="CJ31" s="40">
        <v>3.5351464537359802E-2</v>
      </c>
      <c r="CK31" s="40">
        <v>1.1639685175732301E-2</v>
      </c>
      <c r="CL31" s="40">
        <v>6.4256772655328998E-3</v>
      </c>
      <c r="CM31" s="40">
        <v>1.39305743982791E-2</v>
      </c>
      <c r="CN31" s="40">
        <v>7.5981720323682503E-4</v>
      </c>
      <c r="CO31" s="40">
        <v>1.2418129861414E-3</v>
      </c>
      <c r="CP31" s="40">
        <v>3.6739074914604201E-2</v>
      </c>
      <c r="CQ31" s="40">
        <v>0.37877748870423</v>
      </c>
      <c r="CR31" s="40">
        <v>0.41927211874140202</v>
      </c>
      <c r="CS31" s="40">
        <v>0.45760817674887799</v>
      </c>
      <c r="CT31" s="40">
        <v>0.39657344396646899</v>
      </c>
      <c r="CU31" s="40">
        <v>0.18843314092633501</v>
      </c>
      <c r="CV31" s="40">
        <v>-0.173821740694555</v>
      </c>
      <c r="CW31" s="40">
        <v>-0.13950437106865399</v>
      </c>
      <c r="CX31" s="40">
        <v>-8.9562371719253894E-2</v>
      </c>
      <c r="CY31" s="40">
        <v>-8.7511727314465104E-2</v>
      </c>
      <c r="CZ31" s="40">
        <v>-5.2893913499932402E-2</v>
      </c>
      <c r="DA31" s="40">
        <v>3.8709978780600299E-2</v>
      </c>
      <c r="DB31" s="40">
        <v>4.4298175906846704E-3</v>
      </c>
      <c r="DC31" s="40">
        <v>1.6722582851188598E-2</v>
      </c>
      <c r="DD31" s="40">
        <v>1.1733394135527301E-3</v>
      </c>
      <c r="DE31" s="40">
        <v>1.2885452302504E-2</v>
      </c>
      <c r="DF31" s="40">
        <v>2.2392032772596399E-2</v>
      </c>
      <c r="DG31" s="40">
        <v>2.2686778190348901E-2</v>
      </c>
      <c r="DH31" s="40">
        <v>4.2539511701755198E-2</v>
      </c>
      <c r="DI31" s="40">
        <v>2.0629134989801599E-2</v>
      </c>
      <c r="DJ31" s="40">
        <v>1.31567237289521E-2</v>
      </c>
      <c r="DK31" s="40">
        <v>2.0829512883088399E-2</v>
      </c>
      <c r="DL31" s="40">
        <v>6.1745093908425397E-3</v>
      </c>
      <c r="DM31" s="40">
        <v>6.72237362430873E-3</v>
      </c>
      <c r="DN31" s="40">
        <v>5.6168086367584101E-2</v>
      </c>
      <c r="DO31" s="40">
        <v>0.400853010175512</v>
      </c>
      <c r="DP31" s="40">
        <v>0.442822689967035</v>
      </c>
      <c r="DQ31" s="40">
        <v>0.479642985192967</v>
      </c>
      <c r="DR31" s="40">
        <v>0.415201993211197</v>
      </c>
      <c r="DS31" s="40">
        <v>0.210753677486477</v>
      </c>
      <c r="DT31" s="40">
        <v>-0.15609523262811201</v>
      </c>
      <c r="DU31" s="40">
        <v>-0.119733727307457</v>
      </c>
      <c r="DV31" s="40">
        <v>-7.6311492482093707E-2</v>
      </c>
      <c r="DW31" s="40">
        <v>-7.7320177598029102E-2</v>
      </c>
      <c r="DX31" s="40">
        <v>-4.36590148891483E-2</v>
      </c>
      <c r="DY31" s="40">
        <v>5.5169463051520498E-2</v>
      </c>
      <c r="DZ31" s="40">
        <v>1.5921475908671202E-2</v>
      </c>
      <c r="EA31" s="40">
        <v>2.8191433759192301E-2</v>
      </c>
      <c r="EB31" s="40">
        <v>1.179985591517E-2</v>
      </c>
      <c r="EC31" s="40">
        <v>2.58951303267804E-2</v>
      </c>
      <c r="ED31" s="40">
        <v>3.2006242114859203E-2</v>
      </c>
      <c r="EE31" s="40">
        <v>3.3235636957336098E-2</v>
      </c>
      <c r="EF31" s="40">
        <v>5.2917910171000899E-2</v>
      </c>
      <c r="EG31" s="40">
        <v>3.3608472778766302E-2</v>
      </c>
      <c r="EH31" s="40">
        <v>2.2875285768778099E-2</v>
      </c>
      <c r="EI31" s="40">
        <v>3.07904843364788E-2</v>
      </c>
      <c r="EJ31" s="40">
        <v>1.39924649253637E-2</v>
      </c>
      <c r="EK31" s="40">
        <v>1.46354327399341E-2</v>
      </c>
      <c r="EL31" s="40">
        <v>8.4220493107673502E-2</v>
      </c>
      <c r="EM31" s="40">
        <v>0.43272655705208302</v>
      </c>
      <c r="EN31" s="40">
        <v>0.47682597441523</v>
      </c>
      <c r="EO31" s="40">
        <v>0.51145774892448703</v>
      </c>
      <c r="EP31" s="40">
        <v>0.44209865965537398</v>
      </c>
      <c r="EQ31" s="40">
        <v>0.24298098723702499</v>
      </c>
      <c r="ER31" s="40">
        <v>-0.130500970379372</v>
      </c>
      <c r="ES31" s="40">
        <v>-9.1188057773796002E-2</v>
      </c>
      <c r="ET31" s="40">
        <v>-5.7179327424482902E-2</v>
      </c>
      <c r="EU31" s="40">
        <v>-6.2605198472652293E-2</v>
      </c>
      <c r="EV31" s="40">
        <v>-3.03252880209464E-2</v>
      </c>
      <c r="EW31" s="40">
        <v>83.5</v>
      </c>
      <c r="EX31" s="40">
        <v>79.5</v>
      </c>
      <c r="EY31" s="40">
        <v>77.5</v>
      </c>
      <c r="EZ31" s="40">
        <v>77</v>
      </c>
      <c r="FA31" s="40">
        <v>76.5</v>
      </c>
      <c r="FB31" s="40">
        <v>76.5</v>
      </c>
      <c r="FC31" s="40">
        <v>77</v>
      </c>
      <c r="FD31" s="40">
        <v>77.5</v>
      </c>
      <c r="FE31" s="40">
        <v>83</v>
      </c>
      <c r="FF31" s="40">
        <v>89</v>
      </c>
      <c r="FG31" s="40">
        <v>92.5</v>
      </c>
      <c r="FH31" s="40">
        <v>95.5</v>
      </c>
      <c r="FI31" s="40">
        <v>97.5</v>
      </c>
      <c r="FJ31" s="40">
        <v>100</v>
      </c>
      <c r="FK31" s="40">
        <v>101.5</v>
      </c>
      <c r="FL31" s="40">
        <v>102.5</v>
      </c>
      <c r="FM31" s="40">
        <v>103.5</v>
      </c>
      <c r="FN31" s="40">
        <v>102.5</v>
      </c>
      <c r="FO31" s="40">
        <v>100.5</v>
      </c>
      <c r="FP31" s="40">
        <v>99.5</v>
      </c>
      <c r="FQ31" s="40">
        <v>97.5</v>
      </c>
      <c r="FR31" s="40">
        <v>94.5</v>
      </c>
      <c r="FS31" s="40">
        <v>89</v>
      </c>
      <c r="FT31" s="40">
        <v>86.5</v>
      </c>
      <c r="FU31" s="40">
        <v>5.6743195488932897E-2</v>
      </c>
      <c r="FV31" s="40">
        <v>0</v>
      </c>
      <c r="FW31" s="40">
        <v>0</v>
      </c>
      <c r="FX31" s="41">
        <v>1</v>
      </c>
      <c r="FY31" s="22"/>
      <c r="FZ31" s="22"/>
    </row>
    <row r="32" spans="1:182" x14ac:dyDescent="0.2">
      <c r="A32" t="s">
        <v>42</v>
      </c>
      <c r="B32" t="s">
        <v>58</v>
      </c>
      <c r="C32" t="s">
        <v>3</v>
      </c>
      <c r="D32" t="s">
        <v>39</v>
      </c>
      <c r="E32" t="s">
        <v>77</v>
      </c>
      <c r="F32" s="22" t="s">
        <v>1</v>
      </c>
      <c r="G32" s="35">
        <v>43627</v>
      </c>
      <c r="H32" s="40">
        <v>2881</v>
      </c>
      <c r="I32" s="40">
        <v>4.3281844504798803</v>
      </c>
      <c r="J32" s="40">
        <v>3.6282042859179899</v>
      </c>
      <c r="K32" s="40">
        <v>3.1995108756721198</v>
      </c>
      <c r="L32" s="40">
        <v>2.9837937001144001</v>
      </c>
      <c r="M32" s="40">
        <v>2.8655412112579302</v>
      </c>
      <c r="N32" s="40">
        <v>2.8626649987624901</v>
      </c>
      <c r="O32" s="40">
        <v>3.0331095301341899</v>
      </c>
      <c r="P32" s="40">
        <v>3.1266917362621101</v>
      </c>
      <c r="Q32" s="40">
        <v>3.3237934722455802</v>
      </c>
      <c r="R32" s="40">
        <v>3.6811882522202901</v>
      </c>
      <c r="S32" s="40">
        <v>4.0764302802714196</v>
      </c>
      <c r="T32" s="40">
        <v>4.5882811600114097</v>
      </c>
      <c r="U32" s="40">
        <v>5.3683293532042198</v>
      </c>
      <c r="V32" s="40">
        <v>6.29585349989972</v>
      </c>
      <c r="W32" s="40">
        <v>7.05930252421257</v>
      </c>
      <c r="X32" s="40">
        <v>7.8442307137521299</v>
      </c>
      <c r="Y32" s="40">
        <v>8.43805229783983</v>
      </c>
      <c r="Z32" s="40">
        <v>8.8002076520639392</v>
      </c>
      <c r="AA32" s="40">
        <v>8.7164360147335191</v>
      </c>
      <c r="AB32" s="40">
        <v>8.4980134146018802</v>
      </c>
      <c r="AC32" s="40">
        <v>8.0577388841017203</v>
      </c>
      <c r="AD32" s="40">
        <v>7.4888096480536896</v>
      </c>
      <c r="AE32" s="40">
        <v>6.2285727764981402</v>
      </c>
      <c r="AF32" s="40">
        <v>5.2340387541247901</v>
      </c>
      <c r="AG32" s="40">
        <v>-9.0154124586293502E-3</v>
      </c>
      <c r="AH32" s="40">
        <v>-3.6843263937067702E-2</v>
      </c>
      <c r="AI32" s="40">
        <v>-2.2392466283250902E-2</v>
      </c>
      <c r="AJ32" s="40">
        <v>-2.1073784156817401E-2</v>
      </c>
      <c r="AK32" s="40">
        <v>-2.51758220338127E-2</v>
      </c>
      <c r="AL32" s="40">
        <v>-1.95362547710425E-2</v>
      </c>
      <c r="AM32" s="40">
        <v>2.48208264221969E-2</v>
      </c>
      <c r="AN32" s="40">
        <v>-3.9695646012852803E-2</v>
      </c>
      <c r="AO32" s="40">
        <v>-8.7142920176008901E-2</v>
      </c>
      <c r="AP32" s="40">
        <v>-8.6019008742101097E-2</v>
      </c>
      <c r="AQ32" s="40">
        <v>-3.78824845693021E-2</v>
      </c>
      <c r="AR32" s="40">
        <v>-6.3857995464466702E-2</v>
      </c>
      <c r="AS32" s="40">
        <v>-4.6786464138946502E-3</v>
      </c>
      <c r="AT32" s="40">
        <v>3.2317683962925899E-2</v>
      </c>
      <c r="AU32" s="40">
        <v>0.81940711773814101</v>
      </c>
      <c r="AV32" s="40">
        <v>0.98186120141539501</v>
      </c>
      <c r="AW32" s="40">
        <v>1.0027241120655499</v>
      </c>
      <c r="AX32" s="40">
        <v>0.99255494812146305</v>
      </c>
      <c r="AY32" s="40">
        <v>0.78495384738068397</v>
      </c>
      <c r="AZ32" s="40">
        <v>-0.10212669055656599</v>
      </c>
      <c r="BA32" s="40">
        <v>-0.27947214899849998</v>
      </c>
      <c r="BB32" s="40">
        <v>-0.20565120907478801</v>
      </c>
      <c r="BC32" s="40">
        <v>-0.17935668756305601</v>
      </c>
      <c r="BD32" s="40">
        <v>-0.126733380946806</v>
      </c>
      <c r="BE32" s="40">
        <v>2.3475032172735898E-2</v>
      </c>
      <c r="BF32" s="40">
        <v>-4.7410340699290303E-3</v>
      </c>
      <c r="BG32" s="40">
        <v>7.4627677700202398E-3</v>
      </c>
      <c r="BH32" s="40">
        <v>1.1964466289617901E-2</v>
      </c>
      <c r="BI32" s="40">
        <v>1.67538449487354E-3</v>
      </c>
      <c r="BJ32" s="40">
        <v>8.6085659336589595E-3</v>
      </c>
      <c r="BK32" s="40">
        <v>5.7807777178037298E-2</v>
      </c>
      <c r="BL32" s="40">
        <v>-3.0747663381676399E-4</v>
      </c>
      <c r="BM32" s="40">
        <v>-5.2712881939263899E-2</v>
      </c>
      <c r="BN32" s="40">
        <v>-5.1507128957028997E-2</v>
      </c>
      <c r="BO32" s="40">
        <v>-2.70701008649076E-3</v>
      </c>
      <c r="BP32" s="40">
        <v>-4.3219422712994802E-2</v>
      </c>
      <c r="BQ32" s="40">
        <v>1.57913891560774E-2</v>
      </c>
      <c r="BR32" s="40">
        <v>8.25945900847323E-2</v>
      </c>
      <c r="BS32" s="40">
        <v>0.87812823785247596</v>
      </c>
      <c r="BT32" s="40">
        <v>1.0414613928388501</v>
      </c>
      <c r="BU32" s="40">
        <v>1.07583878296587</v>
      </c>
      <c r="BV32" s="40">
        <v>1.0521027242582699</v>
      </c>
      <c r="BW32" s="40">
        <v>0.87623026219972999</v>
      </c>
      <c r="BX32" s="40">
        <v>-3.3476753701965997E-2</v>
      </c>
      <c r="BY32" s="40">
        <v>-0.210017433465751</v>
      </c>
      <c r="BZ32" s="40">
        <v>-0.151042154562088</v>
      </c>
      <c r="CA32" s="40">
        <v>-0.1486813010078</v>
      </c>
      <c r="CB32" s="40">
        <v>-8.6155054657365102E-2</v>
      </c>
      <c r="CC32" s="40">
        <v>4.59778151497518E-2</v>
      </c>
      <c r="CD32" s="40">
        <v>1.7492872543990502E-2</v>
      </c>
      <c r="CE32" s="40">
        <v>2.8140411928211099E-2</v>
      </c>
      <c r="CF32" s="40">
        <v>3.4846657905386803E-2</v>
      </c>
      <c r="CG32" s="40">
        <v>2.0272448340615899E-2</v>
      </c>
      <c r="CH32" s="40">
        <v>2.8101583017011399E-2</v>
      </c>
      <c r="CI32" s="40">
        <v>8.0654438784372798E-2</v>
      </c>
      <c r="CJ32" s="40">
        <v>2.69726494911036E-2</v>
      </c>
      <c r="CK32" s="40">
        <v>-2.88667423396879E-2</v>
      </c>
      <c r="CL32" s="40">
        <v>-2.7604306150392999E-2</v>
      </c>
      <c r="CM32" s="40">
        <v>2.1655416386310699E-2</v>
      </c>
      <c r="CN32" s="40">
        <v>-2.8925210095991E-2</v>
      </c>
      <c r="CO32" s="40">
        <v>2.9968873434584199E-2</v>
      </c>
      <c r="CP32" s="40">
        <v>0.117416222107663</v>
      </c>
      <c r="CQ32" s="40">
        <v>0.91879830676327601</v>
      </c>
      <c r="CR32" s="40">
        <v>1.0827403038604699</v>
      </c>
      <c r="CS32" s="40">
        <v>1.12647778130439</v>
      </c>
      <c r="CT32" s="40">
        <v>1.0933453326120199</v>
      </c>
      <c r="CU32" s="40">
        <v>0.93944802905079405</v>
      </c>
      <c r="CV32" s="40">
        <v>1.4069983437284699E-2</v>
      </c>
      <c r="CW32" s="40">
        <v>-0.16191330906558801</v>
      </c>
      <c r="CX32" s="40">
        <v>-0.11322008976051701</v>
      </c>
      <c r="CY32" s="40">
        <v>-0.12743562172514</v>
      </c>
      <c r="CZ32" s="40">
        <v>-5.8050629481837798E-2</v>
      </c>
      <c r="DA32" s="40">
        <v>6.84805981267676E-2</v>
      </c>
      <c r="DB32" s="40">
        <v>3.9726779157910001E-2</v>
      </c>
      <c r="DC32" s="40">
        <v>4.8818056086401898E-2</v>
      </c>
      <c r="DD32" s="40">
        <v>5.7728849521155701E-2</v>
      </c>
      <c r="DE32" s="40">
        <v>3.8869512186358202E-2</v>
      </c>
      <c r="DF32" s="40">
        <v>4.7594600100363801E-2</v>
      </c>
      <c r="DG32" s="40">
        <v>0.10350110039070801</v>
      </c>
      <c r="DH32" s="40">
        <v>5.4252775616023999E-2</v>
      </c>
      <c r="DI32" s="40">
        <v>-5.02060274011193E-3</v>
      </c>
      <c r="DJ32" s="40">
        <v>-3.7014833437571302E-3</v>
      </c>
      <c r="DK32" s="40">
        <v>4.6017842859112097E-2</v>
      </c>
      <c r="DL32" s="40">
        <v>-1.46309974789872E-2</v>
      </c>
      <c r="DM32" s="40">
        <v>4.4146357713091E-2</v>
      </c>
      <c r="DN32" s="40">
        <v>0.15223785413059401</v>
      </c>
      <c r="DO32" s="40">
        <v>0.95946837567407495</v>
      </c>
      <c r="DP32" s="40">
        <v>1.12401921488208</v>
      </c>
      <c r="DQ32" s="40">
        <v>1.1771167796429201</v>
      </c>
      <c r="DR32" s="40">
        <v>1.13458794096577</v>
      </c>
      <c r="DS32" s="40">
        <v>1.0026657959018599</v>
      </c>
      <c r="DT32" s="40">
        <v>6.1616720576535403E-2</v>
      </c>
      <c r="DU32" s="40">
        <v>-0.113809184665425</v>
      </c>
      <c r="DV32" s="40">
        <v>-7.5398024958946902E-2</v>
      </c>
      <c r="DW32" s="40">
        <v>-0.10618994244248101</v>
      </c>
      <c r="DX32" s="40">
        <v>-2.9946204306310498E-2</v>
      </c>
      <c r="DY32" s="40">
        <v>0.100971042758133</v>
      </c>
      <c r="DZ32" s="40">
        <v>7.1829009025048698E-2</v>
      </c>
      <c r="EA32" s="40">
        <v>7.8673290139673002E-2</v>
      </c>
      <c r="EB32" s="40">
        <v>9.07670999675909E-2</v>
      </c>
      <c r="EC32" s="40">
        <v>6.5720718715044396E-2</v>
      </c>
      <c r="ED32" s="40">
        <v>7.5739420805065294E-2</v>
      </c>
      <c r="EE32" s="40">
        <v>0.13648805114654899</v>
      </c>
      <c r="EF32" s="40">
        <v>9.3640944995060094E-2</v>
      </c>
      <c r="EG32" s="40">
        <v>2.94094354966331E-2</v>
      </c>
      <c r="EH32" s="40">
        <v>3.0810396441315099E-2</v>
      </c>
      <c r="EI32" s="40">
        <v>8.1193317341923504E-2</v>
      </c>
      <c r="EJ32" s="40">
        <v>6.0075752724847798E-3</v>
      </c>
      <c r="EK32" s="40">
        <v>6.4616393283063095E-2</v>
      </c>
      <c r="EL32" s="40">
        <v>0.20251476025240001</v>
      </c>
      <c r="EM32" s="40">
        <v>1.0181894957884099</v>
      </c>
      <c r="EN32" s="40">
        <v>1.1836194063055401</v>
      </c>
      <c r="EO32" s="40">
        <v>1.2502314505432299</v>
      </c>
      <c r="EP32" s="40">
        <v>1.1941357171025799</v>
      </c>
      <c r="EQ32" s="40">
        <v>1.0939422107209</v>
      </c>
      <c r="ER32" s="40">
        <v>0.130266657431135</v>
      </c>
      <c r="ES32" s="40">
        <v>-4.4354469132676197E-2</v>
      </c>
      <c r="ET32" s="40">
        <v>-2.0788970446246099E-2</v>
      </c>
      <c r="EU32" s="40">
        <v>-7.5514555887224596E-2</v>
      </c>
      <c r="EV32" s="40">
        <v>1.0632121983130001E-2</v>
      </c>
      <c r="EW32" s="40">
        <v>83.5</v>
      </c>
      <c r="EX32" s="40">
        <v>79.5</v>
      </c>
      <c r="EY32" s="40">
        <v>77.5</v>
      </c>
      <c r="EZ32" s="40">
        <v>77</v>
      </c>
      <c r="FA32" s="40">
        <v>76.5</v>
      </c>
      <c r="FB32" s="40">
        <v>76.5</v>
      </c>
      <c r="FC32" s="40">
        <v>77</v>
      </c>
      <c r="FD32" s="40">
        <v>77.5</v>
      </c>
      <c r="FE32" s="40">
        <v>83</v>
      </c>
      <c r="FF32" s="40">
        <v>89</v>
      </c>
      <c r="FG32" s="40">
        <v>92.5</v>
      </c>
      <c r="FH32" s="40">
        <v>95.5</v>
      </c>
      <c r="FI32" s="40">
        <v>97.5</v>
      </c>
      <c r="FJ32" s="40">
        <v>100</v>
      </c>
      <c r="FK32" s="40">
        <v>101.5</v>
      </c>
      <c r="FL32" s="40">
        <v>102.5</v>
      </c>
      <c r="FM32" s="40">
        <v>103.5</v>
      </c>
      <c r="FN32" s="40">
        <v>102.5</v>
      </c>
      <c r="FO32" s="40">
        <v>100.5</v>
      </c>
      <c r="FP32" s="40">
        <v>99.5</v>
      </c>
      <c r="FQ32" s="40">
        <v>97.5</v>
      </c>
      <c r="FR32" s="40">
        <v>94.5</v>
      </c>
      <c r="FS32" s="40">
        <v>89</v>
      </c>
      <c r="FT32" s="40">
        <v>86.5</v>
      </c>
      <c r="FU32" s="40">
        <v>3.1380551570393399E-2</v>
      </c>
      <c r="FV32" s="40">
        <v>0</v>
      </c>
      <c r="FW32" s="40">
        <v>0</v>
      </c>
      <c r="FX32" s="41">
        <v>1</v>
      </c>
      <c r="FY32" s="22"/>
      <c r="FZ32" s="22"/>
    </row>
    <row r="33" spans="1:182" x14ac:dyDescent="0.2">
      <c r="A33" t="s">
        <v>42</v>
      </c>
      <c r="B33" t="s">
        <v>58</v>
      </c>
      <c r="C33" t="s">
        <v>3</v>
      </c>
      <c r="D33" t="s">
        <v>39</v>
      </c>
      <c r="E33" t="s">
        <v>77</v>
      </c>
      <c r="F33" s="22" t="s">
        <v>77</v>
      </c>
      <c r="G33" s="35">
        <v>43627</v>
      </c>
      <c r="H33" s="40">
        <v>2570</v>
      </c>
      <c r="I33" s="40">
        <v>3.8834530254239499</v>
      </c>
      <c r="J33" s="40">
        <v>3.2638957298346201</v>
      </c>
      <c r="K33" s="40">
        <v>2.8829071657739198</v>
      </c>
      <c r="L33" s="40">
        <v>2.6894349106691999</v>
      </c>
      <c r="M33" s="40">
        <v>2.5815442764429899</v>
      </c>
      <c r="N33" s="40">
        <v>2.5717701708312499</v>
      </c>
      <c r="O33" s="40">
        <v>2.7110518629821501</v>
      </c>
      <c r="P33" s="40">
        <v>2.7960940410802699</v>
      </c>
      <c r="Q33" s="40">
        <v>2.9720094243467501</v>
      </c>
      <c r="R33" s="40">
        <v>3.29860441271116</v>
      </c>
      <c r="S33" s="40">
        <v>3.6590727464934698</v>
      </c>
      <c r="T33" s="40">
        <v>4.1098575262337897</v>
      </c>
      <c r="U33" s="40">
        <v>4.8077839092488697</v>
      </c>
      <c r="V33" s="40">
        <v>5.6404397951871399</v>
      </c>
      <c r="W33" s="40">
        <v>6.33146171552157</v>
      </c>
      <c r="X33" s="40">
        <v>7.0217770506210799</v>
      </c>
      <c r="Y33" s="40">
        <v>7.5443800483011998</v>
      </c>
      <c r="Z33" s="40">
        <v>7.8554612114193496</v>
      </c>
      <c r="AA33" s="40">
        <v>7.7815246317581197</v>
      </c>
      <c r="AB33" s="40">
        <v>7.5658163724821801</v>
      </c>
      <c r="AC33" s="40">
        <v>7.1642843165732604</v>
      </c>
      <c r="AD33" s="40">
        <v>6.6670270636055502</v>
      </c>
      <c r="AE33" s="40">
        <v>5.5672763923593704</v>
      </c>
      <c r="AF33" s="40">
        <v>4.6840589100799397</v>
      </c>
      <c r="AG33" s="40">
        <v>-2.4474477612712899E-2</v>
      </c>
      <c r="AH33" s="40">
        <v>-3.3580361004544299E-2</v>
      </c>
      <c r="AI33" s="40">
        <v>-2.2021479505062499E-2</v>
      </c>
      <c r="AJ33" s="40">
        <v>-9.6834823684731706E-3</v>
      </c>
      <c r="AK33" s="40">
        <v>-3.8269772686467299E-3</v>
      </c>
      <c r="AL33" s="40">
        <v>-2.0918158011569599E-2</v>
      </c>
      <c r="AM33" s="40">
        <v>2.2724743590076001E-2</v>
      </c>
      <c r="AN33" s="40">
        <v>-4.4457478251314603E-2</v>
      </c>
      <c r="AO33" s="40">
        <v>-8.4518433739894303E-2</v>
      </c>
      <c r="AP33" s="40">
        <v>-7.2128828543425699E-2</v>
      </c>
      <c r="AQ33" s="40">
        <v>-3.0032787199028899E-2</v>
      </c>
      <c r="AR33" s="40">
        <v>-6.6636988530242497E-2</v>
      </c>
      <c r="AS33" s="40">
        <v>4.2163068098669499E-3</v>
      </c>
      <c r="AT33" s="40">
        <v>5.4696603961867998E-2</v>
      </c>
      <c r="AU33" s="40">
        <v>0.68161799117536204</v>
      </c>
      <c r="AV33" s="40">
        <v>0.81719477922582895</v>
      </c>
      <c r="AW33" s="40">
        <v>0.800720040803508</v>
      </c>
      <c r="AX33" s="40">
        <v>0.82658652301030699</v>
      </c>
      <c r="AY33" s="40">
        <v>0.68774480009935102</v>
      </c>
      <c r="AZ33" s="40">
        <v>1.75301074826622E-3</v>
      </c>
      <c r="BA33" s="40">
        <v>-0.17938000283509201</v>
      </c>
      <c r="BB33" s="40">
        <v>-0.14628824554473799</v>
      </c>
      <c r="BC33" s="40">
        <v>-0.14844802269457</v>
      </c>
      <c r="BD33" s="40">
        <v>-0.100840861549485</v>
      </c>
      <c r="BE33" s="40">
        <v>5.4924513280647002E-3</v>
      </c>
      <c r="BF33" s="40">
        <v>-6.7214198537357403E-3</v>
      </c>
      <c r="BG33" s="40">
        <v>3.54176007616646E-3</v>
      </c>
      <c r="BH33" s="40">
        <v>1.8476004701872498E-2</v>
      </c>
      <c r="BI33" s="40">
        <v>1.5686961116465298E-2</v>
      </c>
      <c r="BJ33" s="40">
        <v>2.9824862515499899E-3</v>
      </c>
      <c r="BK33" s="40">
        <v>4.9077219806772703E-2</v>
      </c>
      <c r="BL33" s="40">
        <v>-1.1445301078399099E-2</v>
      </c>
      <c r="BM33" s="40">
        <v>-5.3847978074816498E-2</v>
      </c>
      <c r="BN33" s="40">
        <v>-4.1186961490441903E-2</v>
      </c>
      <c r="BO33" s="40">
        <v>3.8517923947981102E-3</v>
      </c>
      <c r="BP33" s="40">
        <v>-4.8351186908787598E-2</v>
      </c>
      <c r="BQ33" s="40">
        <v>2.2378663124313601E-2</v>
      </c>
      <c r="BR33" s="40">
        <v>9.4124541621180793E-2</v>
      </c>
      <c r="BS33" s="40">
        <v>0.72698890301736996</v>
      </c>
      <c r="BT33" s="40">
        <v>0.86239139003010301</v>
      </c>
      <c r="BU33" s="40">
        <v>0.86091416598370096</v>
      </c>
      <c r="BV33" s="40">
        <v>0.87449459747545</v>
      </c>
      <c r="BW33" s="40">
        <v>0.76904167890502295</v>
      </c>
      <c r="BX33" s="40">
        <v>6.3522275432861E-2</v>
      </c>
      <c r="BY33" s="40">
        <v>-0.115143692540271</v>
      </c>
      <c r="BZ33" s="40">
        <v>-9.4123286042037499E-2</v>
      </c>
      <c r="CA33" s="40">
        <v>-0.11534061816927201</v>
      </c>
      <c r="CB33" s="40">
        <v>-6.0160728680350301E-2</v>
      </c>
      <c r="CC33" s="40">
        <v>2.6247455025089701E-2</v>
      </c>
      <c r="CD33" s="40">
        <v>1.1881000967726801E-2</v>
      </c>
      <c r="CE33" s="40">
        <v>2.1246781937595001E-2</v>
      </c>
      <c r="CF33" s="40">
        <v>3.7979179665392403E-2</v>
      </c>
      <c r="CG33" s="40">
        <v>2.9202255397268201E-2</v>
      </c>
      <c r="CH33" s="40">
        <v>1.9535999660370298E-2</v>
      </c>
      <c r="CI33" s="40">
        <v>6.7328864557698306E-2</v>
      </c>
      <c r="CJ33" s="40">
        <v>1.14188322675562E-2</v>
      </c>
      <c r="CK33" s="40">
        <v>-3.2605713911673502E-2</v>
      </c>
      <c r="CL33" s="40">
        <v>-1.97567186268276E-2</v>
      </c>
      <c r="CM33" s="40">
        <v>2.7320148999903399E-2</v>
      </c>
      <c r="CN33" s="40">
        <v>-3.5686496409257397E-2</v>
      </c>
      <c r="CO33" s="40">
        <v>3.4957855780257702E-2</v>
      </c>
      <c r="CP33" s="40">
        <v>0.121432211135876</v>
      </c>
      <c r="CQ33" s="40">
        <v>0.75841265834709604</v>
      </c>
      <c r="CR33" s="40">
        <v>0.89369442499206198</v>
      </c>
      <c r="CS33" s="40">
        <v>0.90260443371594201</v>
      </c>
      <c r="CT33" s="40">
        <v>0.90767558390907699</v>
      </c>
      <c r="CU33" s="40">
        <v>0.82534764951358497</v>
      </c>
      <c r="CV33" s="40">
        <v>0.106303479987552</v>
      </c>
      <c r="CW33" s="40">
        <v>-7.0653819711224294E-2</v>
      </c>
      <c r="CX33" s="40">
        <v>-5.7993993999019902E-2</v>
      </c>
      <c r="CY33" s="40">
        <v>-9.2410530649144201E-2</v>
      </c>
      <c r="CZ33" s="40">
        <v>-3.1985792577856997E-2</v>
      </c>
      <c r="DA33" s="40">
        <v>4.7002458722114802E-2</v>
      </c>
      <c r="DB33" s="40">
        <v>3.0483421789189401E-2</v>
      </c>
      <c r="DC33" s="40">
        <v>3.8951803799023597E-2</v>
      </c>
      <c r="DD33" s="40">
        <v>5.7482354628912297E-2</v>
      </c>
      <c r="DE33" s="40">
        <v>4.27175496780711E-2</v>
      </c>
      <c r="DF33" s="40">
        <v>3.6089513069190601E-2</v>
      </c>
      <c r="DG33" s="40">
        <v>8.5580509308623903E-2</v>
      </c>
      <c r="DH33" s="40">
        <v>3.42829656135114E-2</v>
      </c>
      <c r="DI33" s="40">
        <v>-1.13634497485306E-2</v>
      </c>
      <c r="DJ33" s="40">
        <v>1.67352423678666E-3</v>
      </c>
      <c r="DK33" s="40">
        <v>5.0788505605008701E-2</v>
      </c>
      <c r="DL33" s="40">
        <v>-2.3021805909727199E-2</v>
      </c>
      <c r="DM33" s="40">
        <v>4.7537048436201698E-2</v>
      </c>
      <c r="DN33" s="40">
        <v>0.148739880650571</v>
      </c>
      <c r="DO33" s="40">
        <v>0.789836413676822</v>
      </c>
      <c r="DP33" s="40">
        <v>0.92499745995402105</v>
      </c>
      <c r="DQ33" s="40">
        <v>0.94429470144818395</v>
      </c>
      <c r="DR33" s="40">
        <v>0.94085657034270398</v>
      </c>
      <c r="DS33" s="40">
        <v>0.88165362012214799</v>
      </c>
      <c r="DT33" s="40">
        <v>0.149084684542242</v>
      </c>
      <c r="DU33" s="40">
        <v>-2.6163946882178098E-2</v>
      </c>
      <c r="DV33" s="40">
        <v>-2.1864701956002298E-2</v>
      </c>
      <c r="DW33" s="40">
        <v>-6.94804431290168E-2</v>
      </c>
      <c r="DX33" s="40">
        <v>-3.8108564753636599E-3</v>
      </c>
      <c r="DY33" s="40">
        <v>7.6969387662892394E-2</v>
      </c>
      <c r="DZ33" s="40">
        <v>5.7342362939997997E-2</v>
      </c>
      <c r="EA33" s="40">
        <v>6.4515043380252504E-2</v>
      </c>
      <c r="EB33" s="40">
        <v>8.5641841699257995E-2</v>
      </c>
      <c r="EC33" s="40">
        <v>6.2231488063183099E-2</v>
      </c>
      <c r="ED33" s="40">
        <v>5.9990157332310202E-2</v>
      </c>
      <c r="EE33" s="40">
        <v>0.11193298552532099</v>
      </c>
      <c r="EF33" s="40">
        <v>6.7295142786426898E-2</v>
      </c>
      <c r="EG33" s="40">
        <v>1.9307005916547201E-2</v>
      </c>
      <c r="EH33" s="40">
        <v>3.2615391289770403E-2</v>
      </c>
      <c r="EI33" s="40">
        <v>8.4673085198835804E-2</v>
      </c>
      <c r="EJ33" s="40">
        <v>-4.7360042882722301E-3</v>
      </c>
      <c r="EK33" s="40">
        <v>6.5699404750648394E-2</v>
      </c>
      <c r="EL33" s="40">
        <v>0.18816781830988399</v>
      </c>
      <c r="EM33" s="40">
        <v>0.83520732551883003</v>
      </c>
      <c r="EN33" s="40">
        <v>0.970194070758295</v>
      </c>
      <c r="EO33" s="40">
        <v>1.00448882662838</v>
      </c>
      <c r="EP33" s="40">
        <v>0.98876464480784698</v>
      </c>
      <c r="EQ33" s="40">
        <v>0.96295049892782003</v>
      </c>
      <c r="ER33" s="40">
        <v>0.21085394922683701</v>
      </c>
      <c r="ES33" s="40">
        <v>3.8072363412643098E-2</v>
      </c>
      <c r="ET33" s="40">
        <v>3.0300257546698201E-2</v>
      </c>
      <c r="EU33" s="40">
        <v>-3.6373038603718502E-2</v>
      </c>
      <c r="EV33" s="40">
        <v>3.6869276393771397E-2</v>
      </c>
      <c r="EW33" s="40">
        <v>83.5</v>
      </c>
      <c r="EX33" s="40">
        <v>79.5</v>
      </c>
      <c r="EY33" s="40">
        <v>77.5</v>
      </c>
      <c r="EZ33" s="40">
        <v>77</v>
      </c>
      <c r="FA33" s="40">
        <v>76.5</v>
      </c>
      <c r="FB33" s="40">
        <v>76.5</v>
      </c>
      <c r="FC33" s="40">
        <v>77</v>
      </c>
      <c r="FD33" s="40">
        <v>77.5</v>
      </c>
      <c r="FE33" s="40">
        <v>83</v>
      </c>
      <c r="FF33" s="40">
        <v>89</v>
      </c>
      <c r="FG33" s="40">
        <v>92.5</v>
      </c>
      <c r="FH33" s="40">
        <v>95.5</v>
      </c>
      <c r="FI33" s="40">
        <v>97.5</v>
      </c>
      <c r="FJ33" s="40">
        <v>100</v>
      </c>
      <c r="FK33" s="40">
        <v>101.5</v>
      </c>
      <c r="FL33" s="40">
        <v>102.5</v>
      </c>
      <c r="FM33" s="40">
        <v>103.5</v>
      </c>
      <c r="FN33" s="40">
        <v>102.5</v>
      </c>
      <c r="FO33" s="40">
        <v>100.5</v>
      </c>
      <c r="FP33" s="40">
        <v>99.5</v>
      </c>
      <c r="FQ33" s="40">
        <v>97.5</v>
      </c>
      <c r="FR33" s="40">
        <v>94.5</v>
      </c>
      <c r="FS33" s="40">
        <v>89</v>
      </c>
      <c r="FT33" s="40">
        <v>86.5</v>
      </c>
      <c r="FU33" s="40">
        <v>2.8775346808885501E-2</v>
      </c>
      <c r="FV33" s="40">
        <v>0</v>
      </c>
      <c r="FW33" s="40">
        <v>0</v>
      </c>
      <c r="FX33" s="41">
        <v>1</v>
      </c>
      <c r="FY33" s="22"/>
      <c r="FZ33" s="22"/>
    </row>
    <row r="34" spans="1:182" x14ac:dyDescent="0.2">
      <c r="A34" t="s">
        <v>42</v>
      </c>
      <c r="B34" t="s">
        <v>58</v>
      </c>
      <c r="C34" t="s">
        <v>3</v>
      </c>
      <c r="D34" t="s">
        <v>39</v>
      </c>
      <c r="E34" t="s">
        <v>77</v>
      </c>
      <c r="F34" s="22" t="s">
        <v>78</v>
      </c>
      <c r="G34" s="35">
        <v>43627</v>
      </c>
      <c r="H34" s="40">
        <v>311</v>
      </c>
      <c r="I34" s="40">
        <v>0.44317683558117299</v>
      </c>
      <c r="J34" s="40">
        <v>0.361189956447587</v>
      </c>
      <c r="K34" s="40">
        <v>0.31299260761757303</v>
      </c>
      <c r="L34" s="40">
        <v>0.29167780257130899</v>
      </c>
      <c r="M34" s="40">
        <v>0.28220056335278798</v>
      </c>
      <c r="N34" s="40">
        <v>0.29013278168151402</v>
      </c>
      <c r="O34" s="40">
        <v>0.323218131824069</v>
      </c>
      <c r="P34" s="40">
        <v>0.331724633622759</v>
      </c>
      <c r="Q34" s="40">
        <v>0.35481617588938102</v>
      </c>
      <c r="R34" s="40">
        <v>0.38708328675717202</v>
      </c>
      <c r="S34" s="40">
        <v>0.42147577513595702</v>
      </c>
      <c r="T34" s="40">
        <v>0.47881568171592698</v>
      </c>
      <c r="U34" s="40">
        <v>0.55960016227541798</v>
      </c>
      <c r="V34" s="40">
        <v>0.65618882878470197</v>
      </c>
      <c r="W34" s="40">
        <v>0.72882597739355903</v>
      </c>
      <c r="X34" s="40">
        <v>0.82333781751686896</v>
      </c>
      <c r="Y34" s="40">
        <v>0.89446920351418402</v>
      </c>
      <c r="Z34" s="40">
        <v>0.945764321001479</v>
      </c>
      <c r="AA34" s="40">
        <v>0.93499873309245296</v>
      </c>
      <c r="AB34" s="40">
        <v>0.93272174737055102</v>
      </c>
      <c r="AC34" s="40">
        <v>0.89497705676029904</v>
      </c>
      <c r="AD34" s="40">
        <v>0.82265702938487595</v>
      </c>
      <c r="AE34" s="40">
        <v>0.65822224089172199</v>
      </c>
      <c r="AF34" s="40">
        <v>0.54720113158734296</v>
      </c>
      <c r="AG34" s="40">
        <v>5.2189994300902301E-3</v>
      </c>
      <c r="AH34" s="40">
        <v>-8.7669112838669808E-3</v>
      </c>
      <c r="AI34" s="40">
        <v>-4.4375365735262497E-3</v>
      </c>
      <c r="AJ34" s="40">
        <v>-1.3650584334820101E-2</v>
      </c>
      <c r="AK34" s="40">
        <v>-2.4779920223704399E-2</v>
      </c>
      <c r="AL34" s="40">
        <v>-2.1315039839595401E-4</v>
      </c>
      <c r="AM34" s="40">
        <v>-6.0449512443299898E-4</v>
      </c>
      <c r="AN34" s="40">
        <v>2.1674152696588801E-3</v>
      </c>
      <c r="AO34" s="40">
        <v>-6.8778338355076499E-3</v>
      </c>
      <c r="AP34" s="40">
        <v>-1.95878144261269E-2</v>
      </c>
      <c r="AQ34" s="40">
        <v>-1.69720400149437E-2</v>
      </c>
      <c r="AR34" s="40">
        <v>-1.27189000047605E-4</v>
      </c>
      <c r="AS34" s="40">
        <v>-1.26968657375472E-2</v>
      </c>
      <c r="AT34" s="40">
        <v>-3.04716944154193E-2</v>
      </c>
      <c r="AU34" s="40">
        <v>0.12230431957242099</v>
      </c>
      <c r="AV34" s="40">
        <v>0.154459660688055</v>
      </c>
      <c r="AW34" s="40">
        <v>0.19009650828140301</v>
      </c>
      <c r="AX34" s="40">
        <v>0.15474865976563101</v>
      </c>
      <c r="AY34" s="40">
        <v>8.3903590197309794E-2</v>
      </c>
      <c r="AZ34" s="40">
        <v>-0.11589490484921899</v>
      </c>
      <c r="BA34" s="40">
        <v>-0.11761784644133599</v>
      </c>
      <c r="BB34" s="40">
        <v>-7.1713645835010803E-2</v>
      </c>
      <c r="BC34" s="40">
        <v>-5.3734701511615801E-2</v>
      </c>
      <c r="BD34" s="40">
        <v>-4.0862463224910398E-2</v>
      </c>
      <c r="BE34" s="40">
        <v>1.41172286442955E-2</v>
      </c>
      <c r="BF34" s="40">
        <v>-5.9788493564449203E-4</v>
      </c>
      <c r="BG34" s="40">
        <v>1.87146411313192E-3</v>
      </c>
      <c r="BH34" s="40">
        <v>-7.6903828965842799E-3</v>
      </c>
      <c r="BI34" s="40">
        <v>-1.5433857940697701E-2</v>
      </c>
      <c r="BJ34" s="40">
        <v>5.1737663622165196E-3</v>
      </c>
      <c r="BK34" s="40">
        <v>8.2267907927624905E-3</v>
      </c>
      <c r="BL34" s="40">
        <v>1.0799968086902E-2</v>
      </c>
      <c r="BM34" s="40">
        <v>6.69908509705487E-4</v>
      </c>
      <c r="BN34" s="40">
        <v>-1.1523094821830501E-2</v>
      </c>
      <c r="BO34" s="40">
        <v>-9.1495608704705595E-3</v>
      </c>
      <c r="BP34" s="40">
        <v>4.1540881522358396E-3</v>
      </c>
      <c r="BQ34" s="40">
        <v>-8.3603704778544893E-3</v>
      </c>
      <c r="BR34" s="40">
        <v>-1.4259289413090501E-2</v>
      </c>
      <c r="BS34" s="40">
        <v>0.14617507209998801</v>
      </c>
      <c r="BT34" s="40">
        <v>0.176196626269536</v>
      </c>
      <c r="BU34" s="40">
        <v>0.21153123937244001</v>
      </c>
      <c r="BV34" s="40">
        <v>0.17471621191129799</v>
      </c>
      <c r="BW34" s="40">
        <v>0.10298950363359199</v>
      </c>
      <c r="BX34" s="40">
        <v>-0.101763738808842</v>
      </c>
      <c r="BY34" s="40">
        <v>-0.10198676714906001</v>
      </c>
      <c r="BZ34" s="40">
        <v>-6.2097846829454198E-2</v>
      </c>
      <c r="CA34" s="40">
        <v>-4.3601392987112297E-2</v>
      </c>
      <c r="CB34" s="40">
        <v>-3.2762755731609298E-2</v>
      </c>
      <c r="CC34" s="40">
        <v>2.0280115091645099E-2</v>
      </c>
      <c r="CD34" s="40">
        <v>5.0599578280742597E-3</v>
      </c>
      <c r="CE34" s="40">
        <v>6.2410587697916504E-3</v>
      </c>
      <c r="CF34" s="40">
        <v>-3.5623655368451899E-3</v>
      </c>
      <c r="CG34" s="40">
        <v>-8.9608036741167397E-3</v>
      </c>
      <c r="CH34" s="40">
        <v>8.9047285006136293E-3</v>
      </c>
      <c r="CI34" s="40">
        <v>1.4343312516530499E-2</v>
      </c>
      <c r="CJ34" s="40">
        <v>1.6778847871037599E-2</v>
      </c>
      <c r="CK34" s="40">
        <v>5.8974518655388001E-3</v>
      </c>
      <c r="CL34" s="40">
        <v>-5.9374945912085003E-3</v>
      </c>
      <c r="CM34" s="40">
        <v>-3.73173564439223E-3</v>
      </c>
      <c r="CN34" s="40">
        <v>7.1192876659810804E-3</v>
      </c>
      <c r="CO34" s="40">
        <v>-5.3569270711268597E-3</v>
      </c>
      <c r="CP34" s="40">
        <v>-3.0306270958411199E-3</v>
      </c>
      <c r="CQ34" s="40">
        <v>0.16270788258382299</v>
      </c>
      <c r="CR34" s="40">
        <v>0.19125158241460199</v>
      </c>
      <c r="CS34" s="40">
        <v>0.22637686883011299</v>
      </c>
      <c r="CT34" s="40">
        <v>0.188545677700832</v>
      </c>
      <c r="CU34" s="40">
        <v>0.116208349138715</v>
      </c>
      <c r="CV34" s="40">
        <v>-9.1976536256623595E-2</v>
      </c>
      <c r="CW34" s="40">
        <v>-9.11607292477183E-2</v>
      </c>
      <c r="CX34" s="40">
        <v>-5.5437973730526002E-2</v>
      </c>
      <c r="CY34" s="40">
        <v>-3.6583094371835198E-2</v>
      </c>
      <c r="CZ34" s="40">
        <v>-2.7152922995645E-2</v>
      </c>
      <c r="DA34" s="40">
        <v>2.64430015389947E-2</v>
      </c>
      <c r="DB34" s="40">
        <v>1.0717800591793E-2</v>
      </c>
      <c r="DC34" s="40">
        <v>1.06106534264514E-2</v>
      </c>
      <c r="DD34" s="40">
        <v>5.6565182289391102E-4</v>
      </c>
      <c r="DE34" s="40">
        <v>-2.48774940753574E-3</v>
      </c>
      <c r="DF34" s="40">
        <v>1.26356906390107E-2</v>
      </c>
      <c r="DG34" s="40">
        <v>2.0459834240298399E-2</v>
      </c>
      <c r="DH34" s="40">
        <v>2.2757727655173299E-2</v>
      </c>
      <c r="DI34" s="40">
        <v>1.11249952213721E-2</v>
      </c>
      <c r="DJ34" s="40">
        <v>-3.5189436058646499E-4</v>
      </c>
      <c r="DK34" s="40">
        <v>1.6860895816861001E-3</v>
      </c>
      <c r="DL34" s="40">
        <v>1.0084487179726299E-2</v>
      </c>
      <c r="DM34" s="40">
        <v>-2.35348366439924E-3</v>
      </c>
      <c r="DN34" s="40">
        <v>8.1980352214083094E-3</v>
      </c>
      <c r="DO34" s="40">
        <v>0.179240693067658</v>
      </c>
      <c r="DP34" s="40">
        <v>0.20630653855966899</v>
      </c>
      <c r="DQ34" s="40">
        <v>0.241222498287787</v>
      </c>
      <c r="DR34" s="40">
        <v>0.20237514349036501</v>
      </c>
      <c r="DS34" s="40">
        <v>0.12942719464383801</v>
      </c>
      <c r="DT34" s="40">
        <v>-8.2189333704405607E-2</v>
      </c>
      <c r="DU34" s="40">
        <v>-8.0334691346376497E-2</v>
      </c>
      <c r="DV34" s="40">
        <v>-4.87781006315978E-2</v>
      </c>
      <c r="DW34" s="40">
        <v>-2.9564795756558199E-2</v>
      </c>
      <c r="DX34" s="40">
        <v>-2.1543090259680899E-2</v>
      </c>
      <c r="DY34" s="40">
        <v>3.53412307531999E-2</v>
      </c>
      <c r="DZ34" s="40">
        <v>1.8886826940015498E-2</v>
      </c>
      <c r="EA34" s="40">
        <v>1.69196541131095E-2</v>
      </c>
      <c r="EB34" s="40">
        <v>6.5258532611297097E-3</v>
      </c>
      <c r="EC34" s="40">
        <v>6.8583128754709597E-3</v>
      </c>
      <c r="ED34" s="40">
        <v>1.8022607399623199E-2</v>
      </c>
      <c r="EE34" s="40">
        <v>2.92911201574939E-2</v>
      </c>
      <c r="EF34" s="40">
        <v>3.1390280472416397E-2</v>
      </c>
      <c r="EG34" s="40">
        <v>1.8672737566585301E-2</v>
      </c>
      <c r="EH34" s="40">
        <v>7.7128252437099103E-3</v>
      </c>
      <c r="EI34" s="40">
        <v>9.5085687261592597E-3</v>
      </c>
      <c r="EJ34" s="40">
        <v>1.4365764332009799E-2</v>
      </c>
      <c r="EK34" s="40">
        <v>1.9830115952934801E-3</v>
      </c>
      <c r="EL34" s="40">
        <v>2.44104402237371E-2</v>
      </c>
      <c r="EM34" s="40">
        <v>0.20311144559522501</v>
      </c>
      <c r="EN34" s="40">
        <v>0.22804350414114899</v>
      </c>
      <c r="EO34" s="40">
        <v>0.26265722937882402</v>
      </c>
      <c r="EP34" s="40">
        <v>0.22234269563603201</v>
      </c>
      <c r="EQ34" s="40">
        <v>0.148513108080121</v>
      </c>
      <c r="ER34" s="40">
        <v>-6.8058167664028002E-2</v>
      </c>
      <c r="ES34" s="40">
        <v>-6.4703612054100704E-2</v>
      </c>
      <c r="ET34" s="40">
        <v>-3.9162301626041202E-2</v>
      </c>
      <c r="EU34" s="40">
        <v>-1.9431487232054599E-2</v>
      </c>
      <c r="EV34" s="40">
        <v>-1.34433827663797E-2</v>
      </c>
      <c r="EW34" s="40">
        <v>83.5</v>
      </c>
      <c r="EX34" s="40">
        <v>79.5</v>
      </c>
      <c r="EY34" s="40">
        <v>77.5</v>
      </c>
      <c r="EZ34" s="40">
        <v>77</v>
      </c>
      <c r="FA34" s="40">
        <v>76.5</v>
      </c>
      <c r="FB34" s="40">
        <v>76.5</v>
      </c>
      <c r="FC34" s="40">
        <v>77</v>
      </c>
      <c r="FD34" s="40">
        <v>77.5</v>
      </c>
      <c r="FE34" s="40">
        <v>83</v>
      </c>
      <c r="FF34" s="40">
        <v>89</v>
      </c>
      <c r="FG34" s="40">
        <v>92.5</v>
      </c>
      <c r="FH34" s="40">
        <v>95.5</v>
      </c>
      <c r="FI34" s="40">
        <v>97.5</v>
      </c>
      <c r="FJ34" s="40">
        <v>100</v>
      </c>
      <c r="FK34" s="40">
        <v>101.5</v>
      </c>
      <c r="FL34" s="40">
        <v>102.5</v>
      </c>
      <c r="FM34" s="40">
        <v>103.5</v>
      </c>
      <c r="FN34" s="40">
        <v>102.5</v>
      </c>
      <c r="FO34" s="40">
        <v>100.5</v>
      </c>
      <c r="FP34" s="40">
        <v>99.5</v>
      </c>
      <c r="FQ34" s="40">
        <v>97.5</v>
      </c>
      <c r="FR34" s="40">
        <v>94.5</v>
      </c>
      <c r="FS34" s="40">
        <v>89</v>
      </c>
      <c r="FT34" s="40">
        <v>86.5</v>
      </c>
      <c r="FU34" s="40">
        <v>9.0112645090556304E-2</v>
      </c>
      <c r="FV34" s="40">
        <v>0</v>
      </c>
      <c r="FW34" s="40">
        <v>0</v>
      </c>
      <c r="FX34" s="41">
        <v>1</v>
      </c>
      <c r="FY34" s="22"/>
      <c r="FZ34" s="22"/>
    </row>
    <row r="35" spans="1:182" x14ac:dyDescent="0.2">
      <c r="A35" t="s">
        <v>42</v>
      </c>
      <c r="B35" t="s">
        <v>58</v>
      </c>
      <c r="C35" t="s">
        <v>3</v>
      </c>
      <c r="D35" t="s">
        <v>39</v>
      </c>
      <c r="E35" t="s">
        <v>78</v>
      </c>
      <c r="F35" s="22" t="s">
        <v>1</v>
      </c>
      <c r="G35" s="35">
        <v>43627</v>
      </c>
      <c r="H35" s="40">
        <v>3647</v>
      </c>
      <c r="I35" s="40">
        <v>4.5897220806384604</v>
      </c>
      <c r="J35" s="40">
        <v>3.80470923457217</v>
      </c>
      <c r="K35" s="40">
        <v>3.3167405452379199</v>
      </c>
      <c r="L35" s="40">
        <v>3.1086471889343401</v>
      </c>
      <c r="M35" s="40">
        <v>2.9899565562310899</v>
      </c>
      <c r="N35" s="40">
        <v>2.8853881923953302</v>
      </c>
      <c r="O35" s="40">
        <v>2.9142096846365999</v>
      </c>
      <c r="P35" s="40">
        <v>3.0023197753273898</v>
      </c>
      <c r="Q35" s="40">
        <v>3.35479237758023</v>
      </c>
      <c r="R35" s="40">
        <v>4.0141850746826302</v>
      </c>
      <c r="S35" s="40">
        <v>4.7214317260689</v>
      </c>
      <c r="T35" s="40">
        <v>5.4059586189575599</v>
      </c>
      <c r="U35" s="40">
        <v>6.4288948283577296</v>
      </c>
      <c r="V35" s="40">
        <v>7.5979547334070903</v>
      </c>
      <c r="W35" s="40">
        <v>8.5024737546049103</v>
      </c>
      <c r="X35" s="40">
        <v>9.3230906356257393</v>
      </c>
      <c r="Y35" s="40">
        <v>9.7963596482797008</v>
      </c>
      <c r="Z35" s="40">
        <v>9.9145495509574602</v>
      </c>
      <c r="AA35" s="40">
        <v>9.6336663947515895</v>
      </c>
      <c r="AB35" s="40">
        <v>9.1460211420945292</v>
      </c>
      <c r="AC35" s="40">
        <v>8.6402296840050798</v>
      </c>
      <c r="AD35" s="40">
        <v>8.0399321876572607</v>
      </c>
      <c r="AE35" s="40">
        <v>6.68692143186923</v>
      </c>
      <c r="AF35" s="40">
        <v>5.5599652493890197</v>
      </c>
      <c r="AG35" s="40">
        <v>-7.6319971029782094E-2</v>
      </c>
      <c r="AH35" s="40">
        <v>-7.2650076579620901E-2</v>
      </c>
      <c r="AI35" s="40">
        <v>-4.5221595698034099E-2</v>
      </c>
      <c r="AJ35" s="40">
        <v>-4.9827214544685798E-2</v>
      </c>
      <c r="AK35" s="40">
        <v>-5.1513361173448997E-4</v>
      </c>
      <c r="AL35" s="40">
        <v>-1.0623950281032499E-2</v>
      </c>
      <c r="AM35" s="40">
        <v>1.2941848914689399E-2</v>
      </c>
      <c r="AN35" s="40">
        <v>-2.7988303555352201E-2</v>
      </c>
      <c r="AO35" s="40">
        <v>-4.5420017799305601E-2</v>
      </c>
      <c r="AP35" s="40">
        <v>-1.00888243887225E-2</v>
      </c>
      <c r="AQ35" s="40">
        <v>-1.8544473162629499E-2</v>
      </c>
      <c r="AR35" s="40">
        <v>-2.6608889231079499E-2</v>
      </c>
      <c r="AS35" s="40">
        <v>-1.19234961828789E-2</v>
      </c>
      <c r="AT35" s="40">
        <v>3.3544150654357202E-2</v>
      </c>
      <c r="AU35" s="40">
        <v>0.50913370272424496</v>
      </c>
      <c r="AV35" s="40">
        <v>0.58746072497107504</v>
      </c>
      <c r="AW35" s="40">
        <v>0.51830174549004604</v>
      </c>
      <c r="AX35" s="40">
        <v>0.476914328007076</v>
      </c>
      <c r="AY35" s="40">
        <v>0.29616788420654</v>
      </c>
      <c r="AZ35" s="40">
        <v>-8.7962189282075706E-2</v>
      </c>
      <c r="BA35" s="40">
        <v>-0.13389678370431901</v>
      </c>
      <c r="BB35" s="40">
        <v>-9.7374346257208005E-2</v>
      </c>
      <c r="BC35" s="40">
        <v>-0.15461631593956801</v>
      </c>
      <c r="BD35" s="40">
        <v>-0.113744265069637</v>
      </c>
      <c r="BE35" s="40">
        <v>-4.6119978282338103E-2</v>
      </c>
      <c r="BF35" s="40">
        <v>-4.4321550649799903E-2</v>
      </c>
      <c r="BG35" s="40">
        <v>-2.5377868504484501E-2</v>
      </c>
      <c r="BH35" s="40">
        <v>-2.3008171101545401E-2</v>
      </c>
      <c r="BI35" s="40">
        <v>2.2629991015075599E-2</v>
      </c>
      <c r="BJ35" s="40">
        <v>1.4728007847895901E-2</v>
      </c>
      <c r="BK35" s="40">
        <v>3.4051332403261601E-2</v>
      </c>
      <c r="BL35" s="40">
        <v>-1.68592218422272E-3</v>
      </c>
      <c r="BM35" s="40">
        <v>-2.0250408276156599E-2</v>
      </c>
      <c r="BN35" s="40">
        <v>2.1361556391425E-2</v>
      </c>
      <c r="BO35" s="40">
        <v>1.9095360585953399E-2</v>
      </c>
      <c r="BP35" s="40">
        <v>-1.6129897310523399E-2</v>
      </c>
      <c r="BQ35" s="40">
        <v>-1.34310107605909E-3</v>
      </c>
      <c r="BR35" s="40">
        <v>7.1372174718105502E-2</v>
      </c>
      <c r="BS35" s="40">
        <v>0.54575193103775299</v>
      </c>
      <c r="BT35" s="40">
        <v>0.64756035318911698</v>
      </c>
      <c r="BU35" s="40">
        <v>0.58345494972821998</v>
      </c>
      <c r="BV35" s="40">
        <v>0.54542054346009605</v>
      </c>
      <c r="BW35" s="40">
        <v>0.36831797161876101</v>
      </c>
      <c r="BX35" s="40">
        <v>-2.0997784098832701E-2</v>
      </c>
      <c r="BY35" s="40">
        <v>-7.8638387234162097E-2</v>
      </c>
      <c r="BZ35" s="40">
        <v>-6.5948351875627295E-2</v>
      </c>
      <c r="CA35" s="40">
        <v>-0.12484324802558699</v>
      </c>
      <c r="CB35" s="40">
        <v>-7.2178752167568902E-2</v>
      </c>
      <c r="CC35" s="40">
        <v>-2.52035553027911E-2</v>
      </c>
      <c r="CD35" s="40">
        <v>-2.4701299887145499E-2</v>
      </c>
      <c r="CE35" s="40">
        <v>-1.16341634995836E-2</v>
      </c>
      <c r="CF35" s="40">
        <v>-4.4333833108746203E-3</v>
      </c>
      <c r="CG35" s="40">
        <v>3.8660233825304799E-2</v>
      </c>
      <c r="CH35" s="40">
        <v>3.2286696819081501E-2</v>
      </c>
      <c r="CI35" s="40">
        <v>4.8671696362259799E-2</v>
      </c>
      <c r="CJ35" s="40">
        <v>1.65310270292655E-2</v>
      </c>
      <c r="CK35" s="40">
        <v>-2.8180133938507002E-3</v>
      </c>
      <c r="CL35" s="40">
        <v>4.3143994313402698E-2</v>
      </c>
      <c r="CM35" s="40">
        <v>4.5164594779124503E-2</v>
      </c>
      <c r="CN35" s="40">
        <v>-8.8721794281852607E-3</v>
      </c>
      <c r="CO35" s="40">
        <v>5.9848483441837901E-3</v>
      </c>
      <c r="CP35" s="40">
        <v>9.7571748950281603E-2</v>
      </c>
      <c r="CQ35" s="40">
        <v>0.57111360441867798</v>
      </c>
      <c r="CR35" s="40">
        <v>0.68918517261323697</v>
      </c>
      <c r="CS35" s="40">
        <v>0.62857986050932502</v>
      </c>
      <c r="CT35" s="40">
        <v>0.59286773959442696</v>
      </c>
      <c r="CU35" s="40">
        <v>0.41828890237181499</v>
      </c>
      <c r="CV35" s="40">
        <v>2.53815589394208E-2</v>
      </c>
      <c r="CW35" s="40">
        <v>-4.03665901709288E-2</v>
      </c>
      <c r="CX35" s="40">
        <v>-4.4182803899009297E-2</v>
      </c>
      <c r="CY35" s="40">
        <v>-0.104222511885168</v>
      </c>
      <c r="CZ35" s="40">
        <v>-4.3390604551372502E-2</v>
      </c>
      <c r="DA35" s="40">
        <v>-4.28713232324421E-3</v>
      </c>
      <c r="DB35" s="40">
        <v>-5.08104912449109E-3</v>
      </c>
      <c r="DC35" s="40">
        <v>2.1095415053173699E-3</v>
      </c>
      <c r="DD35" s="40">
        <v>1.41414044797961E-2</v>
      </c>
      <c r="DE35" s="40">
        <v>5.4690476635534002E-2</v>
      </c>
      <c r="DF35" s="40">
        <v>4.9845385790266997E-2</v>
      </c>
      <c r="DG35" s="40">
        <v>6.3292060321258004E-2</v>
      </c>
      <c r="DH35" s="40">
        <v>3.4747976242753602E-2</v>
      </c>
      <c r="DI35" s="40">
        <v>1.4614381488455201E-2</v>
      </c>
      <c r="DJ35" s="40">
        <v>6.4926432235380402E-2</v>
      </c>
      <c r="DK35" s="40">
        <v>7.1233828972295493E-2</v>
      </c>
      <c r="DL35" s="40">
        <v>-1.61446154584714E-3</v>
      </c>
      <c r="DM35" s="40">
        <v>1.33127977644267E-2</v>
      </c>
      <c r="DN35" s="40">
        <v>0.123771323182458</v>
      </c>
      <c r="DO35" s="40">
        <v>0.59647527779960297</v>
      </c>
      <c r="DP35" s="40">
        <v>0.73080999203735697</v>
      </c>
      <c r="DQ35" s="40">
        <v>0.67370477129043005</v>
      </c>
      <c r="DR35" s="40">
        <v>0.64031493572875797</v>
      </c>
      <c r="DS35" s="40">
        <v>0.46825983312487002</v>
      </c>
      <c r="DT35" s="40">
        <v>7.1760901977674194E-2</v>
      </c>
      <c r="DU35" s="40">
        <v>-2.0947931076954101E-3</v>
      </c>
      <c r="DV35" s="40">
        <v>-2.24172559223914E-2</v>
      </c>
      <c r="DW35" s="40">
        <v>-8.3601775744749807E-2</v>
      </c>
      <c r="DX35" s="40">
        <v>-1.46024569351761E-2</v>
      </c>
      <c r="DY35" s="40">
        <v>2.59128604241998E-2</v>
      </c>
      <c r="DZ35" s="40">
        <v>2.3247476805329799E-2</v>
      </c>
      <c r="EA35" s="40">
        <v>2.19532686988669E-2</v>
      </c>
      <c r="EB35" s="40">
        <v>4.0960447922936502E-2</v>
      </c>
      <c r="EC35" s="40">
        <v>7.7835601262344095E-2</v>
      </c>
      <c r="ED35" s="40">
        <v>7.51973439191954E-2</v>
      </c>
      <c r="EE35" s="40">
        <v>8.4401543809830198E-2</v>
      </c>
      <c r="EF35" s="40">
        <v>6.1050357613883097E-2</v>
      </c>
      <c r="EG35" s="40">
        <v>3.9783991011604201E-2</v>
      </c>
      <c r="EH35" s="40">
        <v>9.6376813015527904E-2</v>
      </c>
      <c r="EI35" s="40">
        <v>0.10887366272087901</v>
      </c>
      <c r="EJ35" s="40">
        <v>8.8645303747089607E-3</v>
      </c>
      <c r="EK35" s="40">
        <v>2.3893192871246499E-2</v>
      </c>
      <c r="EL35" s="40">
        <v>0.161599347246206</v>
      </c>
      <c r="EM35" s="40">
        <v>0.63309350611311199</v>
      </c>
      <c r="EN35" s="40">
        <v>0.79090962025540001</v>
      </c>
      <c r="EO35" s="40">
        <v>0.73885797552860399</v>
      </c>
      <c r="EP35" s="40">
        <v>0.70882115118177802</v>
      </c>
      <c r="EQ35" s="40">
        <v>0.54040992053709103</v>
      </c>
      <c r="ER35" s="40">
        <v>0.13872530716091699</v>
      </c>
      <c r="ES35" s="40">
        <v>5.3163603362461197E-2</v>
      </c>
      <c r="ET35" s="40">
        <v>9.0087384591893294E-3</v>
      </c>
      <c r="EU35" s="40">
        <v>-5.3828707830769103E-2</v>
      </c>
      <c r="EV35" s="40">
        <v>2.69630559668925E-2</v>
      </c>
      <c r="EW35" s="40">
        <v>83.5</v>
      </c>
      <c r="EX35" s="40">
        <v>79.5</v>
      </c>
      <c r="EY35" s="40">
        <v>77.5</v>
      </c>
      <c r="EZ35" s="40">
        <v>77</v>
      </c>
      <c r="FA35" s="40">
        <v>76.5</v>
      </c>
      <c r="FB35" s="40">
        <v>76.5</v>
      </c>
      <c r="FC35" s="40">
        <v>77</v>
      </c>
      <c r="FD35" s="40">
        <v>77.5</v>
      </c>
      <c r="FE35" s="40">
        <v>83</v>
      </c>
      <c r="FF35" s="40">
        <v>89</v>
      </c>
      <c r="FG35" s="40">
        <v>92.5</v>
      </c>
      <c r="FH35" s="40">
        <v>95.5</v>
      </c>
      <c r="FI35" s="40">
        <v>97.5</v>
      </c>
      <c r="FJ35" s="40">
        <v>100</v>
      </c>
      <c r="FK35" s="40">
        <v>101.5</v>
      </c>
      <c r="FL35" s="40">
        <v>102.5</v>
      </c>
      <c r="FM35" s="40">
        <v>103.5</v>
      </c>
      <c r="FN35" s="40">
        <v>102.5</v>
      </c>
      <c r="FO35" s="40">
        <v>100.5</v>
      </c>
      <c r="FP35" s="40">
        <v>99.5</v>
      </c>
      <c r="FQ35" s="40">
        <v>97.5</v>
      </c>
      <c r="FR35" s="40">
        <v>94.5</v>
      </c>
      <c r="FS35" s="40">
        <v>89</v>
      </c>
      <c r="FT35" s="40">
        <v>86.5</v>
      </c>
      <c r="FU35" s="40">
        <v>2.1911714696891099E-2</v>
      </c>
      <c r="FV35" s="40">
        <v>0</v>
      </c>
      <c r="FW35" s="40">
        <v>0</v>
      </c>
      <c r="FX35" s="41">
        <v>1</v>
      </c>
      <c r="FY35" s="22"/>
      <c r="FZ35" s="22"/>
    </row>
    <row r="36" spans="1:182" x14ac:dyDescent="0.2">
      <c r="A36" t="s">
        <v>42</v>
      </c>
      <c r="B36" t="s">
        <v>58</v>
      </c>
      <c r="C36" t="s">
        <v>3</v>
      </c>
      <c r="D36" t="s">
        <v>39</v>
      </c>
      <c r="E36" t="s">
        <v>78</v>
      </c>
      <c r="F36" s="22" t="s">
        <v>77</v>
      </c>
      <c r="G36" s="35">
        <v>43627</v>
      </c>
      <c r="H36" s="40">
        <v>3228</v>
      </c>
      <c r="I36" s="40">
        <v>4.07710073236351</v>
      </c>
      <c r="J36" s="40">
        <v>3.3835840574814502</v>
      </c>
      <c r="K36" s="40">
        <v>2.9516707273637399</v>
      </c>
      <c r="L36" s="40">
        <v>2.7694906310147398</v>
      </c>
      <c r="M36" s="40">
        <v>2.6628341774866899</v>
      </c>
      <c r="N36" s="40">
        <v>2.5652666803751698</v>
      </c>
      <c r="O36" s="40">
        <v>2.5818334752820999</v>
      </c>
      <c r="P36" s="40">
        <v>2.6657572460207799</v>
      </c>
      <c r="Q36" s="40">
        <v>2.9845943017478702</v>
      </c>
      <c r="R36" s="40">
        <v>3.5669675465950799</v>
      </c>
      <c r="S36" s="40">
        <v>4.1809349876040001</v>
      </c>
      <c r="T36" s="40">
        <v>4.7870930903157003</v>
      </c>
      <c r="U36" s="40">
        <v>5.68555522528432</v>
      </c>
      <c r="V36" s="40">
        <v>6.6996269468582099</v>
      </c>
      <c r="W36" s="40">
        <v>7.4866213016444796</v>
      </c>
      <c r="X36" s="40">
        <v>8.1980421519158106</v>
      </c>
      <c r="Y36" s="40">
        <v>8.6129382899253795</v>
      </c>
      <c r="Z36" s="40">
        <v>8.7134003041111701</v>
      </c>
      <c r="AA36" s="40">
        <v>8.47108940053403</v>
      </c>
      <c r="AB36" s="40">
        <v>8.0334185024389804</v>
      </c>
      <c r="AC36" s="40">
        <v>7.5864868685602698</v>
      </c>
      <c r="AD36" s="40">
        <v>7.0695140870760298</v>
      </c>
      <c r="AE36" s="40">
        <v>5.9064773856605202</v>
      </c>
      <c r="AF36" s="40">
        <v>4.9216737627238496</v>
      </c>
      <c r="AG36" s="40">
        <v>-7.8278831311867095E-2</v>
      </c>
      <c r="AH36" s="40">
        <v>-6.4744120893390697E-2</v>
      </c>
      <c r="AI36" s="40">
        <v>-4.9639534489392199E-2</v>
      </c>
      <c r="AJ36" s="40">
        <v>-4.81413579101495E-2</v>
      </c>
      <c r="AK36" s="40">
        <v>-1.2034831158594101E-2</v>
      </c>
      <c r="AL36" s="40">
        <v>-1.4724344285592E-2</v>
      </c>
      <c r="AM36" s="40">
        <v>1.2094043905029699E-2</v>
      </c>
      <c r="AN36" s="40">
        <v>-4.2661423341811298E-2</v>
      </c>
      <c r="AO36" s="40">
        <v>-4.9710985081453801E-2</v>
      </c>
      <c r="AP36" s="40">
        <v>-1.4059279170418999E-2</v>
      </c>
      <c r="AQ36" s="40">
        <v>-3.56454661744324E-2</v>
      </c>
      <c r="AR36" s="40">
        <v>-1.8203972991502001E-2</v>
      </c>
      <c r="AS36" s="40">
        <v>-1.4492530166972601E-2</v>
      </c>
      <c r="AT36" s="40">
        <v>4.3897170399093098E-3</v>
      </c>
      <c r="AU36" s="40">
        <v>0.30017077803083397</v>
      </c>
      <c r="AV36" s="40">
        <v>0.371960534646949</v>
      </c>
      <c r="AW36" s="40">
        <v>0.30755600400225303</v>
      </c>
      <c r="AX36" s="40">
        <v>0.28738763734906198</v>
      </c>
      <c r="AY36" s="40">
        <v>0.22389885399308501</v>
      </c>
      <c r="AZ36" s="40">
        <v>-5.3922577392669403E-3</v>
      </c>
      <c r="BA36" s="40">
        <v>-7.794942460116E-2</v>
      </c>
      <c r="BB36" s="40">
        <v>-6.5117912526011706E-2</v>
      </c>
      <c r="BC36" s="40">
        <v>-0.10108783954463101</v>
      </c>
      <c r="BD36" s="40">
        <v>-8.5850030398039096E-2</v>
      </c>
      <c r="BE36" s="40">
        <v>-5.1014052418403399E-2</v>
      </c>
      <c r="BF36" s="40">
        <v>-3.63418810080458E-2</v>
      </c>
      <c r="BG36" s="40">
        <v>-2.88580652775604E-2</v>
      </c>
      <c r="BH36" s="40">
        <v>-2.0790848072374898E-2</v>
      </c>
      <c r="BI36" s="40">
        <v>1.04877716806357E-2</v>
      </c>
      <c r="BJ36" s="40">
        <v>9.0690874223735198E-3</v>
      </c>
      <c r="BK36" s="40">
        <v>3.23929705714864E-2</v>
      </c>
      <c r="BL36" s="40">
        <v>-1.8299957232926201E-2</v>
      </c>
      <c r="BM36" s="40">
        <v>-2.52369556758332E-2</v>
      </c>
      <c r="BN36" s="40">
        <v>1.3745196277920001E-2</v>
      </c>
      <c r="BO36" s="40">
        <v>2.1688699413983901E-3</v>
      </c>
      <c r="BP36" s="40">
        <v>-9.5690825252499299E-3</v>
      </c>
      <c r="BQ36" s="40">
        <v>-5.6803834341789296E-3</v>
      </c>
      <c r="BR36" s="40">
        <v>3.6168214107900901E-2</v>
      </c>
      <c r="BS36" s="40">
        <v>0.33462687878570602</v>
      </c>
      <c r="BT36" s="40">
        <v>0.428159648901697</v>
      </c>
      <c r="BU36" s="40">
        <v>0.36371688521867002</v>
      </c>
      <c r="BV36" s="40">
        <v>0.34713599994894401</v>
      </c>
      <c r="BW36" s="40">
        <v>0.29465031009508602</v>
      </c>
      <c r="BX36" s="40">
        <v>5.7352187919005197E-2</v>
      </c>
      <c r="BY36" s="40">
        <v>-2.8690833931616401E-2</v>
      </c>
      <c r="BZ36" s="40">
        <v>-3.3149104436375601E-2</v>
      </c>
      <c r="CA36" s="40">
        <v>-7.3307209710577997E-2</v>
      </c>
      <c r="CB36" s="40">
        <v>-4.5213289209684801E-2</v>
      </c>
      <c r="CC36" s="40">
        <v>-3.2130549612669299E-2</v>
      </c>
      <c r="CD36" s="40">
        <v>-1.6670576184348099E-2</v>
      </c>
      <c r="CE36" s="40">
        <v>-1.44648830074126E-2</v>
      </c>
      <c r="CF36" s="40">
        <v>-1.8479682757705799E-3</v>
      </c>
      <c r="CG36" s="40">
        <v>2.6086857797156301E-2</v>
      </c>
      <c r="CH36" s="40">
        <v>2.5548345742092499E-2</v>
      </c>
      <c r="CI36" s="40">
        <v>4.6451945344662397E-2</v>
      </c>
      <c r="CJ36" s="40">
        <v>-1.42728001751648E-3</v>
      </c>
      <c r="CK36" s="40">
        <v>-8.2863174640026693E-3</v>
      </c>
      <c r="CL36" s="40">
        <v>3.3002491273499301E-2</v>
      </c>
      <c r="CM36" s="40">
        <v>2.8358963942543901E-2</v>
      </c>
      <c r="CN36" s="40">
        <v>-3.58858369253177E-3</v>
      </c>
      <c r="CO36" s="40">
        <v>4.22882548775464E-4</v>
      </c>
      <c r="CP36" s="40">
        <v>5.8177904371308597E-2</v>
      </c>
      <c r="CQ36" s="40">
        <v>0.35849106920594298</v>
      </c>
      <c r="CR36" s="40">
        <v>0.46708298423685901</v>
      </c>
      <c r="CS36" s="40">
        <v>0.40261374046795101</v>
      </c>
      <c r="CT36" s="40">
        <v>0.38851753387597598</v>
      </c>
      <c r="CU36" s="40">
        <v>0.34365255306329201</v>
      </c>
      <c r="CV36" s="40">
        <v>0.1008087998454</v>
      </c>
      <c r="CW36" s="40">
        <v>5.4255159111410104E-3</v>
      </c>
      <c r="CX36" s="40">
        <v>-1.10076053391156E-2</v>
      </c>
      <c r="CY36" s="40">
        <v>-5.4066430114813303E-2</v>
      </c>
      <c r="CZ36" s="40">
        <v>-1.70684060531173E-2</v>
      </c>
      <c r="DA36" s="40">
        <v>-1.3247046806935199E-2</v>
      </c>
      <c r="DB36" s="40">
        <v>3.0007286393496698E-3</v>
      </c>
      <c r="DC36" s="40">
        <v>-7.1700737264699006E-5</v>
      </c>
      <c r="DD36" s="40">
        <v>1.70949115208337E-2</v>
      </c>
      <c r="DE36" s="40">
        <v>4.1685943913676797E-2</v>
      </c>
      <c r="DF36" s="40">
        <v>4.2027604061811497E-2</v>
      </c>
      <c r="DG36" s="40">
        <v>6.0510920117838402E-2</v>
      </c>
      <c r="DH36" s="40">
        <v>1.54453971978932E-2</v>
      </c>
      <c r="DI36" s="40">
        <v>8.6643207478278601E-3</v>
      </c>
      <c r="DJ36" s="40">
        <v>5.2259786269078602E-2</v>
      </c>
      <c r="DK36" s="40">
        <v>5.45490579436895E-2</v>
      </c>
      <c r="DL36" s="40">
        <v>2.3919151401863899E-3</v>
      </c>
      <c r="DM36" s="40">
        <v>6.5261485317298596E-3</v>
      </c>
      <c r="DN36" s="40">
        <v>8.0187594634716294E-2</v>
      </c>
      <c r="DO36" s="40">
        <v>0.38235525962618</v>
      </c>
      <c r="DP36" s="40">
        <v>0.50600631957202002</v>
      </c>
      <c r="DQ36" s="40">
        <v>0.441510595717231</v>
      </c>
      <c r="DR36" s="40">
        <v>0.42989906780300702</v>
      </c>
      <c r="DS36" s="40">
        <v>0.392654796031498</v>
      </c>
      <c r="DT36" s="40">
        <v>0.144265411771795</v>
      </c>
      <c r="DU36" s="40">
        <v>3.9541865753898398E-2</v>
      </c>
      <c r="DV36" s="40">
        <v>1.11338937581443E-2</v>
      </c>
      <c r="DW36" s="40">
        <v>-3.4825650519048498E-2</v>
      </c>
      <c r="DX36" s="40">
        <v>1.10764771034501E-2</v>
      </c>
      <c r="DY36" s="40">
        <v>1.4017732086528499E-2</v>
      </c>
      <c r="DZ36" s="40">
        <v>3.1402968524694597E-2</v>
      </c>
      <c r="EA36" s="40">
        <v>2.0709768474567101E-2</v>
      </c>
      <c r="EB36" s="40">
        <v>4.4445421358608399E-2</v>
      </c>
      <c r="EC36" s="40">
        <v>6.4208546752906603E-2</v>
      </c>
      <c r="ED36" s="40">
        <v>6.5821035769777006E-2</v>
      </c>
      <c r="EE36" s="40">
        <v>8.0809846784295106E-2</v>
      </c>
      <c r="EF36" s="40">
        <v>3.9806863306778302E-2</v>
      </c>
      <c r="EG36" s="40">
        <v>3.3138350153448501E-2</v>
      </c>
      <c r="EH36" s="40">
        <v>8.0064261717417595E-2</v>
      </c>
      <c r="EI36" s="40">
        <v>9.2363394059520196E-2</v>
      </c>
      <c r="EJ36" s="40">
        <v>1.1026805606438501E-2</v>
      </c>
      <c r="EK36" s="40">
        <v>1.53382952645235E-2</v>
      </c>
      <c r="EL36" s="40">
        <v>0.11196609170270801</v>
      </c>
      <c r="EM36" s="40">
        <v>0.41681136038105199</v>
      </c>
      <c r="EN36" s="40">
        <v>0.56220543382676902</v>
      </c>
      <c r="EO36" s="40">
        <v>0.49767147693364799</v>
      </c>
      <c r="EP36" s="40">
        <v>0.48964743040288999</v>
      </c>
      <c r="EQ36" s="40">
        <v>0.46340625213349901</v>
      </c>
      <c r="ER36" s="40">
        <v>0.207009857430067</v>
      </c>
      <c r="ES36" s="40">
        <v>8.8800456423442004E-2</v>
      </c>
      <c r="ET36" s="40">
        <v>4.3102701847780402E-2</v>
      </c>
      <c r="EU36" s="40">
        <v>-7.0450206849959097E-3</v>
      </c>
      <c r="EV36" s="40">
        <v>5.1713218291804398E-2</v>
      </c>
      <c r="EW36" s="40">
        <v>83.5</v>
      </c>
      <c r="EX36" s="40">
        <v>79.5</v>
      </c>
      <c r="EY36" s="40">
        <v>77.5</v>
      </c>
      <c r="EZ36" s="40">
        <v>77</v>
      </c>
      <c r="FA36" s="40">
        <v>76.5</v>
      </c>
      <c r="FB36" s="40">
        <v>76.5</v>
      </c>
      <c r="FC36" s="40">
        <v>77</v>
      </c>
      <c r="FD36" s="40">
        <v>77.5</v>
      </c>
      <c r="FE36" s="40">
        <v>83</v>
      </c>
      <c r="FF36" s="40">
        <v>89</v>
      </c>
      <c r="FG36" s="40">
        <v>92.5</v>
      </c>
      <c r="FH36" s="40">
        <v>95.5</v>
      </c>
      <c r="FI36" s="40">
        <v>97.5</v>
      </c>
      <c r="FJ36" s="40">
        <v>100</v>
      </c>
      <c r="FK36" s="40">
        <v>101.5</v>
      </c>
      <c r="FL36" s="40">
        <v>102.5</v>
      </c>
      <c r="FM36" s="40">
        <v>103.5</v>
      </c>
      <c r="FN36" s="40">
        <v>102.5</v>
      </c>
      <c r="FO36" s="40">
        <v>100.5</v>
      </c>
      <c r="FP36" s="40">
        <v>99.5</v>
      </c>
      <c r="FQ36" s="40">
        <v>97.5</v>
      </c>
      <c r="FR36" s="40">
        <v>94.5</v>
      </c>
      <c r="FS36" s="40">
        <v>89</v>
      </c>
      <c r="FT36" s="40">
        <v>86.5</v>
      </c>
      <c r="FU36" s="40">
        <v>2.2692833836920799E-2</v>
      </c>
      <c r="FV36" s="40">
        <v>0</v>
      </c>
      <c r="FW36" s="40">
        <v>0</v>
      </c>
      <c r="FX36" s="41">
        <v>1</v>
      </c>
      <c r="FY36" s="22"/>
      <c r="FZ36" s="22"/>
    </row>
    <row r="37" spans="1:182" x14ac:dyDescent="0.2">
      <c r="A37" t="s">
        <v>42</v>
      </c>
      <c r="B37" t="s">
        <v>58</v>
      </c>
      <c r="C37" t="s">
        <v>3</v>
      </c>
      <c r="D37" t="s">
        <v>39</v>
      </c>
      <c r="E37" t="s">
        <v>78</v>
      </c>
      <c r="F37" s="22" t="s">
        <v>78</v>
      </c>
      <c r="G37" s="35">
        <v>43627</v>
      </c>
      <c r="H37" s="40">
        <v>419</v>
      </c>
      <c r="I37" s="40">
        <v>0.51196561929516904</v>
      </c>
      <c r="J37" s="40">
        <v>0.42014820191075603</v>
      </c>
      <c r="K37" s="40">
        <v>0.36406340213343902</v>
      </c>
      <c r="L37" s="40">
        <v>0.33828793299756299</v>
      </c>
      <c r="M37" s="40">
        <v>0.32646426683719798</v>
      </c>
      <c r="N37" s="40">
        <v>0.31974196071439998</v>
      </c>
      <c r="O37" s="40">
        <v>0.33243098982601099</v>
      </c>
      <c r="P37" s="40">
        <v>0.33642832744927498</v>
      </c>
      <c r="Q37" s="40">
        <v>0.36990625528619903</v>
      </c>
      <c r="R37" s="40">
        <v>0.447028950964445</v>
      </c>
      <c r="S37" s="40">
        <v>0.54071101360641805</v>
      </c>
      <c r="T37" s="40">
        <v>0.61886318736284696</v>
      </c>
      <c r="U37" s="40">
        <v>0.74344846013175603</v>
      </c>
      <c r="V37" s="40">
        <v>0.89926807197091296</v>
      </c>
      <c r="W37" s="40">
        <v>1.01768471973032</v>
      </c>
      <c r="X37" s="40">
        <v>1.1273655204997199</v>
      </c>
      <c r="Y37" s="40">
        <v>1.1859683268735099</v>
      </c>
      <c r="Z37" s="40">
        <v>1.2038320156072799</v>
      </c>
      <c r="AA37" s="40">
        <v>1.1646764499191899</v>
      </c>
      <c r="AB37" s="40">
        <v>1.1147850681829501</v>
      </c>
      <c r="AC37" s="40">
        <v>1.0560991989433499</v>
      </c>
      <c r="AD37" s="40">
        <v>0.97219626368577705</v>
      </c>
      <c r="AE37" s="40">
        <v>0.780084091825476</v>
      </c>
      <c r="AF37" s="40">
        <v>0.63771706865190003</v>
      </c>
      <c r="AG37" s="40">
        <v>-1.48607218673094E-2</v>
      </c>
      <c r="AH37" s="40">
        <v>-2.3932506069175501E-2</v>
      </c>
      <c r="AI37" s="40">
        <v>-1.08148901335399E-2</v>
      </c>
      <c r="AJ37" s="40">
        <v>-1.5313689391884801E-2</v>
      </c>
      <c r="AK37" s="40">
        <v>2.9162117502238899E-4</v>
      </c>
      <c r="AL37" s="40">
        <v>-2.2569704238568698E-3</v>
      </c>
      <c r="AM37" s="40">
        <v>-6.7965150056615402E-3</v>
      </c>
      <c r="AN37" s="40">
        <v>7.4145463728576104E-3</v>
      </c>
      <c r="AO37" s="40">
        <v>-7.4525645324277001E-3</v>
      </c>
      <c r="AP37" s="40">
        <v>-1.69843048168429E-3</v>
      </c>
      <c r="AQ37" s="40">
        <v>3.0865084913469201E-3</v>
      </c>
      <c r="AR37" s="40">
        <v>-1.72857394353517E-2</v>
      </c>
      <c r="AS37" s="40">
        <v>-5.6336383497375998E-3</v>
      </c>
      <c r="AT37" s="40">
        <v>1.18251032710305E-2</v>
      </c>
      <c r="AU37" s="40">
        <v>0.192591870957528</v>
      </c>
      <c r="AV37" s="40">
        <v>0.19062827813085001</v>
      </c>
      <c r="AW37" s="40">
        <v>0.19658204471358201</v>
      </c>
      <c r="AX37" s="40">
        <v>0.18311677701707399</v>
      </c>
      <c r="AY37" s="40">
        <v>3.6939005535035999E-2</v>
      </c>
      <c r="AZ37" s="40">
        <v>-0.10952133637450399</v>
      </c>
      <c r="BA37" s="40">
        <v>-7.7946930694845901E-2</v>
      </c>
      <c r="BB37" s="40">
        <v>-5.8483790858505698E-2</v>
      </c>
      <c r="BC37" s="40">
        <v>-6.9233847143267996E-2</v>
      </c>
      <c r="BD37" s="40">
        <v>-4.1488546472963801E-2</v>
      </c>
      <c r="BE37" s="40">
        <v>-1.6023160874428599E-3</v>
      </c>
      <c r="BF37" s="40">
        <v>-1.46079902978156E-2</v>
      </c>
      <c r="BG37" s="40">
        <v>-2.5962924718057898E-3</v>
      </c>
      <c r="BH37" s="40">
        <v>-7.6910406104748197E-3</v>
      </c>
      <c r="BI37" s="40">
        <v>7.77456956995147E-3</v>
      </c>
      <c r="BJ37" s="40">
        <v>3.2065793141911499E-3</v>
      </c>
      <c r="BK37" s="40">
        <v>-1.72367287338321E-3</v>
      </c>
      <c r="BL37" s="40">
        <v>1.40507435474472E-2</v>
      </c>
      <c r="BM37" s="40">
        <v>3.4590226702482102E-4</v>
      </c>
      <c r="BN37" s="40">
        <v>5.5225763711191896E-3</v>
      </c>
      <c r="BO37" s="40">
        <v>1.1215160717604899E-2</v>
      </c>
      <c r="BP37" s="40">
        <v>-1.04566724949781E-2</v>
      </c>
      <c r="BQ37" s="40">
        <v>1.22193819387182E-3</v>
      </c>
      <c r="BR37" s="40">
        <v>2.8579089837461401E-2</v>
      </c>
      <c r="BS37" s="40">
        <v>0.207237818170601</v>
      </c>
      <c r="BT37" s="40">
        <v>0.21270039116990699</v>
      </c>
      <c r="BU37" s="40">
        <v>0.217581182197118</v>
      </c>
      <c r="BV37" s="40">
        <v>0.19895147540903199</v>
      </c>
      <c r="BW37" s="40">
        <v>5.99651180117508E-2</v>
      </c>
      <c r="BX37" s="40">
        <v>-9.1641233182183507E-2</v>
      </c>
      <c r="BY37" s="40">
        <v>-6.0336287961147803E-2</v>
      </c>
      <c r="BZ37" s="40">
        <v>-4.44697995563118E-2</v>
      </c>
      <c r="CA37" s="40">
        <v>-5.8921831074204699E-2</v>
      </c>
      <c r="CB37" s="40">
        <v>-3.2801081249122899E-2</v>
      </c>
      <c r="CC37" s="40">
        <v>7.5804153670085399E-3</v>
      </c>
      <c r="CD37" s="40">
        <v>-8.1498590795647495E-3</v>
      </c>
      <c r="CE37" s="40">
        <v>3.0958832326435201E-3</v>
      </c>
      <c r="CF37" s="40">
        <v>-2.4116172851168199E-3</v>
      </c>
      <c r="CG37" s="40">
        <v>1.29572368331979E-2</v>
      </c>
      <c r="CH37" s="40">
        <v>6.9906172193153803E-3</v>
      </c>
      <c r="CI37" s="40">
        <v>1.7897621341857999E-3</v>
      </c>
      <c r="CJ37" s="40">
        <v>1.8646953494919301E-2</v>
      </c>
      <c r="CK37" s="40">
        <v>5.7470966160899396E-3</v>
      </c>
      <c r="CL37" s="40">
        <v>1.05238237202341E-2</v>
      </c>
      <c r="CM37" s="40">
        <v>1.6845040487441499E-2</v>
      </c>
      <c r="CN37" s="40">
        <v>-5.7268815352572496E-3</v>
      </c>
      <c r="CO37" s="40">
        <v>5.9700896240383397E-3</v>
      </c>
      <c r="CP37" s="40">
        <v>4.0182849896204201E-2</v>
      </c>
      <c r="CQ37" s="40">
        <v>0.21738155659486499</v>
      </c>
      <c r="CR37" s="40">
        <v>0.22798746942314099</v>
      </c>
      <c r="CS37" s="40">
        <v>0.232125120849173</v>
      </c>
      <c r="CT37" s="40">
        <v>0.20991853927853399</v>
      </c>
      <c r="CU37" s="40">
        <v>7.5912933369367094E-2</v>
      </c>
      <c r="CV37" s="40">
        <v>-7.9257528178805201E-2</v>
      </c>
      <c r="CW37" s="40">
        <v>-4.8139210450561701E-2</v>
      </c>
      <c r="CX37" s="40">
        <v>-3.4763751870814E-2</v>
      </c>
      <c r="CY37" s="40">
        <v>-5.1779760157957003E-2</v>
      </c>
      <c r="CZ37" s="40">
        <v>-2.6784169299455599E-2</v>
      </c>
      <c r="DA37" s="40">
        <v>1.67631468214599E-2</v>
      </c>
      <c r="DB37" s="40">
        <v>-1.6917278613138599E-3</v>
      </c>
      <c r="DC37" s="40">
        <v>8.7880589370928196E-3</v>
      </c>
      <c r="DD37" s="40">
        <v>2.8678060402411898E-3</v>
      </c>
      <c r="DE37" s="40">
        <v>1.8139904096444399E-2</v>
      </c>
      <c r="DF37" s="40">
        <v>1.07746551244396E-2</v>
      </c>
      <c r="DG37" s="40">
        <v>5.3031971417548101E-3</v>
      </c>
      <c r="DH37" s="40">
        <v>2.3243163442391499E-2</v>
      </c>
      <c r="DI37" s="40">
        <v>1.11482909651551E-2</v>
      </c>
      <c r="DJ37" s="40">
        <v>1.5525071069349E-2</v>
      </c>
      <c r="DK37" s="40">
        <v>2.2474920257278201E-2</v>
      </c>
      <c r="DL37" s="40">
        <v>-9.9709057553641102E-4</v>
      </c>
      <c r="DM37" s="40">
        <v>1.0718241054204901E-2</v>
      </c>
      <c r="DN37" s="40">
        <v>5.1786609954947098E-2</v>
      </c>
      <c r="DO37" s="40">
        <v>0.22752529501912999</v>
      </c>
      <c r="DP37" s="40">
        <v>0.24327454767637499</v>
      </c>
      <c r="DQ37" s="40">
        <v>0.246669059501227</v>
      </c>
      <c r="DR37" s="40">
        <v>0.22088560314803701</v>
      </c>
      <c r="DS37" s="40">
        <v>9.1860748726983493E-2</v>
      </c>
      <c r="DT37" s="40">
        <v>-6.6873823175426894E-2</v>
      </c>
      <c r="DU37" s="40">
        <v>-3.5942132939975703E-2</v>
      </c>
      <c r="DV37" s="40">
        <v>-2.5057704185316099E-2</v>
      </c>
      <c r="DW37" s="40">
        <v>-4.46376892417093E-2</v>
      </c>
      <c r="DX37" s="40">
        <v>-2.07672573497883E-2</v>
      </c>
      <c r="DY37" s="40">
        <v>3.0021552601326499E-2</v>
      </c>
      <c r="DZ37" s="40">
        <v>7.6327879100459997E-3</v>
      </c>
      <c r="EA37" s="40">
        <v>1.70066565988269E-2</v>
      </c>
      <c r="EB37" s="40">
        <v>1.04904548216512E-2</v>
      </c>
      <c r="EC37" s="40">
        <v>2.5622852491373499E-2</v>
      </c>
      <c r="ED37" s="40">
        <v>1.6238204862487601E-2</v>
      </c>
      <c r="EE37" s="40">
        <v>1.03760392740331E-2</v>
      </c>
      <c r="EF37" s="40">
        <v>2.9879360616981099E-2</v>
      </c>
      <c r="EG37" s="40">
        <v>1.8946757764607601E-2</v>
      </c>
      <c r="EH37" s="40">
        <v>2.27460779221525E-2</v>
      </c>
      <c r="EI37" s="40">
        <v>3.06035724835362E-2</v>
      </c>
      <c r="EJ37" s="40">
        <v>5.8319763648372403E-3</v>
      </c>
      <c r="EK37" s="40">
        <v>1.75738175978143E-2</v>
      </c>
      <c r="EL37" s="40">
        <v>6.8540596521378006E-2</v>
      </c>
      <c r="EM37" s="40">
        <v>0.24217124223220299</v>
      </c>
      <c r="EN37" s="40">
        <v>0.265346660715432</v>
      </c>
      <c r="EO37" s="40">
        <v>0.26766819698476402</v>
      </c>
      <c r="EP37" s="40">
        <v>0.23672030153999399</v>
      </c>
      <c r="EQ37" s="40">
        <v>0.114886861203698</v>
      </c>
      <c r="ER37" s="40">
        <v>-4.89937199831069E-2</v>
      </c>
      <c r="ES37" s="40">
        <v>-1.8331490206277602E-2</v>
      </c>
      <c r="ET37" s="40">
        <v>-1.1043712883122199E-2</v>
      </c>
      <c r="EU37" s="40">
        <v>-3.4325673172646003E-2</v>
      </c>
      <c r="EV37" s="40">
        <v>-1.20797921259473E-2</v>
      </c>
      <c r="EW37" s="40">
        <v>83.5</v>
      </c>
      <c r="EX37" s="40">
        <v>79.5</v>
      </c>
      <c r="EY37" s="40">
        <v>77.5</v>
      </c>
      <c r="EZ37" s="40">
        <v>77</v>
      </c>
      <c r="FA37" s="40">
        <v>76.5</v>
      </c>
      <c r="FB37" s="40">
        <v>76.5</v>
      </c>
      <c r="FC37" s="40">
        <v>77</v>
      </c>
      <c r="FD37" s="40">
        <v>77.5</v>
      </c>
      <c r="FE37" s="40">
        <v>83</v>
      </c>
      <c r="FF37" s="40">
        <v>89</v>
      </c>
      <c r="FG37" s="40">
        <v>92.5</v>
      </c>
      <c r="FH37" s="40">
        <v>95.5</v>
      </c>
      <c r="FI37" s="40">
        <v>97.5</v>
      </c>
      <c r="FJ37" s="40">
        <v>100</v>
      </c>
      <c r="FK37" s="40">
        <v>101.5</v>
      </c>
      <c r="FL37" s="40">
        <v>102.5</v>
      </c>
      <c r="FM37" s="40">
        <v>103.5</v>
      </c>
      <c r="FN37" s="40">
        <v>102.5</v>
      </c>
      <c r="FO37" s="40">
        <v>100.5</v>
      </c>
      <c r="FP37" s="40">
        <v>99.5</v>
      </c>
      <c r="FQ37" s="40">
        <v>97.5</v>
      </c>
      <c r="FR37" s="40">
        <v>94.5</v>
      </c>
      <c r="FS37" s="40">
        <v>89</v>
      </c>
      <c r="FT37" s="40">
        <v>86.5</v>
      </c>
      <c r="FU37" s="40">
        <v>6.0885193177668703E-2</v>
      </c>
      <c r="FV37" s="40">
        <v>0</v>
      </c>
      <c r="FW37" s="40">
        <v>0</v>
      </c>
      <c r="FX37" s="41">
        <v>1</v>
      </c>
      <c r="FY37" s="22"/>
      <c r="FZ37" s="22"/>
    </row>
    <row r="38" spans="1:182" x14ac:dyDescent="0.2">
      <c r="A38" t="s">
        <v>42</v>
      </c>
      <c r="B38" t="s">
        <v>58</v>
      </c>
      <c r="C38" t="s">
        <v>3</v>
      </c>
      <c r="D38" t="s">
        <v>226</v>
      </c>
      <c r="E38" t="s">
        <v>1</v>
      </c>
      <c r="F38" s="22" t="s">
        <v>1</v>
      </c>
      <c r="G38" s="35">
        <v>43627</v>
      </c>
      <c r="H38" s="40">
        <v>2812</v>
      </c>
      <c r="I38" s="40">
        <v>2.47212613435312</v>
      </c>
      <c r="J38" s="40">
        <v>2.11369886500127</v>
      </c>
      <c r="K38" s="40">
        <v>1.9101037682066699</v>
      </c>
      <c r="L38" s="40">
        <v>1.80890155315044</v>
      </c>
      <c r="M38" s="40">
        <v>1.79367635844888</v>
      </c>
      <c r="N38" s="40">
        <v>1.89464489860268</v>
      </c>
      <c r="O38" s="40">
        <v>2.1054288909835401</v>
      </c>
      <c r="P38" s="40">
        <v>2.2555854251852501</v>
      </c>
      <c r="Q38" s="40">
        <v>2.3244551933062301</v>
      </c>
      <c r="R38" s="40">
        <v>2.4996613633102802</v>
      </c>
      <c r="S38" s="40">
        <v>2.7879662470070499</v>
      </c>
      <c r="T38" s="40">
        <v>3.1270515874041802</v>
      </c>
      <c r="U38" s="40">
        <v>3.52419580741046</v>
      </c>
      <c r="V38" s="40">
        <v>3.8980966998254898</v>
      </c>
      <c r="W38" s="40">
        <v>4.2166630077268401</v>
      </c>
      <c r="X38" s="40">
        <v>4.58403018138889</v>
      </c>
      <c r="Y38" s="40">
        <v>5.0152219087591901</v>
      </c>
      <c r="Z38" s="40">
        <v>5.2325777308626797</v>
      </c>
      <c r="AA38" s="40">
        <v>5.4314110387499204</v>
      </c>
      <c r="AB38" s="40">
        <v>5.4164863979455404</v>
      </c>
      <c r="AC38" s="40">
        <v>5.0853677520019103</v>
      </c>
      <c r="AD38" s="40">
        <v>4.5082203049583196</v>
      </c>
      <c r="AE38" s="40">
        <v>3.9440944630572199</v>
      </c>
      <c r="AF38" s="40">
        <v>3.2705663432315699</v>
      </c>
      <c r="AG38" s="40">
        <v>-4.6470861140612604E-3</v>
      </c>
      <c r="AH38" s="40">
        <v>-5.6438434651114401E-2</v>
      </c>
      <c r="AI38" s="40">
        <v>-5.5317998158135401E-2</v>
      </c>
      <c r="AJ38" s="40">
        <v>-4.3277596603827698E-2</v>
      </c>
      <c r="AK38" s="40">
        <v>-3.7330625012039799E-2</v>
      </c>
      <c r="AL38" s="40">
        <v>-3.7345231952250903E-2</v>
      </c>
      <c r="AM38" s="40">
        <v>-3.2045593180493798E-2</v>
      </c>
      <c r="AN38" s="40">
        <v>-9.4349776967377993E-2</v>
      </c>
      <c r="AO38" s="40">
        <v>-0.106964205490984</v>
      </c>
      <c r="AP38" s="40">
        <v>-0.14135187636725999</v>
      </c>
      <c r="AQ38" s="40">
        <v>-0.13463309317462899</v>
      </c>
      <c r="AR38" s="40">
        <v>-0.10611259553199801</v>
      </c>
      <c r="AS38" s="40">
        <v>5.2214425516178699E-2</v>
      </c>
      <c r="AT38" s="40">
        <v>0.100684819798433</v>
      </c>
      <c r="AU38" s="40">
        <v>0.52734372079348901</v>
      </c>
      <c r="AV38" s="40">
        <v>0.62251283367542298</v>
      </c>
      <c r="AW38" s="40">
        <v>0.71429667194178403</v>
      </c>
      <c r="AX38" s="40">
        <v>0.71499817443852498</v>
      </c>
      <c r="AY38" s="40">
        <v>0.455741625138263</v>
      </c>
      <c r="AZ38" s="40">
        <v>-0.158119014439215</v>
      </c>
      <c r="BA38" s="40">
        <v>-0.10629291042077101</v>
      </c>
      <c r="BB38" s="40">
        <v>-0.18917340151256301</v>
      </c>
      <c r="BC38" s="40">
        <v>-5.4258405943894299E-2</v>
      </c>
      <c r="BD38" s="40">
        <v>-4.1859259898756197E-2</v>
      </c>
      <c r="BE38" s="40">
        <v>2.2000495319209001E-2</v>
      </c>
      <c r="BF38" s="40">
        <v>-3.5869649771313399E-2</v>
      </c>
      <c r="BG38" s="40">
        <v>-3.4944686716345402E-2</v>
      </c>
      <c r="BH38" s="40">
        <v>-2.8142590416342001E-2</v>
      </c>
      <c r="BI38" s="40">
        <v>-1.8865677139599302E-2</v>
      </c>
      <c r="BJ38" s="40">
        <v>-1.85421383448067E-2</v>
      </c>
      <c r="BK38" s="40">
        <v>-7.5018434364641298E-3</v>
      </c>
      <c r="BL38" s="40">
        <v>-6.4551987968441304E-2</v>
      </c>
      <c r="BM38" s="40">
        <v>-8.2056226440089197E-2</v>
      </c>
      <c r="BN38" s="40">
        <v>-0.120487516449216</v>
      </c>
      <c r="BO38" s="40">
        <v>-0.11322102661122301</v>
      </c>
      <c r="BP38" s="40">
        <v>-9.0334313954372095E-2</v>
      </c>
      <c r="BQ38" s="40">
        <v>6.7692740207597399E-2</v>
      </c>
      <c r="BR38" s="40">
        <v>0.137244136276296</v>
      </c>
      <c r="BS38" s="40">
        <v>0.57280841585224695</v>
      </c>
      <c r="BT38" s="40">
        <v>0.66944987712888304</v>
      </c>
      <c r="BU38" s="40">
        <v>0.76141679365571602</v>
      </c>
      <c r="BV38" s="40">
        <v>0.77726683166575905</v>
      </c>
      <c r="BW38" s="40">
        <v>0.51497242468082605</v>
      </c>
      <c r="BX38" s="40">
        <v>-9.58348066295929E-2</v>
      </c>
      <c r="BY38" s="40">
        <v>-5.8464264819815003E-2</v>
      </c>
      <c r="BZ38" s="40">
        <v>-0.13741494283355499</v>
      </c>
      <c r="CA38" s="40">
        <v>-1.9068804699380101E-2</v>
      </c>
      <c r="CB38" s="40">
        <v>-1.47681904910484E-2</v>
      </c>
      <c r="CC38" s="40">
        <v>4.0456529044163199E-2</v>
      </c>
      <c r="CD38" s="40">
        <v>-2.1623772021636099E-2</v>
      </c>
      <c r="CE38" s="40">
        <v>-2.0834193274369701E-2</v>
      </c>
      <c r="CF38" s="40">
        <v>-1.76601312362051E-2</v>
      </c>
      <c r="CG38" s="40">
        <v>-6.0769104923644301E-3</v>
      </c>
      <c r="CH38" s="40">
        <v>-5.5191729915914697E-3</v>
      </c>
      <c r="CI38" s="40">
        <v>9.4970828693615103E-3</v>
      </c>
      <c r="CJ38" s="40">
        <v>-4.3914130079889299E-2</v>
      </c>
      <c r="CK38" s="40">
        <v>-6.4805036025869497E-2</v>
      </c>
      <c r="CL38" s="40">
        <v>-0.106036924328454</v>
      </c>
      <c r="CM38" s="40">
        <v>-9.8391094536345702E-2</v>
      </c>
      <c r="CN38" s="40">
        <v>-7.9406324198614597E-2</v>
      </c>
      <c r="CO38" s="40">
        <v>7.8412973811747805E-2</v>
      </c>
      <c r="CP38" s="40">
        <v>0.16256500749931399</v>
      </c>
      <c r="CQ38" s="40">
        <v>0.60429712515220402</v>
      </c>
      <c r="CR38" s="40">
        <v>0.70195833044183997</v>
      </c>
      <c r="CS38" s="40">
        <v>0.79405204641417004</v>
      </c>
      <c r="CT38" s="40">
        <v>0.82039391397419703</v>
      </c>
      <c r="CU38" s="40">
        <v>0.55599549601099596</v>
      </c>
      <c r="CV38" s="40">
        <v>-5.2696954035164098E-2</v>
      </c>
      <c r="CW38" s="40">
        <v>-2.5338290575562399E-2</v>
      </c>
      <c r="CX38" s="40">
        <v>-0.101567192022715</v>
      </c>
      <c r="CY38" s="40">
        <v>5.3034059255427698E-3</v>
      </c>
      <c r="CZ38" s="40">
        <v>3.9950016540171397E-3</v>
      </c>
      <c r="DA38" s="40">
        <v>5.8912562769117501E-2</v>
      </c>
      <c r="DB38" s="40">
        <v>-7.3778942719589097E-3</v>
      </c>
      <c r="DC38" s="40">
        <v>-6.7236998323939902E-3</v>
      </c>
      <c r="DD38" s="40">
        <v>-7.1776720560682902E-3</v>
      </c>
      <c r="DE38" s="40">
        <v>6.7118561548704901E-3</v>
      </c>
      <c r="DF38" s="40">
        <v>7.5037923616237999E-3</v>
      </c>
      <c r="DG38" s="40">
        <v>2.6496009175187098E-2</v>
      </c>
      <c r="DH38" s="40">
        <v>-2.3276272191337401E-2</v>
      </c>
      <c r="DI38" s="40">
        <v>-4.7553845611649798E-2</v>
      </c>
      <c r="DJ38" s="40">
        <v>-9.1586332207691398E-2</v>
      </c>
      <c r="DK38" s="40">
        <v>-8.35611624614679E-2</v>
      </c>
      <c r="DL38" s="40">
        <v>-6.84783344428571E-2</v>
      </c>
      <c r="DM38" s="40">
        <v>8.9133207415898197E-2</v>
      </c>
      <c r="DN38" s="40">
        <v>0.18788587872233201</v>
      </c>
      <c r="DO38" s="40">
        <v>0.63578583445216097</v>
      </c>
      <c r="DP38" s="40">
        <v>0.73446678375479801</v>
      </c>
      <c r="DQ38" s="40">
        <v>0.82668729917262496</v>
      </c>
      <c r="DR38" s="40">
        <v>0.86352099628263601</v>
      </c>
      <c r="DS38" s="40">
        <v>0.59701856734116499</v>
      </c>
      <c r="DT38" s="40">
        <v>-9.5591014407353601E-3</v>
      </c>
      <c r="DU38" s="40">
        <v>7.7876836686902604E-3</v>
      </c>
      <c r="DV38" s="40">
        <v>-6.5719441211876006E-2</v>
      </c>
      <c r="DW38" s="40">
        <v>2.9675616550465599E-2</v>
      </c>
      <c r="DX38" s="40">
        <v>2.2758193799082699E-2</v>
      </c>
      <c r="DY38" s="40">
        <v>8.5560144202387695E-2</v>
      </c>
      <c r="DZ38" s="40">
        <v>1.31908906078421E-2</v>
      </c>
      <c r="EA38" s="40">
        <v>1.3649611609396E-2</v>
      </c>
      <c r="EB38" s="40">
        <v>7.9573341314174099E-3</v>
      </c>
      <c r="EC38" s="40">
        <v>2.5176804027310901E-2</v>
      </c>
      <c r="ED38" s="40">
        <v>2.6306885969067901E-2</v>
      </c>
      <c r="EE38" s="40">
        <v>5.1039758919216797E-2</v>
      </c>
      <c r="EF38" s="40">
        <v>6.52151680759937E-3</v>
      </c>
      <c r="EG38" s="40">
        <v>-2.2645866560754999E-2</v>
      </c>
      <c r="EH38" s="40">
        <v>-7.0721972289647994E-2</v>
      </c>
      <c r="EI38" s="40">
        <v>-6.2149095898062702E-2</v>
      </c>
      <c r="EJ38" s="40">
        <v>-5.2700052865231002E-2</v>
      </c>
      <c r="EK38" s="40">
        <v>0.104611522107317</v>
      </c>
      <c r="EL38" s="40">
        <v>0.22444519520019501</v>
      </c>
      <c r="EM38" s="40">
        <v>0.68125052951091902</v>
      </c>
      <c r="EN38" s="40">
        <v>0.78140382720825796</v>
      </c>
      <c r="EO38" s="40">
        <v>0.87380742088655705</v>
      </c>
      <c r="EP38" s="40">
        <v>0.92578965350986997</v>
      </c>
      <c r="EQ38" s="40">
        <v>0.65624936688372804</v>
      </c>
      <c r="ER38" s="40">
        <v>5.2725106368886901E-2</v>
      </c>
      <c r="ES38" s="40">
        <v>5.5616329269646603E-2</v>
      </c>
      <c r="ET38" s="40">
        <v>-1.3960982532867899E-2</v>
      </c>
      <c r="EU38" s="40">
        <v>6.4865217794979793E-2</v>
      </c>
      <c r="EV38" s="40">
        <v>4.9849263206790499E-2</v>
      </c>
      <c r="EW38" s="40">
        <v>72.977644994150097</v>
      </c>
      <c r="EX38" s="40">
        <v>69.681054654855402</v>
      </c>
      <c r="EY38" s="40">
        <v>68.313346147417704</v>
      </c>
      <c r="EZ38" s="40">
        <v>66.938826675580799</v>
      </c>
      <c r="FA38" s="40">
        <v>64.165050977770306</v>
      </c>
      <c r="FB38" s="40">
        <v>62.960847400969399</v>
      </c>
      <c r="FC38" s="40">
        <v>62.519638977101799</v>
      </c>
      <c r="FD38" s="40">
        <v>66.053317733578496</v>
      </c>
      <c r="FE38" s="40">
        <v>71.910579976600403</v>
      </c>
      <c r="FF38" s="40">
        <v>78.2140648504095</v>
      </c>
      <c r="FG38" s="40">
        <v>83.998286812635797</v>
      </c>
      <c r="FH38" s="40">
        <v>90.139060671903707</v>
      </c>
      <c r="FI38" s="40">
        <v>94.2333277619923</v>
      </c>
      <c r="FJ38" s="40">
        <v>96.861733244191896</v>
      </c>
      <c r="FK38" s="40">
        <v>99.325463814140093</v>
      </c>
      <c r="FL38" s="40">
        <v>100.731531004513</v>
      </c>
      <c r="FM38" s="40">
        <v>102.136386428213</v>
      </c>
      <c r="FN38" s="40">
        <v>101.124310546549</v>
      </c>
      <c r="FO38" s="40">
        <v>99.5282884840381</v>
      </c>
      <c r="FP38" s="40">
        <v>96.568443924452595</v>
      </c>
      <c r="FQ38" s="40">
        <v>91.689369881330407</v>
      </c>
      <c r="FR38" s="40">
        <v>83.513872639144196</v>
      </c>
      <c r="FS38" s="40">
        <v>79.713270934313897</v>
      </c>
      <c r="FT38" s="40">
        <v>76.248537522981806</v>
      </c>
      <c r="FU38" s="40">
        <v>2.4519303271785999E-2</v>
      </c>
      <c r="FV38" s="40">
        <v>0</v>
      </c>
      <c r="FW38" s="40">
        <v>0</v>
      </c>
      <c r="FX38" s="41">
        <v>1</v>
      </c>
      <c r="FY38" s="22"/>
      <c r="FZ38" s="22"/>
    </row>
    <row r="39" spans="1:182" x14ac:dyDescent="0.2">
      <c r="A39" t="s">
        <v>42</v>
      </c>
      <c r="B39" t="s">
        <v>58</v>
      </c>
      <c r="C39" t="s">
        <v>3</v>
      </c>
      <c r="D39" t="s">
        <v>226</v>
      </c>
      <c r="E39" t="s">
        <v>1</v>
      </c>
      <c r="F39" s="22" t="s">
        <v>77</v>
      </c>
      <c r="G39" s="35">
        <v>43627</v>
      </c>
      <c r="H39" s="40">
        <v>2434</v>
      </c>
      <c r="I39" s="40">
        <v>2.1771329922641098</v>
      </c>
      <c r="J39" s="40">
        <v>1.86821640237311</v>
      </c>
      <c r="K39" s="40">
        <v>1.68707017478018</v>
      </c>
      <c r="L39" s="40">
        <v>1.6030439343374101</v>
      </c>
      <c r="M39" s="40">
        <v>1.5905943180584701</v>
      </c>
      <c r="N39" s="40">
        <v>1.6783563238417201</v>
      </c>
      <c r="O39" s="40">
        <v>1.86903458234764</v>
      </c>
      <c r="P39" s="40">
        <v>1.97937846589968</v>
      </c>
      <c r="Q39" s="40">
        <v>2.0428894252194398</v>
      </c>
      <c r="R39" s="40">
        <v>2.1728749301534802</v>
      </c>
      <c r="S39" s="40">
        <v>2.3781465382028601</v>
      </c>
      <c r="T39" s="40">
        <v>2.6516304743102799</v>
      </c>
      <c r="U39" s="40">
        <v>2.9694755254745</v>
      </c>
      <c r="V39" s="40">
        <v>3.2495150219015199</v>
      </c>
      <c r="W39" s="40">
        <v>3.48209324727909</v>
      </c>
      <c r="X39" s="40">
        <v>3.7539419463134198</v>
      </c>
      <c r="Y39" s="40">
        <v>4.0801840699961396</v>
      </c>
      <c r="Z39" s="40">
        <v>4.2662395325822704</v>
      </c>
      <c r="AA39" s="40">
        <v>4.4718096133604499</v>
      </c>
      <c r="AB39" s="40">
        <v>4.4864275468780397</v>
      </c>
      <c r="AC39" s="40">
        <v>4.29804887861334</v>
      </c>
      <c r="AD39" s="40">
        <v>3.87490884616729</v>
      </c>
      <c r="AE39" s="40">
        <v>3.4126583683161602</v>
      </c>
      <c r="AF39" s="40">
        <v>2.8453842442921</v>
      </c>
      <c r="AG39" s="40">
        <v>2.9356088703679901E-2</v>
      </c>
      <c r="AH39" s="40">
        <v>-3.60320450192936E-2</v>
      </c>
      <c r="AI39" s="40">
        <v>-4.2565078790897999E-2</v>
      </c>
      <c r="AJ39" s="40">
        <v>-3.0305756823664098E-2</v>
      </c>
      <c r="AK39" s="40">
        <v>-3.1161315360139899E-2</v>
      </c>
      <c r="AL39" s="40">
        <v>-3.2719482189604902E-2</v>
      </c>
      <c r="AM39" s="40">
        <v>-3.8450244983960401E-2</v>
      </c>
      <c r="AN39" s="40">
        <v>-8.2286039718621903E-2</v>
      </c>
      <c r="AO39" s="40">
        <v>-6.8554291017878993E-2</v>
      </c>
      <c r="AP39" s="40">
        <v>-0.107492144883643</v>
      </c>
      <c r="AQ39" s="40">
        <v>-0.140682715644802</v>
      </c>
      <c r="AR39" s="40">
        <v>-0.10044480607886699</v>
      </c>
      <c r="AS39" s="40">
        <v>5.10313056938844E-2</v>
      </c>
      <c r="AT39" s="40">
        <v>0.139449130320981</v>
      </c>
      <c r="AU39" s="40">
        <v>0.361936564593133</v>
      </c>
      <c r="AV39" s="40">
        <v>0.391539376006794</v>
      </c>
      <c r="AW39" s="40">
        <v>0.432495748631678</v>
      </c>
      <c r="AX39" s="40">
        <v>0.44298143827133202</v>
      </c>
      <c r="AY39" s="40">
        <v>0.32869362373569</v>
      </c>
      <c r="AZ39" s="40">
        <v>8.9614810950959002E-3</v>
      </c>
      <c r="BA39" s="40">
        <v>4.1478401183316402E-2</v>
      </c>
      <c r="BB39" s="40">
        <v>-5.10133275994956E-3</v>
      </c>
      <c r="BC39" s="40">
        <v>5.59054798412899E-2</v>
      </c>
      <c r="BD39" s="40">
        <v>3.72383358410953E-3</v>
      </c>
      <c r="BE39" s="40">
        <v>5.2426142889447101E-2</v>
      </c>
      <c r="BF39" s="40">
        <v>-1.7017549269843901E-2</v>
      </c>
      <c r="BG39" s="40">
        <v>-2.33869972973565E-2</v>
      </c>
      <c r="BH39" s="40">
        <v>-1.66994542217156E-2</v>
      </c>
      <c r="BI39" s="40">
        <v>-1.4492427023384701E-2</v>
      </c>
      <c r="BJ39" s="40">
        <v>-1.7233721767000099E-2</v>
      </c>
      <c r="BK39" s="40">
        <v>-1.5386810212441499E-2</v>
      </c>
      <c r="BL39" s="40">
        <v>-5.2961494438880097E-2</v>
      </c>
      <c r="BM39" s="40">
        <v>-4.7897975399349403E-2</v>
      </c>
      <c r="BN39" s="40">
        <v>-9.0175914916579406E-2</v>
      </c>
      <c r="BO39" s="40">
        <v>-0.12157175374743</v>
      </c>
      <c r="BP39" s="40">
        <v>-8.5711425302993596E-2</v>
      </c>
      <c r="BQ39" s="40">
        <v>6.5785776247874697E-2</v>
      </c>
      <c r="BR39" s="40">
        <v>0.17510985787792399</v>
      </c>
      <c r="BS39" s="40">
        <v>0.39931227758951898</v>
      </c>
      <c r="BT39" s="40">
        <v>0.42575099740778499</v>
      </c>
      <c r="BU39" s="40">
        <v>0.47005038988518599</v>
      </c>
      <c r="BV39" s="40">
        <v>0.48791303533455899</v>
      </c>
      <c r="BW39" s="40">
        <v>0.378549638439383</v>
      </c>
      <c r="BX39" s="40">
        <v>5.9271270812288702E-2</v>
      </c>
      <c r="BY39" s="40">
        <v>8.1541096867478804E-2</v>
      </c>
      <c r="BZ39" s="40">
        <v>3.8990866717945501E-2</v>
      </c>
      <c r="CA39" s="40">
        <v>8.6886015775895706E-2</v>
      </c>
      <c r="CB39" s="40">
        <v>3.3038974477280103E-2</v>
      </c>
      <c r="CC39" s="40">
        <v>6.8404392140894804E-2</v>
      </c>
      <c r="CD39" s="40">
        <v>-3.8481674370637099E-3</v>
      </c>
      <c r="CE39" s="40">
        <v>-1.01043164765447E-2</v>
      </c>
      <c r="CF39" s="40">
        <v>-7.2757704880778498E-3</v>
      </c>
      <c r="CG39" s="40">
        <v>-2.9476057392829802E-3</v>
      </c>
      <c r="CH39" s="40">
        <v>-6.5083312721119302E-3</v>
      </c>
      <c r="CI39" s="40">
        <v>5.8685445286228699E-4</v>
      </c>
      <c r="CJ39" s="40">
        <v>-3.2651403708614302E-2</v>
      </c>
      <c r="CK39" s="40">
        <v>-3.3591474126671003E-2</v>
      </c>
      <c r="CL39" s="40">
        <v>-7.8182746791303603E-2</v>
      </c>
      <c r="CM39" s="40">
        <v>-0.10833555975446101</v>
      </c>
      <c r="CN39" s="40">
        <v>-7.5507130659479699E-2</v>
      </c>
      <c r="CO39" s="40">
        <v>7.6004677607466806E-2</v>
      </c>
      <c r="CP39" s="40">
        <v>0.19980836915165801</v>
      </c>
      <c r="CQ39" s="40">
        <v>0.42519858255430198</v>
      </c>
      <c r="CR39" s="40">
        <v>0.449445862172274</v>
      </c>
      <c r="CS39" s="40">
        <v>0.49606062001578799</v>
      </c>
      <c r="CT39" s="40">
        <v>0.51903252258677202</v>
      </c>
      <c r="CU39" s="40">
        <v>0.41307976234827598</v>
      </c>
      <c r="CV39" s="40">
        <v>9.4115677913211807E-2</v>
      </c>
      <c r="CW39" s="40">
        <v>0.10928839785654</v>
      </c>
      <c r="CX39" s="40">
        <v>6.9528989759589793E-2</v>
      </c>
      <c r="CY39" s="40">
        <v>0.108343040589125</v>
      </c>
      <c r="CZ39" s="40">
        <v>5.3342551758054899E-2</v>
      </c>
      <c r="DA39" s="40">
        <v>8.43826413923425E-2</v>
      </c>
      <c r="DB39" s="40">
        <v>9.3212143957165303E-3</v>
      </c>
      <c r="DC39" s="40">
        <v>3.1783643442672201E-3</v>
      </c>
      <c r="DD39" s="40">
        <v>2.1479132455598602E-3</v>
      </c>
      <c r="DE39" s="40">
        <v>8.5972155448187301E-3</v>
      </c>
      <c r="DF39" s="40">
        <v>4.2170592227762796E-3</v>
      </c>
      <c r="DG39" s="40">
        <v>1.6560519118166101E-2</v>
      </c>
      <c r="DH39" s="40">
        <v>-1.23413129783486E-2</v>
      </c>
      <c r="DI39" s="40">
        <v>-1.92849728539926E-2</v>
      </c>
      <c r="DJ39" s="40">
        <v>-6.6189578666027801E-2</v>
      </c>
      <c r="DK39" s="40">
        <v>-9.5099365761491694E-2</v>
      </c>
      <c r="DL39" s="40">
        <v>-6.5302836015965898E-2</v>
      </c>
      <c r="DM39" s="40">
        <v>8.6223578967058997E-2</v>
      </c>
      <c r="DN39" s="40">
        <v>0.22450688042539099</v>
      </c>
      <c r="DO39" s="40">
        <v>0.45108488751908499</v>
      </c>
      <c r="DP39" s="40">
        <v>0.47314072693676401</v>
      </c>
      <c r="DQ39" s="40">
        <v>0.52207085014638899</v>
      </c>
      <c r="DR39" s="40">
        <v>0.55015200983898505</v>
      </c>
      <c r="DS39" s="40">
        <v>0.44760988625717002</v>
      </c>
      <c r="DT39" s="40">
        <v>0.128960085014135</v>
      </c>
      <c r="DU39" s="40">
        <v>0.13703569884560199</v>
      </c>
      <c r="DV39" s="40">
        <v>0.100067112801234</v>
      </c>
      <c r="DW39" s="40">
        <v>0.129800065402355</v>
      </c>
      <c r="DX39" s="40">
        <v>7.3646129038829694E-2</v>
      </c>
      <c r="DY39" s="40">
        <v>0.10745269557811001</v>
      </c>
      <c r="DZ39" s="40">
        <v>2.8335710145166101E-2</v>
      </c>
      <c r="EA39" s="40">
        <v>2.2356445837808599E-2</v>
      </c>
      <c r="EB39" s="40">
        <v>1.5754215847508399E-2</v>
      </c>
      <c r="EC39" s="40">
        <v>2.5266103881573999E-2</v>
      </c>
      <c r="ED39" s="40">
        <v>1.9702819645381099E-2</v>
      </c>
      <c r="EE39" s="40">
        <v>3.9623953889684899E-2</v>
      </c>
      <c r="EF39" s="40">
        <v>1.6983232301393199E-2</v>
      </c>
      <c r="EG39" s="40">
        <v>1.3713427645370699E-3</v>
      </c>
      <c r="EH39" s="40">
        <v>-4.8873348698964203E-2</v>
      </c>
      <c r="EI39" s="40">
        <v>-7.5988403864119994E-2</v>
      </c>
      <c r="EJ39" s="40">
        <v>-5.0569455240092098E-2</v>
      </c>
      <c r="EK39" s="40">
        <v>0.100978049521049</v>
      </c>
      <c r="EL39" s="40">
        <v>0.26016760798233501</v>
      </c>
      <c r="EM39" s="40">
        <v>0.48846060051547202</v>
      </c>
      <c r="EN39" s="40">
        <v>0.507352348337755</v>
      </c>
      <c r="EO39" s="40">
        <v>0.55962549139989803</v>
      </c>
      <c r="EP39" s="40">
        <v>0.59508360690221196</v>
      </c>
      <c r="EQ39" s="40">
        <v>0.49746590096086202</v>
      </c>
      <c r="ER39" s="40">
        <v>0.17926987473132799</v>
      </c>
      <c r="ES39" s="40">
        <v>0.177098394529764</v>
      </c>
      <c r="ET39" s="40">
        <v>0.14415931227912901</v>
      </c>
      <c r="EU39" s="40">
        <v>0.16078060133696101</v>
      </c>
      <c r="EV39" s="40">
        <v>0.102961269932</v>
      </c>
      <c r="EW39" s="40">
        <v>72.835504421412907</v>
      </c>
      <c r="EX39" s="40">
        <v>69.521821812303898</v>
      </c>
      <c r="EY39" s="40">
        <v>68.159075782067106</v>
      </c>
      <c r="EZ39" s="40">
        <v>66.790482076637801</v>
      </c>
      <c r="FA39" s="40">
        <v>63.997147475515803</v>
      </c>
      <c r="FB39" s="40">
        <v>62.811448131596499</v>
      </c>
      <c r="FC39" s="40">
        <v>62.391508985452099</v>
      </c>
      <c r="FD39" s="40">
        <v>65.946229913473402</v>
      </c>
      <c r="FE39" s="40">
        <v>71.811115337073304</v>
      </c>
      <c r="FF39" s="40">
        <v>78.136112959969594</v>
      </c>
      <c r="FG39" s="40">
        <v>83.929970523913696</v>
      </c>
      <c r="FH39" s="40">
        <v>90.089806979176601</v>
      </c>
      <c r="FI39" s="40">
        <v>94.188932205001393</v>
      </c>
      <c r="FJ39" s="40">
        <v>96.827612437006707</v>
      </c>
      <c r="FK39" s="40">
        <v>99.304174194161803</v>
      </c>
      <c r="FL39" s="40">
        <v>100.733431586954</v>
      </c>
      <c r="FM39" s="40">
        <v>102.124465151659</v>
      </c>
      <c r="FN39" s="40">
        <v>101.067034325378</v>
      </c>
      <c r="FO39" s="40">
        <v>99.4532185984596</v>
      </c>
      <c r="FP39" s="40">
        <v>96.482742226870798</v>
      </c>
      <c r="FQ39" s="40">
        <v>91.5588095464486</v>
      </c>
      <c r="FR39" s="40">
        <v>83.3182941903585</v>
      </c>
      <c r="FS39" s="40">
        <v>79.5242464581154</v>
      </c>
      <c r="FT39" s="40">
        <v>76.086383949795604</v>
      </c>
      <c r="FU39" s="40">
        <v>2.2131310522930901E-2</v>
      </c>
      <c r="FV39" s="40">
        <v>0</v>
      </c>
      <c r="FW39" s="40">
        <v>0</v>
      </c>
      <c r="FX39" s="41">
        <v>1</v>
      </c>
      <c r="FY39" s="22"/>
      <c r="FZ39" s="22"/>
    </row>
    <row r="40" spans="1:182" x14ac:dyDescent="0.2">
      <c r="A40" t="s">
        <v>42</v>
      </c>
      <c r="B40" t="s">
        <v>58</v>
      </c>
      <c r="C40" t="s">
        <v>3</v>
      </c>
      <c r="D40" t="s">
        <v>226</v>
      </c>
      <c r="E40" t="s">
        <v>1</v>
      </c>
      <c r="F40" s="22" t="s">
        <v>78</v>
      </c>
      <c r="G40" s="35">
        <v>43627</v>
      </c>
      <c r="H40" s="40">
        <v>378</v>
      </c>
      <c r="I40" s="40">
        <v>0.31241140613089802</v>
      </c>
      <c r="J40" s="40">
        <v>0.25698425707689898</v>
      </c>
      <c r="K40" s="40">
        <v>0.22855132556404301</v>
      </c>
      <c r="L40" s="40">
        <v>0.210113686307735</v>
      </c>
      <c r="M40" s="40">
        <v>0.19672290021372499</v>
      </c>
      <c r="N40" s="40">
        <v>0.21017602308740299</v>
      </c>
      <c r="O40" s="40">
        <v>0.23384878620552399</v>
      </c>
      <c r="P40" s="40">
        <v>0.27309433259903099</v>
      </c>
      <c r="Q40" s="40">
        <v>0.29347194425349199</v>
      </c>
      <c r="R40" s="40">
        <v>0.32883213037758102</v>
      </c>
      <c r="S40" s="40">
        <v>0.403079715187045</v>
      </c>
      <c r="T40" s="40">
        <v>0.466502267644683</v>
      </c>
      <c r="U40" s="40">
        <v>0.543227147943661</v>
      </c>
      <c r="V40" s="40">
        <v>0.63174001705531102</v>
      </c>
      <c r="W40" s="40">
        <v>0.71368964573457305</v>
      </c>
      <c r="X40" s="40">
        <v>0.800494763325998</v>
      </c>
      <c r="Y40" s="40">
        <v>0.88558745236431602</v>
      </c>
      <c r="Z40" s="40">
        <v>0.90929675947454303</v>
      </c>
      <c r="AA40" s="40">
        <v>0.90424931766449101</v>
      </c>
      <c r="AB40" s="40">
        <v>0.87240842058978896</v>
      </c>
      <c r="AC40" s="40">
        <v>0.75618702115258796</v>
      </c>
      <c r="AD40" s="40">
        <v>0.62268967281335297</v>
      </c>
      <c r="AE40" s="40">
        <v>0.53230905754586799</v>
      </c>
      <c r="AF40" s="40">
        <v>0.43483267546356202</v>
      </c>
      <c r="AG40" s="40">
        <v>-2.24044625069162E-2</v>
      </c>
      <c r="AH40" s="40">
        <v>-1.94378315271517E-2</v>
      </c>
      <c r="AI40" s="40">
        <v>-1.5980147237211601E-2</v>
      </c>
      <c r="AJ40" s="40">
        <v>-1.3982653018608999E-2</v>
      </c>
      <c r="AK40" s="40">
        <v>-1.77623983175559E-2</v>
      </c>
      <c r="AL40" s="40">
        <v>-1.6180711520449999E-2</v>
      </c>
      <c r="AM40" s="40">
        <v>-3.1304851119394001E-3</v>
      </c>
      <c r="AN40" s="40">
        <v>-2.4064279508664299E-2</v>
      </c>
      <c r="AO40" s="40">
        <v>-3.1308815688882302E-2</v>
      </c>
      <c r="AP40" s="40">
        <v>-3.5252762931440598E-2</v>
      </c>
      <c r="AQ40" s="40">
        <v>-6.5016726079556103E-3</v>
      </c>
      <c r="AR40" s="40">
        <v>-1.3295868698771401E-2</v>
      </c>
      <c r="AS40" s="40">
        <v>-4.6360689207827696E-3</v>
      </c>
      <c r="AT40" s="40">
        <v>-4.9734852036088503E-2</v>
      </c>
      <c r="AU40" s="40">
        <v>0.134970342923216</v>
      </c>
      <c r="AV40" s="40">
        <v>0.199475486136689</v>
      </c>
      <c r="AW40" s="40">
        <v>0.225595384315668</v>
      </c>
      <c r="AX40" s="40">
        <v>0.214202080442047</v>
      </c>
      <c r="AY40" s="40">
        <v>7.4991269313357201E-2</v>
      </c>
      <c r="AZ40" s="40">
        <v>-0.19037143146059701</v>
      </c>
      <c r="BA40" s="40">
        <v>-0.16739840781315701</v>
      </c>
      <c r="BB40" s="40">
        <v>-0.18893564355151801</v>
      </c>
      <c r="BC40" s="40">
        <v>-9.6933300838640907E-2</v>
      </c>
      <c r="BD40" s="40">
        <v>-4.0561898841064301E-2</v>
      </c>
      <c r="BE40" s="40">
        <v>-1.42300780286789E-2</v>
      </c>
      <c r="BF40" s="40">
        <v>-1.17475914569339E-2</v>
      </c>
      <c r="BG40" s="40">
        <v>-9.5363418670391803E-3</v>
      </c>
      <c r="BH40" s="40">
        <v>-9.1285999182617508E-3</v>
      </c>
      <c r="BI40" s="40">
        <v>-1.2164186595024299E-2</v>
      </c>
      <c r="BJ40" s="40">
        <v>-8.9849490262735292E-3</v>
      </c>
      <c r="BK40" s="40">
        <v>2.2883355940241999E-3</v>
      </c>
      <c r="BL40" s="40">
        <v>-1.8203422580769998E-2</v>
      </c>
      <c r="BM40" s="40">
        <v>-2.3118670610615899E-2</v>
      </c>
      <c r="BN40" s="40">
        <v>-2.7502025213899502E-2</v>
      </c>
      <c r="BO40" s="40">
        <v>1.9377507642550299E-3</v>
      </c>
      <c r="BP40" s="40">
        <v>-8.2181208383248095E-3</v>
      </c>
      <c r="BQ40" s="40">
        <v>3.6795108321486798E-4</v>
      </c>
      <c r="BR40" s="40">
        <v>-3.6828882400176101E-2</v>
      </c>
      <c r="BS40" s="40">
        <v>0.15325301643715</v>
      </c>
      <c r="BT40" s="40">
        <v>0.21614900108524601</v>
      </c>
      <c r="BU40" s="40">
        <v>0.24217712935509</v>
      </c>
      <c r="BV40" s="40">
        <v>0.23621583784581801</v>
      </c>
      <c r="BW40" s="40">
        <v>9.4707510574008599E-2</v>
      </c>
      <c r="BX40" s="40">
        <v>-0.168831637968099</v>
      </c>
      <c r="BY40" s="40">
        <v>-0.14294126718274899</v>
      </c>
      <c r="BZ40" s="40">
        <v>-0.16559637160021501</v>
      </c>
      <c r="CA40" s="40">
        <v>-8.4746601930823506E-2</v>
      </c>
      <c r="CB40" s="40">
        <v>-3.1580493999732902E-2</v>
      </c>
      <c r="CC40" s="40">
        <v>-8.5685242404342898E-3</v>
      </c>
      <c r="CD40" s="40">
        <v>-6.4213546108489198E-3</v>
      </c>
      <c r="CE40" s="40">
        <v>-5.0733818972289397E-3</v>
      </c>
      <c r="CF40" s="40">
        <v>-5.76669752771775E-3</v>
      </c>
      <c r="CG40" s="40">
        <v>-8.2868822096635198E-3</v>
      </c>
      <c r="CH40" s="40">
        <v>-4.0011858430425004E-3</v>
      </c>
      <c r="CI40" s="40">
        <v>6.04139430778347E-3</v>
      </c>
      <c r="CJ40" s="40">
        <v>-1.4144210926263201E-2</v>
      </c>
      <c r="CK40" s="40">
        <v>-1.7446201078802199E-2</v>
      </c>
      <c r="CL40" s="40">
        <v>-2.2133887881570599E-2</v>
      </c>
      <c r="CM40" s="40">
        <v>7.7828696830856197E-3</v>
      </c>
      <c r="CN40" s="40">
        <v>-4.7012881383706098E-3</v>
      </c>
      <c r="CO40" s="40">
        <v>3.8337200943874602E-3</v>
      </c>
      <c r="CP40" s="40">
        <v>-2.7890247145411599E-2</v>
      </c>
      <c r="CQ40" s="40">
        <v>0.16591554041894099</v>
      </c>
      <c r="CR40" s="40">
        <v>0.22769702674658801</v>
      </c>
      <c r="CS40" s="40">
        <v>0.25366159545692102</v>
      </c>
      <c r="CT40" s="40">
        <v>0.25146249916382102</v>
      </c>
      <c r="CU40" s="40">
        <v>0.108362919210141</v>
      </c>
      <c r="CV40" s="40">
        <v>-0.153913242611222</v>
      </c>
      <c r="CW40" s="40">
        <v>-0.126002326085182</v>
      </c>
      <c r="CX40" s="40">
        <v>-0.149431662944467</v>
      </c>
      <c r="CY40" s="40">
        <v>-7.6306131391244897E-2</v>
      </c>
      <c r="CZ40" s="40">
        <v>-2.5360000366411201E-2</v>
      </c>
      <c r="DA40" s="40">
        <v>-2.90697045218962E-3</v>
      </c>
      <c r="DB40" s="40">
        <v>-1.0951177647639399E-3</v>
      </c>
      <c r="DC40" s="40">
        <v>-6.1042192741870497E-4</v>
      </c>
      <c r="DD40" s="40">
        <v>-2.4047951371737402E-3</v>
      </c>
      <c r="DE40" s="40">
        <v>-4.4095778243027402E-3</v>
      </c>
      <c r="DF40" s="40">
        <v>9.8257734018852004E-4</v>
      </c>
      <c r="DG40" s="40">
        <v>9.7944530215427397E-3</v>
      </c>
      <c r="DH40" s="40">
        <v>-1.0084999271756399E-2</v>
      </c>
      <c r="DI40" s="40">
        <v>-1.17737315469884E-2</v>
      </c>
      <c r="DJ40" s="40">
        <v>-1.67657505492417E-2</v>
      </c>
      <c r="DK40" s="40">
        <v>1.36279886019162E-2</v>
      </c>
      <c r="DL40" s="40">
        <v>-1.18445543841641E-3</v>
      </c>
      <c r="DM40" s="40">
        <v>7.2994891055600496E-3</v>
      </c>
      <c r="DN40" s="40">
        <v>-1.8951611890647199E-2</v>
      </c>
      <c r="DO40" s="40">
        <v>0.17857806440073101</v>
      </c>
      <c r="DP40" s="40">
        <v>0.23924505240792901</v>
      </c>
      <c r="DQ40" s="40">
        <v>0.26514606155875198</v>
      </c>
      <c r="DR40" s="40">
        <v>0.26670916048182303</v>
      </c>
      <c r="DS40" s="40">
        <v>0.12201832784627301</v>
      </c>
      <c r="DT40" s="40">
        <v>-0.13899484725434499</v>
      </c>
      <c r="DU40" s="40">
        <v>-0.109063384987615</v>
      </c>
      <c r="DV40" s="40">
        <v>-0.13326695428871799</v>
      </c>
      <c r="DW40" s="40">
        <v>-6.7865660851666301E-2</v>
      </c>
      <c r="DX40" s="40">
        <v>-1.91395067330896E-2</v>
      </c>
      <c r="DY40" s="40">
        <v>5.2674140260476196E-3</v>
      </c>
      <c r="DZ40" s="40">
        <v>6.5951223054538403E-3</v>
      </c>
      <c r="EA40" s="40">
        <v>5.8333834427537201E-3</v>
      </c>
      <c r="EB40" s="40">
        <v>2.44925796317348E-3</v>
      </c>
      <c r="EC40" s="40">
        <v>1.1886338982288499E-3</v>
      </c>
      <c r="ED40" s="40">
        <v>8.1783398343650403E-3</v>
      </c>
      <c r="EE40" s="40">
        <v>1.5213273727506299E-2</v>
      </c>
      <c r="EF40" s="40">
        <v>-4.2241423438621204E-3</v>
      </c>
      <c r="EG40" s="40">
        <v>-3.58358646872207E-3</v>
      </c>
      <c r="EH40" s="40">
        <v>-9.0150128317007094E-3</v>
      </c>
      <c r="EI40" s="40">
        <v>2.2067411974126899E-2</v>
      </c>
      <c r="EJ40" s="40">
        <v>3.8932924220302198E-3</v>
      </c>
      <c r="EK40" s="40">
        <v>1.23035091095577E-2</v>
      </c>
      <c r="EL40" s="40">
        <v>-6.0456422547347901E-3</v>
      </c>
      <c r="EM40" s="40">
        <v>0.19686073791466499</v>
      </c>
      <c r="EN40" s="40">
        <v>0.25591856735648599</v>
      </c>
      <c r="EO40" s="40">
        <v>0.28172780659817498</v>
      </c>
      <c r="EP40" s="40">
        <v>0.28872291788559401</v>
      </c>
      <c r="EQ40" s="40">
        <v>0.141734569106925</v>
      </c>
      <c r="ER40" s="40">
        <v>-0.11745505376184701</v>
      </c>
      <c r="ES40" s="40">
        <v>-8.46062443572064E-2</v>
      </c>
      <c r="ET40" s="40">
        <v>-0.109927682337415</v>
      </c>
      <c r="EU40" s="40">
        <v>-5.5678961943848998E-2</v>
      </c>
      <c r="EV40" s="40">
        <v>-1.01581018917582E-2</v>
      </c>
      <c r="EW40" s="40">
        <v>73.109063955950901</v>
      </c>
      <c r="EX40" s="40">
        <v>69.850275307073304</v>
      </c>
      <c r="EY40" s="40">
        <v>68.439432443879696</v>
      </c>
      <c r="EZ40" s="40">
        <v>67.059085133417994</v>
      </c>
      <c r="FA40" s="40">
        <v>64.276154171960997</v>
      </c>
      <c r="FB40" s="40">
        <v>63.1264294790343</v>
      </c>
      <c r="FC40" s="40">
        <v>62.675772977551901</v>
      </c>
      <c r="FD40" s="40">
        <v>66.210715798390495</v>
      </c>
      <c r="FE40" s="40">
        <v>72.015036001694199</v>
      </c>
      <c r="FF40" s="40">
        <v>78.263447691656097</v>
      </c>
      <c r="FG40" s="40">
        <v>84.063108852181301</v>
      </c>
      <c r="FH40" s="40">
        <v>90.197585768742101</v>
      </c>
      <c r="FI40" s="40">
        <v>94.302837780601394</v>
      </c>
      <c r="FJ40" s="40">
        <v>97.023083439220699</v>
      </c>
      <c r="FK40" s="40">
        <v>99.477551884794593</v>
      </c>
      <c r="FL40" s="40">
        <v>100.894536213469</v>
      </c>
      <c r="FM40" s="40">
        <v>102.279542566709</v>
      </c>
      <c r="FN40" s="40">
        <v>101.337357052097</v>
      </c>
      <c r="FO40" s="40">
        <v>99.793731469716207</v>
      </c>
      <c r="FP40" s="40">
        <v>96.865734858110997</v>
      </c>
      <c r="FQ40" s="40">
        <v>92.072003388394705</v>
      </c>
      <c r="FR40" s="40">
        <v>83.865946632782695</v>
      </c>
      <c r="FS40" s="40">
        <v>79.963786531130907</v>
      </c>
      <c r="FT40" s="40">
        <v>76.522871664548902</v>
      </c>
      <c r="FU40" s="40">
        <v>6.5176046539781998E-2</v>
      </c>
      <c r="FV40" s="40">
        <v>0</v>
      </c>
      <c r="FW40" s="40">
        <v>0</v>
      </c>
      <c r="FX40" s="41">
        <v>1</v>
      </c>
      <c r="FY40" s="22"/>
      <c r="FZ40" s="22"/>
    </row>
    <row r="41" spans="1:182" x14ac:dyDescent="0.2">
      <c r="A41" t="s">
        <v>42</v>
      </c>
      <c r="B41" t="s">
        <v>58</v>
      </c>
      <c r="C41" t="s">
        <v>3</v>
      </c>
      <c r="D41" t="s">
        <v>226</v>
      </c>
      <c r="E41" t="s">
        <v>77</v>
      </c>
      <c r="F41" s="22" t="s">
        <v>1</v>
      </c>
      <c r="G41" s="35">
        <v>43627</v>
      </c>
      <c r="H41" s="40">
        <v>2022</v>
      </c>
      <c r="I41" s="40">
        <v>1.83388058043841</v>
      </c>
      <c r="J41" s="40">
        <v>1.5601082553686201</v>
      </c>
      <c r="K41" s="40">
        <v>1.4111396061697601</v>
      </c>
      <c r="L41" s="40">
        <v>1.3377949758372001</v>
      </c>
      <c r="M41" s="40">
        <v>1.3344020376761301</v>
      </c>
      <c r="N41" s="40">
        <v>1.4218514038899901</v>
      </c>
      <c r="O41" s="40">
        <v>1.57883433096876</v>
      </c>
      <c r="P41" s="40">
        <v>1.6835954879269901</v>
      </c>
      <c r="Q41" s="40">
        <v>1.7434525132799701</v>
      </c>
      <c r="R41" s="40">
        <v>1.8661502818428899</v>
      </c>
      <c r="S41" s="40">
        <v>2.0757223162549101</v>
      </c>
      <c r="T41" s="40">
        <v>2.3436401454945299</v>
      </c>
      <c r="U41" s="40">
        <v>2.61088317623528</v>
      </c>
      <c r="V41" s="40">
        <v>2.8298978207985002</v>
      </c>
      <c r="W41" s="40">
        <v>3.0724426715926501</v>
      </c>
      <c r="X41" s="40">
        <v>3.3524501162945199</v>
      </c>
      <c r="Y41" s="40">
        <v>3.67567970494928</v>
      </c>
      <c r="Z41" s="40">
        <v>3.8611948446634998</v>
      </c>
      <c r="AA41" s="40">
        <v>4.0462814344069997</v>
      </c>
      <c r="AB41" s="40">
        <v>4.0529037067407101</v>
      </c>
      <c r="AC41" s="40">
        <v>3.77483357378736</v>
      </c>
      <c r="AD41" s="40">
        <v>3.3556044380440002</v>
      </c>
      <c r="AE41" s="40">
        <v>2.9285894246903799</v>
      </c>
      <c r="AF41" s="40">
        <v>2.4273340495596001</v>
      </c>
      <c r="AG41" s="40">
        <v>8.8812929635658704E-4</v>
      </c>
      <c r="AH41" s="40">
        <v>-5.3212775555901599E-2</v>
      </c>
      <c r="AI41" s="40">
        <v>-5.9550669850440101E-2</v>
      </c>
      <c r="AJ41" s="40">
        <v>-3.9164320540727E-2</v>
      </c>
      <c r="AK41" s="40">
        <v>-2.8479984619430701E-2</v>
      </c>
      <c r="AL41" s="40">
        <v>-5.0034213732801001E-2</v>
      </c>
      <c r="AM41" s="40">
        <v>-4.16853655209262E-2</v>
      </c>
      <c r="AN41" s="40">
        <v>-8.7781947318474093E-2</v>
      </c>
      <c r="AO41" s="40">
        <v>-8.7805023311616701E-2</v>
      </c>
      <c r="AP41" s="40">
        <v>-0.102581409567273</v>
      </c>
      <c r="AQ41" s="40">
        <v>-0.12118210088758601</v>
      </c>
      <c r="AR41" s="40">
        <v>-8.7308003994783001E-2</v>
      </c>
      <c r="AS41" s="40">
        <v>5.08030191077763E-2</v>
      </c>
      <c r="AT41" s="40">
        <v>6.8878393394418702E-2</v>
      </c>
      <c r="AU41" s="40">
        <v>0.39491783509826001</v>
      </c>
      <c r="AV41" s="40">
        <v>0.46939006141721401</v>
      </c>
      <c r="AW41" s="40">
        <v>0.52892057449056895</v>
      </c>
      <c r="AX41" s="40">
        <v>0.52184771252116702</v>
      </c>
      <c r="AY41" s="40">
        <v>0.36188094909065399</v>
      </c>
      <c r="AZ41" s="40">
        <v>-0.114160801232946</v>
      </c>
      <c r="BA41" s="40">
        <v>-0.107822472538544</v>
      </c>
      <c r="BB41" s="40">
        <v>-0.18938931249650001</v>
      </c>
      <c r="BC41" s="40">
        <v>-9.8739214204146206E-2</v>
      </c>
      <c r="BD41" s="40">
        <v>-6.1566379094580299E-2</v>
      </c>
      <c r="BE41" s="40">
        <v>2.5136579752506199E-2</v>
      </c>
      <c r="BF41" s="40">
        <v>-3.7766141901124303E-2</v>
      </c>
      <c r="BG41" s="40">
        <v>-4.22073264507275E-2</v>
      </c>
      <c r="BH41" s="40">
        <v>-2.7831362872482598E-2</v>
      </c>
      <c r="BI41" s="40">
        <v>-1.4290028342672401E-2</v>
      </c>
      <c r="BJ41" s="40">
        <v>-3.2529395319281403E-2</v>
      </c>
      <c r="BK41" s="40">
        <v>-1.8538153520250001E-2</v>
      </c>
      <c r="BL41" s="40">
        <v>-6.21156765563953E-2</v>
      </c>
      <c r="BM41" s="40">
        <v>-6.1493025430608597E-2</v>
      </c>
      <c r="BN41" s="40">
        <v>-8.0583210042856707E-2</v>
      </c>
      <c r="BO41" s="40">
        <v>-0.10173239937732401</v>
      </c>
      <c r="BP41" s="40">
        <v>-7.6716662218355103E-2</v>
      </c>
      <c r="BQ41" s="40">
        <v>6.1186801803670997E-2</v>
      </c>
      <c r="BR41" s="40">
        <v>9.8547966944630597E-2</v>
      </c>
      <c r="BS41" s="40">
        <v>0.435766996095103</v>
      </c>
      <c r="BT41" s="40">
        <v>0.510270355935181</v>
      </c>
      <c r="BU41" s="40">
        <v>0.56667849948651805</v>
      </c>
      <c r="BV41" s="40">
        <v>0.56895781198568796</v>
      </c>
      <c r="BW41" s="40">
        <v>0.40545154911301101</v>
      </c>
      <c r="BX41" s="40">
        <v>-6.4321433860268604E-2</v>
      </c>
      <c r="BY41" s="40">
        <v>-6.9729151007539403E-2</v>
      </c>
      <c r="BZ41" s="40">
        <v>-0.14958104372696701</v>
      </c>
      <c r="CA41" s="40">
        <v>-6.7075798380047194E-2</v>
      </c>
      <c r="CB41" s="40">
        <v>-3.62049566912791E-2</v>
      </c>
      <c r="CC41" s="40">
        <v>4.1930982671107501E-2</v>
      </c>
      <c r="CD41" s="40">
        <v>-2.70678504864428E-2</v>
      </c>
      <c r="CE41" s="40">
        <v>-3.01953796445938E-2</v>
      </c>
      <c r="CF41" s="40">
        <v>-1.9982190914705801E-2</v>
      </c>
      <c r="CG41" s="40">
        <v>-4.4621078518280602E-3</v>
      </c>
      <c r="CH41" s="40">
        <v>-2.04056114104815E-2</v>
      </c>
      <c r="CI41" s="40">
        <v>-2.5064650012399602E-3</v>
      </c>
      <c r="CJ41" s="40">
        <v>-4.4339295612970897E-2</v>
      </c>
      <c r="CK41" s="40">
        <v>-4.3269415851673002E-2</v>
      </c>
      <c r="CL41" s="40">
        <v>-6.5347324064702395E-2</v>
      </c>
      <c r="CM41" s="40">
        <v>-8.8261595360360004E-2</v>
      </c>
      <c r="CN41" s="40">
        <v>-6.9381131168088098E-2</v>
      </c>
      <c r="CO41" s="40">
        <v>6.8378578067041604E-2</v>
      </c>
      <c r="CP41" s="40">
        <v>0.119097023203975</v>
      </c>
      <c r="CQ41" s="40">
        <v>0.464059000563942</v>
      </c>
      <c r="CR41" s="40">
        <v>0.53858392338590899</v>
      </c>
      <c r="CS41" s="40">
        <v>0.59282952331787797</v>
      </c>
      <c r="CT41" s="40">
        <v>0.60158612336473105</v>
      </c>
      <c r="CU41" s="40">
        <v>0.43562841396068303</v>
      </c>
      <c r="CV41" s="40">
        <v>-2.9802839842123199E-2</v>
      </c>
      <c r="CW41" s="40">
        <v>-4.3345832557709102E-2</v>
      </c>
      <c r="CX41" s="40">
        <v>-0.122009958043925</v>
      </c>
      <c r="CY41" s="40">
        <v>-4.5145813035591002E-2</v>
      </c>
      <c r="CZ41" s="40">
        <v>-1.8639712792493698E-2</v>
      </c>
      <c r="DA41" s="40">
        <v>5.8725385589708801E-2</v>
      </c>
      <c r="DB41" s="40">
        <v>-1.63695590717612E-2</v>
      </c>
      <c r="DC41" s="40">
        <v>-1.8183432838459999E-2</v>
      </c>
      <c r="DD41" s="40">
        <v>-1.2133018956929E-2</v>
      </c>
      <c r="DE41" s="40">
        <v>5.3658126390162602E-3</v>
      </c>
      <c r="DF41" s="40">
        <v>-8.2818275016816392E-3</v>
      </c>
      <c r="DG41" s="40">
        <v>1.3525223517770101E-2</v>
      </c>
      <c r="DH41" s="40">
        <v>-2.6562914669546502E-2</v>
      </c>
      <c r="DI41" s="40">
        <v>-2.5045806272737399E-2</v>
      </c>
      <c r="DJ41" s="40">
        <v>-5.0111438086547999E-2</v>
      </c>
      <c r="DK41" s="40">
        <v>-7.4790791343395502E-2</v>
      </c>
      <c r="DL41" s="40">
        <v>-6.2045600117821197E-2</v>
      </c>
      <c r="DM41" s="40">
        <v>7.5570354330412204E-2</v>
      </c>
      <c r="DN41" s="40">
        <v>0.139646079463319</v>
      </c>
      <c r="DO41" s="40">
        <v>0.49235100503278001</v>
      </c>
      <c r="DP41" s="40">
        <v>0.56689749083663599</v>
      </c>
      <c r="DQ41" s="40">
        <v>0.618980547149237</v>
      </c>
      <c r="DR41" s="40">
        <v>0.63421443474377404</v>
      </c>
      <c r="DS41" s="40">
        <v>0.46580527880835398</v>
      </c>
      <c r="DT41" s="40">
        <v>4.7157541760222896E-3</v>
      </c>
      <c r="DU41" s="40">
        <v>-1.6962514107878801E-2</v>
      </c>
      <c r="DV41" s="40">
        <v>-9.4438872360882706E-2</v>
      </c>
      <c r="DW41" s="40">
        <v>-2.3215827691134699E-2</v>
      </c>
      <c r="DX41" s="40">
        <v>-1.0744688937083301E-3</v>
      </c>
      <c r="DY41" s="40">
        <v>8.2973836045858507E-2</v>
      </c>
      <c r="DZ41" s="40">
        <v>-9.2292541698392005E-4</v>
      </c>
      <c r="EA41" s="40">
        <v>-8.4008943874741798E-4</v>
      </c>
      <c r="EB41" s="40">
        <v>-8.0006128868459502E-4</v>
      </c>
      <c r="EC41" s="40">
        <v>1.95557689157746E-2</v>
      </c>
      <c r="ED41" s="40">
        <v>9.2229909118378799E-3</v>
      </c>
      <c r="EE41" s="40">
        <v>3.6672435518446199E-2</v>
      </c>
      <c r="EF41" s="40">
        <v>-8.9664390746762603E-4</v>
      </c>
      <c r="EG41" s="40">
        <v>1.26619160827074E-3</v>
      </c>
      <c r="EH41" s="40">
        <v>-2.8113238562132201E-2</v>
      </c>
      <c r="EI41" s="40">
        <v>-5.5341089833133697E-2</v>
      </c>
      <c r="EJ41" s="40">
        <v>-5.1454258341393298E-2</v>
      </c>
      <c r="EK41" s="40">
        <v>8.5954137026306804E-2</v>
      </c>
      <c r="EL41" s="40">
        <v>0.16931565301353099</v>
      </c>
      <c r="EM41" s="40">
        <v>0.53320016602962295</v>
      </c>
      <c r="EN41" s="40">
        <v>0.60777778535460303</v>
      </c>
      <c r="EO41" s="40">
        <v>0.65673847214518599</v>
      </c>
      <c r="EP41" s="40">
        <v>0.68132453420829497</v>
      </c>
      <c r="EQ41" s="40">
        <v>0.509375878830712</v>
      </c>
      <c r="ER41" s="40">
        <v>5.45551215487E-2</v>
      </c>
      <c r="ES41" s="40">
        <v>2.1130807423126199E-2</v>
      </c>
      <c r="ET41" s="40">
        <v>-5.4630603591350101E-2</v>
      </c>
      <c r="EU41" s="40">
        <v>8.4475881329642705E-3</v>
      </c>
      <c r="EV41" s="40">
        <v>2.4286953509592899E-2</v>
      </c>
      <c r="EW41" s="40">
        <v>73.177065587734205</v>
      </c>
      <c r="EX41" s="40">
        <v>69.894005536626906</v>
      </c>
      <c r="EY41" s="40">
        <v>68.534603918228299</v>
      </c>
      <c r="EZ41" s="40">
        <v>67.151724872231696</v>
      </c>
      <c r="FA41" s="40">
        <v>64.415247018739393</v>
      </c>
      <c r="FB41" s="40">
        <v>63.156356473594499</v>
      </c>
      <c r="FC41" s="40">
        <v>62.681643952299801</v>
      </c>
      <c r="FD41" s="40">
        <v>66.178236797274295</v>
      </c>
      <c r="FE41" s="40">
        <v>72.043867120954005</v>
      </c>
      <c r="FF41" s="40">
        <v>78.332410562180598</v>
      </c>
      <c r="FG41" s="40">
        <v>84.094069420783597</v>
      </c>
      <c r="FH41" s="40">
        <v>90.204855195911406</v>
      </c>
      <c r="FI41" s="40">
        <v>94.286307495741099</v>
      </c>
      <c r="FJ41" s="40">
        <v>96.859987223168702</v>
      </c>
      <c r="FK41" s="40">
        <v>99.305313032368005</v>
      </c>
      <c r="FL41" s="40">
        <v>100.66668441226599</v>
      </c>
      <c r="FM41" s="40">
        <v>102.104716780239</v>
      </c>
      <c r="FN41" s="40">
        <v>101.14357964224899</v>
      </c>
      <c r="FO41" s="40">
        <v>99.557655451447999</v>
      </c>
      <c r="FP41" s="40">
        <v>96.603492333901201</v>
      </c>
      <c r="FQ41" s="40">
        <v>91.768047274276</v>
      </c>
      <c r="FR41" s="40">
        <v>83.717046422487201</v>
      </c>
      <c r="FS41" s="40">
        <v>79.946390545144794</v>
      </c>
      <c r="FT41" s="40">
        <v>76.424297274276</v>
      </c>
      <c r="FU41" s="40">
        <v>2.74557347554918E-2</v>
      </c>
      <c r="FV41" s="40">
        <v>0</v>
      </c>
      <c r="FW41" s="40">
        <v>0</v>
      </c>
      <c r="FX41" s="41">
        <v>1</v>
      </c>
      <c r="FY41" s="22"/>
      <c r="FZ41" s="22"/>
    </row>
    <row r="42" spans="1:182" x14ac:dyDescent="0.2">
      <c r="A42" t="s">
        <v>42</v>
      </c>
      <c r="B42" t="s">
        <v>58</v>
      </c>
      <c r="C42" t="s">
        <v>3</v>
      </c>
      <c r="D42" t="s">
        <v>226</v>
      </c>
      <c r="E42" t="s">
        <v>77</v>
      </c>
      <c r="F42" s="22" t="s">
        <v>77</v>
      </c>
      <c r="G42" s="35">
        <v>43627</v>
      </c>
      <c r="H42" s="40">
        <v>1723</v>
      </c>
      <c r="I42" s="40">
        <v>1.6173519257927</v>
      </c>
      <c r="J42" s="40">
        <v>1.3783957871608701</v>
      </c>
      <c r="K42" s="40">
        <v>1.24495360948112</v>
      </c>
      <c r="L42" s="40">
        <v>1.1814943200483501</v>
      </c>
      <c r="M42" s="40">
        <v>1.17526266748751</v>
      </c>
      <c r="N42" s="40">
        <v>1.2518807345452101</v>
      </c>
      <c r="O42" s="40">
        <v>1.3941608660665199</v>
      </c>
      <c r="P42" s="40">
        <v>1.46837149624788</v>
      </c>
      <c r="Q42" s="40">
        <v>1.5244577562297601</v>
      </c>
      <c r="R42" s="40">
        <v>1.609649825677</v>
      </c>
      <c r="S42" s="40">
        <v>1.75679708950395</v>
      </c>
      <c r="T42" s="40">
        <v>1.9778439009472499</v>
      </c>
      <c r="U42" s="40">
        <v>2.1865419872120802</v>
      </c>
      <c r="V42" s="40">
        <v>2.3449132072633398</v>
      </c>
      <c r="W42" s="40">
        <v>2.5134671666768198</v>
      </c>
      <c r="X42" s="40">
        <v>2.72083643646913</v>
      </c>
      <c r="Y42" s="40">
        <v>2.96255606879987</v>
      </c>
      <c r="Z42" s="40">
        <v>3.1241306400413902</v>
      </c>
      <c r="AA42" s="40">
        <v>3.3064046948514698</v>
      </c>
      <c r="AB42" s="40">
        <v>3.3341485745959298</v>
      </c>
      <c r="AC42" s="40">
        <v>3.1557537957886601</v>
      </c>
      <c r="AD42" s="40">
        <v>2.8593004824178099</v>
      </c>
      <c r="AE42" s="40">
        <v>2.5205365460724298</v>
      </c>
      <c r="AF42" s="40">
        <v>2.1112079992535899</v>
      </c>
      <c r="AG42" s="40">
        <v>4.07609046356373E-2</v>
      </c>
      <c r="AH42" s="40">
        <v>-1.8739601539612499E-2</v>
      </c>
      <c r="AI42" s="40">
        <v>-3.7892923662343099E-2</v>
      </c>
      <c r="AJ42" s="40">
        <v>-2.0770951350560202E-2</v>
      </c>
      <c r="AK42" s="40">
        <v>-1.9978222556377899E-2</v>
      </c>
      <c r="AL42" s="40">
        <v>-4.0192970498107702E-2</v>
      </c>
      <c r="AM42" s="40">
        <v>-4.2449502834085197E-2</v>
      </c>
      <c r="AN42" s="40">
        <v>-7.2133051637402704E-2</v>
      </c>
      <c r="AO42" s="40">
        <v>-5.3759745859121098E-2</v>
      </c>
      <c r="AP42" s="40">
        <v>-8.6361648733848204E-2</v>
      </c>
      <c r="AQ42" s="40">
        <v>-0.135530064768354</v>
      </c>
      <c r="AR42" s="40">
        <v>-8.4146671367450201E-2</v>
      </c>
      <c r="AS42" s="40">
        <v>4.8852056969104801E-2</v>
      </c>
      <c r="AT42" s="40">
        <v>0.11451827041805999</v>
      </c>
      <c r="AU42" s="40">
        <v>0.29043502428243201</v>
      </c>
      <c r="AV42" s="40">
        <v>0.31520809741991201</v>
      </c>
      <c r="AW42" s="40">
        <v>0.33322345545744497</v>
      </c>
      <c r="AX42" s="40">
        <v>0.33193371848973602</v>
      </c>
      <c r="AY42" s="40">
        <v>0.29136395731189102</v>
      </c>
      <c r="AZ42" s="40">
        <v>5.6218608963030499E-2</v>
      </c>
      <c r="BA42" s="40">
        <v>3.6093412374136102E-2</v>
      </c>
      <c r="BB42" s="40">
        <v>1.24750448319879E-3</v>
      </c>
      <c r="BC42" s="40">
        <v>1.8219804437355699E-2</v>
      </c>
      <c r="BD42" s="40">
        <v>-3.5866119905842999E-3</v>
      </c>
      <c r="BE42" s="40">
        <v>6.3629578478012302E-2</v>
      </c>
      <c r="BF42" s="40">
        <v>-4.5544121832468204E-3</v>
      </c>
      <c r="BG42" s="40">
        <v>-2.15110823089531E-2</v>
      </c>
      <c r="BH42" s="40">
        <v>-1.0115365278182501E-2</v>
      </c>
      <c r="BI42" s="40">
        <v>-6.6197875806153304E-3</v>
      </c>
      <c r="BJ42" s="40">
        <v>-2.47586274054276E-2</v>
      </c>
      <c r="BK42" s="40">
        <v>-2.1070050156041902E-2</v>
      </c>
      <c r="BL42" s="40">
        <v>-4.7557123887888901E-2</v>
      </c>
      <c r="BM42" s="40">
        <v>-2.9653630471526499E-2</v>
      </c>
      <c r="BN42" s="40">
        <v>-6.8410714737785497E-2</v>
      </c>
      <c r="BO42" s="40">
        <v>-0.117013084738564</v>
      </c>
      <c r="BP42" s="40">
        <v>-7.3966878234384997E-2</v>
      </c>
      <c r="BQ42" s="40">
        <v>5.9024418095772503E-2</v>
      </c>
      <c r="BR42" s="40">
        <v>0.145314994451721</v>
      </c>
      <c r="BS42" s="40">
        <v>0.32230779512411301</v>
      </c>
      <c r="BT42" s="40">
        <v>0.34381555599901797</v>
      </c>
      <c r="BU42" s="40">
        <v>0.36377958450968201</v>
      </c>
      <c r="BV42" s="40">
        <v>0.36657196157133798</v>
      </c>
      <c r="BW42" s="40">
        <v>0.32766497655715099</v>
      </c>
      <c r="BX42" s="40">
        <v>9.6250602044563899E-2</v>
      </c>
      <c r="BY42" s="40">
        <v>6.7504928044832199E-2</v>
      </c>
      <c r="BZ42" s="40">
        <v>2.9520778768219701E-2</v>
      </c>
      <c r="CA42" s="40">
        <v>4.4232750970731302E-2</v>
      </c>
      <c r="CB42" s="40">
        <v>2.4030851313059501E-2</v>
      </c>
      <c r="CC42" s="40">
        <v>7.9468352317085503E-2</v>
      </c>
      <c r="CD42" s="40">
        <v>5.2702067530548402E-3</v>
      </c>
      <c r="CE42" s="40">
        <v>-1.01650688911075E-2</v>
      </c>
      <c r="CF42" s="40">
        <v>-2.7353388242461999E-3</v>
      </c>
      <c r="CG42" s="40">
        <v>2.6322237901977301E-3</v>
      </c>
      <c r="CH42" s="40">
        <v>-1.4068848396614099E-2</v>
      </c>
      <c r="CI42" s="40">
        <v>-6.2627063588150999E-3</v>
      </c>
      <c r="CJ42" s="40">
        <v>-3.0535911193487801E-2</v>
      </c>
      <c r="CK42" s="40">
        <v>-1.29578083878153E-2</v>
      </c>
      <c r="CL42" s="40">
        <v>-5.5977952535504798E-2</v>
      </c>
      <c r="CM42" s="40">
        <v>-0.10418828077765301</v>
      </c>
      <c r="CN42" s="40">
        <v>-6.69163845208227E-2</v>
      </c>
      <c r="CO42" s="40">
        <v>6.6069764424343799E-2</v>
      </c>
      <c r="CP42" s="40">
        <v>0.166644711702297</v>
      </c>
      <c r="CQ42" s="40">
        <v>0.34438277911599502</v>
      </c>
      <c r="CR42" s="40">
        <v>0.36362899466486298</v>
      </c>
      <c r="CS42" s="40">
        <v>0.38494266640904201</v>
      </c>
      <c r="CT42" s="40">
        <v>0.39056230321221402</v>
      </c>
      <c r="CU42" s="40">
        <v>0.35280695190371097</v>
      </c>
      <c r="CV42" s="40">
        <v>0.12397663850457299</v>
      </c>
      <c r="CW42" s="40">
        <v>8.9260448110397503E-2</v>
      </c>
      <c r="CX42" s="40">
        <v>4.91027624099971E-2</v>
      </c>
      <c r="CY42" s="40">
        <v>6.22492384972878E-2</v>
      </c>
      <c r="CZ42" s="40">
        <v>4.3158622266912403E-2</v>
      </c>
      <c r="DA42" s="40">
        <v>9.5307126156158703E-2</v>
      </c>
      <c r="DB42" s="40">
        <v>1.50948256893565E-2</v>
      </c>
      <c r="DC42" s="40">
        <v>1.18094452673814E-3</v>
      </c>
      <c r="DD42" s="40">
        <v>4.6446876296900802E-3</v>
      </c>
      <c r="DE42" s="40">
        <v>1.18842351610108E-2</v>
      </c>
      <c r="DF42" s="40">
        <v>-3.3790693878006498E-3</v>
      </c>
      <c r="DG42" s="40">
        <v>8.5446374384117296E-3</v>
      </c>
      <c r="DH42" s="40">
        <v>-1.3514698499086699E-2</v>
      </c>
      <c r="DI42" s="40">
        <v>3.7380136958958801E-3</v>
      </c>
      <c r="DJ42" s="40">
        <v>-4.3545190333224099E-2</v>
      </c>
      <c r="DK42" s="40">
        <v>-9.1363476816741507E-2</v>
      </c>
      <c r="DL42" s="40">
        <v>-5.9865890807260499E-2</v>
      </c>
      <c r="DM42" s="40">
        <v>7.3115110752915102E-2</v>
      </c>
      <c r="DN42" s="40">
        <v>0.187974428952872</v>
      </c>
      <c r="DO42" s="40">
        <v>0.36645776310787698</v>
      </c>
      <c r="DP42" s="40">
        <v>0.38344243333070799</v>
      </c>
      <c r="DQ42" s="40">
        <v>0.40610574830840102</v>
      </c>
      <c r="DR42" s="40">
        <v>0.41455264485309001</v>
      </c>
      <c r="DS42" s="40">
        <v>0.37794892725027102</v>
      </c>
      <c r="DT42" s="40">
        <v>0.15170267496458301</v>
      </c>
      <c r="DU42" s="40">
        <v>0.111015968175963</v>
      </c>
      <c r="DV42" s="40">
        <v>6.8684746051774506E-2</v>
      </c>
      <c r="DW42" s="40">
        <v>8.0265726023844297E-2</v>
      </c>
      <c r="DX42" s="40">
        <v>6.2286393220765297E-2</v>
      </c>
      <c r="DY42" s="40">
        <v>0.118175799998534</v>
      </c>
      <c r="DZ42" s="40">
        <v>2.92800150457222E-2</v>
      </c>
      <c r="EA42" s="40">
        <v>1.75627858801282E-2</v>
      </c>
      <c r="EB42" s="40">
        <v>1.5300273702067799E-2</v>
      </c>
      <c r="EC42" s="40">
        <v>2.52426701367734E-2</v>
      </c>
      <c r="ED42" s="40">
        <v>1.20552737048795E-2</v>
      </c>
      <c r="EE42" s="40">
        <v>2.9924090116454999E-2</v>
      </c>
      <c r="EF42" s="40">
        <v>1.10612292504271E-2</v>
      </c>
      <c r="EG42" s="40">
        <v>2.7844129083490501E-2</v>
      </c>
      <c r="EH42" s="40">
        <v>-2.5594256337161499E-2</v>
      </c>
      <c r="EI42" s="40">
        <v>-7.2846496786951404E-2</v>
      </c>
      <c r="EJ42" s="40">
        <v>-4.9686097674195399E-2</v>
      </c>
      <c r="EK42" s="40">
        <v>8.3287471879582797E-2</v>
      </c>
      <c r="EL42" s="40">
        <v>0.21877115298653299</v>
      </c>
      <c r="EM42" s="40">
        <v>0.39833053394955897</v>
      </c>
      <c r="EN42" s="40">
        <v>0.412049891909813</v>
      </c>
      <c r="EO42" s="40">
        <v>0.436661877360638</v>
      </c>
      <c r="EP42" s="40">
        <v>0.44919088793469197</v>
      </c>
      <c r="EQ42" s="40">
        <v>0.41424994649553099</v>
      </c>
      <c r="ER42" s="40">
        <v>0.191734668046116</v>
      </c>
      <c r="ES42" s="40">
        <v>0.14242748384665899</v>
      </c>
      <c r="ET42" s="40">
        <v>9.69580203367955E-2</v>
      </c>
      <c r="EU42" s="40">
        <v>0.10627867255722</v>
      </c>
      <c r="EV42" s="40">
        <v>8.9903856524409104E-2</v>
      </c>
      <c r="EW42" s="40">
        <v>73.054175932789704</v>
      </c>
      <c r="EX42" s="40">
        <v>69.751606127995998</v>
      </c>
      <c r="EY42" s="40">
        <v>68.400481838398804</v>
      </c>
      <c r="EZ42" s="40">
        <v>67.022300469483596</v>
      </c>
      <c r="FA42" s="40">
        <v>64.270138374104306</v>
      </c>
      <c r="FB42" s="40">
        <v>63.0194588584136</v>
      </c>
      <c r="FC42" s="40">
        <v>62.562577217692102</v>
      </c>
      <c r="FD42" s="40">
        <v>66.076352853965901</v>
      </c>
      <c r="FE42" s="40">
        <v>71.954534222881193</v>
      </c>
      <c r="FF42" s="40">
        <v>78.267173214726995</v>
      </c>
      <c r="FG42" s="40">
        <v>84.036261428218396</v>
      </c>
      <c r="FH42" s="40">
        <v>90.164566345441102</v>
      </c>
      <c r="FI42" s="40">
        <v>94.248949839387194</v>
      </c>
      <c r="FJ42" s="40">
        <v>96.821781566592506</v>
      </c>
      <c r="FK42" s="40">
        <v>99.278539659006697</v>
      </c>
      <c r="FL42" s="40">
        <v>100.657585866074</v>
      </c>
      <c r="FM42" s="40">
        <v>102.088213491475</v>
      </c>
      <c r="FN42" s="40">
        <v>101.08327155918001</v>
      </c>
      <c r="FO42" s="40">
        <v>99.477637756362697</v>
      </c>
      <c r="FP42" s="40">
        <v>96.511057573511195</v>
      </c>
      <c r="FQ42" s="40">
        <v>91.629972819372398</v>
      </c>
      <c r="FR42" s="40">
        <v>83.527489498393905</v>
      </c>
      <c r="FS42" s="40">
        <v>79.772671114405696</v>
      </c>
      <c r="FT42" s="40">
        <v>76.268408697800794</v>
      </c>
      <c r="FU42" s="40">
        <v>2.4832008072691002E-2</v>
      </c>
      <c r="FV42" s="40">
        <v>0</v>
      </c>
      <c r="FW42" s="40">
        <v>0</v>
      </c>
      <c r="FX42" s="41">
        <v>1</v>
      </c>
      <c r="FY42" s="22"/>
      <c r="FZ42" s="22"/>
    </row>
    <row r="43" spans="1:182" x14ac:dyDescent="0.2">
      <c r="A43" t="s">
        <v>42</v>
      </c>
      <c r="B43" t="s">
        <v>58</v>
      </c>
      <c r="C43" t="s">
        <v>3</v>
      </c>
      <c r="D43" t="s">
        <v>226</v>
      </c>
      <c r="E43" t="s">
        <v>77</v>
      </c>
      <c r="F43" s="22" t="s">
        <v>78</v>
      </c>
      <c r="G43" s="35">
        <v>43627</v>
      </c>
      <c r="H43" s="40">
        <v>299</v>
      </c>
      <c r="I43" s="40">
        <v>0.24255412915288599</v>
      </c>
      <c r="J43" s="40">
        <v>0.19876221929844701</v>
      </c>
      <c r="K43" s="40">
        <v>0.17669305473043301</v>
      </c>
      <c r="L43" s="40">
        <v>0.16431079596781201</v>
      </c>
      <c r="M43" s="40">
        <v>0.15637388986706899</v>
      </c>
      <c r="N43" s="40">
        <v>0.16783641394774301</v>
      </c>
      <c r="O43" s="40">
        <v>0.18576079226470099</v>
      </c>
      <c r="P43" s="40">
        <v>0.215504779023866</v>
      </c>
      <c r="Q43" s="40">
        <v>0.232918093542233</v>
      </c>
      <c r="R43" s="40">
        <v>0.26184180478025398</v>
      </c>
      <c r="S43" s="40">
        <v>0.31681718718232699</v>
      </c>
      <c r="T43" s="40">
        <v>0.36286369927175099</v>
      </c>
      <c r="U43" s="40">
        <v>0.41863346400883999</v>
      </c>
      <c r="V43" s="40">
        <v>0.47478432442391499</v>
      </c>
      <c r="W43" s="40">
        <v>0.54558269249695002</v>
      </c>
      <c r="X43" s="40">
        <v>0.61300543998192802</v>
      </c>
      <c r="Y43" s="40">
        <v>0.67886673551356702</v>
      </c>
      <c r="Z43" s="40">
        <v>0.69834831408514697</v>
      </c>
      <c r="AA43" s="40">
        <v>0.70439213440708204</v>
      </c>
      <c r="AB43" s="40">
        <v>0.68161464841123598</v>
      </c>
      <c r="AC43" s="40">
        <v>0.59988159944771602</v>
      </c>
      <c r="AD43" s="40">
        <v>0.49646995571844399</v>
      </c>
      <c r="AE43" s="40">
        <v>0.42133154884635698</v>
      </c>
      <c r="AF43" s="40">
        <v>0.33887753761703499</v>
      </c>
      <c r="AG43" s="40">
        <v>-2.30170721961593E-2</v>
      </c>
      <c r="AH43" s="40">
        <v>-2.7008327419064102E-2</v>
      </c>
      <c r="AI43" s="40">
        <v>-1.9461580347975099E-2</v>
      </c>
      <c r="AJ43" s="40">
        <v>-1.56975674674588E-2</v>
      </c>
      <c r="AK43" s="40">
        <v>-1.6081365867420899E-2</v>
      </c>
      <c r="AL43" s="40">
        <v>-1.95814769343206E-2</v>
      </c>
      <c r="AM43" s="40">
        <v>-5.0029407289839001E-3</v>
      </c>
      <c r="AN43" s="40">
        <v>-2.3459284323362299E-2</v>
      </c>
      <c r="AO43" s="40">
        <v>-2.7952990242686802E-2</v>
      </c>
      <c r="AP43" s="40">
        <v>-1.7534544524580201E-2</v>
      </c>
      <c r="AQ43" s="40">
        <v>1.9902211418489401E-3</v>
      </c>
      <c r="AR43" s="40">
        <v>-1.0435579954459999E-2</v>
      </c>
      <c r="AS43" s="40">
        <v>-3.13660625704448E-3</v>
      </c>
      <c r="AT43" s="40">
        <v>-5.6785112754181501E-2</v>
      </c>
      <c r="AU43" s="40">
        <v>8.5423182948715495E-2</v>
      </c>
      <c r="AV43" s="40">
        <v>0.137419897454683</v>
      </c>
      <c r="AW43" s="40">
        <v>0.15287262024468001</v>
      </c>
      <c r="AX43" s="40">
        <v>0.14713867474848399</v>
      </c>
      <c r="AY43" s="40">
        <v>4.2447647211553703E-2</v>
      </c>
      <c r="AZ43" s="40">
        <v>-0.179335859844892</v>
      </c>
      <c r="BA43" s="40">
        <v>-0.16042717738923901</v>
      </c>
      <c r="BB43" s="40">
        <v>-0.18447422539491001</v>
      </c>
      <c r="BC43" s="40">
        <v>-9.6532381669229103E-2</v>
      </c>
      <c r="BD43" s="40">
        <v>-4.6181359119847401E-2</v>
      </c>
      <c r="BE43" s="40">
        <v>-1.6557451004548598E-2</v>
      </c>
      <c r="BF43" s="40">
        <v>-2.0588708219056201E-2</v>
      </c>
      <c r="BG43" s="40">
        <v>-1.41383501352798E-2</v>
      </c>
      <c r="BH43" s="40">
        <v>-1.2061568680922801E-2</v>
      </c>
      <c r="BI43" s="40">
        <v>-1.2075766932739899E-2</v>
      </c>
      <c r="BJ43" s="40">
        <v>-1.2739111239893399E-2</v>
      </c>
      <c r="BK43" s="40">
        <v>1.7736391452388399E-4</v>
      </c>
      <c r="BL43" s="40">
        <v>-1.8222409154688299E-2</v>
      </c>
      <c r="BM43" s="40">
        <v>-2.07357329008773E-2</v>
      </c>
      <c r="BN43" s="40">
        <v>-1.01455937881545E-2</v>
      </c>
      <c r="BO43" s="40">
        <v>8.71414442045307E-3</v>
      </c>
      <c r="BP43" s="40">
        <v>-6.2234269031856302E-3</v>
      </c>
      <c r="BQ43" s="40">
        <v>8.6643710278777998E-4</v>
      </c>
      <c r="BR43" s="40">
        <v>-4.5079567883018E-2</v>
      </c>
      <c r="BS43" s="40">
        <v>0.10312548670218399</v>
      </c>
      <c r="BT43" s="40">
        <v>0.152726218582421</v>
      </c>
      <c r="BU43" s="40">
        <v>0.168756008641784</v>
      </c>
      <c r="BV43" s="40">
        <v>0.16554952931181499</v>
      </c>
      <c r="BW43" s="40">
        <v>5.56975394048594E-2</v>
      </c>
      <c r="BX43" s="40">
        <v>-0.16209973501647201</v>
      </c>
      <c r="BY43" s="40">
        <v>-0.136788874841208</v>
      </c>
      <c r="BZ43" s="40">
        <v>-0.16231876872586501</v>
      </c>
      <c r="CA43" s="40">
        <v>-8.5027803546444E-2</v>
      </c>
      <c r="CB43" s="40">
        <v>-3.6724041917215698E-2</v>
      </c>
      <c r="CC43" s="40">
        <v>-1.20835370449895E-2</v>
      </c>
      <c r="CD43" s="40">
        <v>-1.6142499517024299E-2</v>
      </c>
      <c r="CE43" s="40">
        <v>-1.0451497105963801E-2</v>
      </c>
      <c r="CF43" s="40">
        <v>-9.5432869976022003E-3</v>
      </c>
      <c r="CG43" s="40">
        <v>-9.3015013127157407E-3</v>
      </c>
      <c r="CH43" s="40">
        <v>-8.00010960362664E-3</v>
      </c>
      <c r="CI43" s="40">
        <v>3.7652271300105899E-3</v>
      </c>
      <c r="CJ43" s="40">
        <v>-1.45953653658007E-2</v>
      </c>
      <c r="CK43" s="40">
        <v>-1.57370824516548E-2</v>
      </c>
      <c r="CL43" s="40">
        <v>-5.0280290168452403E-3</v>
      </c>
      <c r="CM43" s="40">
        <v>1.33711132003283E-2</v>
      </c>
      <c r="CN43" s="40">
        <v>-3.3061025312286002E-3</v>
      </c>
      <c r="CO43" s="40">
        <v>3.6389327394565798E-3</v>
      </c>
      <c r="CP43" s="40">
        <v>-3.6972343163500697E-2</v>
      </c>
      <c r="CQ43" s="40">
        <v>0.115386048355839</v>
      </c>
      <c r="CR43" s="40">
        <v>0.16332732996830601</v>
      </c>
      <c r="CS43" s="40">
        <v>0.179756795060528</v>
      </c>
      <c r="CT43" s="40">
        <v>0.17830083109794301</v>
      </c>
      <c r="CU43" s="40">
        <v>6.48743743751935E-2</v>
      </c>
      <c r="CV43" s="40">
        <v>-0.15016204746619999</v>
      </c>
      <c r="CW43" s="40">
        <v>-0.120417058505095</v>
      </c>
      <c r="CX43" s="40">
        <v>-0.14697396692838799</v>
      </c>
      <c r="CY43" s="40">
        <v>-7.7059767784654495E-2</v>
      </c>
      <c r="CZ43" s="40">
        <v>-3.0173932832214999E-2</v>
      </c>
      <c r="DA43" s="40">
        <v>-7.60962308543038E-3</v>
      </c>
      <c r="DB43" s="40">
        <v>-1.16962908149924E-2</v>
      </c>
      <c r="DC43" s="40">
        <v>-6.7646440766476901E-3</v>
      </c>
      <c r="DD43" s="40">
        <v>-7.0250053142815599E-3</v>
      </c>
      <c r="DE43" s="40">
        <v>-6.5272356926916204E-3</v>
      </c>
      <c r="DF43" s="40">
        <v>-3.2611079673599002E-3</v>
      </c>
      <c r="DG43" s="40">
        <v>7.3530903454972901E-3</v>
      </c>
      <c r="DH43" s="40">
        <v>-1.0968321576913E-2</v>
      </c>
      <c r="DI43" s="40">
        <v>-1.07384320024323E-2</v>
      </c>
      <c r="DJ43" s="40">
        <v>8.9535754464000703E-5</v>
      </c>
      <c r="DK43" s="40">
        <v>1.80280819802036E-2</v>
      </c>
      <c r="DL43" s="40">
        <v>-3.8877815927157298E-4</v>
      </c>
      <c r="DM43" s="40">
        <v>6.4114283761253802E-3</v>
      </c>
      <c r="DN43" s="40">
        <v>-2.88651184439833E-2</v>
      </c>
      <c r="DO43" s="40">
        <v>0.12764661000949401</v>
      </c>
      <c r="DP43" s="40">
        <v>0.17392844135419</v>
      </c>
      <c r="DQ43" s="40">
        <v>0.19075758147927099</v>
      </c>
      <c r="DR43" s="40">
        <v>0.191052132884072</v>
      </c>
      <c r="DS43" s="40">
        <v>7.4051209345527599E-2</v>
      </c>
      <c r="DT43" s="40">
        <v>-0.13822435991592699</v>
      </c>
      <c r="DU43" s="40">
        <v>-0.10404524216898101</v>
      </c>
      <c r="DV43" s="40">
        <v>-0.131629165130911</v>
      </c>
      <c r="DW43" s="40">
        <v>-6.9091732022865102E-2</v>
      </c>
      <c r="DX43" s="40">
        <v>-2.3623823747214199E-2</v>
      </c>
      <c r="DY43" s="40">
        <v>-1.15000189381969E-3</v>
      </c>
      <c r="DZ43" s="40">
        <v>-5.2766716149844697E-3</v>
      </c>
      <c r="EA43" s="40">
        <v>-1.4414138639524401E-3</v>
      </c>
      <c r="EB43" s="40">
        <v>-3.3890065277456401E-3</v>
      </c>
      <c r="EC43" s="40">
        <v>-2.52163675801054E-3</v>
      </c>
      <c r="ED43" s="40">
        <v>3.58125772706731E-3</v>
      </c>
      <c r="EE43" s="40">
        <v>1.25333949890051E-2</v>
      </c>
      <c r="EF43" s="40">
        <v>-5.7314464082390496E-3</v>
      </c>
      <c r="EG43" s="40">
        <v>-3.5211746606227902E-3</v>
      </c>
      <c r="EH43" s="40">
        <v>7.4784864908896799E-3</v>
      </c>
      <c r="EI43" s="40">
        <v>2.4752005258807701E-2</v>
      </c>
      <c r="EJ43" s="40">
        <v>3.8233748920027998E-3</v>
      </c>
      <c r="EK43" s="40">
        <v>1.04144717359576E-2</v>
      </c>
      <c r="EL43" s="40">
        <v>-1.7159573572819799E-2</v>
      </c>
      <c r="EM43" s="40">
        <v>0.145348913762962</v>
      </c>
      <c r="EN43" s="40">
        <v>0.189234762481928</v>
      </c>
      <c r="EO43" s="40">
        <v>0.20664096987637501</v>
      </c>
      <c r="EP43" s="40">
        <v>0.20946298744740199</v>
      </c>
      <c r="EQ43" s="40">
        <v>8.7301101538833401E-2</v>
      </c>
      <c r="ER43" s="40">
        <v>-0.120988235087508</v>
      </c>
      <c r="ES43" s="40">
        <v>-8.0406939620950704E-2</v>
      </c>
      <c r="ET43" s="40">
        <v>-0.10947370846186601</v>
      </c>
      <c r="EU43" s="40">
        <v>-5.7587153900079999E-2</v>
      </c>
      <c r="EV43" s="40">
        <v>-1.4166506544582499E-2</v>
      </c>
      <c r="EW43" s="40">
        <v>73.482608695652203</v>
      </c>
      <c r="EX43" s="40">
        <v>70.235326086956505</v>
      </c>
      <c r="EY43" s="40">
        <v>68.826086956521706</v>
      </c>
      <c r="EZ43" s="40">
        <v>67.430163043478302</v>
      </c>
      <c r="FA43" s="40">
        <v>64.698913043478299</v>
      </c>
      <c r="FB43" s="40">
        <v>63.466304347826103</v>
      </c>
      <c r="FC43" s="40">
        <v>62.961956521739097</v>
      </c>
      <c r="FD43" s="40">
        <v>66.440217391304301</v>
      </c>
      <c r="FE43" s="40">
        <v>72.255163043478305</v>
      </c>
      <c r="FF43" s="40">
        <v>78.479076086956496</v>
      </c>
      <c r="FG43" s="40">
        <v>84.243206521739097</v>
      </c>
      <c r="FH43" s="40">
        <v>90.335597826086996</v>
      </c>
      <c r="FI43" s="40">
        <v>94.422282608695696</v>
      </c>
      <c r="FJ43" s="40">
        <v>97.062228260869603</v>
      </c>
      <c r="FK43" s="40">
        <v>99.494565217391298</v>
      </c>
      <c r="FL43" s="40">
        <v>100.84728260869601</v>
      </c>
      <c r="FM43" s="40">
        <v>102.29402173913</v>
      </c>
      <c r="FN43" s="40">
        <v>101.429619565217</v>
      </c>
      <c r="FO43" s="40">
        <v>99.906521739130397</v>
      </c>
      <c r="FP43" s="40">
        <v>96.993478260869594</v>
      </c>
      <c r="FQ43" s="40">
        <v>92.267934782608705</v>
      </c>
      <c r="FR43" s="40">
        <v>84.240489130434796</v>
      </c>
      <c r="FS43" s="40">
        <v>80.395923913043504</v>
      </c>
      <c r="FT43" s="40">
        <v>76.858152173912998</v>
      </c>
      <c r="FU43" s="40">
        <v>7.1163402121109207E-2</v>
      </c>
      <c r="FV43" s="40">
        <v>0</v>
      </c>
      <c r="FW43" s="40">
        <v>0</v>
      </c>
      <c r="FX43" s="41">
        <v>1</v>
      </c>
      <c r="FY43" s="22"/>
      <c r="FZ43" s="22"/>
    </row>
    <row r="44" spans="1:182" x14ac:dyDescent="0.2">
      <c r="A44" t="s">
        <v>42</v>
      </c>
      <c r="B44" t="s">
        <v>58</v>
      </c>
      <c r="C44" t="s">
        <v>3</v>
      </c>
      <c r="D44" t="s">
        <v>226</v>
      </c>
      <c r="E44" t="s">
        <v>78</v>
      </c>
      <c r="F44" s="22" t="s">
        <v>1</v>
      </c>
      <c r="G44" s="35">
        <v>43627</v>
      </c>
      <c r="H44" s="40">
        <v>790</v>
      </c>
      <c r="I44" s="40">
        <v>0.63790103806357701</v>
      </c>
      <c r="J44" s="40">
        <v>0.55342051267226</v>
      </c>
      <c r="K44" s="40">
        <v>0.49804029842702102</v>
      </c>
      <c r="L44" s="40">
        <v>0.47084780731905801</v>
      </c>
      <c r="M44" s="40">
        <v>0.46123739441434802</v>
      </c>
      <c r="N44" s="40">
        <v>0.47551640587067501</v>
      </c>
      <c r="O44" s="40">
        <v>0.52827067849973197</v>
      </c>
      <c r="P44" s="40">
        <v>0.57434527912681099</v>
      </c>
      <c r="Q44" s="40">
        <v>0.56965943558624899</v>
      </c>
      <c r="R44" s="40">
        <v>0.63987949197719696</v>
      </c>
      <c r="S44" s="40">
        <v>0.723898321424852</v>
      </c>
      <c r="T44" s="40">
        <v>0.79042983174287196</v>
      </c>
      <c r="U44" s="40">
        <v>0.91345807586759797</v>
      </c>
      <c r="V44" s="40">
        <v>1.0608103793277801</v>
      </c>
      <c r="W44" s="40">
        <v>1.1367020775843799</v>
      </c>
      <c r="X44" s="40">
        <v>1.22040189045224</v>
      </c>
      <c r="Y44" s="40">
        <v>1.32723824629924</v>
      </c>
      <c r="Z44" s="40">
        <v>1.3585931115857099</v>
      </c>
      <c r="AA44" s="40">
        <v>1.37126932479425</v>
      </c>
      <c r="AB44" s="40">
        <v>1.3526383776292099</v>
      </c>
      <c r="AC44" s="40">
        <v>1.3043244364929401</v>
      </c>
      <c r="AD44" s="40">
        <v>1.1548149759997799</v>
      </c>
      <c r="AE44" s="40">
        <v>1.01605647530377</v>
      </c>
      <c r="AF44" s="40">
        <v>0.84358470513436301</v>
      </c>
      <c r="AG44" s="40">
        <v>-1.9585130691923702E-2</v>
      </c>
      <c r="AH44" s="40">
        <v>-1.43307338847736E-2</v>
      </c>
      <c r="AI44" s="40">
        <v>-8.4581712748836493E-3</v>
      </c>
      <c r="AJ44" s="40">
        <v>-1.3510512291707201E-2</v>
      </c>
      <c r="AK44" s="40">
        <v>-1.7428145414775598E-2</v>
      </c>
      <c r="AL44" s="40">
        <v>-1.5907743320351701E-3</v>
      </c>
      <c r="AM44" s="40">
        <v>-3.9900280595097102E-3</v>
      </c>
      <c r="AN44" s="40">
        <v>-1.21390560077943E-2</v>
      </c>
      <c r="AO44" s="40">
        <v>-5.0968025983669903E-2</v>
      </c>
      <c r="AP44" s="40">
        <v>-6.3365946179501004E-2</v>
      </c>
      <c r="AQ44" s="40">
        <v>-2.7195044394857999E-2</v>
      </c>
      <c r="AR44" s="40">
        <v>-2.6655454098279598E-2</v>
      </c>
      <c r="AS44" s="40">
        <v>-4.3234817654280297E-3</v>
      </c>
      <c r="AT44" s="40">
        <v>1.6464178935101999E-2</v>
      </c>
      <c r="AU44" s="40">
        <v>0.117671849001229</v>
      </c>
      <c r="AV44" s="40">
        <v>0.13648625244184401</v>
      </c>
      <c r="AW44" s="40">
        <v>0.16778893252934499</v>
      </c>
      <c r="AX44" s="40">
        <v>0.17655306422931299</v>
      </c>
      <c r="AY44" s="40">
        <v>6.16703412426041E-2</v>
      </c>
      <c r="AZ44" s="40">
        <v>-7.96827386345101E-2</v>
      </c>
      <c r="BA44" s="40">
        <v>-2.93389781077447E-2</v>
      </c>
      <c r="BB44" s="40">
        <v>-2.7372260439558999E-2</v>
      </c>
      <c r="BC44" s="40">
        <v>1.19931836767292E-2</v>
      </c>
      <c r="BD44" s="40">
        <v>-4.2904386313693203E-3</v>
      </c>
      <c r="BE44" s="40">
        <v>-9.0658481005182808E-3</v>
      </c>
      <c r="BF44" s="40">
        <v>-4.1884613180313904E-3</v>
      </c>
      <c r="BG44" s="40">
        <v>2.5738533455060299E-4</v>
      </c>
      <c r="BH44" s="40">
        <v>-5.3467989327077104E-3</v>
      </c>
      <c r="BI44" s="40">
        <v>-8.3586349774057295E-3</v>
      </c>
      <c r="BJ44" s="40">
        <v>7.4192903367912202E-3</v>
      </c>
      <c r="BK44" s="40">
        <v>4.0550396069366198E-3</v>
      </c>
      <c r="BL44" s="40">
        <v>2.36549934460447E-4</v>
      </c>
      <c r="BM44" s="40">
        <v>-3.9164592104636201E-2</v>
      </c>
      <c r="BN44" s="40">
        <v>-4.9098225290774199E-2</v>
      </c>
      <c r="BO44" s="40">
        <v>-1.68150342451607E-2</v>
      </c>
      <c r="BP44" s="40">
        <v>-1.7577558476927001E-2</v>
      </c>
      <c r="BQ44" s="40">
        <v>4.6974599321078303E-3</v>
      </c>
      <c r="BR44" s="40">
        <v>3.3184870817384103E-2</v>
      </c>
      <c r="BS44" s="40">
        <v>0.13248783743387099</v>
      </c>
      <c r="BT44" s="40">
        <v>0.15160243848425201</v>
      </c>
      <c r="BU44" s="40">
        <v>0.186055291550076</v>
      </c>
      <c r="BV44" s="40">
        <v>0.19682103471566101</v>
      </c>
      <c r="BW44" s="40">
        <v>8.7874573894968194E-2</v>
      </c>
      <c r="BX44" s="40">
        <v>-5.60636175835319E-2</v>
      </c>
      <c r="BY44" s="40">
        <v>-9.9038185957654595E-3</v>
      </c>
      <c r="BZ44" s="40">
        <v>-7.3041214257433401E-3</v>
      </c>
      <c r="CA44" s="40">
        <v>2.6722978141153399E-2</v>
      </c>
      <c r="CB44" s="40">
        <v>7.9816861408084604E-3</v>
      </c>
      <c r="CC44" s="40">
        <v>-1.7802250222862101E-3</v>
      </c>
      <c r="CD44" s="40">
        <v>2.8360457655933198E-3</v>
      </c>
      <c r="CE44" s="40">
        <v>6.2937532923058696E-3</v>
      </c>
      <c r="CF44" s="40">
        <v>3.0736407085997898E-4</v>
      </c>
      <c r="CG44" s="40">
        <v>-2.0771196766612202E-3</v>
      </c>
      <c r="CH44" s="40">
        <v>1.36596336793304E-2</v>
      </c>
      <c r="CI44" s="40">
        <v>9.6270289652688208E-3</v>
      </c>
      <c r="CJ44" s="40">
        <v>8.8078569106285892E-3</v>
      </c>
      <c r="CK44" s="40">
        <v>-3.09895697564644E-2</v>
      </c>
      <c r="CL44" s="40">
        <v>-3.9216445266572503E-2</v>
      </c>
      <c r="CM44" s="40">
        <v>-9.6258708357940901E-3</v>
      </c>
      <c r="CN44" s="40">
        <v>-1.1290235623299699E-2</v>
      </c>
      <c r="CO44" s="40">
        <v>1.0945336671596801E-2</v>
      </c>
      <c r="CP44" s="40">
        <v>4.476557107931E-2</v>
      </c>
      <c r="CQ44" s="40">
        <v>0.14274934588881799</v>
      </c>
      <c r="CR44" s="40">
        <v>0.16207186288924</v>
      </c>
      <c r="CS44" s="40">
        <v>0.19870651616357199</v>
      </c>
      <c r="CT44" s="40">
        <v>0.21085856933279501</v>
      </c>
      <c r="CU44" s="40">
        <v>0.106023545604827</v>
      </c>
      <c r="CV44" s="40">
        <v>-3.9705086293845102E-2</v>
      </c>
      <c r="CW44" s="40">
        <v>3.5569136774873901E-3</v>
      </c>
      <c r="CX44" s="40">
        <v>6.5950105222549104E-3</v>
      </c>
      <c r="CY44" s="40">
        <v>3.6924788916282099E-2</v>
      </c>
      <c r="CZ44" s="40">
        <v>1.64813223738129E-2</v>
      </c>
      <c r="DA44" s="40">
        <v>5.5053980559458702E-3</v>
      </c>
      <c r="DB44" s="40">
        <v>9.8605528492180308E-3</v>
      </c>
      <c r="DC44" s="40">
        <v>1.23301212500611E-2</v>
      </c>
      <c r="DD44" s="40">
        <v>5.9615270744276597E-3</v>
      </c>
      <c r="DE44" s="40">
        <v>4.2043956240832899E-3</v>
      </c>
      <c r="DF44" s="40">
        <v>1.9899977021869599E-2</v>
      </c>
      <c r="DG44" s="40">
        <v>1.5199018323601E-2</v>
      </c>
      <c r="DH44" s="40">
        <v>1.7379163886796702E-2</v>
      </c>
      <c r="DI44" s="40">
        <v>-2.2814547408292501E-2</v>
      </c>
      <c r="DJ44" s="40">
        <v>-2.93346652423709E-2</v>
      </c>
      <c r="DK44" s="40">
        <v>-2.4367074264275302E-3</v>
      </c>
      <c r="DL44" s="40">
        <v>-5.0029127696722703E-3</v>
      </c>
      <c r="DM44" s="40">
        <v>1.71932134110858E-2</v>
      </c>
      <c r="DN44" s="40">
        <v>5.6346271341235897E-2</v>
      </c>
      <c r="DO44" s="40">
        <v>0.15301085434376399</v>
      </c>
      <c r="DP44" s="40">
        <v>0.17254128729422699</v>
      </c>
      <c r="DQ44" s="40">
        <v>0.21135774077706901</v>
      </c>
      <c r="DR44" s="40">
        <v>0.22489610394992801</v>
      </c>
      <c r="DS44" s="40">
        <v>0.124172517314686</v>
      </c>
      <c r="DT44" s="40">
        <v>-2.33465550041582E-2</v>
      </c>
      <c r="DU44" s="40">
        <v>1.70176459507402E-2</v>
      </c>
      <c r="DV44" s="40">
        <v>2.0494142470253201E-2</v>
      </c>
      <c r="DW44" s="40">
        <v>4.7126599691410899E-2</v>
      </c>
      <c r="DX44" s="40">
        <v>2.4980958606817299E-2</v>
      </c>
      <c r="DY44" s="40">
        <v>1.6024680647351301E-2</v>
      </c>
      <c r="DZ44" s="40">
        <v>2.0002825415960299E-2</v>
      </c>
      <c r="EA44" s="40">
        <v>2.1045677859495401E-2</v>
      </c>
      <c r="EB44" s="40">
        <v>1.41252404334271E-2</v>
      </c>
      <c r="EC44" s="40">
        <v>1.32739060614531E-2</v>
      </c>
      <c r="ED44" s="40">
        <v>2.8910041690696001E-2</v>
      </c>
      <c r="EE44" s="40">
        <v>2.3244085990047399E-2</v>
      </c>
      <c r="EF44" s="40">
        <v>2.9754769829051501E-2</v>
      </c>
      <c r="EG44" s="40">
        <v>-1.10111135292589E-2</v>
      </c>
      <c r="EH44" s="40">
        <v>-1.5066944353644E-2</v>
      </c>
      <c r="EI44" s="40">
        <v>7.9433027232698392E-3</v>
      </c>
      <c r="EJ44" s="40">
        <v>4.0749828516802502E-3</v>
      </c>
      <c r="EK44" s="40">
        <v>2.6214155108621701E-2</v>
      </c>
      <c r="EL44" s="40">
        <v>7.3066963223517897E-2</v>
      </c>
      <c r="EM44" s="40">
        <v>0.167826842776406</v>
      </c>
      <c r="EN44" s="40">
        <v>0.18765747333663599</v>
      </c>
      <c r="EO44" s="40">
        <v>0.22962409979779999</v>
      </c>
      <c r="EP44" s="40">
        <v>0.245164074436276</v>
      </c>
      <c r="EQ44" s="40">
        <v>0.15037674996705</v>
      </c>
      <c r="ER44" s="40">
        <v>2.7256604681996898E-4</v>
      </c>
      <c r="ES44" s="40">
        <v>3.6452805462719499E-2</v>
      </c>
      <c r="ET44" s="40">
        <v>4.0562281484068798E-2</v>
      </c>
      <c r="EU44" s="40">
        <v>6.1856394155835097E-2</v>
      </c>
      <c r="EV44" s="40">
        <v>3.7253083378995099E-2</v>
      </c>
      <c r="EW44" s="40">
        <v>71.728499156829699</v>
      </c>
      <c r="EX44" s="40">
        <v>68.387015177065805</v>
      </c>
      <c r="EY44" s="40">
        <v>66.972536738135403</v>
      </c>
      <c r="EZ44" s="40">
        <v>65.653216092507805</v>
      </c>
      <c r="FA44" s="40">
        <v>62.670199951818802</v>
      </c>
      <c r="FB44" s="40">
        <v>61.809082148879803</v>
      </c>
      <c r="FC44" s="40">
        <v>61.566490002409097</v>
      </c>
      <c r="FD44" s="40">
        <v>65.315707058540099</v>
      </c>
      <c r="FE44" s="40">
        <v>71.104673572633104</v>
      </c>
      <c r="FF44" s="40">
        <v>77.474463984582002</v>
      </c>
      <c r="FG44" s="40">
        <v>83.388581064803702</v>
      </c>
      <c r="FH44" s="40">
        <v>89.688870151770701</v>
      </c>
      <c r="FI44" s="40">
        <v>93.859311009395299</v>
      </c>
      <c r="FJ44" s="40">
        <v>96.829438689472397</v>
      </c>
      <c r="FK44" s="40">
        <v>99.390146952541599</v>
      </c>
      <c r="FL44" s="40">
        <v>101.055890146953</v>
      </c>
      <c r="FM44" s="40">
        <v>102.235726331005</v>
      </c>
      <c r="FN44" s="40">
        <v>100.945916646591</v>
      </c>
      <c r="FO44" s="40">
        <v>99.299686822452401</v>
      </c>
      <c r="FP44" s="40">
        <v>96.311973018549807</v>
      </c>
      <c r="FQ44" s="40">
        <v>91.204890387858299</v>
      </c>
      <c r="FR44" s="40">
        <v>82.319200192724693</v>
      </c>
      <c r="FS44" s="40">
        <v>78.298000481811599</v>
      </c>
      <c r="FT44" s="40">
        <v>75.196940496265995</v>
      </c>
      <c r="FU44" s="40">
        <v>3.1654548993295499E-2</v>
      </c>
      <c r="FV44" s="40">
        <v>0</v>
      </c>
      <c r="FW44" s="40">
        <v>0</v>
      </c>
      <c r="FX44" s="41">
        <v>1</v>
      </c>
      <c r="FY44" s="22"/>
      <c r="FZ44" s="22"/>
    </row>
    <row r="45" spans="1:182" x14ac:dyDescent="0.2">
      <c r="A45" t="s">
        <v>42</v>
      </c>
      <c r="B45" t="s">
        <v>58</v>
      </c>
      <c r="C45" t="s">
        <v>3</v>
      </c>
      <c r="D45" t="s">
        <v>226</v>
      </c>
      <c r="E45" t="s">
        <v>78</v>
      </c>
      <c r="F45" s="22" t="s">
        <v>77</v>
      </c>
      <c r="G45" s="35">
        <v>43627</v>
      </c>
      <c r="H45" s="40">
        <v>711</v>
      </c>
      <c r="I45" s="40">
        <v>0.562351720697296</v>
      </c>
      <c r="J45" s="40">
        <v>0.49016851073499101</v>
      </c>
      <c r="K45" s="40">
        <v>0.441975271979761</v>
      </c>
      <c r="L45" s="40">
        <v>0.422464157015432</v>
      </c>
      <c r="M45" s="40">
        <v>0.41878779455702903</v>
      </c>
      <c r="N45" s="40">
        <v>0.430927567085645</v>
      </c>
      <c r="O45" s="40">
        <v>0.47882678526554101</v>
      </c>
      <c r="P45" s="40">
        <v>0.51250167994644302</v>
      </c>
      <c r="Q45" s="40">
        <v>0.51209809145588703</v>
      </c>
      <c r="R45" s="40">
        <v>0.57157958307855095</v>
      </c>
      <c r="S45" s="40">
        <v>0.63401447208435702</v>
      </c>
      <c r="T45" s="40">
        <v>0.68228657716966601</v>
      </c>
      <c r="U45" s="40">
        <v>0.78370075845062503</v>
      </c>
      <c r="V45" s="40">
        <v>0.89921340826801599</v>
      </c>
      <c r="W45" s="40">
        <v>0.96351280037855203</v>
      </c>
      <c r="X45" s="40">
        <v>1.02441620012097</v>
      </c>
      <c r="Y45" s="40">
        <v>1.1075131421876301</v>
      </c>
      <c r="Z45" s="40">
        <v>1.13120693263454</v>
      </c>
      <c r="AA45" s="40">
        <v>1.1566387803418601</v>
      </c>
      <c r="AB45" s="40">
        <v>1.14772230626713</v>
      </c>
      <c r="AC45" s="40">
        <v>1.1392694865600399</v>
      </c>
      <c r="AD45" s="40">
        <v>1.02257097382629</v>
      </c>
      <c r="AE45" s="40">
        <v>0.89903677683567595</v>
      </c>
      <c r="AF45" s="40">
        <v>0.73824370199134204</v>
      </c>
      <c r="AG45" s="40">
        <v>-2.6584316937828499E-2</v>
      </c>
      <c r="AH45" s="40">
        <v>-2.96834114313087E-2</v>
      </c>
      <c r="AI45" s="40">
        <v>-1.73679927687828E-2</v>
      </c>
      <c r="AJ45" s="40">
        <v>-1.84493317410061E-2</v>
      </c>
      <c r="AK45" s="40">
        <v>-2.12071925231966E-2</v>
      </c>
      <c r="AL45" s="40">
        <v>-7.6486212057727499E-3</v>
      </c>
      <c r="AM45" s="40">
        <v>-6.3991108178797296E-3</v>
      </c>
      <c r="AN45" s="40">
        <v>-1.64303711614989E-2</v>
      </c>
      <c r="AO45" s="40">
        <v>-4.5088333519871099E-2</v>
      </c>
      <c r="AP45" s="40">
        <v>-4.3480361230943398E-2</v>
      </c>
      <c r="AQ45" s="40">
        <v>-2.1708751157421699E-2</v>
      </c>
      <c r="AR45" s="40">
        <v>-2.2311524386463898E-2</v>
      </c>
      <c r="AS45" s="40">
        <v>-3.59296041083285E-3</v>
      </c>
      <c r="AT45" s="40">
        <v>6.2452605254599497E-3</v>
      </c>
      <c r="AU45" s="40">
        <v>5.8029074617482003E-2</v>
      </c>
      <c r="AV45" s="40">
        <v>6.3218408081869903E-2</v>
      </c>
      <c r="AW45" s="40">
        <v>8.3708313408162302E-2</v>
      </c>
      <c r="AX45" s="40">
        <v>9.0824491037053201E-2</v>
      </c>
      <c r="AY45" s="40">
        <v>1.3588266355319701E-2</v>
      </c>
      <c r="AZ45" s="40">
        <v>-7.1246623246905796E-2</v>
      </c>
      <c r="BA45" s="40">
        <v>-1.4748509579630699E-2</v>
      </c>
      <c r="BB45" s="40">
        <v>-1.4523415099411199E-2</v>
      </c>
      <c r="BC45" s="40">
        <v>1.66679567148156E-2</v>
      </c>
      <c r="BD45" s="40">
        <v>-1.3424417748407099E-2</v>
      </c>
      <c r="BE45" s="40">
        <v>-1.6271432093006601E-2</v>
      </c>
      <c r="BF45" s="40">
        <v>-1.88944814850566E-2</v>
      </c>
      <c r="BG45" s="40">
        <v>-8.8471841184632194E-3</v>
      </c>
      <c r="BH45" s="40">
        <v>-1.11029599532589E-2</v>
      </c>
      <c r="BI45" s="40">
        <v>-1.16701293529457E-2</v>
      </c>
      <c r="BJ45" s="40">
        <v>1.30384663413815E-3</v>
      </c>
      <c r="BK45" s="40">
        <v>9.3889911649643705E-4</v>
      </c>
      <c r="BL45" s="40">
        <v>-4.5045142687354899E-3</v>
      </c>
      <c r="BM45" s="40">
        <v>-3.3881703677498598E-2</v>
      </c>
      <c r="BN45" s="40">
        <v>-2.9558135324109398E-2</v>
      </c>
      <c r="BO45" s="40">
        <v>-1.0884193666887001E-2</v>
      </c>
      <c r="BP45" s="40">
        <v>-1.4364835475764601E-2</v>
      </c>
      <c r="BQ45" s="40">
        <v>4.3424942372106701E-3</v>
      </c>
      <c r="BR45" s="40">
        <v>2.24383194007064E-2</v>
      </c>
      <c r="BS45" s="40">
        <v>7.2285901491335305E-2</v>
      </c>
      <c r="BT45" s="40">
        <v>7.5220374934853798E-2</v>
      </c>
      <c r="BU45" s="40">
        <v>9.7641109919165997E-2</v>
      </c>
      <c r="BV45" s="40">
        <v>0.10794392891294299</v>
      </c>
      <c r="BW45" s="40">
        <v>3.5044427883055798E-2</v>
      </c>
      <c r="BX45" s="40">
        <v>-5.2186287585586397E-2</v>
      </c>
      <c r="BY45" s="40">
        <v>9.4454085630205401E-4</v>
      </c>
      <c r="BZ45" s="40">
        <v>4.1207617363542802E-3</v>
      </c>
      <c r="CA45" s="40">
        <v>3.0836285175558299E-2</v>
      </c>
      <c r="CB45" s="40">
        <v>-1.5676127096430699E-3</v>
      </c>
      <c r="CC45" s="40">
        <v>-9.1287594653148996E-3</v>
      </c>
      <c r="CD45" s="40">
        <v>-1.14221014702764E-2</v>
      </c>
      <c r="CE45" s="40">
        <v>-2.9456980039359098E-3</v>
      </c>
      <c r="CF45" s="40">
        <v>-6.0148852320974604E-3</v>
      </c>
      <c r="CG45" s="40">
        <v>-5.0647884536996497E-3</v>
      </c>
      <c r="CH45" s="40">
        <v>7.5042985884259603E-3</v>
      </c>
      <c r="CI45" s="40">
        <v>6.0211824434856197E-3</v>
      </c>
      <c r="CJ45" s="40">
        <v>3.7552978858120399E-3</v>
      </c>
      <c r="CK45" s="40">
        <v>-2.6120025987092E-2</v>
      </c>
      <c r="CL45" s="40">
        <v>-1.9915644071895701E-2</v>
      </c>
      <c r="CM45" s="40">
        <v>-3.3871381234677101E-3</v>
      </c>
      <c r="CN45" s="40">
        <v>-8.86098294397452E-3</v>
      </c>
      <c r="CO45" s="40">
        <v>9.8385659529079492E-3</v>
      </c>
      <c r="CP45" s="40">
        <v>3.36535826492722E-2</v>
      </c>
      <c r="CQ45" s="40">
        <v>8.2160136354021696E-2</v>
      </c>
      <c r="CR45" s="40">
        <v>8.3532900615998495E-2</v>
      </c>
      <c r="CS45" s="40">
        <v>0.107290922339627</v>
      </c>
      <c r="CT45" s="40">
        <v>0.119800799435354</v>
      </c>
      <c r="CU45" s="40">
        <v>4.9904899995904098E-2</v>
      </c>
      <c r="CV45" s="40">
        <v>-3.89851571694858E-2</v>
      </c>
      <c r="CW45" s="40">
        <v>1.1813499782959799E-2</v>
      </c>
      <c r="CX45" s="40">
        <v>1.7033661817608299E-2</v>
      </c>
      <c r="CY45" s="40">
        <v>4.06492263069144E-2</v>
      </c>
      <c r="CZ45" s="40">
        <v>6.6443743411750203E-3</v>
      </c>
      <c r="DA45" s="40">
        <v>-1.98608683762325E-3</v>
      </c>
      <c r="DB45" s="40">
        <v>-3.9497214554961501E-3</v>
      </c>
      <c r="DC45" s="40">
        <v>2.9557881105914002E-3</v>
      </c>
      <c r="DD45" s="40">
        <v>-9.2681051093600696E-4</v>
      </c>
      <c r="DE45" s="40">
        <v>1.5405524455463799E-3</v>
      </c>
      <c r="DF45" s="40">
        <v>1.3704750542713799E-2</v>
      </c>
      <c r="DG45" s="40">
        <v>1.11034657704748E-2</v>
      </c>
      <c r="DH45" s="40">
        <v>1.20151100403596E-2</v>
      </c>
      <c r="DI45" s="40">
        <v>-1.8358348296685499E-2</v>
      </c>
      <c r="DJ45" s="40">
        <v>-1.0273152819682E-2</v>
      </c>
      <c r="DK45" s="40">
        <v>4.1099174199515703E-3</v>
      </c>
      <c r="DL45" s="40">
        <v>-3.3571304121844401E-3</v>
      </c>
      <c r="DM45" s="40">
        <v>1.5334637668605201E-2</v>
      </c>
      <c r="DN45" s="40">
        <v>4.4868845897837899E-2</v>
      </c>
      <c r="DO45" s="40">
        <v>9.20343712167081E-2</v>
      </c>
      <c r="DP45" s="40">
        <v>9.1845426297143207E-2</v>
      </c>
      <c r="DQ45" s="40">
        <v>0.116940734760087</v>
      </c>
      <c r="DR45" s="40">
        <v>0.13165766995776501</v>
      </c>
      <c r="DS45" s="40">
        <v>6.47653721087523E-2</v>
      </c>
      <c r="DT45" s="40">
        <v>-2.57840267533853E-2</v>
      </c>
      <c r="DU45" s="40">
        <v>2.26824587096176E-2</v>
      </c>
      <c r="DV45" s="40">
        <v>2.9946561898862401E-2</v>
      </c>
      <c r="DW45" s="40">
        <v>5.0462167438270401E-2</v>
      </c>
      <c r="DX45" s="40">
        <v>1.48563613919931E-2</v>
      </c>
      <c r="DY45" s="40">
        <v>8.3267980071987102E-3</v>
      </c>
      <c r="DZ45" s="40">
        <v>6.83920849075595E-3</v>
      </c>
      <c r="EA45" s="40">
        <v>1.1476596760911E-2</v>
      </c>
      <c r="EB45" s="40">
        <v>6.4195612768111303E-3</v>
      </c>
      <c r="EC45" s="40">
        <v>1.10776156157972E-2</v>
      </c>
      <c r="ED45" s="40">
        <v>2.2657218382624699E-2</v>
      </c>
      <c r="EE45" s="40">
        <v>1.8441475704850999E-2</v>
      </c>
      <c r="EF45" s="40">
        <v>2.3940966933123E-2</v>
      </c>
      <c r="EG45" s="40">
        <v>-7.1517184543129896E-3</v>
      </c>
      <c r="EH45" s="40">
        <v>3.6490730871519802E-3</v>
      </c>
      <c r="EI45" s="40">
        <v>1.4934474910486301E-2</v>
      </c>
      <c r="EJ45" s="40">
        <v>4.5895584985148801E-3</v>
      </c>
      <c r="EK45" s="40">
        <v>2.32700923166488E-2</v>
      </c>
      <c r="EL45" s="40">
        <v>6.1061904773084402E-2</v>
      </c>
      <c r="EM45" s="40">
        <v>0.10629119809056101</v>
      </c>
      <c r="EN45" s="40">
        <v>0.103847393150127</v>
      </c>
      <c r="EO45" s="40">
        <v>0.130873531271091</v>
      </c>
      <c r="EP45" s="40">
        <v>0.148777107833655</v>
      </c>
      <c r="EQ45" s="40">
        <v>8.6221533636488407E-2</v>
      </c>
      <c r="ER45" s="40">
        <v>-6.72369109206591E-3</v>
      </c>
      <c r="ES45" s="40">
        <v>3.83755091455504E-2</v>
      </c>
      <c r="ET45" s="40">
        <v>4.8590738734627902E-2</v>
      </c>
      <c r="EU45" s="40">
        <v>6.4630495899013096E-2</v>
      </c>
      <c r="EV45" s="40">
        <v>2.67131664307571E-2</v>
      </c>
      <c r="EW45" s="40">
        <v>71.631387842926301</v>
      </c>
      <c r="EX45" s="40">
        <v>68.288864981172694</v>
      </c>
      <c r="EY45" s="40">
        <v>66.872108660570206</v>
      </c>
      <c r="EZ45" s="40">
        <v>65.558095750403396</v>
      </c>
      <c r="FA45" s="40">
        <v>62.562399139322203</v>
      </c>
      <c r="FB45" s="40">
        <v>61.725658956428198</v>
      </c>
      <c r="FC45" s="40">
        <v>61.4975793437332</v>
      </c>
      <c r="FD45" s="40">
        <v>65.260892953200596</v>
      </c>
      <c r="FE45" s="40">
        <v>71.044647660032297</v>
      </c>
      <c r="FF45" s="40">
        <v>77.418370091447002</v>
      </c>
      <c r="FG45" s="40">
        <v>83.338084991931098</v>
      </c>
      <c r="FH45" s="40">
        <v>89.646584185045697</v>
      </c>
      <c r="FI45" s="40">
        <v>93.821678321678306</v>
      </c>
      <c r="FJ45" s="40">
        <v>96.811861215707395</v>
      </c>
      <c r="FK45" s="40">
        <v>99.379774072081801</v>
      </c>
      <c r="FL45" s="40">
        <v>101.06320602474401</v>
      </c>
      <c r="FM45" s="40">
        <v>102.225255513717</v>
      </c>
      <c r="FN45" s="40">
        <v>100.913932221625</v>
      </c>
      <c r="FO45" s="40">
        <v>99.262775685852603</v>
      </c>
      <c r="FP45" s="40">
        <v>96.273803119956995</v>
      </c>
      <c r="FQ45" s="40">
        <v>91.1496772458311</v>
      </c>
      <c r="FR45" s="40">
        <v>82.219876277568602</v>
      </c>
      <c r="FS45" s="40">
        <v>78.187600860677804</v>
      </c>
      <c r="FT45" s="40">
        <v>75.113232920925199</v>
      </c>
      <c r="FU45" s="40">
        <v>2.9263294283690101E-2</v>
      </c>
      <c r="FV45" s="40">
        <v>0</v>
      </c>
      <c r="FW45" s="40">
        <v>0</v>
      </c>
      <c r="FX45" s="41">
        <v>1</v>
      </c>
      <c r="FY45" s="22"/>
      <c r="FZ45" s="22"/>
    </row>
    <row r="46" spans="1:182" x14ac:dyDescent="0.2">
      <c r="A46" t="s">
        <v>42</v>
      </c>
      <c r="B46" t="s">
        <v>58</v>
      </c>
      <c r="C46" t="s">
        <v>3</v>
      </c>
      <c r="D46" t="s">
        <v>79</v>
      </c>
      <c r="E46" t="s">
        <v>1</v>
      </c>
      <c r="F46" s="22" t="s">
        <v>1</v>
      </c>
      <c r="G46" s="35">
        <v>43627</v>
      </c>
      <c r="H46" s="40">
        <v>18401</v>
      </c>
      <c r="I46" s="40">
        <v>18.486088571146801</v>
      </c>
      <c r="J46" s="40">
        <v>16.042570429644702</v>
      </c>
      <c r="K46" s="40">
        <v>14.4513634849631</v>
      </c>
      <c r="L46" s="40">
        <v>13.5151673071248</v>
      </c>
      <c r="M46" s="40">
        <v>13.1300616742465</v>
      </c>
      <c r="N46" s="40">
        <v>13.442976725634001</v>
      </c>
      <c r="O46" s="40">
        <v>14.4036645234884</v>
      </c>
      <c r="P46" s="40">
        <v>15.2037240176433</v>
      </c>
      <c r="Q46" s="40">
        <v>16.524533772129001</v>
      </c>
      <c r="R46" s="40">
        <v>18.078182377388998</v>
      </c>
      <c r="S46" s="40">
        <v>20.1515253665061</v>
      </c>
      <c r="T46" s="40">
        <v>23.122370182152</v>
      </c>
      <c r="U46" s="40">
        <v>26.6159541265793</v>
      </c>
      <c r="V46" s="40">
        <v>30.225713972894798</v>
      </c>
      <c r="W46" s="40">
        <v>33.435289354645398</v>
      </c>
      <c r="X46" s="40">
        <v>37.623706298883903</v>
      </c>
      <c r="Y46" s="40">
        <v>41.382263697417898</v>
      </c>
      <c r="Z46" s="40">
        <v>43.756256948367103</v>
      </c>
      <c r="AA46" s="40">
        <v>43.694965045021199</v>
      </c>
      <c r="AB46" s="40">
        <v>40.993643401057298</v>
      </c>
      <c r="AC46" s="40">
        <v>37.994422155301102</v>
      </c>
      <c r="AD46" s="40">
        <v>34.148969004572201</v>
      </c>
      <c r="AE46" s="40">
        <v>28.838323360585299</v>
      </c>
      <c r="AF46" s="40">
        <v>23.863591595067199</v>
      </c>
      <c r="AG46" s="40">
        <v>-0.14024911406307999</v>
      </c>
      <c r="AH46" s="40">
        <v>-9.5453323981923702E-2</v>
      </c>
      <c r="AI46" s="40">
        <v>-0.149059176867993</v>
      </c>
      <c r="AJ46" s="40">
        <v>-3.5240613418979799E-2</v>
      </c>
      <c r="AK46" s="40">
        <v>-9.6543642677713107E-2</v>
      </c>
      <c r="AL46" s="40">
        <v>-8.6760850511887297E-2</v>
      </c>
      <c r="AM46" s="40">
        <v>-0.19040475115596101</v>
      </c>
      <c r="AN46" s="40">
        <v>-0.241192218213373</v>
      </c>
      <c r="AO46" s="40">
        <v>-0.185801169064441</v>
      </c>
      <c r="AP46" s="40">
        <v>-0.23328636850861101</v>
      </c>
      <c r="AQ46" s="40">
        <v>-0.113091679276674</v>
      </c>
      <c r="AR46" s="40">
        <v>-0.19943019175089799</v>
      </c>
      <c r="AS46" s="40">
        <v>6.2482387705038098E-2</v>
      </c>
      <c r="AT46" s="40">
        <v>0.38984219132632503</v>
      </c>
      <c r="AU46" s="40">
        <v>3.7399647425983198</v>
      </c>
      <c r="AV46" s="40">
        <v>4.7986196029401702</v>
      </c>
      <c r="AW46" s="40">
        <v>5.1919450872848802</v>
      </c>
      <c r="AX46" s="40">
        <v>5.1307958450788398</v>
      </c>
      <c r="AY46" s="40">
        <v>3.9165852438235702</v>
      </c>
      <c r="AZ46" s="40">
        <v>-0.24208433112883199</v>
      </c>
      <c r="BA46" s="40">
        <v>-1.1324002402290101</v>
      </c>
      <c r="BB46" s="40">
        <v>-1.4737185321861399</v>
      </c>
      <c r="BC46" s="40">
        <v>-1.2259610604342801</v>
      </c>
      <c r="BD46" s="40">
        <v>-0.71685524052249805</v>
      </c>
      <c r="BE46" s="40">
        <v>-5.0008819433561301E-2</v>
      </c>
      <c r="BF46" s="40">
        <v>3.7884892088202501E-3</v>
      </c>
      <c r="BG46" s="40">
        <v>-5.48832253485627E-2</v>
      </c>
      <c r="BH46" s="40">
        <v>6.93231178283851E-2</v>
      </c>
      <c r="BI46" s="40">
        <v>3.3192850317765501E-3</v>
      </c>
      <c r="BJ46" s="40">
        <v>-4.5692695893425504E-3</v>
      </c>
      <c r="BK46" s="40">
        <v>-8.8909597173384106E-2</v>
      </c>
      <c r="BL46" s="40">
        <v>-0.14191512093299999</v>
      </c>
      <c r="BM46" s="40">
        <v>-0.11255346886893899</v>
      </c>
      <c r="BN46" s="40">
        <v>-0.16561040293131701</v>
      </c>
      <c r="BO46" s="40">
        <v>-6.97240648923073E-2</v>
      </c>
      <c r="BP46" s="40">
        <v>-0.15876044606428</v>
      </c>
      <c r="BQ46" s="40">
        <v>0.101905000735989</v>
      </c>
      <c r="BR46" s="40">
        <v>0.51531528531760395</v>
      </c>
      <c r="BS46" s="40">
        <v>3.92605411228211</v>
      </c>
      <c r="BT46" s="40">
        <v>5.0071706580299598</v>
      </c>
      <c r="BU46" s="40">
        <v>5.4257943206373396</v>
      </c>
      <c r="BV46" s="40">
        <v>5.38589411707067</v>
      </c>
      <c r="BW46" s="40">
        <v>4.1806500584815796</v>
      </c>
      <c r="BX46" s="40">
        <v>-8.8731898478732696E-2</v>
      </c>
      <c r="BY46" s="40">
        <v>-0.97119124465685203</v>
      </c>
      <c r="BZ46" s="40">
        <v>-1.28395510040036</v>
      </c>
      <c r="CA46" s="40">
        <v>-1.03924462774113</v>
      </c>
      <c r="CB46" s="40">
        <v>-0.57640716187029495</v>
      </c>
      <c r="CC46" s="40">
        <v>1.2491333730538101E-2</v>
      </c>
      <c r="CD46" s="40">
        <v>7.2523066707368203E-2</v>
      </c>
      <c r="CE46" s="40">
        <v>1.0342751788416199E-2</v>
      </c>
      <c r="CF46" s="40">
        <v>0.14174363956094899</v>
      </c>
      <c r="CG46" s="40">
        <v>7.2484044553925306E-2</v>
      </c>
      <c r="CH46" s="40">
        <v>5.2356368979862199E-2</v>
      </c>
      <c r="CI46" s="40">
        <v>-1.8614362706696998E-2</v>
      </c>
      <c r="CJ46" s="40">
        <v>-7.3156105781459105E-2</v>
      </c>
      <c r="CK46" s="40">
        <v>-6.1822334845808097E-2</v>
      </c>
      <c r="CL46" s="40">
        <v>-0.118738235331748</v>
      </c>
      <c r="CM46" s="40">
        <v>-3.9687787279158698E-2</v>
      </c>
      <c r="CN46" s="40">
        <v>-0.130592704092757</v>
      </c>
      <c r="CO46" s="40">
        <v>0.12920898242930101</v>
      </c>
      <c r="CP46" s="40">
        <v>0.60221756799103698</v>
      </c>
      <c r="CQ46" s="40">
        <v>4.0549390428466303</v>
      </c>
      <c r="CR46" s="40">
        <v>5.15161248348232</v>
      </c>
      <c r="CS46" s="40">
        <v>5.5877575872893397</v>
      </c>
      <c r="CT46" s="40">
        <v>5.5625744031539801</v>
      </c>
      <c r="CU46" s="40">
        <v>4.3635405447009896</v>
      </c>
      <c r="CV46" s="40">
        <v>1.74795292218064E-2</v>
      </c>
      <c r="CW46" s="40">
        <v>-0.85953838540970895</v>
      </c>
      <c r="CX46" s="40">
        <v>-1.1525255256161799</v>
      </c>
      <c r="CY46" s="40">
        <v>-0.90992539524652005</v>
      </c>
      <c r="CZ46" s="40">
        <v>-0.47913325043855198</v>
      </c>
      <c r="DA46" s="40">
        <v>7.4991486894637402E-2</v>
      </c>
      <c r="DB46" s="40">
        <v>0.14125764420591599</v>
      </c>
      <c r="DC46" s="40">
        <v>7.5568728925394998E-2</v>
      </c>
      <c r="DD46" s="40">
        <v>0.21416416129351301</v>
      </c>
      <c r="DE46" s="40">
        <v>0.141648804076074</v>
      </c>
      <c r="DF46" s="40">
        <v>0.109282007549067</v>
      </c>
      <c r="DG46" s="40">
        <v>5.1680871759990102E-2</v>
      </c>
      <c r="DH46" s="40">
        <v>-4.3970906299184596E-3</v>
      </c>
      <c r="DI46" s="40">
        <v>-1.10912008226772E-2</v>
      </c>
      <c r="DJ46" s="40">
        <v>-7.1866067732179795E-2</v>
      </c>
      <c r="DK46" s="40">
        <v>-9.6515096660101697E-3</v>
      </c>
      <c r="DL46" s="40">
        <v>-0.102424962121233</v>
      </c>
      <c r="DM46" s="40">
        <v>0.15651296412261401</v>
      </c>
      <c r="DN46" s="40">
        <v>0.68911985066447001</v>
      </c>
      <c r="DO46" s="40">
        <v>4.1838239734111502</v>
      </c>
      <c r="DP46" s="40">
        <v>5.2960543089346803</v>
      </c>
      <c r="DQ46" s="40">
        <v>5.7497208539413496</v>
      </c>
      <c r="DR46" s="40">
        <v>5.7392546892373</v>
      </c>
      <c r="DS46" s="40">
        <v>4.5464310309203997</v>
      </c>
      <c r="DT46" s="40">
        <v>0.123690956922345</v>
      </c>
      <c r="DU46" s="40">
        <v>-0.74788552616256598</v>
      </c>
      <c r="DV46" s="40">
        <v>-1.0210959508320001</v>
      </c>
      <c r="DW46" s="40">
        <v>-0.78060616275191297</v>
      </c>
      <c r="DX46" s="40">
        <v>-0.38185933900680902</v>
      </c>
      <c r="DY46" s="40">
        <v>0.16523178152415599</v>
      </c>
      <c r="DZ46" s="40">
        <v>0.24049945739666001</v>
      </c>
      <c r="EA46" s="40">
        <v>0.16974468044482599</v>
      </c>
      <c r="EB46" s="40">
        <v>0.31872789254087802</v>
      </c>
      <c r="EC46" s="40">
        <v>0.24151173178556401</v>
      </c>
      <c r="ED46" s="40">
        <v>0.191473588471612</v>
      </c>
      <c r="EE46" s="40">
        <v>0.153176025742567</v>
      </c>
      <c r="EF46" s="40">
        <v>9.4880006650455206E-2</v>
      </c>
      <c r="EG46" s="40">
        <v>6.21564993728249E-2</v>
      </c>
      <c r="EH46" s="40">
        <v>-4.1901021548852299E-3</v>
      </c>
      <c r="EI46" s="40">
        <v>3.3716104718356801E-2</v>
      </c>
      <c r="EJ46" s="40">
        <v>-6.17552164346152E-2</v>
      </c>
      <c r="EK46" s="40">
        <v>0.19593557715356499</v>
      </c>
      <c r="EL46" s="40">
        <v>0.81459294465574805</v>
      </c>
      <c r="EM46" s="40">
        <v>4.3699133430949297</v>
      </c>
      <c r="EN46" s="40">
        <v>5.5046053640244699</v>
      </c>
      <c r="EO46" s="40">
        <v>5.9835700872938098</v>
      </c>
      <c r="EP46" s="40">
        <v>5.9943529612291204</v>
      </c>
      <c r="EQ46" s="40">
        <v>4.8104958455784104</v>
      </c>
      <c r="ER46" s="40">
        <v>0.27704338957244501</v>
      </c>
      <c r="ES46" s="40">
        <v>-0.58667653059041003</v>
      </c>
      <c r="ET46" s="40">
        <v>-0.83133251904621497</v>
      </c>
      <c r="EU46" s="40">
        <v>-0.593889730058758</v>
      </c>
      <c r="EV46" s="40">
        <v>-0.241411260354606</v>
      </c>
      <c r="EW46" s="40">
        <v>74.728204696214604</v>
      </c>
      <c r="EX46" s="40">
        <v>73.302555917512393</v>
      </c>
      <c r="EY46" s="40">
        <v>71.648531306066701</v>
      </c>
      <c r="EZ46" s="40">
        <v>71.089989335791898</v>
      </c>
      <c r="FA46" s="40">
        <v>69.632579595696498</v>
      </c>
      <c r="FB46" s="40">
        <v>69.255551878861198</v>
      </c>
      <c r="FC46" s="40">
        <v>68.836950610638596</v>
      </c>
      <c r="FD46" s="40">
        <v>71.857438031628703</v>
      </c>
      <c r="FE46" s="40">
        <v>76.397078946120004</v>
      </c>
      <c r="FF46" s="40">
        <v>81.099528107946</v>
      </c>
      <c r="FG46" s="40">
        <v>85.3016986501421</v>
      </c>
      <c r="FH46" s="40">
        <v>89.597563425588902</v>
      </c>
      <c r="FI46" s="40">
        <v>92.616881511488302</v>
      </c>
      <c r="FJ46" s="40">
        <v>94.406538225773403</v>
      </c>
      <c r="FK46" s="40">
        <v>95.819221319225505</v>
      </c>
      <c r="FL46" s="40">
        <v>97.131599816748505</v>
      </c>
      <c r="FM46" s="40">
        <v>98.171424875061106</v>
      </c>
      <c r="FN46" s="40">
        <v>97.190472630490106</v>
      </c>
      <c r="FO46" s="40">
        <v>95.940043516157104</v>
      </c>
      <c r="FP46" s="40">
        <v>93.039526683510005</v>
      </c>
      <c r="FQ46" s="40">
        <v>88.775926184695507</v>
      </c>
      <c r="FR46" s="40">
        <v>83.8564570448994</v>
      </c>
      <c r="FS46" s="40">
        <v>80.701273629145504</v>
      </c>
      <c r="FT46" s="40">
        <v>78.561827155066098</v>
      </c>
      <c r="FU46" s="40">
        <v>1.6474662995127402E-2</v>
      </c>
      <c r="FV46" s="40">
        <v>0</v>
      </c>
      <c r="FW46" s="40">
        <v>0</v>
      </c>
      <c r="FX46" s="41">
        <v>1</v>
      </c>
      <c r="FY46" s="22"/>
      <c r="FZ46" s="22"/>
    </row>
    <row r="47" spans="1:182" x14ac:dyDescent="0.2">
      <c r="A47" t="s">
        <v>42</v>
      </c>
      <c r="B47" t="s">
        <v>58</v>
      </c>
      <c r="C47" t="s">
        <v>3</v>
      </c>
      <c r="D47" t="s">
        <v>79</v>
      </c>
      <c r="E47" t="s">
        <v>1</v>
      </c>
      <c r="F47" s="22" t="s">
        <v>77</v>
      </c>
      <c r="G47" s="35">
        <v>43627</v>
      </c>
      <c r="H47" s="40">
        <v>14920</v>
      </c>
      <c r="I47" s="40">
        <v>14.976225800841201</v>
      </c>
      <c r="J47" s="40">
        <v>13.0241528555747</v>
      </c>
      <c r="K47" s="40">
        <v>11.722139543723999</v>
      </c>
      <c r="L47" s="40">
        <v>10.974250248016499</v>
      </c>
      <c r="M47" s="40">
        <v>10.680557135464401</v>
      </c>
      <c r="N47" s="40">
        <v>10.949135844462999</v>
      </c>
      <c r="O47" s="40">
        <v>11.733357242949101</v>
      </c>
      <c r="P47" s="40">
        <v>12.3673213194122</v>
      </c>
      <c r="Q47" s="40">
        <v>13.304069584953901</v>
      </c>
      <c r="R47" s="40">
        <v>14.5668734105927</v>
      </c>
      <c r="S47" s="40">
        <v>16.183988371327999</v>
      </c>
      <c r="T47" s="40">
        <v>18.4387965892255</v>
      </c>
      <c r="U47" s="40">
        <v>21.1575093415711</v>
      </c>
      <c r="V47" s="40">
        <v>23.9138349959774</v>
      </c>
      <c r="W47" s="40">
        <v>26.389462838893699</v>
      </c>
      <c r="X47" s="40">
        <v>29.744279926104401</v>
      </c>
      <c r="Y47" s="40">
        <v>32.8038332128951</v>
      </c>
      <c r="Z47" s="40">
        <v>34.629984020007903</v>
      </c>
      <c r="AA47" s="40">
        <v>34.6770518004381</v>
      </c>
      <c r="AB47" s="40">
        <v>32.497236679901</v>
      </c>
      <c r="AC47" s="40">
        <v>30.130798717319301</v>
      </c>
      <c r="AD47" s="40">
        <v>27.2014368791151</v>
      </c>
      <c r="AE47" s="40">
        <v>23.073413685159299</v>
      </c>
      <c r="AF47" s="40">
        <v>19.162994659204099</v>
      </c>
      <c r="AG47" s="40">
        <v>-0.148538104529013</v>
      </c>
      <c r="AH47" s="40">
        <v>-9.7909717983445499E-2</v>
      </c>
      <c r="AI47" s="40">
        <v>-0.143134193831879</v>
      </c>
      <c r="AJ47" s="40">
        <v>-6.8161111742916697E-2</v>
      </c>
      <c r="AK47" s="40">
        <v>-0.114073573486486</v>
      </c>
      <c r="AL47" s="40">
        <v>-7.9970635974714599E-2</v>
      </c>
      <c r="AM47" s="40">
        <v>-0.143215827620016</v>
      </c>
      <c r="AN47" s="40">
        <v>-0.17299326190251399</v>
      </c>
      <c r="AO47" s="40">
        <v>-0.16721032402682301</v>
      </c>
      <c r="AP47" s="40">
        <v>-0.18205780555680301</v>
      </c>
      <c r="AQ47" s="40">
        <v>-4.1759194398930999E-2</v>
      </c>
      <c r="AR47" s="40">
        <v>-0.133061557147819</v>
      </c>
      <c r="AS47" s="40">
        <v>2.1904665658668498E-2</v>
      </c>
      <c r="AT47" s="40">
        <v>0.31795077101293201</v>
      </c>
      <c r="AU47" s="40">
        <v>2.3023490571961598</v>
      </c>
      <c r="AV47" s="40">
        <v>2.97198812372487</v>
      </c>
      <c r="AW47" s="40">
        <v>3.2375451392961998</v>
      </c>
      <c r="AX47" s="40">
        <v>3.1983186002656998</v>
      </c>
      <c r="AY47" s="40">
        <v>2.79503124859361</v>
      </c>
      <c r="AZ47" s="40">
        <v>0.52347342869570501</v>
      </c>
      <c r="BA47" s="40">
        <v>-0.32309820622896102</v>
      </c>
      <c r="BB47" s="40">
        <v>-0.74098862636020801</v>
      </c>
      <c r="BC47" s="40">
        <v>-0.777180125689938</v>
      </c>
      <c r="BD47" s="40">
        <v>-0.45815223455519499</v>
      </c>
      <c r="BE47" s="40">
        <v>-6.3934532716382997E-2</v>
      </c>
      <c r="BF47" s="40">
        <v>-8.8611679635733007E-3</v>
      </c>
      <c r="BG47" s="40">
        <v>-5.64034974718194E-2</v>
      </c>
      <c r="BH47" s="40">
        <v>2.7588526048534099E-2</v>
      </c>
      <c r="BI47" s="40">
        <v>-2.48495454187719E-2</v>
      </c>
      <c r="BJ47" s="40">
        <v>-1.10049093363201E-3</v>
      </c>
      <c r="BK47" s="40">
        <v>-3.7945771262414399E-2</v>
      </c>
      <c r="BL47" s="40">
        <v>-6.9636943153194103E-2</v>
      </c>
      <c r="BM47" s="40">
        <v>-9.5329340885783903E-2</v>
      </c>
      <c r="BN47" s="40">
        <v>-0.13334214420358401</v>
      </c>
      <c r="BO47" s="40">
        <v>-4.7796474054666296E-3</v>
      </c>
      <c r="BP47" s="40">
        <v>-0.102201517999914</v>
      </c>
      <c r="BQ47" s="40">
        <v>5.2003019270835102E-2</v>
      </c>
      <c r="BR47" s="40">
        <v>0.40722165822505102</v>
      </c>
      <c r="BS47" s="40">
        <v>2.43800342970551</v>
      </c>
      <c r="BT47" s="40">
        <v>3.1240187818983198</v>
      </c>
      <c r="BU47" s="40">
        <v>3.39567403382721</v>
      </c>
      <c r="BV47" s="40">
        <v>3.3633189437983901</v>
      </c>
      <c r="BW47" s="40">
        <v>2.9711701056492799</v>
      </c>
      <c r="BX47" s="40">
        <v>0.63007078202684996</v>
      </c>
      <c r="BY47" s="40">
        <v>-0.211176148091614</v>
      </c>
      <c r="BZ47" s="40">
        <v>-0.60734492062133805</v>
      </c>
      <c r="CA47" s="40">
        <v>-0.64020481196191903</v>
      </c>
      <c r="CB47" s="40">
        <v>-0.36295454994473603</v>
      </c>
      <c r="CC47" s="40">
        <v>-5.33835660428102E-3</v>
      </c>
      <c r="CD47" s="40">
        <v>5.2813586514260998E-2</v>
      </c>
      <c r="CE47" s="40">
        <v>3.6659186220368502E-3</v>
      </c>
      <c r="CF47" s="40">
        <v>9.3904433503640805E-2</v>
      </c>
      <c r="CG47" s="40">
        <v>3.6946744620443901E-2</v>
      </c>
      <c r="CH47" s="40">
        <v>5.35247312620626E-2</v>
      </c>
      <c r="CI47" s="40">
        <v>3.4963949089842801E-2</v>
      </c>
      <c r="CJ47" s="40">
        <v>1.94732836132878E-3</v>
      </c>
      <c r="CK47" s="40">
        <v>-4.5544790931184902E-2</v>
      </c>
      <c r="CL47" s="40">
        <v>-9.9601825551404094E-2</v>
      </c>
      <c r="CM47" s="40">
        <v>2.0832274192521101E-2</v>
      </c>
      <c r="CN47" s="40">
        <v>-8.0827948894088203E-2</v>
      </c>
      <c r="CO47" s="40">
        <v>7.2849047294909097E-2</v>
      </c>
      <c r="CP47" s="40">
        <v>0.46905040276493598</v>
      </c>
      <c r="CQ47" s="40">
        <v>2.5319572348656401</v>
      </c>
      <c r="CR47" s="40">
        <v>3.2293147526228201</v>
      </c>
      <c r="CS47" s="40">
        <v>3.50519362447608</v>
      </c>
      <c r="CT47" s="40">
        <v>3.4775976790935301</v>
      </c>
      <c r="CU47" s="40">
        <v>3.0931633414795199</v>
      </c>
      <c r="CV47" s="40">
        <v>0.70389978421967803</v>
      </c>
      <c r="CW47" s="40">
        <v>-0.13365927157049801</v>
      </c>
      <c r="CX47" s="40">
        <v>-0.51478369714141203</v>
      </c>
      <c r="CY47" s="40">
        <v>-0.54533612693768596</v>
      </c>
      <c r="CZ47" s="40">
        <v>-0.29702092358138599</v>
      </c>
      <c r="DA47" s="40">
        <v>5.3257819507820901E-2</v>
      </c>
      <c r="DB47" s="40">
        <v>0.114488340992095</v>
      </c>
      <c r="DC47" s="40">
        <v>6.3735334715893099E-2</v>
      </c>
      <c r="DD47" s="40">
        <v>0.16022034095874799</v>
      </c>
      <c r="DE47" s="40">
        <v>9.8743034659659695E-2</v>
      </c>
      <c r="DF47" s="40">
        <v>0.10814995345775701</v>
      </c>
      <c r="DG47" s="40">
        <v>0.1078736694421</v>
      </c>
      <c r="DH47" s="40">
        <v>7.35315998758517E-2</v>
      </c>
      <c r="DI47" s="40">
        <v>4.2397590234140399E-3</v>
      </c>
      <c r="DJ47" s="40">
        <v>-6.5861506899223904E-2</v>
      </c>
      <c r="DK47" s="40">
        <v>4.6444195790508701E-2</v>
      </c>
      <c r="DL47" s="40">
        <v>-5.9454379788261999E-2</v>
      </c>
      <c r="DM47" s="40">
        <v>9.3695075318983106E-2</v>
      </c>
      <c r="DN47" s="40">
        <v>0.53087914730482</v>
      </c>
      <c r="DO47" s="40">
        <v>2.6259110400257701</v>
      </c>
      <c r="DP47" s="40">
        <v>3.3346107233473199</v>
      </c>
      <c r="DQ47" s="40">
        <v>3.6147132151249401</v>
      </c>
      <c r="DR47" s="40">
        <v>3.5918764143886701</v>
      </c>
      <c r="DS47" s="40">
        <v>3.2151565773097599</v>
      </c>
      <c r="DT47" s="40">
        <v>0.77772878641250698</v>
      </c>
      <c r="DU47" s="40">
        <v>-5.6142395049382302E-2</v>
      </c>
      <c r="DV47" s="40">
        <v>-0.42222247366148702</v>
      </c>
      <c r="DW47" s="40">
        <v>-0.450467441913453</v>
      </c>
      <c r="DX47" s="40">
        <v>-0.231087297218036</v>
      </c>
      <c r="DY47" s="40">
        <v>0.13786139132045</v>
      </c>
      <c r="DZ47" s="40">
        <v>0.20353689101196701</v>
      </c>
      <c r="EA47" s="40">
        <v>0.15046603107595299</v>
      </c>
      <c r="EB47" s="40">
        <v>0.255969978750198</v>
      </c>
      <c r="EC47" s="40">
        <v>0.18796706272737301</v>
      </c>
      <c r="ED47" s="40">
        <v>0.18702009849883999</v>
      </c>
      <c r="EE47" s="40">
        <v>0.21314372579970201</v>
      </c>
      <c r="EF47" s="40">
        <v>0.176887918625172</v>
      </c>
      <c r="EG47" s="40">
        <v>7.6120742164453095E-2</v>
      </c>
      <c r="EH47" s="40">
        <v>-1.7145845546005001E-2</v>
      </c>
      <c r="EI47" s="40">
        <v>8.3423742783973104E-2</v>
      </c>
      <c r="EJ47" s="40">
        <v>-2.85943406403576E-2</v>
      </c>
      <c r="EK47" s="40">
        <v>0.12379342893115</v>
      </c>
      <c r="EL47" s="40">
        <v>0.62015003451693895</v>
      </c>
      <c r="EM47" s="40">
        <v>2.7615654125351199</v>
      </c>
      <c r="EN47" s="40">
        <v>3.4866413815207702</v>
      </c>
      <c r="EO47" s="40">
        <v>3.7728421096559601</v>
      </c>
      <c r="EP47" s="40">
        <v>3.75687675792136</v>
      </c>
      <c r="EQ47" s="40">
        <v>3.39129543436544</v>
      </c>
      <c r="ER47" s="40">
        <v>0.88432613974365204</v>
      </c>
      <c r="ES47" s="40">
        <v>5.5779663087965503E-2</v>
      </c>
      <c r="ET47" s="40">
        <v>-0.288578767922617</v>
      </c>
      <c r="EU47" s="40">
        <v>-0.31349212818543398</v>
      </c>
      <c r="EV47" s="40">
        <v>-0.13588961260757701</v>
      </c>
      <c r="EW47" s="40">
        <v>74.137887091915303</v>
      </c>
      <c r="EX47" s="40">
        <v>72.755602334368803</v>
      </c>
      <c r="EY47" s="40">
        <v>71.144052392551799</v>
      </c>
      <c r="EZ47" s="40">
        <v>70.592857789794394</v>
      </c>
      <c r="FA47" s="40">
        <v>69.188487787998298</v>
      </c>
      <c r="FB47" s="40">
        <v>68.837718888409</v>
      </c>
      <c r="FC47" s="40">
        <v>68.408104181955807</v>
      </c>
      <c r="FD47" s="40">
        <v>71.460230060012506</v>
      </c>
      <c r="FE47" s="40">
        <v>76.026377683870095</v>
      </c>
      <c r="FF47" s="40">
        <v>80.791909009246794</v>
      </c>
      <c r="FG47" s="40">
        <v>85.089498157472093</v>
      </c>
      <c r="FH47" s="40">
        <v>89.441035758264704</v>
      </c>
      <c r="FI47" s="40">
        <v>92.249752104672794</v>
      </c>
      <c r="FJ47" s="40">
        <v>93.857868241065404</v>
      </c>
      <c r="FK47" s="40">
        <v>95.125726546184495</v>
      </c>
      <c r="FL47" s="40">
        <v>96.542011016004395</v>
      </c>
      <c r="FM47" s="40">
        <v>97.617895076689194</v>
      </c>
      <c r="FN47" s="40">
        <v>96.461665242684703</v>
      </c>
      <c r="FO47" s="40">
        <v>95.190310441581204</v>
      </c>
      <c r="FP47" s="40">
        <v>92.213635190003998</v>
      </c>
      <c r="FQ47" s="40">
        <v>87.874454032232293</v>
      </c>
      <c r="FR47" s="40">
        <v>83.006865309121494</v>
      </c>
      <c r="FS47" s="40">
        <v>79.884320568066599</v>
      </c>
      <c r="FT47" s="40">
        <v>77.794447858137005</v>
      </c>
      <c r="FU47" s="40">
        <v>1.39324504341034E-2</v>
      </c>
      <c r="FV47" s="40">
        <v>0</v>
      </c>
      <c r="FW47" s="40">
        <v>0</v>
      </c>
      <c r="FX47" s="41">
        <v>1</v>
      </c>
      <c r="FY47" s="22"/>
      <c r="FZ47" s="22"/>
    </row>
    <row r="48" spans="1:182" x14ac:dyDescent="0.2">
      <c r="A48" t="s">
        <v>42</v>
      </c>
      <c r="B48" t="s">
        <v>58</v>
      </c>
      <c r="C48" t="s">
        <v>3</v>
      </c>
      <c r="D48" t="s">
        <v>79</v>
      </c>
      <c r="E48" t="s">
        <v>1</v>
      </c>
      <c r="F48" s="22" t="s">
        <v>78</v>
      </c>
      <c r="G48" s="35">
        <v>43627</v>
      </c>
      <c r="H48" s="40">
        <v>3481</v>
      </c>
      <c r="I48" s="40">
        <v>3.3304366965536101</v>
      </c>
      <c r="J48" s="40">
        <v>2.8315390590699598</v>
      </c>
      <c r="K48" s="40">
        <v>2.5432433113236201</v>
      </c>
      <c r="L48" s="40">
        <v>2.37582839381919</v>
      </c>
      <c r="M48" s="40">
        <v>2.26491800588588</v>
      </c>
      <c r="N48" s="40">
        <v>2.3278995533263802</v>
      </c>
      <c r="O48" s="40">
        <v>2.5374226468422099</v>
      </c>
      <c r="P48" s="40">
        <v>2.74345341282591</v>
      </c>
      <c r="Q48" s="40">
        <v>3.1067797600850802</v>
      </c>
      <c r="R48" s="40">
        <v>3.44396661378893</v>
      </c>
      <c r="S48" s="40">
        <v>3.9404182795453102</v>
      </c>
      <c r="T48" s="40">
        <v>4.6656148984426098</v>
      </c>
      <c r="U48" s="40">
        <v>5.4615525888187797</v>
      </c>
      <c r="V48" s="40">
        <v>6.2980228930979703</v>
      </c>
      <c r="W48" s="40">
        <v>7.0879259309642997</v>
      </c>
      <c r="X48" s="40">
        <v>7.9349556950415598</v>
      </c>
      <c r="Y48" s="40">
        <v>8.6200444543838</v>
      </c>
      <c r="Z48" s="40">
        <v>9.1170488995140406</v>
      </c>
      <c r="AA48" s="40">
        <v>9.0639718111957404</v>
      </c>
      <c r="AB48" s="40">
        <v>8.5441467057947005</v>
      </c>
      <c r="AC48" s="40">
        <v>7.7933414841128004</v>
      </c>
      <c r="AD48" s="40">
        <v>6.7642942540136799</v>
      </c>
      <c r="AE48" s="40">
        <v>5.5296322003005303</v>
      </c>
      <c r="AF48" s="40">
        <v>4.4639602800605998</v>
      </c>
      <c r="AG48" s="40">
        <v>-7.3973520719448696E-2</v>
      </c>
      <c r="AH48" s="40">
        <v>-6.3354769841565198E-2</v>
      </c>
      <c r="AI48" s="40">
        <v>-4.8300330774233402E-2</v>
      </c>
      <c r="AJ48" s="40">
        <v>-3.0793296820870501E-2</v>
      </c>
      <c r="AK48" s="40">
        <v>-3.03958803268294E-2</v>
      </c>
      <c r="AL48" s="40">
        <v>-3.2039416841064802E-2</v>
      </c>
      <c r="AM48" s="40">
        <v>-6.4119549329888406E-2</v>
      </c>
      <c r="AN48" s="40">
        <v>-0.13070543986240801</v>
      </c>
      <c r="AO48" s="40">
        <v>-7.5192903078326698E-2</v>
      </c>
      <c r="AP48" s="40">
        <v>-0.12222827140392301</v>
      </c>
      <c r="AQ48" s="40">
        <v>-0.105170133602114</v>
      </c>
      <c r="AR48" s="40">
        <v>-6.6916761927632504E-2</v>
      </c>
      <c r="AS48" s="40">
        <v>8.0877097091541297E-3</v>
      </c>
      <c r="AT48" s="40">
        <v>5.2207382728068401E-2</v>
      </c>
      <c r="AU48" s="40">
        <v>1.50252009615505</v>
      </c>
      <c r="AV48" s="40">
        <v>1.8826823966960999</v>
      </c>
      <c r="AW48" s="40">
        <v>2.0104903719051599</v>
      </c>
      <c r="AX48" s="40">
        <v>1.9938153495418101</v>
      </c>
      <c r="AY48" s="40">
        <v>1.2198108379471699</v>
      </c>
      <c r="AZ48" s="40">
        <v>-0.83370863230608006</v>
      </c>
      <c r="BA48" s="40">
        <v>-0.87916706269482903</v>
      </c>
      <c r="BB48" s="40">
        <v>-0.73193717718184603</v>
      </c>
      <c r="BC48" s="40">
        <v>-0.46216937340451503</v>
      </c>
      <c r="BD48" s="40">
        <v>-0.26888710780685798</v>
      </c>
      <c r="BE48" s="40">
        <v>-4.5676435385760501E-2</v>
      </c>
      <c r="BF48" s="40">
        <v>-4.0662149588383101E-2</v>
      </c>
      <c r="BG48" s="40">
        <v>-3.1643677191527497E-2</v>
      </c>
      <c r="BH48" s="40">
        <v>-1.4697166307277101E-2</v>
      </c>
      <c r="BI48" s="40">
        <v>-1.38158936479794E-2</v>
      </c>
      <c r="BJ48" s="40">
        <v>-1.6800141226328801E-2</v>
      </c>
      <c r="BK48" s="40">
        <v>-4.3220341317749801E-2</v>
      </c>
      <c r="BL48" s="40">
        <v>-0.102825758692979</v>
      </c>
      <c r="BM48" s="40">
        <v>-5.2037449724709597E-2</v>
      </c>
      <c r="BN48" s="40">
        <v>-9.6750798399109897E-2</v>
      </c>
      <c r="BO48" s="40">
        <v>-7.9871453760047895E-2</v>
      </c>
      <c r="BP48" s="40">
        <v>-4.8056524342372502E-2</v>
      </c>
      <c r="BQ48" s="40">
        <v>2.70517954835768E-2</v>
      </c>
      <c r="BR48" s="40">
        <v>8.9686127500452101E-2</v>
      </c>
      <c r="BS48" s="40">
        <v>1.5571398456143899</v>
      </c>
      <c r="BT48" s="40">
        <v>1.95351324051998</v>
      </c>
      <c r="BU48" s="40">
        <v>2.0916120384693899</v>
      </c>
      <c r="BV48" s="40">
        <v>2.0857520943325301</v>
      </c>
      <c r="BW48" s="40">
        <v>1.30840571893472</v>
      </c>
      <c r="BX48" s="40">
        <v>-0.77236403400396103</v>
      </c>
      <c r="BY48" s="40">
        <v>-0.81686057719889404</v>
      </c>
      <c r="BZ48" s="40">
        <v>-0.67915991823910704</v>
      </c>
      <c r="CA48" s="40">
        <v>-0.41308695739451101</v>
      </c>
      <c r="CB48" s="40">
        <v>-0.22979394897924901</v>
      </c>
      <c r="CC48" s="40">
        <v>-2.60779602842111E-2</v>
      </c>
      <c r="CD48" s="40">
        <v>-2.4945309928878199E-2</v>
      </c>
      <c r="CE48" s="40">
        <v>-2.0107329660810001E-2</v>
      </c>
      <c r="CF48" s="40">
        <v>-3.54903534672231E-3</v>
      </c>
      <c r="CG48" s="40">
        <v>-2.3326453813244E-3</v>
      </c>
      <c r="CH48" s="40">
        <v>-6.2454653585112601E-3</v>
      </c>
      <c r="CI48" s="40">
        <v>-2.8745613513173601E-2</v>
      </c>
      <c r="CJ48" s="40">
        <v>-8.3516376444069604E-2</v>
      </c>
      <c r="CK48" s="40">
        <v>-3.6000053269757901E-2</v>
      </c>
      <c r="CL48" s="40">
        <v>-7.9105178207238697E-2</v>
      </c>
      <c r="CM48" s="40">
        <v>-6.2349665168043397E-2</v>
      </c>
      <c r="CN48" s="40">
        <v>-3.4993981244198002E-2</v>
      </c>
      <c r="CO48" s="40">
        <v>4.01862635212158E-2</v>
      </c>
      <c r="CP48" s="40">
        <v>0.11564379195942801</v>
      </c>
      <c r="CQ48" s="40">
        <v>1.5949693177034201</v>
      </c>
      <c r="CR48" s="40">
        <v>2.00257046718253</v>
      </c>
      <c r="CS48" s="40">
        <v>2.1477966576132799</v>
      </c>
      <c r="CT48" s="40">
        <v>2.1494272037104398</v>
      </c>
      <c r="CU48" s="40">
        <v>1.3697662636227601</v>
      </c>
      <c r="CV48" s="40">
        <v>-0.729876952092125</v>
      </c>
      <c r="CW48" s="40">
        <v>-0.77370729514678904</v>
      </c>
      <c r="CX48" s="40">
        <v>-0.64260654946914897</v>
      </c>
      <c r="CY48" s="40">
        <v>-0.37909262558427598</v>
      </c>
      <c r="CZ48" s="40">
        <v>-0.20271814626356499</v>
      </c>
      <c r="DA48" s="40">
        <v>-6.4794851826616602E-3</v>
      </c>
      <c r="DB48" s="40">
        <v>-9.2284702693733196E-3</v>
      </c>
      <c r="DC48" s="40">
        <v>-8.5709821300925092E-3</v>
      </c>
      <c r="DD48" s="40">
        <v>7.5990956138324902E-3</v>
      </c>
      <c r="DE48" s="40">
        <v>9.1506028853305908E-3</v>
      </c>
      <c r="DF48" s="40">
        <v>4.3092105093062803E-3</v>
      </c>
      <c r="DG48" s="40">
        <v>-1.42708857085974E-2</v>
      </c>
      <c r="DH48" s="40">
        <v>-6.4206994195160197E-2</v>
      </c>
      <c r="DI48" s="40">
        <v>-1.9962656814806301E-2</v>
      </c>
      <c r="DJ48" s="40">
        <v>-6.14595580153676E-2</v>
      </c>
      <c r="DK48" s="40">
        <v>-4.48278765760389E-2</v>
      </c>
      <c r="DL48" s="40">
        <v>-2.19314381460235E-2</v>
      </c>
      <c r="DM48" s="40">
        <v>5.3320731558854799E-2</v>
      </c>
      <c r="DN48" s="40">
        <v>0.14160145641840399</v>
      </c>
      <c r="DO48" s="40">
        <v>1.6327987897924401</v>
      </c>
      <c r="DP48" s="40">
        <v>2.0516276938450702</v>
      </c>
      <c r="DQ48" s="40">
        <v>2.20398127675716</v>
      </c>
      <c r="DR48" s="40">
        <v>2.2131023130883398</v>
      </c>
      <c r="DS48" s="40">
        <v>1.43112680831081</v>
      </c>
      <c r="DT48" s="40">
        <v>-0.68738987018028797</v>
      </c>
      <c r="DU48" s="40">
        <v>-0.73055401309468404</v>
      </c>
      <c r="DV48" s="40">
        <v>-0.60605318069919001</v>
      </c>
      <c r="DW48" s="40">
        <v>-0.34509829377404</v>
      </c>
      <c r="DX48" s="40">
        <v>-0.175642343547881</v>
      </c>
      <c r="DY48" s="40">
        <v>2.18176001510265E-2</v>
      </c>
      <c r="DZ48" s="40">
        <v>1.3464149983808699E-2</v>
      </c>
      <c r="EA48" s="40">
        <v>8.0856714526134008E-3</v>
      </c>
      <c r="EB48" s="40">
        <v>2.3695226127425899E-2</v>
      </c>
      <c r="EC48" s="40">
        <v>2.57305895641806E-2</v>
      </c>
      <c r="ED48" s="40">
        <v>1.95484861240422E-2</v>
      </c>
      <c r="EE48" s="40">
        <v>6.6283223035411704E-3</v>
      </c>
      <c r="EF48" s="40">
        <v>-3.6327313025731001E-2</v>
      </c>
      <c r="EG48" s="40">
        <v>3.1927965388108899E-3</v>
      </c>
      <c r="EH48" s="40">
        <v>-3.5982085010554499E-2</v>
      </c>
      <c r="EI48" s="40">
        <v>-1.95291967339731E-2</v>
      </c>
      <c r="EJ48" s="40">
        <v>-3.07120056076349E-3</v>
      </c>
      <c r="EK48" s="40">
        <v>7.2284817333277504E-2</v>
      </c>
      <c r="EL48" s="40">
        <v>0.17908020119078799</v>
      </c>
      <c r="EM48" s="40">
        <v>1.68741853925178</v>
      </c>
      <c r="EN48" s="40">
        <v>2.12245853766896</v>
      </c>
      <c r="EO48" s="40">
        <v>2.2851029433213901</v>
      </c>
      <c r="EP48" s="40">
        <v>2.3050390578790698</v>
      </c>
      <c r="EQ48" s="40">
        <v>1.5197216892983501</v>
      </c>
      <c r="ER48" s="40">
        <v>-0.62604527187816905</v>
      </c>
      <c r="ES48" s="40">
        <v>-0.66824752759874895</v>
      </c>
      <c r="ET48" s="40">
        <v>-0.55327592175645202</v>
      </c>
      <c r="EU48" s="40">
        <v>-0.29601587776403698</v>
      </c>
      <c r="EV48" s="40">
        <v>-0.136549184720271</v>
      </c>
      <c r="EW48" s="40">
        <v>77.413610726235603</v>
      </c>
      <c r="EX48" s="40">
        <v>75.746866920744395</v>
      </c>
      <c r="EY48" s="40">
        <v>73.844478122138099</v>
      </c>
      <c r="EZ48" s="40">
        <v>73.2111867524833</v>
      </c>
      <c r="FA48" s="40">
        <v>71.511364995956001</v>
      </c>
      <c r="FB48" s="40">
        <v>71.007859551053002</v>
      </c>
      <c r="FC48" s="40">
        <v>70.640185743786802</v>
      </c>
      <c r="FD48" s="40">
        <v>73.593914831012597</v>
      </c>
      <c r="FE48" s="40">
        <v>78.020065587721007</v>
      </c>
      <c r="FF48" s="40">
        <v>82.482909246848806</v>
      </c>
      <c r="FG48" s="40">
        <v>86.248732114393405</v>
      </c>
      <c r="FH48" s="40">
        <v>90.295903316774201</v>
      </c>
      <c r="FI48" s="40">
        <v>94.415490098865504</v>
      </c>
      <c r="FJ48" s="40">
        <v>97.145341781867401</v>
      </c>
      <c r="FK48" s="40">
        <v>99.287937855650895</v>
      </c>
      <c r="FL48" s="40">
        <v>100.00446929791801</v>
      </c>
      <c r="FM48" s="40">
        <v>100.980497871279</v>
      </c>
      <c r="FN48" s="40">
        <v>100.802851268212</v>
      </c>
      <c r="FO48" s="40">
        <v>99.644036734236494</v>
      </c>
      <c r="FP48" s="40">
        <v>97.110115615958904</v>
      </c>
      <c r="FQ48" s="40">
        <v>93.237564212487797</v>
      </c>
      <c r="FR48" s="40">
        <v>88.070707691730107</v>
      </c>
      <c r="FS48" s="40">
        <v>84.686751610298003</v>
      </c>
      <c r="FT48" s="40">
        <v>82.227652206144896</v>
      </c>
      <c r="FU48" s="40">
        <v>2.9374533106973501E-2</v>
      </c>
      <c r="FV48" s="40">
        <v>0</v>
      </c>
      <c r="FW48" s="40">
        <v>0</v>
      </c>
      <c r="FX48" s="41">
        <v>1</v>
      </c>
      <c r="FY48" s="22"/>
      <c r="FZ48" s="22"/>
    </row>
    <row r="49" spans="1:182" x14ac:dyDescent="0.2">
      <c r="A49" t="s">
        <v>42</v>
      </c>
      <c r="B49" t="s">
        <v>58</v>
      </c>
      <c r="C49" t="s">
        <v>3</v>
      </c>
      <c r="D49" t="s">
        <v>79</v>
      </c>
      <c r="E49" t="s">
        <v>77</v>
      </c>
      <c r="F49" s="22" t="s">
        <v>1</v>
      </c>
      <c r="G49" s="35">
        <v>43627</v>
      </c>
      <c r="H49" s="40">
        <v>12158</v>
      </c>
      <c r="I49" s="40">
        <v>11.6759092663</v>
      </c>
      <c r="J49" s="40">
        <v>10.251297400829801</v>
      </c>
      <c r="K49" s="40">
        <v>9.3245537969701093</v>
      </c>
      <c r="L49" s="40">
        <v>8.7881402821171104</v>
      </c>
      <c r="M49" s="40">
        <v>8.6120757628199005</v>
      </c>
      <c r="N49" s="40">
        <v>8.9799386562038794</v>
      </c>
      <c r="O49" s="40">
        <v>9.8067986064477992</v>
      </c>
      <c r="P49" s="40">
        <v>10.279065245709599</v>
      </c>
      <c r="Q49" s="40">
        <v>11.0040050660122</v>
      </c>
      <c r="R49" s="40">
        <v>11.785295453999501</v>
      </c>
      <c r="S49" s="40">
        <v>12.9123922312037</v>
      </c>
      <c r="T49" s="40">
        <v>14.568335771226099</v>
      </c>
      <c r="U49" s="40">
        <v>16.604533497049299</v>
      </c>
      <c r="V49" s="40">
        <v>18.783341401013502</v>
      </c>
      <c r="W49" s="40">
        <v>20.804804989696699</v>
      </c>
      <c r="X49" s="40">
        <v>23.639044814321402</v>
      </c>
      <c r="Y49" s="40">
        <v>26.3409907521545</v>
      </c>
      <c r="Z49" s="40">
        <v>28.061623164920299</v>
      </c>
      <c r="AA49" s="40">
        <v>28.2611188271263</v>
      </c>
      <c r="AB49" s="40">
        <v>26.408721677831998</v>
      </c>
      <c r="AC49" s="40">
        <v>24.309069364652199</v>
      </c>
      <c r="AD49" s="40">
        <v>21.681918764555</v>
      </c>
      <c r="AE49" s="40">
        <v>18.247713586284998</v>
      </c>
      <c r="AF49" s="40">
        <v>15.070535726486</v>
      </c>
      <c r="AG49" s="40">
        <v>-0.129790641615948</v>
      </c>
      <c r="AH49" s="40">
        <v>-9.7648541935143204E-2</v>
      </c>
      <c r="AI49" s="40">
        <v>-0.11604457428041499</v>
      </c>
      <c r="AJ49" s="40">
        <v>-5.5037587230670697E-2</v>
      </c>
      <c r="AK49" s="40">
        <v>-9.2309909142093804E-2</v>
      </c>
      <c r="AL49" s="40">
        <v>-2.8338389344850199E-2</v>
      </c>
      <c r="AM49" s="40">
        <v>-9.2626231344667007E-2</v>
      </c>
      <c r="AN49" s="40">
        <v>-0.156531878174866</v>
      </c>
      <c r="AO49" s="40">
        <v>-0.15914858175577701</v>
      </c>
      <c r="AP49" s="40">
        <v>-0.20641702142993601</v>
      </c>
      <c r="AQ49" s="40">
        <v>-6.9440668151454304E-2</v>
      </c>
      <c r="AR49" s="40">
        <v>-0.106508491904571</v>
      </c>
      <c r="AS49" s="40">
        <v>1.8040978972166E-2</v>
      </c>
      <c r="AT49" s="40">
        <v>0.28057701868753798</v>
      </c>
      <c r="AU49" s="40">
        <v>2.6828948377113702</v>
      </c>
      <c r="AV49" s="40">
        <v>3.4703831105784699</v>
      </c>
      <c r="AW49" s="40">
        <v>3.7102276158870602</v>
      </c>
      <c r="AX49" s="40">
        <v>3.7697518178309202</v>
      </c>
      <c r="AY49" s="40">
        <v>3.0007594357171499</v>
      </c>
      <c r="AZ49" s="40">
        <v>-0.16467599249050999</v>
      </c>
      <c r="BA49" s="40">
        <v>-0.923638163493539</v>
      </c>
      <c r="BB49" s="40">
        <v>-1.0563701176025699</v>
      </c>
      <c r="BC49" s="40">
        <v>-0.87457671994550801</v>
      </c>
      <c r="BD49" s="40">
        <v>-0.50142842699261603</v>
      </c>
      <c r="BE49" s="40">
        <v>-6.3701294520836199E-2</v>
      </c>
      <c r="BF49" s="40">
        <v>-2.04024287373329E-2</v>
      </c>
      <c r="BG49" s="40">
        <v>-4.35594356323242E-2</v>
      </c>
      <c r="BH49" s="40">
        <v>1.8245670577960602E-2</v>
      </c>
      <c r="BI49" s="40">
        <v>-2.3413400572385001E-2</v>
      </c>
      <c r="BJ49" s="40">
        <v>2.21185053440895E-2</v>
      </c>
      <c r="BK49" s="40">
        <v>-1.72309446667929E-2</v>
      </c>
      <c r="BL49" s="40">
        <v>-9.2648183986761001E-2</v>
      </c>
      <c r="BM49" s="40">
        <v>-9.4583075191255306E-2</v>
      </c>
      <c r="BN49" s="40">
        <v>-0.155491169165453</v>
      </c>
      <c r="BO49" s="40">
        <v>-3.4087925719791003E-2</v>
      </c>
      <c r="BP49" s="40">
        <v>-8.1452750455671297E-2</v>
      </c>
      <c r="BQ49" s="40">
        <v>4.2412024319190597E-2</v>
      </c>
      <c r="BR49" s="40">
        <v>0.37507468483356299</v>
      </c>
      <c r="BS49" s="40">
        <v>2.8163237680975599</v>
      </c>
      <c r="BT49" s="40">
        <v>3.65592955698897</v>
      </c>
      <c r="BU49" s="40">
        <v>3.9119402877585499</v>
      </c>
      <c r="BV49" s="40">
        <v>3.98273108808587</v>
      </c>
      <c r="BW49" s="40">
        <v>3.2128631123715201</v>
      </c>
      <c r="BX49" s="40">
        <v>-4.6280266210251102E-2</v>
      </c>
      <c r="BY49" s="40">
        <v>-0.81017684143606805</v>
      </c>
      <c r="BZ49" s="40">
        <v>-0.94232411219558598</v>
      </c>
      <c r="CA49" s="40">
        <v>-0.72486752601719595</v>
      </c>
      <c r="CB49" s="40">
        <v>-0.389488241072802</v>
      </c>
      <c r="CC49" s="40">
        <v>-1.79280140487591E-2</v>
      </c>
      <c r="CD49" s="40">
        <v>3.3097993950950901E-2</v>
      </c>
      <c r="CE49" s="40">
        <v>6.6435505860380903E-3</v>
      </c>
      <c r="CF49" s="40">
        <v>6.9001431695626697E-2</v>
      </c>
      <c r="CG49" s="40">
        <v>2.43041113856261E-2</v>
      </c>
      <c r="CH49" s="40">
        <v>5.7064796900322998E-2</v>
      </c>
      <c r="CI49" s="40">
        <v>3.4987601211900303E-2</v>
      </c>
      <c r="CJ49" s="40">
        <v>-4.8402531999062699E-2</v>
      </c>
      <c r="CK49" s="40">
        <v>-4.9865202028635099E-2</v>
      </c>
      <c r="CL49" s="40">
        <v>-0.12022007902097</v>
      </c>
      <c r="CM49" s="40">
        <v>-9.6027240056207191E-3</v>
      </c>
      <c r="CN49" s="40">
        <v>-6.4099220254717496E-2</v>
      </c>
      <c r="CO49" s="40">
        <v>5.9291336085754799E-2</v>
      </c>
      <c r="CP49" s="40">
        <v>0.44052348054089202</v>
      </c>
      <c r="CQ49" s="40">
        <v>2.9087362388224798</v>
      </c>
      <c r="CR49" s="40">
        <v>3.7844384605483099</v>
      </c>
      <c r="CS49" s="40">
        <v>4.05164586982547</v>
      </c>
      <c r="CT49" s="40">
        <v>4.1302398818720798</v>
      </c>
      <c r="CU49" s="40">
        <v>3.3597654726972599</v>
      </c>
      <c r="CV49" s="40">
        <v>3.5720253146103199E-2</v>
      </c>
      <c r="CW49" s="40">
        <v>-0.73159387541288801</v>
      </c>
      <c r="CX49" s="40">
        <v>-0.86333619626563396</v>
      </c>
      <c r="CY49" s="40">
        <v>-0.62117939435707803</v>
      </c>
      <c r="CZ49" s="40">
        <v>-0.31195880930477199</v>
      </c>
      <c r="DA49" s="40">
        <v>2.7845266423317899E-2</v>
      </c>
      <c r="DB49" s="40">
        <v>8.6598416639234593E-2</v>
      </c>
      <c r="DC49" s="40">
        <v>5.6846536804400397E-2</v>
      </c>
      <c r="DD49" s="40">
        <v>0.119757192813293</v>
      </c>
      <c r="DE49" s="40">
        <v>7.2021623343637098E-2</v>
      </c>
      <c r="DF49" s="40">
        <v>9.2011088456556506E-2</v>
      </c>
      <c r="DG49" s="40">
        <v>8.72061470905936E-2</v>
      </c>
      <c r="DH49" s="40">
        <v>-4.1568800113644597E-3</v>
      </c>
      <c r="DI49" s="40">
        <v>-5.1473288660149798E-3</v>
      </c>
      <c r="DJ49" s="40">
        <v>-8.4948988876487205E-2</v>
      </c>
      <c r="DK49" s="40">
        <v>1.4882477708549601E-2</v>
      </c>
      <c r="DL49" s="40">
        <v>-4.6745690053763798E-2</v>
      </c>
      <c r="DM49" s="40">
        <v>7.6170647852319098E-2</v>
      </c>
      <c r="DN49" s="40">
        <v>0.50597227624822005</v>
      </c>
      <c r="DO49" s="40">
        <v>3.0011487095474001</v>
      </c>
      <c r="DP49" s="40">
        <v>3.9129473641076502</v>
      </c>
      <c r="DQ49" s="40">
        <v>4.1913514518923902</v>
      </c>
      <c r="DR49" s="40">
        <v>4.2777486756582803</v>
      </c>
      <c r="DS49" s="40">
        <v>3.5066678330230001</v>
      </c>
      <c r="DT49" s="40">
        <v>0.11772077250245799</v>
      </c>
      <c r="DU49" s="40">
        <v>-0.65301090938970896</v>
      </c>
      <c r="DV49" s="40">
        <v>-0.78434828033568205</v>
      </c>
      <c r="DW49" s="40">
        <v>-0.51749126269696</v>
      </c>
      <c r="DX49" s="40">
        <v>-0.23442937753674301</v>
      </c>
      <c r="DY49" s="40">
        <v>9.3934613518429799E-2</v>
      </c>
      <c r="DZ49" s="40">
        <v>0.16384452983704501</v>
      </c>
      <c r="EA49" s="40">
        <v>0.129331675452491</v>
      </c>
      <c r="EB49" s="40">
        <v>0.19304045062192399</v>
      </c>
      <c r="EC49" s="40">
        <v>0.14091813191334601</v>
      </c>
      <c r="ED49" s="40">
        <v>0.142467983145496</v>
      </c>
      <c r="EE49" s="40">
        <v>0.162601433768468</v>
      </c>
      <c r="EF49" s="40">
        <v>5.9726814176740202E-2</v>
      </c>
      <c r="EG49" s="40">
        <v>5.9418177698506797E-2</v>
      </c>
      <c r="EH49" s="40">
        <v>-3.4023136612004699E-2</v>
      </c>
      <c r="EI49" s="40">
        <v>5.0235220140212901E-2</v>
      </c>
      <c r="EJ49" s="40">
        <v>-2.1689948604864E-2</v>
      </c>
      <c r="EK49" s="40">
        <v>0.100541693199344</v>
      </c>
      <c r="EL49" s="40">
        <v>0.600469942394246</v>
      </c>
      <c r="EM49" s="40">
        <v>3.1345776399335898</v>
      </c>
      <c r="EN49" s="40">
        <v>4.0984938105181499</v>
      </c>
      <c r="EO49" s="40">
        <v>4.3930641237638799</v>
      </c>
      <c r="EP49" s="40">
        <v>4.4907279459132301</v>
      </c>
      <c r="EQ49" s="40">
        <v>3.7187715096773699</v>
      </c>
      <c r="ER49" s="40">
        <v>0.23611649878271601</v>
      </c>
      <c r="ES49" s="40">
        <v>-0.53954958733223701</v>
      </c>
      <c r="ET49" s="40">
        <v>-0.67030227492869499</v>
      </c>
      <c r="EU49" s="40">
        <v>-0.367782068768648</v>
      </c>
      <c r="EV49" s="40">
        <v>-0.12248919161692901</v>
      </c>
      <c r="EW49" s="40">
        <v>73.292268061331299</v>
      </c>
      <c r="EX49" s="40">
        <v>72.091418635638504</v>
      </c>
      <c r="EY49" s="40">
        <v>70.509308565384998</v>
      </c>
      <c r="EZ49" s="40">
        <v>69.970402930418899</v>
      </c>
      <c r="FA49" s="40">
        <v>68.523303177146403</v>
      </c>
      <c r="FB49" s="40">
        <v>68.156997251054406</v>
      </c>
      <c r="FC49" s="40">
        <v>67.690856505312595</v>
      </c>
      <c r="FD49" s="40">
        <v>70.966702735080602</v>
      </c>
      <c r="FE49" s="40">
        <v>75.547951468277105</v>
      </c>
      <c r="FF49" s="40">
        <v>80.275647115133197</v>
      </c>
      <c r="FG49" s="40">
        <v>84.710183362205498</v>
      </c>
      <c r="FH49" s="40">
        <v>89.125628453157503</v>
      </c>
      <c r="FI49" s="40">
        <v>91.9777728763043</v>
      </c>
      <c r="FJ49" s="40">
        <v>93.528498622529099</v>
      </c>
      <c r="FK49" s="40">
        <v>94.738747185943794</v>
      </c>
      <c r="FL49" s="40">
        <v>96.075797232851798</v>
      </c>
      <c r="FM49" s="40">
        <v>97.162376067665605</v>
      </c>
      <c r="FN49" s="40">
        <v>95.973151340754598</v>
      </c>
      <c r="FO49" s="40">
        <v>94.733260335542099</v>
      </c>
      <c r="FP49" s="40">
        <v>91.531687612986602</v>
      </c>
      <c r="FQ49" s="40">
        <v>86.941010614960803</v>
      </c>
      <c r="FR49" s="40">
        <v>81.9397517516188</v>
      </c>
      <c r="FS49" s="40">
        <v>78.974759624415796</v>
      </c>
      <c r="FT49" s="40">
        <v>76.936792602367902</v>
      </c>
      <c r="FU49" s="40">
        <v>2.0548083278728799E-2</v>
      </c>
      <c r="FV49" s="40">
        <v>0</v>
      </c>
      <c r="FW49" s="40">
        <v>0</v>
      </c>
      <c r="FX49" s="41">
        <v>1</v>
      </c>
      <c r="FY49" s="22"/>
      <c r="FZ49" s="22"/>
    </row>
    <row r="50" spans="1:182" x14ac:dyDescent="0.2">
      <c r="A50" t="s">
        <v>42</v>
      </c>
      <c r="B50" t="s">
        <v>58</v>
      </c>
      <c r="C50" t="s">
        <v>3</v>
      </c>
      <c r="D50" t="s">
        <v>79</v>
      </c>
      <c r="E50" t="s">
        <v>77</v>
      </c>
      <c r="F50" s="22" t="s">
        <v>77</v>
      </c>
      <c r="G50" s="35">
        <v>43627</v>
      </c>
      <c r="H50" s="40">
        <v>9800</v>
      </c>
      <c r="I50" s="40">
        <v>9.4098084665444208</v>
      </c>
      <c r="J50" s="40">
        <v>8.2829756146086702</v>
      </c>
      <c r="K50" s="40">
        <v>7.5276829054242</v>
      </c>
      <c r="L50" s="40">
        <v>7.0952887034369203</v>
      </c>
      <c r="M50" s="40">
        <v>6.96803739096024</v>
      </c>
      <c r="N50" s="40">
        <v>7.2670949265265898</v>
      </c>
      <c r="O50" s="40">
        <v>7.93416169054957</v>
      </c>
      <c r="P50" s="40">
        <v>8.3010105229453401</v>
      </c>
      <c r="Q50" s="40">
        <v>8.7865763129094105</v>
      </c>
      <c r="R50" s="40">
        <v>9.3973466323208203</v>
      </c>
      <c r="S50" s="40">
        <v>10.2275364244963</v>
      </c>
      <c r="T50" s="40">
        <v>11.458389782056299</v>
      </c>
      <c r="U50" s="40">
        <v>13.0255004549473</v>
      </c>
      <c r="V50" s="40">
        <v>14.684121110821099</v>
      </c>
      <c r="W50" s="40">
        <v>16.2120760051376</v>
      </c>
      <c r="X50" s="40">
        <v>18.466409979489001</v>
      </c>
      <c r="Y50" s="40">
        <v>20.666179546120102</v>
      </c>
      <c r="Z50" s="40">
        <v>21.9903564324092</v>
      </c>
      <c r="AA50" s="40">
        <v>22.198439475231002</v>
      </c>
      <c r="AB50" s="40">
        <v>20.724046187729599</v>
      </c>
      <c r="AC50" s="40">
        <v>19.107764691853799</v>
      </c>
      <c r="AD50" s="40">
        <v>17.1290647877703</v>
      </c>
      <c r="AE50" s="40">
        <v>14.492938525183201</v>
      </c>
      <c r="AF50" s="40">
        <v>12.0242747705959</v>
      </c>
      <c r="AG50" s="40">
        <v>-0.11200821743499199</v>
      </c>
      <c r="AH50" s="40">
        <v>-8.3143829937280894E-2</v>
      </c>
      <c r="AI50" s="40">
        <v>-0.12600438554909299</v>
      </c>
      <c r="AJ50" s="40">
        <v>-6.7968023286120796E-2</v>
      </c>
      <c r="AK50" s="40">
        <v>-0.105908880401753</v>
      </c>
      <c r="AL50" s="40">
        <v>-5.5804691254621799E-2</v>
      </c>
      <c r="AM50" s="40">
        <v>-9.8930503204617798E-2</v>
      </c>
      <c r="AN50" s="40">
        <v>-0.121731732061088</v>
      </c>
      <c r="AO50" s="40">
        <v>-0.144623988581874</v>
      </c>
      <c r="AP50" s="40">
        <v>-0.13619590623795799</v>
      </c>
      <c r="AQ50" s="40">
        <v>-4.7679075304359303E-2</v>
      </c>
      <c r="AR50" s="40">
        <v>-8.3680784507389194E-2</v>
      </c>
      <c r="AS50" s="40">
        <v>2.8659225896694898E-3</v>
      </c>
      <c r="AT50" s="40">
        <v>0.23896952242649999</v>
      </c>
      <c r="AU50" s="40">
        <v>1.67454903464974</v>
      </c>
      <c r="AV50" s="40">
        <v>2.2093265089205798</v>
      </c>
      <c r="AW50" s="40">
        <v>2.3653848958995698</v>
      </c>
      <c r="AX50" s="40">
        <v>2.4406562750642502</v>
      </c>
      <c r="AY50" s="40">
        <v>2.12745474615686</v>
      </c>
      <c r="AZ50" s="40">
        <v>0.33370850220409698</v>
      </c>
      <c r="BA50" s="40">
        <v>-0.339022821766719</v>
      </c>
      <c r="BB50" s="40">
        <v>-0.61662266648382003</v>
      </c>
      <c r="BC50" s="40">
        <v>-0.58314284251765702</v>
      </c>
      <c r="BD50" s="40">
        <v>-0.343098950496532</v>
      </c>
      <c r="BE50" s="40">
        <v>-5.2792946148203602E-2</v>
      </c>
      <c r="BF50" s="40">
        <v>-1.7493143832217901E-2</v>
      </c>
      <c r="BG50" s="40">
        <v>-6.1158405249216397E-2</v>
      </c>
      <c r="BH50" s="40">
        <v>-4.79265647304791E-3</v>
      </c>
      <c r="BI50" s="40">
        <v>-5.0077128139230001E-2</v>
      </c>
      <c r="BJ50" s="40">
        <v>-8.2065970237912306E-3</v>
      </c>
      <c r="BK50" s="40">
        <v>-2.6275870771641199E-2</v>
      </c>
      <c r="BL50" s="40">
        <v>-5.8366481437653002E-2</v>
      </c>
      <c r="BM50" s="40">
        <v>-8.8951452068751699E-2</v>
      </c>
      <c r="BN50" s="40">
        <v>-9.5132566961593001E-2</v>
      </c>
      <c r="BO50" s="40">
        <v>-1.0690072347976301E-2</v>
      </c>
      <c r="BP50" s="40">
        <v>-6.20688518334752E-2</v>
      </c>
      <c r="BQ50" s="40">
        <v>2.3864879204082399E-2</v>
      </c>
      <c r="BR50" s="40">
        <v>0.30871195589514799</v>
      </c>
      <c r="BS50" s="40">
        <v>1.7777752989895399</v>
      </c>
      <c r="BT50" s="40">
        <v>2.3514789749818901</v>
      </c>
      <c r="BU50" s="40">
        <v>2.51957904618506</v>
      </c>
      <c r="BV50" s="40">
        <v>2.5922714942156002</v>
      </c>
      <c r="BW50" s="40">
        <v>2.29337618516458</v>
      </c>
      <c r="BX50" s="40">
        <v>0.44089817682666199</v>
      </c>
      <c r="BY50" s="40">
        <v>-0.24880178062739999</v>
      </c>
      <c r="BZ50" s="40">
        <v>-0.52221119821733897</v>
      </c>
      <c r="CA50" s="40">
        <v>-0.45910258528974801</v>
      </c>
      <c r="CB50" s="40">
        <v>-0.250194269352284</v>
      </c>
      <c r="CC50" s="40">
        <v>-1.1780629640680501E-2</v>
      </c>
      <c r="CD50" s="40">
        <v>2.7976321374431099E-2</v>
      </c>
      <c r="CE50" s="40">
        <v>-1.6246276831888298E-2</v>
      </c>
      <c r="CF50" s="40">
        <v>3.8962410132459803E-2</v>
      </c>
      <c r="CG50" s="40">
        <v>-1.14082266008002E-2</v>
      </c>
      <c r="CH50" s="40">
        <v>2.47596980438341E-2</v>
      </c>
      <c r="CI50" s="40">
        <v>2.4044506325809099E-2</v>
      </c>
      <c r="CJ50" s="40">
        <v>-1.44799018835256E-2</v>
      </c>
      <c r="CK50" s="40">
        <v>-5.0392822873342999E-2</v>
      </c>
      <c r="CL50" s="40">
        <v>-6.6692223268802406E-2</v>
      </c>
      <c r="CM50" s="40">
        <v>1.4928398421123401E-2</v>
      </c>
      <c r="CN50" s="40">
        <v>-4.7100493099305203E-2</v>
      </c>
      <c r="CO50" s="40">
        <v>3.8408692586732601E-2</v>
      </c>
      <c r="CP50" s="40">
        <v>0.35701535286124803</v>
      </c>
      <c r="CQ50" s="40">
        <v>1.8492694952162101</v>
      </c>
      <c r="CR50" s="40">
        <v>2.44993333994115</v>
      </c>
      <c r="CS50" s="40">
        <v>2.6263734449557701</v>
      </c>
      <c r="CT50" s="40">
        <v>2.6972797331389202</v>
      </c>
      <c r="CU50" s="40">
        <v>2.4082928683798102</v>
      </c>
      <c r="CV50" s="40">
        <v>0.51513741894155696</v>
      </c>
      <c r="CW50" s="40">
        <v>-0.18631496237196199</v>
      </c>
      <c r="CX50" s="40">
        <v>-0.45682210289880099</v>
      </c>
      <c r="CY50" s="40">
        <v>-0.37319268099381497</v>
      </c>
      <c r="CZ50" s="40">
        <v>-0.18584877020452301</v>
      </c>
      <c r="DA50" s="40">
        <v>2.9231686866842601E-2</v>
      </c>
      <c r="DB50" s="40">
        <v>7.3445786581080197E-2</v>
      </c>
      <c r="DC50" s="40">
        <v>2.8665851585439901E-2</v>
      </c>
      <c r="DD50" s="40">
        <v>8.2717476737967505E-2</v>
      </c>
      <c r="DE50" s="40">
        <v>2.7260674937629702E-2</v>
      </c>
      <c r="DF50" s="40">
        <v>5.7725993111459303E-2</v>
      </c>
      <c r="DG50" s="40">
        <v>7.4364883423259295E-2</v>
      </c>
      <c r="DH50" s="40">
        <v>2.9406677670601698E-2</v>
      </c>
      <c r="DI50" s="40">
        <v>-1.1834193677934301E-2</v>
      </c>
      <c r="DJ50" s="40">
        <v>-3.8251879576011699E-2</v>
      </c>
      <c r="DK50" s="40">
        <v>4.05468691902231E-2</v>
      </c>
      <c r="DL50" s="40">
        <v>-3.21321343651352E-2</v>
      </c>
      <c r="DM50" s="40">
        <v>5.29525059693828E-2</v>
      </c>
      <c r="DN50" s="40">
        <v>0.405318749827349</v>
      </c>
      <c r="DO50" s="40">
        <v>1.9207636914428801</v>
      </c>
      <c r="DP50" s="40">
        <v>2.54838770490041</v>
      </c>
      <c r="DQ50" s="40">
        <v>2.7331678437264899</v>
      </c>
      <c r="DR50" s="40">
        <v>2.80228797206225</v>
      </c>
      <c r="DS50" s="40">
        <v>2.5232095515950501</v>
      </c>
      <c r="DT50" s="40">
        <v>0.58937666105645203</v>
      </c>
      <c r="DU50" s="40">
        <v>-0.123828144116523</v>
      </c>
      <c r="DV50" s="40">
        <v>-0.391433007580263</v>
      </c>
      <c r="DW50" s="40">
        <v>-0.28728277669788299</v>
      </c>
      <c r="DX50" s="40">
        <v>-0.12150327105676199</v>
      </c>
      <c r="DY50" s="40">
        <v>8.8446958153630503E-2</v>
      </c>
      <c r="DZ50" s="40">
        <v>0.139096472686143</v>
      </c>
      <c r="EA50" s="40">
        <v>9.3511831885316393E-2</v>
      </c>
      <c r="EB50" s="40">
        <v>0.14589284355104001</v>
      </c>
      <c r="EC50" s="40">
        <v>8.3092427200152794E-2</v>
      </c>
      <c r="ED50" s="40">
        <v>0.10532408734229</v>
      </c>
      <c r="EE50" s="40">
        <v>0.14701951585623599</v>
      </c>
      <c r="EF50" s="40">
        <v>9.2771928294037007E-2</v>
      </c>
      <c r="EG50" s="40">
        <v>4.3838342835187602E-2</v>
      </c>
      <c r="EH50" s="40">
        <v>2.8114597003532798E-3</v>
      </c>
      <c r="EI50" s="40">
        <v>7.7535872146606094E-2</v>
      </c>
      <c r="EJ50" s="40">
        <v>-1.05202016912212E-2</v>
      </c>
      <c r="EK50" s="40">
        <v>7.3951462583795702E-2</v>
      </c>
      <c r="EL50" s="40">
        <v>0.475061183295997</v>
      </c>
      <c r="EM50" s="40">
        <v>2.0239899557826799</v>
      </c>
      <c r="EN50" s="40">
        <v>2.6905401709617198</v>
      </c>
      <c r="EO50" s="40">
        <v>2.8873619940119801</v>
      </c>
      <c r="EP50" s="40">
        <v>2.9539031912136</v>
      </c>
      <c r="EQ50" s="40">
        <v>2.6891309906027701</v>
      </c>
      <c r="ER50" s="40">
        <v>0.69656633567901705</v>
      </c>
      <c r="ES50" s="40">
        <v>-3.3607102977204401E-2</v>
      </c>
      <c r="ET50" s="40">
        <v>-0.297021539313782</v>
      </c>
      <c r="EU50" s="40">
        <v>-0.16324251946997301</v>
      </c>
      <c r="EV50" s="40">
        <v>-2.8598589912513499E-2</v>
      </c>
      <c r="EW50" s="40">
        <v>72.493923194160999</v>
      </c>
      <c r="EX50" s="40">
        <v>71.365125979576206</v>
      </c>
      <c r="EY50" s="40">
        <v>69.848746712934101</v>
      </c>
      <c r="EZ50" s="40">
        <v>69.324643972477503</v>
      </c>
      <c r="FA50" s="40">
        <v>67.940441489877202</v>
      </c>
      <c r="FB50" s="40">
        <v>67.603479398549496</v>
      </c>
      <c r="FC50" s="40">
        <v>67.113955200823</v>
      </c>
      <c r="FD50" s="40">
        <v>70.439983104230606</v>
      </c>
      <c r="FE50" s="40">
        <v>75.037887508747204</v>
      </c>
      <c r="FF50" s="40">
        <v>79.830373858609306</v>
      </c>
      <c r="FG50" s="40">
        <v>84.391890136730197</v>
      </c>
      <c r="FH50" s="40">
        <v>88.887893261651698</v>
      </c>
      <c r="FI50" s="40">
        <v>91.479685262542901</v>
      </c>
      <c r="FJ50" s="40">
        <v>92.787020310774395</v>
      </c>
      <c r="FK50" s="40">
        <v>93.8023894409435</v>
      </c>
      <c r="FL50" s="40">
        <v>95.274680713216497</v>
      </c>
      <c r="FM50" s="40">
        <v>96.403085126408399</v>
      </c>
      <c r="FN50" s="40">
        <v>94.989684199498797</v>
      </c>
      <c r="FO50" s="40">
        <v>93.722877666511707</v>
      </c>
      <c r="FP50" s="40">
        <v>90.412833110418106</v>
      </c>
      <c r="FQ50" s="40">
        <v>85.717447385321407</v>
      </c>
      <c r="FR50" s="40">
        <v>80.777201379613004</v>
      </c>
      <c r="FS50" s="40">
        <v>77.8645476424077</v>
      </c>
      <c r="FT50" s="40">
        <v>75.899892575465003</v>
      </c>
      <c r="FU50" s="40">
        <v>1.93288888565144E-2</v>
      </c>
      <c r="FV50" s="40">
        <v>0</v>
      </c>
      <c r="FW50" s="40">
        <v>0</v>
      </c>
      <c r="FX50" s="41">
        <v>1</v>
      </c>
      <c r="FY50" s="22"/>
      <c r="FZ50" s="22"/>
    </row>
    <row r="51" spans="1:182" x14ac:dyDescent="0.2">
      <c r="A51" t="s">
        <v>42</v>
      </c>
      <c r="B51" t="s">
        <v>58</v>
      </c>
      <c r="C51" t="s">
        <v>3</v>
      </c>
      <c r="D51" t="s">
        <v>79</v>
      </c>
      <c r="E51" t="s">
        <v>77</v>
      </c>
      <c r="F51" s="22" t="s">
        <v>78</v>
      </c>
      <c r="G51" s="35">
        <v>43627</v>
      </c>
      <c r="H51" s="40">
        <v>2358</v>
      </c>
      <c r="I51" s="40">
        <v>2.1948688726193302</v>
      </c>
      <c r="J51" s="40">
        <v>1.88897585769248</v>
      </c>
      <c r="K51" s="40">
        <v>1.7144862189095</v>
      </c>
      <c r="L51" s="40">
        <v>1.6217519883814</v>
      </c>
      <c r="M51" s="40">
        <v>1.5660092791339399</v>
      </c>
      <c r="N51" s="40">
        <v>1.63820183853986</v>
      </c>
      <c r="O51" s="40">
        <v>1.81229459505614</v>
      </c>
      <c r="P51" s="40">
        <v>1.9480341916525701</v>
      </c>
      <c r="Q51" s="40">
        <v>2.16808561396669</v>
      </c>
      <c r="R51" s="40">
        <v>2.3539622121451602</v>
      </c>
      <c r="S51" s="40">
        <v>2.6566556105115602</v>
      </c>
      <c r="T51" s="40">
        <v>3.0982279006833799</v>
      </c>
      <c r="U51" s="40">
        <v>3.58249469645969</v>
      </c>
      <c r="V51" s="40">
        <v>4.1185909513290797</v>
      </c>
      <c r="W51" s="40">
        <v>4.63161787112612</v>
      </c>
      <c r="X51" s="40">
        <v>5.2277563123794604</v>
      </c>
      <c r="Y51" s="40">
        <v>5.7103091567670301</v>
      </c>
      <c r="Z51" s="40">
        <v>6.0726792810511103</v>
      </c>
      <c r="AA51" s="40">
        <v>6.0714325425247404</v>
      </c>
      <c r="AB51" s="40">
        <v>5.7011197271047402</v>
      </c>
      <c r="AC51" s="40">
        <v>5.1813793055331798</v>
      </c>
      <c r="AD51" s="40">
        <v>4.4739049183989597</v>
      </c>
      <c r="AE51" s="40">
        <v>3.6677112756685801</v>
      </c>
      <c r="AF51" s="40">
        <v>2.9573292049325901</v>
      </c>
      <c r="AG51" s="40">
        <v>-6.5913157624324703E-2</v>
      </c>
      <c r="AH51" s="40">
        <v>-4.9468669499546897E-2</v>
      </c>
      <c r="AI51" s="40">
        <v>-2.3298120281147298E-2</v>
      </c>
      <c r="AJ51" s="40">
        <v>-1.48463619793549E-2</v>
      </c>
      <c r="AK51" s="40">
        <v>-1.54930583064116E-2</v>
      </c>
      <c r="AL51" s="40">
        <v>-1.18264270769753E-2</v>
      </c>
      <c r="AM51" s="40">
        <v>-3.5260608126514402E-2</v>
      </c>
      <c r="AN51" s="40">
        <v>-8.6855399254168103E-2</v>
      </c>
      <c r="AO51" s="40">
        <v>-6.10563494530105E-2</v>
      </c>
      <c r="AP51" s="40">
        <v>-0.10462713724131099</v>
      </c>
      <c r="AQ51" s="40">
        <v>-7.4338222725361197E-2</v>
      </c>
      <c r="AR51" s="40">
        <v>-4.2070803441466798E-2</v>
      </c>
      <c r="AS51" s="40">
        <v>5.0574595013004302E-3</v>
      </c>
      <c r="AT51" s="40">
        <v>2.32290048834684E-2</v>
      </c>
      <c r="AU51" s="40">
        <v>1.0225941204579401</v>
      </c>
      <c r="AV51" s="40">
        <v>1.28844629052978</v>
      </c>
      <c r="AW51" s="40">
        <v>1.38471043356834</v>
      </c>
      <c r="AX51" s="40">
        <v>1.35968150223772</v>
      </c>
      <c r="AY51" s="40">
        <v>0.86902048574443402</v>
      </c>
      <c r="AZ51" s="40">
        <v>-0.60956274108460295</v>
      </c>
      <c r="BA51" s="40">
        <v>-0.67064742592263404</v>
      </c>
      <c r="BB51" s="40">
        <v>-0.526473535747219</v>
      </c>
      <c r="BC51" s="40">
        <v>-0.34877350606146801</v>
      </c>
      <c r="BD51" s="40">
        <v>-0.196612406208654</v>
      </c>
      <c r="BE51" s="40">
        <v>-4.3942170270390102E-2</v>
      </c>
      <c r="BF51" s="40">
        <v>-3.06804749794591E-2</v>
      </c>
      <c r="BG51" s="40">
        <v>-9.7305420023943105E-3</v>
      </c>
      <c r="BH51" s="40">
        <v>-8.0448029975800596E-4</v>
      </c>
      <c r="BI51" s="40">
        <v>6.87300126652391E-4</v>
      </c>
      <c r="BJ51" s="40">
        <v>1.63611047383429E-3</v>
      </c>
      <c r="BK51" s="40">
        <v>-1.65309237892899E-2</v>
      </c>
      <c r="BL51" s="40">
        <v>-6.2991592029326901E-2</v>
      </c>
      <c r="BM51" s="40">
        <v>-4.3961425766276797E-2</v>
      </c>
      <c r="BN51" s="40">
        <v>-8.5728834542820903E-2</v>
      </c>
      <c r="BO51" s="40">
        <v>-5.35046661498952E-2</v>
      </c>
      <c r="BP51" s="40">
        <v>-2.9874623557140299E-2</v>
      </c>
      <c r="BQ51" s="40">
        <v>1.7398924434948299E-2</v>
      </c>
      <c r="BR51" s="40">
        <v>5.4534927805149597E-2</v>
      </c>
      <c r="BS51" s="40">
        <v>1.06659578355776</v>
      </c>
      <c r="BT51" s="40">
        <v>1.35540641873592</v>
      </c>
      <c r="BU51" s="40">
        <v>1.4515954313110699</v>
      </c>
      <c r="BV51" s="40">
        <v>1.4353866789876699</v>
      </c>
      <c r="BW51" s="40">
        <v>0.93120379391876096</v>
      </c>
      <c r="BX51" s="40">
        <v>-0.56310319635740502</v>
      </c>
      <c r="BY51" s="40">
        <v>-0.62450746891432896</v>
      </c>
      <c r="BZ51" s="40">
        <v>-0.48569640551884502</v>
      </c>
      <c r="CA51" s="40">
        <v>-0.30688322072302798</v>
      </c>
      <c r="CB51" s="40">
        <v>-0.16529838145752301</v>
      </c>
      <c r="CC51" s="40">
        <v>-2.8725131358615302E-2</v>
      </c>
      <c r="CD51" s="40">
        <v>-1.7667828688760202E-2</v>
      </c>
      <c r="CE51" s="40">
        <v>-3.33678617037061E-4</v>
      </c>
      <c r="CF51" s="40">
        <v>8.9208841761674595E-3</v>
      </c>
      <c r="CG51" s="40">
        <v>1.18937670876515E-2</v>
      </c>
      <c r="CH51" s="40">
        <v>1.09602229710004E-2</v>
      </c>
      <c r="CI51" s="40">
        <v>-3.5588014730043201E-3</v>
      </c>
      <c r="CJ51" s="40">
        <v>-4.6463591841002697E-2</v>
      </c>
      <c r="CK51" s="40">
        <v>-3.2121533696598703E-2</v>
      </c>
      <c r="CL51" s="40">
        <v>-7.2639927663179601E-2</v>
      </c>
      <c r="CM51" s="40">
        <v>-3.9075408330366601E-2</v>
      </c>
      <c r="CN51" s="40">
        <v>-2.1427586522113001E-2</v>
      </c>
      <c r="CO51" s="40">
        <v>2.5946585452557999E-2</v>
      </c>
      <c r="CP51" s="40">
        <v>7.6217314654411297E-2</v>
      </c>
      <c r="CQ51" s="40">
        <v>1.0970712013797399</v>
      </c>
      <c r="CR51" s="40">
        <v>1.40178279955286</v>
      </c>
      <c r="CS51" s="40">
        <v>1.49791977699792</v>
      </c>
      <c r="CT51" s="40">
        <v>1.4878198537862699</v>
      </c>
      <c r="CU51" s="40">
        <v>0.97427176373315205</v>
      </c>
      <c r="CV51" s="40">
        <v>-0.53092545720766704</v>
      </c>
      <c r="CW51" s="40">
        <v>-0.59255107524514605</v>
      </c>
      <c r="CX51" s="40">
        <v>-0.45745428934082299</v>
      </c>
      <c r="CY51" s="40">
        <v>-0.27787013670674499</v>
      </c>
      <c r="CZ51" s="40">
        <v>-0.14361038330586501</v>
      </c>
      <c r="DA51" s="40">
        <v>-1.35080924468405E-2</v>
      </c>
      <c r="DB51" s="40">
        <v>-4.6551823980612497E-3</v>
      </c>
      <c r="DC51" s="40">
        <v>9.0631847683201906E-3</v>
      </c>
      <c r="DD51" s="40">
        <v>1.8646248652092901E-2</v>
      </c>
      <c r="DE51" s="40">
        <v>2.3100234048650602E-2</v>
      </c>
      <c r="DF51" s="40">
        <v>2.0284335468166399E-2</v>
      </c>
      <c r="DG51" s="40">
        <v>9.4133208432812896E-3</v>
      </c>
      <c r="DH51" s="40">
        <v>-2.9935591652678499E-2</v>
      </c>
      <c r="DI51" s="40">
        <v>-2.0281641626920598E-2</v>
      </c>
      <c r="DJ51" s="40">
        <v>-5.9551020783538203E-2</v>
      </c>
      <c r="DK51" s="40">
        <v>-2.4646150510837898E-2</v>
      </c>
      <c r="DL51" s="40">
        <v>-1.2980549487085701E-2</v>
      </c>
      <c r="DM51" s="40">
        <v>3.4494246470167703E-2</v>
      </c>
      <c r="DN51" s="40">
        <v>9.7899701503672998E-2</v>
      </c>
      <c r="DO51" s="40">
        <v>1.12754661920173</v>
      </c>
      <c r="DP51" s="40">
        <v>1.4481591803698</v>
      </c>
      <c r="DQ51" s="40">
        <v>1.5442441226847701</v>
      </c>
      <c r="DR51" s="40">
        <v>1.5402530285848699</v>
      </c>
      <c r="DS51" s="40">
        <v>1.01733973354754</v>
      </c>
      <c r="DT51" s="40">
        <v>-0.498747718057929</v>
      </c>
      <c r="DU51" s="40">
        <v>-0.56059468157596204</v>
      </c>
      <c r="DV51" s="40">
        <v>-0.42921217316280103</v>
      </c>
      <c r="DW51" s="40">
        <v>-0.24885705269046199</v>
      </c>
      <c r="DX51" s="40">
        <v>-0.121922385154207</v>
      </c>
      <c r="DY51" s="40">
        <v>8.4628949070940894E-3</v>
      </c>
      <c r="DZ51" s="40">
        <v>1.41330121220265E-2</v>
      </c>
      <c r="EA51" s="40">
        <v>2.2630763047073201E-2</v>
      </c>
      <c r="EB51" s="40">
        <v>3.2688130331689803E-2</v>
      </c>
      <c r="EC51" s="40">
        <v>3.9280592481714602E-2</v>
      </c>
      <c r="ED51" s="40">
        <v>3.3746873018976102E-2</v>
      </c>
      <c r="EE51" s="40">
        <v>2.81430051805058E-2</v>
      </c>
      <c r="EF51" s="40">
        <v>-6.0717844278373899E-3</v>
      </c>
      <c r="EG51" s="40">
        <v>-3.1867179401868801E-3</v>
      </c>
      <c r="EH51" s="40">
        <v>-4.0652718085047702E-2</v>
      </c>
      <c r="EI51" s="40">
        <v>-3.8125939353720298E-3</v>
      </c>
      <c r="EJ51" s="40">
        <v>-7.8436960275915404E-4</v>
      </c>
      <c r="EK51" s="40">
        <v>4.6835711403815601E-2</v>
      </c>
      <c r="EL51" s="40">
        <v>0.12920562442535399</v>
      </c>
      <c r="EM51" s="40">
        <v>1.1715482823015499</v>
      </c>
      <c r="EN51" s="40">
        <v>1.51511930857593</v>
      </c>
      <c r="EO51" s="40">
        <v>1.6111291204275</v>
      </c>
      <c r="EP51" s="40">
        <v>1.61595820533481</v>
      </c>
      <c r="EQ51" s="40">
        <v>1.07952304172187</v>
      </c>
      <c r="ER51" s="40">
        <v>-0.45228817333073101</v>
      </c>
      <c r="ES51" s="40">
        <v>-0.51445472456765795</v>
      </c>
      <c r="ET51" s="40">
        <v>-0.38843504293442699</v>
      </c>
      <c r="EU51" s="40">
        <v>-0.20696676735202199</v>
      </c>
      <c r="EV51" s="40">
        <v>-9.0608360403076502E-2</v>
      </c>
      <c r="EW51" s="40">
        <v>76.611294855910401</v>
      </c>
      <c r="EX51" s="40">
        <v>75.076319544607401</v>
      </c>
      <c r="EY51" s="40">
        <v>73.185497526305696</v>
      </c>
      <c r="EZ51" s="40">
        <v>72.546200061873805</v>
      </c>
      <c r="FA51" s="40">
        <v>70.837081829483793</v>
      </c>
      <c r="FB51" s="40">
        <v>70.326561446253507</v>
      </c>
      <c r="FC51" s="40">
        <v>69.972560684081799</v>
      </c>
      <c r="FD51" s="40">
        <v>73.123176394047306</v>
      </c>
      <c r="FE51" s="40">
        <v>77.678413440700993</v>
      </c>
      <c r="FF51" s="40">
        <v>82.189039664579795</v>
      </c>
      <c r="FG51" s="40">
        <v>86.101499445409402</v>
      </c>
      <c r="FH51" s="40">
        <v>90.161045403900303</v>
      </c>
      <c r="FI51" s="40">
        <v>94.277437248700494</v>
      </c>
      <c r="FJ51" s="40">
        <v>96.989744455639197</v>
      </c>
      <c r="FK51" s="40">
        <v>99.093635111224103</v>
      </c>
      <c r="FL51" s="40">
        <v>99.694668390453003</v>
      </c>
      <c r="FM51" s="40">
        <v>100.68737480616601</v>
      </c>
      <c r="FN51" s="40">
        <v>100.483525266109</v>
      </c>
      <c r="FO51" s="40">
        <v>99.346694554472606</v>
      </c>
      <c r="FP51" s="40">
        <v>96.562445854879201</v>
      </c>
      <c r="FQ51" s="40">
        <v>92.397875581742198</v>
      </c>
      <c r="FR51" s="40">
        <v>87.106216432693301</v>
      </c>
      <c r="FS51" s="40">
        <v>83.861820108708002</v>
      </c>
      <c r="FT51" s="40">
        <v>81.435307265906502</v>
      </c>
      <c r="FU51" s="40">
        <v>3.5369324728853797E-2</v>
      </c>
      <c r="FV51" s="40">
        <v>0</v>
      </c>
      <c r="FW51" s="40">
        <v>0</v>
      </c>
      <c r="FX51" s="41">
        <v>1</v>
      </c>
      <c r="FY51" s="22"/>
      <c r="FZ51" s="22"/>
    </row>
    <row r="52" spans="1:182" x14ac:dyDescent="0.2">
      <c r="A52" t="s">
        <v>42</v>
      </c>
      <c r="B52" t="s">
        <v>58</v>
      </c>
      <c r="C52" t="s">
        <v>3</v>
      </c>
      <c r="D52" t="s">
        <v>79</v>
      </c>
      <c r="E52" t="s">
        <v>78</v>
      </c>
      <c r="F52" s="22" t="s">
        <v>1</v>
      </c>
      <c r="G52" s="35">
        <v>43627</v>
      </c>
      <c r="H52" s="40">
        <v>6243</v>
      </c>
      <c r="I52" s="40">
        <v>6.6634112337351903</v>
      </c>
      <c r="J52" s="40">
        <v>5.6564792298355897</v>
      </c>
      <c r="K52" s="40">
        <v>4.9935508106066999</v>
      </c>
      <c r="L52" s="40">
        <v>4.61693246043271</v>
      </c>
      <c r="M52" s="40">
        <v>4.3956163580547498</v>
      </c>
      <c r="N52" s="40">
        <v>4.3640793403389901</v>
      </c>
      <c r="O52" s="40">
        <v>4.5352298906528201</v>
      </c>
      <c r="P52" s="40">
        <v>4.8834954000289796</v>
      </c>
      <c r="Q52" s="40">
        <v>5.4111039667413197</v>
      </c>
      <c r="R52" s="40">
        <v>6.2066142169777097</v>
      </c>
      <c r="S52" s="40">
        <v>7.2126038837626201</v>
      </c>
      <c r="T52" s="40">
        <v>8.5354507917910301</v>
      </c>
      <c r="U52" s="40">
        <v>10.0272926079617</v>
      </c>
      <c r="V52" s="40">
        <v>11.4522379760507</v>
      </c>
      <c r="W52" s="40">
        <v>12.6550475584217</v>
      </c>
      <c r="X52" s="40">
        <v>13.9607553578427</v>
      </c>
      <c r="Y52" s="40">
        <v>14.987727949799</v>
      </c>
      <c r="Z52" s="40">
        <v>15.6336429013474</v>
      </c>
      <c r="AA52" s="40">
        <v>15.4281042848051</v>
      </c>
      <c r="AB52" s="40">
        <v>14.564805142534899</v>
      </c>
      <c r="AC52" s="40">
        <v>13.6310929888235</v>
      </c>
      <c r="AD52" s="40">
        <v>12.332365845669001</v>
      </c>
      <c r="AE52" s="40">
        <v>10.390619093790299</v>
      </c>
      <c r="AF52" s="40">
        <v>8.5858866923635109</v>
      </c>
      <c r="AG52" s="40">
        <v>-8.0553253110371106E-2</v>
      </c>
      <c r="AH52" s="40">
        <v>-5.24044539841583E-2</v>
      </c>
      <c r="AI52" s="40">
        <v>-6.5041125101030495E-2</v>
      </c>
      <c r="AJ52" s="40">
        <v>-3.0005488886952199E-2</v>
      </c>
      <c r="AK52" s="40">
        <v>-2.2369462245810701E-2</v>
      </c>
      <c r="AL52" s="40">
        <v>-3.3167499379380301E-2</v>
      </c>
      <c r="AM52" s="40">
        <v>-7.2559210517857894E-2</v>
      </c>
      <c r="AN52" s="40">
        <v>-9.4425905807805202E-2</v>
      </c>
      <c r="AO52" s="40">
        <v>-6.6262322385472402E-2</v>
      </c>
      <c r="AP52" s="40">
        <v>-0.117899591033055</v>
      </c>
      <c r="AQ52" s="40">
        <v>-8.8717554753786093E-2</v>
      </c>
      <c r="AR52" s="40">
        <v>-8.8286863131746898E-2</v>
      </c>
      <c r="AS52" s="40">
        <v>1.15115364044877E-2</v>
      </c>
      <c r="AT52" s="40">
        <v>7.5210299864038696E-2</v>
      </c>
      <c r="AU52" s="40">
        <v>1.03470479326138</v>
      </c>
      <c r="AV52" s="40">
        <v>1.2345018736973801</v>
      </c>
      <c r="AW52" s="40">
        <v>1.3763438179409</v>
      </c>
      <c r="AX52" s="40">
        <v>1.2613838454634001</v>
      </c>
      <c r="AY52" s="40">
        <v>0.89420762650123697</v>
      </c>
      <c r="AZ52" s="40">
        <v>-0.109770245385301</v>
      </c>
      <c r="BA52" s="40">
        <v>-0.18273623162491101</v>
      </c>
      <c r="BB52" s="40">
        <v>-0.34313139703258499</v>
      </c>
      <c r="BC52" s="40">
        <v>-0.34176536167295002</v>
      </c>
      <c r="BD52" s="40">
        <v>-0.24459874714476201</v>
      </c>
      <c r="BE52" s="40">
        <v>-3.3148908325470197E-2</v>
      </c>
      <c r="BF52" s="40">
        <v>-1.34752121015387E-2</v>
      </c>
      <c r="BG52" s="40">
        <v>-2.9234057012540102E-2</v>
      </c>
      <c r="BH52" s="40">
        <v>9.6708546191797504E-3</v>
      </c>
      <c r="BI52" s="40">
        <v>1.50925455177419E-2</v>
      </c>
      <c r="BJ52" s="40">
        <v>3.8235388713791598E-3</v>
      </c>
      <c r="BK52" s="40">
        <v>-2.97013849051115E-2</v>
      </c>
      <c r="BL52" s="40">
        <v>-3.82950600749562E-2</v>
      </c>
      <c r="BM52" s="40">
        <v>-3.3827342459755397E-2</v>
      </c>
      <c r="BN52" s="40">
        <v>-8.2684203372377502E-2</v>
      </c>
      <c r="BO52" s="40">
        <v>-6.0702786671976497E-2</v>
      </c>
      <c r="BP52" s="40">
        <v>-6.4498028240765795E-2</v>
      </c>
      <c r="BQ52" s="40">
        <v>3.49713798190779E-2</v>
      </c>
      <c r="BR52" s="40">
        <v>0.11186250164426099</v>
      </c>
      <c r="BS52" s="40">
        <v>1.0970011667203301</v>
      </c>
      <c r="BT52" s="40">
        <v>1.2891151227114499</v>
      </c>
      <c r="BU52" s="40">
        <v>1.43391852134728</v>
      </c>
      <c r="BV52" s="40">
        <v>1.33422117594195</v>
      </c>
      <c r="BW52" s="40">
        <v>0.97341753205707404</v>
      </c>
      <c r="BX52" s="40">
        <v>-4.7367375716256502E-2</v>
      </c>
      <c r="BY52" s="40">
        <v>-0.124301176226823</v>
      </c>
      <c r="BZ52" s="40">
        <v>-0.276352709365081</v>
      </c>
      <c r="CA52" s="40">
        <v>-0.30047862230194999</v>
      </c>
      <c r="CB52" s="40">
        <v>-0.196909997028308</v>
      </c>
      <c r="CC52" s="40">
        <v>-3.1680353388262398E-4</v>
      </c>
      <c r="CD52" s="40">
        <v>1.3487062237380699E-2</v>
      </c>
      <c r="CE52" s="40">
        <v>-4.4341907324500704E-3</v>
      </c>
      <c r="CF52" s="40">
        <v>3.7150569266670597E-2</v>
      </c>
      <c r="CG52" s="40">
        <v>4.1038617975386903E-2</v>
      </c>
      <c r="CH52" s="40">
        <v>2.9443419279163899E-2</v>
      </c>
      <c r="CI52" s="40">
        <v>-1.8185442233121599E-5</v>
      </c>
      <c r="CJ52" s="40">
        <v>5.8099268990188997E-4</v>
      </c>
      <c r="CK52" s="40">
        <v>-1.1362974168910999E-2</v>
      </c>
      <c r="CL52" s="40">
        <v>-5.8294133154172201E-2</v>
      </c>
      <c r="CM52" s="40">
        <v>-4.1299843639063603E-2</v>
      </c>
      <c r="CN52" s="40">
        <v>-4.8021953662487002E-2</v>
      </c>
      <c r="CO52" s="40">
        <v>5.1219595903005101E-2</v>
      </c>
      <c r="CP52" s="40">
        <v>0.13724770494474001</v>
      </c>
      <c r="CQ52" s="40">
        <v>1.14014744520642</v>
      </c>
      <c r="CR52" s="40">
        <v>1.3269400926118899</v>
      </c>
      <c r="CS52" s="40">
        <v>1.47379458553845</v>
      </c>
      <c r="CT52" s="40">
        <v>1.38466808914921</v>
      </c>
      <c r="CU52" s="40">
        <v>1.0282780713502899</v>
      </c>
      <c r="CV52" s="40">
        <v>-4.1473382794680498E-3</v>
      </c>
      <c r="CW52" s="40">
        <v>-8.3829234867066005E-2</v>
      </c>
      <c r="CX52" s="40">
        <v>-0.23010199371248199</v>
      </c>
      <c r="CY52" s="40">
        <v>-0.27188355238415202</v>
      </c>
      <c r="CZ52" s="40">
        <v>-0.163880913970463</v>
      </c>
      <c r="DA52" s="40">
        <v>3.2515301257704902E-2</v>
      </c>
      <c r="DB52" s="40">
        <v>4.04493365763001E-2</v>
      </c>
      <c r="DC52" s="40">
        <v>2.0365675547639999E-2</v>
      </c>
      <c r="DD52" s="40">
        <v>6.4630283914161396E-2</v>
      </c>
      <c r="DE52" s="40">
        <v>6.6984690433031902E-2</v>
      </c>
      <c r="DF52" s="40">
        <v>5.5063299686948702E-2</v>
      </c>
      <c r="DG52" s="40">
        <v>2.9665014020645301E-2</v>
      </c>
      <c r="DH52" s="40">
        <v>3.9457045454759997E-2</v>
      </c>
      <c r="DI52" s="40">
        <v>1.1101394121933301E-2</v>
      </c>
      <c r="DJ52" s="40">
        <v>-3.39040629359669E-2</v>
      </c>
      <c r="DK52" s="40">
        <v>-2.1896900606150599E-2</v>
      </c>
      <c r="DL52" s="40">
        <v>-3.1545879084208202E-2</v>
      </c>
      <c r="DM52" s="40">
        <v>6.7467811986932399E-2</v>
      </c>
      <c r="DN52" s="40">
        <v>0.16263290824521801</v>
      </c>
      <c r="DO52" s="40">
        <v>1.1832937236925201</v>
      </c>
      <c r="DP52" s="40">
        <v>1.36476506251233</v>
      </c>
      <c r="DQ52" s="40">
        <v>1.51367064972961</v>
      </c>
      <c r="DR52" s="40">
        <v>1.43511500235647</v>
      </c>
      <c r="DS52" s="40">
        <v>1.0831386106434999</v>
      </c>
      <c r="DT52" s="40">
        <v>3.9072699157320402E-2</v>
      </c>
      <c r="DU52" s="40">
        <v>-4.33572935073087E-2</v>
      </c>
      <c r="DV52" s="40">
        <v>-0.18385127805988299</v>
      </c>
      <c r="DW52" s="40">
        <v>-0.24328848246635401</v>
      </c>
      <c r="DX52" s="40">
        <v>-0.13085183091261701</v>
      </c>
      <c r="DY52" s="40">
        <v>7.9919646042605805E-2</v>
      </c>
      <c r="DZ52" s="40">
        <v>7.9378578458919602E-2</v>
      </c>
      <c r="EA52" s="40">
        <v>5.6172743636130298E-2</v>
      </c>
      <c r="EB52" s="40">
        <v>0.10430662742029299</v>
      </c>
      <c r="EC52" s="40">
        <v>0.104446698196585</v>
      </c>
      <c r="ED52" s="40">
        <v>9.2054337937708106E-2</v>
      </c>
      <c r="EE52" s="40">
        <v>7.2522839633391595E-2</v>
      </c>
      <c r="EF52" s="40">
        <v>9.5587891187609006E-2</v>
      </c>
      <c r="EG52" s="40">
        <v>4.35363740476504E-2</v>
      </c>
      <c r="EH52" s="40">
        <v>1.3113247247107101E-3</v>
      </c>
      <c r="EI52" s="40">
        <v>6.117867475659E-3</v>
      </c>
      <c r="EJ52" s="40">
        <v>-7.7570441932269998E-3</v>
      </c>
      <c r="EK52" s="40">
        <v>9.0927655401522603E-2</v>
      </c>
      <c r="EL52" s="40">
        <v>0.199285110025441</v>
      </c>
      <c r="EM52" s="40">
        <v>1.24559009715147</v>
      </c>
      <c r="EN52" s="40">
        <v>1.41937831152641</v>
      </c>
      <c r="EO52" s="40">
        <v>1.571245353136</v>
      </c>
      <c r="EP52" s="40">
        <v>1.50795233283501</v>
      </c>
      <c r="EQ52" s="40">
        <v>1.1623485161993401</v>
      </c>
      <c r="ER52" s="40">
        <v>0.10147556882636501</v>
      </c>
      <c r="ES52" s="40">
        <v>1.5077761890778699E-2</v>
      </c>
      <c r="ET52" s="40">
        <v>-0.11707259039237899</v>
      </c>
      <c r="EU52" s="40">
        <v>-0.20200174309535401</v>
      </c>
      <c r="EV52" s="40">
        <v>-8.3163080796163399E-2</v>
      </c>
      <c r="EW52" s="40">
        <v>77.686333999661201</v>
      </c>
      <c r="EX52" s="40">
        <v>75.793737319613996</v>
      </c>
      <c r="EY52" s="40">
        <v>73.944057018168394</v>
      </c>
      <c r="EZ52" s="40">
        <v>73.325010770376394</v>
      </c>
      <c r="FA52" s="40">
        <v>71.827963887202799</v>
      </c>
      <c r="FB52" s="40">
        <v>71.429518791276095</v>
      </c>
      <c r="FC52" s="40">
        <v>71.099477878438805</v>
      </c>
      <c r="FD52" s="40">
        <v>73.642014359059502</v>
      </c>
      <c r="FE52" s="40">
        <v>78.069015823525305</v>
      </c>
      <c r="FF52" s="40">
        <v>82.718791828030504</v>
      </c>
      <c r="FG52" s="40">
        <v>86.420492073541794</v>
      </c>
      <c r="FH52" s="40">
        <v>90.487527673321495</v>
      </c>
      <c r="FI52" s="40">
        <v>93.893863941327496</v>
      </c>
      <c r="FJ52" s="40">
        <v>96.207435667184299</v>
      </c>
      <c r="FK52" s="40">
        <v>98.069631636737299</v>
      </c>
      <c r="FL52" s="40">
        <v>99.323115194412097</v>
      </c>
      <c r="FM52" s="40">
        <v>100.302411068754</v>
      </c>
      <c r="FN52" s="40">
        <v>99.7342428764115</v>
      </c>
      <c r="FO52" s="40">
        <v>98.4777177239053</v>
      </c>
      <c r="FP52" s="40">
        <v>96.235693183753696</v>
      </c>
      <c r="FQ52" s="40">
        <v>92.687081037015602</v>
      </c>
      <c r="FR52" s="40">
        <v>87.925112583449007</v>
      </c>
      <c r="FS52" s="40">
        <v>84.341847732948693</v>
      </c>
      <c r="FT52" s="40">
        <v>81.965193492336496</v>
      </c>
      <c r="FU52" s="40">
        <v>1.38159036498267E-2</v>
      </c>
      <c r="FV52" s="40">
        <v>0</v>
      </c>
      <c r="FW52" s="40">
        <v>0</v>
      </c>
      <c r="FX52" s="41">
        <v>1</v>
      </c>
      <c r="FY52" s="22"/>
      <c r="FZ52" s="22"/>
    </row>
    <row r="53" spans="1:182" x14ac:dyDescent="0.2">
      <c r="A53" t="s">
        <v>42</v>
      </c>
      <c r="B53" t="s">
        <v>58</v>
      </c>
      <c r="C53" t="s">
        <v>3</v>
      </c>
      <c r="D53" t="s">
        <v>79</v>
      </c>
      <c r="E53" t="s">
        <v>78</v>
      </c>
      <c r="F53" s="22" t="s">
        <v>77</v>
      </c>
      <c r="G53" s="35">
        <v>43627</v>
      </c>
      <c r="H53" s="40">
        <v>5120</v>
      </c>
      <c r="I53" s="40">
        <v>5.5289086305767903</v>
      </c>
      <c r="J53" s="40">
        <v>4.7049563615059</v>
      </c>
      <c r="K53" s="40">
        <v>4.1545167311981501</v>
      </c>
      <c r="L53" s="40">
        <v>3.84995650917427</v>
      </c>
      <c r="M53" s="40">
        <v>3.68277694959475</v>
      </c>
      <c r="N53" s="40">
        <v>3.6570149122481901</v>
      </c>
      <c r="O53" s="40">
        <v>3.7880900202163801</v>
      </c>
      <c r="P53" s="40">
        <v>4.0741729026703499</v>
      </c>
      <c r="Q53" s="40">
        <v>4.4857579671928498</v>
      </c>
      <c r="R53" s="40">
        <v>5.1297415558965103</v>
      </c>
      <c r="S53" s="40">
        <v>5.9365405390078498</v>
      </c>
      <c r="T53" s="40">
        <v>6.9787489524675301</v>
      </c>
      <c r="U53" s="40">
        <v>8.1563939044671407</v>
      </c>
      <c r="V53" s="40">
        <v>9.2736725776909008</v>
      </c>
      <c r="W53" s="40">
        <v>10.2077145948242</v>
      </c>
      <c r="X53" s="40">
        <v>11.266646395253</v>
      </c>
      <c r="Y53" s="40">
        <v>12.089099244213701</v>
      </c>
      <c r="Z53" s="40">
        <v>12.5922178048316</v>
      </c>
      <c r="AA53" s="40">
        <v>12.4421915728696</v>
      </c>
      <c r="AB53" s="40">
        <v>11.725566772491399</v>
      </c>
      <c r="AC53" s="40">
        <v>11.0131145842349</v>
      </c>
      <c r="AD53" s="40">
        <v>10.0362664835106</v>
      </c>
      <c r="AE53" s="40">
        <v>8.52446755633264</v>
      </c>
      <c r="AF53" s="40">
        <v>7.0752981721393402</v>
      </c>
      <c r="AG53" s="40">
        <v>-8.5363533347854001E-2</v>
      </c>
      <c r="AH53" s="40">
        <v>-5.3360812542320002E-2</v>
      </c>
      <c r="AI53" s="40">
        <v>-5.5887687583326601E-2</v>
      </c>
      <c r="AJ53" s="40">
        <v>-2.7722469609272601E-2</v>
      </c>
      <c r="AK53" s="40">
        <v>-1.7541410736189901E-2</v>
      </c>
      <c r="AL53" s="40">
        <v>-2.77080565963976E-2</v>
      </c>
      <c r="AM53" s="40">
        <v>-5.9724951021204897E-2</v>
      </c>
      <c r="AN53" s="40">
        <v>-6.9084203419103096E-2</v>
      </c>
      <c r="AO53" s="40">
        <v>-5.16625992956899E-2</v>
      </c>
      <c r="AP53" s="40">
        <v>-9.3785525052863902E-2</v>
      </c>
      <c r="AQ53" s="40">
        <v>-4.9968250766713899E-2</v>
      </c>
      <c r="AR53" s="40">
        <v>-6.6803106688050701E-2</v>
      </c>
      <c r="AS53" s="40">
        <v>4.3840760694536501E-3</v>
      </c>
      <c r="AT53" s="40">
        <v>5.3003432906656399E-2</v>
      </c>
      <c r="AU53" s="40">
        <v>0.57057705335497499</v>
      </c>
      <c r="AV53" s="40">
        <v>0.65683752043326604</v>
      </c>
      <c r="AW53" s="40">
        <v>0.74981039272042005</v>
      </c>
      <c r="AX53" s="40">
        <v>0.63527222308089704</v>
      </c>
      <c r="AY53" s="40">
        <v>0.53197138411584899</v>
      </c>
      <c r="AZ53" s="40">
        <v>0.10028919715934501</v>
      </c>
      <c r="BA53" s="40">
        <v>1.6892814931594401E-3</v>
      </c>
      <c r="BB53" s="40">
        <v>-0.149574119240417</v>
      </c>
      <c r="BC53" s="40">
        <v>-0.23493331997827099</v>
      </c>
      <c r="BD53" s="40">
        <v>-0.18870029498927399</v>
      </c>
      <c r="BE53" s="40">
        <v>-3.7364581761228699E-2</v>
      </c>
      <c r="BF53" s="40">
        <v>-1.0653782446829701E-2</v>
      </c>
      <c r="BG53" s="40">
        <v>-1.61902645375567E-2</v>
      </c>
      <c r="BH53" s="40">
        <v>1.4808765245248099E-2</v>
      </c>
      <c r="BI53" s="40">
        <v>2.11098712136756E-2</v>
      </c>
      <c r="BJ53" s="40">
        <v>1.2063060173778201E-2</v>
      </c>
      <c r="BK53" s="40">
        <v>-1.42927018154781E-2</v>
      </c>
      <c r="BL53" s="40">
        <v>-1.10726549133569E-2</v>
      </c>
      <c r="BM53" s="40">
        <v>-1.84215343675109E-2</v>
      </c>
      <c r="BN53" s="40">
        <v>-6.5675399755984396E-2</v>
      </c>
      <c r="BO53" s="40">
        <v>-2.76101714576155E-2</v>
      </c>
      <c r="BP53" s="40">
        <v>-4.7613671137566899E-2</v>
      </c>
      <c r="BQ53" s="40">
        <v>2.3213365240636202E-2</v>
      </c>
      <c r="BR53" s="40">
        <v>8.0759008190101095E-2</v>
      </c>
      <c r="BS53" s="40">
        <v>0.619842964744452</v>
      </c>
      <c r="BT53" s="40">
        <v>0.70551146718064395</v>
      </c>
      <c r="BU53" s="40">
        <v>0.80045331533792596</v>
      </c>
      <c r="BV53" s="40">
        <v>0.69713782932683499</v>
      </c>
      <c r="BW53" s="40">
        <v>0.60423522800976903</v>
      </c>
      <c r="BX53" s="40">
        <v>0.15849745396356599</v>
      </c>
      <c r="BY53" s="40">
        <v>5.3407521121997099E-2</v>
      </c>
      <c r="BZ53" s="40">
        <v>-9.3143368637600601E-2</v>
      </c>
      <c r="CA53" s="40">
        <v>-0.19992171110840501</v>
      </c>
      <c r="CB53" s="40">
        <v>-0.14346399119455699</v>
      </c>
      <c r="CC53" s="40">
        <v>-4.1206541100996799E-3</v>
      </c>
      <c r="CD53" s="40">
        <v>1.8924976500160999E-2</v>
      </c>
      <c r="CE53" s="40">
        <v>1.1304049734873299E-2</v>
      </c>
      <c r="CF53" s="40">
        <v>4.4265768943862999E-2</v>
      </c>
      <c r="CG53" s="40">
        <v>4.7879631349910599E-2</v>
      </c>
      <c r="CH53" s="40">
        <v>3.9608414495240801E-2</v>
      </c>
      <c r="CI53" s="40">
        <v>1.71735355855092E-2</v>
      </c>
      <c r="CJ53" s="40">
        <v>2.9105966862881302E-2</v>
      </c>
      <c r="CK53" s="40">
        <v>4.6011259404859298E-3</v>
      </c>
      <c r="CL53" s="40">
        <v>-4.6206412606397997E-2</v>
      </c>
      <c r="CM53" s="40">
        <v>-1.2125033836881001E-2</v>
      </c>
      <c r="CN53" s="40">
        <v>-3.4323126531504197E-2</v>
      </c>
      <c r="CO53" s="40">
        <v>3.6254473561498003E-2</v>
      </c>
      <c r="CP53" s="40">
        <v>9.9982435080437707E-2</v>
      </c>
      <c r="CQ53" s="40">
        <v>0.65396438489553499</v>
      </c>
      <c r="CR53" s="40">
        <v>0.739222894423892</v>
      </c>
      <c r="CS53" s="40">
        <v>0.83552844927079295</v>
      </c>
      <c r="CT53" s="40">
        <v>0.73998575975342895</v>
      </c>
      <c r="CU53" s="40">
        <v>0.65428494615551602</v>
      </c>
      <c r="CV53" s="40">
        <v>0.19881231530810101</v>
      </c>
      <c r="CW53" s="40">
        <v>8.9227416341206595E-2</v>
      </c>
      <c r="CX53" s="40">
        <v>-5.4059602673394401E-2</v>
      </c>
      <c r="CY53" s="40">
        <v>-0.175672777459951</v>
      </c>
      <c r="CZ53" s="40">
        <v>-0.112133464988333</v>
      </c>
      <c r="DA53" s="40">
        <v>2.9123273541029299E-2</v>
      </c>
      <c r="DB53" s="40">
        <v>4.8503735447151801E-2</v>
      </c>
      <c r="DC53" s="40">
        <v>3.8798364007303403E-2</v>
      </c>
      <c r="DD53" s="40">
        <v>7.3722772642477896E-2</v>
      </c>
      <c r="DE53" s="40">
        <v>7.4649391486145605E-2</v>
      </c>
      <c r="DF53" s="40">
        <v>6.7153768816703499E-2</v>
      </c>
      <c r="DG53" s="40">
        <v>4.8639772986496403E-2</v>
      </c>
      <c r="DH53" s="40">
        <v>6.9284588639119501E-2</v>
      </c>
      <c r="DI53" s="40">
        <v>2.7623786248482801E-2</v>
      </c>
      <c r="DJ53" s="40">
        <v>-2.6737425456811501E-2</v>
      </c>
      <c r="DK53" s="40">
        <v>3.3601037838535798E-3</v>
      </c>
      <c r="DL53" s="40">
        <v>-2.1032581925441499E-2</v>
      </c>
      <c r="DM53" s="40">
        <v>4.9295581882359801E-2</v>
      </c>
      <c r="DN53" s="40">
        <v>0.119205861970774</v>
      </c>
      <c r="DO53" s="40">
        <v>0.68808580504661798</v>
      </c>
      <c r="DP53" s="40">
        <v>0.77293432166714005</v>
      </c>
      <c r="DQ53" s="40">
        <v>0.87060358320366005</v>
      </c>
      <c r="DR53" s="40">
        <v>0.78283369018002302</v>
      </c>
      <c r="DS53" s="40">
        <v>0.70433466430126301</v>
      </c>
      <c r="DT53" s="40">
        <v>0.239127176652636</v>
      </c>
      <c r="DU53" s="40">
        <v>0.12504731156041601</v>
      </c>
      <c r="DV53" s="40">
        <v>-1.49758367091881E-2</v>
      </c>
      <c r="DW53" s="40">
        <v>-0.15142384381149601</v>
      </c>
      <c r="DX53" s="40">
        <v>-8.0802938782108202E-2</v>
      </c>
      <c r="DY53" s="40">
        <v>7.7122225127654695E-2</v>
      </c>
      <c r="DZ53" s="40">
        <v>9.1210765542642097E-2</v>
      </c>
      <c r="EA53" s="40">
        <v>7.8495787053073293E-2</v>
      </c>
      <c r="EB53" s="40">
        <v>0.116254007496999</v>
      </c>
      <c r="EC53" s="40">
        <v>0.113300673436011</v>
      </c>
      <c r="ED53" s="40">
        <v>0.106924885586879</v>
      </c>
      <c r="EE53" s="40">
        <v>9.4072022192223201E-2</v>
      </c>
      <c r="EF53" s="40">
        <v>0.12729613714486601</v>
      </c>
      <c r="EG53" s="40">
        <v>6.0864851176661801E-2</v>
      </c>
      <c r="EH53" s="40">
        <v>1.3726998400679299E-3</v>
      </c>
      <c r="EI53" s="40">
        <v>2.5718183092951898E-2</v>
      </c>
      <c r="EJ53" s="40">
        <v>-1.84314637495762E-3</v>
      </c>
      <c r="EK53" s="40">
        <v>6.8124871053542396E-2</v>
      </c>
      <c r="EL53" s="40">
        <v>0.14696143725421901</v>
      </c>
      <c r="EM53" s="40">
        <v>0.73735171643609498</v>
      </c>
      <c r="EN53" s="40">
        <v>0.82160826841451795</v>
      </c>
      <c r="EO53" s="40">
        <v>0.92124650582116596</v>
      </c>
      <c r="EP53" s="40">
        <v>0.84469929642596098</v>
      </c>
      <c r="EQ53" s="40">
        <v>0.77659850819518395</v>
      </c>
      <c r="ER53" s="40">
        <v>0.29733543345685698</v>
      </c>
      <c r="ES53" s="40">
        <v>0.17676555118925399</v>
      </c>
      <c r="ET53" s="40">
        <v>4.1454913893628299E-2</v>
      </c>
      <c r="EU53" s="40">
        <v>-0.11641223494163</v>
      </c>
      <c r="EV53" s="40">
        <v>-3.5566634987391502E-2</v>
      </c>
      <c r="EW53" s="40">
        <v>77.382573149403598</v>
      </c>
      <c r="EX53" s="40">
        <v>75.495257255751795</v>
      </c>
      <c r="EY53" s="40">
        <v>73.667063753758995</v>
      </c>
      <c r="EZ53" s="40">
        <v>73.043506046640601</v>
      </c>
      <c r="FA53" s="40">
        <v>71.591695198547995</v>
      </c>
      <c r="FB53" s="40">
        <v>71.2085303040555</v>
      </c>
      <c r="FC53" s="40">
        <v>70.891139115538707</v>
      </c>
      <c r="FD53" s="40">
        <v>73.432260548514705</v>
      </c>
      <c r="FE53" s="40">
        <v>77.916508167001396</v>
      </c>
      <c r="FF53" s="40">
        <v>82.635568535213906</v>
      </c>
      <c r="FG53" s="40">
        <v>86.388057640259603</v>
      </c>
      <c r="FH53" s="40">
        <v>90.464996512481704</v>
      </c>
      <c r="FI53" s="40">
        <v>93.724502076267299</v>
      </c>
      <c r="FJ53" s="40">
        <v>95.944537353135999</v>
      </c>
      <c r="FK53" s="40">
        <v>97.727989954600503</v>
      </c>
      <c r="FL53" s="40">
        <v>99.041951169250595</v>
      </c>
      <c r="FM53" s="40">
        <v>100.035439350533</v>
      </c>
      <c r="FN53" s="40">
        <v>99.371998475068594</v>
      </c>
      <c r="FO53" s="40">
        <v>98.099370341460698</v>
      </c>
      <c r="FP53" s="40">
        <v>95.8063836894746</v>
      </c>
      <c r="FQ53" s="40">
        <v>92.2029130876127</v>
      </c>
      <c r="FR53" s="40">
        <v>87.476341756491806</v>
      </c>
      <c r="FS53" s="40">
        <v>83.901396924331095</v>
      </c>
      <c r="FT53" s="40">
        <v>81.553530120439206</v>
      </c>
      <c r="FU53" s="40">
        <v>1.4585526201056799E-2</v>
      </c>
      <c r="FV53" s="40">
        <v>0</v>
      </c>
      <c r="FW53" s="40">
        <v>0</v>
      </c>
      <c r="FX53" s="41">
        <v>1</v>
      </c>
      <c r="FY53" s="22"/>
      <c r="FZ53" s="22"/>
    </row>
    <row r="54" spans="1:182" x14ac:dyDescent="0.2">
      <c r="A54" t="s">
        <v>42</v>
      </c>
      <c r="B54" t="s">
        <v>58</v>
      </c>
      <c r="C54" t="s">
        <v>3</v>
      </c>
      <c r="D54" t="s">
        <v>79</v>
      </c>
      <c r="E54" t="s">
        <v>78</v>
      </c>
      <c r="F54" s="22" t="s">
        <v>78</v>
      </c>
      <c r="G54" s="35">
        <v>43627</v>
      </c>
      <c r="H54" s="40">
        <v>1123</v>
      </c>
      <c r="I54" s="40">
        <v>1.1306483074240199</v>
      </c>
      <c r="J54" s="40">
        <v>0.94544632172714604</v>
      </c>
      <c r="K54" s="40">
        <v>0.83183810999487995</v>
      </c>
      <c r="L54" s="40">
        <v>0.75927932343164395</v>
      </c>
      <c r="M54" s="40">
        <v>0.70322899119718096</v>
      </c>
      <c r="N54" s="40">
        <v>0.698673057887788</v>
      </c>
      <c r="O54" s="40">
        <v>0.74021287562017701</v>
      </c>
      <c r="P54" s="40">
        <v>0.802840626628748</v>
      </c>
      <c r="Q54" s="40">
        <v>0.92263851138422803</v>
      </c>
      <c r="R54" s="40">
        <v>1.0726323109922</v>
      </c>
      <c r="S54" s="40">
        <v>1.2707808616793399</v>
      </c>
      <c r="T54" s="40">
        <v>1.5589269667596799</v>
      </c>
      <c r="U54" s="40">
        <v>1.87962422004853</v>
      </c>
      <c r="V54" s="40">
        <v>2.1899477964859599</v>
      </c>
      <c r="W54" s="40">
        <v>2.4620552948633501</v>
      </c>
      <c r="X54" s="40">
        <v>2.70031779659445</v>
      </c>
      <c r="Y54" s="40">
        <v>2.8926509173696502</v>
      </c>
      <c r="Z54" s="40">
        <v>3.0326621794039901</v>
      </c>
      <c r="AA54" s="40">
        <v>2.98384871118561</v>
      </c>
      <c r="AB54" s="40">
        <v>2.84165944859472</v>
      </c>
      <c r="AC54" s="40">
        <v>2.61295364550113</v>
      </c>
      <c r="AD54" s="40">
        <v>2.2860041376913198</v>
      </c>
      <c r="AE54" s="40">
        <v>1.8544425345088</v>
      </c>
      <c r="AF54" s="40">
        <v>1.49758867752866</v>
      </c>
      <c r="AG54" s="40">
        <v>-9.0427322060800397E-3</v>
      </c>
      <c r="AH54" s="40">
        <v>-1.6935986467350599E-2</v>
      </c>
      <c r="AI54" s="40">
        <v>-2.7238936093098302E-2</v>
      </c>
      <c r="AJ54" s="40">
        <v>-1.62481756137248E-2</v>
      </c>
      <c r="AK54" s="40">
        <v>-1.7921256721117801E-2</v>
      </c>
      <c r="AL54" s="40">
        <v>-1.84366600168537E-2</v>
      </c>
      <c r="AM54" s="40">
        <v>-3.1585364776179597E-2</v>
      </c>
      <c r="AN54" s="40">
        <v>-4.89766464147161E-2</v>
      </c>
      <c r="AO54" s="40">
        <v>-3.0029760116446001E-2</v>
      </c>
      <c r="AP54" s="40">
        <v>-3.6815753425211102E-2</v>
      </c>
      <c r="AQ54" s="40">
        <v>-5.3505079237401602E-2</v>
      </c>
      <c r="AR54" s="40">
        <v>-2.9400361702575799E-2</v>
      </c>
      <c r="AS54" s="40">
        <v>-2.29297489153796E-4</v>
      </c>
      <c r="AT54" s="40">
        <v>1.5695971629716698E-2</v>
      </c>
      <c r="AU54" s="40">
        <v>0.461775601639064</v>
      </c>
      <c r="AV54" s="40">
        <v>0.55964348998396196</v>
      </c>
      <c r="AW54" s="40">
        <v>0.59706546384560899</v>
      </c>
      <c r="AX54" s="40">
        <v>0.61713033773976</v>
      </c>
      <c r="AY54" s="40">
        <v>0.33404456469483901</v>
      </c>
      <c r="AZ54" s="40">
        <v>-0.23640401209029999</v>
      </c>
      <c r="BA54" s="40">
        <v>-0.21081895818020499</v>
      </c>
      <c r="BB54" s="40">
        <v>-0.211128167419911</v>
      </c>
      <c r="BC54" s="40">
        <v>-0.118427475091608</v>
      </c>
      <c r="BD54" s="40">
        <v>-7.2062893064848102E-2</v>
      </c>
      <c r="BE54" s="40">
        <v>1.8031254769865E-3</v>
      </c>
      <c r="BF54" s="40">
        <v>-6.8497084035029701E-3</v>
      </c>
      <c r="BG54" s="40">
        <v>-1.89340163450466E-2</v>
      </c>
      <c r="BH54" s="40">
        <v>-9.5305003892690501E-3</v>
      </c>
      <c r="BI54" s="40">
        <v>-1.1783664161797E-2</v>
      </c>
      <c r="BJ54" s="40">
        <v>-1.3486549199340401E-2</v>
      </c>
      <c r="BK54" s="40">
        <v>-2.2767232480356999E-2</v>
      </c>
      <c r="BL54" s="40">
        <v>-3.9156810662815997E-2</v>
      </c>
      <c r="BM54" s="40">
        <v>-1.9483798752238699E-2</v>
      </c>
      <c r="BN54" s="40">
        <v>-2.3665695572602001E-2</v>
      </c>
      <c r="BO54" s="40">
        <v>-4.1047714493422399E-2</v>
      </c>
      <c r="BP54" s="40">
        <v>-2.0476952358286199E-2</v>
      </c>
      <c r="BQ54" s="40">
        <v>8.8499532370697204E-3</v>
      </c>
      <c r="BR54" s="40">
        <v>2.80314795300531E-2</v>
      </c>
      <c r="BS54" s="40">
        <v>0.48008827607675197</v>
      </c>
      <c r="BT54" s="40">
        <v>0.58129135213690697</v>
      </c>
      <c r="BU54" s="40">
        <v>0.62548842717670605</v>
      </c>
      <c r="BV54" s="40">
        <v>0.64299335844454797</v>
      </c>
      <c r="BW54" s="40">
        <v>0.36979943023291201</v>
      </c>
      <c r="BX54" s="40">
        <v>-0.21101475523215199</v>
      </c>
      <c r="BY54" s="40">
        <v>-0.18628838505571299</v>
      </c>
      <c r="BZ54" s="40">
        <v>-0.189804503771004</v>
      </c>
      <c r="CA54" s="40">
        <v>-0.104123641224224</v>
      </c>
      <c r="CB54" s="40">
        <v>-5.7850866524144798E-2</v>
      </c>
      <c r="CC54" s="40">
        <v>9.31493346886717E-3</v>
      </c>
      <c r="CD54" s="40">
        <v>1.3601705799132699E-4</v>
      </c>
      <c r="CE54" s="40">
        <v>-1.31820542265741E-2</v>
      </c>
      <c r="CF54" s="40">
        <v>-4.8778589926637096E-3</v>
      </c>
      <c r="CG54" s="40">
        <v>-7.5327862519757004E-3</v>
      </c>
      <c r="CH54" s="40">
        <v>-1.0058117526504901E-2</v>
      </c>
      <c r="CI54" s="40">
        <v>-1.6659820914682402E-2</v>
      </c>
      <c r="CJ54" s="40">
        <v>-3.23556223349213E-2</v>
      </c>
      <c r="CK54" s="40">
        <v>-1.2179698037234701E-2</v>
      </c>
      <c r="CL54" s="40">
        <v>-1.45580055625121E-2</v>
      </c>
      <c r="CM54" s="40">
        <v>-3.2419781620239403E-2</v>
      </c>
      <c r="CN54" s="40">
        <v>-1.42966262295457E-2</v>
      </c>
      <c r="CO54" s="40">
        <v>1.51382146322027E-2</v>
      </c>
      <c r="CP54" s="40">
        <v>3.6575014724538002E-2</v>
      </c>
      <c r="CQ54" s="40">
        <v>0.49277157860694298</v>
      </c>
      <c r="CR54" s="40">
        <v>0.59628459551880397</v>
      </c>
      <c r="CS54" s="40">
        <v>0.64517408499580198</v>
      </c>
      <c r="CT54" s="40">
        <v>0.66090600779894004</v>
      </c>
      <c r="CU54" s="40">
        <v>0.39456314118560598</v>
      </c>
      <c r="CV54" s="40">
        <v>-0.19343023327473099</v>
      </c>
      <c r="CW54" s="40">
        <v>-0.16929858483644</v>
      </c>
      <c r="CX54" s="40">
        <v>-0.17503579928540799</v>
      </c>
      <c r="CY54" s="40">
        <v>-9.4216849461013705E-2</v>
      </c>
      <c r="CZ54" s="40">
        <v>-4.8007660235724302E-2</v>
      </c>
      <c r="DA54" s="40">
        <v>1.68267414607478E-2</v>
      </c>
      <c r="DB54" s="40">
        <v>7.1217425194856302E-3</v>
      </c>
      <c r="DC54" s="40">
        <v>-7.4300921081015704E-3</v>
      </c>
      <c r="DD54" s="40">
        <v>-2.2521759605837201E-4</v>
      </c>
      <c r="DE54" s="40">
        <v>-3.2819083421544099E-3</v>
      </c>
      <c r="DF54" s="40">
        <v>-6.6296858536693901E-3</v>
      </c>
      <c r="DG54" s="40">
        <v>-1.0552409349007801E-2</v>
      </c>
      <c r="DH54" s="40">
        <v>-2.5554434007026498E-2</v>
      </c>
      <c r="DI54" s="40">
        <v>-4.8755973222307696E-3</v>
      </c>
      <c r="DJ54" s="40">
        <v>-5.4503155524221799E-3</v>
      </c>
      <c r="DK54" s="40">
        <v>-2.37918487470563E-2</v>
      </c>
      <c r="DL54" s="40">
        <v>-8.1163001008052495E-3</v>
      </c>
      <c r="DM54" s="40">
        <v>2.14264760273358E-2</v>
      </c>
      <c r="DN54" s="40">
        <v>4.51185499190229E-2</v>
      </c>
      <c r="DO54" s="40">
        <v>0.50545488113713399</v>
      </c>
      <c r="DP54" s="40">
        <v>0.61127783890069998</v>
      </c>
      <c r="DQ54" s="40">
        <v>0.66485974281489801</v>
      </c>
      <c r="DR54" s="40">
        <v>0.67881865715333101</v>
      </c>
      <c r="DS54" s="40">
        <v>0.41932685213830001</v>
      </c>
      <c r="DT54" s="40">
        <v>-0.17584571131731</v>
      </c>
      <c r="DU54" s="40">
        <v>-0.15230878461716599</v>
      </c>
      <c r="DV54" s="40">
        <v>-0.16026709479981299</v>
      </c>
      <c r="DW54" s="40">
        <v>-8.4310057697804003E-2</v>
      </c>
      <c r="DX54" s="40">
        <v>-3.8164453947303702E-2</v>
      </c>
      <c r="DY54" s="40">
        <v>2.76725991438144E-2</v>
      </c>
      <c r="DZ54" s="40">
        <v>1.7208020583333299E-2</v>
      </c>
      <c r="EA54" s="40">
        <v>8.7482763995018302E-4</v>
      </c>
      <c r="EB54" s="40">
        <v>6.4924576283973802E-3</v>
      </c>
      <c r="EC54" s="40">
        <v>2.8556842171663598E-3</v>
      </c>
      <c r="ED54" s="40">
        <v>-1.6795750361560701E-3</v>
      </c>
      <c r="EE54" s="40">
        <v>-1.7342770531851501E-3</v>
      </c>
      <c r="EF54" s="40">
        <v>-1.5734598255126402E-2</v>
      </c>
      <c r="EG54" s="40">
        <v>5.6703640419765496E-3</v>
      </c>
      <c r="EH54" s="40">
        <v>7.69974230018689E-3</v>
      </c>
      <c r="EI54" s="40">
        <v>-1.1334484003077201E-2</v>
      </c>
      <c r="EJ54" s="40">
        <v>8.0710924348430702E-4</v>
      </c>
      <c r="EK54" s="40">
        <v>3.0505726753559299E-2</v>
      </c>
      <c r="EL54" s="40">
        <v>5.7454057819359299E-2</v>
      </c>
      <c r="EM54" s="40">
        <v>0.52376755557482202</v>
      </c>
      <c r="EN54" s="40">
        <v>0.63292570105364498</v>
      </c>
      <c r="EO54" s="40">
        <v>0.69328270614599496</v>
      </c>
      <c r="EP54" s="40">
        <v>0.70468167785811897</v>
      </c>
      <c r="EQ54" s="40">
        <v>0.45508171767637301</v>
      </c>
      <c r="ER54" s="40">
        <v>-0.150456454459162</v>
      </c>
      <c r="ES54" s="40">
        <v>-0.12777821149267399</v>
      </c>
      <c r="ET54" s="40">
        <v>-0.13894343115090499</v>
      </c>
      <c r="EU54" s="40">
        <v>-7.0006223830420003E-2</v>
      </c>
      <c r="EV54" s="40">
        <v>-2.3952427406600502E-2</v>
      </c>
      <c r="EW54" s="40">
        <v>79.178544749280903</v>
      </c>
      <c r="EX54" s="40">
        <v>77.233049449316198</v>
      </c>
      <c r="EY54" s="40">
        <v>75.2649046452606</v>
      </c>
      <c r="EZ54" s="40">
        <v>74.649503118825294</v>
      </c>
      <c r="FA54" s="40">
        <v>72.945896524973307</v>
      </c>
      <c r="FB54" s="40">
        <v>72.469335656677401</v>
      </c>
      <c r="FC54" s="40">
        <v>72.072345082518297</v>
      </c>
      <c r="FD54" s="40">
        <v>74.627384512355505</v>
      </c>
      <c r="FE54" s="40">
        <v>78.763185805322394</v>
      </c>
      <c r="FF54" s="40">
        <v>83.109404240775106</v>
      </c>
      <c r="FG54" s="40">
        <v>86.545889034419105</v>
      </c>
      <c r="FH54" s="40">
        <v>90.566437726991595</v>
      </c>
      <c r="FI54" s="40">
        <v>94.696021084784505</v>
      </c>
      <c r="FJ54" s="40">
        <v>97.477878551564601</v>
      </c>
      <c r="FK54" s="40">
        <v>99.734500541217102</v>
      </c>
      <c r="FL54" s="40">
        <v>100.697748555949</v>
      </c>
      <c r="FM54" s="40">
        <v>101.644169949136</v>
      </c>
      <c r="FN54" s="40">
        <v>101.522617444334</v>
      </c>
      <c r="FO54" s="40">
        <v>100.33601034948801</v>
      </c>
      <c r="FP54" s="40">
        <v>98.368788952411506</v>
      </c>
      <c r="FQ54" s="40">
        <v>95.136533135864397</v>
      </c>
      <c r="FR54" s="40">
        <v>90.224329070448306</v>
      </c>
      <c r="FS54" s="40">
        <v>86.541366043924995</v>
      </c>
      <c r="FT54" s="40">
        <v>84.002742216495704</v>
      </c>
      <c r="FU54" s="40">
        <v>3.0578465796055599E-2</v>
      </c>
      <c r="FV54" s="40">
        <v>0</v>
      </c>
      <c r="FW54" s="40">
        <v>0</v>
      </c>
      <c r="FX54" s="41">
        <v>1</v>
      </c>
      <c r="FY54" s="22"/>
      <c r="FZ54" s="22"/>
    </row>
    <row r="55" spans="1:182" x14ac:dyDescent="0.2">
      <c r="A55" t="s">
        <v>42</v>
      </c>
      <c r="B55" t="s">
        <v>58</v>
      </c>
      <c r="C55" t="s">
        <v>3</v>
      </c>
      <c r="D55" t="s">
        <v>40</v>
      </c>
      <c r="E55" t="s">
        <v>1</v>
      </c>
      <c r="F55" s="22" t="s">
        <v>1</v>
      </c>
      <c r="G55" s="35">
        <v>43627</v>
      </c>
      <c r="H55" s="40">
        <v>7753</v>
      </c>
      <c r="I55" s="40">
        <v>7.7516124118912701</v>
      </c>
      <c r="J55" s="40">
        <v>6.7613585647752004</v>
      </c>
      <c r="K55" s="40">
        <v>6.0767616384445402</v>
      </c>
      <c r="L55" s="40">
        <v>5.6765167686502496</v>
      </c>
      <c r="M55" s="40">
        <v>5.5221189016237799</v>
      </c>
      <c r="N55" s="40">
        <v>5.70099359569197</v>
      </c>
      <c r="O55" s="40">
        <v>6.1667828816330799</v>
      </c>
      <c r="P55" s="40">
        <v>6.4252007901357802</v>
      </c>
      <c r="Q55" s="40">
        <v>7.3096988471445803</v>
      </c>
      <c r="R55" s="40">
        <v>8.1613853874237492</v>
      </c>
      <c r="S55" s="40">
        <v>9.0764654740966701</v>
      </c>
      <c r="T55" s="40">
        <v>10.4881397381992</v>
      </c>
      <c r="U55" s="40">
        <v>11.950804768119299</v>
      </c>
      <c r="V55" s="40">
        <v>13.5972897210947</v>
      </c>
      <c r="W55" s="40">
        <v>15.0749471196612</v>
      </c>
      <c r="X55" s="40">
        <v>16.6974125503469</v>
      </c>
      <c r="Y55" s="40">
        <v>18.076328978821898</v>
      </c>
      <c r="Z55" s="40">
        <v>19.3532319312881</v>
      </c>
      <c r="AA55" s="40">
        <v>19.5083921953232</v>
      </c>
      <c r="AB55" s="40">
        <v>18.097591953967498</v>
      </c>
      <c r="AC55" s="40">
        <v>16.5696261500883</v>
      </c>
      <c r="AD55" s="40">
        <v>14.731231764443899</v>
      </c>
      <c r="AE55" s="40">
        <v>12.3197760576966</v>
      </c>
      <c r="AF55" s="40">
        <v>10.0365346328605</v>
      </c>
      <c r="AG55" s="40">
        <v>-0.17429821962619901</v>
      </c>
      <c r="AH55" s="40">
        <v>-0.106941628962555</v>
      </c>
      <c r="AI55" s="40">
        <v>-0.131744255138627</v>
      </c>
      <c r="AJ55" s="40">
        <v>-1.26363551028678E-2</v>
      </c>
      <c r="AK55" s="40">
        <v>-7.53912397086271E-2</v>
      </c>
      <c r="AL55" s="40">
        <v>-5.4431206572417401E-2</v>
      </c>
      <c r="AM55" s="40">
        <v>-2.02426750115637E-2</v>
      </c>
      <c r="AN55" s="40">
        <v>-4.0666533665216303E-2</v>
      </c>
      <c r="AO55" s="40">
        <v>-0.200378803181124</v>
      </c>
      <c r="AP55" s="40">
        <v>-0.17016808292378299</v>
      </c>
      <c r="AQ55" s="40">
        <v>-0.131141601041839</v>
      </c>
      <c r="AR55" s="40">
        <v>-8.52997506259041E-2</v>
      </c>
      <c r="AS55" s="40">
        <v>-2.41557223609924E-2</v>
      </c>
      <c r="AT55" s="40">
        <v>9.13432952054649E-2</v>
      </c>
      <c r="AU55" s="40">
        <v>1.7415725135762199</v>
      </c>
      <c r="AV55" s="40">
        <v>2.3093670559777699</v>
      </c>
      <c r="AW55" s="40">
        <v>2.5952046866809</v>
      </c>
      <c r="AX55" s="40">
        <v>2.5138543150513502</v>
      </c>
      <c r="AY55" s="40">
        <v>1.986565538791</v>
      </c>
      <c r="AZ55" s="40">
        <v>-0.36476323397548299</v>
      </c>
      <c r="BA55" s="40">
        <v>-1.00964913924255</v>
      </c>
      <c r="BB55" s="40">
        <v>-1.0177041226524599</v>
      </c>
      <c r="BC55" s="40">
        <v>-0.811912848286513</v>
      </c>
      <c r="BD55" s="40">
        <v>-0.48061278692229897</v>
      </c>
      <c r="BE55" s="40">
        <v>-0.132473832311297</v>
      </c>
      <c r="BF55" s="40">
        <v>-5.6561986048209202E-2</v>
      </c>
      <c r="BG55" s="40">
        <v>-8.3113080215070301E-2</v>
      </c>
      <c r="BH55" s="40">
        <v>4.0180989690004901E-2</v>
      </c>
      <c r="BI55" s="40">
        <v>-2.1364541717284798E-2</v>
      </c>
      <c r="BJ55" s="40">
        <v>-1.6933031186638099E-2</v>
      </c>
      <c r="BK55" s="40">
        <v>2.2285360854555802E-2</v>
      </c>
      <c r="BL55" s="40">
        <v>-2.3443840193663802E-3</v>
      </c>
      <c r="BM55" s="40">
        <v>-0.15411667086198899</v>
      </c>
      <c r="BN55" s="40">
        <v>-0.108859486587237</v>
      </c>
      <c r="BO55" s="40">
        <v>-8.8014532831764206E-2</v>
      </c>
      <c r="BP55" s="40">
        <v>-5.3587493259232802E-2</v>
      </c>
      <c r="BQ55" s="40">
        <v>7.3297886091916002E-3</v>
      </c>
      <c r="BR55" s="40">
        <v>0.16286473175302199</v>
      </c>
      <c r="BS55" s="40">
        <v>1.87215406427367</v>
      </c>
      <c r="BT55" s="40">
        <v>2.4367383734404</v>
      </c>
      <c r="BU55" s="40">
        <v>2.7545680579260701</v>
      </c>
      <c r="BV55" s="40">
        <v>2.6789433076556501</v>
      </c>
      <c r="BW55" s="40">
        <v>2.1521872748128401</v>
      </c>
      <c r="BX55" s="40">
        <v>-0.22243438597801299</v>
      </c>
      <c r="BY55" s="40">
        <v>-0.85979364585265705</v>
      </c>
      <c r="BZ55" s="40">
        <v>-0.856344042772059</v>
      </c>
      <c r="CA55" s="40">
        <v>-0.67998397917273501</v>
      </c>
      <c r="CB55" s="40">
        <v>-0.37725464017359001</v>
      </c>
      <c r="CC55" s="40">
        <v>-0.103506389065374</v>
      </c>
      <c r="CD55" s="40">
        <v>-2.1669198835729701E-2</v>
      </c>
      <c r="CE55" s="40">
        <v>-4.9431276606706001E-2</v>
      </c>
      <c r="CF55" s="40">
        <v>7.6762121797653904E-2</v>
      </c>
      <c r="CG55" s="40">
        <v>1.6054184731607898E-2</v>
      </c>
      <c r="CH55" s="40">
        <v>9.0380908559847106E-3</v>
      </c>
      <c r="CI55" s="40">
        <v>5.1740148943549003E-2</v>
      </c>
      <c r="CJ55" s="40">
        <v>2.41974200857333E-2</v>
      </c>
      <c r="CK55" s="40">
        <v>-0.122075658944704</v>
      </c>
      <c r="CL55" s="40">
        <v>-6.6397339527084098E-2</v>
      </c>
      <c r="CM55" s="40">
        <v>-5.8144856766161698E-2</v>
      </c>
      <c r="CN55" s="40">
        <v>-3.1623680411175498E-2</v>
      </c>
      <c r="CO55" s="40">
        <v>2.9136557593772601E-2</v>
      </c>
      <c r="CP55" s="40">
        <v>0.212400260832251</v>
      </c>
      <c r="CQ55" s="40">
        <v>1.9625944485000699</v>
      </c>
      <c r="CR55" s="40">
        <v>2.5249553599075898</v>
      </c>
      <c r="CS55" s="40">
        <v>2.8649426433866099</v>
      </c>
      <c r="CT55" s="40">
        <v>2.7932834410277301</v>
      </c>
      <c r="CU55" s="40">
        <v>2.2668963846530401</v>
      </c>
      <c r="CV55" s="40">
        <v>-0.12385785942706901</v>
      </c>
      <c r="CW55" s="40">
        <v>-0.75600418763111799</v>
      </c>
      <c r="CX55" s="40">
        <v>-0.74458654299327198</v>
      </c>
      <c r="CY55" s="40">
        <v>-0.58861044631549297</v>
      </c>
      <c r="CZ55" s="40">
        <v>-0.30566910259225899</v>
      </c>
      <c r="DA55" s="40">
        <v>-7.4538945819450794E-2</v>
      </c>
      <c r="DB55" s="40">
        <v>1.3223588376749799E-2</v>
      </c>
      <c r="DC55" s="40">
        <v>-1.5749472998341601E-2</v>
      </c>
      <c r="DD55" s="40">
        <v>0.113343253905303</v>
      </c>
      <c r="DE55" s="40">
        <v>5.3472911180500599E-2</v>
      </c>
      <c r="DF55" s="40">
        <v>3.5009212898607499E-2</v>
      </c>
      <c r="DG55" s="40">
        <v>8.11949370325422E-2</v>
      </c>
      <c r="DH55" s="40">
        <v>5.0739224190833002E-2</v>
      </c>
      <c r="DI55" s="40">
        <v>-9.0034647027418493E-2</v>
      </c>
      <c r="DJ55" s="40">
        <v>-2.3935192466931599E-2</v>
      </c>
      <c r="DK55" s="40">
        <v>-2.8275180700559299E-2</v>
      </c>
      <c r="DL55" s="40">
        <v>-9.6598675631181397E-3</v>
      </c>
      <c r="DM55" s="40">
        <v>5.0943326578353598E-2</v>
      </c>
      <c r="DN55" s="40">
        <v>0.26193578991148098</v>
      </c>
      <c r="DO55" s="40">
        <v>2.05303483272646</v>
      </c>
      <c r="DP55" s="40">
        <v>2.6131723463747898</v>
      </c>
      <c r="DQ55" s="40">
        <v>2.9753172288471501</v>
      </c>
      <c r="DR55" s="40">
        <v>2.90762357439981</v>
      </c>
      <c r="DS55" s="40">
        <v>2.3816054944932299</v>
      </c>
      <c r="DT55" s="40">
        <v>-2.52813328761251E-2</v>
      </c>
      <c r="DU55" s="40">
        <v>-0.65221472940957803</v>
      </c>
      <c r="DV55" s="40">
        <v>-0.63282904321448497</v>
      </c>
      <c r="DW55" s="40">
        <v>-0.49723691345825</v>
      </c>
      <c r="DX55" s="40">
        <v>-0.234083565010929</v>
      </c>
      <c r="DY55" s="40">
        <v>-3.2714558504549102E-2</v>
      </c>
      <c r="DZ55" s="40">
        <v>6.3603231291095602E-2</v>
      </c>
      <c r="EA55" s="40">
        <v>3.2881701925214703E-2</v>
      </c>
      <c r="EB55" s="40">
        <v>0.16616059869817601</v>
      </c>
      <c r="EC55" s="40">
        <v>0.10749960917184299</v>
      </c>
      <c r="ED55" s="40">
        <v>7.2507388284386798E-2</v>
      </c>
      <c r="EE55" s="40">
        <v>0.12372297289866201</v>
      </c>
      <c r="EF55" s="40">
        <v>8.9061373836682903E-2</v>
      </c>
      <c r="EG55" s="40">
        <v>-4.3772514708283902E-2</v>
      </c>
      <c r="EH55" s="40">
        <v>3.73734038696149E-2</v>
      </c>
      <c r="EI55" s="40">
        <v>1.48518875095155E-2</v>
      </c>
      <c r="EJ55" s="40">
        <v>2.2052389803553198E-2</v>
      </c>
      <c r="EK55" s="40">
        <v>8.2428837548537595E-2</v>
      </c>
      <c r="EL55" s="40">
        <v>0.33345722645903803</v>
      </c>
      <c r="EM55" s="40">
        <v>2.1836163834239102</v>
      </c>
      <c r="EN55" s="40">
        <v>2.7405436638374199</v>
      </c>
      <c r="EO55" s="40">
        <v>3.13468060009231</v>
      </c>
      <c r="EP55" s="40">
        <v>3.07271256700411</v>
      </c>
      <c r="EQ55" s="40">
        <v>2.5472272305150701</v>
      </c>
      <c r="ER55" s="40">
        <v>0.11704751512134499</v>
      </c>
      <c r="ES55" s="40">
        <v>-0.50235923601968802</v>
      </c>
      <c r="ET55" s="40">
        <v>-0.471468963334087</v>
      </c>
      <c r="EU55" s="40">
        <v>-0.365308044344472</v>
      </c>
      <c r="EV55" s="40">
        <v>-0.13072541826222001</v>
      </c>
      <c r="EW55" s="40">
        <v>75.024421017876506</v>
      </c>
      <c r="EX55" s="40">
        <v>74.040104240366006</v>
      </c>
      <c r="EY55" s="40">
        <v>72.0289844818641</v>
      </c>
      <c r="EZ55" s="40">
        <v>71.061258902881903</v>
      </c>
      <c r="FA55" s="40">
        <v>69.966345927078905</v>
      </c>
      <c r="FB55" s="40">
        <v>69.722784302627204</v>
      </c>
      <c r="FC55" s="40">
        <v>69.000778265176194</v>
      </c>
      <c r="FD55" s="40">
        <v>72.170428281684806</v>
      </c>
      <c r="FE55" s="40">
        <v>76.893813971039094</v>
      </c>
      <c r="FF55" s="40">
        <v>82.107624640347197</v>
      </c>
      <c r="FG55" s="40">
        <v>86.212383849818394</v>
      </c>
      <c r="FH55" s="40">
        <v>89.521767841139607</v>
      </c>
      <c r="FI55" s="40">
        <v>92.746674685156407</v>
      </c>
      <c r="FJ55" s="40">
        <v>95.1502287627942</v>
      </c>
      <c r="FK55" s="40">
        <v>97.239953304089397</v>
      </c>
      <c r="FL55" s="40">
        <v>98.418529786330794</v>
      </c>
      <c r="FM55" s="40">
        <v>99.257900570727799</v>
      </c>
      <c r="FN55" s="40">
        <v>99.719081647092096</v>
      </c>
      <c r="FO55" s="40">
        <v>98.886432243762101</v>
      </c>
      <c r="FP55" s="40">
        <v>95.356433658789697</v>
      </c>
      <c r="FQ55" s="40">
        <v>90.835432290929703</v>
      </c>
      <c r="FR55" s="40">
        <v>85.229977359558504</v>
      </c>
      <c r="FS55" s="40">
        <v>82.445262015942603</v>
      </c>
      <c r="FT55" s="40">
        <v>80.272628649591994</v>
      </c>
      <c r="FU55" s="40">
        <v>2.5485604344036999E-2</v>
      </c>
      <c r="FV55" s="40">
        <v>0</v>
      </c>
      <c r="FW55" s="40">
        <v>0</v>
      </c>
      <c r="FX55" s="41">
        <v>1</v>
      </c>
      <c r="FY55" s="22"/>
      <c r="FZ55" s="22"/>
    </row>
    <row r="56" spans="1:182" x14ac:dyDescent="0.2">
      <c r="A56" t="s">
        <v>42</v>
      </c>
      <c r="B56" t="s">
        <v>58</v>
      </c>
      <c r="C56" t="s">
        <v>3</v>
      </c>
      <c r="D56" t="s">
        <v>40</v>
      </c>
      <c r="E56" t="s">
        <v>1</v>
      </c>
      <c r="F56" s="22" t="s">
        <v>77</v>
      </c>
      <c r="G56" s="35">
        <v>43627</v>
      </c>
      <c r="H56" s="40">
        <v>5973</v>
      </c>
      <c r="I56" s="40">
        <v>6.1133807647552203</v>
      </c>
      <c r="J56" s="40">
        <v>5.3237618970331999</v>
      </c>
      <c r="K56" s="40">
        <v>4.7700645237311798</v>
      </c>
      <c r="L56" s="40">
        <v>4.4550585013299102</v>
      </c>
      <c r="M56" s="40">
        <v>4.3257421145685102</v>
      </c>
      <c r="N56" s="40">
        <v>4.4701882654034302</v>
      </c>
      <c r="O56" s="40">
        <v>4.8082222062220703</v>
      </c>
      <c r="P56" s="40">
        <v>4.9839763152723098</v>
      </c>
      <c r="Q56" s="40">
        <v>5.6440442635131296</v>
      </c>
      <c r="R56" s="40">
        <v>6.3405089779955697</v>
      </c>
      <c r="S56" s="40">
        <v>7.0606899683014497</v>
      </c>
      <c r="T56" s="40">
        <v>8.1272606794516307</v>
      </c>
      <c r="U56" s="40">
        <v>9.2666819049742504</v>
      </c>
      <c r="V56" s="40">
        <v>10.512924874181</v>
      </c>
      <c r="W56" s="40">
        <v>11.681358274461401</v>
      </c>
      <c r="X56" s="40">
        <v>12.908185408224099</v>
      </c>
      <c r="Y56" s="40">
        <v>13.9393964743967</v>
      </c>
      <c r="Z56" s="40">
        <v>14.9188151040369</v>
      </c>
      <c r="AA56" s="40">
        <v>15.0610386415263</v>
      </c>
      <c r="AB56" s="40">
        <v>13.997723029914001</v>
      </c>
      <c r="AC56" s="40">
        <v>12.830670676401301</v>
      </c>
      <c r="AD56" s="40">
        <v>11.4903639113164</v>
      </c>
      <c r="AE56" s="40">
        <v>9.6421645564447793</v>
      </c>
      <c r="AF56" s="40">
        <v>7.8622747427814899</v>
      </c>
      <c r="AG56" s="40">
        <v>-0.140806294530122</v>
      </c>
      <c r="AH56" s="40">
        <v>-6.4883182972677395E-2</v>
      </c>
      <c r="AI56" s="40">
        <v>-9.2364385844711794E-2</v>
      </c>
      <c r="AJ56" s="40">
        <v>-2.2280561663301099E-2</v>
      </c>
      <c r="AK56" s="40">
        <v>-7.8855612363817107E-2</v>
      </c>
      <c r="AL56" s="40">
        <v>-3.2719302183963003E-2</v>
      </c>
      <c r="AM56" s="40">
        <v>-7.2443640470239903E-3</v>
      </c>
      <c r="AN56" s="40">
        <v>-2.74768484515392E-2</v>
      </c>
      <c r="AO56" s="40">
        <v>-0.10685731023763601</v>
      </c>
      <c r="AP56" s="40">
        <v>-0.10798841166418301</v>
      </c>
      <c r="AQ56" s="40">
        <v>-7.7091689126651403E-2</v>
      </c>
      <c r="AR56" s="40">
        <v>-4.5562553873472703E-2</v>
      </c>
      <c r="AS56" s="40">
        <v>-1.59253995977277E-2</v>
      </c>
      <c r="AT56" s="40">
        <v>9.8338924488738599E-2</v>
      </c>
      <c r="AU56" s="40">
        <v>1.0415546391266199</v>
      </c>
      <c r="AV56" s="40">
        <v>1.3624293635167799</v>
      </c>
      <c r="AW56" s="40">
        <v>1.5025526538852201</v>
      </c>
      <c r="AX56" s="40">
        <v>1.43572838597123</v>
      </c>
      <c r="AY56" s="40">
        <v>1.3478032953927801</v>
      </c>
      <c r="AZ56" s="40">
        <v>7.8530026451248305E-2</v>
      </c>
      <c r="BA56" s="40">
        <v>-0.44238754178657103</v>
      </c>
      <c r="BB56" s="40">
        <v>-0.42138725201624699</v>
      </c>
      <c r="BC56" s="40">
        <v>-0.42059156628944699</v>
      </c>
      <c r="BD56" s="40">
        <v>-0.24112594460558601</v>
      </c>
      <c r="BE56" s="40">
        <v>-0.102691062769911</v>
      </c>
      <c r="BF56" s="40">
        <v>-2.3651064099608699E-2</v>
      </c>
      <c r="BG56" s="40">
        <v>-4.7238043486812598E-2</v>
      </c>
      <c r="BH56" s="40">
        <v>2.3980061622906602E-2</v>
      </c>
      <c r="BI56" s="40">
        <v>-3.0396889175859799E-2</v>
      </c>
      <c r="BJ56" s="40">
        <v>5.9856306585259703E-3</v>
      </c>
      <c r="BK56" s="40">
        <v>3.6176919603261401E-2</v>
      </c>
      <c r="BL56" s="40">
        <v>1.2459037154986899E-2</v>
      </c>
      <c r="BM56" s="40">
        <v>-7.0116337598445294E-2</v>
      </c>
      <c r="BN56" s="40">
        <v>-6.5872855363133295E-2</v>
      </c>
      <c r="BO56" s="40">
        <v>-4.4508605616326198E-2</v>
      </c>
      <c r="BP56" s="40">
        <v>-2.8178166738230901E-2</v>
      </c>
      <c r="BQ56" s="40">
        <v>1.43691429053193E-3</v>
      </c>
      <c r="BR56" s="40">
        <v>0.14615053567751701</v>
      </c>
      <c r="BS56" s="40">
        <v>1.1384962473353699</v>
      </c>
      <c r="BT56" s="40">
        <v>1.4446332263639401</v>
      </c>
      <c r="BU56" s="40">
        <v>1.6002584430443201</v>
      </c>
      <c r="BV56" s="40">
        <v>1.5343067646700601</v>
      </c>
      <c r="BW56" s="40">
        <v>1.4474870876460799</v>
      </c>
      <c r="BX56" s="40">
        <v>0.18176588970579999</v>
      </c>
      <c r="BY56" s="40">
        <v>-0.32670756924932298</v>
      </c>
      <c r="BZ56" s="40">
        <v>-0.31929172264221101</v>
      </c>
      <c r="CA56" s="40">
        <v>-0.33597263088206197</v>
      </c>
      <c r="CB56" s="40">
        <v>-0.18059308663767501</v>
      </c>
      <c r="CC56" s="40">
        <v>-7.6292569362077595E-2</v>
      </c>
      <c r="CD56" s="40">
        <v>4.9061758277106097E-3</v>
      </c>
      <c r="CE56" s="40">
        <v>-1.5983676236755898E-2</v>
      </c>
      <c r="CF56" s="40">
        <v>5.6020028388583699E-2</v>
      </c>
      <c r="CG56" s="40">
        <v>3.16547488576318E-3</v>
      </c>
      <c r="CH56" s="40">
        <v>3.2792549239556899E-2</v>
      </c>
      <c r="CI56" s="40">
        <v>6.6250368386493994E-2</v>
      </c>
      <c r="CJ56" s="40">
        <v>4.0118509870575497E-2</v>
      </c>
      <c r="CK56" s="40">
        <v>-4.4669651871465897E-2</v>
      </c>
      <c r="CL56" s="40">
        <v>-3.67037493643829E-2</v>
      </c>
      <c r="CM56" s="40">
        <v>-2.1941661233945801E-2</v>
      </c>
      <c r="CN56" s="40">
        <v>-1.61377931659E-2</v>
      </c>
      <c r="CO56" s="40">
        <v>1.3461999999244099E-2</v>
      </c>
      <c r="CP56" s="40">
        <v>0.17926471193978599</v>
      </c>
      <c r="CQ56" s="40">
        <v>1.2056377098704301</v>
      </c>
      <c r="CR56" s="40">
        <v>1.5015673713567199</v>
      </c>
      <c r="CS56" s="40">
        <v>1.6679291749776901</v>
      </c>
      <c r="CT56" s="40">
        <v>1.60258184946051</v>
      </c>
      <c r="CU56" s="40">
        <v>1.51652777849696</v>
      </c>
      <c r="CV56" s="40">
        <v>0.25326673411158601</v>
      </c>
      <c r="CW56" s="40">
        <v>-0.24658797266245899</v>
      </c>
      <c r="CX56" s="40">
        <v>-0.248580670008304</v>
      </c>
      <c r="CY56" s="40">
        <v>-0.27736581399103399</v>
      </c>
      <c r="CZ56" s="40">
        <v>-0.13866821360853099</v>
      </c>
      <c r="DA56" s="40">
        <v>-4.9894075954243902E-2</v>
      </c>
      <c r="DB56" s="40">
        <v>3.346341575503E-2</v>
      </c>
      <c r="DC56" s="40">
        <v>1.5270691013300801E-2</v>
      </c>
      <c r="DD56" s="40">
        <v>8.8059995154260801E-2</v>
      </c>
      <c r="DE56" s="40">
        <v>3.6727838947386203E-2</v>
      </c>
      <c r="DF56" s="40">
        <v>5.9599467820587802E-2</v>
      </c>
      <c r="DG56" s="40">
        <v>9.6323817169726503E-2</v>
      </c>
      <c r="DH56" s="40">
        <v>6.7777982586164104E-2</v>
      </c>
      <c r="DI56" s="40">
        <v>-1.92229661444865E-2</v>
      </c>
      <c r="DJ56" s="40">
        <v>-7.5346433656325196E-3</v>
      </c>
      <c r="DK56" s="40">
        <v>6.2528314843455005E-4</v>
      </c>
      <c r="DL56" s="40">
        <v>-4.0974195935691102E-3</v>
      </c>
      <c r="DM56" s="40">
        <v>2.5487085707956301E-2</v>
      </c>
      <c r="DN56" s="40">
        <v>0.212378888202055</v>
      </c>
      <c r="DO56" s="40">
        <v>1.27277917240549</v>
      </c>
      <c r="DP56" s="40">
        <v>1.5585015163495</v>
      </c>
      <c r="DQ56" s="40">
        <v>1.7355999069110599</v>
      </c>
      <c r="DR56" s="40">
        <v>1.67085693425096</v>
      </c>
      <c r="DS56" s="40">
        <v>1.58556846934785</v>
      </c>
      <c r="DT56" s="40">
        <v>0.32476757851737298</v>
      </c>
      <c r="DU56" s="40">
        <v>-0.166468376075595</v>
      </c>
      <c r="DV56" s="40">
        <v>-0.17786961737439799</v>
      </c>
      <c r="DW56" s="40">
        <v>-0.21875899710000599</v>
      </c>
      <c r="DX56" s="40">
        <v>-9.6743340579387202E-2</v>
      </c>
      <c r="DY56" s="40">
        <v>-1.17788441940331E-2</v>
      </c>
      <c r="DZ56" s="40">
        <v>7.4695534628098595E-2</v>
      </c>
      <c r="EA56" s="40">
        <v>6.0397033371199997E-2</v>
      </c>
      <c r="EB56" s="40">
        <v>0.134320618440468</v>
      </c>
      <c r="EC56" s="40">
        <v>8.5186562135343494E-2</v>
      </c>
      <c r="ED56" s="40">
        <v>9.8304400663076802E-2</v>
      </c>
      <c r="EE56" s="40">
        <v>0.13974510082001201</v>
      </c>
      <c r="EF56" s="40">
        <v>0.10771386819268999</v>
      </c>
      <c r="EG56" s="40">
        <v>1.7518006494703801E-2</v>
      </c>
      <c r="EH56" s="40">
        <v>3.45809129354177E-2</v>
      </c>
      <c r="EI56" s="40">
        <v>3.3208366658759703E-2</v>
      </c>
      <c r="EJ56" s="40">
        <v>1.3286967541672599E-2</v>
      </c>
      <c r="EK56" s="40">
        <v>4.2849399596215997E-2</v>
      </c>
      <c r="EL56" s="40">
        <v>0.260190499390833</v>
      </c>
      <c r="EM56" s="40">
        <v>1.36972078061423</v>
      </c>
      <c r="EN56" s="40">
        <v>1.6407053791966699</v>
      </c>
      <c r="EO56" s="40">
        <v>1.8333056960701499</v>
      </c>
      <c r="EP56" s="40">
        <v>1.76943531294979</v>
      </c>
      <c r="EQ56" s="40">
        <v>1.68525226160115</v>
      </c>
      <c r="ER56" s="40">
        <v>0.42800344177192501</v>
      </c>
      <c r="ES56" s="40">
        <v>-5.0788403538347501E-2</v>
      </c>
      <c r="ET56" s="40">
        <v>-7.5774088000362297E-2</v>
      </c>
      <c r="EU56" s="40">
        <v>-0.13414006169261999</v>
      </c>
      <c r="EV56" s="40">
        <v>-3.6210482611476302E-2</v>
      </c>
      <c r="EW56" s="40">
        <v>75.028492950440906</v>
      </c>
      <c r="EX56" s="40">
        <v>74.047354647050497</v>
      </c>
      <c r="EY56" s="40">
        <v>72.025086056490807</v>
      </c>
      <c r="EZ56" s="40">
        <v>71.031640496062593</v>
      </c>
      <c r="FA56" s="40">
        <v>69.943155561842801</v>
      </c>
      <c r="FB56" s="40">
        <v>69.678360918564593</v>
      </c>
      <c r="FC56" s="40">
        <v>68.961015230819996</v>
      </c>
      <c r="FD56" s="40">
        <v>72.140826142311496</v>
      </c>
      <c r="FE56" s="40">
        <v>76.881442448248194</v>
      </c>
      <c r="FF56" s="40">
        <v>82.104328759371896</v>
      </c>
      <c r="FG56" s="40">
        <v>86.184196255953196</v>
      </c>
      <c r="FH56" s="40">
        <v>89.490734191540497</v>
      </c>
      <c r="FI56" s="40">
        <v>92.720139576554899</v>
      </c>
      <c r="FJ56" s="40">
        <v>95.127917668694295</v>
      </c>
      <c r="FK56" s="40">
        <v>97.212241241099605</v>
      </c>
      <c r="FL56" s="40">
        <v>98.399655774036901</v>
      </c>
      <c r="FM56" s="40">
        <v>99.234156174847897</v>
      </c>
      <c r="FN56" s="40">
        <v>99.689218182675503</v>
      </c>
      <c r="FO56" s="40">
        <v>98.862297826189504</v>
      </c>
      <c r="FP56" s="40">
        <v>95.332897156599202</v>
      </c>
      <c r="FQ56" s="40">
        <v>90.815567972839204</v>
      </c>
      <c r="FR56" s="40">
        <v>85.223664356108799</v>
      </c>
      <c r="FS56" s="40">
        <v>82.4199203093318</v>
      </c>
      <c r="FT56" s="40">
        <v>80.252051209506305</v>
      </c>
      <c r="FU56" s="40">
        <v>2.1011267802586799E-2</v>
      </c>
      <c r="FV56" s="40">
        <v>0</v>
      </c>
      <c r="FW56" s="40">
        <v>0</v>
      </c>
      <c r="FX56" s="41">
        <v>1</v>
      </c>
      <c r="FY56" s="22"/>
      <c r="FZ56" s="22"/>
    </row>
    <row r="57" spans="1:182" x14ac:dyDescent="0.2">
      <c r="A57" t="s">
        <v>42</v>
      </c>
      <c r="B57" t="s">
        <v>58</v>
      </c>
      <c r="C57" t="s">
        <v>3</v>
      </c>
      <c r="D57" t="s">
        <v>40</v>
      </c>
      <c r="E57" t="s">
        <v>1</v>
      </c>
      <c r="F57" s="22" t="s">
        <v>78</v>
      </c>
      <c r="G57" s="35">
        <v>43627</v>
      </c>
      <c r="H57" s="40">
        <v>1780</v>
      </c>
      <c r="I57" s="40">
        <v>1.52915093557207</v>
      </c>
      <c r="J57" s="40">
        <v>1.33458355086048</v>
      </c>
      <c r="K57" s="40">
        <v>1.20752976277687</v>
      </c>
      <c r="L57" s="40">
        <v>1.1395404052567899</v>
      </c>
      <c r="M57" s="40">
        <v>1.1185171285957001</v>
      </c>
      <c r="N57" s="40">
        <v>1.1571726150891199</v>
      </c>
      <c r="O57" s="40">
        <v>1.2733132211287601</v>
      </c>
      <c r="P57" s="40">
        <v>1.36491924674419</v>
      </c>
      <c r="Q57" s="40">
        <v>1.6124128034798999</v>
      </c>
      <c r="R57" s="40">
        <v>1.8081104978056299</v>
      </c>
      <c r="S57" s="40">
        <v>2.0225408119295998</v>
      </c>
      <c r="T57" s="40">
        <v>2.3398365489667099</v>
      </c>
      <c r="U57" s="40">
        <v>2.6835100814159598</v>
      </c>
      <c r="V57" s="40">
        <v>3.0526358948755301</v>
      </c>
      <c r="W57" s="40">
        <v>3.37707815679464</v>
      </c>
      <c r="X57" s="40">
        <v>3.7574800001676398</v>
      </c>
      <c r="Y57" s="40">
        <v>4.12154045573992</v>
      </c>
      <c r="Z57" s="40">
        <v>4.4168927490463403</v>
      </c>
      <c r="AA57" s="40">
        <v>4.4617203126559</v>
      </c>
      <c r="AB57" s="40">
        <v>4.1284436480609799</v>
      </c>
      <c r="AC57" s="40">
        <v>3.6682965016120699</v>
      </c>
      <c r="AD57" s="40">
        <v>3.1575247298015698</v>
      </c>
      <c r="AE57" s="40">
        <v>2.5719137025229202</v>
      </c>
      <c r="AF57" s="40">
        <v>2.0482479321695601</v>
      </c>
      <c r="AG57" s="40">
        <v>-3.7962088982448301E-2</v>
      </c>
      <c r="AH57" s="40">
        <v>-4.4217233935849899E-2</v>
      </c>
      <c r="AI57" s="40">
        <v>-4.5355272708915102E-2</v>
      </c>
      <c r="AJ57" s="40">
        <v>-2.9071004248316601E-2</v>
      </c>
      <c r="AK57" s="40">
        <v>-2.8091045389584499E-2</v>
      </c>
      <c r="AL57" s="40">
        <v>-4.1602868258162701E-2</v>
      </c>
      <c r="AM57" s="40">
        <v>-2.51785771747924E-2</v>
      </c>
      <c r="AN57" s="40">
        <v>-5.1103731816423602E-2</v>
      </c>
      <c r="AO57" s="40">
        <v>-8.9861570449589506E-2</v>
      </c>
      <c r="AP57" s="40">
        <v>-9.5056751236200401E-2</v>
      </c>
      <c r="AQ57" s="40">
        <v>-6.7944716012100906E-2</v>
      </c>
      <c r="AR57" s="40">
        <v>-2.8102327985028701E-2</v>
      </c>
      <c r="AS57" s="40">
        <v>-1.09448947533237E-2</v>
      </c>
      <c r="AT57" s="40">
        <v>-2.3852865325876601E-2</v>
      </c>
      <c r="AU57" s="40">
        <v>0.73555152483476105</v>
      </c>
      <c r="AV57" s="40">
        <v>0.950546393484892</v>
      </c>
      <c r="AW57" s="40">
        <v>1.11610344829949</v>
      </c>
      <c r="AX57" s="40">
        <v>1.0907079485612701</v>
      </c>
      <c r="AY57" s="40">
        <v>0.699200869441435</v>
      </c>
      <c r="AZ57" s="40">
        <v>-0.44911352944084398</v>
      </c>
      <c r="BA57" s="40">
        <v>-0.56757646445259702</v>
      </c>
      <c r="BB57" s="40">
        <v>-0.50736312628035696</v>
      </c>
      <c r="BC57" s="40">
        <v>-0.33867908884058401</v>
      </c>
      <c r="BD57" s="40">
        <v>-0.20779550417788001</v>
      </c>
      <c r="BE57" s="40">
        <v>-2.0851990007076299E-2</v>
      </c>
      <c r="BF57" s="40">
        <v>-3.0163719985496999E-2</v>
      </c>
      <c r="BG57" s="40">
        <v>-3.01014942399596E-2</v>
      </c>
      <c r="BH57" s="40">
        <v>-1.6084298425198301E-2</v>
      </c>
      <c r="BI57" s="40">
        <v>-1.71997279612397E-2</v>
      </c>
      <c r="BJ57" s="40">
        <v>-3.2579176025481098E-2</v>
      </c>
      <c r="BK57" s="40">
        <v>-9.1839435312519296E-3</v>
      </c>
      <c r="BL57" s="40">
        <v>-3.54237648636044E-2</v>
      </c>
      <c r="BM57" s="40">
        <v>-7.2603152150610598E-2</v>
      </c>
      <c r="BN57" s="40">
        <v>-7.2418870909955302E-2</v>
      </c>
      <c r="BO57" s="40">
        <v>-4.65913508488889E-2</v>
      </c>
      <c r="BP57" s="40">
        <v>-1.65583454991713E-2</v>
      </c>
      <c r="BQ57" s="40">
        <v>6.5314325674992201E-4</v>
      </c>
      <c r="BR57" s="40">
        <v>8.0350463892686595E-3</v>
      </c>
      <c r="BS57" s="40">
        <v>0.77557825463234098</v>
      </c>
      <c r="BT57" s="40">
        <v>0.99229420588492601</v>
      </c>
      <c r="BU57" s="40">
        <v>1.1652822130375899</v>
      </c>
      <c r="BV57" s="40">
        <v>1.15061098366287</v>
      </c>
      <c r="BW57" s="40">
        <v>0.75861519413713996</v>
      </c>
      <c r="BX57" s="40">
        <v>-0.40230582098152001</v>
      </c>
      <c r="BY57" s="40">
        <v>-0.52707173918899897</v>
      </c>
      <c r="BZ57" s="40">
        <v>-0.45824837467312401</v>
      </c>
      <c r="CA57" s="40">
        <v>-0.292664567054566</v>
      </c>
      <c r="CB57" s="40">
        <v>-0.17728401942126601</v>
      </c>
      <c r="CC57" s="40">
        <v>-9.0015875787154299E-3</v>
      </c>
      <c r="CD57" s="40">
        <v>-2.0430299034281001E-2</v>
      </c>
      <c r="CE57" s="40">
        <v>-1.9536773739489199E-2</v>
      </c>
      <c r="CF57" s="40">
        <v>-7.0897455331193002E-3</v>
      </c>
      <c r="CG57" s="40">
        <v>-9.6564346882619008E-3</v>
      </c>
      <c r="CH57" s="40">
        <v>-2.6329394273729101E-2</v>
      </c>
      <c r="CI57" s="40">
        <v>1.8938910062910701E-3</v>
      </c>
      <c r="CJ57" s="40">
        <v>-2.4563867517495199E-2</v>
      </c>
      <c r="CK57" s="40">
        <v>-6.06500242105402E-2</v>
      </c>
      <c r="CL57" s="40">
        <v>-5.6739943957094301E-2</v>
      </c>
      <c r="CM57" s="40">
        <v>-3.1802075184964501E-2</v>
      </c>
      <c r="CN57" s="40">
        <v>-8.5630183955543206E-3</v>
      </c>
      <c r="CO57" s="40">
        <v>8.6859090517713202E-3</v>
      </c>
      <c r="CP57" s="40">
        <v>3.0120516903988499E-2</v>
      </c>
      <c r="CQ57" s="40">
        <v>0.80330064575791604</v>
      </c>
      <c r="CR57" s="40">
        <v>1.02120861357808</v>
      </c>
      <c r="CS57" s="40">
        <v>1.1993432756833999</v>
      </c>
      <c r="CT57" s="40">
        <v>1.1920996432934201</v>
      </c>
      <c r="CU57" s="40">
        <v>0.79976537442930895</v>
      </c>
      <c r="CV57" s="40">
        <v>-0.36988694469151201</v>
      </c>
      <c r="CW57" s="40">
        <v>-0.49901828985976099</v>
      </c>
      <c r="CX57" s="40">
        <v>-0.424231647326751</v>
      </c>
      <c r="CY57" s="40">
        <v>-0.26079504943822901</v>
      </c>
      <c r="CZ57" s="40">
        <v>-0.15615185802505699</v>
      </c>
      <c r="DA57" s="40">
        <v>2.8488148496454602E-3</v>
      </c>
      <c r="DB57" s="40">
        <v>-1.0696878083064999E-2</v>
      </c>
      <c r="DC57" s="40">
        <v>-8.9720532390188297E-3</v>
      </c>
      <c r="DD57" s="40">
        <v>1.90480735895968E-3</v>
      </c>
      <c r="DE57" s="40">
        <v>-2.1131414152841402E-3</v>
      </c>
      <c r="DF57" s="40">
        <v>-2.0079612521977101E-2</v>
      </c>
      <c r="DG57" s="40">
        <v>1.2971725543834099E-2</v>
      </c>
      <c r="DH57" s="40">
        <v>-1.3703970171386E-2</v>
      </c>
      <c r="DI57" s="40">
        <v>-4.86968962704699E-2</v>
      </c>
      <c r="DJ57" s="40">
        <v>-4.1061017004233299E-2</v>
      </c>
      <c r="DK57" s="40">
        <v>-1.7012799521040199E-2</v>
      </c>
      <c r="DL57" s="40">
        <v>-5.6769129193734696E-4</v>
      </c>
      <c r="DM57" s="40">
        <v>1.6718674846792701E-2</v>
      </c>
      <c r="DN57" s="40">
        <v>5.22059874187083E-2</v>
      </c>
      <c r="DO57" s="40">
        <v>0.83102303688349299</v>
      </c>
      <c r="DP57" s="40">
        <v>1.05012302127123</v>
      </c>
      <c r="DQ57" s="40">
        <v>1.2334043383292099</v>
      </c>
      <c r="DR57" s="40">
        <v>1.23358830292397</v>
      </c>
      <c r="DS57" s="40">
        <v>0.84091555472147705</v>
      </c>
      <c r="DT57" s="40">
        <v>-0.33746806840150301</v>
      </c>
      <c r="DU57" s="40">
        <v>-0.47096484053052401</v>
      </c>
      <c r="DV57" s="40">
        <v>-0.39021491998037799</v>
      </c>
      <c r="DW57" s="40">
        <v>-0.22892553182189199</v>
      </c>
      <c r="DX57" s="40">
        <v>-0.135019696628847</v>
      </c>
      <c r="DY57" s="40">
        <v>1.99589138250174E-2</v>
      </c>
      <c r="DZ57" s="40">
        <v>3.3566358672878099E-3</v>
      </c>
      <c r="EA57" s="40">
        <v>6.2817252299366896E-3</v>
      </c>
      <c r="EB57" s="40">
        <v>1.4891513182078001E-2</v>
      </c>
      <c r="EC57" s="40">
        <v>8.7781760130606901E-3</v>
      </c>
      <c r="ED57" s="40">
        <v>-1.1055920289295499E-2</v>
      </c>
      <c r="EE57" s="40">
        <v>2.8966359187374498E-2</v>
      </c>
      <c r="EF57" s="40">
        <v>1.9759967814332699E-3</v>
      </c>
      <c r="EG57" s="40">
        <v>-3.1438477971490901E-2</v>
      </c>
      <c r="EH57" s="40">
        <v>-1.8423136677988099E-2</v>
      </c>
      <c r="EI57" s="40">
        <v>4.3405656421718697E-3</v>
      </c>
      <c r="EJ57" s="40">
        <v>1.09762911939201E-2</v>
      </c>
      <c r="EK57" s="40">
        <v>2.8316712856866402E-2</v>
      </c>
      <c r="EL57" s="40">
        <v>8.4093899133853595E-2</v>
      </c>
      <c r="EM57" s="40">
        <v>0.87104976668107204</v>
      </c>
      <c r="EN57" s="40">
        <v>1.0918708336712699</v>
      </c>
      <c r="EO57" s="40">
        <v>1.28258310306731</v>
      </c>
      <c r="EP57" s="40">
        <v>1.2934913380255699</v>
      </c>
      <c r="EQ57" s="40">
        <v>0.90032987941718201</v>
      </c>
      <c r="ER57" s="40">
        <v>-0.29066035994217898</v>
      </c>
      <c r="ES57" s="40">
        <v>-0.43046011526692601</v>
      </c>
      <c r="ET57" s="40">
        <v>-0.341100168373146</v>
      </c>
      <c r="EU57" s="40">
        <v>-0.18291101003587401</v>
      </c>
      <c r="EV57" s="40">
        <v>-0.104508211872234</v>
      </c>
      <c r="EW57" s="40">
        <v>75.296657381615603</v>
      </c>
      <c r="EX57" s="40">
        <v>74.278804760698904</v>
      </c>
      <c r="EY57" s="40">
        <v>72.227652570270905</v>
      </c>
      <c r="EZ57" s="40">
        <v>71.347429729045302</v>
      </c>
      <c r="FA57" s="40">
        <v>70.187737401873903</v>
      </c>
      <c r="FB57" s="40">
        <v>70.045771081286404</v>
      </c>
      <c r="FC57" s="40">
        <v>69.294599898708498</v>
      </c>
      <c r="FD57" s="40">
        <v>72.415674854393501</v>
      </c>
      <c r="FE57" s="40">
        <v>77.020321600405197</v>
      </c>
      <c r="FF57" s="40">
        <v>82.140193719929101</v>
      </c>
      <c r="FG57" s="40">
        <v>86.287762724740404</v>
      </c>
      <c r="FH57" s="40">
        <v>89.627658900987598</v>
      </c>
      <c r="FI57" s="40">
        <v>92.866326918207093</v>
      </c>
      <c r="FJ57" s="40">
        <v>95.285008863003299</v>
      </c>
      <c r="FK57" s="40">
        <v>97.448246391491494</v>
      </c>
      <c r="FL57" s="40">
        <v>98.614111167384195</v>
      </c>
      <c r="FM57" s="40">
        <v>99.484331476323106</v>
      </c>
      <c r="FN57" s="40">
        <v>99.969644213725005</v>
      </c>
      <c r="FO57" s="40">
        <v>99.155830590022802</v>
      </c>
      <c r="FP57" s="40">
        <v>95.757406938465394</v>
      </c>
      <c r="FQ57" s="40">
        <v>91.337427196758696</v>
      </c>
      <c r="FR57" s="40">
        <v>85.690744492276494</v>
      </c>
      <c r="FS57" s="40">
        <v>82.966004051658601</v>
      </c>
      <c r="FT57" s="40">
        <v>80.722936186376302</v>
      </c>
      <c r="FU57" s="40">
        <v>3.7139616365287703E-2</v>
      </c>
      <c r="FV57" s="40">
        <v>0</v>
      </c>
      <c r="FW57" s="40">
        <v>0</v>
      </c>
      <c r="FX57" s="41">
        <v>1</v>
      </c>
      <c r="FY57" s="22"/>
      <c r="FZ57" s="22"/>
    </row>
    <row r="58" spans="1:182" x14ac:dyDescent="0.2">
      <c r="A58" t="s">
        <v>42</v>
      </c>
      <c r="B58" t="s">
        <v>58</v>
      </c>
      <c r="C58" t="s">
        <v>3</v>
      </c>
      <c r="D58" t="s">
        <v>40</v>
      </c>
      <c r="E58" t="s">
        <v>77</v>
      </c>
      <c r="F58" s="22" t="s">
        <v>1</v>
      </c>
      <c r="G58" s="35">
        <v>43627</v>
      </c>
      <c r="H58" s="40">
        <v>5532</v>
      </c>
      <c r="I58" s="40">
        <v>5.4983628428716198</v>
      </c>
      <c r="J58" s="40">
        <v>4.8123222687774598</v>
      </c>
      <c r="K58" s="40">
        <v>4.3363989780052004</v>
      </c>
      <c r="L58" s="40">
        <v>4.0788399307400098</v>
      </c>
      <c r="M58" s="40">
        <v>3.9904050774141502</v>
      </c>
      <c r="N58" s="40">
        <v>4.1889362719491601</v>
      </c>
      <c r="O58" s="40">
        <v>4.5796676362980797</v>
      </c>
      <c r="P58" s="40">
        <v>4.78112606215507</v>
      </c>
      <c r="Q58" s="40">
        <v>5.4117864767745596</v>
      </c>
      <c r="R58" s="40">
        <v>5.95908034654191</v>
      </c>
      <c r="S58" s="40">
        <v>6.5539786978004102</v>
      </c>
      <c r="T58" s="40">
        <v>7.4591001159944499</v>
      </c>
      <c r="U58" s="40">
        <v>8.4571067578023609</v>
      </c>
      <c r="V58" s="40">
        <v>9.64815790124279</v>
      </c>
      <c r="W58" s="40">
        <v>10.7038282338925</v>
      </c>
      <c r="X58" s="40">
        <v>11.8682283289419</v>
      </c>
      <c r="Y58" s="40">
        <v>12.9477418319662</v>
      </c>
      <c r="Z58" s="40">
        <v>13.9846613647575</v>
      </c>
      <c r="AA58" s="40">
        <v>14.1891512740676</v>
      </c>
      <c r="AB58" s="40">
        <v>13.1319109499129</v>
      </c>
      <c r="AC58" s="40">
        <v>11.9902065480397</v>
      </c>
      <c r="AD58" s="40">
        <v>10.6348732453891</v>
      </c>
      <c r="AE58" s="40">
        <v>8.8379540496140105</v>
      </c>
      <c r="AF58" s="40">
        <v>7.1347221809529504</v>
      </c>
      <c r="AG58" s="40">
        <v>-0.156314693922214</v>
      </c>
      <c r="AH58" s="40">
        <v>-8.1609987498041506E-2</v>
      </c>
      <c r="AI58" s="40">
        <v>-0.105221669163165</v>
      </c>
      <c r="AJ58" s="40">
        <v>-5.1573272854450798E-2</v>
      </c>
      <c r="AK58" s="40">
        <v>-9.2154359256040694E-2</v>
      </c>
      <c r="AL58" s="40">
        <v>-3.6199145647659199E-2</v>
      </c>
      <c r="AM58" s="40">
        <v>1.30371908906163E-2</v>
      </c>
      <c r="AN58" s="40">
        <v>1.43256519577996E-2</v>
      </c>
      <c r="AO58" s="40">
        <v>-0.13469371792708301</v>
      </c>
      <c r="AP58" s="40">
        <v>-0.114288084359586</v>
      </c>
      <c r="AQ58" s="40">
        <v>-0.108471232488299</v>
      </c>
      <c r="AR58" s="40">
        <v>-4.7178998803342198E-2</v>
      </c>
      <c r="AS58" s="40">
        <v>-3.7968673919533999E-2</v>
      </c>
      <c r="AT58" s="40">
        <v>0.15511071814188099</v>
      </c>
      <c r="AU58" s="40">
        <v>1.4910231529712601</v>
      </c>
      <c r="AV58" s="40">
        <v>1.88170457704671</v>
      </c>
      <c r="AW58" s="40">
        <v>2.1086048274226701</v>
      </c>
      <c r="AX58" s="40">
        <v>2.0846349239193098</v>
      </c>
      <c r="AY58" s="40">
        <v>1.7453565542437</v>
      </c>
      <c r="AZ58" s="40">
        <v>-0.21166791406649299</v>
      </c>
      <c r="BA58" s="40">
        <v>-0.79593417562131197</v>
      </c>
      <c r="BB58" s="40">
        <v>-0.72479803616308203</v>
      </c>
      <c r="BC58" s="40">
        <v>-0.59333849153954699</v>
      </c>
      <c r="BD58" s="40">
        <v>-0.36786227930918097</v>
      </c>
      <c r="BE58" s="40">
        <v>-0.11243077383569799</v>
      </c>
      <c r="BF58" s="40">
        <v>-3.9739796183788603E-2</v>
      </c>
      <c r="BG58" s="40">
        <v>-5.7378710741647798E-2</v>
      </c>
      <c r="BH58" s="40">
        <v>-7.2194404677130399E-3</v>
      </c>
      <c r="BI58" s="40">
        <v>-4.6148107759105703E-2</v>
      </c>
      <c r="BJ58" s="40">
        <v>-9.3752084104847897E-3</v>
      </c>
      <c r="BK58" s="40">
        <v>5.0943931254830099E-2</v>
      </c>
      <c r="BL58" s="40">
        <v>4.0865157816555399E-2</v>
      </c>
      <c r="BM58" s="40">
        <v>-9.4431158541172497E-2</v>
      </c>
      <c r="BN58" s="40">
        <v>-8.0012269087881796E-2</v>
      </c>
      <c r="BO58" s="40">
        <v>-7.3586392174359902E-2</v>
      </c>
      <c r="BP58" s="40">
        <v>-2.3271086056518699E-2</v>
      </c>
      <c r="BQ58" s="40">
        <v>-1.41719639042815E-2</v>
      </c>
      <c r="BR58" s="40">
        <v>0.212367265318958</v>
      </c>
      <c r="BS58" s="40">
        <v>1.57403688351174</v>
      </c>
      <c r="BT58" s="40">
        <v>1.98615078730715</v>
      </c>
      <c r="BU58" s="40">
        <v>2.2214232426109501</v>
      </c>
      <c r="BV58" s="40">
        <v>2.2037584088507498</v>
      </c>
      <c r="BW58" s="40">
        <v>1.8665124693556601</v>
      </c>
      <c r="BX58" s="40">
        <v>-0.11617190681004901</v>
      </c>
      <c r="BY58" s="40">
        <v>-0.69595161639023295</v>
      </c>
      <c r="BZ58" s="40">
        <v>-0.61715691833755404</v>
      </c>
      <c r="CA58" s="40">
        <v>-0.48692040350792098</v>
      </c>
      <c r="CB58" s="40">
        <v>-0.28745686920003999</v>
      </c>
      <c r="CC58" s="40">
        <v>-8.2036904466048402E-2</v>
      </c>
      <c r="CD58" s="40">
        <v>-1.0740629227445999E-2</v>
      </c>
      <c r="CE58" s="40">
        <v>-2.42428234814751E-2</v>
      </c>
      <c r="CF58" s="40">
        <v>2.34998887295912E-2</v>
      </c>
      <c r="CG58" s="40">
        <v>-1.4284318119793599E-2</v>
      </c>
      <c r="CH58" s="40">
        <v>9.2029688070261306E-3</v>
      </c>
      <c r="CI58" s="40">
        <v>7.71980241569174E-2</v>
      </c>
      <c r="CJ58" s="40">
        <v>5.92463387278283E-2</v>
      </c>
      <c r="CK58" s="40">
        <v>-6.6545432561118806E-2</v>
      </c>
      <c r="CL58" s="40">
        <v>-5.6272943844087903E-2</v>
      </c>
      <c r="CM58" s="40">
        <v>-4.9425258041568998E-2</v>
      </c>
      <c r="CN58" s="40">
        <v>-6.7125385180268997E-3</v>
      </c>
      <c r="CO58" s="40">
        <v>2.3095649610777799E-3</v>
      </c>
      <c r="CP58" s="40">
        <v>0.25202297547489699</v>
      </c>
      <c r="CQ58" s="40">
        <v>1.63153194040185</v>
      </c>
      <c r="CR58" s="40">
        <v>2.0584899143621702</v>
      </c>
      <c r="CS58" s="40">
        <v>2.299560933295</v>
      </c>
      <c r="CT58" s="40">
        <v>2.2862629716319498</v>
      </c>
      <c r="CU58" s="40">
        <v>1.95042468708857</v>
      </c>
      <c r="CV58" s="40">
        <v>-5.00316630908604E-2</v>
      </c>
      <c r="CW58" s="40">
        <v>-0.62670400044066199</v>
      </c>
      <c r="CX58" s="40">
        <v>-0.54260500803550504</v>
      </c>
      <c r="CY58" s="40">
        <v>-0.41321555991544801</v>
      </c>
      <c r="CZ58" s="40">
        <v>-0.23176832709504</v>
      </c>
      <c r="DA58" s="40">
        <v>-5.1643035096398497E-2</v>
      </c>
      <c r="DB58" s="40">
        <v>1.8258537728896601E-2</v>
      </c>
      <c r="DC58" s="40">
        <v>8.8930637786976494E-3</v>
      </c>
      <c r="DD58" s="40">
        <v>5.4219217926895498E-2</v>
      </c>
      <c r="DE58" s="40">
        <v>1.75794715195184E-2</v>
      </c>
      <c r="DF58" s="40">
        <v>2.7781146024537001E-2</v>
      </c>
      <c r="DG58" s="40">
        <v>0.10345211705900501</v>
      </c>
      <c r="DH58" s="40">
        <v>7.7627519639101306E-2</v>
      </c>
      <c r="DI58" s="40">
        <v>-3.8659706581065101E-2</v>
      </c>
      <c r="DJ58" s="40">
        <v>-3.2533618600294099E-2</v>
      </c>
      <c r="DK58" s="40">
        <v>-2.5264123908778101E-2</v>
      </c>
      <c r="DL58" s="40">
        <v>9.8460090204649398E-3</v>
      </c>
      <c r="DM58" s="40">
        <v>1.8791093826437101E-2</v>
      </c>
      <c r="DN58" s="40">
        <v>0.29167868563083599</v>
      </c>
      <c r="DO58" s="40">
        <v>1.68902699729195</v>
      </c>
      <c r="DP58" s="40">
        <v>2.13082904141719</v>
      </c>
      <c r="DQ58" s="40">
        <v>2.3776986239790401</v>
      </c>
      <c r="DR58" s="40">
        <v>2.36876753441316</v>
      </c>
      <c r="DS58" s="40">
        <v>2.0343369048214801</v>
      </c>
      <c r="DT58" s="40">
        <v>1.6108580628328002E-2</v>
      </c>
      <c r="DU58" s="40">
        <v>-0.55745638449109103</v>
      </c>
      <c r="DV58" s="40">
        <v>-0.46805309773345599</v>
      </c>
      <c r="DW58" s="40">
        <v>-0.33951071632297503</v>
      </c>
      <c r="DX58" s="40">
        <v>-0.17607978499004001</v>
      </c>
      <c r="DY58" s="40">
        <v>-7.7591150098831304E-3</v>
      </c>
      <c r="DZ58" s="40">
        <v>6.0128729043149601E-2</v>
      </c>
      <c r="EA58" s="40">
        <v>5.67360222002153E-2</v>
      </c>
      <c r="EB58" s="40">
        <v>9.8573050313633295E-2</v>
      </c>
      <c r="EC58" s="40">
        <v>6.3585723016453502E-2</v>
      </c>
      <c r="ED58" s="40">
        <v>5.4605083261711498E-2</v>
      </c>
      <c r="EE58" s="40">
        <v>0.14135885742321899</v>
      </c>
      <c r="EF58" s="40">
        <v>0.104167025497857</v>
      </c>
      <c r="EG58" s="40">
        <v>1.6028528048454499E-3</v>
      </c>
      <c r="EH58" s="40">
        <v>1.7421966714106199E-3</v>
      </c>
      <c r="EI58" s="40">
        <v>9.6207164051614006E-3</v>
      </c>
      <c r="EJ58" s="40">
        <v>3.3753921767288399E-2</v>
      </c>
      <c r="EK58" s="40">
        <v>4.2587803841689503E-2</v>
      </c>
      <c r="EL58" s="40">
        <v>0.348935232807913</v>
      </c>
      <c r="EM58" s="40">
        <v>1.7720407278324399</v>
      </c>
      <c r="EN58" s="40">
        <v>2.2352752516776202</v>
      </c>
      <c r="EO58" s="40">
        <v>2.4905170391673201</v>
      </c>
      <c r="EP58" s="40">
        <v>2.4878910193445898</v>
      </c>
      <c r="EQ58" s="40">
        <v>2.15549281993344</v>
      </c>
      <c r="ER58" s="40">
        <v>0.111604587884772</v>
      </c>
      <c r="ES58" s="40">
        <v>-0.45747382526001301</v>
      </c>
      <c r="ET58" s="40">
        <v>-0.360411979907928</v>
      </c>
      <c r="EU58" s="40">
        <v>-0.233092628291348</v>
      </c>
      <c r="EV58" s="40">
        <v>-9.5674374880898999E-2</v>
      </c>
      <c r="EW58" s="40">
        <v>74.713546181854198</v>
      </c>
      <c r="EX58" s="40">
        <v>73.746352760508302</v>
      </c>
      <c r="EY58" s="40">
        <v>71.8710400515196</v>
      </c>
      <c r="EZ58" s="40">
        <v>70.9256557600376</v>
      </c>
      <c r="FA58" s="40">
        <v>69.882941569861003</v>
      </c>
      <c r="FB58" s="40">
        <v>69.643524137418595</v>
      </c>
      <c r="FC58" s="40">
        <v>68.929581651103504</v>
      </c>
      <c r="FD58" s="40">
        <v>72.051977806950205</v>
      </c>
      <c r="FE58" s="40">
        <v>76.834629579174205</v>
      </c>
      <c r="FF58" s="40">
        <v>82.072498947316305</v>
      </c>
      <c r="FG58" s="40">
        <v>86.298070492655995</v>
      </c>
      <c r="FH58" s="40">
        <v>89.617504272657499</v>
      </c>
      <c r="FI58" s="40">
        <v>92.824226587075501</v>
      </c>
      <c r="FJ58" s="40">
        <v>95.182485819730999</v>
      </c>
      <c r="FK58" s="40">
        <v>97.174708344685797</v>
      </c>
      <c r="FL58" s="40">
        <v>98.316003269511796</v>
      </c>
      <c r="FM58" s="40">
        <v>99.129207638768506</v>
      </c>
      <c r="FN58" s="40">
        <v>99.591410100809995</v>
      </c>
      <c r="FO58" s="40">
        <v>98.704431179253504</v>
      </c>
      <c r="FP58" s="40">
        <v>95.032571272880404</v>
      </c>
      <c r="FQ58" s="40">
        <v>90.386718846753993</v>
      </c>
      <c r="FR58" s="40">
        <v>84.7610407945904</v>
      </c>
      <c r="FS58" s="40">
        <v>82.051891115349406</v>
      </c>
      <c r="FT58" s="40">
        <v>79.913506551408105</v>
      </c>
      <c r="FU58" s="40">
        <v>2.5811152497273601E-2</v>
      </c>
      <c r="FV58" s="40">
        <v>0</v>
      </c>
      <c r="FW58" s="40">
        <v>0</v>
      </c>
      <c r="FX58" s="41">
        <v>1</v>
      </c>
      <c r="FY58" s="22"/>
      <c r="FZ58" s="22"/>
    </row>
    <row r="59" spans="1:182" x14ac:dyDescent="0.2">
      <c r="A59" t="s">
        <v>42</v>
      </c>
      <c r="B59" t="s">
        <v>58</v>
      </c>
      <c r="C59" t="s">
        <v>3</v>
      </c>
      <c r="D59" t="s">
        <v>40</v>
      </c>
      <c r="E59" t="s">
        <v>77</v>
      </c>
      <c r="F59" s="22" t="s">
        <v>77</v>
      </c>
      <c r="G59" s="35">
        <v>43627</v>
      </c>
      <c r="H59" s="40">
        <v>4206</v>
      </c>
      <c r="I59" s="40">
        <v>4.3318748061286598</v>
      </c>
      <c r="J59" s="40">
        <v>3.7892287802095099</v>
      </c>
      <c r="K59" s="40">
        <v>3.40272420973796</v>
      </c>
      <c r="L59" s="40">
        <v>3.1953438094947599</v>
      </c>
      <c r="M59" s="40">
        <v>3.1158469136112101</v>
      </c>
      <c r="N59" s="40">
        <v>3.2710500929274202</v>
      </c>
      <c r="O59" s="40">
        <v>3.5669188834840702</v>
      </c>
      <c r="P59" s="40">
        <v>3.69092830775875</v>
      </c>
      <c r="Q59" s="40">
        <v>4.1483094441793398</v>
      </c>
      <c r="R59" s="40">
        <v>4.5730076251031804</v>
      </c>
      <c r="S59" s="40">
        <v>5.0250110337523299</v>
      </c>
      <c r="T59" s="40">
        <v>5.7123943042001297</v>
      </c>
      <c r="U59" s="40">
        <v>6.4652797603958101</v>
      </c>
      <c r="V59" s="40">
        <v>7.3707550479708601</v>
      </c>
      <c r="W59" s="40">
        <v>8.2094586539008692</v>
      </c>
      <c r="X59" s="40">
        <v>9.0952979948913004</v>
      </c>
      <c r="Y59" s="40">
        <v>9.8840654218648094</v>
      </c>
      <c r="Z59" s="40">
        <v>10.678090436552599</v>
      </c>
      <c r="AA59" s="40">
        <v>10.8349079274525</v>
      </c>
      <c r="AB59" s="40">
        <v>10.029088885101601</v>
      </c>
      <c r="AC59" s="40">
        <v>9.2137966193454393</v>
      </c>
      <c r="AD59" s="40">
        <v>8.2313400493844799</v>
      </c>
      <c r="AE59" s="40">
        <v>6.8647490274616896</v>
      </c>
      <c r="AF59" s="40">
        <v>5.5691836341461904</v>
      </c>
      <c r="AG59" s="40">
        <v>-0.140672470371287</v>
      </c>
      <c r="AH59" s="40">
        <v>-6.1348898918587698E-2</v>
      </c>
      <c r="AI59" s="40">
        <v>-9.1044147914715295E-2</v>
      </c>
      <c r="AJ59" s="40">
        <v>-4.4500488541363702E-2</v>
      </c>
      <c r="AK59" s="40">
        <v>-7.9568636044141897E-2</v>
      </c>
      <c r="AL59" s="40">
        <v>-1.9441358986659101E-2</v>
      </c>
      <c r="AM59" s="40">
        <v>1.26317013809004E-2</v>
      </c>
      <c r="AN59" s="40">
        <v>1.22558774021165E-2</v>
      </c>
      <c r="AO59" s="40">
        <v>-8.5564541027834895E-2</v>
      </c>
      <c r="AP59" s="40">
        <v>-5.41875278226496E-2</v>
      </c>
      <c r="AQ59" s="40">
        <v>-9.0027813699769796E-2</v>
      </c>
      <c r="AR59" s="40">
        <v>-2.5145237070240498E-2</v>
      </c>
      <c r="AS59" s="40">
        <v>-3.4595563199827498E-2</v>
      </c>
      <c r="AT59" s="40">
        <v>0.114614343666991</v>
      </c>
      <c r="AU59" s="40">
        <v>0.86808905906429601</v>
      </c>
      <c r="AV59" s="40">
        <v>1.11948093145113</v>
      </c>
      <c r="AW59" s="40">
        <v>1.2031462871532399</v>
      </c>
      <c r="AX59" s="40">
        <v>1.2124328770421</v>
      </c>
      <c r="AY59" s="40">
        <v>1.1677115683533801</v>
      </c>
      <c r="AZ59" s="40">
        <v>8.2780257365234394E-2</v>
      </c>
      <c r="BA59" s="40">
        <v>-0.38002154914949499</v>
      </c>
      <c r="BB59" s="40">
        <v>-0.35374314343209601</v>
      </c>
      <c r="BC59" s="40">
        <v>-0.33878837807974699</v>
      </c>
      <c r="BD59" s="40">
        <v>-0.19884294308272199</v>
      </c>
      <c r="BE59" s="40">
        <v>-0.105503267063812</v>
      </c>
      <c r="BF59" s="40">
        <v>-2.9816078899913501E-2</v>
      </c>
      <c r="BG59" s="40">
        <v>-5.1131820960641103E-2</v>
      </c>
      <c r="BH59" s="40">
        <v>-6.9696738675283799E-3</v>
      </c>
      <c r="BI59" s="40">
        <v>-4.0956042598615801E-2</v>
      </c>
      <c r="BJ59" s="40">
        <v>5.8192399175560202E-3</v>
      </c>
      <c r="BK59" s="40">
        <v>4.6468500944327397E-2</v>
      </c>
      <c r="BL59" s="40">
        <v>4.0839976259028E-2</v>
      </c>
      <c r="BM59" s="40">
        <v>-5.3612435200382301E-2</v>
      </c>
      <c r="BN59" s="40">
        <v>-2.65071772938099E-2</v>
      </c>
      <c r="BO59" s="40">
        <v>-6.0401011292816699E-2</v>
      </c>
      <c r="BP59" s="40">
        <v>-8.5449075942825997E-3</v>
      </c>
      <c r="BQ59" s="40">
        <v>-1.8232227037660701E-2</v>
      </c>
      <c r="BR59" s="40">
        <v>0.15947017439278399</v>
      </c>
      <c r="BS59" s="40">
        <v>0.93876867884936899</v>
      </c>
      <c r="BT59" s="40">
        <v>1.20087801182274</v>
      </c>
      <c r="BU59" s="40">
        <v>1.29322063442545</v>
      </c>
      <c r="BV59" s="40">
        <v>1.2993081240141999</v>
      </c>
      <c r="BW59" s="40">
        <v>1.2524888812630399</v>
      </c>
      <c r="BX59" s="40">
        <v>0.16431721958391901</v>
      </c>
      <c r="BY59" s="40">
        <v>-0.29321023440465399</v>
      </c>
      <c r="BZ59" s="40">
        <v>-0.27346626315453199</v>
      </c>
      <c r="CA59" s="40">
        <v>-0.26152909641449901</v>
      </c>
      <c r="CB59" s="40">
        <v>-0.13748097687806399</v>
      </c>
      <c r="CC59" s="40">
        <v>-8.1145183987944403E-2</v>
      </c>
      <c r="CD59" s="40">
        <v>-7.9765438124644594E-3</v>
      </c>
      <c r="CE59" s="40">
        <v>-2.34886648959747E-2</v>
      </c>
      <c r="CF59" s="40">
        <v>1.9024054046574E-2</v>
      </c>
      <c r="CG59" s="40">
        <v>-1.42130780026307E-2</v>
      </c>
      <c r="CH59" s="40">
        <v>2.3314653768010001E-2</v>
      </c>
      <c r="CI59" s="40">
        <v>6.9903765245928604E-2</v>
      </c>
      <c r="CJ59" s="40">
        <v>6.0637236052441201E-2</v>
      </c>
      <c r="CK59" s="40">
        <v>-3.1482504039031002E-2</v>
      </c>
      <c r="CL59" s="40">
        <v>-7.3358508393576898E-3</v>
      </c>
      <c r="CM59" s="40">
        <v>-3.9881578197001298E-2</v>
      </c>
      <c r="CN59" s="40">
        <v>2.95243003167967E-3</v>
      </c>
      <c r="CO59" s="40">
        <v>-6.8990302588844898E-3</v>
      </c>
      <c r="CP59" s="40">
        <v>0.190537186110495</v>
      </c>
      <c r="CQ59" s="40">
        <v>0.98772116820330402</v>
      </c>
      <c r="CR59" s="40">
        <v>1.2572533817306299</v>
      </c>
      <c r="CS59" s="40">
        <v>1.35560585295541</v>
      </c>
      <c r="CT59" s="40">
        <v>1.3594776554216099</v>
      </c>
      <c r="CU59" s="40">
        <v>1.31120538992969</v>
      </c>
      <c r="CV59" s="40">
        <v>0.22078947123297599</v>
      </c>
      <c r="CW59" s="40">
        <v>-0.233084982263084</v>
      </c>
      <c r="CX59" s="40">
        <v>-0.21786674041934501</v>
      </c>
      <c r="CY59" s="40">
        <v>-0.20801955328578201</v>
      </c>
      <c r="CZ59" s="40">
        <v>-9.49818660098357E-2</v>
      </c>
      <c r="DA59" s="40">
        <v>-5.6787100912077101E-2</v>
      </c>
      <c r="DB59" s="40">
        <v>1.3862991274984599E-2</v>
      </c>
      <c r="DC59" s="40">
        <v>4.1544911686917001E-3</v>
      </c>
      <c r="DD59" s="40">
        <v>4.5017781960676399E-2</v>
      </c>
      <c r="DE59" s="40">
        <v>1.2529886593354401E-2</v>
      </c>
      <c r="DF59" s="40">
        <v>4.0810067618464098E-2</v>
      </c>
      <c r="DG59" s="40">
        <v>9.3339029547529803E-2</v>
      </c>
      <c r="DH59" s="40">
        <v>8.0434495845854506E-2</v>
      </c>
      <c r="DI59" s="40">
        <v>-9.3525728776797604E-3</v>
      </c>
      <c r="DJ59" s="40">
        <v>1.1835475615094499E-2</v>
      </c>
      <c r="DK59" s="40">
        <v>-1.9362145101185901E-2</v>
      </c>
      <c r="DL59" s="40">
        <v>1.44497676576419E-2</v>
      </c>
      <c r="DM59" s="40">
        <v>4.4341665198917198E-3</v>
      </c>
      <c r="DN59" s="40">
        <v>0.22160419782820601</v>
      </c>
      <c r="DO59" s="40">
        <v>1.0366736575572399</v>
      </c>
      <c r="DP59" s="40">
        <v>1.3136287516385301</v>
      </c>
      <c r="DQ59" s="40">
        <v>1.4179910714853601</v>
      </c>
      <c r="DR59" s="40">
        <v>1.4196471868290199</v>
      </c>
      <c r="DS59" s="40">
        <v>1.3699218985963399</v>
      </c>
      <c r="DT59" s="40">
        <v>0.27726172288203299</v>
      </c>
      <c r="DU59" s="40">
        <v>-0.172959730121514</v>
      </c>
      <c r="DV59" s="40">
        <v>-0.162267217684159</v>
      </c>
      <c r="DW59" s="40">
        <v>-0.154510010157065</v>
      </c>
      <c r="DX59" s="40">
        <v>-5.2482755141607801E-2</v>
      </c>
      <c r="DY59" s="40">
        <v>-2.16178976046019E-2</v>
      </c>
      <c r="DZ59" s="40">
        <v>4.5395811293658703E-2</v>
      </c>
      <c r="EA59" s="40">
        <v>4.4066818122765999E-2</v>
      </c>
      <c r="EB59" s="40">
        <v>8.2548596634511806E-2</v>
      </c>
      <c r="EC59" s="40">
        <v>5.1142480038880403E-2</v>
      </c>
      <c r="ED59" s="40">
        <v>6.6070666522679206E-2</v>
      </c>
      <c r="EE59" s="40">
        <v>0.12717582911095701</v>
      </c>
      <c r="EF59" s="40">
        <v>0.10901859470276599</v>
      </c>
      <c r="EG59" s="40">
        <v>2.2599532949772901E-2</v>
      </c>
      <c r="EH59" s="40">
        <v>3.9515826143934299E-2</v>
      </c>
      <c r="EI59" s="40">
        <v>1.02646573057672E-2</v>
      </c>
      <c r="EJ59" s="40">
        <v>3.1050097133599901E-2</v>
      </c>
      <c r="EK59" s="40">
        <v>2.07975026820586E-2</v>
      </c>
      <c r="EL59" s="40">
        <v>0.26646002855399797</v>
      </c>
      <c r="EM59" s="40">
        <v>1.10735327734231</v>
      </c>
      <c r="EN59" s="40">
        <v>1.3950258320101401</v>
      </c>
      <c r="EO59" s="40">
        <v>1.5080654187575699</v>
      </c>
      <c r="EP59" s="40">
        <v>1.5065224338011201</v>
      </c>
      <c r="EQ59" s="40">
        <v>1.45469921150601</v>
      </c>
      <c r="ER59" s="40">
        <v>0.358798685100718</v>
      </c>
      <c r="ES59" s="40">
        <v>-8.6148415376673504E-2</v>
      </c>
      <c r="ET59" s="40">
        <v>-8.1990337406594102E-2</v>
      </c>
      <c r="EU59" s="40">
        <v>-7.7250728491816495E-2</v>
      </c>
      <c r="EV59" s="40">
        <v>8.8792110630509392E-3</v>
      </c>
      <c r="EW59" s="40">
        <v>74.632609550306995</v>
      </c>
      <c r="EX59" s="40">
        <v>73.673798651223294</v>
      </c>
      <c r="EY59" s="40">
        <v>71.813409139020806</v>
      </c>
      <c r="EZ59" s="40">
        <v>70.851604318504897</v>
      </c>
      <c r="FA59" s="40">
        <v>69.825641878610099</v>
      </c>
      <c r="FB59" s="40">
        <v>69.563961048779703</v>
      </c>
      <c r="FC59" s="40">
        <v>68.856458100220806</v>
      </c>
      <c r="FD59" s="40">
        <v>71.990368040644796</v>
      </c>
      <c r="FE59" s="40">
        <v>76.800707654156696</v>
      </c>
      <c r="FF59" s="40">
        <v>82.064187861009501</v>
      </c>
      <c r="FG59" s="40">
        <v>86.285102972752298</v>
      </c>
      <c r="FH59" s="40">
        <v>89.595850848277706</v>
      </c>
      <c r="FI59" s="40">
        <v>92.796715758913706</v>
      </c>
      <c r="FJ59" s="40">
        <v>95.149348292859997</v>
      </c>
      <c r="FK59" s="40">
        <v>97.123295128073295</v>
      </c>
      <c r="FL59" s="40">
        <v>98.265461033658895</v>
      </c>
      <c r="FM59" s="40">
        <v>99.072413584540499</v>
      </c>
      <c r="FN59" s="40">
        <v>99.530090422475595</v>
      </c>
      <c r="FO59" s="40">
        <v>98.635512746847297</v>
      </c>
      <c r="FP59" s="40">
        <v>94.925091480932707</v>
      </c>
      <c r="FQ59" s="40">
        <v>90.249191036380694</v>
      </c>
      <c r="FR59" s="40">
        <v>84.630795052469196</v>
      </c>
      <c r="FS59" s="40">
        <v>81.909259987298498</v>
      </c>
      <c r="FT59" s="40">
        <v>79.789684579792507</v>
      </c>
      <c r="FU59" s="40">
        <v>2.5987976717813499E-2</v>
      </c>
      <c r="FV59" s="40">
        <v>0</v>
      </c>
      <c r="FW59" s="40">
        <v>0</v>
      </c>
      <c r="FX59" s="41">
        <v>1</v>
      </c>
      <c r="FY59" s="22"/>
      <c r="FZ59" s="22"/>
    </row>
    <row r="60" spans="1:182" x14ac:dyDescent="0.2">
      <c r="A60" t="s">
        <v>42</v>
      </c>
      <c r="B60" t="s">
        <v>58</v>
      </c>
      <c r="C60" t="s">
        <v>3</v>
      </c>
      <c r="D60" t="s">
        <v>40</v>
      </c>
      <c r="E60" t="s">
        <v>77</v>
      </c>
      <c r="F60" s="22" t="s">
        <v>78</v>
      </c>
      <c r="G60" s="35">
        <v>43627</v>
      </c>
      <c r="H60" s="40">
        <v>1326</v>
      </c>
      <c r="I60" s="40">
        <v>1.14912758987323</v>
      </c>
      <c r="J60" s="40">
        <v>1.00704589009493</v>
      </c>
      <c r="K60" s="40">
        <v>0.91939280275526203</v>
      </c>
      <c r="L60" s="40">
        <v>0.87054004941517205</v>
      </c>
      <c r="M60" s="40">
        <v>0.86281080289658896</v>
      </c>
      <c r="N60" s="40">
        <v>0.90645034273354697</v>
      </c>
      <c r="O60" s="40">
        <v>1.0037815126838201</v>
      </c>
      <c r="P60" s="40">
        <v>1.08265801281866</v>
      </c>
      <c r="Q60" s="40">
        <v>1.2580831576245599</v>
      </c>
      <c r="R60" s="40">
        <v>1.38155463332302</v>
      </c>
      <c r="S60" s="40">
        <v>1.52509558506734</v>
      </c>
      <c r="T60" s="40">
        <v>1.74544031861789</v>
      </c>
      <c r="U60" s="40">
        <v>1.99171778865295</v>
      </c>
      <c r="V60" s="40">
        <v>2.2763022503751502</v>
      </c>
      <c r="W60" s="40">
        <v>2.4934897323510898</v>
      </c>
      <c r="X60" s="40">
        <v>2.76958489942845</v>
      </c>
      <c r="Y60" s="40">
        <v>3.0572519614615299</v>
      </c>
      <c r="Z60" s="40">
        <v>3.2984723027067702</v>
      </c>
      <c r="AA60" s="40">
        <v>3.3483207785658502</v>
      </c>
      <c r="AB60" s="40">
        <v>3.0912988910107702</v>
      </c>
      <c r="AC60" s="40">
        <v>2.7629183806014201</v>
      </c>
      <c r="AD60" s="40">
        <v>2.38591795365023</v>
      </c>
      <c r="AE60" s="40">
        <v>1.9528714605446</v>
      </c>
      <c r="AF60" s="40">
        <v>1.54595980183455</v>
      </c>
      <c r="AG60" s="40">
        <v>-3.3609666012322001E-2</v>
      </c>
      <c r="AH60" s="40">
        <v>-3.5090966165137898E-2</v>
      </c>
      <c r="AI60" s="40">
        <v>-2.94347403709431E-2</v>
      </c>
      <c r="AJ60" s="40">
        <v>-2.2557841105314402E-2</v>
      </c>
      <c r="AK60" s="40">
        <v>-2.3103348962764201E-2</v>
      </c>
      <c r="AL60" s="40">
        <v>-3.4688658706216603E-2</v>
      </c>
      <c r="AM60" s="40">
        <v>-1.79852292091261E-2</v>
      </c>
      <c r="AN60" s="40">
        <v>-3.2612059766029197E-2</v>
      </c>
      <c r="AO60" s="40">
        <v>-6.6672425934065194E-2</v>
      </c>
      <c r="AP60" s="40">
        <v>-7.6269551359632204E-2</v>
      </c>
      <c r="AQ60" s="40">
        <v>-4.1769358143433702E-2</v>
      </c>
      <c r="AR60" s="40">
        <v>-2.7838569633005201E-2</v>
      </c>
      <c r="AS60" s="40">
        <v>-8.2394595485545501E-3</v>
      </c>
      <c r="AT60" s="40">
        <v>1.31618672991245E-2</v>
      </c>
      <c r="AU60" s="40">
        <v>0.58845238622544305</v>
      </c>
      <c r="AV60" s="40">
        <v>0.73782862011601702</v>
      </c>
      <c r="AW60" s="40">
        <v>0.87986717024630101</v>
      </c>
      <c r="AX60" s="40">
        <v>0.84060822004980695</v>
      </c>
      <c r="AY60" s="40">
        <v>0.55760556287658003</v>
      </c>
      <c r="AZ60" s="40">
        <v>-0.342774728654405</v>
      </c>
      <c r="BA60" s="40">
        <v>-0.45702179141975202</v>
      </c>
      <c r="BB60" s="40">
        <v>-0.400920313475507</v>
      </c>
      <c r="BC60" s="40">
        <v>-0.27907373011868603</v>
      </c>
      <c r="BD60" s="40">
        <v>-0.186698473120816</v>
      </c>
      <c r="BE60" s="40">
        <v>-1.86233603016677E-2</v>
      </c>
      <c r="BF60" s="40">
        <v>-2.05258636910335E-2</v>
      </c>
      <c r="BG60" s="40">
        <v>-1.64282691236694E-2</v>
      </c>
      <c r="BH60" s="40">
        <v>-1.04397975269596E-2</v>
      </c>
      <c r="BI60" s="40">
        <v>-1.2708007449993799E-2</v>
      </c>
      <c r="BJ60" s="40">
        <v>-2.57549686860086E-2</v>
      </c>
      <c r="BK60" s="40">
        <v>-4.7670682119407299E-3</v>
      </c>
      <c r="BL60" s="40">
        <v>-1.64719477434765E-2</v>
      </c>
      <c r="BM60" s="40">
        <v>-5.0554333625716201E-2</v>
      </c>
      <c r="BN60" s="40">
        <v>-6.2080031180940902E-2</v>
      </c>
      <c r="BO60" s="40">
        <v>-2.4054528013026901E-2</v>
      </c>
      <c r="BP60" s="40">
        <v>-1.7365625931133898E-2</v>
      </c>
      <c r="BQ60" s="40">
        <v>2.3224202134970598E-3</v>
      </c>
      <c r="BR60" s="40">
        <v>4.1431849977847698E-2</v>
      </c>
      <c r="BS60" s="40">
        <v>0.62388941732109304</v>
      </c>
      <c r="BT60" s="40">
        <v>0.77803375949331499</v>
      </c>
      <c r="BU60" s="40">
        <v>0.92023091510881605</v>
      </c>
      <c r="BV60" s="40">
        <v>0.89394828848677699</v>
      </c>
      <c r="BW60" s="40">
        <v>0.60665478786010596</v>
      </c>
      <c r="BX60" s="40">
        <v>-0.30672910950087201</v>
      </c>
      <c r="BY60" s="40">
        <v>-0.42545586173227401</v>
      </c>
      <c r="BZ60" s="40">
        <v>-0.36188347592615799</v>
      </c>
      <c r="CA60" s="40">
        <v>-0.24038267265403301</v>
      </c>
      <c r="CB60" s="40">
        <v>-0.16277930301924701</v>
      </c>
      <c r="CC60" s="40">
        <v>-8.2438906188024592E-3</v>
      </c>
      <c r="CD60" s="40">
        <v>-1.0438118086704E-2</v>
      </c>
      <c r="CE60" s="40">
        <v>-7.42002675903119E-3</v>
      </c>
      <c r="CF60" s="40">
        <v>-2.04687745942401E-3</v>
      </c>
      <c r="CG60" s="40">
        <v>-5.5082255852663704E-3</v>
      </c>
      <c r="CH60" s="40">
        <v>-1.9567522192444599E-2</v>
      </c>
      <c r="CI60" s="40">
        <v>4.38778982862216E-3</v>
      </c>
      <c r="CJ60" s="40">
        <v>-5.2933553237960599E-3</v>
      </c>
      <c r="CK60" s="40">
        <v>-3.9390991993015198E-2</v>
      </c>
      <c r="CL60" s="40">
        <v>-5.2252412730289299E-2</v>
      </c>
      <c r="CM60" s="40">
        <v>-1.17852906288633E-2</v>
      </c>
      <c r="CN60" s="40">
        <v>-1.01120970266324E-2</v>
      </c>
      <c r="CO60" s="40">
        <v>9.6375459623562199E-3</v>
      </c>
      <c r="CP60" s="40">
        <v>6.1011553863130299E-2</v>
      </c>
      <c r="CQ60" s="40">
        <v>0.64843299710717495</v>
      </c>
      <c r="CR60" s="40">
        <v>0.80587971655032098</v>
      </c>
      <c r="CS60" s="40">
        <v>0.94818672184172803</v>
      </c>
      <c r="CT60" s="40">
        <v>0.93089145739796997</v>
      </c>
      <c r="CU60" s="40">
        <v>0.64062613166651206</v>
      </c>
      <c r="CV60" s="40">
        <v>-0.28176402347982399</v>
      </c>
      <c r="CW60" s="40">
        <v>-0.40359339498907298</v>
      </c>
      <c r="CX60" s="40">
        <v>-0.33484668115622601</v>
      </c>
      <c r="CY60" s="40">
        <v>-0.21358536411742399</v>
      </c>
      <c r="CZ60" s="40">
        <v>-0.146212958671152</v>
      </c>
      <c r="DA60" s="40">
        <v>2.1355790640627602E-3</v>
      </c>
      <c r="DB60" s="40">
        <v>-3.5037248237441499E-4</v>
      </c>
      <c r="DC60" s="40">
        <v>1.5882156056069999E-3</v>
      </c>
      <c r="DD60" s="40">
        <v>6.3460426081115703E-3</v>
      </c>
      <c r="DE60" s="40">
        <v>1.69155627946109E-3</v>
      </c>
      <c r="DF60" s="40">
        <v>-1.33800756988807E-2</v>
      </c>
      <c r="DG60" s="40">
        <v>1.3542647869185E-2</v>
      </c>
      <c r="DH60" s="40">
        <v>5.8852370958843801E-3</v>
      </c>
      <c r="DI60" s="40">
        <v>-2.8227650360314299E-2</v>
      </c>
      <c r="DJ60" s="40">
        <v>-4.2424794279637697E-2</v>
      </c>
      <c r="DK60" s="40">
        <v>4.8394675530031699E-4</v>
      </c>
      <c r="DL60" s="40">
        <v>-2.8585681221308902E-3</v>
      </c>
      <c r="DM60" s="40">
        <v>1.6952671711215402E-2</v>
      </c>
      <c r="DN60" s="40">
        <v>8.0591257748412998E-2</v>
      </c>
      <c r="DO60" s="40">
        <v>0.67297657689325596</v>
      </c>
      <c r="DP60" s="40">
        <v>0.83372567360732597</v>
      </c>
      <c r="DQ60" s="40">
        <v>0.97614252857464001</v>
      </c>
      <c r="DR60" s="40">
        <v>0.96783462630916295</v>
      </c>
      <c r="DS60" s="40">
        <v>0.67459747547291804</v>
      </c>
      <c r="DT60" s="40">
        <v>-0.25679893745877602</v>
      </c>
      <c r="DU60" s="40">
        <v>-0.38173092824587102</v>
      </c>
      <c r="DV60" s="40">
        <v>-0.30780988638629497</v>
      </c>
      <c r="DW60" s="40">
        <v>-0.18678805558081399</v>
      </c>
      <c r="DX60" s="40">
        <v>-0.12964661432305599</v>
      </c>
      <c r="DY60" s="40">
        <v>1.71218847747171E-2</v>
      </c>
      <c r="DZ60" s="40">
        <v>1.4214729991730001E-2</v>
      </c>
      <c r="EA60" s="40">
        <v>1.4594686852880699E-2</v>
      </c>
      <c r="EB60" s="40">
        <v>1.8464086186466399E-2</v>
      </c>
      <c r="EC60" s="40">
        <v>1.20868977922315E-2</v>
      </c>
      <c r="ED60" s="40">
        <v>-4.4463856786725797E-3</v>
      </c>
      <c r="EE60" s="40">
        <v>2.67608088663704E-2</v>
      </c>
      <c r="EF60" s="40">
        <v>2.20253491184371E-2</v>
      </c>
      <c r="EG60" s="40">
        <v>-1.21095580519653E-2</v>
      </c>
      <c r="EH60" s="40">
        <v>-2.8235274100946402E-2</v>
      </c>
      <c r="EI60" s="40">
        <v>1.8198776885707101E-2</v>
      </c>
      <c r="EJ60" s="40">
        <v>7.6143755797404003E-3</v>
      </c>
      <c r="EK60" s="40">
        <v>2.7514551473267E-2</v>
      </c>
      <c r="EL60" s="40">
        <v>0.10886124042713601</v>
      </c>
      <c r="EM60" s="40">
        <v>0.70841360798890596</v>
      </c>
      <c r="EN60" s="40">
        <v>0.87393081298462405</v>
      </c>
      <c r="EO60" s="40">
        <v>1.0165062734371599</v>
      </c>
      <c r="EP60" s="40">
        <v>1.02117469474613</v>
      </c>
      <c r="EQ60" s="40">
        <v>0.72364670045644497</v>
      </c>
      <c r="ER60" s="40">
        <v>-0.220753318305243</v>
      </c>
      <c r="ES60" s="40">
        <v>-0.350164998558393</v>
      </c>
      <c r="ET60" s="40">
        <v>-0.26877304883694503</v>
      </c>
      <c r="EU60" s="40">
        <v>-0.148096998116162</v>
      </c>
      <c r="EV60" s="40">
        <v>-0.105727444221487</v>
      </c>
      <c r="EW60" s="40">
        <v>74.936335272788597</v>
      </c>
      <c r="EX60" s="40">
        <v>73.942575259296703</v>
      </c>
      <c r="EY60" s="40">
        <v>72.048570705793097</v>
      </c>
      <c r="EZ60" s="40">
        <v>71.154987772999405</v>
      </c>
      <c r="FA60" s="40">
        <v>70.070242010287501</v>
      </c>
      <c r="FB60" s="40">
        <v>69.905936419596898</v>
      </c>
      <c r="FC60" s="40">
        <v>69.171388818618794</v>
      </c>
      <c r="FD60" s="40">
        <v>72.234463276836195</v>
      </c>
      <c r="FE60" s="40">
        <v>76.939834724681702</v>
      </c>
      <c r="FF60" s="40">
        <v>82.088961969812004</v>
      </c>
      <c r="FG60" s="40">
        <v>86.358841386288901</v>
      </c>
      <c r="FH60" s="40">
        <v>89.716628720802802</v>
      </c>
      <c r="FI60" s="40">
        <v>92.9464120077578</v>
      </c>
      <c r="FJ60" s="40">
        <v>95.314697697950905</v>
      </c>
      <c r="FK60" s="40">
        <v>97.3394468336285</v>
      </c>
      <c r="FL60" s="40">
        <v>98.471161143435396</v>
      </c>
      <c r="FM60" s="40">
        <v>99.296863141917498</v>
      </c>
      <c r="FN60" s="40">
        <v>99.773210220086</v>
      </c>
      <c r="FO60" s="40">
        <v>98.901720212496798</v>
      </c>
      <c r="FP60" s="40">
        <v>95.337507378362403</v>
      </c>
      <c r="FQ60" s="40">
        <v>90.774981027068094</v>
      </c>
      <c r="FR60" s="40">
        <v>85.124293785310698</v>
      </c>
      <c r="FS60" s="40">
        <v>82.478370857576493</v>
      </c>
      <c r="FT60" s="40">
        <v>80.276962644405103</v>
      </c>
      <c r="FU60" s="40">
        <v>4.3505788819732098E-2</v>
      </c>
      <c r="FV60" s="40">
        <v>0</v>
      </c>
      <c r="FW60" s="40">
        <v>0</v>
      </c>
      <c r="FX60" s="41">
        <v>1</v>
      </c>
      <c r="FY60" s="22"/>
      <c r="FZ60" s="22"/>
    </row>
    <row r="61" spans="1:182" x14ac:dyDescent="0.2">
      <c r="A61" t="s">
        <v>42</v>
      </c>
      <c r="B61" t="s">
        <v>58</v>
      </c>
      <c r="C61" t="s">
        <v>3</v>
      </c>
      <c r="D61" t="s">
        <v>40</v>
      </c>
      <c r="E61" t="s">
        <v>78</v>
      </c>
      <c r="F61" s="22" t="s">
        <v>1</v>
      </c>
      <c r="G61" s="35">
        <v>43627</v>
      </c>
      <c r="H61" s="40">
        <v>2221</v>
      </c>
      <c r="I61" s="40">
        <v>2.1968441236726299</v>
      </c>
      <c r="J61" s="40">
        <v>1.90046338520983</v>
      </c>
      <c r="K61" s="40">
        <v>1.68984750516292</v>
      </c>
      <c r="L61" s="40">
        <v>1.56330277180647</v>
      </c>
      <c r="M61" s="40">
        <v>1.50218370289534</v>
      </c>
      <c r="N61" s="40">
        <v>1.50014940803937</v>
      </c>
      <c r="O61" s="40">
        <v>1.57615070761681</v>
      </c>
      <c r="P61" s="40">
        <v>1.6666865079528601</v>
      </c>
      <c r="Q61" s="40">
        <v>1.90083324882552</v>
      </c>
      <c r="R61" s="40">
        <v>2.2025676455446299</v>
      </c>
      <c r="S61" s="40">
        <v>2.53695339767452</v>
      </c>
      <c r="T61" s="40">
        <v>3.0277163331658201</v>
      </c>
      <c r="U61" s="40">
        <v>3.5195643661508802</v>
      </c>
      <c r="V61" s="40">
        <v>3.9569975843873899</v>
      </c>
      <c r="W61" s="40">
        <v>4.3859551897181204</v>
      </c>
      <c r="X61" s="40">
        <v>4.8235242830982203</v>
      </c>
      <c r="Y61" s="40">
        <v>5.1436402646875603</v>
      </c>
      <c r="Z61" s="40">
        <v>5.4237245463490202</v>
      </c>
      <c r="AA61" s="40">
        <v>5.4161919861575001</v>
      </c>
      <c r="AB61" s="40">
        <v>5.0635626106991101</v>
      </c>
      <c r="AC61" s="40">
        <v>4.6249020178181102</v>
      </c>
      <c r="AD61" s="40">
        <v>4.1380064345979397</v>
      </c>
      <c r="AE61" s="40">
        <v>3.4784876224319299</v>
      </c>
      <c r="AF61" s="40">
        <v>2.85618412413592</v>
      </c>
      <c r="AG61" s="40">
        <v>-2.04783785506551E-2</v>
      </c>
      <c r="AH61" s="40">
        <v>-1.9954622823151299E-2</v>
      </c>
      <c r="AI61" s="40">
        <v>-2.9065801802466502E-2</v>
      </c>
      <c r="AJ61" s="40">
        <v>-4.7646316185690803E-4</v>
      </c>
      <c r="AK61" s="40">
        <v>-5.7228086152655696E-3</v>
      </c>
      <c r="AL61" s="40">
        <v>4.8641412201599999E-5</v>
      </c>
      <c r="AM61" s="40">
        <v>-2.43700157759844E-2</v>
      </c>
      <c r="AN61" s="40">
        <v>-4.6103049891194903E-2</v>
      </c>
      <c r="AO61" s="40">
        <v>-5.4985596390036202E-2</v>
      </c>
      <c r="AP61" s="40">
        <v>-9.9721250215270202E-2</v>
      </c>
      <c r="AQ61" s="40">
        <v>-7.0822608459974595E-2</v>
      </c>
      <c r="AR61" s="40">
        <v>-4.1175484275033002E-2</v>
      </c>
      <c r="AS61" s="40">
        <v>-4.2670412234200299E-3</v>
      </c>
      <c r="AT61" s="40">
        <v>-6.2181992493981403E-2</v>
      </c>
      <c r="AU61" s="40">
        <v>0.32596343513731402</v>
      </c>
      <c r="AV61" s="40">
        <v>0.45099721711846702</v>
      </c>
      <c r="AW61" s="40">
        <v>0.53301422833833101</v>
      </c>
      <c r="AX61" s="40">
        <v>0.48009676252696598</v>
      </c>
      <c r="AY61" s="40">
        <v>0.345095713630092</v>
      </c>
      <c r="AZ61" s="40">
        <v>-0.11043982505243299</v>
      </c>
      <c r="BA61" s="40">
        <v>-0.171317946942914</v>
      </c>
      <c r="BB61" s="40">
        <v>-0.19767413797800301</v>
      </c>
      <c r="BC61" s="40">
        <v>-0.166405651838098</v>
      </c>
      <c r="BD61" s="40">
        <v>-9.0792870144366294E-2</v>
      </c>
      <c r="BE61" s="40">
        <v>-6.4787592182464398E-3</v>
      </c>
      <c r="BF61" s="40">
        <v>-3.0181899689854502E-3</v>
      </c>
      <c r="BG61" s="40">
        <v>-1.3644990364799599E-2</v>
      </c>
      <c r="BH61" s="40">
        <v>1.59959861913989E-2</v>
      </c>
      <c r="BI61" s="40">
        <v>6.6870242774537099E-3</v>
      </c>
      <c r="BJ61" s="40">
        <v>1.0538489606865801E-2</v>
      </c>
      <c r="BK61" s="40">
        <v>-9.5560477441661695E-3</v>
      </c>
      <c r="BL61" s="40">
        <v>-3.0220095461021099E-2</v>
      </c>
      <c r="BM61" s="40">
        <v>-4.0757832061103699E-2</v>
      </c>
      <c r="BN61" s="40">
        <v>-6.8236149425601203E-2</v>
      </c>
      <c r="BO61" s="40">
        <v>-4.9049353936512698E-2</v>
      </c>
      <c r="BP61" s="40">
        <v>-2.7079503687959802E-2</v>
      </c>
      <c r="BQ61" s="40">
        <v>9.5183337034975297E-3</v>
      </c>
      <c r="BR61" s="40">
        <v>-4.50700217844709E-2</v>
      </c>
      <c r="BS61" s="40">
        <v>0.36735302121712898</v>
      </c>
      <c r="BT61" s="40">
        <v>0.47645227694594999</v>
      </c>
      <c r="BU61" s="40">
        <v>0.56787194458037904</v>
      </c>
      <c r="BV61" s="40">
        <v>0.52129820581264696</v>
      </c>
      <c r="BW61" s="40">
        <v>0.383323893295688</v>
      </c>
      <c r="BX61" s="40">
        <v>-6.5339047052677304E-2</v>
      </c>
      <c r="BY61" s="40">
        <v>-0.123689599753431</v>
      </c>
      <c r="BZ61" s="40">
        <v>-0.15296130331482299</v>
      </c>
      <c r="CA61" s="40">
        <v>-0.135452877265302</v>
      </c>
      <c r="CB61" s="40">
        <v>-6.3969855002398504E-2</v>
      </c>
      <c r="CC61" s="40">
        <v>3.2173344847589999E-3</v>
      </c>
      <c r="CD61" s="40">
        <v>8.7119318328620198E-3</v>
      </c>
      <c r="CE61" s="40">
        <v>-2.9645833390273199E-3</v>
      </c>
      <c r="CF61" s="40">
        <v>2.74047544339351E-2</v>
      </c>
      <c r="CG61" s="40">
        <v>1.5282036735248999E-2</v>
      </c>
      <c r="CH61" s="40">
        <v>1.78037265115801E-2</v>
      </c>
      <c r="CI61" s="40">
        <v>7.0406138732428199E-4</v>
      </c>
      <c r="CJ61" s="40">
        <v>-1.9219609606450801E-2</v>
      </c>
      <c r="CK61" s="40">
        <v>-3.0903725828497101E-2</v>
      </c>
      <c r="CL61" s="40">
        <v>-4.64296645307955E-2</v>
      </c>
      <c r="CM61" s="40">
        <v>-3.3969264180775699E-2</v>
      </c>
      <c r="CN61" s="40">
        <v>-1.7316670473516101E-2</v>
      </c>
      <c r="CO61" s="40">
        <v>1.90660423839061E-2</v>
      </c>
      <c r="CP61" s="40">
        <v>-3.3218322998747503E-2</v>
      </c>
      <c r="CQ61" s="40">
        <v>0.39601932245215299</v>
      </c>
      <c r="CR61" s="40">
        <v>0.49408237383947901</v>
      </c>
      <c r="CS61" s="40">
        <v>0.59201429266360495</v>
      </c>
      <c r="CT61" s="40">
        <v>0.549834199921588</v>
      </c>
      <c r="CU61" s="40">
        <v>0.40980061407872198</v>
      </c>
      <c r="CV61" s="40">
        <v>-3.4102385599194797E-2</v>
      </c>
      <c r="CW61" s="40">
        <v>-9.0702351578801604E-2</v>
      </c>
      <c r="CX61" s="40">
        <v>-0.12199333023447299</v>
      </c>
      <c r="CY61" s="40">
        <v>-0.114015079886693</v>
      </c>
      <c r="CZ61" s="40">
        <v>-4.53923164252188E-2</v>
      </c>
      <c r="DA61" s="40">
        <v>1.2913428187764401E-2</v>
      </c>
      <c r="DB61" s="40">
        <v>2.0442053634709498E-2</v>
      </c>
      <c r="DC61" s="40">
        <v>7.7158236867450099E-3</v>
      </c>
      <c r="DD61" s="40">
        <v>3.8813522676471202E-2</v>
      </c>
      <c r="DE61" s="40">
        <v>2.3877049193044401E-2</v>
      </c>
      <c r="DF61" s="40">
        <v>2.5068963416294301E-2</v>
      </c>
      <c r="DG61" s="40">
        <v>1.09641705188147E-2</v>
      </c>
      <c r="DH61" s="40">
        <v>-8.2191237518804503E-3</v>
      </c>
      <c r="DI61" s="40">
        <v>-2.1049619595890499E-2</v>
      </c>
      <c r="DJ61" s="40">
        <v>-2.46231796359896E-2</v>
      </c>
      <c r="DK61" s="40">
        <v>-1.88891744250386E-2</v>
      </c>
      <c r="DL61" s="40">
        <v>-7.5538372590724196E-3</v>
      </c>
      <c r="DM61" s="40">
        <v>2.8613751064314699E-2</v>
      </c>
      <c r="DN61" s="40">
        <v>-2.1366624213023998E-2</v>
      </c>
      <c r="DO61" s="40">
        <v>0.42468562368717699</v>
      </c>
      <c r="DP61" s="40">
        <v>0.51171247073300696</v>
      </c>
      <c r="DQ61" s="40">
        <v>0.61615664074683096</v>
      </c>
      <c r="DR61" s="40">
        <v>0.57837019403052903</v>
      </c>
      <c r="DS61" s="40">
        <v>0.43627733486175602</v>
      </c>
      <c r="DT61" s="40">
        <v>-2.8657241457123801E-3</v>
      </c>
      <c r="DU61" s="40">
        <v>-5.7715103404172297E-2</v>
      </c>
      <c r="DV61" s="40">
        <v>-9.1025357154122605E-2</v>
      </c>
      <c r="DW61" s="40">
        <v>-9.25772825080836E-2</v>
      </c>
      <c r="DX61" s="40">
        <v>-2.6814777848039099E-2</v>
      </c>
      <c r="DY61" s="40">
        <v>2.6913047520173101E-2</v>
      </c>
      <c r="DZ61" s="40">
        <v>3.7378486488875401E-2</v>
      </c>
      <c r="EA61" s="40">
        <v>2.3136635124411799E-2</v>
      </c>
      <c r="EB61" s="40">
        <v>5.5285972029727001E-2</v>
      </c>
      <c r="EC61" s="40">
        <v>3.6286882085763701E-2</v>
      </c>
      <c r="ED61" s="40">
        <v>3.5558811610958502E-2</v>
      </c>
      <c r="EE61" s="40">
        <v>2.5778138550633E-2</v>
      </c>
      <c r="EF61" s="40">
        <v>7.6638306782933797E-3</v>
      </c>
      <c r="EG61" s="40">
        <v>-6.82185526695796E-3</v>
      </c>
      <c r="EH61" s="40">
        <v>6.8619211536793496E-3</v>
      </c>
      <c r="EI61" s="40">
        <v>2.8840800984233201E-3</v>
      </c>
      <c r="EJ61" s="40">
        <v>6.5421433280008099E-3</v>
      </c>
      <c r="EK61" s="40">
        <v>4.23991259912323E-2</v>
      </c>
      <c r="EL61" s="40">
        <v>-4.25465350351355E-3</v>
      </c>
      <c r="EM61" s="40">
        <v>0.46607520976699202</v>
      </c>
      <c r="EN61" s="40">
        <v>0.53716753056049005</v>
      </c>
      <c r="EO61" s="40">
        <v>0.651014356988878</v>
      </c>
      <c r="EP61" s="40">
        <v>0.61957163731621001</v>
      </c>
      <c r="EQ61" s="40">
        <v>0.47450551452735201</v>
      </c>
      <c r="ER61" s="40">
        <v>4.22350538540434E-2</v>
      </c>
      <c r="ES61" s="40">
        <v>-1.0086756214689199E-2</v>
      </c>
      <c r="ET61" s="40">
        <v>-4.6312522490942802E-2</v>
      </c>
      <c r="EU61" s="40">
        <v>-6.1624507935287599E-2</v>
      </c>
      <c r="EV61" s="40">
        <v>8.2372939286402899E-6</v>
      </c>
      <c r="EW61" s="40">
        <v>76.089500902571103</v>
      </c>
      <c r="EX61" s="40">
        <v>75.043591745133398</v>
      </c>
      <c r="EY61" s="40">
        <v>72.592623310728399</v>
      </c>
      <c r="EZ61" s="40">
        <v>71.549251109918501</v>
      </c>
      <c r="FA61" s="40">
        <v>70.2822852124701</v>
      </c>
      <c r="FB61" s="40">
        <v>70.035541786602906</v>
      </c>
      <c r="FC61" s="40">
        <v>69.284285505195896</v>
      </c>
      <c r="FD61" s="40">
        <v>72.583817143972297</v>
      </c>
      <c r="FE61" s="40">
        <v>77.108991559740403</v>
      </c>
      <c r="FF61" s="40">
        <v>82.219105234912405</v>
      </c>
      <c r="FG61" s="40">
        <v>85.9428696882471</v>
      </c>
      <c r="FH61" s="40">
        <v>89.235571059179406</v>
      </c>
      <c r="FI61" s="40">
        <v>92.532687710396601</v>
      </c>
      <c r="FJ61" s="40">
        <v>95.085451529492104</v>
      </c>
      <c r="FK61" s="40">
        <v>97.484192808703696</v>
      </c>
      <c r="FL61" s="40">
        <v>98.7837488412938</v>
      </c>
      <c r="FM61" s="40">
        <v>99.704298189978999</v>
      </c>
      <c r="FN61" s="40">
        <v>100.161877347905</v>
      </c>
      <c r="FO61" s="40">
        <v>99.510269795579802</v>
      </c>
      <c r="FP61" s="40">
        <v>96.467678196809302</v>
      </c>
      <c r="FQ61" s="40">
        <v>92.374786554129898</v>
      </c>
      <c r="FR61" s="40">
        <v>86.836244328438298</v>
      </c>
      <c r="FS61" s="40">
        <v>83.824974386495597</v>
      </c>
      <c r="FT61" s="40">
        <v>81.522905791091404</v>
      </c>
      <c r="FU61" s="40">
        <v>2.15423983962569E-2</v>
      </c>
      <c r="FV61" s="40">
        <v>0</v>
      </c>
      <c r="FW61" s="40">
        <v>0</v>
      </c>
      <c r="FX61" s="41">
        <v>1</v>
      </c>
      <c r="FY61" s="22"/>
      <c r="FZ61" s="22"/>
    </row>
    <row r="62" spans="1:182" x14ac:dyDescent="0.2">
      <c r="A62" t="s">
        <v>42</v>
      </c>
      <c r="B62" t="s">
        <v>58</v>
      </c>
      <c r="C62" t="s">
        <v>3</v>
      </c>
      <c r="D62" t="s">
        <v>40</v>
      </c>
      <c r="E62" t="s">
        <v>78</v>
      </c>
      <c r="F62" s="22" t="s">
        <v>77</v>
      </c>
      <c r="G62" s="35">
        <v>43627</v>
      </c>
      <c r="H62" s="40">
        <v>1767</v>
      </c>
      <c r="I62" s="40">
        <v>1.8073167552604299</v>
      </c>
      <c r="J62" s="40">
        <v>1.5623091062841601</v>
      </c>
      <c r="K62" s="40">
        <v>1.3924003370900799</v>
      </c>
      <c r="L62" s="40">
        <v>1.28520032005497</v>
      </c>
      <c r="M62" s="40">
        <v>1.2375193629533301</v>
      </c>
      <c r="N62" s="40">
        <v>1.23718408638119</v>
      </c>
      <c r="O62" s="40">
        <v>1.2931304985020899</v>
      </c>
      <c r="P62" s="40">
        <v>1.36235784951016</v>
      </c>
      <c r="Q62" s="40">
        <v>1.5383463385249601</v>
      </c>
      <c r="R62" s="40">
        <v>1.77581869866466</v>
      </c>
      <c r="S62" s="40">
        <v>2.0403052679741198</v>
      </c>
      <c r="T62" s="40">
        <v>2.4337463021877701</v>
      </c>
      <c r="U62" s="40">
        <v>2.8267866590778499</v>
      </c>
      <c r="V62" s="40">
        <v>3.1760925319626101</v>
      </c>
      <c r="W62" s="40">
        <v>3.5070049345938599</v>
      </c>
      <c r="X62" s="40">
        <v>3.8444595514312798</v>
      </c>
      <c r="Y62" s="40">
        <v>4.0862449911646896</v>
      </c>
      <c r="Z62" s="40">
        <v>4.3048921004973302</v>
      </c>
      <c r="AA62" s="40">
        <v>4.2987913762000796</v>
      </c>
      <c r="AB62" s="40">
        <v>4.0154939648441603</v>
      </c>
      <c r="AC62" s="40">
        <v>3.6984153653182101</v>
      </c>
      <c r="AD62" s="40">
        <v>3.3415609337705701</v>
      </c>
      <c r="AE62" s="40">
        <v>2.8332457305292098</v>
      </c>
      <c r="AF62" s="40">
        <v>2.3336446290376802</v>
      </c>
      <c r="AG62" s="40">
        <v>-2.0240443795740099E-2</v>
      </c>
      <c r="AH62" s="40">
        <v>-1.05867226126709E-2</v>
      </c>
      <c r="AI62" s="40">
        <v>-1.7375552758266001E-2</v>
      </c>
      <c r="AJ62" s="40">
        <v>2.92068791544967E-3</v>
      </c>
      <c r="AK62" s="40">
        <v>-2.7372972362927099E-3</v>
      </c>
      <c r="AL62" s="40">
        <v>4.4101784396597199E-3</v>
      </c>
      <c r="AM62" s="40">
        <v>-2.1316652848627798E-2</v>
      </c>
      <c r="AN62" s="40">
        <v>-3.4045732328625102E-2</v>
      </c>
      <c r="AO62" s="40">
        <v>-3.43280258709397E-2</v>
      </c>
      <c r="AP62" s="40">
        <v>-8.0377553864774701E-2</v>
      </c>
      <c r="AQ62" s="40">
        <v>-3.9840458736847703E-2</v>
      </c>
      <c r="AR62" s="40">
        <v>-3.4907649247594701E-2</v>
      </c>
      <c r="AS62" s="40">
        <v>3.61890974091583E-3</v>
      </c>
      <c r="AT62" s="40">
        <v>-3.1121849314612399E-2</v>
      </c>
      <c r="AU62" s="40">
        <v>0.18339158190352101</v>
      </c>
      <c r="AV62" s="40">
        <v>0.24439679565266201</v>
      </c>
      <c r="AW62" s="40">
        <v>0.29632456913512001</v>
      </c>
      <c r="AX62" s="40">
        <v>0.236524615389927</v>
      </c>
      <c r="AY62" s="40">
        <v>0.19927856191347801</v>
      </c>
      <c r="AZ62" s="40">
        <v>-1.15307433992471E-2</v>
      </c>
      <c r="BA62" s="40">
        <v>-6.3074533111485406E-2</v>
      </c>
      <c r="BB62" s="40">
        <v>-8.7646278850187206E-2</v>
      </c>
      <c r="BC62" s="40">
        <v>-0.10540766921882699</v>
      </c>
      <c r="BD62" s="40">
        <v>-6.75591281946816E-2</v>
      </c>
      <c r="BE62" s="40">
        <v>-6.4822442468953001E-3</v>
      </c>
      <c r="BF62" s="40">
        <v>5.2431272333913204E-3</v>
      </c>
      <c r="BG62" s="40">
        <v>-2.9582247709277602E-3</v>
      </c>
      <c r="BH62" s="40">
        <v>1.89954536673244E-2</v>
      </c>
      <c r="BI62" s="40">
        <v>9.0867680147158608E-3</v>
      </c>
      <c r="BJ62" s="40">
        <v>1.47849627422534E-2</v>
      </c>
      <c r="BK62" s="40">
        <v>-8.1093464423920205E-3</v>
      </c>
      <c r="BL62" s="40">
        <v>-1.8411174773631401E-2</v>
      </c>
      <c r="BM62" s="40">
        <v>-2.1640657829754599E-2</v>
      </c>
      <c r="BN62" s="40">
        <v>-5.6527596045232997E-2</v>
      </c>
      <c r="BO62" s="40">
        <v>-2.42006327071763E-2</v>
      </c>
      <c r="BP62" s="40">
        <v>-2.5238165119782399E-2</v>
      </c>
      <c r="BQ62" s="40">
        <v>1.3037426977958001E-2</v>
      </c>
      <c r="BR62" s="40">
        <v>-1.7780923268323898E-2</v>
      </c>
      <c r="BS62" s="40">
        <v>0.21677754884196401</v>
      </c>
      <c r="BT62" s="40">
        <v>0.26537425900747202</v>
      </c>
      <c r="BU62" s="40">
        <v>0.323418183734276</v>
      </c>
      <c r="BV62" s="40">
        <v>0.26871751145622402</v>
      </c>
      <c r="BW62" s="40">
        <v>0.23022815305054201</v>
      </c>
      <c r="BX62" s="40">
        <v>2.72701810723463E-2</v>
      </c>
      <c r="BY62" s="40">
        <v>-2.2827025962236999E-2</v>
      </c>
      <c r="BZ62" s="40">
        <v>-5.5461493527950399E-2</v>
      </c>
      <c r="CA62" s="40">
        <v>-8.3674189802105295E-2</v>
      </c>
      <c r="CB62" s="40">
        <v>-4.9644223417799699E-2</v>
      </c>
      <c r="CC62" s="40">
        <v>3.04664284944363E-3</v>
      </c>
      <c r="CD62" s="40">
        <v>1.6206833014776802E-2</v>
      </c>
      <c r="CE62" s="40">
        <v>7.0271726740285699E-3</v>
      </c>
      <c r="CF62" s="40">
        <v>3.01287874589957E-2</v>
      </c>
      <c r="CG62" s="40">
        <v>1.7276079588268801E-2</v>
      </c>
      <c r="CH62" s="40">
        <v>2.19705067458352E-2</v>
      </c>
      <c r="CI62" s="40">
        <v>1.03799374154517E-3</v>
      </c>
      <c r="CJ62" s="40">
        <v>-7.5827278381269299E-3</v>
      </c>
      <c r="CK62" s="40">
        <v>-1.28534253735788E-2</v>
      </c>
      <c r="CL62" s="40">
        <v>-4.0009187912830098E-2</v>
      </c>
      <c r="CM62" s="40">
        <v>-1.33685368421592E-2</v>
      </c>
      <c r="CN62" s="40">
        <v>-1.8541109868719301E-2</v>
      </c>
      <c r="CO62" s="40">
        <v>1.9560663324986599E-2</v>
      </c>
      <c r="CP62" s="40">
        <v>-8.5410385287276302E-3</v>
      </c>
      <c r="CQ62" s="40">
        <v>0.239900567840859</v>
      </c>
      <c r="CR62" s="40">
        <v>0.27990318622399601</v>
      </c>
      <c r="CS62" s="40">
        <v>0.34218313867118599</v>
      </c>
      <c r="CT62" s="40">
        <v>0.29101421320348703</v>
      </c>
      <c r="CU62" s="40">
        <v>0.25166374559126098</v>
      </c>
      <c r="CV62" s="40">
        <v>5.4143583163278601E-2</v>
      </c>
      <c r="CW62" s="40">
        <v>5.0482748845575402E-3</v>
      </c>
      <c r="CX62" s="40">
        <v>-3.3170409257316097E-2</v>
      </c>
      <c r="CY62" s="40">
        <v>-6.8621648164130994E-2</v>
      </c>
      <c r="CZ62" s="40">
        <v>-3.7236414942968699E-2</v>
      </c>
      <c r="DA62" s="40">
        <v>1.25755299457826E-2</v>
      </c>
      <c r="DB62" s="40">
        <v>2.71705387961623E-2</v>
      </c>
      <c r="DC62" s="40">
        <v>1.7012570118984899E-2</v>
      </c>
      <c r="DD62" s="40">
        <v>4.1262121250667E-2</v>
      </c>
      <c r="DE62" s="40">
        <v>2.5465391161821699E-2</v>
      </c>
      <c r="DF62" s="40">
        <v>2.9156050749417101E-2</v>
      </c>
      <c r="DG62" s="40">
        <v>1.01853339254824E-2</v>
      </c>
      <c r="DH62" s="40">
        <v>3.2457190973775702E-3</v>
      </c>
      <c r="DI62" s="40">
        <v>-4.0661929174030604E-3</v>
      </c>
      <c r="DJ62" s="40">
        <v>-2.3490779780427299E-2</v>
      </c>
      <c r="DK62" s="40">
        <v>-2.5364409771421099E-3</v>
      </c>
      <c r="DL62" s="40">
        <v>-1.1844054617656301E-2</v>
      </c>
      <c r="DM62" s="40">
        <v>2.6083899672015201E-2</v>
      </c>
      <c r="DN62" s="40">
        <v>6.9884621086860105E-4</v>
      </c>
      <c r="DO62" s="40">
        <v>0.26302358683975502</v>
      </c>
      <c r="DP62" s="40">
        <v>0.29443211344052</v>
      </c>
      <c r="DQ62" s="40">
        <v>0.36094809360809499</v>
      </c>
      <c r="DR62" s="40">
        <v>0.31331091495075097</v>
      </c>
      <c r="DS62" s="40">
        <v>0.27309933813197901</v>
      </c>
      <c r="DT62" s="40">
        <v>8.1016985254210805E-2</v>
      </c>
      <c r="DU62" s="40">
        <v>3.29235757313521E-2</v>
      </c>
      <c r="DV62" s="40">
        <v>-1.08793249866819E-2</v>
      </c>
      <c r="DW62" s="40">
        <v>-5.35691065261567E-2</v>
      </c>
      <c r="DX62" s="40">
        <v>-2.4828606468137799E-2</v>
      </c>
      <c r="DY62" s="40">
        <v>2.6333729494627301E-2</v>
      </c>
      <c r="DZ62" s="40">
        <v>4.3000388642224503E-2</v>
      </c>
      <c r="EA62" s="40">
        <v>3.1429898106323198E-2</v>
      </c>
      <c r="EB62" s="40">
        <v>5.7336887002541699E-2</v>
      </c>
      <c r="EC62" s="40">
        <v>3.7289456412830303E-2</v>
      </c>
      <c r="ED62" s="40">
        <v>3.9530835052010799E-2</v>
      </c>
      <c r="EE62" s="40">
        <v>2.33926403317181E-2</v>
      </c>
      <c r="EF62" s="40">
        <v>1.8880276652371301E-2</v>
      </c>
      <c r="EG62" s="40">
        <v>8.6211751237820402E-3</v>
      </c>
      <c r="EH62" s="40">
        <v>3.5917803911444197E-4</v>
      </c>
      <c r="EI62" s="40">
        <v>1.3103385052529301E-2</v>
      </c>
      <c r="EJ62" s="40">
        <v>-2.1745704898439799E-3</v>
      </c>
      <c r="EK62" s="40">
        <v>3.5502416909057297E-2</v>
      </c>
      <c r="EL62" s="40">
        <v>1.40397722571571E-2</v>
      </c>
      <c r="EM62" s="40">
        <v>0.296409553778198</v>
      </c>
      <c r="EN62" s="40">
        <v>0.31540957679532999</v>
      </c>
      <c r="EO62" s="40">
        <v>0.38804170820725198</v>
      </c>
      <c r="EP62" s="40">
        <v>0.34550381101704802</v>
      </c>
      <c r="EQ62" s="40">
        <v>0.30404892926904298</v>
      </c>
      <c r="ER62" s="40">
        <v>0.119817909725804</v>
      </c>
      <c r="ES62" s="40">
        <v>7.3171082880600494E-2</v>
      </c>
      <c r="ET62" s="40">
        <v>2.1305460335554902E-2</v>
      </c>
      <c r="EU62" s="40">
        <v>-3.1835627109435202E-2</v>
      </c>
      <c r="EV62" s="40">
        <v>-6.9137016912557596E-3</v>
      </c>
      <c r="EW62" s="40">
        <v>76.033749999999998</v>
      </c>
      <c r="EX62" s="40">
        <v>74.998690476190504</v>
      </c>
      <c r="EY62" s="40">
        <v>72.548273809523806</v>
      </c>
      <c r="EZ62" s="40">
        <v>71.454315476190501</v>
      </c>
      <c r="FA62" s="40">
        <v>70.210892857142895</v>
      </c>
      <c r="FB62" s="40">
        <v>69.9178869047619</v>
      </c>
      <c r="FC62" s="40">
        <v>69.178601190476201</v>
      </c>
      <c r="FD62" s="40">
        <v>72.4947916666667</v>
      </c>
      <c r="FE62" s="40">
        <v>77.068571428571403</v>
      </c>
      <c r="FF62" s="40">
        <v>82.206101190476204</v>
      </c>
      <c r="FG62" s="40">
        <v>85.896785714285699</v>
      </c>
      <c r="FH62" s="40">
        <v>89.182916666666699</v>
      </c>
      <c r="FI62" s="40">
        <v>92.484434523809497</v>
      </c>
      <c r="FJ62" s="40">
        <v>95.037708333333299</v>
      </c>
      <c r="FK62" s="40">
        <v>97.408244047618993</v>
      </c>
      <c r="FL62" s="40">
        <v>98.7199702380952</v>
      </c>
      <c r="FM62" s="40">
        <v>99.625773809523807</v>
      </c>
      <c r="FN62" s="40">
        <v>100.070416666667</v>
      </c>
      <c r="FO62" s="40">
        <v>99.420595238095203</v>
      </c>
      <c r="FP62" s="40">
        <v>96.349642857142896</v>
      </c>
      <c r="FQ62" s="40">
        <v>92.238541666666706</v>
      </c>
      <c r="FR62" s="40">
        <v>86.7251785714286</v>
      </c>
      <c r="FS62" s="40">
        <v>83.684196428571397</v>
      </c>
      <c r="FT62" s="40">
        <v>81.401279761904803</v>
      </c>
      <c r="FU62" s="40">
        <v>2.1616123015545399E-2</v>
      </c>
      <c r="FV62" s="40">
        <v>0</v>
      </c>
      <c r="FW62" s="40">
        <v>0</v>
      </c>
      <c r="FX62" s="41">
        <v>1</v>
      </c>
      <c r="FY62" s="22"/>
      <c r="FZ62" s="22"/>
    </row>
    <row r="63" spans="1:182" x14ac:dyDescent="0.2">
      <c r="A63" t="s">
        <v>42</v>
      </c>
      <c r="B63" t="s">
        <v>58</v>
      </c>
      <c r="C63" t="s">
        <v>3</v>
      </c>
      <c r="D63" t="s">
        <v>40</v>
      </c>
      <c r="E63" t="s">
        <v>78</v>
      </c>
      <c r="F63" s="22" t="s">
        <v>78</v>
      </c>
      <c r="G63" s="35">
        <v>43627</v>
      </c>
      <c r="H63" s="40">
        <v>454</v>
      </c>
      <c r="I63" s="40">
        <v>0.38590146368309902</v>
      </c>
      <c r="J63" s="40">
        <v>0.33438632369090499</v>
      </c>
      <c r="K63" s="40">
        <v>0.293146579907473</v>
      </c>
      <c r="L63" s="40">
        <v>0.27446397321210098</v>
      </c>
      <c r="M63" s="40">
        <v>0.26181657352896198</v>
      </c>
      <c r="N63" s="40">
        <v>0.260949547126413</v>
      </c>
      <c r="O63" s="40">
        <v>0.28132347749954201</v>
      </c>
      <c r="P63" s="40">
        <v>0.300399703998597</v>
      </c>
      <c r="Q63" s="40">
        <v>0.35799320357582998</v>
      </c>
      <c r="R63" s="40">
        <v>0.42355158152168998</v>
      </c>
      <c r="S63" s="40">
        <v>0.49479305222176401</v>
      </c>
      <c r="T63" s="40">
        <v>0.593317791977511</v>
      </c>
      <c r="U63" s="40">
        <v>0.69262545773780804</v>
      </c>
      <c r="V63" s="40">
        <v>0.77974540365738498</v>
      </c>
      <c r="W63" s="40">
        <v>0.87787104484992196</v>
      </c>
      <c r="X63" s="40">
        <v>0.97832063262268898</v>
      </c>
      <c r="Y63" s="40">
        <v>1.0564365315295201</v>
      </c>
      <c r="Z63" s="40">
        <v>1.1186799301329899</v>
      </c>
      <c r="AA63" s="40">
        <v>1.1183930140093301</v>
      </c>
      <c r="AB63" s="40">
        <v>1.0480246902870001</v>
      </c>
      <c r="AC63" s="40">
        <v>0.92590066045211805</v>
      </c>
      <c r="AD63" s="40">
        <v>0.79472097815569398</v>
      </c>
      <c r="AE63" s="40">
        <v>0.64100162337411803</v>
      </c>
      <c r="AF63" s="40">
        <v>0.51673667280823898</v>
      </c>
      <c r="AG63" s="40">
        <v>-1.0004898048824901E-2</v>
      </c>
      <c r="AH63" s="40">
        <v>-1.7823376414632101E-2</v>
      </c>
      <c r="AI63" s="40">
        <v>-2.04388004885541E-2</v>
      </c>
      <c r="AJ63" s="40">
        <v>-8.37085839972934E-3</v>
      </c>
      <c r="AK63" s="40">
        <v>-7.1997606736944704E-3</v>
      </c>
      <c r="AL63" s="40">
        <v>-9.3261697572397696E-3</v>
      </c>
      <c r="AM63" s="40">
        <v>-8.4635803787500401E-3</v>
      </c>
      <c r="AN63" s="40">
        <v>-1.9758700494639E-2</v>
      </c>
      <c r="AO63" s="40">
        <v>-2.70437141672819E-2</v>
      </c>
      <c r="AP63" s="40">
        <v>-2.51113995437569E-2</v>
      </c>
      <c r="AQ63" s="40">
        <v>-3.8614097786009299E-2</v>
      </c>
      <c r="AR63" s="40">
        <v>-9.4164076139199894E-3</v>
      </c>
      <c r="AS63" s="40">
        <v>-1.1226247876573101E-2</v>
      </c>
      <c r="AT63" s="40">
        <v>-3.7880679023270199E-2</v>
      </c>
      <c r="AU63" s="40">
        <v>0.14062605567572301</v>
      </c>
      <c r="AV63" s="40">
        <v>0.202587637752384</v>
      </c>
      <c r="AW63" s="40">
        <v>0.22391885853407101</v>
      </c>
      <c r="AX63" s="40">
        <v>0.23717812009856301</v>
      </c>
      <c r="AY63" s="40">
        <v>0.13427129002640301</v>
      </c>
      <c r="AZ63" s="40">
        <v>-0.111035180865829</v>
      </c>
      <c r="BA63" s="40">
        <v>-0.121247165485251</v>
      </c>
      <c r="BB63" s="40">
        <v>-0.116765349267033</v>
      </c>
      <c r="BC63" s="40">
        <v>-6.8718270711518495E-2</v>
      </c>
      <c r="BD63" s="40">
        <v>-2.64565528482524E-2</v>
      </c>
      <c r="BE63" s="40">
        <v>-2.97663782768784E-3</v>
      </c>
      <c r="BF63" s="40">
        <v>-1.12549468530691E-2</v>
      </c>
      <c r="BG63" s="40">
        <v>-1.43477175194778E-2</v>
      </c>
      <c r="BH63" s="40">
        <v>-5.1941078180686396E-3</v>
      </c>
      <c r="BI63" s="40">
        <v>-3.9010957974690099E-3</v>
      </c>
      <c r="BJ63" s="40">
        <v>-5.9574995542571504E-3</v>
      </c>
      <c r="BK63" s="40">
        <v>-3.2607824671315698E-3</v>
      </c>
      <c r="BL63" s="40">
        <v>-1.5612253693498499E-2</v>
      </c>
      <c r="BM63" s="40">
        <v>-2.3216562162651999E-2</v>
      </c>
      <c r="BN63" s="40">
        <v>-1.47213490611241E-2</v>
      </c>
      <c r="BO63" s="40">
        <v>-2.8229930164166299E-2</v>
      </c>
      <c r="BP63" s="40">
        <v>-3.08909038203417E-3</v>
      </c>
      <c r="BQ63" s="40">
        <v>-4.9052540276993198E-3</v>
      </c>
      <c r="BR63" s="40">
        <v>-3.06565535907685E-2</v>
      </c>
      <c r="BS63" s="40">
        <v>0.15089193438221599</v>
      </c>
      <c r="BT63" s="40">
        <v>0.211293593400879</v>
      </c>
      <c r="BU63" s="40">
        <v>0.24143457031627399</v>
      </c>
      <c r="BV63" s="40">
        <v>0.25351793421823599</v>
      </c>
      <c r="BW63" s="40">
        <v>0.15111904942624699</v>
      </c>
      <c r="BX63" s="40">
        <v>-9.7420439053527805E-2</v>
      </c>
      <c r="BY63" s="40">
        <v>-0.105979461085425</v>
      </c>
      <c r="BZ63" s="40">
        <v>-9.9568332888317498E-2</v>
      </c>
      <c r="CA63" s="40">
        <v>-5.4415375375376003E-2</v>
      </c>
      <c r="CB63" s="40">
        <v>-1.4633111520678799E-2</v>
      </c>
      <c r="CC63" s="40">
        <v>1.8911137914932299E-3</v>
      </c>
      <c r="CD63" s="40">
        <v>-6.7056725479407E-3</v>
      </c>
      <c r="CE63" s="40">
        <v>-1.0129052010179E-2</v>
      </c>
      <c r="CF63" s="40">
        <v>-2.9939000424505299E-3</v>
      </c>
      <c r="CG63" s="40">
        <v>-1.6164505528192001E-3</v>
      </c>
      <c r="CH63" s="40">
        <v>-3.6243688335504702E-3</v>
      </c>
      <c r="CI63" s="40">
        <v>3.4265951732802898E-4</v>
      </c>
      <c r="CJ63" s="40">
        <v>-1.27404372702252E-2</v>
      </c>
      <c r="CK63" s="40">
        <v>-2.0565888342783799E-2</v>
      </c>
      <c r="CL63" s="40">
        <v>-7.5252317477520203E-3</v>
      </c>
      <c r="CM63" s="40">
        <v>-2.1037887302256399E-2</v>
      </c>
      <c r="CN63" s="40">
        <v>1.29319025805309E-3</v>
      </c>
      <c r="CO63" s="40">
        <v>-5.2735294342348704E-4</v>
      </c>
      <c r="CP63" s="40">
        <v>-2.5653146322854599E-2</v>
      </c>
      <c r="CQ63" s="40">
        <v>0.15800205070169501</v>
      </c>
      <c r="CR63" s="40">
        <v>0.21732331176233599</v>
      </c>
      <c r="CS63" s="40">
        <v>0.25356589893904002</v>
      </c>
      <c r="CT63" s="40">
        <v>0.26483483970203497</v>
      </c>
      <c r="CU63" s="40">
        <v>0.162787756263754</v>
      </c>
      <c r="CV63" s="40">
        <v>-8.79909103485082E-2</v>
      </c>
      <c r="CW63" s="40">
        <v>-9.5405095527655401E-2</v>
      </c>
      <c r="CX63" s="40">
        <v>-8.7657731731175095E-2</v>
      </c>
      <c r="CY63" s="40">
        <v>-4.4509233636045101E-2</v>
      </c>
      <c r="CZ63" s="40">
        <v>-6.4442320745962001E-3</v>
      </c>
      <c r="DA63" s="40">
        <v>6.7588654106743003E-3</v>
      </c>
      <c r="DB63" s="40">
        <v>-2.1563982428123001E-3</v>
      </c>
      <c r="DC63" s="40">
        <v>-5.9103865008801699E-3</v>
      </c>
      <c r="DD63" s="40">
        <v>-7.9369226683242598E-4</v>
      </c>
      <c r="DE63" s="40">
        <v>6.6819469183060397E-4</v>
      </c>
      <c r="DF63" s="40">
        <v>-1.2912381128438E-3</v>
      </c>
      <c r="DG63" s="40">
        <v>3.9461015017876301E-3</v>
      </c>
      <c r="DH63" s="40">
        <v>-9.8686208469518696E-3</v>
      </c>
      <c r="DI63" s="40">
        <v>-1.7915214522915501E-2</v>
      </c>
      <c r="DJ63" s="40">
        <v>-3.2911443437993098E-4</v>
      </c>
      <c r="DK63" s="40">
        <v>-1.3845844440346601E-2</v>
      </c>
      <c r="DL63" s="40">
        <v>5.67547089814036E-3</v>
      </c>
      <c r="DM63" s="40">
        <v>3.8505481408523399E-3</v>
      </c>
      <c r="DN63" s="40">
        <v>-2.0649739054940702E-2</v>
      </c>
      <c r="DO63" s="40">
        <v>0.16511216702117401</v>
      </c>
      <c r="DP63" s="40">
        <v>0.22335303012379201</v>
      </c>
      <c r="DQ63" s="40">
        <v>0.26569722756180603</v>
      </c>
      <c r="DR63" s="40">
        <v>0.27615174518583502</v>
      </c>
      <c r="DS63" s="40">
        <v>0.17445646310126101</v>
      </c>
      <c r="DT63" s="40">
        <v>-7.8561381643488498E-2</v>
      </c>
      <c r="DU63" s="40">
        <v>-8.4830729969885998E-2</v>
      </c>
      <c r="DV63" s="40">
        <v>-7.5747130574032595E-2</v>
      </c>
      <c r="DW63" s="40">
        <v>-3.4603091896714198E-2</v>
      </c>
      <c r="DX63" s="40">
        <v>1.7446473714863399E-3</v>
      </c>
      <c r="DY63" s="40">
        <v>1.3787125631811401E-2</v>
      </c>
      <c r="DZ63" s="40">
        <v>4.4120313187506702E-3</v>
      </c>
      <c r="EA63" s="40">
        <v>1.80696468196197E-4</v>
      </c>
      <c r="EB63" s="40">
        <v>2.3830583148282702E-3</v>
      </c>
      <c r="EC63" s="40">
        <v>3.9668595680560697E-3</v>
      </c>
      <c r="ED63" s="40">
        <v>2.0774320901388202E-3</v>
      </c>
      <c r="EE63" s="40">
        <v>9.1488994134060996E-3</v>
      </c>
      <c r="EF63" s="40">
        <v>-5.7221740458113296E-3</v>
      </c>
      <c r="EG63" s="40">
        <v>-1.40880625182856E-2</v>
      </c>
      <c r="EH63" s="40">
        <v>1.0060936048252899E-2</v>
      </c>
      <c r="EI63" s="40">
        <v>-3.46167681850355E-3</v>
      </c>
      <c r="EJ63" s="40">
        <v>1.20027881300262E-2</v>
      </c>
      <c r="EK63" s="40">
        <v>1.0171541989726101E-2</v>
      </c>
      <c r="EL63" s="40">
        <v>-1.3425613622439001E-2</v>
      </c>
      <c r="EM63" s="40">
        <v>0.17537804572766699</v>
      </c>
      <c r="EN63" s="40">
        <v>0.23205898577228701</v>
      </c>
      <c r="EO63" s="40">
        <v>0.28321293934400898</v>
      </c>
      <c r="EP63" s="40">
        <v>0.29249155930550802</v>
      </c>
      <c r="EQ63" s="40">
        <v>0.19130422250110499</v>
      </c>
      <c r="ER63" s="40">
        <v>-6.4946639831187605E-2</v>
      </c>
      <c r="ES63" s="40">
        <v>-6.9563025570059597E-2</v>
      </c>
      <c r="ET63" s="40">
        <v>-5.8550114195317603E-2</v>
      </c>
      <c r="EU63" s="40">
        <v>-2.0300196560571599E-2</v>
      </c>
      <c r="EV63" s="40">
        <v>1.356808869906E-2</v>
      </c>
      <c r="EW63" s="40">
        <v>76.443988208043805</v>
      </c>
      <c r="EX63" s="40">
        <v>75.347546851968801</v>
      </c>
      <c r="EY63" s="40">
        <v>72.822488945041101</v>
      </c>
      <c r="EZ63" s="40">
        <v>71.980943356496098</v>
      </c>
      <c r="FA63" s="40">
        <v>70.590861233943997</v>
      </c>
      <c r="FB63" s="40">
        <v>70.527900610654896</v>
      </c>
      <c r="FC63" s="40">
        <v>69.723836597178305</v>
      </c>
      <c r="FD63" s="40">
        <v>72.995788587071004</v>
      </c>
      <c r="FE63" s="40">
        <v>77.289955780164206</v>
      </c>
      <c r="FF63" s="40">
        <v>82.293219625184193</v>
      </c>
      <c r="FG63" s="40">
        <v>86.083596546641402</v>
      </c>
      <c r="FH63" s="40">
        <v>89.386291850915995</v>
      </c>
      <c r="FI63" s="40">
        <v>92.664982101495099</v>
      </c>
      <c r="FJ63" s="40">
        <v>95.237944830490605</v>
      </c>
      <c r="FK63" s="40">
        <v>97.811960412718506</v>
      </c>
      <c r="FL63" s="40">
        <v>99.080437986944602</v>
      </c>
      <c r="FM63" s="40">
        <v>100.080437986945</v>
      </c>
      <c r="FN63" s="40">
        <v>100.592335228469</v>
      </c>
      <c r="FO63" s="40">
        <v>99.957885870709603</v>
      </c>
      <c r="FP63" s="40">
        <v>97.088439671509803</v>
      </c>
      <c r="FQ63" s="40">
        <v>93.121604548326005</v>
      </c>
      <c r="FR63" s="40">
        <v>87.487576331859302</v>
      </c>
      <c r="FS63" s="40">
        <v>84.545799115603302</v>
      </c>
      <c r="FT63" s="40">
        <v>82.158454411454997</v>
      </c>
      <c r="FU63" s="40">
        <v>4.0538654996694699E-2</v>
      </c>
      <c r="FV63" s="40">
        <v>0</v>
      </c>
      <c r="FW63" s="40">
        <v>0</v>
      </c>
      <c r="FX63" s="41">
        <v>1</v>
      </c>
      <c r="FY63" s="22"/>
      <c r="FZ63" s="22"/>
    </row>
    <row r="64" spans="1:182" x14ac:dyDescent="0.2">
      <c r="A64" t="s">
        <v>42</v>
      </c>
      <c r="B64" t="s">
        <v>58</v>
      </c>
      <c r="C64" t="s">
        <v>3</v>
      </c>
      <c r="D64" t="s">
        <v>41</v>
      </c>
      <c r="E64" t="s">
        <v>1</v>
      </c>
      <c r="F64" s="22" t="s">
        <v>1</v>
      </c>
      <c r="G64" s="35">
        <v>43627</v>
      </c>
      <c r="H64" s="40">
        <v>6787</v>
      </c>
      <c r="I64" s="40">
        <v>8.7383715127942896</v>
      </c>
      <c r="J64" s="40">
        <v>7.4115671402820196</v>
      </c>
      <c r="K64" s="40">
        <v>6.4957214310343199</v>
      </c>
      <c r="L64" s="40">
        <v>5.86476643681962</v>
      </c>
      <c r="M64" s="40">
        <v>5.5383790760678497</v>
      </c>
      <c r="N64" s="40">
        <v>5.40690752101602</v>
      </c>
      <c r="O64" s="40">
        <v>5.4314729166788203</v>
      </c>
      <c r="P64" s="40">
        <v>5.7713556664608197</v>
      </c>
      <c r="Q64" s="40">
        <v>6.7541679789867199</v>
      </c>
      <c r="R64" s="40">
        <v>7.6466301515820296</v>
      </c>
      <c r="S64" s="40">
        <v>8.8150816036125708</v>
      </c>
      <c r="T64" s="40">
        <v>10.4364569090448</v>
      </c>
      <c r="U64" s="40">
        <v>12.034529137629701</v>
      </c>
      <c r="V64" s="40">
        <v>13.467708273831599</v>
      </c>
      <c r="W64" s="40">
        <v>14.921513541537101</v>
      </c>
      <c r="X64" s="40">
        <v>17.022468814732601</v>
      </c>
      <c r="Y64" s="40">
        <v>18.460630210083799</v>
      </c>
      <c r="Z64" s="40">
        <v>19.860055051045499</v>
      </c>
      <c r="AA64" s="40">
        <v>19.4540232461774</v>
      </c>
      <c r="AB64" s="40">
        <v>18.495039688067799</v>
      </c>
      <c r="AC64" s="40">
        <v>17.713880740924001</v>
      </c>
      <c r="AD64" s="40">
        <v>16.274133982046202</v>
      </c>
      <c r="AE64" s="40">
        <v>13.8482360365239</v>
      </c>
      <c r="AF64" s="40">
        <v>11.731556713498501</v>
      </c>
      <c r="AG64" s="40">
        <v>8.2034466757936102E-4</v>
      </c>
      <c r="AH64" s="40">
        <v>5.4132550445350397E-2</v>
      </c>
      <c r="AI64" s="40">
        <v>1.77933338233764E-2</v>
      </c>
      <c r="AJ64" s="40">
        <v>2.62933971393012E-3</v>
      </c>
      <c r="AK64" s="40">
        <v>2.0173079973488699E-2</v>
      </c>
      <c r="AL64" s="40">
        <v>3.08582249209804E-2</v>
      </c>
      <c r="AM64" s="40">
        <v>-0.15282446600989799</v>
      </c>
      <c r="AN64" s="40">
        <v>-0.14920314188705799</v>
      </c>
      <c r="AO64" s="40">
        <v>-1.32258092613736E-2</v>
      </c>
      <c r="AP64" s="40">
        <v>-5.24410467854282E-2</v>
      </c>
      <c r="AQ64" s="40">
        <v>-7.8675846392515403E-2</v>
      </c>
      <c r="AR64" s="40">
        <v>-8.7233977445571306E-2</v>
      </c>
      <c r="AS64" s="40">
        <v>1.6858816172663799E-2</v>
      </c>
      <c r="AT64" s="40">
        <v>0.28191541406770299</v>
      </c>
      <c r="AU64" s="40">
        <v>1.8573864814193</v>
      </c>
      <c r="AV64" s="40">
        <v>2.2417104509116799</v>
      </c>
      <c r="AW64" s="40">
        <v>2.2131421412055299</v>
      </c>
      <c r="AX64" s="40">
        <v>2.2884246078832602</v>
      </c>
      <c r="AY64" s="40">
        <v>1.5166514140389</v>
      </c>
      <c r="AZ64" s="40">
        <v>-0.23262891344654199</v>
      </c>
      <c r="BA64" s="40">
        <v>-0.32426472692257602</v>
      </c>
      <c r="BB64" s="40">
        <v>-0.52856331620284402</v>
      </c>
      <c r="BC64" s="40">
        <v>-0.51486450943949402</v>
      </c>
      <c r="BD64" s="40">
        <v>-0.36277798796607102</v>
      </c>
      <c r="BE64" s="40">
        <v>6.2018615103609502E-2</v>
      </c>
      <c r="BF64" s="40">
        <v>0.101716073977846</v>
      </c>
      <c r="BG64" s="40">
        <v>5.7290010772973403E-2</v>
      </c>
      <c r="BH64" s="40">
        <v>3.9990216184786202E-2</v>
      </c>
      <c r="BI64" s="40">
        <v>5.5679202138519297E-2</v>
      </c>
      <c r="BJ64" s="40">
        <v>6.3066289515049695E-2</v>
      </c>
      <c r="BK64" s="40">
        <v>-0.115945270792638</v>
      </c>
      <c r="BL64" s="40">
        <v>-0.114339911100203</v>
      </c>
      <c r="BM64" s="40">
        <v>2.22737759862228E-2</v>
      </c>
      <c r="BN64" s="40">
        <v>-7.1784151141587801E-3</v>
      </c>
      <c r="BO64" s="40">
        <v>-4.3384532784377997E-2</v>
      </c>
      <c r="BP64" s="40">
        <v>-6.3590828710380201E-2</v>
      </c>
      <c r="BQ64" s="40">
        <v>4.0377210173146098E-2</v>
      </c>
      <c r="BR64" s="40">
        <v>0.341623196478817</v>
      </c>
      <c r="BS64" s="40">
        <v>1.9317310155666201</v>
      </c>
      <c r="BT64" s="40">
        <v>2.3289255776217801</v>
      </c>
      <c r="BU64" s="40">
        <v>2.3101973485670002</v>
      </c>
      <c r="BV64" s="40">
        <v>2.4064209335948199</v>
      </c>
      <c r="BW64" s="40">
        <v>1.63846739430544</v>
      </c>
      <c r="BX64" s="40">
        <v>-0.119068212344919</v>
      </c>
      <c r="BY64" s="40">
        <v>-0.25014387386716402</v>
      </c>
      <c r="BZ64" s="40">
        <v>-0.440491174021582</v>
      </c>
      <c r="CA64" s="40">
        <v>-0.43527543177831202</v>
      </c>
      <c r="CB64" s="40">
        <v>-0.287395215594415</v>
      </c>
      <c r="CC64" s="40">
        <v>0.104404350781147</v>
      </c>
      <c r="CD64" s="40">
        <v>0.13467227742419099</v>
      </c>
      <c r="CE64" s="40">
        <v>8.4645288910721095E-2</v>
      </c>
      <c r="CF64" s="40">
        <v>6.5866245417182695E-2</v>
      </c>
      <c r="CG64" s="40">
        <v>8.0270634188783593E-2</v>
      </c>
      <c r="CH64" s="40">
        <v>8.5373496938440194E-2</v>
      </c>
      <c r="CI64" s="40">
        <v>-9.0402852529151007E-2</v>
      </c>
      <c r="CJ64" s="40">
        <v>-9.0193743660042805E-2</v>
      </c>
      <c r="CK64" s="40">
        <v>4.6860680587385503E-2</v>
      </c>
      <c r="CL64" s="40">
        <v>2.4170345699164101E-2</v>
      </c>
      <c r="CM64" s="40">
        <v>-1.89418764862531E-2</v>
      </c>
      <c r="CN64" s="40">
        <v>-4.7215655919802299E-2</v>
      </c>
      <c r="CO64" s="40">
        <v>5.6665978214501297E-2</v>
      </c>
      <c r="CP64" s="40">
        <v>0.38297662469072702</v>
      </c>
      <c r="CQ64" s="40">
        <v>1.98322181344353</v>
      </c>
      <c r="CR64" s="40">
        <v>2.38933050870037</v>
      </c>
      <c r="CS64" s="40">
        <v>2.3774174895291802</v>
      </c>
      <c r="CT64" s="40">
        <v>2.4881448293339798</v>
      </c>
      <c r="CU64" s="40">
        <v>1.7228367711536801</v>
      </c>
      <c r="CV64" s="40">
        <v>-4.0416416698495501E-2</v>
      </c>
      <c r="CW64" s="40">
        <v>-0.19880799683311801</v>
      </c>
      <c r="CX64" s="40">
        <v>-0.379492676638368</v>
      </c>
      <c r="CY64" s="40">
        <v>-0.38015227903999999</v>
      </c>
      <c r="CZ64" s="40">
        <v>-0.23518533708608699</v>
      </c>
      <c r="DA64" s="40">
        <v>0.14679008645868399</v>
      </c>
      <c r="DB64" s="40">
        <v>0.167628480870536</v>
      </c>
      <c r="DC64" s="40">
        <v>0.112000567048469</v>
      </c>
      <c r="DD64" s="40">
        <v>9.1742274649579306E-2</v>
      </c>
      <c r="DE64" s="40">
        <v>0.10486206623904799</v>
      </c>
      <c r="DF64" s="40">
        <v>0.107680704361831</v>
      </c>
      <c r="DG64" s="40">
        <v>-6.4860434265663999E-2</v>
      </c>
      <c r="DH64" s="40">
        <v>-6.6047576219882401E-2</v>
      </c>
      <c r="DI64" s="40">
        <v>7.1447585188548102E-2</v>
      </c>
      <c r="DJ64" s="40">
        <v>5.5519106512487003E-2</v>
      </c>
      <c r="DK64" s="40">
        <v>5.5007798118719203E-3</v>
      </c>
      <c r="DL64" s="40">
        <v>-3.08404831292244E-2</v>
      </c>
      <c r="DM64" s="40">
        <v>7.2954746255856504E-2</v>
      </c>
      <c r="DN64" s="40">
        <v>0.42433005290263698</v>
      </c>
      <c r="DO64" s="40">
        <v>2.0347126113204399</v>
      </c>
      <c r="DP64" s="40">
        <v>2.4497354397789501</v>
      </c>
      <c r="DQ64" s="40">
        <v>2.4446376304913602</v>
      </c>
      <c r="DR64" s="40">
        <v>2.5698687250731398</v>
      </c>
      <c r="DS64" s="40">
        <v>1.8072061480019199</v>
      </c>
      <c r="DT64" s="40">
        <v>3.8235378947928202E-2</v>
      </c>
      <c r="DU64" s="40">
        <v>-0.14747211979907299</v>
      </c>
      <c r="DV64" s="40">
        <v>-0.318494179255153</v>
      </c>
      <c r="DW64" s="40">
        <v>-0.32502912630168801</v>
      </c>
      <c r="DX64" s="40">
        <v>-0.18297545857775799</v>
      </c>
      <c r="DY64" s="40">
        <v>0.20798835689471401</v>
      </c>
      <c r="DZ64" s="40">
        <v>0.21521200440303201</v>
      </c>
      <c r="EA64" s="40">
        <v>0.15149724399806599</v>
      </c>
      <c r="EB64" s="40">
        <v>0.12910315112043499</v>
      </c>
      <c r="EC64" s="40">
        <v>0.140368188404079</v>
      </c>
      <c r="ED64" s="40">
        <v>0.13988876895589999</v>
      </c>
      <c r="EE64" s="40">
        <v>-2.7981239048404299E-2</v>
      </c>
      <c r="EF64" s="40">
        <v>-3.11843454330278E-2</v>
      </c>
      <c r="EG64" s="40">
        <v>0.106947170436144</v>
      </c>
      <c r="EH64" s="40">
        <v>0.10078173818375601</v>
      </c>
      <c r="EI64" s="40">
        <v>4.07920934200093E-2</v>
      </c>
      <c r="EJ64" s="40">
        <v>-7.1973343940333499E-3</v>
      </c>
      <c r="EK64" s="40">
        <v>9.6473140256338796E-2</v>
      </c>
      <c r="EL64" s="40">
        <v>0.484037835313751</v>
      </c>
      <c r="EM64" s="40">
        <v>2.10905714546776</v>
      </c>
      <c r="EN64" s="40">
        <v>2.5369505664890499</v>
      </c>
      <c r="EO64" s="40">
        <v>2.5416928378528301</v>
      </c>
      <c r="EP64" s="40">
        <v>2.6878650507846999</v>
      </c>
      <c r="EQ64" s="40">
        <v>1.9290221282684601</v>
      </c>
      <c r="ER64" s="40">
        <v>0.151796080049551</v>
      </c>
      <c r="ES64" s="40">
        <v>-7.3351266743660506E-2</v>
      </c>
      <c r="ET64" s="40">
        <v>-0.230422037073892</v>
      </c>
      <c r="EU64" s="40">
        <v>-0.245440048640507</v>
      </c>
      <c r="EV64" s="40">
        <v>-0.107592686206102</v>
      </c>
      <c r="EW64" s="40">
        <v>82.433520776447097</v>
      </c>
      <c r="EX64" s="40">
        <v>80.586093162832199</v>
      </c>
      <c r="EY64" s="40">
        <v>78.759806969639598</v>
      </c>
      <c r="EZ64" s="40">
        <v>78.586093162832199</v>
      </c>
      <c r="FA64" s="40">
        <v>76.259806969639598</v>
      </c>
      <c r="FB64" s="40">
        <v>75.477331098434703</v>
      </c>
      <c r="FC64" s="40">
        <v>75.303617291627205</v>
      </c>
      <c r="FD64" s="40">
        <v>77.456189678012393</v>
      </c>
      <c r="FE64" s="40">
        <v>81.108762064397496</v>
      </c>
      <c r="FF64" s="40">
        <v>84</v>
      </c>
      <c r="FG64" s="40">
        <v>86.826286193192601</v>
      </c>
      <c r="FH64" s="40">
        <v>91.108762064397496</v>
      </c>
      <c r="FI64" s="40">
        <v>95.847427613614897</v>
      </c>
      <c r="FJ64" s="40">
        <v>98.629903484819806</v>
      </c>
      <c r="FK64" s="40">
        <v>100.62990348482001</v>
      </c>
      <c r="FL64" s="40">
        <v>101.521141420422</v>
      </c>
      <c r="FM64" s="40">
        <v>101.586093162832</v>
      </c>
      <c r="FN64" s="40">
        <v>101.477331098435</v>
      </c>
      <c r="FO64" s="40">
        <v>100.30361729162701</v>
      </c>
      <c r="FP64" s="40">
        <v>99.042282840844607</v>
      </c>
      <c r="FQ64" s="40">
        <v>96.128376003676806</v>
      </c>
      <c r="FR64" s="40">
        <v>91.584565681689199</v>
      </c>
      <c r="FS64" s="40">
        <v>87.954662196869293</v>
      </c>
      <c r="FT64" s="40">
        <v>85.998472518857</v>
      </c>
      <c r="FU64" s="40">
        <v>1.9398641983198898E-2</v>
      </c>
      <c r="FV64" s="40">
        <v>0</v>
      </c>
      <c r="FW64" s="40">
        <v>0</v>
      </c>
      <c r="FX64" s="41">
        <v>1</v>
      </c>
      <c r="FY64" s="22"/>
      <c r="FZ64" s="22"/>
    </row>
    <row r="65" spans="1:182" x14ac:dyDescent="0.2">
      <c r="A65" t="s">
        <v>42</v>
      </c>
      <c r="B65" t="s">
        <v>58</v>
      </c>
      <c r="C65" t="s">
        <v>3</v>
      </c>
      <c r="D65" t="s">
        <v>41</v>
      </c>
      <c r="E65" t="s">
        <v>1</v>
      </c>
      <c r="F65" s="22" t="s">
        <v>77</v>
      </c>
      <c r="G65" s="35">
        <v>43627</v>
      </c>
      <c r="H65" s="40">
        <v>5073</v>
      </c>
      <c r="I65" s="40">
        <v>6.7868733175684</v>
      </c>
      <c r="J65" s="40">
        <v>5.7697027080675403</v>
      </c>
      <c r="K65" s="40">
        <v>5.0272614894972003</v>
      </c>
      <c r="L65" s="40">
        <v>4.5173123690182599</v>
      </c>
      <c r="M65" s="40">
        <v>4.2684426455546696</v>
      </c>
      <c r="N65" s="40">
        <v>4.1496896315298004</v>
      </c>
      <c r="O65" s="40">
        <v>4.1454337259804097</v>
      </c>
      <c r="P65" s="40">
        <v>4.4218510258376602</v>
      </c>
      <c r="Q65" s="40">
        <v>5.1701930935639497</v>
      </c>
      <c r="R65" s="40">
        <v>5.8595005411346799</v>
      </c>
      <c r="S65" s="40">
        <v>6.7625929949152104</v>
      </c>
      <c r="T65" s="40">
        <v>7.9480177198741702</v>
      </c>
      <c r="U65" s="40">
        <v>9.0478764529223792</v>
      </c>
      <c r="V65" s="40">
        <v>10.016746297827799</v>
      </c>
      <c r="W65" s="40">
        <v>11.060735973964199</v>
      </c>
      <c r="X65" s="40">
        <v>12.6865791557885</v>
      </c>
      <c r="Y65" s="40">
        <v>13.885323837271301</v>
      </c>
      <c r="Z65" s="40">
        <v>15.000676106105599</v>
      </c>
      <c r="AA65" s="40">
        <v>14.700895976936099</v>
      </c>
      <c r="AB65" s="40">
        <v>13.859623187776</v>
      </c>
      <c r="AC65" s="40">
        <v>13.3316897511109</v>
      </c>
      <c r="AD65" s="40">
        <v>12.353191109159299</v>
      </c>
      <c r="AE65" s="40">
        <v>10.595761673926299</v>
      </c>
      <c r="AF65" s="40">
        <v>9.0519739327374005</v>
      </c>
      <c r="AG65" s="40">
        <v>-1.07667843502567E-2</v>
      </c>
      <c r="AH65" s="40">
        <v>3.8669940586522698E-2</v>
      </c>
      <c r="AI65" s="40">
        <v>2.2973188475956599E-2</v>
      </c>
      <c r="AJ65" s="40">
        <v>9.4029013735150192E-3</v>
      </c>
      <c r="AK65" s="40">
        <v>3.7309092997062601E-2</v>
      </c>
      <c r="AL65" s="40">
        <v>4.7947468550012001E-2</v>
      </c>
      <c r="AM65" s="40">
        <v>-8.7610459644387906E-2</v>
      </c>
      <c r="AN65" s="40">
        <v>-5.25410729114303E-2</v>
      </c>
      <c r="AO65" s="40">
        <v>1.55830248331656E-2</v>
      </c>
      <c r="AP65" s="40">
        <v>-5.4381053395035697E-3</v>
      </c>
      <c r="AQ65" s="40">
        <v>1.30321249417201E-2</v>
      </c>
      <c r="AR65" s="40">
        <v>-1.41862094251398E-2</v>
      </c>
      <c r="AS65" s="40">
        <v>-4.8350958982557903E-2</v>
      </c>
      <c r="AT65" s="40">
        <v>0.15286349613015299</v>
      </c>
      <c r="AU65" s="40">
        <v>0.97188570058510904</v>
      </c>
      <c r="AV65" s="40">
        <v>1.20315877521179</v>
      </c>
      <c r="AW65" s="40">
        <v>1.1880542730455099</v>
      </c>
      <c r="AX65" s="40">
        <v>1.2572999376726299</v>
      </c>
      <c r="AY65" s="40">
        <v>1.0051277856768901</v>
      </c>
      <c r="AZ65" s="40">
        <v>0.25963078477053603</v>
      </c>
      <c r="BA65" s="40">
        <v>3.6202085655529799E-2</v>
      </c>
      <c r="BB65" s="40">
        <v>-0.19359177404074901</v>
      </c>
      <c r="BC65" s="40">
        <v>-0.33128442317443701</v>
      </c>
      <c r="BD65" s="40">
        <v>-0.25838294914405402</v>
      </c>
      <c r="BE65" s="40">
        <v>4.5175593152983799E-2</v>
      </c>
      <c r="BF65" s="40">
        <v>7.8762353460772899E-2</v>
      </c>
      <c r="BG65" s="40">
        <v>5.3533924581617702E-2</v>
      </c>
      <c r="BH65" s="40">
        <v>3.97379026740865E-2</v>
      </c>
      <c r="BI65" s="40">
        <v>6.3542393913199796E-2</v>
      </c>
      <c r="BJ65" s="40">
        <v>7.1026429661859E-2</v>
      </c>
      <c r="BK65" s="40">
        <v>-5.2371577185729601E-2</v>
      </c>
      <c r="BL65" s="40">
        <v>-2.49899639148091E-2</v>
      </c>
      <c r="BM65" s="40">
        <v>4.0478433560408297E-2</v>
      </c>
      <c r="BN65" s="40">
        <v>2.64436595224407E-2</v>
      </c>
      <c r="BO65" s="40">
        <v>4.6579403950817201E-2</v>
      </c>
      <c r="BP65" s="40">
        <v>4.5050443106859003E-3</v>
      </c>
      <c r="BQ65" s="40">
        <v>-2.97234836076475E-2</v>
      </c>
      <c r="BR65" s="40">
        <v>0.201741470841106</v>
      </c>
      <c r="BS65" s="40">
        <v>1.0212307927795901</v>
      </c>
      <c r="BT65" s="40">
        <v>1.2577346652252199</v>
      </c>
      <c r="BU65" s="40">
        <v>1.25524134421519</v>
      </c>
      <c r="BV65" s="40">
        <v>1.3395722233337799</v>
      </c>
      <c r="BW65" s="40">
        <v>1.0798253700374401</v>
      </c>
      <c r="BX65" s="40">
        <v>0.33147591580399299</v>
      </c>
      <c r="BY65" s="40">
        <v>8.6345915921029207E-2</v>
      </c>
      <c r="BZ65" s="40">
        <v>-0.124560924940919</v>
      </c>
      <c r="CA65" s="40">
        <v>-0.26549442493244801</v>
      </c>
      <c r="CB65" s="40">
        <v>-0.19787060155144201</v>
      </c>
      <c r="CC65" s="40">
        <v>8.3921113396140307E-2</v>
      </c>
      <c r="CD65" s="40">
        <v>0.10653023648516299</v>
      </c>
      <c r="CE65" s="40">
        <v>7.4700197312144098E-2</v>
      </c>
      <c r="CF65" s="40">
        <v>6.0747832166257003E-2</v>
      </c>
      <c r="CG65" s="40">
        <v>8.1711498213998104E-2</v>
      </c>
      <c r="CH65" s="40">
        <v>8.7010847823176696E-2</v>
      </c>
      <c r="CI65" s="40">
        <v>-2.7965234542014401E-2</v>
      </c>
      <c r="CJ65" s="40">
        <v>-5.9081497518669599E-3</v>
      </c>
      <c r="CK65" s="40">
        <v>5.7720917806759101E-2</v>
      </c>
      <c r="CL65" s="40">
        <v>4.8524872745358501E-2</v>
      </c>
      <c r="CM65" s="40">
        <v>6.9814147198447293E-2</v>
      </c>
      <c r="CN65" s="40">
        <v>1.7450549709512701E-2</v>
      </c>
      <c r="CO65" s="40">
        <v>-1.68221509073046E-2</v>
      </c>
      <c r="CP65" s="40">
        <v>0.235594207230402</v>
      </c>
      <c r="CQ65" s="40">
        <v>1.0554070533150099</v>
      </c>
      <c r="CR65" s="40">
        <v>1.2955337603956301</v>
      </c>
      <c r="CS65" s="40">
        <v>1.3017749050373499</v>
      </c>
      <c r="CT65" s="40">
        <v>1.3965537577591001</v>
      </c>
      <c r="CU65" s="40">
        <v>1.13156068941654</v>
      </c>
      <c r="CV65" s="40">
        <v>0.38123563469809701</v>
      </c>
      <c r="CW65" s="40">
        <v>0.121075380011267</v>
      </c>
      <c r="CX65" s="40">
        <v>-7.6750369140983696E-2</v>
      </c>
      <c r="CY65" s="40">
        <v>-0.21992847256414699</v>
      </c>
      <c r="CZ65" s="40">
        <v>-0.15595993394575</v>
      </c>
      <c r="DA65" s="40">
        <v>0.122666633639297</v>
      </c>
      <c r="DB65" s="40">
        <v>0.134298119509553</v>
      </c>
      <c r="DC65" s="40">
        <v>9.5866470042670501E-2</v>
      </c>
      <c r="DD65" s="40">
        <v>8.1757761658427394E-2</v>
      </c>
      <c r="DE65" s="40">
        <v>9.9880602514796399E-2</v>
      </c>
      <c r="DF65" s="40">
        <v>0.102995265984494</v>
      </c>
      <c r="DG65" s="40">
        <v>-3.5588918982991402E-3</v>
      </c>
      <c r="DH65" s="40">
        <v>1.31736644110752E-2</v>
      </c>
      <c r="DI65" s="40">
        <v>7.4963402053109904E-2</v>
      </c>
      <c r="DJ65" s="40">
        <v>7.0606085968276194E-2</v>
      </c>
      <c r="DK65" s="40">
        <v>9.3048890446077295E-2</v>
      </c>
      <c r="DL65" s="40">
        <v>3.0396055108339402E-2</v>
      </c>
      <c r="DM65" s="40">
        <v>-3.9208182069616904E-3</v>
      </c>
      <c r="DN65" s="40">
        <v>0.26944694361969801</v>
      </c>
      <c r="DO65" s="40">
        <v>1.0895833138504301</v>
      </c>
      <c r="DP65" s="40">
        <v>1.33333285556604</v>
      </c>
      <c r="DQ65" s="40">
        <v>1.3483084658595099</v>
      </c>
      <c r="DR65" s="40">
        <v>1.45353529218442</v>
      </c>
      <c r="DS65" s="40">
        <v>1.1832960087956399</v>
      </c>
      <c r="DT65" s="40">
        <v>0.43099535359219998</v>
      </c>
      <c r="DU65" s="40">
        <v>0.155804844101504</v>
      </c>
      <c r="DV65" s="40">
        <v>-2.89398133410484E-2</v>
      </c>
      <c r="DW65" s="40">
        <v>-0.174362520195846</v>
      </c>
      <c r="DX65" s="40">
        <v>-0.11404926634005801</v>
      </c>
      <c r="DY65" s="40">
        <v>0.17860901114253699</v>
      </c>
      <c r="DZ65" s="40">
        <v>0.174390532383803</v>
      </c>
      <c r="EA65" s="40">
        <v>0.126427206148332</v>
      </c>
      <c r="EB65" s="40">
        <v>0.112092762958999</v>
      </c>
      <c r="EC65" s="40">
        <v>0.12611390343093401</v>
      </c>
      <c r="ED65" s="40">
        <v>0.126074227096342</v>
      </c>
      <c r="EE65" s="40">
        <v>3.1679990560359202E-2</v>
      </c>
      <c r="EF65" s="40">
        <v>4.0724773407696403E-2</v>
      </c>
      <c r="EG65" s="40">
        <v>9.9858810780352594E-2</v>
      </c>
      <c r="EH65" s="40">
        <v>0.10248785083022</v>
      </c>
      <c r="EI65" s="40">
        <v>0.12659616945517399</v>
      </c>
      <c r="EJ65" s="40">
        <v>4.9087308844165102E-2</v>
      </c>
      <c r="EK65" s="40">
        <v>1.47066571679487E-2</v>
      </c>
      <c r="EL65" s="40">
        <v>0.31832491833065002</v>
      </c>
      <c r="EM65" s="40">
        <v>1.1389284060449101</v>
      </c>
      <c r="EN65" s="40">
        <v>1.3879087455794701</v>
      </c>
      <c r="EO65" s="40">
        <v>1.4154955370291999</v>
      </c>
      <c r="EP65" s="40">
        <v>1.53580757784557</v>
      </c>
      <c r="EQ65" s="40">
        <v>1.2579935931561801</v>
      </c>
      <c r="ER65" s="40">
        <v>0.502840484625657</v>
      </c>
      <c r="ES65" s="40">
        <v>0.20594867436700401</v>
      </c>
      <c r="ET65" s="40">
        <v>4.00910357587815E-2</v>
      </c>
      <c r="EU65" s="40">
        <v>-0.108572521953857</v>
      </c>
      <c r="EV65" s="40">
        <v>-5.3536918747445698E-2</v>
      </c>
      <c r="EW65" s="40">
        <v>82.388534448548498</v>
      </c>
      <c r="EX65" s="40">
        <v>80.555313043743695</v>
      </c>
      <c r="EY65" s="40">
        <v>78.721923746146103</v>
      </c>
      <c r="EZ65" s="40">
        <v>78.555313043743695</v>
      </c>
      <c r="FA65" s="40">
        <v>76.221923746146103</v>
      </c>
      <c r="FB65" s="40">
        <v>75.444183277877798</v>
      </c>
      <c r="FC65" s="40">
        <v>75.277572575475403</v>
      </c>
      <c r="FD65" s="40">
        <v>77.4443511706707</v>
      </c>
      <c r="FE65" s="40">
        <v>81.111129765865897</v>
      </c>
      <c r="FF65" s="40">
        <v>84</v>
      </c>
      <c r="FG65" s="40">
        <v>86.833389297597606</v>
      </c>
      <c r="FH65" s="40">
        <v>91.111129765865897</v>
      </c>
      <c r="FI65" s="40">
        <v>95.833221404804803</v>
      </c>
      <c r="FJ65" s="40">
        <v>98.610961873073094</v>
      </c>
      <c r="FK65" s="40">
        <v>100.61096187307299</v>
      </c>
      <c r="FL65" s="40">
        <v>101.499832107207</v>
      </c>
      <c r="FM65" s="40">
        <v>101.55531304374399</v>
      </c>
      <c r="FN65" s="40">
        <v>101.444183277878</v>
      </c>
      <c r="FO65" s="40">
        <v>100.27757257547501</v>
      </c>
      <c r="FP65" s="40">
        <v>98.999664214414395</v>
      </c>
      <c r="FQ65" s="40">
        <v>96.054977258158104</v>
      </c>
      <c r="FR65" s="40">
        <v>91.499328428828704</v>
      </c>
      <c r="FS65" s="40">
        <v>87.888366555755695</v>
      </c>
      <c r="FT65" s="40">
        <v>85.944015385084995</v>
      </c>
      <c r="FU65" s="40">
        <v>1.7082821783881399E-2</v>
      </c>
      <c r="FV65" s="40">
        <v>0</v>
      </c>
      <c r="FW65" s="40">
        <v>0</v>
      </c>
      <c r="FX65" s="41">
        <v>1</v>
      </c>
      <c r="FY65" s="22"/>
      <c r="FZ65" s="22"/>
    </row>
    <row r="66" spans="1:182" x14ac:dyDescent="0.2">
      <c r="A66" t="s">
        <v>42</v>
      </c>
      <c r="B66" t="s">
        <v>58</v>
      </c>
      <c r="C66" t="s">
        <v>3</v>
      </c>
      <c r="D66" t="s">
        <v>41</v>
      </c>
      <c r="E66" t="s">
        <v>1</v>
      </c>
      <c r="F66" s="22" t="s">
        <v>78</v>
      </c>
      <c r="G66" s="35">
        <v>43627</v>
      </c>
      <c r="H66" s="40">
        <v>1714</v>
      </c>
      <c r="I66" s="40">
        <v>1.8822788968414499</v>
      </c>
      <c r="J66" s="40">
        <v>1.5570482873584699</v>
      </c>
      <c r="K66" s="40">
        <v>1.3721934085951699</v>
      </c>
      <c r="L66" s="40">
        <v>1.2556910512102999</v>
      </c>
      <c r="M66" s="40">
        <v>1.15717078963651</v>
      </c>
      <c r="N66" s="40">
        <v>1.15927768739939</v>
      </c>
      <c r="O66" s="40">
        <v>1.234913655318</v>
      </c>
      <c r="P66" s="40">
        <v>1.3375616701770301</v>
      </c>
      <c r="Q66" s="40">
        <v>1.5397126172102999</v>
      </c>
      <c r="R66" s="40">
        <v>1.74530937452986</v>
      </c>
      <c r="S66" s="40">
        <v>2.0437155149063</v>
      </c>
      <c r="T66" s="40">
        <v>2.50115387061176</v>
      </c>
      <c r="U66" s="40">
        <v>2.9784853564812899</v>
      </c>
      <c r="V66" s="40">
        <v>3.4222965233807701</v>
      </c>
      <c r="W66" s="40">
        <v>3.8634594703263199</v>
      </c>
      <c r="X66" s="40">
        <v>4.36277961081435</v>
      </c>
      <c r="Y66" s="40">
        <v>4.6100401995004603</v>
      </c>
      <c r="Z66" s="40">
        <v>4.87190713722722</v>
      </c>
      <c r="AA66" s="40">
        <v>4.7851555811582802</v>
      </c>
      <c r="AB66" s="40">
        <v>4.6123496675204496</v>
      </c>
      <c r="AC66" s="40">
        <v>4.3491428543416202</v>
      </c>
      <c r="AD66" s="40">
        <v>3.8056891892159102</v>
      </c>
      <c r="AE66" s="40">
        <v>3.0981514059353401</v>
      </c>
      <c r="AF66" s="40">
        <v>2.5531147046723901</v>
      </c>
      <c r="AG66" s="40">
        <v>-6.3381015248174494E-2</v>
      </c>
      <c r="AH66" s="40">
        <v>-5.0222132062670503E-2</v>
      </c>
      <c r="AI66" s="40">
        <v>-4.25250027479811E-2</v>
      </c>
      <c r="AJ66" s="40">
        <v>-3.6741137414145399E-2</v>
      </c>
      <c r="AK66" s="40">
        <v>-2.69239675031262E-2</v>
      </c>
      <c r="AL66" s="40">
        <v>-1.27140204036209E-2</v>
      </c>
      <c r="AM66" s="40">
        <v>-5.2592870103933299E-2</v>
      </c>
      <c r="AN66" s="40">
        <v>-8.8587281283502906E-2</v>
      </c>
      <c r="AO66" s="40">
        <v>-5.0514623127379199E-2</v>
      </c>
      <c r="AP66" s="40">
        <v>-8.9782361054873194E-2</v>
      </c>
      <c r="AQ66" s="40">
        <v>-0.105946831196279</v>
      </c>
      <c r="AR66" s="40">
        <v>-6.0544722795513303E-2</v>
      </c>
      <c r="AS66" s="40">
        <v>3.16573799724423E-2</v>
      </c>
      <c r="AT66" s="40">
        <v>9.6807920003933401E-2</v>
      </c>
      <c r="AU66" s="40">
        <v>0.82596647538643697</v>
      </c>
      <c r="AV66" s="40">
        <v>0.98849797569919795</v>
      </c>
      <c r="AW66" s="40">
        <v>0.94105153960703403</v>
      </c>
      <c r="AX66" s="40">
        <v>0.98067956325657601</v>
      </c>
      <c r="AY66" s="40">
        <v>0.517365770468867</v>
      </c>
      <c r="AZ66" s="40">
        <v>-0.50585109644079695</v>
      </c>
      <c r="BA66" s="40">
        <v>-0.40434755234660202</v>
      </c>
      <c r="BB66" s="40">
        <v>-0.38084299849230102</v>
      </c>
      <c r="BC66" s="40">
        <v>-0.26967976856522002</v>
      </c>
      <c r="BD66" s="40">
        <v>-0.15907010118832901</v>
      </c>
      <c r="BE66" s="40">
        <v>-4.9737218137415502E-2</v>
      </c>
      <c r="BF66" s="40">
        <v>-3.5882477172829899E-2</v>
      </c>
      <c r="BG66" s="40">
        <v>-3.3728068568054798E-2</v>
      </c>
      <c r="BH66" s="40">
        <v>-3.0055150258213301E-2</v>
      </c>
      <c r="BI66" s="40">
        <v>-1.87807184870908E-2</v>
      </c>
      <c r="BJ66" s="40">
        <v>-9.8912070638395005E-4</v>
      </c>
      <c r="BK66" s="40">
        <v>-4.11359660969857E-2</v>
      </c>
      <c r="BL66" s="40">
        <v>-7.5765854664668605E-2</v>
      </c>
      <c r="BM66" s="40">
        <v>-3.6902445990261198E-2</v>
      </c>
      <c r="BN66" s="40">
        <v>-7.2164169969022696E-2</v>
      </c>
      <c r="BO66" s="40">
        <v>-8.8664074011145996E-2</v>
      </c>
      <c r="BP66" s="40">
        <v>-5.0068054332523697E-2</v>
      </c>
      <c r="BQ66" s="40">
        <v>4.2325425373433298E-2</v>
      </c>
      <c r="BR66" s="40">
        <v>0.116190949107286</v>
      </c>
      <c r="BS66" s="40">
        <v>0.86308737042188299</v>
      </c>
      <c r="BT66" s="40">
        <v>1.0412259208082699</v>
      </c>
      <c r="BU66" s="40">
        <v>0.99853571872215896</v>
      </c>
      <c r="BV66" s="40">
        <v>1.03192979945342</v>
      </c>
      <c r="BW66" s="40">
        <v>0.57482404539584397</v>
      </c>
      <c r="BX66" s="40">
        <v>-0.45212097273331198</v>
      </c>
      <c r="BY66" s="40">
        <v>-0.36060185573962</v>
      </c>
      <c r="BZ66" s="40">
        <v>-0.343429146578485</v>
      </c>
      <c r="CA66" s="40">
        <v>-0.23188401645345699</v>
      </c>
      <c r="CB66" s="40">
        <v>-0.130729941697349</v>
      </c>
      <c r="CC66" s="40">
        <v>-4.0287565821194103E-2</v>
      </c>
      <c r="CD66" s="40">
        <v>-2.5950875878587201E-2</v>
      </c>
      <c r="CE66" s="40">
        <v>-2.76353387528748E-2</v>
      </c>
      <c r="CF66" s="40">
        <v>-2.5424455921337099E-2</v>
      </c>
      <c r="CG66" s="40">
        <v>-1.31407290251202E-2</v>
      </c>
      <c r="CH66" s="40">
        <v>7.1315091067117899E-3</v>
      </c>
      <c r="CI66" s="40">
        <v>-3.3200949282597099E-2</v>
      </c>
      <c r="CJ66" s="40">
        <v>-6.68857736459917E-2</v>
      </c>
      <c r="CK66" s="40">
        <v>-2.7474693571460498E-2</v>
      </c>
      <c r="CL66" s="40">
        <v>-5.9961864492729999E-2</v>
      </c>
      <c r="CM66" s="40">
        <v>-7.6694089032668195E-2</v>
      </c>
      <c r="CN66" s="40">
        <v>-4.2811945669818198E-2</v>
      </c>
      <c r="CO66" s="40">
        <v>4.9714081120412701E-2</v>
      </c>
      <c r="CP66" s="40">
        <v>0.12961557601832699</v>
      </c>
      <c r="CQ66" s="40">
        <v>0.88879718924316198</v>
      </c>
      <c r="CR66" s="40">
        <v>1.07774513496726</v>
      </c>
      <c r="CS66" s="40">
        <v>1.03834908606496</v>
      </c>
      <c r="CT66" s="40">
        <v>1.0674255569213</v>
      </c>
      <c r="CU66" s="40">
        <v>0.61461947157684704</v>
      </c>
      <c r="CV66" s="40">
        <v>-0.41490765272997299</v>
      </c>
      <c r="CW66" s="40">
        <v>-0.33030371953082899</v>
      </c>
      <c r="CX66" s="40">
        <v>-0.31751642671567198</v>
      </c>
      <c r="CY66" s="40">
        <v>-0.20570679367691599</v>
      </c>
      <c r="CZ66" s="40">
        <v>-0.111101633565674</v>
      </c>
      <c r="DA66" s="40">
        <v>-3.08379135049726E-2</v>
      </c>
      <c r="DB66" s="40">
        <v>-1.60192745843445E-2</v>
      </c>
      <c r="DC66" s="40">
        <v>-2.1542608937694802E-2</v>
      </c>
      <c r="DD66" s="40">
        <v>-2.07937615844608E-2</v>
      </c>
      <c r="DE66" s="40">
        <v>-7.5007395631495003E-3</v>
      </c>
      <c r="DF66" s="40">
        <v>1.5252138919807499E-2</v>
      </c>
      <c r="DG66" s="40">
        <v>-2.5265932468208501E-2</v>
      </c>
      <c r="DH66" s="40">
        <v>-5.8005692627314802E-2</v>
      </c>
      <c r="DI66" s="40">
        <v>-1.8046941152659798E-2</v>
      </c>
      <c r="DJ66" s="40">
        <v>-4.77595590164374E-2</v>
      </c>
      <c r="DK66" s="40">
        <v>-6.4724104054190407E-2</v>
      </c>
      <c r="DL66" s="40">
        <v>-3.5555837007112699E-2</v>
      </c>
      <c r="DM66" s="40">
        <v>5.7102736867392097E-2</v>
      </c>
      <c r="DN66" s="40">
        <v>0.143040202929368</v>
      </c>
      <c r="DO66" s="40">
        <v>0.91450700806444096</v>
      </c>
      <c r="DP66" s="40">
        <v>1.1142643491262501</v>
      </c>
      <c r="DQ66" s="40">
        <v>1.0781624534077701</v>
      </c>
      <c r="DR66" s="40">
        <v>1.1029213143891801</v>
      </c>
      <c r="DS66" s="40">
        <v>0.65441489775785</v>
      </c>
      <c r="DT66" s="40">
        <v>-0.377694332726635</v>
      </c>
      <c r="DU66" s="40">
        <v>-0.30000558332203697</v>
      </c>
      <c r="DV66" s="40">
        <v>-0.29160370685285802</v>
      </c>
      <c r="DW66" s="40">
        <v>-0.179529570900376</v>
      </c>
      <c r="DX66" s="40">
        <v>-9.1473325433999497E-2</v>
      </c>
      <c r="DY66" s="40">
        <v>-1.7194116394213602E-2</v>
      </c>
      <c r="DZ66" s="40">
        <v>-1.67961969450388E-3</v>
      </c>
      <c r="EA66" s="40">
        <v>-1.27456747577686E-2</v>
      </c>
      <c r="EB66" s="40">
        <v>-1.41077744285287E-2</v>
      </c>
      <c r="EC66" s="40">
        <v>6.42509452885855E-4</v>
      </c>
      <c r="ED66" s="40">
        <v>2.69770386170444E-2</v>
      </c>
      <c r="EE66" s="40">
        <v>-1.38090284612609E-2</v>
      </c>
      <c r="EF66" s="40">
        <v>-4.5184266008480502E-2</v>
      </c>
      <c r="EG66" s="40">
        <v>-4.4347640155417301E-3</v>
      </c>
      <c r="EH66" s="40">
        <v>-3.0141367930586801E-2</v>
      </c>
      <c r="EI66" s="40">
        <v>-4.7441346869057398E-2</v>
      </c>
      <c r="EJ66" s="40">
        <v>-2.50791685441231E-2</v>
      </c>
      <c r="EK66" s="40">
        <v>6.7770782268383095E-2</v>
      </c>
      <c r="EL66" s="40">
        <v>0.16242323203271999</v>
      </c>
      <c r="EM66" s="40">
        <v>0.95162790309988599</v>
      </c>
      <c r="EN66" s="40">
        <v>1.1669922942353199</v>
      </c>
      <c r="EO66" s="40">
        <v>1.13564663252289</v>
      </c>
      <c r="EP66" s="40">
        <v>1.1541715505860299</v>
      </c>
      <c r="EQ66" s="40">
        <v>0.71187317268482697</v>
      </c>
      <c r="ER66" s="40">
        <v>-0.32396420901915002</v>
      </c>
      <c r="ES66" s="40">
        <v>-0.25625988671505501</v>
      </c>
      <c r="ET66" s="40">
        <v>-0.254189854939042</v>
      </c>
      <c r="EU66" s="40">
        <v>-0.14173381878861299</v>
      </c>
      <c r="EV66" s="40">
        <v>-6.3133165943019098E-2</v>
      </c>
      <c r="EW66" s="40">
        <v>82.7451022298212</v>
      </c>
      <c r="EX66" s="40">
        <v>80.799280473035594</v>
      </c>
      <c r="EY66" s="40">
        <v>79.022191351428404</v>
      </c>
      <c r="EZ66" s="40">
        <v>78.799280473035594</v>
      </c>
      <c r="FA66" s="40">
        <v>76.522191351428404</v>
      </c>
      <c r="FB66" s="40">
        <v>75.706917432499793</v>
      </c>
      <c r="FC66" s="40">
        <v>75.484006554106998</v>
      </c>
      <c r="FD66" s="40">
        <v>77.538184797321406</v>
      </c>
      <c r="FE66" s="40">
        <v>81.092363040535702</v>
      </c>
      <c r="FF66" s="40">
        <v>84</v>
      </c>
      <c r="FG66" s="40">
        <v>86.777089121607204</v>
      </c>
      <c r="FH66" s="40">
        <v>91.092363040535702</v>
      </c>
      <c r="FI66" s="40">
        <v>95.945821756785605</v>
      </c>
      <c r="FJ66" s="40">
        <v>98.761095675714202</v>
      </c>
      <c r="FK66" s="40">
        <v>100.761095675714</v>
      </c>
      <c r="FL66" s="40">
        <v>101.668732635178</v>
      </c>
      <c r="FM66" s="40">
        <v>101.79928047303601</v>
      </c>
      <c r="FN66" s="40">
        <v>101.70691743250001</v>
      </c>
      <c r="FO66" s="40">
        <v>100.484006554107</v>
      </c>
      <c r="FP66" s="40">
        <v>99.337465270356901</v>
      </c>
      <c r="FQ66" s="40">
        <v>96.636745743392495</v>
      </c>
      <c r="FR66" s="40">
        <v>92.174930540713802</v>
      </c>
      <c r="FS66" s="40">
        <v>88.4138348649996</v>
      </c>
      <c r="FT66" s="40">
        <v>86.375650067678293</v>
      </c>
      <c r="FU66" s="40">
        <v>3.9459089677494397E-2</v>
      </c>
      <c r="FV66" s="40">
        <v>0</v>
      </c>
      <c r="FW66" s="40">
        <v>0</v>
      </c>
      <c r="FX66" s="41">
        <v>1</v>
      </c>
      <c r="FY66" s="22"/>
      <c r="FZ66" s="22"/>
    </row>
    <row r="67" spans="1:182" x14ac:dyDescent="0.2">
      <c r="A67" t="s">
        <v>42</v>
      </c>
      <c r="B67" t="s">
        <v>58</v>
      </c>
      <c r="C67" t="s">
        <v>3</v>
      </c>
      <c r="D67" t="s">
        <v>41</v>
      </c>
      <c r="E67" t="s">
        <v>77</v>
      </c>
      <c r="F67" s="22" t="s">
        <v>1</v>
      </c>
      <c r="G67" s="35">
        <v>43627</v>
      </c>
      <c r="H67" s="40">
        <v>3885</v>
      </c>
      <c r="I67" s="40">
        <v>5.0010197366378799</v>
      </c>
      <c r="J67" s="40">
        <v>4.3118858412433099</v>
      </c>
      <c r="K67" s="40">
        <v>3.8234200298480499</v>
      </c>
      <c r="L67" s="40">
        <v>3.4748294431530198</v>
      </c>
      <c r="M67" s="40">
        <v>3.31486082904458</v>
      </c>
      <c r="N67" s="40">
        <v>3.3074762184009301</v>
      </c>
      <c r="O67" s="40">
        <v>3.4133437327059202</v>
      </c>
      <c r="P67" s="40">
        <v>3.5220250471972001</v>
      </c>
      <c r="Q67" s="40">
        <v>4.0536919019931599</v>
      </c>
      <c r="R67" s="40">
        <v>4.5088286168469898</v>
      </c>
      <c r="S67" s="40">
        <v>5.1258858171016</v>
      </c>
      <c r="T67" s="40">
        <v>5.9665271107070996</v>
      </c>
      <c r="U67" s="40">
        <v>6.7691338349259098</v>
      </c>
      <c r="V67" s="40">
        <v>7.4942247487233598</v>
      </c>
      <c r="W67" s="40">
        <v>8.3391089738232207</v>
      </c>
      <c r="X67" s="40">
        <v>9.6346750079370604</v>
      </c>
      <c r="Y67" s="40">
        <v>10.5115210248516</v>
      </c>
      <c r="Z67" s="40">
        <v>11.4059966543172</v>
      </c>
      <c r="AA67" s="40">
        <v>11.2327261397943</v>
      </c>
      <c r="AB67" s="40">
        <v>10.617332077113</v>
      </c>
      <c r="AC67" s="40">
        <v>10.130697002985301</v>
      </c>
      <c r="AD67" s="40">
        <v>9.2509937363836006</v>
      </c>
      <c r="AE67" s="40">
        <v>7.8236788837229998</v>
      </c>
      <c r="AF67" s="40">
        <v>6.6854917875745397</v>
      </c>
      <c r="AG67" s="40">
        <v>1.29566438739589E-2</v>
      </c>
      <c r="AH67" s="40">
        <v>5.1233340516459398E-2</v>
      </c>
      <c r="AI67" s="40">
        <v>3.2471713784090799E-2</v>
      </c>
      <c r="AJ67" s="40">
        <v>1.84570151972712E-2</v>
      </c>
      <c r="AK67" s="40">
        <v>3.7229226869230699E-2</v>
      </c>
      <c r="AL67" s="40">
        <v>7.1826773982719194E-2</v>
      </c>
      <c r="AM67" s="40">
        <v>-2.8558376413655301E-2</v>
      </c>
      <c r="AN67" s="40">
        <v>-0.12785355967270301</v>
      </c>
      <c r="AO67" s="40">
        <v>-6.7847081134717796E-2</v>
      </c>
      <c r="AP67" s="40">
        <v>-9.8732145129915599E-2</v>
      </c>
      <c r="AQ67" s="40">
        <v>-6.3880195524050901E-2</v>
      </c>
      <c r="AR67" s="40">
        <v>-3.4910062455280902E-2</v>
      </c>
      <c r="AS67" s="40">
        <v>-1.3993857994343E-2</v>
      </c>
      <c r="AT67" s="40">
        <v>0.12974046454524399</v>
      </c>
      <c r="AU67" s="40">
        <v>1.20329659646943</v>
      </c>
      <c r="AV67" s="40">
        <v>1.4531190114779899</v>
      </c>
      <c r="AW67" s="40">
        <v>1.39942746978136</v>
      </c>
      <c r="AX67" s="40">
        <v>1.4974630956152299</v>
      </c>
      <c r="AY67" s="40">
        <v>1.0871923863276101</v>
      </c>
      <c r="AZ67" s="40">
        <v>-0.20177547432982401</v>
      </c>
      <c r="BA67" s="40">
        <v>-0.28516641197264397</v>
      </c>
      <c r="BB67" s="40">
        <v>-0.35477860434439301</v>
      </c>
      <c r="BC67" s="40">
        <v>-0.32587278849259299</v>
      </c>
      <c r="BD67" s="40">
        <v>-0.15929329238939699</v>
      </c>
      <c r="BE67" s="40">
        <v>4.6525297965224498E-2</v>
      </c>
      <c r="BF67" s="40">
        <v>8.1060499617638795E-2</v>
      </c>
      <c r="BG67" s="40">
        <v>5.75880120849174E-2</v>
      </c>
      <c r="BH67" s="40">
        <v>4.5061203030762498E-2</v>
      </c>
      <c r="BI67" s="40">
        <v>6.1810888591273698E-2</v>
      </c>
      <c r="BJ67" s="40">
        <v>9.4222232586490998E-2</v>
      </c>
      <c r="BK67" s="40">
        <v>-8.5323484629536096E-4</v>
      </c>
      <c r="BL67" s="40">
        <v>-9.3336375023198401E-2</v>
      </c>
      <c r="BM67" s="40">
        <v>-3.9600112035166203E-2</v>
      </c>
      <c r="BN67" s="40">
        <v>-6.47070154642094E-2</v>
      </c>
      <c r="BO67" s="40">
        <v>-3.52594717662559E-2</v>
      </c>
      <c r="BP67" s="40">
        <v>-1.9649823333007899E-2</v>
      </c>
      <c r="BQ67" s="40">
        <v>1.28123675895998E-3</v>
      </c>
      <c r="BR67" s="40">
        <v>0.17644854608532601</v>
      </c>
      <c r="BS67" s="40">
        <v>1.2657394855175199</v>
      </c>
      <c r="BT67" s="40">
        <v>1.54921786494823</v>
      </c>
      <c r="BU67" s="40">
        <v>1.49097993867051</v>
      </c>
      <c r="BV67" s="40">
        <v>1.5953185460646599</v>
      </c>
      <c r="BW67" s="40">
        <v>1.1686067658932699</v>
      </c>
      <c r="BX67" s="40">
        <v>-0.124894579161165</v>
      </c>
      <c r="BY67" s="40">
        <v>-0.23531120533451499</v>
      </c>
      <c r="BZ67" s="40">
        <v>-0.29989462877567602</v>
      </c>
      <c r="CA67" s="40">
        <v>-0.27668049822967</v>
      </c>
      <c r="CB67" s="40">
        <v>-0.11016571791637</v>
      </c>
      <c r="CC67" s="40">
        <v>6.9774845529650104E-2</v>
      </c>
      <c r="CD67" s="40">
        <v>0.10171869914953501</v>
      </c>
      <c r="CE67" s="40">
        <v>7.49834837770431E-2</v>
      </c>
      <c r="CF67" s="40">
        <v>6.3487182480698401E-2</v>
      </c>
      <c r="CG67" s="40">
        <v>7.8836072617581299E-2</v>
      </c>
      <c r="CH67" s="40">
        <v>0.109733258992849</v>
      </c>
      <c r="CI67" s="40">
        <v>1.83352618059156E-2</v>
      </c>
      <c r="CJ67" s="40">
        <v>-6.9429878083616697E-2</v>
      </c>
      <c r="CK67" s="40">
        <v>-2.0036347284712101E-2</v>
      </c>
      <c r="CL67" s="40">
        <v>-4.11413143074741E-2</v>
      </c>
      <c r="CM67" s="40">
        <v>-1.5436845678060199E-2</v>
      </c>
      <c r="CN67" s="40">
        <v>-9.0806282037306403E-3</v>
      </c>
      <c r="CO67" s="40">
        <v>1.1860720853034299E-2</v>
      </c>
      <c r="CP67" s="40">
        <v>0.20879842107455801</v>
      </c>
      <c r="CQ67" s="40">
        <v>1.3089872402543199</v>
      </c>
      <c r="CR67" s="40">
        <v>1.6157756381186701</v>
      </c>
      <c r="CS67" s="40">
        <v>1.5543888997296</v>
      </c>
      <c r="CT67" s="40">
        <v>1.66309293295181</v>
      </c>
      <c r="CU67" s="40">
        <v>1.2249941171702601</v>
      </c>
      <c r="CV67" s="40">
        <v>-7.1647105367318803E-2</v>
      </c>
      <c r="CW67" s="40">
        <v>-0.200781641089368</v>
      </c>
      <c r="CX67" s="40">
        <v>-0.26188215448819202</v>
      </c>
      <c r="CY67" s="40">
        <v>-0.24261006784656899</v>
      </c>
      <c r="CZ67" s="40">
        <v>-7.6140109492209701E-2</v>
      </c>
      <c r="DA67" s="40">
        <v>9.3024393094075702E-2</v>
      </c>
      <c r="DB67" s="40">
        <v>0.12237689868143101</v>
      </c>
      <c r="DC67" s="40">
        <v>9.23789554691688E-2</v>
      </c>
      <c r="DD67" s="40">
        <v>8.1913161930634304E-2</v>
      </c>
      <c r="DE67" s="40">
        <v>9.5861256643888795E-2</v>
      </c>
      <c r="DF67" s="40">
        <v>0.12524428539920701</v>
      </c>
      <c r="DG67" s="40">
        <v>3.7523758458126701E-2</v>
      </c>
      <c r="DH67" s="40">
        <v>-4.5523381144035001E-2</v>
      </c>
      <c r="DI67" s="40">
        <v>-4.7258253425808399E-4</v>
      </c>
      <c r="DJ67" s="40">
        <v>-1.75756131507388E-2</v>
      </c>
      <c r="DK67" s="40">
        <v>4.3857804101355702E-3</v>
      </c>
      <c r="DL67" s="40">
        <v>1.4885669255465901E-3</v>
      </c>
      <c r="DM67" s="40">
        <v>2.2440204947108501E-2</v>
      </c>
      <c r="DN67" s="40">
        <v>0.24114829606379001</v>
      </c>
      <c r="DO67" s="40">
        <v>1.3522349949911201</v>
      </c>
      <c r="DP67" s="40">
        <v>1.6823334112891</v>
      </c>
      <c r="DQ67" s="40">
        <v>1.61779786078869</v>
      </c>
      <c r="DR67" s="40">
        <v>1.7308673198389599</v>
      </c>
      <c r="DS67" s="40">
        <v>1.28138146844726</v>
      </c>
      <c r="DT67" s="40">
        <v>-1.8399631573472498E-2</v>
      </c>
      <c r="DU67" s="40">
        <v>-0.166252076844222</v>
      </c>
      <c r="DV67" s="40">
        <v>-0.22386968020070799</v>
      </c>
      <c r="DW67" s="40">
        <v>-0.20853963746346799</v>
      </c>
      <c r="DX67" s="40">
        <v>-4.21145010680491E-2</v>
      </c>
      <c r="DY67" s="40">
        <v>0.12659304718534101</v>
      </c>
      <c r="DZ67" s="40">
        <v>0.15220405778261001</v>
      </c>
      <c r="EA67" s="40">
        <v>0.11749525376999501</v>
      </c>
      <c r="EB67" s="40">
        <v>0.108517349764126</v>
      </c>
      <c r="EC67" s="40">
        <v>0.120442918365932</v>
      </c>
      <c r="ED67" s="40">
        <v>0.147639744002979</v>
      </c>
      <c r="EE67" s="40">
        <v>6.5228900025486605E-2</v>
      </c>
      <c r="EF67" s="40">
        <v>-1.10061964945304E-2</v>
      </c>
      <c r="EG67" s="40">
        <v>2.7774386565293602E-2</v>
      </c>
      <c r="EH67" s="40">
        <v>1.6449516514967399E-2</v>
      </c>
      <c r="EI67" s="40">
        <v>3.3006504167930502E-2</v>
      </c>
      <c r="EJ67" s="40">
        <v>1.6748806047819701E-2</v>
      </c>
      <c r="EK67" s="40">
        <v>3.77152997004115E-2</v>
      </c>
      <c r="EL67" s="40">
        <v>0.287856377603872</v>
      </c>
      <c r="EM67" s="40">
        <v>1.41467788403921</v>
      </c>
      <c r="EN67" s="40">
        <v>1.77843226475935</v>
      </c>
      <c r="EO67" s="40">
        <v>1.7093503296778401</v>
      </c>
      <c r="EP67" s="40">
        <v>1.8287227702883999</v>
      </c>
      <c r="EQ67" s="40">
        <v>1.3627958480129201</v>
      </c>
      <c r="ER67" s="40">
        <v>5.8481263595186503E-2</v>
      </c>
      <c r="ES67" s="40">
        <v>-0.116396870206092</v>
      </c>
      <c r="ET67" s="40">
        <v>-0.168985704631991</v>
      </c>
      <c r="EU67" s="40">
        <v>-0.159347347200545</v>
      </c>
      <c r="EV67" s="40">
        <v>7.0130734049778896E-3</v>
      </c>
      <c r="EW67" s="40">
        <v>82.026885245901596</v>
      </c>
      <c r="EX67" s="40">
        <v>80.307868852458995</v>
      </c>
      <c r="EY67" s="40">
        <v>78.417377049180303</v>
      </c>
      <c r="EZ67" s="40">
        <v>78.307868852458995</v>
      </c>
      <c r="FA67" s="40">
        <v>75.917377049180303</v>
      </c>
      <c r="FB67" s="40">
        <v>75.177704918032802</v>
      </c>
      <c r="FC67" s="40">
        <v>75.068196721311494</v>
      </c>
      <c r="FD67" s="40">
        <v>77.349180327868893</v>
      </c>
      <c r="FE67" s="40">
        <v>81.130163934426207</v>
      </c>
      <c r="FF67" s="40">
        <v>84</v>
      </c>
      <c r="FG67" s="40">
        <v>86.890491803278707</v>
      </c>
      <c r="FH67" s="40">
        <v>91.130163934426207</v>
      </c>
      <c r="FI67" s="40">
        <v>95.719016393442601</v>
      </c>
      <c r="FJ67" s="40">
        <v>98.458688524590201</v>
      </c>
      <c r="FK67" s="40">
        <v>100.45868852459</v>
      </c>
      <c r="FL67" s="40">
        <v>101.32852459016399</v>
      </c>
      <c r="FM67" s="40">
        <v>101.30786885245899</v>
      </c>
      <c r="FN67" s="40">
        <v>101.177704918033</v>
      </c>
      <c r="FO67" s="40">
        <v>100.068196721311</v>
      </c>
      <c r="FP67" s="40">
        <v>98.657049180327903</v>
      </c>
      <c r="FQ67" s="40">
        <v>95.464918032786898</v>
      </c>
      <c r="FR67" s="40">
        <v>90.814098360655706</v>
      </c>
      <c r="FS67" s="40">
        <v>87.355409836065604</v>
      </c>
      <c r="FT67" s="40">
        <v>85.506229508196697</v>
      </c>
      <c r="FU67" s="40">
        <v>2.9193227524823801E-2</v>
      </c>
      <c r="FV67" s="40">
        <v>0</v>
      </c>
      <c r="FW67" s="40">
        <v>0</v>
      </c>
      <c r="FX67" s="41">
        <v>1</v>
      </c>
      <c r="FY67" s="22"/>
      <c r="FZ67" s="22"/>
    </row>
    <row r="68" spans="1:182" x14ac:dyDescent="0.2">
      <c r="A68" t="s">
        <v>42</v>
      </c>
      <c r="B68" t="s">
        <v>58</v>
      </c>
      <c r="C68" t="s">
        <v>3</v>
      </c>
      <c r="D68" t="s">
        <v>41</v>
      </c>
      <c r="E68" t="s">
        <v>77</v>
      </c>
      <c r="F68" s="22" t="s">
        <v>77</v>
      </c>
      <c r="G68" s="35">
        <v>43627</v>
      </c>
      <c r="H68" s="40">
        <v>2872</v>
      </c>
      <c r="I68" s="40">
        <v>3.9258425719001702</v>
      </c>
      <c r="J68" s="40">
        <v>3.3916882906566799</v>
      </c>
      <c r="K68" s="40">
        <v>2.9855494960542099</v>
      </c>
      <c r="L68" s="40">
        <v>2.6955921329098498</v>
      </c>
      <c r="M68" s="40">
        <v>2.5825084290522899</v>
      </c>
      <c r="N68" s="40">
        <v>2.5562355735180202</v>
      </c>
      <c r="O68" s="40">
        <v>2.60410223434355</v>
      </c>
      <c r="P68" s="40">
        <v>2.6996249546455</v>
      </c>
      <c r="Q68" s="40">
        <v>3.12670521359192</v>
      </c>
      <c r="R68" s="40">
        <v>3.4676884593221802</v>
      </c>
      <c r="S68" s="40">
        <v>3.9181275052745801</v>
      </c>
      <c r="T68" s="40">
        <v>4.5197123650795996</v>
      </c>
      <c r="U68" s="40">
        <v>5.0695313946154803</v>
      </c>
      <c r="V68" s="40">
        <v>5.5478801039249301</v>
      </c>
      <c r="W68" s="40">
        <v>6.1322759024667803</v>
      </c>
      <c r="X68" s="40">
        <v>7.0975562479359198</v>
      </c>
      <c r="Y68" s="40">
        <v>7.8447346639611899</v>
      </c>
      <c r="Z68" s="40">
        <v>8.5899892109715505</v>
      </c>
      <c r="AA68" s="40">
        <v>8.4613572829809094</v>
      </c>
      <c r="AB68" s="40">
        <v>7.9423000059094999</v>
      </c>
      <c r="AC68" s="40">
        <v>7.6358926410080601</v>
      </c>
      <c r="AD68" s="40">
        <v>7.0710597143420699</v>
      </c>
      <c r="AE68" s="40">
        <v>6.0430489532239102</v>
      </c>
      <c r="AF68" s="40">
        <v>5.2061442870574304</v>
      </c>
      <c r="AG68" s="40">
        <v>3.6544230030571799E-2</v>
      </c>
      <c r="AH68" s="40">
        <v>5.8024459528297899E-2</v>
      </c>
      <c r="AI68" s="40">
        <v>2.1873961976257301E-2</v>
      </c>
      <c r="AJ68" s="40">
        <v>6.9810607686793102E-3</v>
      </c>
      <c r="AK68" s="40">
        <v>1.21241945704304E-2</v>
      </c>
      <c r="AL68" s="40">
        <v>3.0054730491847498E-2</v>
      </c>
      <c r="AM68" s="40">
        <v>-3.9144669557427798E-2</v>
      </c>
      <c r="AN68" s="40">
        <v>-8.19657700514861E-2</v>
      </c>
      <c r="AO68" s="40">
        <v>-3.4490637105093598E-2</v>
      </c>
      <c r="AP68" s="40">
        <v>-4.9852916705321E-2</v>
      </c>
      <c r="AQ68" s="40">
        <v>-1.2943440533496201E-3</v>
      </c>
      <c r="AR68" s="40">
        <v>-2.15869994506166E-3</v>
      </c>
      <c r="AS68" s="40">
        <v>-4.5923125313532202E-2</v>
      </c>
      <c r="AT68" s="40">
        <v>9.6083104012488596E-2</v>
      </c>
      <c r="AU68" s="40">
        <v>0.68789273165614295</v>
      </c>
      <c r="AV68" s="40">
        <v>0.82741704045757203</v>
      </c>
      <c r="AW68" s="40">
        <v>0.806212871954892</v>
      </c>
      <c r="AX68" s="40">
        <v>0.90622426725771699</v>
      </c>
      <c r="AY68" s="40">
        <v>0.76888798528900504</v>
      </c>
      <c r="AZ68" s="40">
        <v>0.139507991508387</v>
      </c>
      <c r="BA68" s="40">
        <v>-2.0884159355910401E-2</v>
      </c>
      <c r="BB68" s="40">
        <v>-0.161847065847397</v>
      </c>
      <c r="BC68" s="40">
        <v>-0.20555535522424401</v>
      </c>
      <c r="BD68" s="40">
        <v>-0.104922890645929</v>
      </c>
      <c r="BE68" s="40">
        <v>7.0882908176652201E-2</v>
      </c>
      <c r="BF68" s="40">
        <v>8.6763905006611797E-2</v>
      </c>
      <c r="BG68" s="40">
        <v>4.8360909872771002E-2</v>
      </c>
      <c r="BH68" s="40">
        <v>3.3539573572779098E-2</v>
      </c>
      <c r="BI68" s="40">
        <v>3.6314265543692999E-2</v>
      </c>
      <c r="BJ68" s="40">
        <v>5.3888574983920197E-2</v>
      </c>
      <c r="BK68" s="40">
        <v>-8.7327634286901296E-3</v>
      </c>
      <c r="BL68" s="40">
        <v>-5.2573711448591402E-2</v>
      </c>
      <c r="BM68" s="40">
        <v>-1.11954235563017E-2</v>
      </c>
      <c r="BN68" s="40">
        <v>-2.3367906824949401E-2</v>
      </c>
      <c r="BO68" s="40">
        <v>2.1728100951040701E-2</v>
      </c>
      <c r="BP68" s="40">
        <v>1.1276897201205199E-2</v>
      </c>
      <c r="BQ68" s="40">
        <v>-3.2618340539903097E-2</v>
      </c>
      <c r="BR68" s="40">
        <v>0.13344818943775</v>
      </c>
      <c r="BS68" s="40">
        <v>0.73077494745166005</v>
      </c>
      <c r="BT68" s="40">
        <v>0.88128491448260204</v>
      </c>
      <c r="BU68" s="40">
        <v>0.85857678438430896</v>
      </c>
      <c r="BV68" s="40">
        <v>0.969328135759709</v>
      </c>
      <c r="BW68" s="40">
        <v>0.81751089781359099</v>
      </c>
      <c r="BX68" s="40">
        <v>0.18928729356429599</v>
      </c>
      <c r="BY68" s="40">
        <v>1.6543513200894099E-2</v>
      </c>
      <c r="BZ68" s="40">
        <v>-0.11124869966655</v>
      </c>
      <c r="CA68" s="40">
        <v>-0.161897019547944</v>
      </c>
      <c r="CB68" s="40">
        <v>-6.1312587939318298E-2</v>
      </c>
      <c r="CC68" s="40">
        <v>9.4665772055741296E-2</v>
      </c>
      <c r="CD68" s="40">
        <v>0.106668757396781</v>
      </c>
      <c r="CE68" s="40">
        <v>6.6705689299500798E-2</v>
      </c>
      <c r="CF68" s="40">
        <v>5.1933918636497003E-2</v>
      </c>
      <c r="CG68" s="40">
        <v>5.3068235010286402E-2</v>
      </c>
      <c r="CH68" s="40">
        <v>7.0395823074803507E-2</v>
      </c>
      <c r="CI68" s="40">
        <v>1.2330430113195401E-2</v>
      </c>
      <c r="CJ68" s="40">
        <v>-3.2216861196373799E-2</v>
      </c>
      <c r="CK68" s="40">
        <v>4.9387703840805897E-3</v>
      </c>
      <c r="CL68" s="40">
        <v>-5.0244696622959604E-3</v>
      </c>
      <c r="CM68" s="40">
        <v>3.7673376228497202E-2</v>
      </c>
      <c r="CN68" s="40">
        <v>2.05823508562527E-2</v>
      </c>
      <c r="CO68" s="40">
        <v>-2.34034871356547E-2</v>
      </c>
      <c r="CP68" s="40">
        <v>0.15932713377914601</v>
      </c>
      <c r="CQ68" s="40">
        <v>0.76047503948082695</v>
      </c>
      <c r="CR68" s="40">
        <v>0.91859363993624799</v>
      </c>
      <c r="CS68" s="40">
        <v>0.89484387061830695</v>
      </c>
      <c r="CT68" s="40">
        <v>1.01303368285277</v>
      </c>
      <c r="CU68" s="40">
        <v>0.85118697890959805</v>
      </c>
      <c r="CV68" s="40">
        <v>0.22376428652702199</v>
      </c>
      <c r="CW68" s="40">
        <v>4.24658051989397E-2</v>
      </c>
      <c r="CX68" s="40">
        <v>-7.6204425385982502E-2</v>
      </c>
      <c r="CY68" s="40">
        <v>-0.131659389253618</v>
      </c>
      <c r="CZ68" s="40">
        <v>-3.1108225133477999E-2</v>
      </c>
      <c r="DA68" s="40">
        <v>0.11844863593483</v>
      </c>
      <c r="DB68" s="40">
        <v>0.12657360978694901</v>
      </c>
      <c r="DC68" s="40">
        <v>8.5050468726230594E-2</v>
      </c>
      <c r="DD68" s="40">
        <v>7.0328263700214902E-2</v>
      </c>
      <c r="DE68" s="40">
        <v>6.9822204476879798E-2</v>
      </c>
      <c r="DF68" s="40">
        <v>8.6903071165686893E-2</v>
      </c>
      <c r="DG68" s="40">
        <v>3.3393623655080903E-2</v>
      </c>
      <c r="DH68" s="40">
        <v>-1.18600109441562E-2</v>
      </c>
      <c r="DI68" s="40">
        <v>2.1072964324462901E-2</v>
      </c>
      <c r="DJ68" s="40">
        <v>1.3318967500357499E-2</v>
      </c>
      <c r="DK68" s="40">
        <v>5.3618651505953699E-2</v>
      </c>
      <c r="DL68" s="40">
        <v>2.9887804511300301E-2</v>
      </c>
      <c r="DM68" s="40">
        <v>-1.4188633731406299E-2</v>
      </c>
      <c r="DN68" s="40">
        <v>0.18520607812054299</v>
      </c>
      <c r="DO68" s="40">
        <v>0.79017513150999297</v>
      </c>
      <c r="DP68" s="40">
        <v>0.95590236538989404</v>
      </c>
      <c r="DQ68" s="40">
        <v>0.93111095685230405</v>
      </c>
      <c r="DR68" s="40">
        <v>1.05673922994582</v>
      </c>
      <c r="DS68" s="40">
        <v>0.884863060005604</v>
      </c>
      <c r="DT68" s="40">
        <v>0.25824127948974901</v>
      </c>
      <c r="DU68" s="40">
        <v>6.8388097196985298E-2</v>
      </c>
      <c r="DV68" s="40">
        <v>-4.1160151105414503E-2</v>
      </c>
      <c r="DW68" s="40">
        <v>-0.10142175895929301</v>
      </c>
      <c r="DX68" s="40">
        <v>-9.0386232763760895E-4</v>
      </c>
      <c r="DY68" s="40">
        <v>0.15278731408091101</v>
      </c>
      <c r="DZ68" s="40">
        <v>0.15531305526526301</v>
      </c>
      <c r="EA68" s="40">
        <v>0.111537416622744</v>
      </c>
      <c r="EB68" s="40">
        <v>9.6886776504314695E-2</v>
      </c>
      <c r="EC68" s="40">
        <v>9.4012275450142402E-2</v>
      </c>
      <c r="ED68" s="40">
        <v>0.11073691565776</v>
      </c>
      <c r="EE68" s="40">
        <v>6.3805529783818593E-2</v>
      </c>
      <c r="EF68" s="40">
        <v>1.75320476587385E-2</v>
      </c>
      <c r="EG68" s="40">
        <v>4.4368177873254699E-2</v>
      </c>
      <c r="EH68" s="40">
        <v>3.9803977380729098E-2</v>
      </c>
      <c r="EI68" s="40">
        <v>7.6641096510344106E-2</v>
      </c>
      <c r="EJ68" s="40">
        <v>4.3323401657567102E-2</v>
      </c>
      <c r="EK68" s="40">
        <v>-8.8384895777718895E-4</v>
      </c>
      <c r="EL68" s="40">
        <v>0.222571163545804</v>
      </c>
      <c r="EM68" s="40">
        <v>0.83305734730550995</v>
      </c>
      <c r="EN68" s="40">
        <v>1.0097702394149199</v>
      </c>
      <c r="EO68" s="40">
        <v>0.98347486928172201</v>
      </c>
      <c r="EP68" s="40">
        <v>1.11984309844781</v>
      </c>
      <c r="EQ68" s="40">
        <v>0.93348597253018994</v>
      </c>
      <c r="ER68" s="40">
        <v>0.30802058154565698</v>
      </c>
      <c r="ES68" s="40">
        <v>0.10581576975379001</v>
      </c>
      <c r="ET68" s="40">
        <v>9.4382150754322002E-3</v>
      </c>
      <c r="EU68" s="40">
        <v>-5.7763423282992797E-2</v>
      </c>
      <c r="EV68" s="40">
        <v>4.2706440378972997E-2</v>
      </c>
      <c r="EW68" s="40">
        <v>81.956007863444597</v>
      </c>
      <c r="EX68" s="40">
        <v>80.259373801304207</v>
      </c>
      <c r="EY68" s="40">
        <v>78.357690832374402</v>
      </c>
      <c r="EZ68" s="40">
        <v>78.259373801304207</v>
      </c>
      <c r="FA68" s="40">
        <v>75.857690832374402</v>
      </c>
      <c r="FB68" s="40">
        <v>75.125479478327605</v>
      </c>
      <c r="FC68" s="40">
        <v>75.027162447257396</v>
      </c>
      <c r="FD68" s="40">
        <v>77.330528385117006</v>
      </c>
      <c r="FE68" s="40">
        <v>81.133894322976602</v>
      </c>
      <c r="FF68" s="40">
        <v>84</v>
      </c>
      <c r="FG68" s="40">
        <v>86.901682968929805</v>
      </c>
      <c r="FH68" s="40">
        <v>91.133894322976602</v>
      </c>
      <c r="FI68" s="40">
        <v>95.696634062140404</v>
      </c>
      <c r="FJ68" s="40">
        <v>98.428845416187201</v>
      </c>
      <c r="FK68" s="40">
        <v>100.428845416187</v>
      </c>
      <c r="FL68" s="40">
        <v>101.294951093211</v>
      </c>
      <c r="FM68" s="40">
        <v>101.25937380130399</v>
      </c>
      <c r="FN68" s="40">
        <v>101.125479478328</v>
      </c>
      <c r="FO68" s="40">
        <v>100.027162447257</v>
      </c>
      <c r="FP68" s="40">
        <v>98.589902186421199</v>
      </c>
      <c r="FQ68" s="40">
        <v>95.349275987725306</v>
      </c>
      <c r="FR68" s="40">
        <v>90.679804372842298</v>
      </c>
      <c r="FS68" s="40">
        <v>87.250958956655197</v>
      </c>
      <c r="FT68" s="40">
        <v>85.420430571538205</v>
      </c>
      <c r="FU68" s="40">
        <v>2.39904572298613E-2</v>
      </c>
      <c r="FV68" s="40">
        <v>0</v>
      </c>
      <c r="FW68" s="40">
        <v>0</v>
      </c>
      <c r="FX68" s="41">
        <v>1</v>
      </c>
      <c r="FY68" s="22"/>
      <c r="FZ68" s="22"/>
    </row>
    <row r="69" spans="1:182" x14ac:dyDescent="0.2">
      <c r="A69" t="s">
        <v>42</v>
      </c>
      <c r="B69" t="s">
        <v>58</v>
      </c>
      <c r="C69" t="s">
        <v>3</v>
      </c>
      <c r="D69" t="s">
        <v>41</v>
      </c>
      <c r="E69" t="s">
        <v>77</v>
      </c>
      <c r="F69" s="22" t="s">
        <v>78</v>
      </c>
      <c r="G69" s="35">
        <v>43627</v>
      </c>
      <c r="H69" s="40">
        <v>1013</v>
      </c>
      <c r="I69" s="40">
        <v>1.0715043671023401</v>
      </c>
      <c r="J69" s="40">
        <v>0.90335333772786497</v>
      </c>
      <c r="K69" s="40">
        <v>0.80674118699966202</v>
      </c>
      <c r="L69" s="40">
        <v>0.75201405829796797</v>
      </c>
      <c r="M69" s="40">
        <v>0.70312995963202796</v>
      </c>
      <c r="N69" s="40">
        <v>0.72007472132514605</v>
      </c>
      <c r="O69" s="40">
        <v>0.78420513462265995</v>
      </c>
      <c r="P69" s="40">
        <v>0.82925720436819295</v>
      </c>
      <c r="Q69" s="40">
        <v>0.93511157915993703</v>
      </c>
      <c r="R69" s="40">
        <v>1.0462186598680401</v>
      </c>
      <c r="S69" s="40">
        <v>1.2131167282393001</v>
      </c>
      <c r="T69" s="40">
        <v>1.4586699598234101</v>
      </c>
      <c r="U69" s="40">
        <v>1.7087767604550901</v>
      </c>
      <c r="V69" s="40">
        <v>1.9494734150597199</v>
      </c>
      <c r="W69" s="40">
        <v>2.2077553811698398</v>
      </c>
      <c r="X69" s="40">
        <v>2.53874393686778</v>
      </c>
      <c r="Y69" s="40">
        <v>2.6790196992177302</v>
      </c>
      <c r="Z69" s="40">
        <v>2.8330942928696801</v>
      </c>
      <c r="AA69" s="40">
        <v>2.7862401345049999</v>
      </c>
      <c r="AB69" s="40">
        <v>2.6771001779139199</v>
      </c>
      <c r="AC69" s="40">
        <v>2.49911780498172</v>
      </c>
      <c r="AD69" s="40">
        <v>2.1653864217532499</v>
      </c>
      <c r="AE69" s="40">
        <v>1.76205081744424</v>
      </c>
      <c r="AF69" s="40">
        <v>1.4616843834098101</v>
      </c>
      <c r="AG69" s="40">
        <v>-5.0779604886922597E-2</v>
      </c>
      <c r="AH69" s="40">
        <v>-2.6631568862456802E-2</v>
      </c>
      <c r="AI69" s="40">
        <v>-1.5721226729963698E-2</v>
      </c>
      <c r="AJ69" s="40">
        <v>-1.25100879624441E-2</v>
      </c>
      <c r="AK69" s="40">
        <v>-3.26605715326525E-3</v>
      </c>
      <c r="AL69" s="40">
        <v>8.5277271076084193E-3</v>
      </c>
      <c r="AM69" s="40">
        <v>-2.1268747100448401E-2</v>
      </c>
      <c r="AN69" s="40">
        <v>-5.52034116626701E-2</v>
      </c>
      <c r="AO69" s="40">
        <v>-4.3610325660399601E-2</v>
      </c>
      <c r="AP69" s="40">
        <v>-6.2005799680894001E-2</v>
      </c>
      <c r="AQ69" s="40">
        <v>-7.5924666965258403E-2</v>
      </c>
      <c r="AR69" s="40">
        <v>-3.8036212028115801E-2</v>
      </c>
      <c r="AS69" s="40">
        <v>2.1556149425218499E-2</v>
      </c>
      <c r="AT69" s="40">
        <v>1.86683880709669E-2</v>
      </c>
      <c r="AU69" s="40">
        <v>0.47570504370344702</v>
      </c>
      <c r="AV69" s="40">
        <v>0.58405944017377298</v>
      </c>
      <c r="AW69" s="40">
        <v>0.55755414591205299</v>
      </c>
      <c r="AX69" s="40">
        <v>0.56392810864743403</v>
      </c>
      <c r="AY69" s="40">
        <v>0.30419212469521401</v>
      </c>
      <c r="AZ69" s="40">
        <v>-0.32725632327721099</v>
      </c>
      <c r="BA69" s="40">
        <v>-0.27770118219170098</v>
      </c>
      <c r="BB69" s="40">
        <v>-0.23056884191713101</v>
      </c>
      <c r="BC69" s="40">
        <v>-0.16560428552579101</v>
      </c>
      <c r="BD69" s="40">
        <v>-8.5013494714368101E-2</v>
      </c>
      <c r="BE69" s="40">
        <v>-3.8291061699708598E-2</v>
      </c>
      <c r="BF69" s="40">
        <v>-1.85227358766639E-2</v>
      </c>
      <c r="BG69" s="40">
        <v>-1.00432386244258E-2</v>
      </c>
      <c r="BH69" s="40">
        <v>-6.7335943395928303E-3</v>
      </c>
      <c r="BI69" s="40">
        <v>3.7229105857607401E-3</v>
      </c>
      <c r="BJ69" s="40">
        <v>1.6378663836151899E-2</v>
      </c>
      <c r="BK69" s="40">
        <v>-1.19093608179985E-2</v>
      </c>
      <c r="BL69" s="40">
        <v>-4.6097765801272603E-2</v>
      </c>
      <c r="BM69" s="40">
        <v>-3.5218211291473601E-2</v>
      </c>
      <c r="BN69" s="40">
        <v>-4.9620621100310298E-2</v>
      </c>
      <c r="BO69" s="40">
        <v>-6.25282491769584E-2</v>
      </c>
      <c r="BP69" s="40">
        <v>-3.1733657233410803E-2</v>
      </c>
      <c r="BQ69" s="40">
        <v>2.8035736594596301E-2</v>
      </c>
      <c r="BR69" s="40">
        <v>3.7301137878103803E-2</v>
      </c>
      <c r="BS69" s="40">
        <v>0.50377028148830905</v>
      </c>
      <c r="BT69" s="40">
        <v>0.63302809763893098</v>
      </c>
      <c r="BU69" s="40">
        <v>0.602219850100288</v>
      </c>
      <c r="BV69" s="40">
        <v>0.601722746210413</v>
      </c>
      <c r="BW69" s="40">
        <v>0.34200270945435302</v>
      </c>
      <c r="BX69" s="40">
        <v>-0.29146744508776401</v>
      </c>
      <c r="BY69" s="40">
        <v>-0.24624614499879599</v>
      </c>
      <c r="BZ69" s="40">
        <v>-0.20347585015689301</v>
      </c>
      <c r="CA69" s="40">
        <v>-0.13773828947182701</v>
      </c>
      <c r="CB69" s="40">
        <v>-6.5565696544306107E-2</v>
      </c>
      <c r="CC69" s="40">
        <v>-2.9641534731718999E-2</v>
      </c>
      <c r="CD69" s="40">
        <v>-1.29065828523987E-2</v>
      </c>
      <c r="CE69" s="40">
        <v>-6.1106813592152502E-3</v>
      </c>
      <c r="CF69" s="40">
        <v>-2.7328124531654499E-3</v>
      </c>
      <c r="CG69" s="40">
        <v>8.5634483515271698E-3</v>
      </c>
      <c r="CH69" s="40">
        <v>2.18161986982678E-2</v>
      </c>
      <c r="CI69" s="40">
        <v>-5.4270783899916398E-3</v>
      </c>
      <c r="CJ69" s="40">
        <v>-3.9791223215924799E-2</v>
      </c>
      <c r="CK69" s="40">
        <v>-2.9405858444202002E-2</v>
      </c>
      <c r="CL69" s="40">
        <v>-4.1042684143996401E-2</v>
      </c>
      <c r="CM69" s="40">
        <v>-5.3249931025887903E-2</v>
      </c>
      <c r="CN69" s="40">
        <v>-2.7368526981881899E-2</v>
      </c>
      <c r="CO69" s="40">
        <v>3.25234789295352E-2</v>
      </c>
      <c r="CP69" s="40">
        <v>5.02061236341396E-2</v>
      </c>
      <c r="CQ69" s="40">
        <v>0.52320817968381095</v>
      </c>
      <c r="CR69" s="40">
        <v>0.66694364062754596</v>
      </c>
      <c r="CS69" s="40">
        <v>0.63315518075726396</v>
      </c>
      <c r="CT69" s="40">
        <v>0.62789919705386099</v>
      </c>
      <c r="CU69" s="40">
        <v>0.36819020527728102</v>
      </c>
      <c r="CV69" s="40">
        <v>-0.26668017707633901</v>
      </c>
      <c r="CW69" s="40">
        <v>-0.22446048205952701</v>
      </c>
      <c r="CX69" s="40">
        <v>-0.184711326596322</v>
      </c>
      <c r="CY69" s="40">
        <v>-0.1184383854922</v>
      </c>
      <c r="CZ69" s="40">
        <v>-5.2096210774965797E-2</v>
      </c>
      <c r="DA69" s="40">
        <v>-2.0992007763729399E-2</v>
      </c>
      <c r="DB69" s="40">
        <v>-7.2904298281334899E-3</v>
      </c>
      <c r="DC69" s="40">
        <v>-2.1781240940046899E-3</v>
      </c>
      <c r="DD69" s="40">
        <v>1.2679694332619301E-3</v>
      </c>
      <c r="DE69" s="40">
        <v>1.34039861172936E-2</v>
      </c>
      <c r="DF69" s="40">
        <v>2.72537335603837E-2</v>
      </c>
      <c r="DG69" s="40">
        <v>1.05520403801521E-3</v>
      </c>
      <c r="DH69" s="40">
        <v>-3.3484680630577003E-2</v>
      </c>
      <c r="DI69" s="40">
        <v>-2.3593505596930301E-2</v>
      </c>
      <c r="DJ69" s="40">
        <v>-3.2464747187682601E-2</v>
      </c>
      <c r="DK69" s="40">
        <v>-4.3971612874817302E-2</v>
      </c>
      <c r="DL69" s="40">
        <v>-2.3003396730352999E-2</v>
      </c>
      <c r="DM69" s="40">
        <v>3.7011221264474203E-2</v>
      </c>
      <c r="DN69" s="40">
        <v>6.3111109390175293E-2</v>
      </c>
      <c r="DO69" s="40">
        <v>0.54264607787931396</v>
      </c>
      <c r="DP69" s="40">
        <v>0.70085918361616095</v>
      </c>
      <c r="DQ69" s="40">
        <v>0.66409051141424003</v>
      </c>
      <c r="DR69" s="40">
        <v>0.65407564789730799</v>
      </c>
      <c r="DS69" s="40">
        <v>0.39437770110020898</v>
      </c>
      <c r="DT69" s="40">
        <v>-0.24189290906491401</v>
      </c>
      <c r="DU69" s="40">
        <v>-0.202674819120259</v>
      </c>
      <c r="DV69" s="40">
        <v>-0.16594680303574999</v>
      </c>
      <c r="DW69" s="40">
        <v>-9.9138481512572901E-2</v>
      </c>
      <c r="DX69" s="40">
        <v>-3.8626725005625598E-2</v>
      </c>
      <c r="DY69" s="40">
        <v>-8.5034645765154192E-3</v>
      </c>
      <c r="DZ69" s="40">
        <v>8.1840315765937697E-4</v>
      </c>
      <c r="EA69" s="40">
        <v>3.4998640115332198E-3</v>
      </c>
      <c r="EB69" s="40">
        <v>7.0444630561132E-3</v>
      </c>
      <c r="EC69" s="40">
        <v>2.03929538563196E-2</v>
      </c>
      <c r="ED69" s="40">
        <v>3.5104670288927199E-2</v>
      </c>
      <c r="EE69" s="40">
        <v>1.04145903204651E-2</v>
      </c>
      <c r="EF69" s="40">
        <v>-2.4379034769179499E-2</v>
      </c>
      <c r="EG69" s="40">
        <v>-1.5201391228004299E-2</v>
      </c>
      <c r="EH69" s="40">
        <v>-2.0079568607098901E-2</v>
      </c>
      <c r="EI69" s="40">
        <v>-3.05751950865173E-2</v>
      </c>
      <c r="EJ69" s="40">
        <v>-1.67008419356479E-2</v>
      </c>
      <c r="EK69" s="40">
        <v>4.3490808433852002E-2</v>
      </c>
      <c r="EL69" s="40">
        <v>8.1743859197312294E-2</v>
      </c>
      <c r="EM69" s="40">
        <v>0.57071131566417599</v>
      </c>
      <c r="EN69" s="40">
        <v>0.74982784108131895</v>
      </c>
      <c r="EO69" s="40">
        <v>0.70875621560247604</v>
      </c>
      <c r="EP69" s="40">
        <v>0.69187028546028795</v>
      </c>
      <c r="EQ69" s="40">
        <v>0.43218828585934699</v>
      </c>
      <c r="ER69" s="40">
        <v>-0.206104030875466</v>
      </c>
      <c r="ES69" s="40">
        <v>-0.17121978192735399</v>
      </c>
      <c r="ET69" s="40">
        <v>-0.13885381127551299</v>
      </c>
      <c r="EU69" s="40">
        <v>-7.12724854586088E-2</v>
      </c>
      <c r="EV69" s="40">
        <v>-1.91789268355636E-2</v>
      </c>
      <c r="EW69" s="40">
        <v>82.281014318504802</v>
      </c>
      <c r="EX69" s="40">
        <v>80.481746638976901</v>
      </c>
      <c r="EY69" s="40">
        <v>78.631380478740894</v>
      </c>
      <c r="EZ69" s="40">
        <v>78.481746638976901</v>
      </c>
      <c r="FA69" s="40">
        <v>76.131380478740894</v>
      </c>
      <c r="FB69" s="40">
        <v>75.364957918898199</v>
      </c>
      <c r="FC69" s="40">
        <v>75.215324079134305</v>
      </c>
      <c r="FD69" s="40">
        <v>77.416056399606504</v>
      </c>
      <c r="FE69" s="40">
        <v>81.116788720078702</v>
      </c>
      <c r="FF69" s="40">
        <v>84</v>
      </c>
      <c r="FG69" s="40">
        <v>86.850366160236106</v>
      </c>
      <c r="FH69" s="40">
        <v>91.116788720078702</v>
      </c>
      <c r="FI69" s="40">
        <v>95.799267679527802</v>
      </c>
      <c r="FJ69" s="40">
        <v>98.565690239370397</v>
      </c>
      <c r="FK69" s="40">
        <v>100.56569023937</v>
      </c>
      <c r="FL69" s="40">
        <v>101.44890151929199</v>
      </c>
      <c r="FM69" s="40">
        <v>101.481746638977</v>
      </c>
      <c r="FN69" s="40">
        <v>101.364957918898</v>
      </c>
      <c r="FO69" s="40">
        <v>100.21532407913401</v>
      </c>
      <c r="FP69" s="40">
        <v>98.897803038583405</v>
      </c>
      <c r="FQ69" s="40">
        <v>95.879549677560405</v>
      </c>
      <c r="FR69" s="40">
        <v>91.295606077166894</v>
      </c>
      <c r="FS69" s="40">
        <v>87.729915837796497</v>
      </c>
      <c r="FT69" s="40">
        <v>85.813859438189994</v>
      </c>
      <c r="FU69" s="40">
        <v>5.1448855534675403E-2</v>
      </c>
      <c r="FV69" s="40">
        <v>0</v>
      </c>
      <c r="FW69" s="40">
        <v>0</v>
      </c>
      <c r="FX69" s="41">
        <v>1</v>
      </c>
      <c r="FY69" s="22"/>
      <c r="FZ69" s="22"/>
    </row>
    <row r="70" spans="1:182" x14ac:dyDescent="0.2">
      <c r="A70" t="s">
        <v>42</v>
      </c>
      <c r="B70" t="s">
        <v>58</v>
      </c>
      <c r="C70" t="s">
        <v>3</v>
      </c>
      <c r="D70" t="s">
        <v>41</v>
      </c>
      <c r="E70" t="s">
        <v>78</v>
      </c>
      <c r="F70" s="22" t="s">
        <v>1</v>
      </c>
      <c r="G70" s="35">
        <v>43627</v>
      </c>
      <c r="H70" s="40">
        <v>2902</v>
      </c>
      <c r="I70" s="40">
        <v>3.6371327395801401</v>
      </c>
      <c r="J70" s="40">
        <v>3.0030740771030402</v>
      </c>
      <c r="K70" s="40">
        <v>2.5794772236744099</v>
      </c>
      <c r="L70" s="40">
        <v>2.3136314608252602</v>
      </c>
      <c r="M70" s="40">
        <v>2.1226887220188901</v>
      </c>
      <c r="N70" s="40">
        <v>2.0241649690549601</v>
      </c>
      <c r="O70" s="40">
        <v>2.00667306052426</v>
      </c>
      <c r="P70" s="40">
        <v>2.2377779642009399</v>
      </c>
      <c r="Q70" s="40">
        <v>2.6050842360464102</v>
      </c>
      <c r="R70" s="40">
        <v>3.04787002919897</v>
      </c>
      <c r="S70" s="40">
        <v>3.6493051621468098</v>
      </c>
      <c r="T70" s="40">
        <v>4.4569957984741597</v>
      </c>
      <c r="U70" s="40">
        <v>5.2735525417148503</v>
      </c>
      <c r="V70" s="40">
        <v>6.006785662405</v>
      </c>
      <c r="W70" s="40">
        <v>6.6352618912266603</v>
      </c>
      <c r="X70" s="40">
        <v>7.4019870292504502</v>
      </c>
      <c r="Y70" s="40">
        <v>7.9369187007390698</v>
      </c>
      <c r="Z70" s="40">
        <v>8.4150764956779902</v>
      </c>
      <c r="AA70" s="40">
        <v>8.2352430784888693</v>
      </c>
      <c r="AB70" s="40">
        <v>7.8696807697830202</v>
      </c>
      <c r="AC70" s="40">
        <v>7.5748056831576704</v>
      </c>
      <c r="AD70" s="40">
        <v>6.8863240335225804</v>
      </c>
      <c r="AE70" s="40">
        <v>5.82967095573545</v>
      </c>
      <c r="AF70" s="40">
        <v>4.8580697168276501</v>
      </c>
      <c r="AG70" s="40">
        <v>-9.8173190650076098E-2</v>
      </c>
      <c r="AH70" s="40">
        <v>-7.2208389518486807E-2</v>
      </c>
      <c r="AI70" s="40">
        <v>-6.8259229779782798E-2</v>
      </c>
      <c r="AJ70" s="40">
        <v>-5.0535580417358797E-2</v>
      </c>
      <c r="AK70" s="40">
        <v>-1.7901609498809101E-2</v>
      </c>
      <c r="AL70" s="40">
        <v>-2.3245727728761299E-2</v>
      </c>
      <c r="AM70" s="40">
        <v>-9.0687739064189393E-2</v>
      </c>
      <c r="AN70" s="40">
        <v>-1.50339526443184E-2</v>
      </c>
      <c r="AO70" s="40">
        <v>2.1837647784693801E-2</v>
      </c>
      <c r="AP70" s="40">
        <v>-3.8660001236114198E-3</v>
      </c>
      <c r="AQ70" s="40">
        <v>-2.5983525408655998E-2</v>
      </c>
      <c r="AR70" s="40">
        <v>-4.2833607837336099E-2</v>
      </c>
      <c r="AS70" s="40">
        <v>6.3860308978886003E-3</v>
      </c>
      <c r="AT70" s="40">
        <v>0.115115962935377</v>
      </c>
      <c r="AU70" s="40">
        <v>0.58581696920895099</v>
      </c>
      <c r="AV70" s="40">
        <v>0.68683087020397604</v>
      </c>
      <c r="AW70" s="40">
        <v>0.72070405769960899</v>
      </c>
      <c r="AX70" s="40">
        <v>0.73142170405205398</v>
      </c>
      <c r="AY70" s="40">
        <v>0.41138765367166502</v>
      </c>
      <c r="AZ70" s="40">
        <v>-6.3828169102206803E-2</v>
      </c>
      <c r="BA70" s="40">
        <v>-6.7006973201615194E-2</v>
      </c>
      <c r="BB70" s="40">
        <v>-0.21616780030345401</v>
      </c>
      <c r="BC70" s="40">
        <v>-0.25916879774696799</v>
      </c>
      <c r="BD70" s="40">
        <v>-0.26016091331094898</v>
      </c>
      <c r="BE70" s="40">
        <v>-6.6385269634329697E-2</v>
      </c>
      <c r="BF70" s="40">
        <v>-4.9195788397438898E-2</v>
      </c>
      <c r="BG70" s="40">
        <v>-4.6042825913445898E-2</v>
      </c>
      <c r="BH70" s="40">
        <v>-3.6014099262924697E-2</v>
      </c>
      <c r="BI70" s="40">
        <v>-7.2596220464442697E-3</v>
      </c>
      <c r="BJ70" s="40">
        <v>-1.13057207535533E-2</v>
      </c>
      <c r="BK70" s="40">
        <v>-7.1672000162332494E-2</v>
      </c>
      <c r="BL70" s="40">
        <v>-3.0317366574884601E-3</v>
      </c>
      <c r="BM70" s="40">
        <v>3.75735258044715E-2</v>
      </c>
      <c r="BN70" s="40">
        <v>1.27192707468983E-2</v>
      </c>
      <c r="BO70" s="40">
        <v>-4.6720027219148497E-3</v>
      </c>
      <c r="BP70" s="40">
        <v>-2.9991023642870301E-2</v>
      </c>
      <c r="BQ70" s="40">
        <v>1.8976868169463201E-2</v>
      </c>
      <c r="BR70" s="40">
        <v>0.14050967169085499</v>
      </c>
      <c r="BS70" s="40">
        <v>0.62402921566089997</v>
      </c>
      <c r="BT70" s="40">
        <v>0.72723061319672899</v>
      </c>
      <c r="BU70" s="40">
        <v>0.76145924396186604</v>
      </c>
      <c r="BV70" s="40">
        <v>0.76914955744402902</v>
      </c>
      <c r="BW70" s="40">
        <v>0.47408580848323401</v>
      </c>
      <c r="BX70" s="40">
        <v>-1.5131475858615901E-2</v>
      </c>
      <c r="BY70" s="40">
        <v>-2.8928842319715799E-2</v>
      </c>
      <c r="BZ70" s="40">
        <v>-0.166975580331859</v>
      </c>
      <c r="CA70" s="40">
        <v>-0.214912753202331</v>
      </c>
      <c r="CB70" s="40">
        <v>-0.22661497508610601</v>
      </c>
      <c r="CC70" s="40">
        <v>-4.4369052373414798E-2</v>
      </c>
      <c r="CD70" s="40">
        <v>-3.3257330963598203E-2</v>
      </c>
      <c r="CE70" s="40">
        <v>-3.0655812272786201E-2</v>
      </c>
      <c r="CF70" s="40">
        <v>-2.5956565651716501E-2</v>
      </c>
      <c r="CG70" s="40">
        <v>1.10986044696178E-4</v>
      </c>
      <c r="CH70" s="40">
        <v>-3.0361082950097402E-3</v>
      </c>
      <c r="CI70" s="40">
        <v>-5.8501757325982E-2</v>
      </c>
      <c r="CJ70" s="40">
        <v>5.2809615729990803E-3</v>
      </c>
      <c r="CK70" s="40">
        <v>4.84721469852359E-2</v>
      </c>
      <c r="CL70" s="40">
        <v>2.4206178828599802E-2</v>
      </c>
      <c r="CM70" s="40">
        <v>1.00882929702692E-2</v>
      </c>
      <c r="CN70" s="40">
        <v>-2.1096288951762601E-2</v>
      </c>
      <c r="CO70" s="40">
        <v>2.7697243708665598E-2</v>
      </c>
      <c r="CP70" s="40">
        <v>0.15809727701880499</v>
      </c>
      <c r="CQ70" s="40">
        <v>0.65049490114869901</v>
      </c>
      <c r="CR70" s="40">
        <v>0.75521135212498403</v>
      </c>
      <c r="CS70" s="40">
        <v>0.78968616181580198</v>
      </c>
      <c r="CT70" s="40">
        <v>0.795279753774083</v>
      </c>
      <c r="CU70" s="40">
        <v>0.51751035951021596</v>
      </c>
      <c r="CV70" s="40">
        <v>1.8595705538617901E-2</v>
      </c>
      <c r="CW70" s="40">
        <v>-2.55604486718122E-3</v>
      </c>
      <c r="CX70" s="40">
        <v>-0.13290519863231801</v>
      </c>
      <c r="CY70" s="40">
        <v>-0.18426115156657899</v>
      </c>
      <c r="CZ70" s="40">
        <v>-0.20338116046156701</v>
      </c>
      <c r="DA70" s="40">
        <v>-2.23528351124999E-2</v>
      </c>
      <c r="DB70" s="40">
        <v>-1.73188735297575E-2</v>
      </c>
      <c r="DC70" s="40">
        <v>-1.5268798632126501E-2</v>
      </c>
      <c r="DD70" s="40">
        <v>-1.5899032040508299E-2</v>
      </c>
      <c r="DE70" s="40">
        <v>7.4815941358366304E-3</v>
      </c>
      <c r="DF70" s="40">
        <v>5.23350416353386E-3</v>
      </c>
      <c r="DG70" s="40">
        <v>-4.5331514489631498E-2</v>
      </c>
      <c r="DH70" s="40">
        <v>1.3593659803486599E-2</v>
      </c>
      <c r="DI70" s="40">
        <v>5.9370768166000197E-2</v>
      </c>
      <c r="DJ70" s="40">
        <v>3.5693086910301298E-2</v>
      </c>
      <c r="DK70" s="40">
        <v>2.4848588662453201E-2</v>
      </c>
      <c r="DL70" s="40">
        <v>-1.2201554260654999E-2</v>
      </c>
      <c r="DM70" s="40">
        <v>3.6417619247868002E-2</v>
      </c>
      <c r="DN70" s="40">
        <v>0.175684882346755</v>
      </c>
      <c r="DO70" s="40">
        <v>0.67696058663649805</v>
      </c>
      <c r="DP70" s="40">
        <v>0.78319209105323895</v>
      </c>
      <c r="DQ70" s="40">
        <v>0.81791307966973803</v>
      </c>
      <c r="DR70" s="40">
        <v>0.82140995010413598</v>
      </c>
      <c r="DS70" s="40">
        <v>0.56093491053719802</v>
      </c>
      <c r="DT70" s="40">
        <v>5.2322886935851701E-2</v>
      </c>
      <c r="DU70" s="40">
        <v>2.3816752585353401E-2</v>
      </c>
      <c r="DV70" s="40">
        <v>-9.8834816932777306E-2</v>
      </c>
      <c r="DW70" s="40">
        <v>-0.15360954993082601</v>
      </c>
      <c r="DX70" s="40">
        <v>-0.18014734583702699</v>
      </c>
      <c r="DY70" s="40">
        <v>9.4350859032465394E-3</v>
      </c>
      <c r="DZ70" s="40">
        <v>5.69372759129037E-3</v>
      </c>
      <c r="EA70" s="40">
        <v>6.94760523421046E-3</v>
      </c>
      <c r="EB70" s="40">
        <v>-1.3775508860742699E-3</v>
      </c>
      <c r="EC70" s="40">
        <v>1.8123581588201501E-2</v>
      </c>
      <c r="ED70" s="40">
        <v>1.7173511138741802E-2</v>
      </c>
      <c r="EE70" s="40">
        <v>-2.6315775587774599E-2</v>
      </c>
      <c r="EF70" s="40">
        <v>2.55958757903165E-2</v>
      </c>
      <c r="EG70" s="40">
        <v>7.5106646185777906E-2</v>
      </c>
      <c r="EH70" s="40">
        <v>5.2278357780810997E-2</v>
      </c>
      <c r="EI70" s="40">
        <v>4.6160111349194399E-2</v>
      </c>
      <c r="EJ70" s="40">
        <v>6.41029933810811E-4</v>
      </c>
      <c r="EK70" s="40">
        <v>4.9008456519442599E-2</v>
      </c>
      <c r="EL70" s="40">
        <v>0.201078591102232</v>
      </c>
      <c r="EM70" s="40">
        <v>0.71517283308844704</v>
      </c>
      <c r="EN70" s="40">
        <v>0.82359183404599201</v>
      </c>
      <c r="EO70" s="40">
        <v>0.85866826593199497</v>
      </c>
      <c r="EP70" s="40">
        <v>0.85913780349611102</v>
      </c>
      <c r="EQ70" s="40">
        <v>0.62363306534876595</v>
      </c>
      <c r="ER70" s="40">
        <v>0.101019580179443</v>
      </c>
      <c r="ES70" s="40">
        <v>6.1894883467252797E-2</v>
      </c>
      <c r="ET70" s="40">
        <v>-4.96425969611827E-2</v>
      </c>
      <c r="EU70" s="40">
        <v>-0.10935350538619</v>
      </c>
      <c r="EV70" s="40">
        <v>-0.14660140761218399</v>
      </c>
      <c r="EW70" s="40">
        <v>83.197081721588404</v>
      </c>
      <c r="EX70" s="40">
        <v>81.108529598981505</v>
      </c>
      <c r="EY70" s="40">
        <v>79.402805660284997</v>
      </c>
      <c r="EZ70" s="40">
        <v>79.108529598981505</v>
      </c>
      <c r="FA70" s="40">
        <v>76.902805660284997</v>
      </c>
      <c r="FB70" s="40">
        <v>76.039954952749397</v>
      </c>
      <c r="FC70" s="40">
        <v>75.745678891445905</v>
      </c>
      <c r="FD70" s="40">
        <v>77.657126768839007</v>
      </c>
      <c r="FE70" s="40">
        <v>81.068574646232193</v>
      </c>
      <c r="FF70" s="40">
        <v>84</v>
      </c>
      <c r="FG70" s="40">
        <v>86.705723938696593</v>
      </c>
      <c r="FH70" s="40">
        <v>91.068574646232193</v>
      </c>
      <c r="FI70" s="40">
        <v>96.088552122606899</v>
      </c>
      <c r="FJ70" s="40">
        <v>98.951402830142499</v>
      </c>
      <c r="FK70" s="40">
        <v>100.951402830142</v>
      </c>
      <c r="FL70" s="40">
        <v>101.88282818390999</v>
      </c>
      <c r="FM70" s="40">
        <v>102.108529598982</v>
      </c>
      <c r="FN70" s="40">
        <v>102.039954952749</v>
      </c>
      <c r="FO70" s="40">
        <v>100.745678891446</v>
      </c>
      <c r="FP70" s="40">
        <v>99.765656367820597</v>
      </c>
      <c r="FQ70" s="40">
        <v>97.374185966802102</v>
      </c>
      <c r="FR70" s="40">
        <v>93.031312735641194</v>
      </c>
      <c r="FS70" s="40">
        <v>89.079909905498695</v>
      </c>
      <c r="FT70" s="40">
        <v>86.922783136659604</v>
      </c>
      <c r="FU70" s="40">
        <v>2.0006184849652602E-2</v>
      </c>
      <c r="FV70" s="40">
        <v>0</v>
      </c>
      <c r="FW70" s="40">
        <v>0</v>
      </c>
      <c r="FX70" s="41">
        <v>1</v>
      </c>
      <c r="FY70" s="22"/>
      <c r="FZ70" s="22"/>
    </row>
    <row r="71" spans="1:182" x14ac:dyDescent="0.2">
      <c r="A71" t="s">
        <v>42</v>
      </c>
      <c r="B71" t="s">
        <v>58</v>
      </c>
      <c r="C71" t="s">
        <v>3</v>
      </c>
      <c r="D71" t="s">
        <v>41</v>
      </c>
      <c r="E71" t="s">
        <v>78</v>
      </c>
      <c r="F71" s="22" t="s">
        <v>77</v>
      </c>
      <c r="G71" s="35">
        <v>43627</v>
      </c>
      <c r="H71" s="40">
        <v>2201</v>
      </c>
      <c r="I71" s="40">
        <v>2.8270868303032701</v>
      </c>
      <c r="J71" s="40">
        <v>2.3449189005993398</v>
      </c>
      <c r="K71" s="40">
        <v>2.0073703053017198</v>
      </c>
      <c r="L71" s="40">
        <v>1.80375238848499</v>
      </c>
      <c r="M71" s="40">
        <v>1.6636724323097201</v>
      </c>
      <c r="N71" s="40">
        <v>1.5791995174929701</v>
      </c>
      <c r="O71" s="40">
        <v>1.5465855336015899</v>
      </c>
      <c r="P71" s="40">
        <v>1.7341069851311799</v>
      </c>
      <c r="Q71" s="40">
        <v>2.0155590514832999</v>
      </c>
      <c r="R71" s="40">
        <v>2.3605955924317499</v>
      </c>
      <c r="S71" s="40">
        <v>2.8265414208861102</v>
      </c>
      <c r="T71" s="40">
        <v>3.4170403102125602</v>
      </c>
      <c r="U71" s="40">
        <v>3.9918913839617001</v>
      </c>
      <c r="V71" s="40">
        <v>4.5067061061318103</v>
      </c>
      <c r="W71" s="40">
        <v>4.9563708790164496</v>
      </c>
      <c r="X71" s="40">
        <v>5.5783191871104698</v>
      </c>
      <c r="Y71" s="40">
        <v>6.0121486971447098</v>
      </c>
      <c r="Z71" s="40">
        <v>6.3757341209731697</v>
      </c>
      <c r="AA71" s="40">
        <v>6.2299928828474798</v>
      </c>
      <c r="AB71" s="40">
        <v>5.9177240999235199</v>
      </c>
      <c r="AC71" s="40">
        <v>5.7010342959868696</v>
      </c>
      <c r="AD71" s="40">
        <v>5.2288065680317004</v>
      </c>
      <c r="AE71" s="40">
        <v>4.4854012363869904</v>
      </c>
      <c r="AF71" s="40">
        <v>3.7667393002877798</v>
      </c>
      <c r="AG71" s="40">
        <v>-8.4646065167058498E-2</v>
      </c>
      <c r="AH71" s="40">
        <v>-5.9629087439875599E-2</v>
      </c>
      <c r="AI71" s="40">
        <v>-4.3481009938317799E-2</v>
      </c>
      <c r="AJ71" s="40">
        <v>-2.9089126621132201E-2</v>
      </c>
      <c r="AK71" s="40">
        <v>7.1361381558209102E-3</v>
      </c>
      <c r="AL71" s="40">
        <v>-2.5525395878804899E-3</v>
      </c>
      <c r="AM71" s="40">
        <v>-6.2605694107677703E-2</v>
      </c>
      <c r="AN71" s="40">
        <v>1.3614586690369501E-2</v>
      </c>
      <c r="AO71" s="40">
        <v>2.7407479339565E-2</v>
      </c>
      <c r="AP71" s="40">
        <v>2.38269816937909E-2</v>
      </c>
      <c r="AQ71" s="40">
        <v>-1.29015296948645E-3</v>
      </c>
      <c r="AR71" s="40">
        <v>-2.5175882046267799E-2</v>
      </c>
      <c r="AS71" s="40">
        <v>-7.6905874949256903E-3</v>
      </c>
      <c r="AT71" s="40">
        <v>4.0733963323076702E-2</v>
      </c>
      <c r="AU71" s="40">
        <v>0.24619802491844101</v>
      </c>
      <c r="AV71" s="40">
        <v>0.30804719702315297</v>
      </c>
      <c r="AW71" s="40">
        <v>0.32378004658780102</v>
      </c>
      <c r="AX71" s="40">
        <v>0.30323496214996498</v>
      </c>
      <c r="AY71" s="40">
        <v>0.19413713202253699</v>
      </c>
      <c r="AZ71" s="40">
        <v>9.9753803526850801E-2</v>
      </c>
      <c r="BA71" s="40">
        <v>3.3193162738263698E-2</v>
      </c>
      <c r="BB71" s="40">
        <v>-6.2890324776246703E-2</v>
      </c>
      <c r="BC71" s="40">
        <v>-0.15757358471956001</v>
      </c>
      <c r="BD71" s="40">
        <v>-0.18578654250608501</v>
      </c>
      <c r="BE71" s="40">
        <v>-5.31004427051988E-2</v>
      </c>
      <c r="BF71" s="40">
        <v>-3.5093279971728397E-2</v>
      </c>
      <c r="BG71" s="40">
        <v>-2.1967782068591301E-2</v>
      </c>
      <c r="BH71" s="40">
        <v>-1.26915233889511E-2</v>
      </c>
      <c r="BI71" s="40">
        <v>1.7707539195204201E-2</v>
      </c>
      <c r="BJ71" s="40">
        <v>7.7348883030386398E-3</v>
      </c>
      <c r="BK71" s="40">
        <v>-4.4521969346485203E-2</v>
      </c>
      <c r="BL71" s="40">
        <v>2.56396279155479E-2</v>
      </c>
      <c r="BM71" s="40">
        <v>4.1439325490524301E-2</v>
      </c>
      <c r="BN71" s="40">
        <v>3.7952697070401199E-2</v>
      </c>
      <c r="BO71" s="40">
        <v>2.1356078903987202E-2</v>
      </c>
      <c r="BP71" s="40">
        <v>-1.3788794382233399E-2</v>
      </c>
      <c r="BQ71" s="40">
        <v>3.4353035035430898E-3</v>
      </c>
      <c r="BR71" s="40">
        <v>6.1514042493917502E-2</v>
      </c>
      <c r="BS71" s="40">
        <v>0.26931780140780698</v>
      </c>
      <c r="BT71" s="40">
        <v>0.33609019988614203</v>
      </c>
      <c r="BU71" s="40">
        <v>0.363928309222251</v>
      </c>
      <c r="BV71" s="40">
        <v>0.33590400173262103</v>
      </c>
      <c r="BW71" s="40">
        <v>0.240107575164</v>
      </c>
      <c r="BX71" s="40">
        <v>0.136863335879614</v>
      </c>
      <c r="BY71" s="40">
        <v>6.8028300073576006E-2</v>
      </c>
      <c r="BZ71" s="40">
        <v>-2.6325371541373301E-2</v>
      </c>
      <c r="CA71" s="40">
        <v>-0.120787197127566</v>
      </c>
      <c r="CB71" s="40">
        <v>-0.157119969256659</v>
      </c>
      <c r="CC71" s="40">
        <v>-3.1252040684599101E-2</v>
      </c>
      <c r="CD71" s="40">
        <v>-1.8099854461984598E-2</v>
      </c>
      <c r="CE71" s="40">
        <v>-7.0677859811200498E-3</v>
      </c>
      <c r="CF71" s="40">
        <v>-1.33459334186983E-3</v>
      </c>
      <c r="CG71" s="40">
        <v>2.50292593517389E-2</v>
      </c>
      <c r="CH71" s="40">
        <v>1.4859929522006E-2</v>
      </c>
      <c r="CI71" s="40">
        <v>-3.1997236664792102E-2</v>
      </c>
      <c r="CJ71" s="40">
        <v>3.3968134836583799E-2</v>
      </c>
      <c r="CK71" s="40">
        <v>5.1157739389886402E-2</v>
      </c>
      <c r="CL71" s="40">
        <v>4.7736124509498101E-2</v>
      </c>
      <c r="CM71" s="40">
        <v>3.7040790113017502E-2</v>
      </c>
      <c r="CN71" s="40">
        <v>-5.9021321542670098E-3</v>
      </c>
      <c r="CO71" s="40">
        <v>1.11410617166143E-2</v>
      </c>
      <c r="CP71" s="40">
        <v>7.5906262025909402E-2</v>
      </c>
      <c r="CQ71" s="40">
        <v>0.28533048817525902</v>
      </c>
      <c r="CR71" s="40">
        <v>0.35551269824248799</v>
      </c>
      <c r="CS71" s="40">
        <v>0.39173487362042098</v>
      </c>
      <c r="CT71" s="40">
        <v>0.35853047902885199</v>
      </c>
      <c r="CU71" s="40">
        <v>0.27194656404539402</v>
      </c>
      <c r="CV71" s="40">
        <v>0.16256528494148101</v>
      </c>
      <c r="CW71" s="40">
        <v>9.2155010074778401E-2</v>
      </c>
      <c r="CX71" s="40">
        <v>-1.00059631762123E-3</v>
      </c>
      <c r="CY71" s="40">
        <v>-9.5309057142620904E-2</v>
      </c>
      <c r="CZ71" s="40">
        <v>-0.13726558795023</v>
      </c>
      <c r="DA71" s="40">
        <v>-9.4036386639994498E-3</v>
      </c>
      <c r="DB71" s="40">
        <v>-1.1064289522408101E-3</v>
      </c>
      <c r="DC71" s="40">
        <v>7.8322101063511805E-3</v>
      </c>
      <c r="DD71" s="40">
        <v>1.00223367052115E-2</v>
      </c>
      <c r="DE71" s="40">
        <v>3.2350979508273599E-2</v>
      </c>
      <c r="DF71" s="40">
        <v>2.19849707409733E-2</v>
      </c>
      <c r="DG71" s="40">
        <v>-1.9472503983099101E-2</v>
      </c>
      <c r="DH71" s="40">
        <v>4.2296641757619602E-2</v>
      </c>
      <c r="DI71" s="40">
        <v>6.0876153289248398E-2</v>
      </c>
      <c r="DJ71" s="40">
        <v>5.7519551948595003E-2</v>
      </c>
      <c r="DK71" s="40">
        <v>5.2725501322047903E-2</v>
      </c>
      <c r="DL71" s="40">
        <v>1.98453007369936E-3</v>
      </c>
      <c r="DM71" s="40">
        <v>1.8846819929685399E-2</v>
      </c>
      <c r="DN71" s="40">
        <v>9.0298481557901197E-2</v>
      </c>
      <c r="DO71" s="40">
        <v>0.30134317494271201</v>
      </c>
      <c r="DP71" s="40">
        <v>0.37493519659883501</v>
      </c>
      <c r="DQ71" s="40">
        <v>0.41954143801859201</v>
      </c>
      <c r="DR71" s="40">
        <v>0.38115695632508301</v>
      </c>
      <c r="DS71" s="40">
        <v>0.30378555292678799</v>
      </c>
      <c r="DT71" s="40">
        <v>0.18826723400334799</v>
      </c>
      <c r="DU71" s="40">
        <v>0.116281720075981</v>
      </c>
      <c r="DV71" s="40">
        <v>2.4324178906130801E-2</v>
      </c>
      <c r="DW71" s="40">
        <v>-6.9830917157675795E-2</v>
      </c>
      <c r="DX71" s="40">
        <v>-0.117411206643801</v>
      </c>
      <c r="DY71" s="40">
        <v>2.2141983797860199E-2</v>
      </c>
      <c r="DZ71" s="40">
        <v>2.3429378515906402E-2</v>
      </c>
      <c r="EA71" s="40">
        <v>2.93454379760777E-2</v>
      </c>
      <c r="EB71" s="40">
        <v>2.64199399373925E-2</v>
      </c>
      <c r="EC71" s="40">
        <v>4.2922380547656902E-2</v>
      </c>
      <c r="ED71" s="40">
        <v>3.22723986318924E-2</v>
      </c>
      <c r="EE71" s="40">
        <v>-1.38877922190662E-3</v>
      </c>
      <c r="EF71" s="40">
        <v>5.4321682982797999E-2</v>
      </c>
      <c r="EG71" s="40">
        <v>7.4907999440207707E-2</v>
      </c>
      <c r="EH71" s="40">
        <v>7.1645267325205306E-2</v>
      </c>
      <c r="EI71" s="40">
        <v>7.5371733195521498E-2</v>
      </c>
      <c r="EJ71" s="40">
        <v>1.33716177377338E-2</v>
      </c>
      <c r="EK71" s="40">
        <v>2.9972710928154199E-2</v>
      </c>
      <c r="EL71" s="40">
        <v>0.111078560728742</v>
      </c>
      <c r="EM71" s="40">
        <v>0.32446295143207798</v>
      </c>
      <c r="EN71" s="40">
        <v>0.402978199461824</v>
      </c>
      <c r="EO71" s="40">
        <v>0.45968970065304099</v>
      </c>
      <c r="EP71" s="40">
        <v>0.413825995907739</v>
      </c>
      <c r="EQ71" s="40">
        <v>0.34975599606825097</v>
      </c>
      <c r="ER71" s="40">
        <v>0.22537676635611101</v>
      </c>
      <c r="ES71" s="40">
        <v>0.15111685741129299</v>
      </c>
      <c r="ET71" s="40">
        <v>6.08891321410042E-2</v>
      </c>
      <c r="EU71" s="40">
        <v>-3.3044529565681602E-2</v>
      </c>
      <c r="EV71" s="40">
        <v>-8.8744633394374994E-2</v>
      </c>
      <c r="EW71" s="40">
        <v>83.126484671351307</v>
      </c>
      <c r="EX71" s="40">
        <v>81.060226354082502</v>
      </c>
      <c r="EY71" s="40">
        <v>79.343355512716897</v>
      </c>
      <c r="EZ71" s="40">
        <v>79.060226354082502</v>
      </c>
      <c r="FA71" s="40">
        <v>76.843355512716897</v>
      </c>
      <c r="FB71" s="40">
        <v>75.987936073627296</v>
      </c>
      <c r="FC71" s="40">
        <v>75.704806914992801</v>
      </c>
      <c r="FD71" s="40">
        <v>77.638548597723997</v>
      </c>
      <c r="FE71" s="40">
        <v>81.072290280455206</v>
      </c>
      <c r="FF71" s="40">
        <v>84</v>
      </c>
      <c r="FG71" s="40">
        <v>86.716870841365605</v>
      </c>
      <c r="FH71" s="40">
        <v>91.072290280455206</v>
      </c>
      <c r="FI71" s="40">
        <v>96.066258317268804</v>
      </c>
      <c r="FJ71" s="40">
        <v>98.921677756358406</v>
      </c>
      <c r="FK71" s="40">
        <v>100.92167775635799</v>
      </c>
      <c r="FL71" s="40">
        <v>101.849387475903</v>
      </c>
      <c r="FM71" s="40">
        <v>102.060226354082</v>
      </c>
      <c r="FN71" s="40">
        <v>101.987936073627</v>
      </c>
      <c r="FO71" s="40">
        <v>100.704806914993</v>
      </c>
      <c r="FP71" s="40">
        <v>99.698774951806499</v>
      </c>
      <c r="FQ71" s="40">
        <v>97.259001305888901</v>
      </c>
      <c r="FR71" s="40">
        <v>92.897549903612997</v>
      </c>
      <c r="FS71" s="40">
        <v>88.975872147254506</v>
      </c>
      <c r="FT71" s="40">
        <v>86.837323549530495</v>
      </c>
      <c r="FU71" s="40">
        <v>2.0396231484973999E-2</v>
      </c>
      <c r="FV71" s="40">
        <v>0</v>
      </c>
      <c r="FW71" s="40">
        <v>0</v>
      </c>
      <c r="FX71" s="41">
        <v>1</v>
      </c>
      <c r="FY71" s="22"/>
      <c r="FZ71" s="22"/>
    </row>
    <row r="72" spans="1:182" x14ac:dyDescent="0.2">
      <c r="A72" t="s">
        <v>42</v>
      </c>
      <c r="B72" t="s">
        <v>58</v>
      </c>
      <c r="C72" t="s">
        <v>3</v>
      </c>
      <c r="D72" t="s">
        <v>41</v>
      </c>
      <c r="E72" t="s">
        <v>78</v>
      </c>
      <c r="F72" s="22" t="s">
        <v>78</v>
      </c>
      <c r="G72" s="35">
        <v>43627</v>
      </c>
      <c r="H72" s="40">
        <v>701</v>
      </c>
      <c r="I72" s="40">
        <v>0.81286275458311696</v>
      </c>
      <c r="J72" s="40">
        <v>0.65879639912435595</v>
      </c>
      <c r="K72" s="40">
        <v>0.57101480173305497</v>
      </c>
      <c r="L72" s="40">
        <v>0.50827971883390799</v>
      </c>
      <c r="M72" s="40">
        <v>0.456065919950361</v>
      </c>
      <c r="N72" s="40">
        <v>0.44224966674383898</v>
      </c>
      <c r="O72" s="40">
        <v>0.45802103512938103</v>
      </c>
      <c r="P72" s="40">
        <v>0.50391987870683996</v>
      </c>
      <c r="Q72" s="40">
        <v>0.58913888446513396</v>
      </c>
      <c r="R72" s="40">
        <v>0.68520363008116503</v>
      </c>
      <c r="S72" s="40">
        <v>0.81917258735809295</v>
      </c>
      <c r="T72" s="40">
        <v>1.0387376774716499</v>
      </c>
      <c r="U72" s="40">
        <v>1.2836937152708101</v>
      </c>
      <c r="V72" s="40">
        <v>1.50547814663554</v>
      </c>
      <c r="W72" s="40">
        <v>1.6867333921408201</v>
      </c>
      <c r="X72" s="40">
        <v>1.82862697782829</v>
      </c>
      <c r="Y72" s="40">
        <v>1.9254545356085699</v>
      </c>
      <c r="Z72" s="40">
        <v>2.0373035798244201</v>
      </c>
      <c r="AA72" s="40">
        <v>2.0008885808618202</v>
      </c>
      <c r="AB72" s="40">
        <v>1.94198697735388</v>
      </c>
      <c r="AC72" s="40">
        <v>1.86125166278389</v>
      </c>
      <c r="AD72" s="40">
        <v>1.6461772542575801</v>
      </c>
      <c r="AE72" s="40">
        <v>1.33360832116368</v>
      </c>
      <c r="AF72" s="40">
        <v>1.08200313791798</v>
      </c>
      <c r="AG72" s="40">
        <v>-1.7019270017767499E-2</v>
      </c>
      <c r="AH72" s="40">
        <v>-2.44343242406263E-2</v>
      </c>
      <c r="AI72" s="40">
        <v>-2.90031714693047E-2</v>
      </c>
      <c r="AJ72" s="40">
        <v>-2.8570997402808999E-2</v>
      </c>
      <c r="AK72" s="40">
        <v>-3.0081921449019999E-2</v>
      </c>
      <c r="AL72" s="40">
        <v>-2.5372911389734899E-2</v>
      </c>
      <c r="AM72" s="40">
        <v>-3.3428899670738803E-2</v>
      </c>
      <c r="AN72" s="40">
        <v>-3.8364000596503502E-2</v>
      </c>
      <c r="AO72" s="40">
        <v>-1.9435992583944899E-2</v>
      </c>
      <c r="AP72" s="40">
        <v>-4.2298263888762198E-2</v>
      </c>
      <c r="AQ72" s="40">
        <v>-4.4500439266061599E-2</v>
      </c>
      <c r="AR72" s="40">
        <v>-2.7927073012010299E-2</v>
      </c>
      <c r="AS72" s="40">
        <v>4.9576536269751196E-3</v>
      </c>
      <c r="AT72" s="40">
        <v>6.2769327954781698E-2</v>
      </c>
      <c r="AU72" s="40">
        <v>0.32826278869410103</v>
      </c>
      <c r="AV72" s="40">
        <v>0.35646949661410998</v>
      </c>
      <c r="AW72" s="40">
        <v>0.35569027721876501</v>
      </c>
      <c r="AX72" s="40">
        <v>0.40427846982911902</v>
      </c>
      <c r="AY72" s="40">
        <v>0.19792512755949301</v>
      </c>
      <c r="AZ72" s="40">
        <v>-0.18840419244920401</v>
      </c>
      <c r="BA72" s="40">
        <v>-0.124914733930339</v>
      </c>
      <c r="BB72" s="40">
        <v>-0.16073420204269701</v>
      </c>
      <c r="BC72" s="40">
        <v>-0.11747278878047</v>
      </c>
      <c r="BD72" s="40">
        <v>-8.6864023721746605E-2</v>
      </c>
      <c r="BE72" s="40">
        <v>-9.4985804150747293E-3</v>
      </c>
      <c r="BF72" s="40">
        <v>-1.44083921549367E-2</v>
      </c>
      <c r="BG72" s="40">
        <v>-2.20538713516562E-2</v>
      </c>
      <c r="BH72" s="40">
        <v>-2.2495803288760802E-2</v>
      </c>
      <c r="BI72" s="40">
        <v>-2.4735092899755801E-2</v>
      </c>
      <c r="BJ72" s="40">
        <v>-1.8698577776886199E-2</v>
      </c>
      <c r="BK72" s="40">
        <v>-2.69170513230063E-2</v>
      </c>
      <c r="BL72" s="40">
        <v>-3.1242116973785601E-2</v>
      </c>
      <c r="BM72" s="40">
        <v>-9.8301313606424297E-3</v>
      </c>
      <c r="BN72" s="40">
        <v>-3.22777374781444E-2</v>
      </c>
      <c r="BO72" s="40">
        <v>-3.5634612137495303E-2</v>
      </c>
      <c r="BP72" s="40">
        <v>-2.06907840673674E-2</v>
      </c>
      <c r="BQ72" s="40">
        <v>1.2146195756931299E-2</v>
      </c>
      <c r="BR72" s="40">
        <v>7.3928822129399399E-2</v>
      </c>
      <c r="BS72" s="40">
        <v>0.34861977446991799</v>
      </c>
      <c r="BT72" s="40">
        <v>0.38212986479872402</v>
      </c>
      <c r="BU72" s="40">
        <v>0.38173084403477903</v>
      </c>
      <c r="BV72" s="40">
        <v>0.42572991358483803</v>
      </c>
      <c r="BW72" s="40">
        <v>0.226779970056599</v>
      </c>
      <c r="BX72" s="40">
        <v>-0.16081610892267501</v>
      </c>
      <c r="BY72" s="40">
        <v>-0.104886609180927</v>
      </c>
      <c r="BZ72" s="40">
        <v>-0.14049895412219199</v>
      </c>
      <c r="CA72" s="40">
        <v>-9.8324483211024896E-2</v>
      </c>
      <c r="CB72" s="40">
        <v>-7.2141501774813196E-2</v>
      </c>
      <c r="CC72" s="40">
        <v>-4.2897737063010803E-3</v>
      </c>
      <c r="CD72" s="40">
        <v>-7.4644621340845601E-3</v>
      </c>
      <c r="CE72" s="40">
        <v>-1.7240807259617501E-2</v>
      </c>
      <c r="CF72" s="40">
        <v>-1.82881423520527E-2</v>
      </c>
      <c r="CG72" s="40">
        <v>-2.10318957344191E-2</v>
      </c>
      <c r="CH72" s="40">
        <v>-1.40759546484497E-2</v>
      </c>
      <c r="CI72" s="40">
        <v>-2.2406964994215298E-2</v>
      </c>
      <c r="CJ72" s="40">
        <v>-2.6309522071871799E-2</v>
      </c>
      <c r="CK72" s="40">
        <v>-3.1771411394303302E-3</v>
      </c>
      <c r="CL72" s="40">
        <v>-2.5337551411379802E-2</v>
      </c>
      <c r="CM72" s="40">
        <v>-2.94941672759538E-2</v>
      </c>
      <c r="CN72" s="40">
        <v>-1.5678952387997901E-2</v>
      </c>
      <c r="CO72" s="40">
        <v>1.7124958137898501E-2</v>
      </c>
      <c r="CP72" s="40">
        <v>8.1657853799906893E-2</v>
      </c>
      <c r="CQ72" s="40">
        <v>0.36271896080537303</v>
      </c>
      <c r="CR72" s="40">
        <v>0.399902157634976</v>
      </c>
      <c r="CS72" s="40">
        <v>0.39976646128495202</v>
      </c>
      <c r="CT72" s="40">
        <v>0.44058711818315799</v>
      </c>
      <c r="CU72" s="40">
        <v>0.24676474607045201</v>
      </c>
      <c r="CV72" s="40">
        <v>-0.141708686312953</v>
      </c>
      <c r="CW72" s="40">
        <v>-9.1015190990559297E-2</v>
      </c>
      <c r="CX72" s="40">
        <v>-0.126484083054479</v>
      </c>
      <c r="CY72" s="40">
        <v>-8.5062425104536502E-2</v>
      </c>
      <c r="CZ72" s="40">
        <v>-6.1944727923144503E-2</v>
      </c>
      <c r="DA72" s="40">
        <v>9.1903300247257204E-4</v>
      </c>
      <c r="DB72" s="40">
        <v>-5.2053211323238103E-4</v>
      </c>
      <c r="DC72" s="40">
        <v>-1.24277431675788E-2</v>
      </c>
      <c r="DD72" s="40">
        <v>-1.40804814153446E-2</v>
      </c>
      <c r="DE72" s="40">
        <v>-1.7328698569082299E-2</v>
      </c>
      <c r="DF72" s="40">
        <v>-9.4533315200131997E-3</v>
      </c>
      <c r="DG72" s="40">
        <v>-1.78968786654243E-2</v>
      </c>
      <c r="DH72" s="40">
        <v>-2.13769271699581E-2</v>
      </c>
      <c r="DI72" s="40">
        <v>3.4758490817817702E-3</v>
      </c>
      <c r="DJ72" s="40">
        <v>-1.83973653446152E-2</v>
      </c>
      <c r="DK72" s="40">
        <v>-2.33537224144123E-2</v>
      </c>
      <c r="DL72" s="40">
        <v>-1.0667120708628301E-2</v>
      </c>
      <c r="DM72" s="40">
        <v>2.2103720518865701E-2</v>
      </c>
      <c r="DN72" s="40">
        <v>8.9386885470414498E-2</v>
      </c>
      <c r="DO72" s="40">
        <v>0.37681814714082801</v>
      </c>
      <c r="DP72" s="40">
        <v>0.41767445047122898</v>
      </c>
      <c r="DQ72" s="40">
        <v>0.41780207853512502</v>
      </c>
      <c r="DR72" s="40">
        <v>0.45544432278147901</v>
      </c>
      <c r="DS72" s="40">
        <v>0.26674952208430602</v>
      </c>
      <c r="DT72" s="40">
        <v>-0.12260126370323</v>
      </c>
      <c r="DU72" s="40">
        <v>-7.7143772800191995E-2</v>
      </c>
      <c r="DV72" s="40">
        <v>-0.112469211986767</v>
      </c>
      <c r="DW72" s="40">
        <v>-7.1800366998048204E-2</v>
      </c>
      <c r="DX72" s="40">
        <v>-5.1747954071475803E-2</v>
      </c>
      <c r="DY72" s="40">
        <v>8.4397226051653208E-3</v>
      </c>
      <c r="DZ72" s="40">
        <v>9.5053999724572201E-3</v>
      </c>
      <c r="EA72" s="40">
        <v>-5.4784430499303502E-3</v>
      </c>
      <c r="EB72" s="40">
        <v>-8.0052873012963904E-3</v>
      </c>
      <c r="EC72" s="40">
        <v>-1.1981870019818101E-2</v>
      </c>
      <c r="ED72" s="40">
        <v>-2.7789979071645501E-3</v>
      </c>
      <c r="EE72" s="40">
        <v>-1.13850303176919E-2</v>
      </c>
      <c r="EF72" s="40">
        <v>-1.42550435472402E-2</v>
      </c>
      <c r="EG72" s="40">
        <v>1.3081710305084201E-2</v>
      </c>
      <c r="EH72" s="40">
        <v>-8.37683893399741E-3</v>
      </c>
      <c r="EI72" s="40">
        <v>-1.4487895285846E-2</v>
      </c>
      <c r="EJ72" s="40">
        <v>-3.4308317639854301E-3</v>
      </c>
      <c r="EK72" s="40">
        <v>2.9292262648821898E-2</v>
      </c>
      <c r="EL72" s="40">
        <v>0.10054637964503201</v>
      </c>
      <c r="EM72" s="40">
        <v>0.39717513291664602</v>
      </c>
      <c r="EN72" s="40">
        <v>0.44333481865584201</v>
      </c>
      <c r="EO72" s="40">
        <v>0.44384264535113899</v>
      </c>
      <c r="EP72" s="40">
        <v>0.47689576653719701</v>
      </c>
      <c r="EQ72" s="40">
        <v>0.29560436458141098</v>
      </c>
      <c r="ER72" s="40">
        <v>-9.5013180176701004E-2</v>
      </c>
      <c r="ES72" s="40">
        <v>-5.7115648050779101E-2</v>
      </c>
      <c r="ET72" s="40">
        <v>-9.2233964066261706E-2</v>
      </c>
      <c r="EU72" s="40">
        <v>-5.2652061428603097E-2</v>
      </c>
      <c r="EV72" s="40">
        <v>-3.7025432124542401E-2</v>
      </c>
      <c r="EW72" s="40">
        <v>83.585136078157703</v>
      </c>
      <c r="EX72" s="40">
        <v>81.374040474528996</v>
      </c>
      <c r="EY72" s="40">
        <v>79.729588276343307</v>
      </c>
      <c r="EZ72" s="40">
        <v>79.374040474528996</v>
      </c>
      <c r="FA72" s="40">
        <v>77.229588276343307</v>
      </c>
      <c r="FB72" s="40">
        <v>76.325889741800395</v>
      </c>
      <c r="FC72" s="40">
        <v>75.970341939986</v>
      </c>
      <c r="FD72" s="40">
        <v>77.759246336357293</v>
      </c>
      <c r="FE72" s="40">
        <v>81.048150732728502</v>
      </c>
      <c r="FF72" s="40">
        <v>84</v>
      </c>
      <c r="FG72" s="40">
        <v>86.644452198185604</v>
      </c>
      <c r="FH72" s="40">
        <v>91.048150732728502</v>
      </c>
      <c r="FI72" s="40">
        <v>96.211095603628706</v>
      </c>
      <c r="FJ72" s="40">
        <v>99.114794138171703</v>
      </c>
      <c r="FK72" s="40">
        <v>101.114794138172</v>
      </c>
      <c r="FL72" s="40">
        <v>102.066643405443</v>
      </c>
      <c r="FM72" s="40">
        <v>102.374040474529</v>
      </c>
      <c r="FN72" s="40">
        <v>102.3258897418</v>
      </c>
      <c r="FO72" s="40">
        <v>100.970341939986</v>
      </c>
      <c r="FP72" s="40">
        <v>100.13328681088601</v>
      </c>
      <c r="FQ72" s="40">
        <v>98.007327285415201</v>
      </c>
      <c r="FR72" s="40">
        <v>93.766573621772494</v>
      </c>
      <c r="FS72" s="40">
        <v>89.651779483600805</v>
      </c>
      <c r="FT72" s="40">
        <v>87.392533147243498</v>
      </c>
      <c r="FU72" s="40">
        <v>4.61088029276112E-2</v>
      </c>
      <c r="FV72" s="40">
        <v>0</v>
      </c>
      <c r="FW72" s="40">
        <v>0</v>
      </c>
      <c r="FX72" s="41">
        <v>1</v>
      </c>
      <c r="FY72" s="22"/>
      <c r="FZ72" s="22"/>
    </row>
    <row r="73" spans="1:182" x14ac:dyDescent="0.2">
      <c r="A73" t="s">
        <v>42</v>
      </c>
      <c r="B73" t="s">
        <v>58</v>
      </c>
      <c r="C73" t="s">
        <v>3</v>
      </c>
      <c r="D73" t="s">
        <v>1</v>
      </c>
      <c r="E73" t="s">
        <v>1</v>
      </c>
      <c r="F73" s="22" t="s">
        <v>1</v>
      </c>
      <c r="G73" s="35">
        <v>43670</v>
      </c>
      <c r="H73" s="40">
        <v>66501</v>
      </c>
      <c r="I73" s="40">
        <v>71.512114753653407</v>
      </c>
      <c r="J73" s="40">
        <v>62.474322984701097</v>
      </c>
      <c r="K73" s="40">
        <v>55.849200765931101</v>
      </c>
      <c r="L73" s="40">
        <v>51.882032878859199</v>
      </c>
      <c r="M73" s="40">
        <v>49.739375366889497</v>
      </c>
      <c r="N73" s="40">
        <v>50.002780402349401</v>
      </c>
      <c r="O73" s="40">
        <v>53.025558569002797</v>
      </c>
      <c r="P73" s="40">
        <v>56.321290727888602</v>
      </c>
      <c r="Q73" s="40">
        <v>59.529113564118902</v>
      </c>
      <c r="R73" s="40">
        <v>65.313759774317106</v>
      </c>
      <c r="S73" s="40">
        <v>73.655098576573295</v>
      </c>
      <c r="T73" s="40">
        <v>85.085081181931102</v>
      </c>
      <c r="U73" s="40">
        <v>98.253823201206103</v>
      </c>
      <c r="V73" s="40">
        <v>111.375955451352</v>
      </c>
      <c r="W73" s="40">
        <v>124.476073853991</v>
      </c>
      <c r="X73" s="40">
        <v>138.534518406963</v>
      </c>
      <c r="Y73" s="40">
        <v>150.057495020918</v>
      </c>
      <c r="Z73" s="40">
        <v>159.51737603244899</v>
      </c>
      <c r="AA73" s="40">
        <v>161.247208677348</v>
      </c>
      <c r="AB73" s="40">
        <v>154.09986419380701</v>
      </c>
      <c r="AC73" s="40">
        <v>143.538835291168</v>
      </c>
      <c r="AD73" s="40">
        <v>131.03394636692201</v>
      </c>
      <c r="AE73" s="40">
        <v>111.59433822016101</v>
      </c>
      <c r="AF73" s="40">
        <v>92.8030682066276</v>
      </c>
      <c r="AG73" s="40">
        <v>8.9466532892651898E-2</v>
      </c>
      <c r="AH73" s="40">
        <v>0.45803455975774898</v>
      </c>
      <c r="AI73" s="40">
        <v>0.41328014438969501</v>
      </c>
      <c r="AJ73" s="40">
        <v>0.48193545024304901</v>
      </c>
      <c r="AK73" s="40">
        <v>0.32280700301722598</v>
      </c>
      <c r="AL73" s="40">
        <v>0.29415595260973798</v>
      </c>
      <c r="AM73" s="40">
        <v>9.2400516053062001E-2</v>
      </c>
      <c r="AN73" s="40">
        <v>0.45211031293714499</v>
      </c>
      <c r="AO73" s="40">
        <v>0.66175091753489201</v>
      </c>
      <c r="AP73" s="40">
        <v>0.52506605549671403</v>
      </c>
      <c r="AQ73" s="40">
        <v>0.16200572040002201</v>
      </c>
      <c r="AR73" s="40">
        <v>7.1373404399723894E-2</v>
      </c>
      <c r="AS73" s="40">
        <v>-0.13433267591679099</v>
      </c>
      <c r="AT73" s="40">
        <v>0.425246690084089</v>
      </c>
      <c r="AU73" s="40">
        <v>11.241779114516801</v>
      </c>
      <c r="AV73" s="40">
        <v>14.4861342722447</v>
      </c>
      <c r="AW73" s="40">
        <v>15.6635945429655</v>
      </c>
      <c r="AX73" s="40">
        <v>16.816807654287899</v>
      </c>
      <c r="AY73" s="40">
        <v>14.975473204484899</v>
      </c>
      <c r="AZ73" s="40">
        <v>-0.71813157994172006</v>
      </c>
      <c r="BA73" s="40">
        <v>-3.85810018461759</v>
      </c>
      <c r="BB73" s="40">
        <v>-3.3522505885985798</v>
      </c>
      <c r="BC73" s="40">
        <v>-2.9471559040442901</v>
      </c>
      <c r="BD73" s="40">
        <v>-1.9912977363756601</v>
      </c>
      <c r="BE73" s="40">
        <v>0.12769665916255701</v>
      </c>
      <c r="BF73" s="40">
        <v>0.49760917212168998</v>
      </c>
      <c r="BG73" s="40">
        <v>0.45072461734292901</v>
      </c>
      <c r="BH73" s="40">
        <v>0.52305223639198095</v>
      </c>
      <c r="BI73" s="40">
        <v>0.36041876765370301</v>
      </c>
      <c r="BJ73" s="40">
        <v>0.328584269424811</v>
      </c>
      <c r="BK73" s="40">
        <v>0.12851311477584301</v>
      </c>
      <c r="BL73" s="40">
        <v>0.48470509617487201</v>
      </c>
      <c r="BM73" s="40">
        <v>0.68961435577765096</v>
      </c>
      <c r="BN73" s="40">
        <v>0.55509678461461098</v>
      </c>
      <c r="BO73" s="40">
        <v>0.18803460516951401</v>
      </c>
      <c r="BP73" s="40">
        <v>9.4652716675148796E-2</v>
      </c>
      <c r="BQ73" s="40">
        <v>-0.11151002035767001</v>
      </c>
      <c r="BR73" s="40">
        <v>0.47986131335670401</v>
      </c>
      <c r="BS73" s="40">
        <v>11.3212618084592</v>
      </c>
      <c r="BT73" s="40">
        <v>14.5695290082281</v>
      </c>
      <c r="BU73" s="40">
        <v>15.7563270609516</v>
      </c>
      <c r="BV73" s="40">
        <v>16.927014531447298</v>
      </c>
      <c r="BW73" s="40">
        <v>15.083854592601099</v>
      </c>
      <c r="BX73" s="40">
        <v>-0.63590550071156304</v>
      </c>
      <c r="BY73" s="40">
        <v>-3.7858801777309399</v>
      </c>
      <c r="BZ73" s="40">
        <v>-3.2615656683536698</v>
      </c>
      <c r="CA73" s="40">
        <v>-2.8627275775656602</v>
      </c>
      <c r="CB73" s="40">
        <v>-1.93508547274026</v>
      </c>
      <c r="CC73" s="40">
        <v>0.154174728157806</v>
      </c>
      <c r="CD73" s="40">
        <v>0.52501842808999999</v>
      </c>
      <c r="CE73" s="40">
        <v>0.47665854524436302</v>
      </c>
      <c r="CF73" s="40">
        <v>0.55152959722589701</v>
      </c>
      <c r="CG73" s="40">
        <v>0.38646856126533502</v>
      </c>
      <c r="CH73" s="40">
        <v>0.35242921677298</v>
      </c>
      <c r="CI73" s="40">
        <v>0.153524590642513</v>
      </c>
      <c r="CJ73" s="40">
        <v>0.50728014375281105</v>
      </c>
      <c r="CK73" s="40">
        <v>0.70891248822502995</v>
      </c>
      <c r="CL73" s="40">
        <v>0.57589597611995602</v>
      </c>
      <c r="CM73" s="40">
        <v>0.206062131469853</v>
      </c>
      <c r="CN73" s="40">
        <v>0.110775897442037</v>
      </c>
      <c r="CO73" s="40">
        <v>-9.5703118641394996E-2</v>
      </c>
      <c r="CP73" s="40">
        <v>0.51768723506442704</v>
      </c>
      <c r="CQ73" s="40">
        <v>11.376311280157999</v>
      </c>
      <c r="CR73" s="40">
        <v>14.6272879483274</v>
      </c>
      <c r="CS73" s="40">
        <v>15.820553320420499</v>
      </c>
      <c r="CT73" s="40">
        <v>17.003343478847999</v>
      </c>
      <c r="CU73" s="40">
        <v>15.1589192118514</v>
      </c>
      <c r="CV73" s="40">
        <v>-0.57895596871959798</v>
      </c>
      <c r="CW73" s="40">
        <v>-3.7358608209628898</v>
      </c>
      <c r="CX73" s="40">
        <v>-3.1987575688428</v>
      </c>
      <c r="CY73" s="40">
        <v>-2.8042527758380298</v>
      </c>
      <c r="CZ73" s="40">
        <v>-1.8961530301841201</v>
      </c>
      <c r="DA73" s="40">
        <v>0.18065279715305399</v>
      </c>
      <c r="DB73" s="40">
        <v>0.55242768405831</v>
      </c>
      <c r="DC73" s="40">
        <v>0.50259247314579703</v>
      </c>
      <c r="DD73" s="40">
        <v>0.58000695805981395</v>
      </c>
      <c r="DE73" s="40">
        <v>0.41251835487696698</v>
      </c>
      <c r="DF73" s="40">
        <v>0.376274164121149</v>
      </c>
      <c r="DG73" s="40">
        <v>0.17853606650918399</v>
      </c>
      <c r="DH73" s="40">
        <v>0.52985519133074899</v>
      </c>
      <c r="DI73" s="40">
        <v>0.72821062067240905</v>
      </c>
      <c r="DJ73" s="40">
        <v>0.59669516762530095</v>
      </c>
      <c r="DK73" s="40">
        <v>0.22408965777019199</v>
      </c>
      <c r="DL73" s="40">
        <v>0.12689907820892499</v>
      </c>
      <c r="DM73" s="40">
        <v>-7.9896216925119598E-2</v>
      </c>
      <c r="DN73" s="40">
        <v>0.55551315677215096</v>
      </c>
      <c r="DO73" s="40">
        <v>11.4313607518569</v>
      </c>
      <c r="DP73" s="40">
        <v>14.685046888426699</v>
      </c>
      <c r="DQ73" s="40">
        <v>15.8847795798895</v>
      </c>
      <c r="DR73" s="40">
        <v>17.079672426248699</v>
      </c>
      <c r="DS73" s="40">
        <v>15.2339838311016</v>
      </c>
      <c r="DT73" s="40">
        <v>-0.52200643672763203</v>
      </c>
      <c r="DU73" s="40">
        <v>-3.6858414641948398</v>
      </c>
      <c r="DV73" s="40">
        <v>-3.1359494693319401</v>
      </c>
      <c r="DW73" s="40">
        <v>-2.74577797411041</v>
      </c>
      <c r="DX73" s="40">
        <v>-1.8572205876279799</v>
      </c>
      <c r="DY73" s="40">
        <v>0.21888292342295901</v>
      </c>
      <c r="DZ73" s="40">
        <v>0.592002296422251</v>
      </c>
      <c r="EA73" s="40">
        <v>0.54003694609903097</v>
      </c>
      <c r="EB73" s="40">
        <v>0.62112374420874505</v>
      </c>
      <c r="EC73" s="40">
        <v>0.450130119513444</v>
      </c>
      <c r="ED73" s="40">
        <v>0.41070248093622103</v>
      </c>
      <c r="EE73" s="40">
        <v>0.21464866523196399</v>
      </c>
      <c r="EF73" s="40">
        <v>0.56244997456847601</v>
      </c>
      <c r="EG73" s="40">
        <v>0.75607405891516899</v>
      </c>
      <c r="EH73" s="40">
        <v>0.62672589674319801</v>
      </c>
      <c r="EI73" s="40">
        <v>0.25011854253968502</v>
      </c>
      <c r="EJ73" s="40">
        <v>0.15017839048435</v>
      </c>
      <c r="EK73" s="40">
        <v>-5.70735613659989E-2</v>
      </c>
      <c r="EL73" s="40">
        <v>0.61012778004476498</v>
      </c>
      <c r="EM73" s="40">
        <v>11.510843445799299</v>
      </c>
      <c r="EN73" s="40">
        <v>14.7684416244101</v>
      </c>
      <c r="EO73" s="40">
        <v>15.9775120978756</v>
      </c>
      <c r="EP73" s="40">
        <v>17.189879303408102</v>
      </c>
      <c r="EQ73" s="40">
        <v>15.3423652192178</v>
      </c>
      <c r="ER73" s="40">
        <v>-0.43978035749747502</v>
      </c>
      <c r="ES73" s="40">
        <v>-3.6136214573081902</v>
      </c>
      <c r="ET73" s="40">
        <v>-3.04526454908703</v>
      </c>
      <c r="EU73" s="40">
        <v>-2.6613496476317802</v>
      </c>
      <c r="EV73" s="40">
        <v>-1.80100832399259</v>
      </c>
      <c r="EW73" s="40">
        <v>76.099346872078499</v>
      </c>
      <c r="EX73" s="40">
        <v>74.610487289732802</v>
      </c>
      <c r="EY73" s="40">
        <v>72.6130430589985</v>
      </c>
      <c r="EZ73" s="40">
        <v>71.472698225996496</v>
      </c>
      <c r="FA73" s="40">
        <v>70.851806937648703</v>
      </c>
      <c r="FB73" s="40">
        <v>70.207093228872196</v>
      </c>
      <c r="FC73" s="40">
        <v>69.199056339762606</v>
      </c>
      <c r="FD73" s="40">
        <v>70.400784699336</v>
      </c>
      <c r="FE73" s="40">
        <v>74.309668569257795</v>
      </c>
      <c r="FF73" s="40">
        <v>79.042904985615706</v>
      </c>
      <c r="FG73" s="40">
        <v>83.591649341617497</v>
      </c>
      <c r="FH73" s="40">
        <v>87.122177920039505</v>
      </c>
      <c r="FI73" s="40">
        <v>89.902917349842795</v>
      </c>
      <c r="FJ73" s="40">
        <v>93.372979255656006</v>
      </c>
      <c r="FK73" s="40">
        <v>95.909559140355697</v>
      </c>
      <c r="FL73" s="40">
        <v>97.336822543864599</v>
      </c>
      <c r="FM73" s="40">
        <v>97.858296214877598</v>
      </c>
      <c r="FN73" s="40">
        <v>97.997518575049995</v>
      </c>
      <c r="FO73" s="40">
        <v>97.351030961834297</v>
      </c>
      <c r="FP73" s="40">
        <v>95.189713801130694</v>
      </c>
      <c r="FQ73" s="40">
        <v>90.854719760999899</v>
      </c>
      <c r="FR73" s="40">
        <v>86.347088039557306</v>
      </c>
      <c r="FS73" s="40">
        <v>83.398726382013606</v>
      </c>
      <c r="FT73" s="40">
        <v>81.191553654501902</v>
      </c>
      <c r="FU73" s="40">
        <v>1.8820306439637901E-3</v>
      </c>
      <c r="FV73" s="40">
        <v>0</v>
      </c>
      <c r="FW73" s="40">
        <v>0</v>
      </c>
      <c r="FX73" s="41">
        <v>1</v>
      </c>
      <c r="FY73" s="22"/>
      <c r="FZ73" s="22"/>
    </row>
    <row r="74" spans="1:182" x14ac:dyDescent="0.2">
      <c r="A74" t="s">
        <v>42</v>
      </c>
      <c r="B74" t="s">
        <v>58</v>
      </c>
      <c r="C74" t="s">
        <v>3</v>
      </c>
      <c r="D74" t="s">
        <v>1</v>
      </c>
      <c r="E74" t="s">
        <v>1</v>
      </c>
      <c r="F74" s="22" t="s">
        <v>77</v>
      </c>
      <c r="G74" s="35">
        <v>43670</v>
      </c>
      <c r="H74" s="40">
        <v>54142</v>
      </c>
      <c r="I74" s="40">
        <v>59.892005893918601</v>
      </c>
      <c r="J74" s="40">
        <v>52.3660394140406</v>
      </c>
      <c r="K74" s="40">
        <v>46.730581929269803</v>
      </c>
      <c r="L74" s="40">
        <v>43.354818199016201</v>
      </c>
      <c r="M74" s="40">
        <v>41.521452851437601</v>
      </c>
      <c r="N74" s="40">
        <v>41.562976004682398</v>
      </c>
      <c r="O74" s="40">
        <v>43.902911345662403</v>
      </c>
      <c r="P74" s="40">
        <v>46.562540520827902</v>
      </c>
      <c r="Q74" s="40">
        <v>49.061732894094199</v>
      </c>
      <c r="R74" s="40">
        <v>53.8421512736073</v>
      </c>
      <c r="S74" s="40">
        <v>60.764972120659102</v>
      </c>
      <c r="T74" s="40">
        <v>70.135181359686499</v>
      </c>
      <c r="U74" s="40">
        <v>80.8632214151298</v>
      </c>
      <c r="V74" s="40">
        <v>91.490596888094004</v>
      </c>
      <c r="W74" s="40">
        <v>102.09253402768999</v>
      </c>
      <c r="X74" s="40">
        <v>113.10097151922299</v>
      </c>
      <c r="Y74" s="40">
        <v>121.93272160410299</v>
      </c>
      <c r="Z74" s="40">
        <v>129.33099137610199</v>
      </c>
      <c r="AA74" s="40">
        <v>130.660139146577</v>
      </c>
      <c r="AB74" s="40">
        <v>124.88659637204201</v>
      </c>
      <c r="AC74" s="40">
        <v>116.85112497553401</v>
      </c>
      <c r="AD74" s="40">
        <v>107.458449891307</v>
      </c>
      <c r="AE74" s="40">
        <v>92.149961974737394</v>
      </c>
      <c r="AF74" s="40">
        <v>77.005649712535501</v>
      </c>
      <c r="AG74" s="40">
        <v>-8.9542288645665796E-2</v>
      </c>
      <c r="AH74" s="40">
        <v>0.162677168383489</v>
      </c>
      <c r="AI74" s="40">
        <v>0.17337576135840099</v>
      </c>
      <c r="AJ74" s="40">
        <v>0.14446476725351301</v>
      </c>
      <c r="AK74" s="40">
        <v>0.18667750449670101</v>
      </c>
      <c r="AL74" s="40">
        <v>0.146664055851217</v>
      </c>
      <c r="AM74" s="40">
        <v>4.5506390083242601E-2</v>
      </c>
      <c r="AN74" s="40">
        <v>0.30521459698961401</v>
      </c>
      <c r="AO74" s="40">
        <v>0.54774119816980105</v>
      </c>
      <c r="AP74" s="40">
        <v>0.24482916514258499</v>
      </c>
      <c r="AQ74" s="40">
        <v>0.10641244441332499</v>
      </c>
      <c r="AR74" s="40">
        <v>8.6006910662312693E-3</v>
      </c>
      <c r="AS74" s="40">
        <v>-6.5058284415482101E-2</v>
      </c>
      <c r="AT74" s="40">
        <v>0.39036752834931998</v>
      </c>
      <c r="AU74" s="40">
        <v>7.3444016989860099</v>
      </c>
      <c r="AV74" s="40">
        <v>9.2595307190973895</v>
      </c>
      <c r="AW74" s="40">
        <v>10.201165251130799</v>
      </c>
      <c r="AX74" s="40">
        <v>10.5728163720203</v>
      </c>
      <c r="AY74" s="40">
        <v>10.1569168807316</v>
      </c>
      <c r="AZ74" s="40">
        <v>1.2306743946940499</v>
      </c>
      <c r="BA74" s="40">
        <v>-1.67880848610703</v>
      </c>
      <c r="BB74" s="40">
        <v>-1.7985854162184201</v>
      </c>
      <c r="BC74" s="40">
        <v>-1.8995925327827601</v>
      </c>
      <c r="BD74" s="40">
        <v>-1.5181641331067299</v>
      </c>
      <c r="BE74" s="40">
        <v>-5.4138000734505899E-2</v>
      </c>
      <c r="BF74" s="40">
        <v>0.196827919163445</v>
      </c>
      <c r="BG74" s="40">
        <v>0.20443066677362901</v>
      </c>
      <c r="BH74" s="40">
        <v>0.17972243668047799</v>
      </c>
      <c r="BI74" s="40">
        <v>0.21682386962664399</v>
      </c>
      <c r="BJ74" s="40">
        <v>0.17712686548642001</v>
      </c>
      <c r="BK74" s="40">
        <v>8.1921295780809505E-2</v>
      </c>
      <c r="BL74" s="40">
        <v>0.33891585632548599</v>
      </c>
      <c r="BM74" s="40">
        <v>0.57720521225610999</v>
      </c>
      <c r="BN74" s="40">
        <v>0.26783475206680302</v>
      </c>
      <c r="BO74" s="40">
        <v>0.124468649091072</v>
      </c>
      <c r="BP74" s="40">
        <v>2.4381403849194901E-2</v>
      </c>
      <c r="BQ74" s="40">
        <v>-4.9517641374102798E-2</v>
      </c>
      <c r="BR74" s="40">
        <v>0.43708809725784598</v>
      </c>
      <c r="BS74" s="40">
        <v>7.4115871333539998</v>
      </c>
      <c r="BT74" s="40">
        <v>9.3244830836413701</v>
      </c>
      <c r="BU74" s="40">
        <v>10.2641495916445</v>
      </c>
      <c r="BV74" s="40">
        <v>10.637479757123399</v>
      </c>
      <c r="BW74" s="40">
        <v>10.233328730926299</v>
      </c>
      <c r="BX74" s="40">
        <v>1.2930542476556499</v>
      </c>
      <c r="BY74" s="40">
        <v>-1.62239709386089</v>
      </c>
      <c r="BZ74" s="40">
        <v>-1.7248954559716501</v>
      </c>
      <c r="CA74" s="40">
        <v>-1.8309778897633799</v>
      </c>
      <c r="CB74" s="40">
        <v>-1.47206610458931</v>
      </c>
      <c r="CC74" s="40">
        <v>-2.96170987782578E-2</v>
      </c>
      <c r="CD74" s="40">
        <v>0.22048062512123401</v>
      </c>
      <c r="CE74" s="40">
        <v>0.22593919966258899</v>
      </c>
      <c r="CF74" s="40">
        <v>0.204141791121212</v>
      </c>
      <c r="CG74" s="40">
        <v>0.23770315028167399</v>
      </c>
      <c r="CH74" s="40">
        <v>0.198225314641818</v>
      </c>
      <c r="CI74" s="40">
        <v>0.107142148537308</v>
      </c>
      <c r="CJ74" s="40">
        <v>0.36225724587837399</v>
      </c>
      <c r="CK74" s="40">
        <v>0.59761189865694497</v>
      </c>
      <c r="CL74" s="40">
        <v>0.28376835148928597</v>
      </c>
      <c r="CM74" s="40">
        <v>0.13697432144680499</v>
      </c>
      <c r="CN74" s="40">
        <v>3.5311077450363097E-2</v>
      </c>
      <c r="CO74" s="40">
        <v>-3.8754239344638598E-2</v>
      </c>
      <c r="CP74" s="40">
        <v>0.469446620960422</v>
      </c>
      <c r="CQ74" s="40">
        <v>7.4581195605322996</v>
      </c>
      <c r="CR74" s="40">
        <v>9.3694688934621002</v>
      </c>
      <c r="CS74" s="40">
        <v>10.307772354017001</v>
      </c>
      <c r="CT74" s="40">
        <v>10.682265420663599</v>
      </c>
      <c r="CU74" s="40">
        <v>10.2862513456</v>
      </c>
      <c r="CV74" s="40">
        <v>1.3362583437909701</v>
      </c>
      <c r="CW74" s="40">
        <v>-1.58332673543554</v>
      </c>
      <c r="CX74" s="40">
        <v>-1.67385801398426</v>
      </c>
      <c r="CY74" s="40">
        <v>-1.7834555970268899</v>
      </c>
      <c r="CZ74" s="40">
        <v>-1.4401387504651899</v>
      </c>
      <c r="DA74" s="40">
        <v>-5.0961968220096399E-3</v>
      </c>
      <c r="DB74" s="40">
        <v>0.24413333107902399</v>
      </c>
      <c r="DC74" s="40">
        <v>0.24744773255154801</v>
      </c>
      <c r="DD74" s="40">
        <v>0.22856114556194601</v>
      </c>
      <c r="DE74" s="40">
        <v>0.25858243093670402</v>
      </c>
      <c r="DF74" s="40">
        <v>0.21932376379721599</v>
      </c>
      <c r="DG74" s="40">
        <v>0.13236300129380699</v>
      </c>
      <c r="DH74" s="40">
        <v>0.38559863543126199</v>
      </c>
      <c r="DI74" s="40">
        <v>0.61801858505777996</v>
      </c>
      <c r="DJ74" s="40">
        <v>0.29970195091176899</v>
      </c>
      <c r="DK74" s="40">
        <v>0.14947999380253801</v>
      </c>
      <c r="DL74" s="40">
        <v>4.6240751051531297E-2</v>
      </c>
      <c r="DM74" s="40">
        <v>-2.7990837315174499E-2</v>
      </c>
      <c r="DN74" s="40">
        <v>0.50180514466299897</v>
      </c>
      <c r="DO74" s="40">
        <v>7.5046519877106004</v>
      </c>
      <c r="DP74" s="40">
        <v>9.4144547032828196</v>
      </c>
      <c r="DQ74" s="40">
        <v>10.3513951163896</v>
      </c>
      <c r="DR74" s="40">
        <v>10.727051084203801</v>
      </c>
      <c r="DS74" s="40">
        <v>10.339173960273699</v>
      </c>
      <c r="DT74" s="40">
        <v>1.37946243992629</v>
      </c>
      <c r="DU74" s="40">
        <v>-1.5442563770102</v>
      </c>
      <c r="DV74" s="40">
        <v>-1.62282057199687</v>
      </c>
      <c r="DW74" s="40">
        <v>-1.7359333042903999</v>
      </c>
      <c r="DX74" s="40">
        <v>-1.4082113963410701</v>
      </c>
      <c r="DY74" s="40">
        <v>3.0308091089150301E-2</v>
      </c>
      <c r="DZ74" s="40">
        <v>0.27828408185898001</v>
      </c>
      <c r="EA74" s="40">
        <v>0.27850263796677599</v>
      </c>
      <c r="EB74" s="40">
        <v>0.26381881498891102</v>
      </c>
      <c r="EC74" s="40">
        <v>0.28872879606664698</v>
      </c>
      <c r="ED74" s="40">
        <v>0.249786573432419</v>
      </c>
      <c r="EE74" s="40">
        <v>0.16877790699137399</v>
      </c>
      <c r="EF74" s="40">
        <v>0.41929989476713397</v>
      </c>
      <c r="EG74" s="40">
        <v>0.64748259914408901</v>
      </c>
      <c r="EH74" s="40">
        <v>0.32270753783598599</v>
      </c>
      <c r="EI74" s="40">
        <v>0.167536198480286</v>
      </c>
      <c r="EJ74" s="40">
        <v>6.2021463834495E-2</v>
      </c>
      <c r="EK74" s="40">
        <v>-1.24501942737952E-2</v>
      </c>
      <c r="EL74" s="40">
        <v>0.54852571357152502</v>
      </c>
      <c r="EM74" s="40">
        <v>7.5718374220786</v>
      </c>
      <c r="EN74" s="40">
        <v>9.4794070678268092</v>
      </c>
      <c r="EO74" s="40">
        <v>10.414379456903299</v>
      </c>
      <c r="EP74" s="40">
        <v>10.7917144693069</v>
      </c>
      <c r="EQ74" s="40">
        <v>10.4155858104684</v>
      </c>
      <c r="ER74" s="40">
        <v>1.44184229288788</v>
      </c>
      <c r="ES74" s="40">
        <v>-1.48784498476405</v>
      </c>
      <c r="ET74" s="40">
        <v>-1.54913061175011</v>
      </c>
      <c r="EU74" s="40">
        <v>-1.66731866127102</v>
      </c>
      <c r="EV74" s="40">
        <v>-1.3621133678236499</v>
      </c>
      <c r="EW74" s="40">
        <v>76.133482874364404</v>
      </c>
      <c r="EX74" s="40">
        <v>74.646806428828498</v>
      </c>
      <c r="EY74" s="40">
        <v>72.625102784567503</v>
      </c>
      <c r="EZ74" s="40">
        <v>71.478431628855503</v>
      </c>
      <c r="FA74" s="40">
        <v>70.824464708636498</v>
      </c>
      <c r="FB74" s="40">
        <v>70.183240190414494</v>
      </c>
      <c r="FC74" s="40">
        <v>69.164773835515703</v>
      </c>
      <c r="FD74" s="40">
        <v>70.390488156495394</v>
      </c>
      <c r="FE74" s="40">
        <v>74.316683541963499</v>
      </c>
      <c r="FF74" s="40">
        <v>79.0502641903702</v>
      </c>
      <c r="FG74" s="40">
        <v>83.628514500475504</v>
      </c>
      <c r="FH74" s="40">
        <v>87.139245352936797</v>
      </c>
      <c r="FI74" s="40">
        <v>89.846401225401294</v>
      </c>
      <c r="FJ74" s="40">
        <v>93.302523343329298</v>
      </c>
      <c r="FK74" s="40">
        <v>95.848073030971605</v>
      </c>
      <c r="FL74" s="40">
        <v>97.209332634151195</v>
      </c>
      <c r="FM74" s="40">
        <v>97.644346472471597</v>
      </c>
      <c r="FN74" s="40">
        <v>97.793144517677206</v>
      </c>
      <c r="FO74" s="40">
        <v>97.136754272516299</v>
      </c>
      <c r="FP74" s="40">
        <v>94.931048664107905</v>
      </c>
      <c r="FQ74" s="40">
        <v>90.592552894037297</v>
      </c>
      <c r="FR74" s="40">
        <v>86.149343608983202</v>
      </c>
      <c r="FS74" s="40">
        <v>83.262841352089197</v>
      </c>
      <c r="FT74" s="40">
        <v>81.114034326707596</v>
      </c>
      <c r="FU74" s="40">
        <v>1.6386060303538201E-3</v>
      </c>
      <c r="FV74" s="40">
        <v>0</v>
      </c>
      <c r="FW74" s="40">
        <v>0</v>
      </c>
      <c r="FX74" s="41">
        <v>1</v>
      </c>
      <c r="FY74" s="22"/>
      <c r="FZ74" s="22"/>
    </row>
    <row r="75" spans="1:182" x14ac:dyDescent="0.2">
      <c r="A75" t="s">
        <v>42</v>
      </c>
      <c r="B75" t="s">
        <v>58</v>
      </c>
      <c r="C75" t="s">
        <v>3</v>
      </c>
      <c r="D75" t="s">
        <v>1</v>
      </c>
      <c r="E75" t="s">
        <v>1</v>
      </c>
      <c r="F75" s="22" t="s">
        <v>78</v>
      </c>
      <c r="G75" s="35">
        <v>43670</v>
      </c>
      <c r="H75" s="40">
        <v>12359</v>
      </c>
      <c r="I75" s="40">
        <v>11.3364554990616</v>
      </c>
      <c r="J75" s="40">
        <v>9.8421509155600901</v>
      </c>
      <c r="K75" s="40">
        <v>8.7955860218061197</v>
      </c>
      <c r="L75" s="40">
        <v>8.1696616122783698</v>
      </c>
      <c r="M75" s="40">
        <v>7.8905464361812303</v>
      </c>
      <c r="N75" s="40">
        <v>8.0897899021988806</v>
      </c>
      <c r="O75" s="40">
        <v>8.7843617204362108</v>
      </c>
      <c r="P75" s="40">
        <v>9.5090492579437793</v>
      </c>
      <c r="Q75" s="40">
        <v>10.314392788044801</v>
      </c>
      <c r="R75" s="40">
        <v>11.3797179870308</v>
      </c>
      <c r="S75" s="40">
        <v>12.835421398546</v>
      </c>
      <c r="T75" s="40">
        <v>14.9568491529737</v>
      </c>
      <c r="U75" s="40">
        <v>17.495994873456201</v>
      </c>
      <c r="V75" s="40">
        <v>20.134353155313399</v>
      </c>
      <c r="W75" s="40">
        <v>22.7899725009826</v>
      </c>
      <c r="X75" s="40">
        <v>25.8900310482781</v>
      </c>
      <c r="Y75" s="40">
        <v>28.4800842390753</v>
      </c>
      <c r="Z75" s="40">
        <v>30.291775138751099</v>
      </c>
      <c r="AA75" s="40">
        <v>30.472356918089499</v>
      </c>
      <c r="AB75" s="40">
        <v>29.2362993068988</v>
      </c>
      <c r="AC75" s="40">
        <v>26.727924093429799</v>
      </c>
      <c r="AD75" s="40">
        <v>23.534004654975401</v>
      </c>
      <c r="AE75" s="40">
        <v>19.356393706439398</v>
      </c>
      <c r="AF75" s="40">
        <v>15.6371083625731</v>
      </c>
      <c r="AG75" s="40">
        <v>-0.17331763598427199</v>
      </c>
      <c r="AH75" s="40">
        <v>-7.6556470640085195E-2</v>
      </c>
      <c r="AI75" s="40">
        <v>-1.6271525921791201E-2</v>
      </c>
      <c r="AJ75" s="40">
        <v>2.5584394901645002E-2</v>
      </c>
      <c r="AK75" s="40">
        <v>-2.4163715480061701E-2</v>
      </c>
      <c r="AL75" s="40">
        <v>3.9646765648975102E-3</v>
      </c>
      <c r="AM75" s="40">
        <v>-7.9848128330746004E-2</v>
      </c>
      <c r="AN75" s="40">
        <v>2.6283432628551099E-2</v>
      </c>
      <c r="AO75" s="40">
        <v>2.8664952205039802E-2</v>
      </c>
      <c r="AP75" s="40">
        <v>6.1897250116139398E-2</v>
      </c>
      <c r="AQ75" s="40">
        <v>1.6795185960226298E-2</v>
      </c>
      <c r="AR75" s="40">
        <v>-4.1463950852315898E-2</v>
      </c>
      <c r="AS75" s="40">
        <v>2.0754580270554199E-2</v>
      </c>
      <c r="AT75" s="40">
        <v>7.8377044888803496E-2</v>
      </c>
      <c r="AU75" s="40">
        <v>4.0300035763686397</v>
      </c>
      <c r="AV75" s="40">
        <v>5.4635928189355001</v>
      </c>
      <c r="AW75" s="40">
        <v>5.6505065322436199</v>
      </c>
      <c r="AX75" s="40">
        <v>6.3482049467947403</v>
      </c>
      <c r="AY75" s="40">
        <v>4.6793864292630296</v>
      </c>
      <c r="AZ75" s="40">
        <v>-2.2107992807685801</v>
      </c>
      <c r="BA75" s="40">
        <v>-2.2411285006749999</v>
      </c>
      <c r="BB75" s="40">
        <v>-1.6592054291418199</v>
      </c>
      <c r="BC75" s="40">
        <v>-1.0132962960965599</v>
      </c>
      <c r="BD75" s="40">
        <v>-0.51158623177365203</v>
      </c>
      <c r="BE75" s="40">
        <v>-0.16261414354786399</v>
      </c>
      <c r="BF75" s="40">
        <v>-6.7678396408662994E-2</v>
      </c>
      <c r="BG75" s="40">
        <v>-8.7899735215130805E-3</v>
      </c>
      <c r="BH75" s="40">
        <v>3.2977184540159701E-2</v>
      </c>
      <c r="BI75" s="40">
        <v>-1.6973011872313998E-2</v>
      </c>
      <c r="BJ75" s="40">
        <v>9.8065033266654493E-3</v>
      </c>
      <c r="BK75" s="40">
        <v>-7.2032393290140995E-2</v>
      </c>
      <c r="BL75" s="40">
        <v>3.6378723259869399E-2</v>
      </c>
      <c r="BM75" s="40">
        <v>3.7328057137702597E-2</v>
      </c>
      <c r="BN75" s="40">
        <v>7.12391781630516E-2</v>
      </c>
      <c r="BO75" s="40">
        <v>2.56270587884205E-2</v>
      </c>
      <c r="BP75" s="40">
        <v>-3.39157369504113E-2</v>
      </c>
      <c r="BQ75" s="40">
        <v>2.83068045863962E-2</v>
      </c>
      <c r="BR75" s="40">
        <v>9.5306168895993804E-2</v>
      </c>
      <c r="BS75" s="40">
        <v>4.0533367762574199</v>
      </c>
      <c r="BT75" s="40">
        <v>5.4929386875249202</v>
      </c>
      <c r="BU75" s="40">
        <v>5.6874772498416899</v>
      </c>
      <c r="BV75" s="40">
        <v>6.3868484280243303</v>
      </c>
      <c r="BW75" s="40">
        <v>4.7177005144484898</v>
      </c>
      <c r="BX75" s="40">
        <v>-2.17791536061352</v>
      </c>
      <c r="BY75" s="40">
        <v>-2.2130569203880599</v>
      </c>
      <c r="BZ75" s="40">
        <v>-1.6340908372248699</v>
      </c>
      <c r="CA75" s="40">
        <v>-0.99141724955467103</v>
      </c>
      <c r="CB75" s="40">
        <v>-0.49628875122236099</v>
      </c>
      <c r="CC75" s="40">
        <v>-0.15520093729213699</v>
      </c>
      <c r="CD75" s="40">
        <v>-6.1529469240991501E-2</v>
      </c>
      <c r="CE75" s="40">
        <v>-3.6082731199093099E-3</v>
      </c>
      <c r="CF75" s="40">
        <v>3.8097408123361397E-2</v>
      </c>
      <c r="CG75" s="40">
        <v>-1.19927524584129E-2</v>
      </c>
      <c r="CH75" s="40">
        <v>1.38525347460841E-2</v>
      </c>
      <c r="CI75" s="40">
        <v>-6.6619239009857403E-2</v>
      </c>
      <c r="CJ75" s="40">
        <v>4.3370690798139197E-2</v>
      </c>
      <c r="CK75" s="40">
        <v>4.3328097223907798E-2</v>
      </c>
      <c r="CL75" s="40">
        <v>7.7709369070307593E-2</v>
      </c>
      <c r="CM75" s="40">
        <v>3.1743987004958202E-2</v>
      </c>
      <c r="CN75" s="40">
        <v>-2.8687866995849898E-2</v>
      </c>
      <c r="CO75" s="40">
        <v>3.35374521414337E-2</v>
      </c>
      <c r="CP75" s="40">
        <v>0.107031228612691</v>
      </c>
      <c r="CQ75" s="40">
        <v>4.0694972794211601</v>
      </c>
      <c r="CR75" s="40">
        <v>5.5132635467145201</v>
      </c>
      <c r="CS75" s="40">
        <v>5.7130830562273198</v>
      </c>
      <c r="CT75" s="40">
        <v>6.4136127854054701</v>
      </c>
      <c r="CU75" s="40">
        <v>4.7442367331329001</v>
      </c>
      <c r="CV75" s="40">
        <v>-2.1551400576874302</v>
      </c>
      <c r="CW75" s="40">
        <v>-2.1936146293949399</v>
      </c>
      <c r="CX75" s="40">
        <v>-1.61669654736903</v>
      </c>
      <c r="CY75" s="40">
        <v>-0.97626388856924395</v>
      </c>
      <c r="CZ75" s="40">
        <v>-0.48569376279279303</v>
      </c>
      <c r="DA75" s="40">
        <v>-0.14778773103640899</v>
      </c>
      <c r="DB75" s="40">
        <v>-5.5380542073319897E-2</v>
      </c>
      <c r="DC75" s="40">
        <v>1.5734272816944699E-3</v>
      </c>
      <c r="DD75" s="40">
        <v>4.3217631706563099E-2</v>
      </c>
      <c r="DE75" s="40">
        <v>-7.0124930445117197E-3</v>
      </c>
      <c r="DF75" s="40">
        <v>1.78985661655028E-2</v>
      </c>
      <c r="DG75" s="40">
        <v>-6.1206084729573798E-2</v>
      </c>
      <c r="DH75" s="40">
        <v>5.0362658336409002E-2</v>
      </c>
      <c r="DI75" s="40">
        <v>4.9328137310113103E-2</v>
      </c>
      <c r="DJ75" s="40">
        <v>8.4179559977563601E-2</v>
      </c>
      <c r="DK75" s="40">
        <v>3.78609152214959E-2</v>
      </c>
      <c r="DL75" s="40">
        <v>-2.3459997041288601E-2</v>
      </c>
      <c r="DM75" s="40">
        <v>3.87680996964712E-2</v>
      </c>
      <c r="DN75" s="40">
        <v>0.118756288329388</v>
      </c>
      <c r="DO75" s="40">
        <v>4.0856577825849003</v>
      </c>
      <c r="DP75" s="40">
        <v>5.5335884059041103</v>
      </c>
      <c r="DQ75" s="40">
        <v>5.7386888626129604</v>
      </c>
      <c r="DR75" s="40">
        <v>6.4403771427866099</v>
      </c>
      <c r="DS75" s="40">
        <v>4.7707729518172997</v>
      </c>
      <c r="DT75" s="40">
        <v>-2.13236475476134</v>
      </c>
      <c r="DU75" s="40">
        <v>-2.1741723384018199</v>
      </c>
      <c r="DV75" s="40">
        <v>-1.5993022575131799</v>
      </c>
      <c r="DW75" s="40">
        <v>-0.96111052758381599</v>
      </c>
      <c r="DX75" s="40">
        <v>-0.47509877436322601</v>
      </c>
      <c r="DY75" s="40">
        <v>-0.13708423860000099</v>
      </c>
      <c r="DZ75" s="40">
        <v>-4.6502467841897703E-2</v>
      </c>
      <c r="EA75" s="40">
        <v>9.0549796819725994E-3</v>
      </c>
      <c r="EB75" s="40">
        <v>5.0610421345077802E-2</v>
      </c>
      <c r="EC75" s="40">
        <v>1.78210563235979E-4</v>
      </c>
      <c r="ED75" s="40">
        <v>2.3740392927270801E-2</v>
      </c>
      <c r="EE75" s="40">
        <v>-5.3390349688968802E-2</v>
      </c>
      <c r="EF75" s="40">
        <v>6.0457948967727403E-2</v>
      </c>
      <c r="EG75" s="40">
        <v>5.7991242242775798E-2</v>
      </c>
      <c r="EH75" s="40">
        <v>9.3521488024475796E-2</v>
      </c>
      <c r="EI75" s="40">
        <v>4.6692788049690098E-2</v>
      </c>
      <c r="EJ75" s="40">
        <v>-1.5911783139384E-2</v>
      </c>
      <c r="EK75" s="40">
        <v>4.6320324012313098E-2</v>
      </c>
      <c r="EL75" s="40">
        <v>0.13568541233657799</v>
      </c>
      <c r="EM75" s="40">
        <v>4.1089909824736903</v>
      </c>
      <c r="EN75" s="40">
        <v>5.5629342744935304</v>
      </c>
      <c r="EO75" s="40">
        <v>5.7756595802110304</v>
      </c>
      <c r="EP75" s="40">
        <v>6.4790206240162096</v>
      </c>
      <c r="EQ75" s="40">
        <v>4.8090870370027599</v>
      </c>
      <c r="ER75" s="40">
        <v>-2.0994808346062799</v>
      </c>
      <c r="ES75" s="40">
        <v>-2.1461007581148901</v>
      </c>
      <c r="ET75" s="40">
        <v>-1.5741876655962399</v>
      </c>
      <c r="EU75" s="40">
        <v>-0.939231481041927</v>
      </c>
      <c r="EV75" s="40">
        <v>-0.45980129381193502</v>
      </c>
      <c r="EW75" s="40">
        <v>76.275249732015297</v>
      </c>
      <c r="EX75" s="40">
        <v>74.807201079265795</v>
      </c>
      <c r="EY75" s="40">
        <v>72.881130338855101</v>
      </c>
      <c r="EZ75" s="40">
        <v>71.651750707327295</v>
      </c>
      <c r="FA75" s="40">
        <v>71.181830857746306</v>
      </c>
      <c r="FB75" s="40">
        <v>70.482260973322099</v>
      </c>
      <c r="FC75" s="40">
        <v>69.506220739393498</v>
      </c>
      <c r="FD75" s="40">
        <v>70.571562965259702</v>
      </c>
      <c r="FE75" s="40">
        <v>74.376789974141701</v>
      </c>
      <c r="FF75" s="40">
        <v>79.200643346966899</v>
      </c>
      <c r="FG75" s="40">
        <v>83.6623986471553</v>
      </c>
      <c r="FH75" s="40">
        <v>87.363789283288</v>
      </c>
      <c r="FI75" s="40">
        <v>90.506310833084896</v>
      </c>
      <c r="FJ75" s="40">
        <v>94.013528512177302</v>
      </c>
      <c r="FK75" s="40">
        <v>96.599472500850695</v>
      </c>
      <c r="FL75" s="40">
        <v>98.418063676468805</v>
      </c>
      <c r="FM75" s="40">
        <v>99.435864309278998</v>
      </c>
      <c r="FN75" s="40">
        <v>99.5801420008425</v>
      </c>
      <c r="FO75" s="40">
        <v>98.9625747843981</v>
      </c>
      <c r="FP75" s="40">
        <v>96.998059388408393</v>
      </c>
      <c r="FQ75" s="40">
        <v>92.7244896008269</v>
      </c>
      <c r="FR75" s="40">
        <v>87.922255265726307</v>
      </c>
      <c r="FS75" s="40">
        <v>84.648192028158704</v>
      </c>
      <c r="FT75" s="40">
        <v>82.149770247367499</v>
      </c>
      <c r="FU75" s="40">
        <v>3.5608878519073502E-3</v>
      </c>
      <c r="FV75" s="40">
        <v>0</v>
      </c>
      <c r="FW75" s="40">
        <v>0</v>
      </c>
      <c r="FX75" s="41">
        <v>1</v>
      </c>
      <c r="FY75" s="22"/>
      <c r="FZ75" s="22"/>
    </row>
    <row r="76" spans="1:182" x14ac:dyDescent="0.2">
      <c r="A76" t="s">
        <v>42</v>
      </c>
      <c r="B76" t="s">
        <v>58</v>
      </c>
      <c r="C76" t="s">
        <v>3</v>
      </c>
      <c r="D76" t="s">
        <v>1</v>
      </c>
      <c r="E76" t="s">
        <v>77</v>
      </c>
      <c r="F76" s="22" t="s">
        <v>1</v>
      </c>
      <c r="G76" s="35">
        <v>43670</v>
      </c>
      <c r="H76" s="40">
        <v>41390</v>
      </c>
      <c r="I76" s="40">
        <v>43.237037907382899</v>
      </c>
      <c r="J76" s="40">
        <v>37.955069493665903</v>
      </c>
      <c r="K76" s="40">
        <v>34.291806583046601</v>
      </c>
      <c r="L76" s="40">
        <v>32.119296913321897</v>
      </c>
      <c r="M76" s="40">
        <v>31.0124665505111</v>
      </c>
      <c r="N76" s="40">
        <v>31.727995002943</v>
      </c>
      <c r="O76" s="40">
        <v>34.3776149831194</v>
      </c>
      <c r="P76" s="40">
        <v>36.4898005818728</v>
      </c>
      <c r="Q76" s="40">
        <v>38.219320154481103</v>
      </c>
      <c r="R76" s="40">
        <v>40.8314584447279</v>
      </c>
      <c r="S76" s="40">
        <v>44.811075417139001</v>
      </c>
      <c r="T76" s="40">
        <v>50.695121537184797</v>
      </c>
      <c r="U76" s="40">
        <v>57.881514326679003</v>
      </c>
      <c r="V76" s="40">
        <v>65.490307109570907</v>
      </c>
      <c r="W76" s="40">
        <v>73.372088594631506</v>
      </c>
      <c r="X76" s="40">
        <v>82.3128347909566</v>
      </c>
      <c r="Y76" s="40">
        <v>89.863174710076905</v>
      </c>
      <c r="Z76" s="40">
        <v>96.742500139842605</v>
      </c>
      <c r="AA76" s="40">
        <v>98.615533438454904</v>
      </c>
      <c r="AB76" s="40">
        <v>94.704693959521506</v>
      </c>
      <c r="AC76" s="40">
        <v>88.041228972286106</v>
      </c>
      <c r="AD76" s="40">
        <v>80.109512619325002</v>
      </c>
      <c r="AE76" s="40">
        <v>67.671484831821104</v>
      </c>
      <c r="AF76" s="40">
        <v>56.003356343205901</v>
      </c>
      <c r="AG76" s="40">
        <v>0.16240919070593501</v>
      </c>
      <c r="AH76" s="40">
        <v>0.37759475375874701</v>
      </c>
      <c r="AI76" s="40">
        <v>0.45240955092201601</v>
      </c>
      <c r="AJ76" s="40">
        <v>0.403647704273352</v>
      </c>
      <c r="AK76" s="40">
        <v>0.28946225898664601</v>
      </c>
      <c r="AL76" s="40">
        <v>0.23444389082575201</v>
      </c>
      <c r="AM76" s="40">
        <v>0.120806843663178</v>
      </c>
      <c r="AN76" s="40">
        <v>0.13064670136515499</v>
      </c>
      <c r="AO76" s="40">
        <v>0.37857599859740398</v>
      </c>
      <c r="AP76" s="40">
        <v>0.204494301691136</v>
      </c>
      <c r="AQ76" s="40">
        <v>0.28109990283236502</v>
      </c>
      <c r="AR76" s="40">
        <v>-1.49430874167718E-2</v>
      </c>
      <c r="AS76" s="40">
        <v>-2.5696522698042502E-2</v>
      </c>
      <c r="AT76" s="40">
        <v>0.42630405646104103</v>
      </c>
      <c r="AU76" s="40">
        <v>8.5349342204962806</v>
      </c>
      <c r="AV76" s="40">
        <v>10.850629725583399</v>
      </c>
      <c r="AW76" s="40">
        <v>11.7665852981757</v>
      </c>
      <c r="AX76" s="40">
        <v>12.4638747971164</v>
      </c>
      <c r="AY76" s="40">
        <v>11.3292604943844</v>
      </c>
      <c r="AZ76" s="40">
        <v>-0.73991338738651902</v>
      </c>
      <c r="BA76" s="40">
        <v>-3.2471499076552202</v>
      </c>
      <c r="BB76" s="40">
        <v>-2.4661101872687001</v>
      </c>
      <c r="BC76" s="40">
        <v>-2.0471854291720399</v>
      </c>
      <c r="BD76" s="40">
        <v>-1.1892067613938899</v>
      </c>
      <c r="BE76" s="40">
        <v>0.19176702271804599</v>
      </c>
      <c r="BF76" s="40">
        <v>0.40773824259346297</v>
      </c>
      <c r="BG76" s="40">
        <v>0.479834032799483</v>
      </c>
      <c r="BH76" s="40">
        <v>0.43034048153576199</v>
      </c>
      <c r="BI76" s="40">
        <v>0.31443229809367901</v>
      </c>
      <c r="BJ76" s="40">
        <v>0.256223917885057</v>
      </c>
      <c r="BK76" s="40">
        <v>0.14760954082751701</v>
      </c>
      <c r="BL76" s="40">
        <v>0.15511407056623699</v>
      </c>
      <c r="BM76" s="40">
        <v>0.40275209892348401</v>
      </c>
      <c r="BN76" s="40">
        <v>0.226633019507609</v>
      </c>
      <c r="BO76" s="40">
        <v>0.29795074904151397</v>
      </c>
      <c r="BP76" s="40">
        <v>-2.1513598155739298E-3</v>
      </c>
      <c r="BQ76" s="40">
        <v>-1.31775789311597E-2</v>
      </c>
      <c r="BR76" s="40">
        <v>0.46518696083088601</v>
      </c>
      <c r="BS76" s="40">
        <v>8.5876275922114296</v>
      </c>
      <c r="BT76" s="40">
        <v>10.9190905061556</v>
      </c>
      <c r="BU76" s="40">
        <v>11.842499575092299</v>
      </c>
      <c r="BV76" s="40">
        <v>12.5434060978784</v>
      </c>
      <c r="BW76" s="40">
        <v>11.411061463732199</v>
      </c>
      <c r="BX76" s="40">
        <v>-0.67894114658711802</v>
      </c>
      <c r="BY76" s="40">
        <v>-3.1942193436398498</v>
      </c>
      <c r="BZ76" s="40">
        <v>-2.40911044494699</v>
      </c>
      <c r="CA76" s="40">
        <v>-1.9908247177203</v>
      </c>
      <c r="CB76" s="40">
        <v>-1.14869292619621</v>
      </c>
      <c r="CC76" s="40">
        <v>0.21210016773775001</v>
      </c>
      <c r="CD76" s="40">
        <v>0.42861553113518103</v>
      </c>
      <c r="CE76" s="40">
        <v>0.49882814540544002</v>
      </c>
      <c r="CF76" s="40">
        <v>0.44882781775429997</v>
      </c>
      <c r="CG76" s="40">
        <v>0.33172647111372899</v>
      </c>
      <c r="CH76" s="40">
        <v>0.27130869827848803</v>
      </c>
      <c r="CI76" s="40">
        <v>0.166173007235285</v>
      </c>
      <c r="CJ76" s="40">
        <v>0.17206009594069199</v>
      </c>
      <c r="CK76" s="40">
        <v>0.419496392362397</v>
      </c>
      <c r="CL76" s="40">
        <v>0.241966228026785</v>
      </c>
      <c r="CM76" s="40">
        <v>0.30962159379374299</v>
      </c>
      <c r="CN76" s="40">
        <v>6.7081517539592803E-3</v>
      </c>
      <c r="CO76" s="40">
        <v>-4.5069966142998004E-3</v>
      </c>
      <c r="CP76" s="40">
        <v>0.49211714194961398</v>
      </c>
      <c r="CQ76" s="40">
        <v>8.6241228609431104</v>
      </c>
      <c r="CR76" s="40">
        <v>10.966506234229801</v>
      </c>
      <c r="CS76" s="40">
        <v>11.8950775720294</v>
      </c>
      <c r="CT76" s="40">
        <v>12.5984892345124</v>
      </c>
      <c r="CU76" s="40">
        <v>11.467716565914699</v>
      </c>
      <c r="CV76" s="40">
        <v>-0.63671195834736205</v>
      </c>
      <c r="CW76" s="40">
        <v>-3.1575597962435902</v>
      </c>
      <c r="CX76" s="40">
        <v>-2.3696325970515799</v>
      </c>
      <c r="CY76" s="40">
        <v>-1.95178946065877</v>
      </c>
      <c r="CZ76" s="40">
        <v>-1.1206331673543899</v>
      </c>
      <c r="DA76" s="40">
        <v>0.23243331275745499</v>
      </c>
      <c r="DB76" s="40">
        <v>0.44949281967689902</v>
      </c>
      <c r="DC76" s="40">
        <v>0.51782225801139703</v>
      </c>
      <c r="DD76" s="40">
        <v>0.46731515397283702</v>
      </c>
      <c r="DE76" s="40">
        <v>0.34902064413377898</v>
      </c>
      <c r="DF76" s="40">
        <v>0.286393478671919</v>
      </c>
      <c r="DG76" s="40">
        <v>0.18473647364305301</v>
      </c>
      <c r="DH76" s="40">
        <v>0.18900612131514699</v>
      </c>
      <c r="DI76" s="40">
        <v>0.43624068580130998</v>
      </c>
      <c r="DJ76" s="40">
        <v>0.25729943654596099</v>
      </c>
      <c r="DK76" s="40">
        <v>0.321292438545971</v>
      </c>
      <c r="DL76" s="40">
        <v>1.5567663323492501E-2</v>
      </c>
      <c r="DM76" s="40">
        <v>4.1635857025600501E-3</v>
      </c>
      <c r="DN76" s="40">
        <v>0.519047323068342</v>
      </c>
      <c r="DO76" s="40">
        <v>8.6606181296747806</v>
      </c>
      <c r="DP76" s="40">
        <v>11.013921962304099</v>
      </c>
      <c r="DQ76" s="40">
        <v>11.9476555689665</v>
      </c>
      <c r="DR76" s="40">
        <v>12.6535723711463</v>
      </c>
      <c r="DS76" s="40">
        <v>11.524371668097199</v>
      </c>
      <c r="DT76" s="40">
        <v>-0.59448277010760597</v>
      </c>
      <c r="DU76" s="40">
        <v>-3.1209002488473399</v>
      </c>
      <c r="DV76" s="40">
        <v>-2.3301547491561698</v>
      </c>
      <c r="DW76" s="40">
        <v>-1.91275420359724</v>
      </c>
      <c r="DX76" s="40">
        <v>-1.09257340851256</v>
      </c>
      <c r="DY76" s="40">
        <v>0.261791144769566</v>
      </c>
      <c r="DZ76" s="40">
        <v>0.47963630851161498</v>
      </c>
      <c r="EA76" s="40">
        <v>0.54524673988886396</v>
      </c>
      <c r="EB76" s="40">
        <v>0.494007931235247</v>
      </c>
      <c r="EC76" s="40">
        <v>0.37399068324081303</v>
      </c>
      <c r="ED76" s="40">
        <v>0.30817350573122398</v>
      </c>
      <c r="EE76" s="40">
        <v>0.21153917080739301</v>
      </c>
      <c r="EF76" s="40">
        <v>0.21347349051622799</v>
      </c>
      <c r="EG76" s="40">
        <v>0.46041678612739001</v>
      </c>
      <c r="EH76" s="40">
        <v>0.27943815436243302</v>
      </c>
      <c r="EI76" s="40">
        <v>0.33814328475512001</v>
      </c>
      <c r="EJ76" s="40">
        <v>2.8359390924690302E-2</v>
      </c>
      <c r="EK76" s="40">
        <v>1.6682529469442899E-2</v>
      </c>
      <c r="EL76" s="40">
        <v>0.55793022743818699</v>
      </c>
      <c r="EM76" s="40">
        <v>8.7133115013899296</v>
      </c>
      <c r="EN76" s="40">
        <v>11.0823827428763</v>
      </c>
      <c r="EO76" s="40">
        <v>12.023569845883101</v>
      </c>
      <c r="EP76" s="40">
        <v>12.7331036719083</v>
      </c>
      <c r="EQ76" s="40">
        <v>11.6061726374451</v>
      </c>
      <c r="ER76" s="40">
        <v>-0.53351052930820397</v>
      </c>
      <c r="ES76" s="40">
        <v>-3.06796968483197</v>
      </c>
      <c r="ET76" s="40">
        <v>-2.2731550068344601</v>
      </c>
      <c r="EU76" s="40">
        <v>-1.8563934921455001</v>
      </c>
      <c r="EV76" s="40">
        <v>-1.0520595733148901</v>
      </c>
      <c r="EW76" s="40">
        <v>74.189039394155898</v>
      </c>
      <c r="EX76" s="40">
        <v>72.7523613815722</v>
      </c>
      <c r="EY76" s="40">
        <v>70.830277149490598</v>
      </c>
      <c r="EZ76" s="40">
        <v>69.707784146876904</v>
      </c>
      <c r="FA76" s="40">
        <v>69.217454692400906</v>
      </c>
      <c r="FB76" s="40">
        <v>68.605319465293405</v>
      </c>
      <c r="FC76" s="40">
        <v>67.659506609538397</v>
      </c>
      <c r="FD76" s="40">
        <v>69.030221418893106</v>
      </c>
      <c r="FE76" s="40">
        <v>73.251596252564298</v>
      </c>
      <c r="FF76" s="40">
        <v>78.160335836728095</v>
      </c>
      <c r="FG76" s="40">
        <v>82.866151100939405</v>
      </c>
      <c r="FH76" s="40">
        <v>86.543385705276293</v>
      </c>
      <c r="FI76" s="40">
        <v>89.354333245892406</v>
      </c>
      <c r="FJ76" s="40">
        <v>92.850204974543303</v>
      </c>
      <c r="FK76" s="40">
        <v>95.3099317300114</v>
      </c>
      <c r="FL76" s="40">
        <v>96.619175315031796</v>
      </c>
      <c r="FM76" s="40">
        <v>96.991577682740498</v>
      </c>
      <c r="FN76" s="40">
        <v>96.924016750369404</v>
      </c>
      <c r="FO76" s="40">
        <v>96.126422209796203</v>
      </c>
      <c r="FP76" s="40">
        <v>93.831627491254196</v>
      </c>
      <c r="FQ76" s="40">
        <v>89.228713940180796</v>
      </c>
      <c r="FR76" s="40">
        <v>84.530157099419299</v>
      </c>
      <c r="FS76" s="40">
        <v>81.501336412730197</v>
      </c>
      <c r="FT76" s="40">
        <v>79.215452046373997</v>
      </c>
      <c r="FU76" s="40">
        <v>2.2848041045686698E-3</v>
      </c>
      <c r="FV76" s="40">
        <v>0</v>
      </c>
      <c r="FW76" s="40">
        <v>0</v>
      </c>
      <c r="FX76" s="41">
        <v>1</v>
      </c>
      <c r="FY76" s="22"/>
      <c r="FZ76" s="22"/>
    </row>
    <row r="77" spans="1:182" x14ac:dyDescent="0.2">
      <c r="A77" t="s">
        <v>42</v>
      </c>
      <c r="B77" t="s">
        <v>58</v>
      </c>
      <c r="C77" t="s">
        <v>3</v>
      </c>
      <c r="D77" t="s">
        <v>1</v>
      </c>
      <c r="E77" t="s">
        <v>77</v>
      </c>
      <c r="F77" s="22" t="s">
        <v>77</v>
      </c>
      <c r="G77" s="35">
        <v>43670</v>
      </c>
      <c r="H77" s="40">
        <v>33279</v>
      </c>
      <c r="I77" s="40">
        <v>35.963822711941503</v>
      </c>
      <c r="J77" s="40">
        <v>31.614863466694899</v>
      </c>
      <c r="K77" s="40">
        <v>28.538640815422401</v>
      </c>
      <c r="L77" s="40">
        <v>26.684233948751601</v>
      </c>
      <c r="M77" s="40">
        <v>25.709121468204302</v>
      </c>
      <c r="N77" s="40">
        <v>26.198554659310201</v>
      </c>
      <c r="O77" s="40">
        <v>28.2707359633763</v>
      </c>
      <c r="P77" s="40">
        <v>29.880536667431599</v>
      </c>
      <c r="Q77" s="40">
        <v>31.154847287557502</v>
      </c>
      <c r="R77" s="40">
        <v>33.262083716165399</v>
      </c>
      <c r="S77" s="40">
        <v>36.516378039040703</v>
      </c>
      <c r="T77" s="40">
        <v>41.256608559140197</v>
      </c>
      <c r="U77" s="40">
        <v>47.002908290225299</v>
      </c>
      <c r="V77" s="40">
        <v>53.0333646635032</v>
      </c>
      <c r="W77" s="40">
        <v>59.3280695060838</v>
      </c>
      <c r="X77" s="40">
        <v>66.163778266065606</v>
      </c>
      <c r="Y77" s="40">
        <v>71.846874361244502</v>
      </c>
      <c r="Z77" s="40">
        <v>77.320006163248095</v>
      </c>
      <c r="AA77" s="40">
        <v>78.942021958762197</v>
      </c>
      <c r="AB77" s="40">
        <v>75.758473553113504</v>
      </c>
      <c r="AC77" s="40">
        <v>70.747907542563794</v>
      </c>
      <c r="AD77" s="40">
        <v>64.984006176675805</v>
      </c>
      <c r="AE77" s="40">
        <v>55.307176547898599</v>
      </c>
      <c r="AF77" s="40">
        <v>46.0578146087486</v>
      </c>
      <c r="AG77" s="40">
        <v>0.18854755974010201</v>
      </c>
      <c r="AH77" s="40">
        <v>0.34406409678615602</v>
      </c>
      <c r="AI77" s="40">
        <v>0.364630789918517</v>
      </c>
      <c r="AJ77" s="40">
        <v>0.29252606616181598</v>
      </c>
      <c r="AK77" s="40">
        <v>0.223110024777053</v>
      </c>
      <c r="AL77" s="40">
        <v>0.157957510555748</v>
      </c>
      <c r="AM77" s="40">
        <v>8.1332835084396801E-2</v>
      </c>
      <c r="AN77" s="40">
        <v>5.2107312978287801E-2</v>
      </c>
      <c r="AO77" s="40">
        <v>0.27467130134781798</v>
      </c>
      <c r="AP77" s="40">
        <v>0.125225777952303</v>
      </c>
      <c r="AQ77" s="40">
        <v>0.21067824900814999</v>
      </c>
      <c r="AR77" s="40">
        <v>4.1512122871608E-3</v>
      </c>
      <c r="AS77" s="40">
        <v>-4.3281863067312201E-2</v>
      </c>
      <c r="AT77" s="40">
        <v>0.41275761011810902</v>
      </c>
      <c r="AU77" s="40">
        <v>5.7017861724452503</v>
      </c>
      <c r="AV77" s="40">
        <v>7.08022892114752</v>
      </c>
      <c r="AW77" s="40">
        <v>7.7590482218844103</v>
      </c>
      <c r="AX77" s="40">
        <v>8.0018296097872099</v>
      </c>
      <c r="AY77" s="40">
        <v>7.9183948007926697</v>
      </c>
      <c r="AZ77" s="40">
        <v>0.74778115733033701</v>
      </c>
      <c r="BA77" s="40">
        <v>-1.67068299622839</v>
      </c>
      <c r="BB77" s="40">
        <v>-1.25730804408639</v>
      </c>
      <c r="BC77" s="40">
        <v>-1.3302295813798499</v>
      </c>
      <c r="BD77" s="40">
        <v>-0.90715811542713798</v>
      </c>
      <c r="BE77" s="40">
        <v>0.213933776786847</v>
      </c>
      <c r="BF77" s="40">
        <v>0.37071772293172101</v>
      </c>
      <c r="BG77" s="40">
        <v>0.38980836699357602</v>
      </c>
      <c r="BH77" s="40">
        <v>0.316061840666852</v>
      </c>
      <c r="BI77" s="40">
        <v>0.244147432107167</v>
      </c>
      <c r="BJ77" s="40">
        <v>0.178208171774106</v>
      </c>
      <c r="BK77" s="40">
        <v>0.10709238161198199</v>
      </c>
      <c r="BL77" s="40">
        <v>7.6080557546999605E-2</v>
      </c>
      <c r="BM77" s="40">
        <v>0.29662943046956702</v>
      </c>
      <c r="BN77" s="40">
        <v>0.144830145927416</v>
      </c>
      <c r="BO77" s="40">
        <v>0.22751428552122699</v>
      </c>
      <c r="BP77" s="40">
        <v>1.48453417172369E-2</v>
      </c>
      <c r="BQ77" s="40">
        <v>-3.2855204633244199E-2</v>
      </c>
      <c r="BR77" s="40">
        <v>0.443318762203668</v>
      </c>
      <c r="BS77" s="40">
        <v>5.7441363883683803</v>
      </c>
      <c r="BT77" s="40">
        <v>7.13443722721986</v>
      </c>
      <c r="BU77" s="40">
        <v>7.8169136784712698</v>
      </c>
      <c r="BV77" s="40">
        <v>8.0582346860521294</v>
      </c>
      <c r="BW77" s="40">
        <v>7.9811049049165996</v>
      </c>
      <c r="BX77" s="40">
        <v>0.79523353419208598</v>
      </c>
      <c r="BY77" s="40">
        <v>-1.62800600516306</v>
      </c>
      <c r="BZ77" s="40">
        <v>-1.2108282753053099</v>
      </c>
      <c r="CA77" s="40">
        <v>-1.2834842079726401</v>
      </c>
      <c r="CB77" s="40">
        <v>-0.87178124285742398</v>
      </c>
      <c r="CC77" s="40">
        <v>0.23151619338015</v>
      </c>
      <c r="CD77" s="40">
        <v>0.38917794320599602</v>
      </c>
      <c r="CE77" s="40">
        <v>0.40724628017806302</v>
      </c>
      <c r="CF77" s="40">
        <v>0.33236264639271601</v>
      </c>
      <c r="CG77" s="40">
        <v>0.25871787633838</v>
      </c>
      <c r="CH77" s="40">
        <v>0.19223371804495701</v>
      </c>
      <c r="CI77" s="40">
        <v>0.124933365066453</v>
      </c>
      <c r="CJ77" s="40">
        <v>9.2684353706312894E-2</v>
      </c>
      <c r="CK77" s="40">
        <v>0.31183756380889999</v>
      </c>
      <c r="CL77" s="40">
        <v>0.15840807146677999</v>
      </c>
      <c r="CM77" s="40">
        <v>0.23917487312307201</v>
      </c>
      <c r="CN77" s="40">
        <v>2.2252063183301699E-2</v>
      </c>
      <c r="CO77" s="40">
        <v>-2.56337327642258E-2</v>
      </c>
      <c r="CP77" s="40">
        <v>0.46448532304060403</v>
      </c>
      <c r="CQ77" s="40">
        <v>5.7734680189065504</v>
      </c>
      <c r="CR77" s="40">
        <v>7.1719817348724204</v>
      </c>
      <c r="CS77" s="40">
        <v>7.8569911174295299</v>
      </c>
      <c r="CT77" s="40">
        <v>8.0973006700481207</v>
      </c>
      <c r="CU77" s="40">
        <v>8.0245377320009297</v>
      </c>
      <c r="CV77" s="40">
        <v>0.82809890585377999</v>
      </c>
      <c r="CW77" s="40">
        <v>-1.59844805115685</v>
      </c>
      <c r="CX77" s="40">
        <v>-1.1786365290374601</v>
      </c>
      <c r="CY77" s="40">
        <v>-1.25110850474983</v>
      </c>
      <c r="CZ77" s="40">
        <v>-0.84727932868314704</v>
      </c>
      <c r="DA77" s="40">
        <v>0.24909860997345301</v>
      </c>
      <c r="DB77" s="40">
        <v>0.40763816348027199</v>
      </c>
      <c r="DC77" s="40">
        <v>0.42468419336254998</v>
      </c>
      <c r="DD77" s="40">
        <v>0.34866345211857902</v>
      </c>
      <c r="DE77" s="40">
        <v>0.27328832056959301</v>
      </c>
      <c r="DF77" s="40">
        <v>0.20625926431580899</v>
      </c>
      <c r="DG77" s="40">
        <v>0.14277434852092499</v>
      </c>
      <c r="DH77" s="40">
        <v>0.109288149865626</v>
      </c>
      <c r="DI77" s="40">
        <v>0.32704569714823201</v>
      </c>
      <c r="DJ77" s="40">
        <v>0.171985997006144</v>
      </c>
      <c r="DK77" s="40">
        <v>0.25083546072491603</v>
      </c>
      <c r="DL77" s="40">
        <v>2.9658784649366499E-2</v>
      </c>
      <c r="DM77" s="40">
        <v>-1.8412260895207502E-2</v>
      </c>
      <c r="DN77" s="40">
        <v>0.48565188387753999</v>
      </c>
      <c r="DO77" s="40">
        <v>5.8027996494447196</v>
      </c>
      <c r="DP77" s="40">
        <v>7.2095262425249897</v>
      </c>
      <c r="DQ77" s="40">
        <v>7.8970685563877803</v>
      </c>
      <c r="DR77" s="40">
        <v>8.1363666540441102</v>
      </c>
      <c r="DS77" s="40">
        <v>8.0679705590852606</v>
      </c>
      <c r="DT77" s="40">
        <v>0.860964277515475</v>
      </c>
      <c r="DU77" s="40">
        <v>-1.5688900971506401</v>
      </c>
      <c r="DV77" s="40">
        <v>-1.14644478276961</v>
      </c>
      <c r="DW77" s="40">
        <v>-1.21873280152702</v>
      </c>
      <c r="DX77" s="40">
        <v>-0.82277741450886899</v>
      </c>
      <c r="DY77" s="40">
        <v>0.274484827020198</v>
      </c>
      <c r="DZ77" s="40">
        <v>0.43429178962583698</v>
      </c>
      <c r="EA77" s="40">
        <v>0.449861770437609</v>
      </c>
      <c r="EB77" s="40">
        <v>0.37219922662361599</v>
      </c>
      <c r="EC77" s="40">
        <v>0.29432572789970601</v>
      </c>
      <c r="ED77" s="40">
        <v>0.22650992553416599</v>
      </c>
      <c r="EE77" s="40">
        <v>0.16853389504850999</v>
      </c>
      <c r="EF77" s="40">
        <v>0.13326139443433799</v>
      </c>
      <c r="EG77" s="40">
        <v>0.349003826269981</v>
      </c>
      <c r="EH77" s="40">
        <v>0.19159036498125701</v>
      </c>
      <c r="EI77" s="40">
        <v>0.26767149723799399</v>
      </c>
      <c r="EJ77" s="40">
        <v>4.0352914079442602E-2</v>
      </c>
      <c r="EK77" s="40">
        <v>-7.9856024611394908E-3</v>
      </c>
      <c r="EL77" s="40">
        <v>0.51621303596309898</v>
      </c>
      <c r="EM77" s="40">
        <v>5.8451498653678602</v>
      </c>
      <c r="EN77" s="40">
        <v>7.2637345485973199</v>
      </c>
      <c r="EO77" s="40">
        <v>7.9549340129746504</v>
      </c>
      <c r="EP77" s="40">
        <v>8.1927717303090297</v>
      </c>
      <c r="EQ77" s="40">
        <v>8.1306806632091906</v>
      </c>
      <c r="ER77" s="40">
        <v>0.90841665437722396</v>
      </c>
      <c r="ES77" s="40">
        <v>-1.5262131060853099</v>
      </c>
      <c r="ET77" s="40">
        <v>-1.09996501398852</v>
      </c>
      <c r="EU77" s="40">
        <v>-1.1719874281197999</v>
      </c>
      <c r="EV77" s="40">
        <v>-0.78740054193915499</v>
      </c>
      <c r="EW77" s="40">
        <v>74.113203360693404</v>
      </c>
      <c r="EX77" s="40">
        <v>72.678156321084501</v>
      </c>
      <c r="EY77" s="40">
        <v>70.732477763861795</v>
      </c>
      <c r="EZ77" s="40">
        <v>69.614103392444903</v>
      </c>
      <c r="FA77" s="40">
        <v>69.096166739072004</v>
      </c>
      <c r="FB77" s="40">
        <v>68.493754562974104</v>
      </c>
      <c r="FC77" s="40">
        <v>67.535446286191998</v>
      </c>
      <c r="FD77" s="40">
        <v>68.939035687022695</v>
      </c>
      <c r="FE77" s="40">
        <v>73.187972163475195</v>
      </c>
      <c r="FF77" s="40">
        <v>78.099549980632005</v>
      </c>
      <c r="FG77" s="40">
        <v>82.852489422462796</v>
      </c>
      <c r="FH77" s="40">
        <v>86.509412919543195</v>
      </c>
      <c r="FI77" s="40">
        <v>89.217393122450503</v>
      </c>
      <c r="FJ77" s="40">
        <v>92.701877791000697</v>
      </c>
      <c r="FK77" s="40">
        <v>95.167924354706301</v>
      </c>
      <c r="FL77" s="40">
        <v>96.390744089470004</v>
      </c>
      <c r="FM77" s="40">
        <v>96.645971738792099</v>
      </c>
      <c r="FN77" s="40">
        <v>96.577789781733301</v>
      </c>
      <c r="FO77" s="40">
        <v>95.763222918875002</v>
      </c>
      <c r="FP77" s="40">
        <v>93.4150732125768</v>
      </c>
      <c r="FQ77" s="40">
        <v>88.806063016574399</v>
      </c>
      <c r="FR77" s="40">
        <v>84.172789434113596</v>
      </c>
      <c r="FS77" s="40">
        <v>81.217620068131694</v>
      </c>
      <c r="FT77" s="40">
        <v>78.997741175006794</v>
      </c>
      <c r="FU77" s="40">
        <v>2.1682524539491598E-3</v>
      </c>
      <c r="FV77" s="40">
        <v>0</v>
      </c>
      <c r="FW77" s="40">
        <v>0</v>
      </c>
      <c r="FX77" s="41">
        <v>1</v>
      </c>
      <c r="FY77" s="22"/>
      <c r="FZ77" s="22"/>
    </row>
    <row r="78" spans="1:182" x14ac:dyDescent="0.2">
      <c r="A78" t="s">
        <v>42</v>
      </c>
      <c r="B78" t="s">
        <v>58</v>
      </c>
      <c r="C78" t="s">
        <v>3</v>
      </c>
      <c r="D78" t="s">
        <v>1</v>
      </c>
      <c r="E78" t="s">
        <v>77</v>
      </c>
      <c r="F78" s="22" t="s">
        <v>78</v>
      </c>
      <c r="G78" s="35">
        <v>43670</v>
      </c>
      <c r="H78" s="40">
        <v>8111</v>
      </c>
      <c r="I78" s="40">
        <v>7.1518825644510899</v>
      </c>
      <c r="J78" s="40">
        <v>6.2393061817354702</v>
      </c>
      <c r="K78" s="40">
        <v>5.6306318407166103</v>
      </c>
      <c r="L78" s="40">
        <v>5.2899649343894097</v>
      </c>
      <c r="M78" s="40">
        <v>5.1718532147683698</v>
      </c>
      <c r="N78" s="40">
        <v>5.4173385448462499</v>
      </c>
      <c r="O78" s="40">
        <v>6.0014505096356698</v>
      </c>
      <c r="P78" s="40">
        <v>6.5126780789238596</v>
      </c>
      <c r="Q78" s="40">
        <v>6.9859047699852397</v>
      </c>
      <c r="R78" s="40">
        <v>7.5428743953705304</v>
      </c>
      <c r="S78" s="40">
        <v>8.2811186231595801</v>
      </c>
      <c r="T78" s="40">
        <v>9.4366081557011192</v>
      </c>
      <c r="U78" s="40">
        <v>10.880884200656</v>
      </c>
      <c r="V78" s="40">
        <v>12.4731689943061</v>
      </c>
      <c r="W78" s="40">
        <v>14.0754559836698</v>
      </c>
      <c r="X78" s="40">
        <v>16.1508306916263</v>
      </c>
      <c r="Y78" s="40">
        <v>17.933901624482299</v>
      </c>
      <c r="Z78" s="40">
        <v>19.284747680832702</v>
      </c>
      <c r="AA78" s="40">
        <v>19.557471506533201</v>
      </c>
      <c r="AB78" s="40">
        <v>18.8358342471005</v>
      </c>
      <c r="AC78" s="40">
        <v>17.200202246731099</v>
      </c>
      <c r="AD78" s="40">
        <v>15.0671955542148</v>
      </c>
      <c r="AE78" s="40">
        <v>12.317603495073699</v>
      </c>
      <c r="AF78" s="40">
        <v>9.9247873247658909</v>
      </c>
      <c r="AG78" s="40">
        <v>-0.12881022172213</v>
      </c>
      <c r="AH78" s="40">
        <v>-6.2475407123404603E-2</v>
      </c>
      <c r="AI78" s="40">
        <v>-7.9484106401920603E-3</v>
      </c>
      <c r="AJ78" s="40">
        <v>2.176532900714E-2</v>
      </c>
      <c r="AK78" s="40">
        <v>-2.3298119608356999E-2</v>
      </c>
      <c r="AL78" s="40">
        <v>-9.8157984884215104E-3</v>
      </c>
      <c r="AM78" s="40">
        <v>-4.6961112984886901E-2</v>
      </c>
      <c r="AN78" s="40">
        <v>-1.21231205278947E-3</v>
      </c>
      <c r="AO78" s="40">
        <v>2.5575323427812598E-2</v>
      </c>
      <c r="AP78" s="40">
        <v>2.19047343169134E-2</v>
      </c>
      <c r="AQ78" s="40">
        <v>2.1777790370721101E-2</v>
      </c>
      <c r="AR78" s="40">
        <v>-3.34733510484094E-2</v>
      </c>
      <c r="AS78" s="40">
        <v>1.99085478640607E-2</v>
      </c>
      <c r="AT78" s="40">
        <v>2.5613371060405399E-2</v>
      </c>
      <c r="AU78" s="40">
        <v>2.85072483535455</v>
      </c>
      <c r="AV78" s="40">
        <v>3.7890824558504099</v>
      </c>
      <c r="AW78" s="40">
        <v>3.9964189935148999</v>
      </c>
      <c r="AX78" s="40">
        <v>4.4561891366889599</v>
      </c>
      <c r="AY78" s="40">
        <v>3.4200900096999298</v>
      </c>
      <c r="AZ78" s="40">
        <v>-1.51798307144866</v>
      </c>
      <c r="BA78" s="40">
        <v>-1.60624803990202</v>
      </c>
      <c r="BB78" s="40">
        <v>-1.2496037457707301</v>
      </c>
      <c r="BC78" s="40">
        <v>-0.76733311173780805</v>
      </c>
      <c r="BD78" s="40">
        <v>-0.33633132067051102</v>
      </c>
      <c r="BE78" s="40">
        <v>-0.119480371470863</v>
      </c>
      <c r="BF78" s="40">
        <v>-5.4674295538589102E-2</v>
      </c>
      <c r="BG78" s="40">
        <v>-2.0515316120970498E-3</v>
      </c>
      <c r="BH78" s="40">
        <v>2.7693179248881299E-2</v>
      </c>
      <c r="BI78" s="40">
        <v>-1.6927099279638799E-2</v>
      </c>
      <c r="BJ78" s="40">
        <v>-5.0256167209576002E-3</v>
      </c>
      <c r="BK78" s="40">
        <v>-4.01509772768723E-2</v>
      </c>
      <c r="BL78" s="40">
        <v>7.1453872406328604E-3</v>
      </c>
      <c r="BM78" s="40">
        <v>3.2446864176853697E-2</v>
      </c>
      <c r="BN78" s="40">
        <v>2.9340628528391099E-2</v>
      </c>
      <c r="BO78" s="40">
        <v>2.9757108103629599E-2</v>
      </c>
      <c r="BP78" s="40">
        <v>-2.8360561383946201E-2</v>
      </c>
      <c r="BQ78" s="40">
        <v>2.51049457561075E-2</v>
      </c>
      <c r="BR78" s="40">
        <v>3.8430351759745997E-2</v>
      </c>
      <c r="BS78" s="40">
        <v>2.8684627053062499</v>
      </c>
      <c r="BT78" s="40">
        <v>3.8153452760959801</v>
      </c>
      <c r="BU78" s="40">
        <v>4.0255802610671996</v>
      </c>
      <c r="BV78" s="40">
        <v>4.4881563425305302</v>
      </c>
      <c r="BW78" s="40">
        <v>3.45052753224746</v>
      </c>
      <c r="BX78" s="40">
        <v>-1.49043000194737</v>
      </c>
      <c r="BY78" s="40">
        <v>-1.5824409229774199</v>
      </c>
      <c r="BZ78" s="40">
        <v>-1.2281405652739501</v>
      </c>
      <c r="CA78" s="40">
        <v>-0.74881037071203405</v>
      </c>
      <c r="CB78" s="40">
        <v>-0.32420537271726402</v>
      </c>
      <c r="CC78" s="40">
        <v>-0.113018545608078</v>
      </c>
      <c r="CD78" s="40">
        <v>-4.9271269419238303E-2</v>
      </c>
      <c r="CE78" s="40">
        <v>2.03262883927569E-3</v>
      </c>
      <c r="CF78" s="40">
        <v>3.1798790268478698E-2</v>
      </c>
      <c r="CG78" s="40">
        <v>-1.25145500078168E-2</v>
      </c>
      <c r="CH78" s="40">
        <v>-1.7079514209992501E-3</v>
      </c>
      <c r="CI78" s="40">
        <v>-3.5434298031013702E-2</v>
      </c>
      <c r="CJ78" s="40">
        <v>1.2933904311448301E-2</v>
      </c>
      <c r="CK78" s="40">
        <v>3.7206072367070797E-2</v>
      </c>
      <c r="CL78" s="40">
        <v>3.4490706207518901E-2</v>
      </c>
      <c r="CM78" s="40">
        <v>3.5283559258285503E-2</v>
      </c>
      <c r="CN78" s="40">
        <v>-2.48194588372769E-2</v>
      </c>
      <c r="CO78" s="40">
        <v>2.8703955106507899E-2</v>
      </c>
      <c r="CP78" s="40">
        <v>4.7307353548125097E-2</v>
      </c>
      <c r="CQ78" s="40">
        <v>2.8807479000004701</v>
      </c>
      <c r="CR78" s="40">
        <v>3.8335348253944201</v>
      </c>
      <c r="CS78" s="40">
        <v>4.0457772661408304</v>
      </c>
      <c r="CT78" s="40">
        <v>4.5102967319156599</v>
      </c>
      <c r="CU78" s="40">
        <v>3.4716084676429699</v>
      </c>
      <c r="CV78" s="40">
        <v>-1.47134682994487</v>
      </c>
      <c r="CW78" s="40">
        <v>-1.5659521863183401</v>
      </c>
      <c r="CX78" s="40">
        <v>-1.2132752318445299</v>
      </c>
      <c r="CY78" s="40">
        <v>-0.73598157670285402</v>
      </c>
      <c r="CZ78" s="40">
        <v>-0.31580697810375702</v>
      </c>
      <c r="DA78" s="40">
        <v>-0.106556719745293</v>
      </c>
      <c r="DB78" s="40">
        <v>-4.3868243299887498E-2</v>
      </c>
      <c r="DC78" s="40">
        <v>6.1167892906484403E-3</v>
      </c>
      <c r="DD78" s="40">
        <v>3.5904401288076197E-2</v>
      </c>
      <c r="DE78" s="40">
        <v>-8.1020007359948899E-3</v>
      </c>
      <c r="DF78" s="40">
        <v>1.60971387895909E-3</v>
      </c>
      <c r="DG78" s="40">
        <v>-3.0717618785155099E-2</v>
      </c>
      <c r="DH78" s="40">
        <v>1.8722421382263699E-2</v>
      </c>
      <c r="DI78" s="40">
        <v>4.1965280557288001E-2</v>
      </c>
      <c r="DJ78" s="40">
        <v>3.9640783886646699E-2</v>
      </c>
      <c r="DK78" s="40">
        <v>4.0810010412941501E-2</v>
      </c>
      <c r="DL78" s="40">
        <v>-2.1278356290607599E-2</v>
      </c>
      <c r="DM78" s="40">
        <v>3.2302964456908299E-2</v>
      </c>
      <c r="DN78" s="40">
        <v>5.6184355336504198E-2</v>
      </c>
      <c r="DO78" s="40">
        <v>2.8930330946946801</v>
      </c>
      <c r="DP78" s="40">
        <v>3.8517243746928602</v>
      </c>
      <c r="DQ78" s="40">
        <v>4.0659742712144604</v>
      </c>
      <c r="DR78" s="40">
        <v>4.5324371213007897</v>
      </c>
      <c r="DS78" s="40">
        <v>3.4926894030384701</v>
      </c>
      <c r="DT78" s="40">
        <v>-1.45226365794237</v>
      </c>
      <c r="DU78" s="40">
        <v>-1.5494634496592701</v>
      </c>
      <c r="DV78" s="40">
        <v>-1.1984098984150999</v>
      </c>
      <c r="DW78" s="40">
        <v>-0.723152782693673</v>
      </c>
      <c r="DX78" s="40">
        <v>-0.30740858349025002</v>
      </c>
      <c r="DY78" s="40">
        <v>-9.7226869494025703E-2</v>
      </c>
      <c r="DZ78" s="40">
        <v>-3.6067131715072101E-2</v>
      </c>
      <c r="EA78" s="40">
        <v>1.20136683187434E-2</v>
      </c>
      <c r="EB78" s="40">
        <v>4.1832251529817503E-2</v>
      </c>
      <c r="EC78" s="40">
        <v>-1.73098040727669E-3</v>
      </c>
      <c r="ED78" s="40">
        <v>6.3998956464230098E-3</v>
      </c>
      <c r="EE78" s="40">
        <v>-2.3907483077140499E-2</v>
      </c>
      <c r="EF78" s="40">
        <v>2.7080120675685999E-2</v>
      </c>
      <c r="EG78" s="40">
        <v>4.8836821306328999E-2</v>
      </c>
      <c r="EH78" s="40">
        <v>4.7076678098124297E-2</v>
      </c>
      <c r="EI78" s="40">
        <v>4.8789328145849999E-2</v>
      </c>
      <c r="EJ78" s="40">
        <v>-1.6165566626144299E-2</v>
      </c>
      <c r="EK78" s="40">
        <v>3.7499362348955102E-2</v>
      </c>
      <c r="EL78" s="40">
        <v>6.9001336035844796E-2</v>
      </c>
      <c r="EM78" s="40">
        <v>2.91077096464638</v>
      </c>
      <c r="EN78" s="40">
        <v>3.8779871949384299</v>
      </c>
      <c r="EO78" s="40">
        <v>4.0951355387667601</v>
      </c>
      <c r="EP78" s="40">
        <v>4.56440432714236</v>
      </c>
      <c r="EQ78" s="40">
        <v>3.5231269255859998</v>
      </c>
      <c r="ER78" s="40">
        <v>-1.42471058844109</v>
      </c>
      <c r="ES78" s="40">
        <v>-1.5256563327346699</v>
      </c>
      <c r="ET78" s="40">
        <v>-1.17694671791832</v>
      </c>
      <c r="EU78" s="40">
        <v>-0.704630041667899</v>
      </c>
      <c r="EV78" s="40">
        <v>-0.29528263553700301</v>
      </c>
      <c r="EW78" s="40">
        <v>74.848490629059697</v>
      </c>
      <c r="EX78" s="40">
        <v>73.436000016043494</v>
      </c>
      <c r="EY78" s="40">
        <v>71.567228496459407</v>
      </c>
      <c r="EZ78" s="40">
        <v>70.302500730998801</v>
      </c>
      <c r="FA78" s="40">
        <v>69.938386155511395</v>
      </c>
      <c r="FB78" s="40">
        <v>69.237060927296298</v>
      </c>
      <c r="FC78" s="40">
        <v>68.332489615664301</v>
      </c>
      <c r="FD78" s="40">
        <v>69.540249570696304</v>
      </c>
      <c r="FE78" s="40">
        <v>73.661547917085201</v>
      </c>
      <c r="FF78" s="40">
        <v>78.699895972609795</v>
      </c>
      <c r="FG78" s="40">
        <v>83.263067153775694</v>
      </c>
      <c r="FH78" s="40">
        <v>87.125565339779797</v>
      </c>
      <c r="FI78" s="40">
        <v>90.396264559896593</v>
      </c>
      <c r="FJ78" s="40">
        <v>93.901656004231299</v>
      </c>
      <c r="FK78" s="40">
        <v>96.4154845151931</v>
      </c>
      <c r="FL78" s="40">
        <v>98.182872028765004</v>
      </c>
      <c r="FM78" s="40">
        <v>99.156023450048195</v>
      </c>
      <c r="FN78" s="40">
        <v>99.137871943700603</v>
      </c>
      <c r="FO78" s="40">
        <v>98.389820891568903</v>
      </c>
      <c r="FP78" s="40">
        <v>96.299394177062297</v>
      </c>
      <c r="FQ78" s="40">
        <v>91.754100192130196</v>
      </c>
      <c r="FR78" s="40">
        <v>86.776656439103803</v>
      </c>
      <c r="FS78" s="40">
        <v>83.375852955370206</v>
      </c>
      <c r="FT78" s="40">
        <v>80.782975997296106</v>
      </c>
      <c r="FU78" s="40">
        <v>4.4149525847252003E-3</v>
      </c>
      <c r="FV78" s="40">
        <v>0</v>
      </c>
      <c r="FW78" s="40">
        <v>0</v>
      </c>
      <c r="FX78" s="41">
        <v>1</v>
      </c>
      <c r="FY78" s="22"/>
      <c r="FZ78" s="22"/>
    </row>
    <row r="79" spans="1:182" x14ac:dyDescent="0.2">
      <c r="A79" t="s">
        <v>42</v>
      </c>
      <c r="B79" t="s">
        <v>58</v>
      </c>
      <c r="C79" t="s">
        <v>3</v>
      </c>
      <c r="D79" t="s">
        <v>1</v>
      </c>
      <c r="E79" t="s">
        <v>78</v>
      </c>
      <c r="F79" s="22" t="s">
        <v>1</v>
      </c>
      <c r="G79" s="35">
        <v>43670</v>
      </c>
      <c r="H79" s="40">
        <v>25111</v>
      </c>
      <c r="I79" s="40">
        <v>28.1442193473207</v>
      </c>
      <c r="J79" s="40">
        <v>24.4156134083651</v>
      </c>
      <c r="K79" s="40">
        <v>21.4272444904671</v>
      </c>
      <c r="L79" s="40">
        <v>19.609959401274899</v>
      </c>
      <c r="M79" s="40">
        <v>18.599326714719901</v>
      </c>
      <c r="N79" s="40">
        <v>18.1246620943624</v>
      </c>
      <c r="O79" s="40">
        <v>18.554240546633</v>
      </c>
      <c r="P79" s="40">
        <v>19.759078390177699</v>
      </c>
      <c r="Q79" s="40">
        <v>21.2725394660159</v>
      </c>
      <c r="R79" s="40">
        <v>24.407265802681</v>
      </c>
      <c r="S79" s="40">
        <v>28.8124876661653</v>
      </c>
      <c r="T79" s="40">
        <v>34.363341587271002</v>
      </c>
      <c r="U79" s="40">
        <v>40.4426793219681</v>
      </c>
      <c r="V79" s="40">
        <v>46.052866577929997</v>
      </c>
      <c r="W79" s="40">
        <v>51.359231257046702</v>
      </c>
      <c r="X79" s="40">
        <v>56.429300661326998</v>
      </c>
      <c r="Y79" s="40">
        <v>60.343427177901603</v>
      </c>
      <c r="Z79" s="40">
        <v>62.821571857358897</v>
      </c>
      <c r="AA79" s="40">
        <v>62.575668841663202</v>
      </c>
      <c r="AB79" s="40">
        <v>59.530207235033899</v>
      </c>
      <c r="AC79" s="40">
        <v>55.665669999968799</v>
      </c>
      <c r="AD79" s="40">
        <v>51.059471072504699</v>
      </c>
      <c r="AE79" s="40">
        <v>43.982652730688898</v>
      </c>
      <c r="AF79" s="40">
        <v>36.758740821365201</v>
      </c>
      <c r="AG79" s="40">
        <v>-0.155253343962753</v>
      </c>
      <c r="AH79" s="40">
        <v>-3.4425738060099902E-2</v>
      </c>
      <c r="AI79" s="40">
        <v>-8.82439213969506E-2</v>
      </c>
      <c r="AJ79" s="40">
        <v>6.4318911641802496E-3</v>
      </c>
      <c r="AK79" s="40">
        <v>7.1910615554247798E-2</v>
      </c>
      <c r="AL79" s="40">
        <v>8.90333657187799E-2</v>
      </c>
      <c r="AM79" s="40">
        <v>1.9223197212503599E-2</v>
      </c>
      <c r="AN79" s="40">
        <v>0.279902718543041</v>
      </c>
      <c r="AO79" s="40">
        <v>0.26782906352833202</v>
      </c>
      <c r="AP79" s="40">
        <v>0.13468146385031801</v>
      </c>
      <c r="AQ79" s="40">
        <v>-0.18734144283419099</v>
      </c>
      <c r="AR79" s="40">
        <v>9.3301229222950595E-3</v>
      </c>
      <c r="AS79" s="40">
        <v>-4.37289728438367E-2</v>
      </c>
      <c r="AT79" s="40">
        <v>-2.53820457120041E-2</v>
      </c>
      <c r="AU79" s="40">
        <v>2.7059838343790399</v>
      </c>
      <c r="AV79" s="40">
        <v>3.66267130414144</v>
      </c>
      <c r="AW79" s="40">
        <v>3.9554844318262998</v>
      </c>
      <c r="AX79" s="40">
        <v>4.4416273544856404</v>
      </c>
      <c r="AY79" s="40">
        <v>3.53462802966816</v>
      </c>
      <c r="AZ79" s="40">
        <v>-4.2830933148517797E-2</v>
      </c>
      <c r="BA79" s="40">
        <v>-0.48851834447926101</v>
      </c>
      <c r="BB79" s="40">
        <v>-0.79603792060232503</v>
      </c>
      <c r="BC79" s="40">
        <v>-0.82389904226601596</v>
      </c>
      <c r="BD79" s="40">
        <v>-0.74053315790562002</v>
      </c>
      <c r="BE79" s="40">
        <v>-0.124259236882111</v>
      </c>
      <c r="BF79" s="40">
        <v>-6.4974813394386103E-3</v>
      </c>
      <c r="BG79" s="40">
        <v>-6.5048394005637306E-2</v>
      </c>
      <c r="BH79" s="40">
        <v>3.1467087937496398E-2</v>
      </c>
      <c r="BI79" s="40">
        <v>9.1075606272399107E-2</v>
      </c>
      <c r="BJ79" s="40">
        <v>0.10950963510818</v>
      </c>
      <c r="BK79" s="40">
        <v>3.9800248037809502E-2</v>
      </c>
      <c r="BL79" s="40">
        <v>0.30056104766758601</v>
      </c>
      <c r="BM79" s="40">
        <v>0.28417627725456901</v>
      </c>
      <c r="BN79" s="40">
        <v>0.149669209992493</v>
      </c>
      <c r="BO79" s="40">
        <v>-0.17191422769258799</v>
      </c>
      <c r="BP79" s="40">
        <v>2.0055156357793799E-2</v>
      </c>
      <c r="BQ79" s="40">
        <v>-3.3057108499708499E-2</v>
      </c>
      <c r="BR79" s="40">
        <v>1.70742036789068E-3</v>
      </c>
      <c r="BS79" s="40">
        <v>2.74459129246363</v>
      </c>
      <c r="BT79" s="40">
        <v>3.6990058266207702</v>
      </c>
      <c r="BU79" s="40">
        <v>3.99236385129886</v>
      </c>
      <c r="BV79" s="40">
        <v>4.4842059167256298</v>
      </c>
      <c r="BW79" s="40">
        <v>3.5819072733211899</v>
      </c>
      <c r="BX79" s="40">
        <v>-3.36996969158235E-3</v>
      </c>
      <c r="BY79" s="40">
        <v>-0.45006519985492</v>
      </c>
      <c r="BZ79" s="40">
        <v>-0.74811350290323197</v>
      </c>
      <c r="CA79" s="40">
        <v>-0.77706323995892002</v>
      </c>
      <c r="CB79" s="40">
        <v>-0.70773795632342096</v>
      </c>
      <c r="CC79" s="40">
        <v>-0.102792812734478</v>
      </c>
      <c r="CD79" s="40">
        <v>1.284554418828E-2</v>
      </c>
      <c r="CE79" s="40">
        <v>-4.8983242394253702E-2</v>
      </c>
      <c r="CF79" s="40">
        <v>4.8806388958725501E-2</v>
      </c>
      <c r="CG79" s="40">
        <v>0.104349220462054</v>
      </c>
      <c r="CH79" s="40">
        <v>0.123691436911032</v>
      </c>
      <c r="CI79" s="40">
        <v>5.40518507561632E-2</v>
      </c>
      <c r="CJ79" s="40">
        <v>0.314868943488397</v>
      </c>
      <c r="CK79" s="40">
        <v>0.29549830768333302</v>
      </c>
      <c r="CL79" s="40">
        <v>0.16004967731384101</v>
      </c>
      <c r="CM79" s="40">
        <v>-0.16122938548097701</v>
      </c>
      <c r="CN79" s="40">
        <v>2.74832818438723E-2</v>
      </c>
      <c r="CO79" s="40">
        <v>-2.5665807764345801E-2</v>
      </c>
      <c r="CP79" s="40">
        <v>2.04695020529971E-2</v>
      </c>
      <c r="CQ79" s="40">
        <v>2.77133070032427</v>
      </c>
      <c r="CR79" s="40">
        <v>3.72417100620518</v>
      </c>
      <c r="CS79" s="40">
        <v>4.01790642488087</v>
      </c>
      <c r="CT79" s="40">
        <v>4.5136956992272497</v>
      </c>
      <c r="CU79" s="40">
        <v>3.6146527334499399</v>
      </c>
      <c r="CV79" s="40">
        <v>2.3960573389940801E-2</v>
      </c>
      <c r="CW79" s="40">
        <v>-0.42343266902676302</v>
      </c>
      <c r="CX79" s="40">
        <v>-0.71492119719555802</v>
      </c>
      <c r="CY79" s="40">
        <v>-0.74462490595552699</v>
      </c>
      <c r="CZ79" s="40">
        <v>-0.68502409961063004</v>
      </c>
      <c r="DA79" s="40">
        <v>-8.1326388586844697E-2</v>
      </c>
      <c r="DB79" s="40">
        <v>3.2188569715998497E-2</v>
      </c>
      <c r="DC79" s="40">
        <v>-3.2918090782870002E-2</v>
      </c>
      <c r="DD79" s="40">
        <v>6.6145689979954597E-2</v>
      </c>
      <c r="DE79" s="40">
        <v>0.117622834651709</v>
      </c>
      <c r="DF79" s="40">
        <v>0.13787323871388499</v>
      </c>
      <c r="DG79" s="40">
        <v>6.8303453474516801E-2</v>
      </c>
      <c r="DH79" s="40">
        <v>0.32917683930920899</v>
      </c>
      <c r="DI79" s="40">
        <v>0.30682033811209702</v>
      </c>
      <c r="DJ79" s="40">
        <v>0.17043014463518999</v>
      </c>
      <c r="DK79" s="40">
        <v>-0.150544543269366</v>
      </c>
      <c r="DL79" s="40">
        <v>3.4911407329950801E-2</v>
      </c>
      <c r="DM79" s="40">
        <v>-1.82745070289831E-2</v>
      </c>
      <c r="DN79" s="40">
        <v>3.9231583738103502E-2</v>
      </c>
      <c r="DO79" s="40">
        <v>2.7980701081849202</v>
      </c>
      <c r="DP79" s="40">
        <v>3.7493361857896002</v>
      </c>
      <c r="DQ79" s="40">
        <v>4.0434489984628899</v>
      </c>
      <c r="DR79" s="40">
        <v>4.5431854817288704</v>
      </c>
      <c r="DS79" s="40">
        <v>3.6473981935786899</v>
      </c>
      <c r="DT79" s="40">
        <v>5.12911164714639E-2</v>
      </c>
      <c r="DU79" s="40">
        <v>-0.39680013819860699</v>
      </c>
      <c r="DV79" s="40">
        <v>-0.68172889148788296</v>
      </c>
      <c r="DW79" s="40">
        <v>-0.71218657195213297</v>
      </c>
      <c r="DX79" s="40">
        <v>-0.66231024289783802</v>
      </c>
      <c r="DY79" s="40">
        <v>-5.0332281506202503E-2</v>
      </c>
      <c r="DZ79" s="40">
        <v>6.0116826436659901E-2</v>
      </c>
      <c r="EA79" s="40">
        <v>-9.7225633915567593E-3</v>
      </c>
      <c r="EB79" s="40">
        <v>9.1180886753270698E-2</v>
      </c>
      <c r="EC79" s="40">
        <v>0.13678782536986001</v>
      </c>
      <c r="ED79" s="40">
        <v>0.15834950810328399</v>
      </c>
      <c r="EE79" s="40">
        <v>8.8880504299822694E-2</v>
      </c>
      <c r="EF79" s="40">
        <v>0.34983516843375401</v>
      </c>
      <c r="EG79" s="40">
        <v>0.32316755183833401</v>
      </c>
      <c r="EH79" s="40">
        <v>0.18541789077736401</v>
      </c>
      <c r="EI79" s="40">
        <v>-0.135117328127763</v>
      </c>
      <c r="EJ79" s="40">
        <v>4.56364407654496E-2</v>
      </c>
      <c r="EK79" s="40">
        <v>-7.6026426848548202E-3</v>
      </c>
      <c r="EL79" s="40">
        <v>6.6321049817998301E-2</v>
      </c>
      <c r="EM79" s="40">
        <v>2.8366775662695098</v>
      </c>
      <c r="EN79" s="40">
        <v>3.7856707082689298</v>
      </c>
      <c r="EO79" s="40">
        <v>4.0803284179354398</v>
      </c>
      <c r="EP79" s="40">
        <v>4.5857640439688598</v>
      </c>
      <c r="EQ79" s="40">
        <v>3.6946774372317299</v>
      </c>
      <c r="ER79" s="40">
        <v>9.0752079928399301E-2</v>
      </c>
      <c r="ES79" s="40">
        <v>-0.35834699357426503</v>
      </c>
      <c r="ET79" s="40">
        <v>-0.63380447378879001</v>
      </c>
      <c r="EU79" s="40">
        <v>-0.66535076964503703</v>
      </c>
      <c r="EV79" s="40">
        <v>-0.62951504131563896</v>
      </c>
      <c r="EW79" s="40">
        <v>79.407167552042395</v>
      </c>
      <c r="EX79" s="40">
        <v>77.834200923357002</v>
      </c>
      <c r="EY79" s="40">
        <v>75.691019751005101</v>
      </c>
      <c r="EZ79" s="40">
        <v>74.4737582736376</v>
      </c>
      <c r="FA79" s="40">
        <v>73.626090972610498</v>
      </c>
      <c r="FB79" s="40">
        <v>72.912588356550998</v>
      </c>
      <c r="FC79" s="40">
        <v>71.791859513084106</v>
      </c>
      <c r="FD79" s="40">
        <v>72.698532831256301</v>
      </c>
      <c r="FE79" s="40">
        <v>76.061113889724297</v>
      </c>
      <c r="FF79" s="40">
        <v>80.5016075998888</v>
      </c>
      <c r="FG79" s="40">
        <v>84.807137975290104</v>
      </c>
      <c r="FH79" s="40">
        <v>88.1099332520606</v>
      </c>
      <c r="FI79" s="40">
        <v>90.853339219312801</v>
      </c>
      <c r="FJ79" s="40">
        <v>94.285065822525098</v>
      </c>
      <c r="FK79" s="40">
        <v>96.994302702457205</v>
      </c>
      <c r="FL79" s="40">
        <v>98.655554250893204</v>
      </c>
      <c r="FM79" s="40">
        <v>99.475046712731697</v>
      </c>
      <c r="FN79" s="40">
        <v>99.978497935778407</v>
      </c>
      <c r="FO79" s="40">
        <v>99.5732494340931</v>
      </c>
      <c r="FP79" s="40">
        <v>97.636219965174504</v>
      </c>
      <c r="FQ79" s="40">
        <v>93.784171829539801</v>
      </c>
      <c r="FR79" s="40">
        <v>89.601230654834396</v>
      </c>
      <c r="FS79" s="40">
        <v>86.775859179299701</v>
      </c>
      <c r="FT79" s="40">
        <v>84.688410560974901</v>
      </c>
      <c r="FU79" s="40">
        <v>2.1207474464222898E-3</v>
      </c>
      <c r="FV79" s="40">
        <v>0</v>
      </c>
      <c r="FW79" s="40">
        <v>0</v>
      </c>
      <c r="FX79" s="41">
        <v>1</v>
      </c>
      <c r="FY79" s="22"/>
      <c r="FZ79" s="22"/>
    </row>
    <row r="80" spans="1:182" x14ac:dyDescent="0.2">
      <c r="A80" t="s">
        <v>42</v>
      </c>
      <c r="B80" t="s">
        <v>58</v>
      </c>
      <c r="C80" t="s">
        <v>3</v>
      </c>
      <c r="D80" t="s">
        <v>1</v>
      </c>
      <c r="E80" t="s">
        <v>78</v>
      </c>
      <c r="F80" s="22" t="s">
        <v>77</v>
      </c>
      <c r="G80" s="35">
        <v>43670</v>
      </c>
      <c r="H80" s="40">
        <v>20863</v>
      </c>
      <c r="I80" s="40">
        <v>23.945396675415999</v>
      </c>
      <c r="J80" s="40">
        <v>20.796739656652498</v>
      </c>
      <c r="K80" s="40">
        <v>18.249314524686</v>
      </c>
      <c r="L80" s="40">
        <v>16.714050810861401</v>
      </c>
      <c r="M80" s="40">
        <v>15.861369317387799</v>
      </c>
      <c r="N80" s="40">
        <v>15.4235927490079</v>
      </c>
      <c r="O80" s="40">
        <v>15.7301850956678</v>
      </c>
      <c r="P80" s="40">
        <v>16.7461368589133</v>
      </c>
      <c r="Q80" s="40">
        <v>17.946825158777798</v>
      </c>
      <c r="R80" s="40">
        <v>20.579892019489002</v>
      </c>
      <c r="S80" s="40">
        <v>24.265509862392999</v>
      </c>
      <c r="T80" s="40">
        <v>28.846631363309701</v>
      </c>
      <c r="U80" s="40">
        <v>33.824489263771397</v>
      </c>
      <c r="V80" s="40">
        <v>38.369676885004999</v>
      </c>
      <c r="W80" s="40">
        <v>42.629292974937101</v>
      </c>
      <c r="X80" s="40">
        <v>46.6920501404419</v>
      </c>
      <c r="Y80" s="40">
        <v>49.802794804341602</v>
      </c>
      <c r="Z80" s="40">
        <v>51.795409009345001</v>
      </c>
      <c r="AA80" s="40">
        <v>51.618458707816401</v>
      </c>
      <c r="AB80" s="40">
        <v>49.070324771862403</v>
      </c>
      <c r="AC80" s="40">
        <v>46.076265363224401</v>
      </c>
      <c r="AD80" s="40">
        <v>42.5426264390059</v>
      </c>
      <c r="AE80" s="40">
        <v>36.900563274273203</v>
      </c>
      <c r="AF80" s="40">
        <v>31.017431119718399</v>
      </c>
      <c r="AG80" s="40">
        <v>-0.12584440792023499</v>
      </c>
      <c r="AH80" s="40">
        <v>-3.7832420208139303E-2</v>
      </c>
      <c r="AI80" s="40">
        <v>-9.4039359852718593E-2</v>
      </c>
      <c r="AJ80" s="40">
        <v>-1.25963557420187E-2</v>
      </c>
      <c r="AK80" s="40">
        <v>6.2445039353931003E-2</v>
      </c>
      <c r="AL80" s="40">
        <v>6.2305043337449101E-2</v>
      </c>
      <c r="AM80" s="40">
        <v>3.2127864103793598E-2</v>
      </c>
      <c r="AN80" s="40">
        <v>0.24290428025074001</v>
      </c>
      <c r="AO80" s="40">
        <v>0.25989271564569999</v>
      </c>
      <c r="AP80" s="40">
        <v>9.4392256432364999E-2</v>
      </c>
      <c r="AQ80" s="40">
        <v>-0.18226299767469401</v>
      </c>
      <c r="AR80" s="40">
        <v>1.44738946192719E-2</v>
      </c>
      <c r="AS80" s="40">
        <v>-4.6871024105160697E-2</v>
      </c>
      <c r="AT80" s="40">
        <v>-8.7603965821600002E-2</v>
      </c>
      <c r="AU80" s="40">
        <v>1.5194647666343699</v>
      </c>
      <c r="AV80" s="40">
        <v>1.97916078837945</v>
      </c>
      <c r="AW80" s="40">
        <v>2.28259115867258</v>
      </c>
      <c r="AX80" s="40">
        <v>2.5360124005684699</v>
      </c>
      <c r="AY80" s="40">
        <v>2.2538578370166</v>
      </c>
      <c r="AZ80" s="40">
        <v>0.61788994917550399</v>
      </c>
      <c r="BA80" s="40">
        <v>0.12528476003988601</v>
      </c>
      <c r="BB80" s="40">
        <v>-0.39197908822119698</v>
      </c>
      <c r="BC80" s="40">
        <v>-0.59147388024360403</v>
      </c>
      <c r="BD80" s="40">
        <v>-0.57755651864554203</v>
      </c>
      <c r="BE80" s="40">
        <v>-9.6773988160657007E-2</v>
      </c>
      <c r="BF80" s="40">
        <v>-1.0933672261147401E-2</v>
      </c>
      <c r="BG80" s="40">
        <v>-7.1408660218295297E-2</v>
      </c>
      <c r="BH80" s="40">
        <v>1.16900331486886E-2</v>
      </c>
      <c r="BI80" s="40">
        <v>8.0509036905926104E-2</v>
      </c>
      <c r="BJ80" s="40">
        <v>8.1197280988122705E-2</v>
      </c>
      <c r="BK80" s="40">
        <v>5.1645062525666398E-2</v>
      </c>
      <c r="BL80" s="40">
        <v>0.26384632381368001</v>
      </c>
      <c r="BM80" s="40">
        <v>0.275186867379483</v>
      </c>
      <c r="BN80" s="40">
        <v>0.108456919730093</v>
      </c>
      <c r="BO80" s="40">
        <v>-0.16668349455680001</v>
      </c>
      <c r="BP80" s="40">
        <v>2.4240947502698999E-2</v>
      </c>
      <c r="BQ80" s="40">
        <v>-3.7125719088778403E-2</v>
      </c>
      <c r="BR80" s="40">
        <v>-6.7161077089541693E-2</v>
      </c>
      <c r="BS80" s="40">
        <v>1.55055697396757</v>
      </c>
      <c r="BT80" s="40">
        <v>2.0126391254163498</v>
      </c>
      <c r="BU80" s="40">
        <v>2.3170026971627098</v>
      </c>
      <c r="BV80" s="40">
        <v>2.5700835872654602</v>
      </c>
      <c r="BW80" s="40">
        <v>2.2926331331424801</v>
      </c>
      <c r="BX80" s="40">
        <v>0.65118518170639605</v>
      </c>
      <c r="BY80" s="40">
        <v>0.15822659623601701</v>
      </c>
      <c r="BZ80" s="40">
        <v>-0.35168299697859901</v>
      </c>
      <c r="CA80" s="40">
        <v>-0.55167245080721306</v>
      </c>
      <c r="CB80" s="40">
        <v>-0.54726088085421398</v>
      </c>
      <c r="CC80" s="40">
        <v>-7.6639903991521499E-2</v>
      </c>
      <c r="CD80" s="40">
        <v>7.6963186260894899E-3</v>
      </c>
      <c r="CE80" s="40">
        <v>-5.5734706590715798E-2</v>
      </c>
      <c r="CF80" s="40">
        <v>2.8510712111493801E-2</v>
      </c>
      <c r="CG80" s="40">
        <v>9.3020106582623496E-2</v>
      </c>
      <c r="CH80" s="40">
        <v>9.42819872341219E-2</v>
      </c>
      <c r="CI80" s="40">
        <v>6.5162614697998902E-2</v>
      </c>
      <c r="CJ80" s="40">
        <v>0.27835071939025202</v>
      </c>
      <c r="CK80" s="40">
        <v>0.28577955028018398</v>
      </c>
      <c r="CL80" s="40">
        <v>0.118198062685337</v>
      </c>
      <c r="CM80" s="40">
        <v>-0.15589317815672099</v>
      </c>
      <c r="CN80" s="40">
        <v>3.1005578576680098E-2</v>
      </c>
      <c r="CO80" s="40">
        <v>-3.0376150521262701E-2</v>
      </c>
      <c r="CP80" s="40">
        <v>-5.3002394628277397E-2</v>
      </c>
      <c r="CQ80" s="40">
        <v>1.5720913420512801</v>
      </c>
      <c r="CR80" s="40">
        <v>2.0358261196640499</v>
      </c>
      <c r="CS80" s="40">
        <v>2.3408360238941301</v>
      </c>
      <c r="CT80" s="40">
        <v>2.59368118738176</v>
      </c>
      <c r="CU80" s="40">
        <v>2.3194887851192401</v>
      </c>
      <c r="CV80" s="40">
        <v>0.67424535833102295</v>
      </c>
      <c r="CW80" s="40">
        <v>0.181042011635729</v>
      </c>
      <c r="CX80" s="40">
        <v>-0.32377404693674999</v>
      </c>
      <c r="CY80" s="40">
        <v>-0.52410610202547003</v>
      </c>
      <c r="CZ80" s="40">
        <v>-0.52627821440863298</v>
      </c>
      <c r="DA80" s="40">
        <v>-5.6505819822386102E-2</v>
      </c>
      <c r="DB80" s="40">
        <v>2.6326309513326301E-2</v>
      </c>
      <c r="DC80" s="40">
        <v>-4.0060752963136298E-2</v>
      </c>
      <c r="DD80" s="40">
        <v>4.5331391074299003E-2</v>
      </c>
      <c r="DE80" s="40">
        <v>0.105531176259321</v>
      </c>
      <c r="DF80" s="40">
        <v>0.107366693480121</v>
      </c>
      <c r="DG80" s="40">
        <v>7.86801668703314E-2</v>
      </c>
      <c r="DH80" s="40">
        <v>0.29285511496682398</v>
      </c>
      <c r="DI80" s="40">
        <v>0.29637223318088501</v>
      </c>
      <c r="DJ80" s="40">
        <v>0.12793920564058101</v>
      </c>
      <c r="DK80" s="40">
        <v>-0.145102861756641</v>
      </c>
      <c r="DL80" s="40">
        <v>3.7770209650661198E-2</v>
      </c>
      <c r="DM80" s="40">
        <v>-2.3626581953746902E-2</v>
      </c>
      <c r="DN80" s="40">
        <v>-3.88437121670131E-2</v>
      </c>
      <c r="DO80" s="40">
        <v>1.59362571013499</v>
      </c>
      <c r="DP80" s="40">
        <v>2.05901311391175</v>
      </c>
      <c r="DQ80" s="40">
        <v>2.3646693506255598</v>
      </c>
      <c r="DR80" s="40">
        <v>2.6172787874980599</v>
      </c>
      <c r="DS80" s="40">
        <v>2.346344437096</v>
      </c>
      <c r="DT80" s="40">
        <v>0.69730553495564995</v>
      </c>
      <c r="DU80" s="40">
        <v>0.20385742703544099</v>
      </c>
      <c r="DV80" s="40">
        <v>-0.29586509689490098</v>
      </c>
      <c r="DW80" s="40">
        <v>-0.49653975324372701</v>
      </c>
      <c r="DX80" s="40">
        <v>-0.50529554796305298</v>
      </c>
      <c r="DY80" s="40">
        <v>-2.7435400062807699E-2</v>
      </c>
      <c r="DZ80" s="40">
        <v>5.3225057460318199E-2</v>
      </c>
      <c r="EA80" s="40">
        <v>-1.7430053328712999E-2</v>
      </c>
      <c r="EB80" s="40">
        <v>6.9617779965006302E-2</v>
      </c>
      <c r="EC80" s="40">
        <v>0.123595173811316</v>
      </c>
      <c r="ED80" s="40">
        <v>0.126258931130795</v>
      </c>
      <c r="EE80" s="40">
        <v>9.8197365292204297E-2</v>
      </c>
      <c r="EF80" s="40">
        <v>0.31379715852976398</v>
      </c>
      <c r="EG80" s="40">
        <v>0.31166638491466703</v>
      </c>
      <c r="EH80" s="40">
        <v>0.14200386893830899</v>
      </c>
      <c r="EI80" s="40">
        <v>-0.129523358638747</v>
      </c>
      <c r="EJ80" s="40">
        <v>4.7537262534088201E-2</v>
      </c>
      <c r="EK80" s="40">
        <v>-1.3881276937364601E-2</v>
      </c>
      <c r="EL80" s="40">
        <v>-1.8400823434954701E-2</v>
      </c>
      <c r="EM80" s="40">
        <v>1.6247179174681901</v>
      </c>
      <c r="EN80" s="40">
        <v>2.0924914509486499</v>
      </c>
      <c r="EO80" s="40">
        <v>2.3990808891156798</v>
      </c>
      <c r="EP80" s="40">
        <v>2.6513499741950501</v>
      </c>
      <c r="EQ80" s="40">
        <v>2.3851197332218801</v>
      </c>
      <c r="ER80" s="40">
        <v>0.73060076748654201</v>
      </c>
      <c r="ES80" s="40">
        <v>0.23679926323157199</v>
      </c>
      <c r="ET80" s="40">
        <v>-0.25556900565230301</v>
      </c>
      <c r="EU80" s="40">
        <v>-0.45673832380733598</v>
      </c>
      <c r="EV80" s="40">
        <v>-0.47499991017172499</v>
      </c>
      <c r="EW80" s="40">
        <v>79.509542131687397</v>
      </c>
      <c r="EX80" s="40">
        <v>77.935181471096996</v>
      </c>
      <c r="EY80" s="40">
        <v>75.7652723020434</v>
      </c>
      <c r="EZ80" s="40">
        <v>74.5330447201911</v>
      </c>
      <c r="FA80" s="40">
        <v>73.648236860755702</v>
      </c>
      <c r="FB80" s="40">
        <v>72.929033088999503</v>
      </c>
      <c r="FC80" s="40">
        <v>71.803723710581806</v>
      </c>
      <c r="FD80" s="40">
        <v>72.733191573353196</v>
      </c>
      <c r="FE80" s="40">
        <v>76.127039818061206</v>
      </c>
      <c r="FF80" s="40">
        <v>80.573013833240196</v>
      </c>
      <c r="FG80" s="40">
        <v>84.887149925272695</v>
      </c>
      <c r="FH80" s="40">
        <v>88.175055602601603</v>
      </c>
      <c r="FI80" s="40">
        <v>90.886491220045201</v>
      </c>
      <c r="FJ80" s="40">
        <v>94.300437207842805</v>
      </c>
      <c r="FK80" s="40">
        <v>97.010869092699394</v>
      </c>
      <c r="FL80" s="40">
        <v>98.624617883227998</v>
      </c>
      <c r="FM80" s="40">
        <v>99.389607451558902</v>
      </c>
      <c r="FN80" s="40">
        <v>99.905145952461396</v>
      </c>
      <c r="FO80" s="40">
        <v>99.491047496552099</v>
      </c>
      <c r="FP80" s="40">
        <v>97.509647095208805</v>
      </c>
      <c r="FQ80" s="40">
        <v>93.636523045130403</v>
      </c>
      <c r="FR80" s="40">
        <v>89.512004798042</v>
      </c>
      <c r="FS80" s="40">
        <v>86.730286412250095</v>
      </c>
      <c r="FT80" s="40">
        <v>84.690122072899399</v>
      </c>
      <c r="FU80" s="40">
        <v>2.1745968964705302E-3</v>
      </c>
      <c r="FV80" s="40">
        <v>0</v>
      </c>
      <c r="FW80" s="40">
        <v>0</v>
      </c>
      <c r="FX80" s="41">
        <v>1</v>
      </c>
      <c r="FY80" s="22"/>
      <c r="FZ80" s="22"/>
    </row>
    <row r="81" spans="1:182" x14ac:dyDescent="0.2">
      <c r="A81" t="s">
        <v>42</v>
      </c>
      <c r="B81" t="s">
        <v>58</v>
      </c>
      <c r="C81" t="s">
        <v>3</v>
      </c>
      <c r="D81" t="s">
        <v>1</v>
      </c>
      <c r="E81" t="s">
        <v>78</v>
      </c>
      <c r="F81" s="22" t="s">
        <v>78</v>
      </c>
      <c r="G81" s="35">
        <v>43670</v>
      </c>
      <c r="H81" s="40">
        <v>4248</v>
      </c>
      <c r="I81" s="40">
        <v>4.1859642888480897</v>
      </c>
      <c r="J81" s="40">
        <v>3.60995826508552</v>
      </c>
      <c r="K81" s="40">
        <v>3.1695737714360099</v>
      </c>
      <c r="L81" s="40">
        <v>2.8871877893892899</v>
      </c>
      <c r="M81" s="40">
        <v>2.7281820691596699</v>
      </c>
      <c r="N81" s="40">
        <v>2.6897747988776999</v>
      </c>
      <c r="O81" s="40">
        <v>2.80677899722098</v>
      </c>
      <c r="P81" s="40">
        <v>3.0027620312590799</v>
      </c>
      <c r="Q81" s="40">
        <v>3.3181416535631998</v>
      </c>
      <c r="R81" s="40">
        <v>3.8207867262814998</v>
      </c>
      <c r="S81" s="40">
        <v>4.5404878669900697</v>
      </c>
      <c r="T81" s="40">
        <v>5.5156528951133401</v>
      </c>
      <c r="U81" s="40">
        <v>6.6193494195414999</v>
      </c>
      <c r="V81" s="40">
        <v>7.6785689774845904</v>
      </c>
      <c r="W81" s="40">
        <v>8.7229576907140398</v>
      </c>
      <c r="X81" s="40">
        <v>9.7276205468307992</v>
      </c>
      <c r="Y81" s="40">
        <v>10.519532545093201</v>
      </c>
      <c r="Z81" s="40">
        <v>10.9871946508779</v>
      </c>
      <c r="AA81" s="40">
        <v>10.9195214857448</v>
      </c>
      <c r="AB81" s="40">
        <v>10.4267481233897</v>
      </c>
      <c r="AC81" s="40">
        <v>9.5568662948527106</v>
      </c>
      <c r="AD81" s="40">
        <v>8.4842853467797799</v>
      </c>
      <c r="AE81" s="40">
        <v>7.0478099610578102</v>
      </c>
      <c r="AF81" s="40">
        <v>5.7080308861217697</v>
      </c>
      <c r="AG81" s="40">
        <v>-4.84003141525291E-2</v>
      </c>
      <c r="AH81" s="40">
        <v>-1.4498700525386999E-2</v>
      </c>
      <c r="AI81" s="40">
        <v>-8.9847768676700607E-3</v>
      </c>
      <c r="AJ81" s="40">
        <v>7.2080211537023896E-3</v>
      </c>
      <c r="AK81" s="40">
        <v>1.6625921023655601E-3</v>
      </c>
      <c r="AL81" s="40">
        <v>2.14307766439405E-2</v>
      </c>
      <c r="AM81" s="40">
        <v>-2.12484376639091E-2</v>
      </c>
      <c r="AN81" s="40">
        <v>3.0349162389963099E-2</v>
      </c>
      <c r="AO81" s="40">
        <v>-6.0107917059127602E-3</v>
      </c>
      <c r="AP81" s="40">
        <v>2.5707276827478299E-2</v>
      </c>
      <c r="AQ81" s="40">
        <v>-2.1414383567140802E-2</v>
      </c>
      <c r="AR81" s="40">
        <v>-1.31999332656682E-2</v>
      </c>
      <c r="AS81" s="40">
        <v>-9.6913224936496004E-4</v>
      </c>
      <c r="AT81" s="40">
        <v>4.95587568397989E-2</v>
      </c>
      <c r="AU81" s="40">
        <v>1.16545334460576</v>
      </c>
      <c r="AV81" s="40">
        <v>1.6566423758218101</v>
      </c>
      <c r="AW81" s="40">
        <v>1.6354141502361399</v>
      </c>
      <c r="AX81" s="40">
        <v>1.87575112904446</v>
      </c>
      <c r="AY81" s="40">
        <v>1.2517497467513099</v>
      </c>
      <c r="AZ81" s="40">
        <v>-0.69319251944274896</v>
      </c>
      <c r="BA81" s="40">
        <v>-0.63137561021522404</v>
      </c>
      <c r="BB81" s="40">
        <v>-0.41602698509206898</v>
      </c>
      <c r="BC81" s="40">
        <v>-0.24554733934242001</v>
      </c>
      <c r="BD81" s="40">
        <v>-0.17732416578132801</v>
      </c>
      <c r="BE81" s="40">
        <v>-4.2635980728381401E-2</v>
      </c>
      <c r="BF81" s="40">
        <v>-9.1111090889398599E-3</v>
      </c>
      <c r="BG81" s="40">
        <v>-4.2672797008498397E-3</v>
      </c>
      <c r="BH81" s="40">
        <v>1.1119490308434E-2</v>
      </c>
      <c r="BI81" s="40">
        <v>5.46147323403803E-3</v>
      </c>
      <c r="BJ81" s="40">
        <v>2.4701038149842602E-2</v>
      </c>
      <c r="BK81" s="40">
        <v>-1.7303521606893298E-2</v>
      </c>
      <c r="BL81" s="40">
        <v>3.4562771668938098E-2</v>
      </c>
      <c r="BM81" s="40">
        <v>-1.33780047893673E-3</v>
      </c>
      <c r="BN81" s="40">
        <v>3.06435764196769E-2</v>
      </c>
      <c r="BO81" s="40">
        <v>-1.5978555553278699E-2</v>
      </c>
      <c r="BP81" s="40">
        <v>-8.7360003170513095E-3</v>
      </c>
      <c r="BQ81" s="40">
        <v>3.4865723140483102E-3</v>
      </c>
      <c r="BR81" s="40">
        <v>5.9438486540858197E-2</v>
      </c>
      <c r="BS81" s="40">
        <v>1.17833050089196</v>
      </c>
      <c r="BT81" s="40">
        <v>1.6679054525764501</v>
      </c>
      <c r="BU81" s="40">
        <v>1.65056270337488</v>
      </c>
      <c r="BV81" s="40">
        <v>1.8913499184196301</v>
      </c>
      <c r="BW81" s="40">
        <v>1.2681187787217301</v>
      </c>
      <c r="BX81" s="40">
        <v>-0.67949546301549402</v>
      </c>
      <c r="BY81" s="40">
        <v>-0.62073903585392298</v>
      </c>
      <c r="BZ81" s="40">
        <v>-0.40410411614559899</v>
      </c>
      <c r="CA81" s="40">
        <v>-0.23477992798698399</v>
      </c>
      <c r="CB81" s="40">
        <v>-0.168700143130778</v>
      </c>
      <c r="CC81" s="40">
        <v>-3.8643620958532798E-2</v>
      </c>
      <c r="CD81" s="40">
        <v>-5.3796796721149003E-3</v>
      </c>
      <c r="CE81" s="40">
        <v>-9.9995553388038702E-4</v>
      </c>
      <c r="CF81" s="40">
        <v>1.38285619296098E-2</v>
      </c>
      <c r="CG81" s="40">
        <v>8.0925667334166406E-3</v>
      </c>
      <c r="CH81" s="40">
        <v>2.6966011306730701E-2</v>
      </c>
      <c r="CI81" s="40">
        <v>-1.4571284763083701E-2</v>
      </c>
      <c r="CJ81" s="40">
        <v>3.7481104619764602E-2</v>
      </c>
      <c r="CK81" s="40">
        <v>1.8986990096737501E-3</v>
      </c>
      <c r="CL81" s="40">
        <v>3.4062442479932099E-2</v>
      </c>
      <c r="CM81" s="40">
        <v>-1.22137176298778E-2</v>
      </c>
      <c r="CN81" s="40">
        <v>-5.6442939551844097E-3</v>
      </c>
      <c r="CO81" s="40">
        <v>6.5725797213890599E-3</v>
      </c>
      <c r="CP81" s="40">
        <v>6.6281157235487304E-2</v>
      </c>
      <c r="CQ81" s="40">
        <v>1.1872491801084899</v>
      </c>
      <c r="CR81" s="40">
        <v>1.6757062252263499</v>
      </c>
      <c r="CS81" s="40">
        <v>1.6610545451321901</v>
      </c>
      <c r="CT81" s="40">
        <v>1.90215359242274</v>
      </c>
      <c r="CU81" s="40">
        <v>1.27945592039995</v>
      </c>
      <c r="CV81" s="40">
        <v>-0.67000892345891006</v>
      </c>
      <c r="CW81" s="40">
        <v>-0.61337217685316403</v>
      </c>
      <c r="CX81" s="40">
        <v>-0.395846373433552</v>
      </c>
      <c r="CY81" s="40">
        <v>-0.227322451682651</v>
      </c>
      <c r="CZ81" s="40">
        <v>-0.16272717131410899</v>
      </c>
      <c r="DA81" s="40">
        <v>-3.4651261188684203E-2</v>
      </c>
      <c r="DB81" s="40">
        <v>-1.64825025528994E-3</v>
      </c>
      <c r="DC81" s="40">
        <v>2.26736863308906E-3</v>
      </c>
      <c r="DD81" s="40">
        <v>1.6537633550785701E-2</v>
      </c>
      <c r="DE81" s="40">
        <v>1.0723660232795199E-2</v>
      </c>
      <c r="DF81" s="40">
        <v>2.9230984463618801E-2</v>
      </c>
      <c r="DG81" s="40">
        <v>-1.18390479192742E-2</v>
      </c>
      <c r="DH81" s="40">
        <v>4.0399437570591099E-2</v>
      </c>
      <c r="DI81" s="40">
        <v>5.13519849828422E-3</v>
      </c>
      <c r="DJ81" s="40">
        <v>3.74813085401874E-2</v>
      </c>
      <c r="DK81" s="40">
        <v>-8.4488797064768608E-3</v>
      </c>
      <c r="DL81" s="40">
        <v>-2.55258759331751E-3</v>
      </c>
      <c r="DM81" s="40">
        <v>9.6585871287298095E-3</v>
      </c>
      <c r="DN81" s="40">
        <v>7.3123827930116403E-2</v>
      </c>
      <c r="DO81" s="40">
        <v>1.19616785932502</v>
      </c>
      <c r="DP81" s="40">
        <v>1.68350699787624</v>
      </c>
      <c r="DQ81" s="40">
        <v>1.67154638688949</v>
      </c>
      <c r="DR81" s="40">
        <v>1.9129572664258601</v>
      </c>
      <c r="DS81" s="40">
        <v>1.29079306207817</v>
      </c>
      <c r="DT81" s="40">
        <v>-0.66052238390232598</v>
      </c>
      <c r="DU81" s="40">
        <v>-0.60600531785240397</v>
      </c>
      <c r="DV81" s="40">
        <v>-0.38758863072150401</v>
      </c>
      <c r="DW81" s="40">
        <v>-0.21986497537831901</v>
      </c>
      <c r="DX81" s="40">
        <v>-0.15675419949743999</v>
      </c>
      <c r="DY81" s="40">
        <v>-2.8886927764536399E-2</v>
      </c>
      <c r="DZ81" s="40">
        <v>3.7393411811571901E-3</v>
      </c>
      <c r="EA81" s="40">
        <v>6.9848657999092897E-3</v>
      </c>
      <c r="EB81" s="40">
        <v>2.04491027055172E-2</v>
      </c>
      <c r="EC81" s="40">
        <v>1.4522541364467701E-2</v>
      </c>
      <c r="ED81" s="40">
        <v>3.2501245969520899E-2</v>
      </c>
      <c r="EE81" s="40">
        <v>-7.8941318622583502E-3</v>
      </c>
      <c r="EF81" s="40">
        <v>4.4613046849566101E-2</v>
      </c>
      <c r="EG81" s="40">
        <v>9.80818972526026E-3</v>
      </c>
      <c r="EH81" s="40">
        <v>4.2417608132386E-2</v>
      </c>
      <c r="EI81" s="40">
        <v>-3.0130516926147599E-3</v>
      </c>
      <c r="EJ81" s="40">
        <v>1.91134535529938E-3</v>
      </c>
      <c r="EK81" s="40">
        <v>1.4114291692143101E-2</v>
      </c>
      <c r="EL81" s="40">
        <v>8.3003557631175701E-2</v>
      </c>
      <c r="EM81" s="40">
        <v>1.20904501561122</v>
      </c>
      <c r="EN81" s="40">
        <v>1.69477007463088</v>
      </c>
      <c r="EO81" s="40">
        <v>1.6866949400282301</v>
      </c>
      <c r="EP81" s="40">
        <v>1.92855605580103</v>
      </c>
      <c r="EQ81" s="40">
        <v>1.30716209404859</v>
      </c>
      <c r="ER81" s="40">
        <v>-0.64682532747507104</v>
      </c>
      <c r="ES81" s="40">
        <v>-0.59536874349110402</v>
      </c>
      <c r="ET81" s="40">
        <v>-0.37566576177503402</v>
      </c>
      <c r="EU81" s="40">
        <v>-0.20909756402288199</v>
      </c>
      <c r="EV81" s="40">
        <v>-0.14813017684688901</v>
      </c>
      <c r="EW81" s="40">
        <v>79.069210732395007</v>
      </c>
      <c r="EX81" s="40">
        <v>77.501968782438993</v>
      </c>
      <c r="EY81" s="40">
        <v>75.463825522300297</v>
      </c>
      <c r="EZ81" s="40">
        <v>74.277941853421595</v>
      </c>
      <c r="FA81" s="40">
        <v>73.600750525936107</v>
      </c>
      <c r="FB81" s="40">
        <v>72.896284810378106</v>
      </c>
      <c r="FC81" s="40">
        <v>71.783717557147</v>
      </c>
      <c r="FD81" s="40">
        <v>72.556067109114394</v>
      </c>
      <c r="FE81" s="40">
        <v>75.723754054242306</v>
      </c>
      <c r="FF81" s="40">
        <v>80.131124394508703</v>
      </c>
      <c r="FG81" s="40">
        <v>84.408709902039703</v>
      </c>
      <c r="FH81" s="40">
        <v>87.801219304072006</v>
      </c>
      <c r="FI81" s="40">
        <v>90.705700189995198</v>
      </c>
      <c r="FJ81" s="40">
        <v>94.228784028251994</v>
      </c>
      <c r="FK81" s="40">
        <v>96.976595450851505</v>
      </c>
      <c r="FL81" s="40">
        <v>98.911687052588903</v>
      </c>
      <c r="FM81" s="40">
        <v>100.04958591131</v>
      </c>
      <c r="FN81" s="40">
        <v>100.52132573374401</v>
      </c>
      <c r="FO81" s="40">
        <v>100.156772211697</v>
      </c>
      <c r="FP81" s="40">
        <v>98.438402626665706</v>
      </c>
      <c r="FQ81" s="40">
        <v>94.728157640486401</v>
      </c>
      <c r="FR81" s="40">
        <v>90.268105408005098</v>
      </c>
      <c r="FS81" s="40">
        <v>87.223526361543094</v>
      </c>
      <c r="FT81" s="40">
        <v>84.9055907511827</v>
      </c>
      <c r="FU81" s="40">
        <v>4.4308607248166199E-3</v>
      </c>
      <c r="FV81" s="40">
        <v>0</v>
      </c>
      <c r="FW81" s="40">
        <v>0</v>
      </c>
      <c r="FX81" s="41">
        <v>1</v>
      </c>
      <c r="FY81" s="22"/>
      <c r="FZ81" s="22"/>
    </row>
    <row r="82" spans="1:182" x14ac:dyDescent="0.2">
      <c r="A82" t="s">
        <v>42</v>
      </c>
      <c r="B82" t="s">
        <v>58</v>
      </c>
      <c r="C82" t="s">
        <v>3</v>
      </c>
      <c r="D82" t="s">
        <v>37</v>
      </c>
      <c r="E82" t="s">
        <v>1</v>
      </c>
      <c r="F82" s="22" t="s">
        <v>1</v>
      </c>
      <c r="G82" s="35">
        <v>43670</v>
      </c>
      <c r="H82" s="40">
        <v>9479</v>
      </c>
      <c r="I82" s="40">
        <v>7.3962528803115397</v>
      </c>
      <c r="J82" s="40">
        <v>6.4944154942440599</v>
      </c>
      <c r="K82" s="40">
        <v>5.9808072767794496</v>
      </c>
      <c r="L82" s="40">
        <v>5.7177713960026404</v>
      </c>
      <c r="M82" s="40">
        <v>5.4654532596527901</v>
      </c>
      <c r="N82" s="40">
        <v>5.5057567361167497</v>
      </c>
      <c r="O82" s="40">
        <v>5.9961932295246196</v>
      </c>
      <c r="P82" s="40">
        <v>6.61532802284363</v>
      </c>
      <c r="Q82" s="40">
        <v>6.81498940362835</v>
      </c>
      <c r="R82" s="40">
        <v>7.0339421803937698</v>
      </c>
      <c r="S82" s="40">
        <v>7.5079146138122903</v>
      </c>
      <c r="T82" s="40">
        <v>8.2361657639267705</v>
      </c>
      <c r="U82" s="40">
        <v>9.3731294310667792</v>
      </c>
      <c r="V82" s="40">
        <v>10.7933359245399</v>
      </c>
      <c r="W82" s="40">
        <v>12.142365489029</v>
      </c>
      <c r="X82" s="40">
        <v>13.7988169017113</v>
      </c>
      <c r="Y82" s="40">
        <v>15.677181668812199</v>
      </c>
      <c r="Z82" s="40">
        <v>17.1399005602171</v>
      </c>
      <c r="AA82" s="40">
        <v>17.4915768714677</v>
      </c>
      <c r="AB82" s="40">
        <v>17.187775656708499</v>
      </c>
      <c r="AC82" s="40">
        <v>16.435879513699501</v>
      </c>
      <c r="AD82" s="40">
        <v>15.026275715670501</v>
      </c>
      <c r="AE82" s="40">
        <v>12.3668250778095</v>
      </c>
      <c r="AF82" s="40">
        <v>9.9456675613561298</v>
      </c>
      <c r="AG82" s="40">
        <v>4.4307080472287097E-2</v>
      </c>
      <c r="AH82" s="40">
        <v>8.8021463400474703E-2</v>
      </c>
      <c r="AI82" s="40">
        <v>4.7390281993756701E-2</v>
      </c>
      <c r="AJ82" s="40">
        <v>1.35284980980048E-2</v>
      </c>
      <c r="AK82" s="40">
        <v>-2.0660690160406801E-2</v>
      </c>
      <c r="AL82" s="40">
        <v>2.9143704657867399E-2</v>
      </c>
      <c r="AM82" s="40">
        <v>-1.10502499407486E-3</v>
      </c>
      <c r="AN82" s="40">
        <v>1.30742118554329E-2</v>
      </c>
      <c r="AO82" s="40">
        <v>-2.1236067033921498E-2</v>
      </c>
      <c r="AP82" s="40">
        <v>-3.06745729901821E-2</v>
      </c>
      <c r="AQ82" s="40">
        <v>0.13135616433905301</v>
      </c>
      <c r="AR82" s="40">
        <v>-1.4835579939695901E-2</v>
      </c>
      <c r="AS82" s="40">
        <v>-9.1512713808046403E-2</v>
      </c>
      <c r="AT82" s="40">
        <v>-7.1329943759606801E-2</v>
      </c>
      <c r="AU82" s="40">
        <v>1.27260482900256</v>
      </c>
      <c r="AV82" s="40">
        <v>1.7633121206572</v>
      </c>
      <c r="AW82" s="40">
        <v>1.8636995880349101</v>
      </c>
      <c r="AX82" s="40">
        <v>1.8274818039626</v>
      </c>
      <c r="AY82" s="40">
        <v>1.5155679823849</v>
      </c>
      <c r="AZ82" s="40">
        <v>-0.31573622239328197</v>
      </c>
      <c r="BA82" s="40">
        <v>-0.481225917230583</v>
      </c>
      <c r="BB82" s="40">
        <v>-0.28580957181363698</v>
      </c>
      <c r="BC82" s="40">
        <v>-0.36474902042214502</v>
      </c>
      <c r="BD82" s="40">
        <v>-0.27524273446004699</v>
      </c>
      <c r="BE82" s="40">
        <v>0.120674341372337</v>
      </c>
      <c r="BF82" s="40">
        <v>0.151062296255666</v>
      </c>
      <c r="BG82" s="40">
        <v>0.104983891763106</v>
      </c>
      <c r="BH82" s="40">
        <v>7.5802507476876196E-2</v>
      </c>
      <c r="BI82" s="40">
        <v>2.97265595565369E-2</v>
      </c>
      <c r="BJ82" s="40">
        <v>8.1962495082447198E-2</v>
      </c>
      <c r="BK82" s="40">
        <v>6.1194541053709597E-2</v>
      </c>
      <c r="BL82" s="40">
        <v>7.50665951026393E-2</v>
      </c>
      <c r="BM82" s="40">
        <v>3.2715636427847902E-2</v>
      </c>
      <c r="BN82" s="40">
        <v>3.9189326831345697E-2</v>
      </c>
      <c r="BO82" s="40">
        <v>0.182395890096579</v>
      </c>
      <c r="BP82" s="40">
        <v>1.7702958377855502E-2</v>
      </c>
      <c r="BQ82" s="40">
        <v>-5.94387061195846E-2</v>
      </c>
      <c r="BR82" s="40">
        <v>1.2859599726803599E-2</v>
      </c>
      <c r="BS82" s="40">
        <v>1.3632020726201399</v>
      </c>
      <c r="BT82" s="40">
        <v>1.8604393132971</v>
      </c>
      <c r="BU82" s="40">
        <v>1.9779307703589699</v>
      </c>
      <c r="BV82" s="40">
        <v>1.9760167369280801</v>
      </c>
      <c r="BW82" s="40">
        <v>1.66945649760633</v>
      </c>
      <c r="BX82" s="40">
        <v>-0.17003555779538099</v>
      </c>
      <c r="BY82" s="40">
        <v>-0.35220981091751002</v>
      </c>
      <c r="BZ82" s="40">
        <v>-0.152155117308445</v>
      </c>
      <c r="CA82" s="40">
        <v>-0.28495996797821399</v>
      </c>
      <c r="CB82" s="40">
        <v>-0.21404925583881301</v>
      </c>
      <c r="CC82" s="40">
        <v>0.17356607363641299</v>
      </c>
      <c r="CD82" s="40">
        <v>0.194724185051771</v>
      </c>
      <c r="CE82" s="40">
        <v>0.14487305044366899</v>
      </c>
      <c r="CF82" s="40">
        <v>0.118933296669234</v>
      </c>
      <c r="CG82" s="40">
        <v>6.4624615217323295E-2</v>
      </c>
      <c r="CH82" s="40">
        <v>0.118544628430213</v>
      </c>
      <c r="CI82" s="40">
        <v>0.104343030717104</v>
      </c>
      <c r="CJ82" s="40">
        <v>0.11800233089411501</v>
      </c>
      <c r="CK82" s="40">
        <v>7.0082421894012106E-2</v>
      </c>
      <c r="CL82" s="40">
        <v>8.7576851023431698E-2</v>
      </c>
      <c r="CM82" s="40">
        <v>0.21774584867545499</v>
      </c>
      <c r="CN82" s="40">
        <v>4.0239050895417502E-2</v>
      </c>
      <c r="CO82" s="40">
        <v>-3.7224346100644297E-2</v>
      </c>
      <c r="CP82" s="40">
        <v>7.1169021081408199E-2</v>
      </c>
      <c r="CQ82" s="40">
        <v>1.425949447566</v>
      </c>
      <c r="CR82" s="40">
        <v>1.9277093110438399</v>
      </c>
      <c r="CS82" s="40">
        <v>2.0570469392575799</v>
      </c>
      <c r="CT82" s="40">
        <v>2.07889157902245</v>
      </c>
      <c r="CU82" s="40">
        <v>1.77603921446272</v>
      </c>
      <c r="CV82" s="40">
        <v>-6.9123721338442204E-2</v>
      </c>
      <c r="CW82" s="40">
        <v>-0.26285364870297401</v>
      </c>
      <c r="CX82" s="40">
        <v>-5.95864492657079E-2</v>
      </c>
      <c r="CY82" s="40">
        <v>-0.22969831331454599</v>
      </c>
      <c r="CZ82" s="40">
        <v>-0.17166683895760601</v>
      </c>
      <c r="DA82" s="40">
        <v>0.22645780590049</v>
      </c>
      <c r="DB82" s="40">
        <v>0.23838607384787699</v>
      </c>
      <c r="DC82" s="40">
        <v>0.184762209124233</v>
      </c>
      <c r="DD82" s="40">
        <v>0.16206408586159199</v>
      </c>
      <c r="DE82" s="40">
        <v>9.9522670878109801E-2</v>
      </c>
      <c r="DF82" s="40">
        <v>0.15512676177797799</v>
      </c>
      <c r="DG82" s="40">
        <v>0.14749152038049901</v>
      </c>
      <c r="DH82" s="40">
        <v>0.16093806668559099</v>
      </c>
      <c r="DI82" s="40">
        <v>0.10744920736017601</v>
      </c>
      <c r="DJ82" s="40">
        <v>0.13596437521551799</v>
      </c>
      <c r="DK82" s="40">
        <v>0.25309580725433101</v>
      </c>
      <c r="DL82" s="40">
        <v>6.2775143412979503E-2</v>
      </c>
      <c r="DM82" s="40">
        <v>-1.5009986081704001E-2</v>
      </c>
      <c r="DN82" s="40">
        <v>0.129478442436013</v>
      </c>
      <c r="DO82" s="40">
        <v>1.48869682251186</v>
      </c>
      <c r="DP82" s="40">
        <v>1.9949793087905701</v>
      </c>
      <c r="DQ82" s="40">
        <v>2.13616310815619</v>
      </c>
      <c r="DR82" s="40">
        <v>2.1817664211168202</v>
      </c>
      <c r="DS82" s="40">
        <v>1.8826219313190999</v>
      </c>
      <c r="DT82" s="40">
        <v>3.1788115118496399E-2</v>
      </c>
      <c r="DU82" s="40">
        <v>-0.17349748648843799</v>
      </c>
      <c r="DV82" s="40">
        <v>3.2982218777029101E-2</v>
      </c>
      <c r="DW82" s="40">
        <v>-0.17443665865087901</v>
      </c>
      <c r="DX82" s="40">
        <v>-0.12928442207639901</v>
      </c>
      <c r="DY82" s="40">
        <v>0.30282506680054</v>
      </c>
      <c r="DZ82" s="40">
        <v>0.30142690670306799</v>
      </c>
      <c r="EA82" s="40">
        <v>0.24235581889358099</v>
      </c>
      <c r="EB82" s="40">
        <v>0.224338095240463</v>
      </c>
      <c r="EC82" s="40">
        <v>0.14990992059505301</v>
      </c>
      <c r="ED82" s="40">
        <v>0.207945552202558</v>
      </c>
      <c r="EE82" s="40">
        <v>0.20979108642828301</v>
      </c>
      <c r="EF82" s="40">
        <v>0.22293044993279801</v>
      </c>
      <c r="EG82" s="40">
        <v>0.16140091082194599</v>
      </c>
      <c r="EH82" s="40">
        <v>0.20582827503704501</v>
      </c>
      <c r="EI82" s="40">
        <v>0.30413553301185697</v>
      </c>
      <c r="EJ82" s="40">
        <v>9.5313681730530897E-2</v>
      </c>
      <c r="EK82" s="40">
        <v>1.70640216067579E-2</v>
      </c>
      <c r="EL82" s="40">
        <v>0.213667985922423</v>
      </c>
      <c r="EM82" s="40">
        <v>1.5792940661294299</v>
      </c>
      <c r="EN82" s="40">
        <v>2.0921065014304698</v>
      </c>
      <c r="EO82" s="40">
        <v>2.2503942904802501</v>
      </c>
      <c r="EP82" s="40">
        <v>2.3303013540822901</v>
      </c>
      <c r="EQ82" s="40">
        <v>2.0365104465405302</v>
      </c>
      <c r="ER82" s="40">
        <v>0.17748877971639801</v>
      </c>
      <c r="ES82" s="40">
        <v>-4.4481380175365098E-2</v>
      </c>
      <c r="ET82" s="40">
        <v>0.16663667328222101</v>
      </c>
      <c r="EU82" s="40">
        <v>-9.4647606206947205E-2</v>
      </c>
      <c r="EV82" s="40">
        <v>-6.8090943455164199E-2</v>
      </c>
      <c r="EW82" s="40">
        <v>65.407611503357998</v>
      </c>
      <c r="EX82" s="40">
        <v>65.302204236266604</v>
      </c>
      <c r="EY82" s="40">
        <v>63.768796280351303</v>
      </c>
      <c r="EZ82" s="40">
        <v>62.0328568968486</v>
      </c>
      <c r="FA82" s="40">
        <v>62.043671431031498</v>
      </c>
      <c r="FB82" s="40">
        <v>61.071723781642802</v>
      </c>
      <c r="FC82" s="40">
        <v>60.520595832615797</v>
      </c>
      <c r="FD82" s="40">
        <v>61.8925779231961</v>
      </c>
      <c r="FE82" s="40">
        <v>66.488444980196306</v>
      </c>
      <c r="FF82" s="40">
        <v>71.486877905975504</v>
      </c>
      <c r="FG82" s="40">
        <v>76.421697950749106</v>
      </c>
      <c r="FH82" s="40">
        <v>81.140416738419106</v>
      </c>
      <c r="FI82" s="40">
        <v>85.742793180644099</v>
      </c>
      <c r="FJ82" s="40">
        <v>89.447149991389693</v>
      </c>
      <c r="FK82" s="40">
        <v>91.722059583261597</v>
      </c>
      <c r="FL82" s="40">
        <v>92.933683485448597</v>
      </c>
      <c r="FM82" s="40">
        <v>93.862889615980706</v>
      </c>
      <c r="FN82" s="40">
        <v>92.891493025658704</v>
      </c>
      <c r="FO82" s="40">
        <v>90.556879628035105</v>
      </c>
      <c r="FP82" s="40">
        <v>87.523282245565696</v>
      </c>
      <c r="FQ82" s="40">
        <v>82.7238160840365</v>
      </c>
      <c r="FR82" s="40">
        <v>77.866299293955606</v>
      </c>
      <c r="FS82" s="40">
        <v>74.626933011882201</v>
      </c>
      <c r="FT82" s="40">
        <v>72.366419838126404</v>
      </c>
      <c r="FU82" s="40">
        <v>1.6842026856433399E-2</v>
      </c>
      <c r="FV82" s="40">
        <v>0</v>
      </c>
      <c r="FW82" s="40">
        <v>0</v>
      </c>
      <c r="FX82" s="41">
        <v>1</v>
      </c>
      <c r="FY82" s="22"/>
      <c r="FZ82" s="22"/>
    </row>
    <row r="83" spans="1:182" x14ac:dyDescent="0.2">
      <c r="A83" t="s">
        <v>42</v>
      </c>
      <c r="B83" t="s">
        <v>58</v>
      </c>
      <c r="C83" t="s">
        <v>3</v>
      </c>
      <c r="D83" t="s">
        <v>37</v>
      </c>
      <c r="E83" t="s">
        <v>1</v>
      </c>
      <c r="F83" s="22" t="s">
        <v>77</v>
      </c>
      <c r="G83" s="35">
        <v>43670</v>
      </c>
      <c r="H83" s="40">
        <v>7427</v>
      </c>
      <c r="I83" s="40">
        <v>5.93442827005049</v>
      </c>
      <c r="J83" s="40">
        <v>5.2359370803517704</v>
      </c>
      <c r="K83" s="40">
        <v>4.8321078557706096</v>
      </c>
      <c r="L83" s="40">
        <v>4.6055791953430498</v>
      </c>
      <c r="M83" s="40">
        <v>4.3923918649917901</v>
      </c>
      <c r="N83" s="40">
        <v>4.4206604652322703</v>
      </c>
      <c r="O83" s="40">
        <v>4.7985730006082399</v>
      </c>
      <c r="P83" s="40">
        <v>5.27139642980773</v>
      </c>
      <c r="Q83" s="40">
        <v>5.3860938352458803</v>
      </c>
      <c r="R83" s="40">
        <v>5.5303423133915297</v>
      </c>
      <c r="S83" s="40">
        <v>5.8759167354405601</v>
      </c>
      <c r="T83" s="40">
        <v>6.4200878081272803</v>
      </c>
      <c r="U83" s="40">
        <v>7.2601047320256598</v>
      </c>
      <c r="V83" s="40">
        <v>8.3240057672946204</v>
      </c>
      <c r="W83" s="40">
        <v>9.3099048902602206</v>
      </c>
      <c r="X83" s="40">
        <v>10.449676713191501</v>
      </c>
      <c r="Y83" s="40">
        <v>11.7392010713183</v>
      </c>
      <c r="Z83" s="40">
        <v>12.824734844402</v>
      </c>
      <c r="AA83" s="40">
        <v>13.121584722168899</v>
      </c>
      <c r="AB83" s="40">
        <v>12.9271871515401</v>
      </c>
      <c r="AC83" s="40">
        <v>12.481268125604799</v>
      </c>
      <c r="AD83" s="40">
        <v>11.568689604108901</v>
      </c>
      <c r="AE83" s="40">
        <v>9.6324110808804004</v>
      </c>
      <c r="AF83" s="40">
        <v>7.7989071133589496</v>
      </c>
      <c r="AG83" s="40">
        <v>-4.1185950490785E-3</v>
      </c>
      <c r="AH83" s="40">
        <v>2.1299327559096099E-2</v>
      </c>
      <c r="AI83" s="40">
        <v>-1.09468919116651E-2</v>
      </c>
      <c r="AJ83" s="40">
        <v>-6.9382721009352194E-2</v>
      </c>
      <c r="AK83" s="40">
        <v>-7.4974564202338403E-2</v>
      </c>
      <c r="AL83" s="40">
        <v>-1.94850568606015E-2</v>
      </c>
      <c r="AM83" s="40">
        <v>-4.0086610386398797E-2</v>
      </c>
      <c r="AN83" s="40">
        <v>-4.9123351767866801E-2</v>
      </c>
      <c r="AO83" s="40">
        <v>-6.8257161732118002E-2</v>
      </c>
      <c r="AP83" s="40">
        <v>-4.7342894328835497E-2</v>
      </c>
      <c r="AQ83" s="40">
        <v>9.1020146648449901E-2</v>
      </c>
      <c r="AR83" s="40">
        <v>-5.0241283211197498E-3</v>
      </c>
      <c r="AS83" s="40">
        <v>-7.6880688549797405E-2</v>
      </c>
      <c r="AT83" s="40">
        <v>-7.2866798176490999E-2</v>
      </c>
      <c r="AU83" s="40">
        <v>0.690078293986508</v>
      </c>
      <c r="AV83" s="40">
        <v>0.90136452344904505</v>
      </c>
      <c r="AW83" s="40">
        <v>0.95378436841204906</v>
      </c>
      <c r="AX83" s="40">
        <v>0.94124124146628196</v>
      </c>
      <c r="AY83" s="40">
        <v>0.93964506009971005</v>
      </c>
      <c r="AZ83" s="40">
        <v>0.15022055677749099</v>
      </c>
      <c r="BA83" s="40">
        <v>-0.18328778556317399</v>
      </c>
      <c r="BB83" s="40">
        <v>-0.103210258948537</v>
      </c>
      <c r="BC83" s="40">
        <v>-0.24630166898074199</v>
      </c>
      <c r="BD83" s="40">
        <v>-0.30763755051353098</v>
      </c>
      <c r="BE83" s="40">
        <v>6.7428959387284895E-2</v>
      </c>
      <c r="BF83" s="40">
        <v>8.8757618793920995E-2</v>
      </c>
      <c r="BG83" s="40">
        <v>5.3646975410277797E-2</v>
      </c>
      <c r="BH83" s="40">
        <v>-6.1881952618602796E-3</v>
      </c>
      <c r="BI83" s="40">
        <v>-2.30948681485908E-2</v>
      </c>
      <c r="BJ83" s="40">
        <v>3.4389187817807101E-2</v>
      </c>
      <c r="BK83" s="40">
        <v>2.1261663477077499E-2</v>
      </c>
      <c r="BL83" s="40">
        <v>1.0945483176308999E-2</v>
      </c>
      <c r="BM83" s="40">
        <v>-6.8543856223875002E-3</v>
      </c>
      <c r="BN83" s="40">
        <v>2.0143908185989101E-2</v>
      </c>
      <c r="BO83" s="40">
        <v>0.14088157979403601</v>
      </c>
      <c r="BP83" s="40">
        <v>2.00957550701037E-2</v>
      </c>
      <c r="BQ83" s="40">
        <v>-5.2557920813849301E-2</v>
      </c>
      <c r="BR83" s="40">
        <v>-7.1875860391570198E-3</v>
      </c>
      <c r="BS83" s="40">
        <v>0.77209857694722905</v>
      </c>
      <c r="BT83" s="40">
        <v>0.99402004308706204</v>
      </c>
      <c r="BU83" s="40">
        <v>1.0527358995048901</v>
      </c>
      <c r="BV83" s="40">
        <v>1.03780836297019</v>
      </c>
      <c r="BW83" s="40">
        <v>1.0257374813756299</v>
      </c>
      <c r="BX83" s="40">
        <v>0.22485905190446601</v>
      </c>
      <c r="BY83" s="40">
        <v>-7.5770002889531202E-2</v>
      </c>
      <c r="BZ83" s="40">
        <v>3.1472366401938002E-3</v>
      </c>
      <c r="CA83" s="40">
        <v>-0.17824001939133299</v>
      </c>
      <c r="CB83" s="40">
        <v>-0.23579331821927499</v>
      </c>
      <c r="CC83" s="40">
        <v>0.116982577636739</v>
      </c>
      <c r="CD83" s="40">
        <v>0.13547902580699001</v>
      </c>
      <c r="CE83" s="40">
        <v>9.8384491147093203E-2</v>
      </c>
      <c r="CF83" s="40">
        <v>3.7580140763262701E-2</v>
      </c>
      <c r="CG83" s="40">
        <v>1.2836851298671501E-2</v>
      </c>
      <c r="CH83" s="40">
        <v>7.1702325566576006E-2</v>
      </c>
      <c r="CI83" s="40">
        <v>6.37512910715132E-2</v>
      </c>
      <c r="CJ83" s="40">
        <v>5.2548975272753498E-2</v>
      </c>
      <c r="CK83" s="40">
        <v>3.5672990061775198E-2</v>
      </c>
      <c r="CL83" s="40">
        <v>6.68850620247326E-2</v>
      </c>
      <c r="CM83" s="40">
        <v>0.175415456499279</v>
      </c>
      <c r="CN83" s="40">
        <v>3.7493709784917097E-2</v>
      </c>
      <c r="CO83" s="40">
        <v>-3.5712045973649999E-2</v>
      </c>
      <c r="CP83" s="40">
        <v>3.8301636210544901E-2</v>
      </c>
      <c r="CQ83" s="40">
        <v>0.82890557506989504</v>
      </c>
      <c r="CR83" s="40">
        <v>1.0581929737346201</v>
      </c>
      <c r="CS83" s="40">
        <v>1.12126942850671</v>
      </c>
      <c r="CT83" s="40">
        <v>1.1046904571542699</v>
      </c>
      <c r="CU83" s="40">
        <v>1.0853648300905601</v>
      </c>
      <c r="CV83" s="40">
        <v>0.27655344626039802</v>
      </c>
      <c r="CW83" s="40">
        <v>-1.3035141379653099E-3</v>
      </c>
      <c r="CX83" s="40">
        <v>7.6810114091297704E-2</v>
      </c>
      <c r="CY83" s="40">
        <v>-0.13110072821987201</v>
      </c>
      <c r="CZ83" s="40">
        <v>-0.18603422178920501</v>
      </c>
      <c r="DA83" s="40">
        <v>0.16653619588619401</v>
      </c>
      <c r="DB83" s="40">
        <v>0.18220043282005899</v>
      </c>
      <c r="DC83" s="40">
        <v>0.143122006883909</v>
      </c>
      <c r="DD83" s="40">
        <v>8.1348476788385707E-2</v>
      </c>
      <c r="DE83" s="40">
        <v>4.8768570745933701E-2</v>
      </c>
      <c r="DF83" s="40">
        <v>0.10901546331534499</v>
      </c>
      <c r="DG83" s="40">
        <v>0.10624091866594899</v>
      </c>
      <c r="DH83" s="40">
        <v>9.4152467369197995E-2</v>
      </c>
      <c r="DI83" s="40">
        <v>7.8200365745937805E-2</v>
      </c>
      <c r="DJ83" s="40">
        <v>0.113626215863476</v>
      </c>
      <c r="DK83" s="40">
        <v>0.209949333204522</v>
      </c>
      <c r="DL83" s="40">
        <v>5.48916644997305E-2</v>
      </c>
      <c r="DM83" s="40">
        <v>-1.8866171133450699E-2</v>
      </c>
      <c r="DN83" s="40">
        <v>8.3790858460246906E-2</v>
      </c>
      <c r="DO83" s="40">
        <v>0.88571257319256003</v>
      </c>
      <c r="DP83" s="40">
        <v>1.1223659043821801</v>
      </c>
      <c r="DQ83" s="40">
        <v>1.18980295750853</v>
      </c>
      <c r="DR83" s="40">
        <v>1.1715725513383499</v>
      </c>
      <c r="DS83" s="40">
        <v>1.1449921788055</v>
      </c>
      <c r="DT83" s="40">
        <v>0.328247840616331</v>
      </c>
      <c r="DU83" s="40">
        <v>7.3162974613600606E-2</v>
      </c>
      <c r="DV83" s="40">
        <v>0.15047299154240201</v>
      </c>
      <c r="DW83" s="40">
        <v>-8.3961437048411497E-2</v>
      </c>
      <c r="DX83" s="40">
        <v>-0.136275125359135</v>
      </c>
      <c r="DY83" s="40">
        <v>0.23808375032255699</v>
      </c>
      <c r="DZ83" s="40">
        <v>0.24965872405488301</v>
      </c>
      <c r="EA83" s="40">
        <v>0.207715874205852</v>
      </c>
      <c r="EB83" s="40">
        <v>0.14454300253587801</v>
      </c>
      <c r="EC83" s="40">
        <v>0.100648266799681</v>
      </c>
      <c r="ED83" s="40">
        <v>0.16288970799375399</v>
      </c>
      <c r="EE83" s="40">
        <v>0.167589192529425</v>
      </c>
      <c r="EF83" s="40">
        <v>0.154221302313374</v>
      </c>
      <c r="EG83" s="40">
        <v>0.13960314185566799</v>
      </c>
      <c r="EH83" s="40">
        <v>0.18111301837830099</v>
      </c>
      <c r="EI83" s="40">
        <v>0.25981076635010703</v>
      </c>
      <c r="EJ83" s="40">
        <v>8.0011547890953896E-2</v>
      </c>
      <c r="EK83" s="40">
        <v>5.4565966024974497E-3</v>
      </c>
      <c r="EL83" s="40">
        <v>0.149470070597581</v>
      </c>
      <c r="EM83" s="40">
        <v>0.96773285615328197</v>
      </c>
      <c r="EN83" s="40">
        <v>1.21502142402019</v>
      </c>
      <c r="EO83" s="40">
        <v>1.28875448860137</v>
      </c>
      <c r="EP83" s="40">
        <v>1.26813967284226</v>
      </c>
      <c r="EQ83" s="40">
        <v>1.23108460008142</v>
      </c>
      <c r="ER83" s="40">
        <v>0.40288633574330601</v>
      </c>
      <c r="ES83" s="40">
        <v>0.180680757287243</v>
      </c>
      <c r="ET83" s="40">
        <v>0.25683048713113299</v>
      </c>
      <c r="EU83" s="40">
        <v>-1.58997874590029E-2</v>
      </c>
      <c r="EV83" s="40">
        <v>-6.4430893064879105E-2</v>
      </c>
      <c r="EW83" s="40">
        <v>65.144679514856506</v>
      </c>
      <c r="EX83" s="40">
        <v>65.020508694116302</v>
      </c>
      <c r="EY83" s="40">
        <v>63.520371315303997</v>
      </c>
      <c r="EZ83" s="40">
        <v>61.871020920830603</v>
      </c>
      <c r="FA83" s="40">
        <v>61.868410723397602</v>
      </c>
      <c r="FB83" s="40">
        <v>60.9495034737214</v>
      </c>
      <c r="FC83" s="40">
        <v>60.406072143502001</v>
      </c>
      <c r="FD83" s="40">
        <v>61.807512658476298</v>
      </c>
      <c r="FE83" s="40">
        <v>66.389370805039803</v>
      </c>
      <c r="FF83" s="40">
        <v>71.251756486242499</v>
      </c>
      <c r="FG83" s="40">
        <v>76.132864937001997</v>
      </c>
      <c r="FH83" s="40">
        <v>80.750559328021396</v>
      </c>
      <c r="FI83" s="40">
        <v>85.363366958433105</v>
      </c>
      <c r="FJ83" s="40">
        <v>89.119912077560201</v>
      </c>
      <c r="FK83" s="40">
        <v>91.340228441339207</v>
      </c>
      <c r="FL83" s="40">
        <v>92.466852455155603</v>
      </c>
      <c r="FM83" s="40">
        <v>93.322015935942204</v>
      </c>
      <c r="FN83" s="40">
        <v>92.290968324370994</v>
      </c>
      <c r="FO83" s="40">
        <v>89.934411429917205</v>
      </c>
      <c r="FP83" s="40">
        <v>86.931703104761198</v>
      </c>
      <c r="FQ83" s="40">
        <v>82.118989676963494</v>
      </c>
      <c r="FR83" s="40">
        <v>77.283844251678005</v>
      </c>
      <c r="FS83" s="40">
        <v>74.091769046590997</v>
      </c>
      <c r="FT83" s="40">
        <v>71.870569533304504</v>
      </c>
      <c r="FU83" s="40">
        <v>1.6228262317395999E-2</v>
      </c>
      <c r="FV83" s="40">
        <v>0</v>
      </c>
      <c r="FW83" s="40">
        <v>0</v>
      </c>
      <c r="FX83" s="41">
        <v>1</v>
      </c>
      <c r="FY83" s="22"/>
      <c r="FZ83" s="22"/>
    </row>
    <row r="84" spans="1:182" x14ac:dyDescent="0.2">
      <c r="A84" t="s">
        <v>42</v>
      </c>
      <c r="B84" t="s">
        <v>58</v>
      </c>
      <c r="C84" t="s">
        <v>3</v>
      </c>
      <c r="D84" t="s">
        <v>37</v>
      </c>
      <c r="E84" t="s">
        <v>1</v>
      </c>
      <c r="F84" s="22" t="s">
        <v>78</v>
      </c>
      <c r="G84" s="35">
        <v>43670</v>
      </c>
      <c r="H84" s="40">
        <v>2052</v>
      </c>
      <c r="I84" s="40">
        <v>1.4122604002263599</v>
      </c>
      <c r="J84" s="40">
        <v>1.2296914260018399</v>
      </c>
      <c r="K84" s="40">
        <v>1.0995263030018601</v>
      </c>
      <c r="L84" s="40">
        <v>1.0270421784052799</v>
      </c>
      <c r="M84" s="40">
        <v>1.0003589748961901</v>
      </c>
      <c r="N84" s="40">
        <v>1.0305098343274599</v>
      </c>
      <c r="O84" s="40">
        <v>1.1436872311397901</v>
      </c>
      <c r="P84" s="40">
        <v>1.28179539661752</v>
      </c>
      <c r="Q84" s="40">
        <v>1.39082892347309</v>
      </c>
      <c r="R84" s="40">
        <v>1.50206274908754</v>
      </c>
      <c r="S84" s="40">
        <v>1.63534276784039</v>
      </c>
      <c r="T84" s="40">
        <v>1.8162526199956599</v>
      </c>
      <c r="U84" s="40">
        <v>2.1141774620013698</v>
      </c>
      <c r="V84" s="40">
        <v>2.4825926314081901</v>
      </c>
      <c r="W84" s="40">
        <v>2.8547249424497201</v>
      </c>
      <c r="X84" s="40">
        <v>3.35762240700612</v>
      </c>
      <c r="Y84" s="40">
        <v>3.8786628927806501</v>
      </c>
      <c r="Z84" s="40">
        <v>4.1975449475769304</v>
      </c>
      <c r="AA84" s="40">
        <v>4.2505240811663096</v>
      </c>
      <c r="AB84" s="40">
        <v>4.1560406748839096</v>
      </c>
      <c r="AC84" s="40">
        <v>3.8918206454416802</v>
      </c>
      <c r="AD84" s="40">
        <v>3.43636284611308</v>
      </c>
      <c r="AE84" s="40">
        <v>2.7426272352362302</v>
      </c>
      <c r="AF84" s="40">
        <v>2.2004292701258299</v>
      </c>
      <c r="AG84" s="40">
        <v>-2.7841970672451401E-2</v>
      </c>
      <c r="AH84" s="40">
        <v>-1.5894025529147301E-2</v>
      </c>
      <c r="AI84" s="40">
        <v>-1.83464154298686E-2</v>
      </c>
      <c r="AJ84" s="40">
        <v>2.0278883817068501E-2</v>
      </c>
      <c r="AK84" s="40">
        <v>-1.4049202538768501E-2</v>
      </c>
      <c r="AL84" s="40">
        <v>9.25476595094334E-4</v>
      </c>
      <c r="AM84" s="40">
        <v>-2.4371440032630899E-2</v>
      </c>
      <c r="AN84" s="40">
        <v>-5.3174843559212403E-3</v>
      </c>
      <c r="AO84" s="40">
        <v>-2.7576447552301299E-2</v>
      </c>
      <c r="AP84" s="40">
        <v>-3.5984761707327E-2</v>
      </c>
      <c r="AQ84" s="40">
        <v>2.4588919673532001E-3</v>
      </c>
      <c r="AR84" s="40">
        <v>-2.8326447992369299E-2</v>
      </c>
      <c r="AS84" s="40">
        <v>-2.2208724392398901E-2</v>
      </c>
      <c r="AT84" s="40">
        <v>-1.5574162621046E-2</v>
      </c>
      <c r="AU84" s="40">
        <v>0.53721141752133805</v>
      </c>
      <c r="AV84" s="40">
        <v>0.77831416729342495</v>
      </c>
      <c r="AW84" s="40">
        <v>0.78694983969486099</v>
      </c>
      <c r="AX84" s="40">
        <v>0.79331013933289496</v>
      </c>
      <c r="AY84" s="40">
        <v>0.49058919304287602</v>
      </c>
      <c r="AZ84" s="40">
        <v>-0.53558818384723395</v>
      </c>
      <c r="BA84" s="40">
        <v>-0.404585330056283</v>
      </c>
      <c r="BB84" s="40">
        <v>-0.25788877766101598</v>
      </c>
      <c r="BC84" s="40">
        <v>-0.21138146291506499</v>
      </c>
      <c r="BD84" s="40">
        <v>-4.3620739634660503E-2</v>
      </c>
      <c r="BE84" s="40">
        <v>-2.6504771400583799E-3</v>
      </c>
      <c r="BF84" s="40">
        <v>4.5934978440797802E-3</v>
      </c>
      <c r="BG84" s="40">
        <v>-4.7027159755021397E-3</v>
      </c>
      <c r="BH84" s="40">
        <v>3.3113397521995401E-2</v>
      </c>
      <c r="BI84" s="40">
        <v>1.71510724735655E-3</v>
      </c>
      <c r="BJ84" s="40">
        <v>7.0017857179846699E-3</v>
      </c>
      <c r="BK84" s="40">
        <v>-9.1846141928864505E-3</v>
      </c>
      <c r="BL84" s="40">
        <v>1.3730749995060699E-2</v>
      </c>
      <c r="BM84" s="40">
        <v>-8.9418004766808508E-3</v>
      </c>
      <c r="BN84" s="40">
        <v>-1.7694585328050901E-2</v>
      </c>
      <c r="BO84" s="40">
        <v>1.65022760306167E-2</v>
      </c>
      <c r="BP84" s="40">
        <v>-1.32763317148923E-2</v>
      </c>
      <c r="BQ84" s="40">
        <v>-6.6933355328444898E-3</v>
      </c>
      <c r="BR84" s="40">
        <v>2.19222999256822E-2</v>
      </c>
      <c r="BS84" s="40">
        <v>0.58287847033350904</v>
      </c>
      <c r="BT84" s="40">
        <v>0.84919518059736099</v>
      </c>
      <c r="BU84" s="40">
        <v>0.87410729760759898</v>
      </c>
      <c r="BV84" s="40">
        <v>0.89702778117373205</v>
      </c>
      <c r="BW84" s="40">
        <v>0.60844917091144601</v>
      </c>
      <c r="BX84" s="40">
        <v>-0.42632939191346497</v>
      </c>
      <c r="BY84" s="40">
        <v>-0.315981734197186</v>
      </c>
      <c r="BZ84" s="40">
        <v>-0.19008996559608199</v>
      </c>
      <c r="CA84" s="40">
        <v>-0.158282622151597</v>
      </c>
      <c r="CB84" s="40">
        <v>-1.64420691290557E-2</v>
      </c>
      <c r="CC84" s="40">
        <v>1.4797074540385299E-2</v>
      </c>
      <c r="CD84" s="40">
        <v>1.87830941218484E-2</v>
      </c>
      <c r="CE84" s="40">
        <v>4.7468687041993599E-3</v>
      </c>
      <c r="CF84" s="40">
        <v>4.2002542616633401E-2</v>
      </c>
      <c r="CG84" s="40">
        <v>1.2633420182882301E-2</v>
      </c>
      <c r="CH84" s="40">
        <v>1.12102189064201E-2</v>
      </c>
      <c r="CI84" s="40">
        <v>1.33373512054815E-3</v>
      </c>
      <c r="CJ84" s="40">
        <v>2.69234990804854E-2</v>
      </c>
      <c r="CK84" s="40">
        <v>3.9644993217269296E-3</v>
      </c>
      <c r="CL84" s="40">
        <v>-5.02686488458044E-3</v>
      </c>
      <c r="CM84" s="40">
        <v>2.62286810528931E-2</v>
      </c>
      <c r="CN84" s="40">
        <v>-2.8526670278298701E-3</v>
      </c>
      <c r="CO84" s="40">
        <v>4.0525755272188104E-3</v>
      </c>
      <c r="CP84" s="40">
        <v>4.7892235661196103E-2</v>
      </c>
      <c r="CQ84" s="40">
        <v>0.61450733199704399</v>
      </c>
      <c r="CR84" s="40">
        <v>0.89828715448896002</v>
      </c>
      <c r="CS84" s="40">
        <v>0.93447228745280797</v>
      </c>
      <c r="CT84" s="40">
        <v>0.96886230396075201</v>
      </c>
      <c r="CU84" s="40">
        <v>0.69007863254989998</v>
      </c>
      <c r="CV84" s="40">
        <v>-0.35065708545191998</v>
      </c>
      <c r="CW84" s="40">
        <v>-0.25461515361565401</v>
      </c>
      <c r="CX84" s="40">
        <v>-0.14313271489339799</v>
      </c>
      <c r="CY84" s="40">
        <v>-0.121506526792226</v>
      </c>
      <c r="CZ84" s="40">
        <v>2.3817952695566699E-3</v>
      </c>
      <c r="DA84" s="40">
        <v>3.2244626220828902E-2</v>
      </c>
      <c r="DB84" s="40">
        <v>3.2972690399617102E-2</v>
      </c>
      <c r="DC84" s="40">
        <v>1.41964533839009E-2</v>
      </c>
      <c r="DD84" s="40">
        <v>5.0891687711271297E-2</v>
      </c>
      <c r="DE84" s="40">
        <v>2.3551733118408E-2</v>
      </c>
      <c r="DF84" s="40">
        <v>1.5418652094855601E-2</v>
      </c>
      <c r="DG84" s="40">
        <v>1.18520844339828E-2</v>
      </c>
      <c r="DH84" s="40">
        <v>4.0116248165910001E-2</v>
      </c>
      <c r="DI84" s="40">
        <v>1.68707991201347E-2</v>
      </c>
      <c r="DJ84" s="40">
        <v>7.64085555889003E-3</v>
      </c>
      <c r="DK84" s="40">
        <v>3.5955086075169403E-2</v>
      </c>
      <c r="DL84" s="40">
        <v>7.57099765923253E-3</v>
      </c>
      <c r="DM84" s="40">
        <v>1.4798486587282099E-2</v>
      </c>
      <c r="DN84" s="40">
        <v>7.3862171396710002E-2</v>
      </c>
      <c r="DO84" s="40">
        <v>0.64613619366057895</v>
      </c>
      <c r="DP84" s="40">
        <v>0.94737912838055904</v>
      </c>
      <c r="DQ84" s="40">
        <v>0.99483727729801796</v>
      </c>
      <c r="DR84" s="40">
        <v>1.0406968267477701</v>
      </c>
      <c r="DS84" s="40">
        <v>0.77170809418835296</v>
      </c>
      <c r="DT84" s="40">
        <v>-0.27498477899037499</v>
      </c>
      <c r="DU84" s="40">
        <v>-0.19324857303412199</v>
      </c>
      <c r="DV84" s="40">
        <v>-9.6175464190713697E-2</v>
      </c>
      <c r="DW84" s="40">
        <v>-8.47304314328549E-2</v>
      </c>
      <c r="DX84" s="40">
        <v>2.1205659668169102E-2</v>
      </c>
      <c r="DY84" s="40">
        <v>5.7436119753221902E-2</v>
      </c>
      <c r="DZ84" s="40">
        <v>5.3460213772844198E-2</v>
      </c>
      <c r="EA84" s="40">
        <v>2.78401528382674E-2</v>
      </c>
      <c r="EB84" s="40">
        <v>6.3726201416198197E-2</v>
      </c>
      <c r="EC84" s="40">
        <v>3.9316042904533097E-2</v>
      </c>
      <c r="ED84" s="40">
        <v>2.1494961217745901E-2</v>
      </c>
      <c r="EE84" s="40">
        <v>2.70389102737272E-2</v>
      </c>
      <c r="EF84" s="40">
        <v>5.9164482516891999E-2</v>
      </c>
      <c r="EG84" s="40">
        <v>3.5505446195755103E-2</v>
      </c>
      <c r="EH84" s="40">
        <v>2.5931031938166101E-2</v>
      </c>
      <c r="EI84" s="40">
        <v>4.99984701384329E-2</v>
      </c>
      <c r="EJ84" s="40">
        <v>2.26211139367095E-2</v>
      </c>
      <c r="EK84" s="40">
        <v>3.0313875446836499E-2</v>
      </c>
      <c r="EL84" s="40">
        <v>0.11135863394343801</v>
      </c>
      <c r="EM84" s="40">
        <v>0.69180324647274904</v>
      </c>
      <c r="EN84" s="40">
        <v>1.0182601416844901</v>
      </c>
      <c r="EO84" s="40">
        <v>1.08199473521076</v>
      </c>
      <c r="EP84" s="40">
        <v>1.14441446858861</v>
      </c>
      <c r="EQ84" s="40">
        <v>0.88956807205692301</v>
      </c>
      <c r="ER84" s="40">
        <v>-0.16572598705660599</v>
      </c>
      <c r="ES84" s="40">
        <v>-0.10464497717502599</v>
      </c>
      <c r="ET84" s="40">
        <v>-2.83766521257795E-2</v>
      </c>
      <c r="EU84" s="40">
        <v>-3.1631590669386499E-2</v>
      </c>
      <c r="EV84" s="40">
        <v>4.8384330173773797E-2</v>
      </c>
      <c r="EW84" s="40">
        <v>67.772417277090199</v>
      </c>
      <c r="EX84" s="40">
        <v>67.903195251326096</v>
      </c>
      <c r="EY84" s="40">
        <v>66.053990906794596</v>
      </c>
      <c r="EZ84" s="40">
        <v>63.440957312452603</v>
      </c>
      <c r="FA84" s="40">
        <v>63.592131851477603</v>
      </c>
      <c r="FB84" s="40">
        <v>62.181485223541301</v>
      </c>
      <c r="FC84" s="40">
        <v>61.563526142965401</v>
      </c>
      <c r="FD84" s="40">
        <v>62.604319272543599</v>
      </c>
      <c r="FE84" s="40">
        <v>67.309168982066197</v>
      </c>
      <c r="FF84" s="40">
        <v>73.489138671381696</v>
      </c>
      <c r="FG84" s="40">
        <v>78.979287698913893</v>
      </c>
      <c r="FH84" s="40">
        <v>84.458322808790101</v>
      </c>
      <c r="FI84" s="40">
        <v>88.901363980803197</v>
      </c>
      <c r="FJ84" s="40">
        <v>92.1684768881031</v>
      </c>
      <c r="FK84" s="40">
        <v>94.923465521596398</v>
      </c>
      <c r="FL84" s="40">
        <v>96.840742611770693</v>
      </c>
      <c r="FM84" s="40">
        <v>98.614422834048995</v>
      </c>
      <c r="FN84" s="40">
        <v>98.219499873705502</v>
      </c>
      <c r="FO84" s="40">
        <v>95.929085627683804</v>
      </c>
      <c r="FP84" s="40">
        <v>92.656920939631206</v>
      </c>
      <c r="FQ84" s="40">
        <v>88.186473857034599</v>
      </c>
      <c r="FR84" s="40">
        <v>83.262061126547096</v>
      </c>
      <c r="FS84" s="40">
        <v>79.521722657236694</v>
      </c>
      <c r="FT84" s="40">
        <v>76.996716342510695</v>
      </c>
      <c r="FU84" s="40">
        <v>5.4745481300737697E-2</v>
      </c>
      <c r="FV84" s="40">
        <v>0</v>
      </c>
      <c r="FW84" s="40">
        <v>0</v>
      </c>
      <c r="FX84" s="41">
        <v>1</v>
      </c>
      <c r="FY84" s="22"/>
      <c r="FZ84" s="22"/>
    </row>
    <row r="85" spans="1:182" x14ac:dyDescent="0.2">
      <c r="A85" t="s">
        <v>42</v>
      </c>
      <c r="B85" t="s">
        <v>58</v>
      </c>
      <c r="C85" t="s">
        <v>3</v>
      </c>
      <c r="D85" t="s">
        <v>37</v>
      </c>
      <c r="E85" t="s">
        <v>77</v>
      </c>
      <c r="F85" s="22" t="s">
        <v>1</v>
      </c>
      <c r="G85" s="35">
        <v>43670</v>
      </c>
      <c r="H85" s="40">
        <v>7670</v>
      </c>
      <c r="I85" s="40">
        <v>6.1184478311272699</v>
      </c>
      <c r="J85" s="40">
        <v>5.37642522759079</v>
      </c>
      <c r="K85" s="40">
        <v>4.9746446318178297</v>
      </c>
      <c r="L85" s="40">
        <v>4.7658354189524896</v>
      </c>
      <c r="M85" s="40">
        <v>4.5529096539839102</v>
      </c>
      <c r="N85" s="40">
        <v>4.5855767824983804</v>
      </c>
      <c r="O85" s="40">
        <v>5.0117287624399403</v>
      </c>
      <c r="P85" s="40">
        <v>5.5348226243357299</v>
      </c>
      <c r="Q85" s="40">
        <v>5.6767063933375601</v>
      </c>
      <c r="R85" s="40">
        <v>5.8142622515875502</v>
      </c>
      <c r="S85" s="40">
        <v>6.1610198170619199</v>
      </c>
      <c r="T85" s="40">
        <v>6.7401088281115697</v>
      </c>
      <c r="U85" s="40">
        <v>7.6374311046232002</v>
      </c>
      <c r="V85" s="40">
        <v>8.7462686763321909</v>
      </c>
      <c r="W85" s="40">
        <v>9.8209042337841108</v>
      </c>
      <c r="X85" s="40">
        <v>11.183864857060801</v>
      </c>
      <c r="Y85" s="40">
        <v>12.6964906303857</v>
      </c>
      <c r="Z85" s="40">
        <v>13.936313519762001</v>
      </c>
      <c r="AA85" s="40">
        <v>14.2694789720522</v>
      </c>
      <c r="AB85" s="40">
        <v>14.034243228905099</v>
      </c>
      <c r="AC85" s="40">
        <v>13.401019748749301</v>
      </c>
      <c r="AD85" s="40">
        <v>12.261131410007501</v>
      </c>
      <c r="AE85" s="40">
        <v>10.101442875253699</v>
      </c>
      <c r="AF85" s="40">
        <v>8.1248281871401904</v>
      </c>
      <c r="AG85" s="40">
        <v>-5.1016720810662603E-3</v>
      </c>
      <c r="AH85" s="40">
        <v>2.0183323440400601E-2</v>
      </c>
      <c r="AI85" s="40">
        <v>3.0161624349674E-2</v>
      </c>
      <c r="AJ85" s="40">
        <v>-7.6374839981466496E-4</v>
      </c>
      <c r="AK85" s="40">
        <v>-2.7498867081848601E-2</v>
      </c>
      <c r="AL85" s="40">
        <v>5.4610856643035896E-3</v>
      </c>
      <c r="AM85" s="40">
        <v>-1.7822101373303301E-2</v>
      </c>
      <c r="AN85" s="40">
        <v>-1.6556756641124999E-2</v>
      </c>
      <c r="AO85" s="40">
        <v>-3.8219111313568303E-2</v>
      </c>
      <c r="AP85" s="40">
        <v>-5.6960072277113999E-2</v>
      </c>
      <c r="AQ85" s="40">
        <v>9.3773371822577306E-2</v>
      </c>
      <c r="AR85" s="40">
        <v>-3.11592900016321E-2</v>
      </c>
      <c r="AS85" s="40">
        <v>-6.1802060496884997E-2</v>
      </c>
      <c r="AT85" s="40">
        <v>-4.5246655493848299E-2</v>
      </c>
      <c r="AU85" s="40">
        <v>1.0675147226092601</v>
      </c>
      <c r="AV85" s="40">
        <v>1.45679409307597</v>
      </c>
      <c r="AW85" s="40">
        <v>1.58053323379338</v>
      </c>
      <c r="AX85" s="40">
        <v>1.5342024635748399</v>
      </c>
      <c r="AY85" s="40">
        <v>1.27220253292221</v>
      </c>
      <c r="AZ85" s="40">
        <v>-0.302420401273085</v>
      </c>
      <c r="BA85" s="40">
        <v>-0.49309462133148102</v>
      </c>
      <c r="BB85" s="40">
        <v>-0.40052230779005998</v>
      </c>
      <c r="BC85" s="40">
        <v>-0.412189217209319</v>
      </c>
      <c r="BD85" s="40">
        <v>-0.24618728067048401</v>
      </c>
      <c r="BE85" s="40">
        <v>7.1737187246651596E-2</v>
      </c>
      <c r="BF85" s="40">
        <v>8.4351248172288701E-2</v>
      </c>
      <c r="BG85" s="40">
        <v>7.8104686673990897E-2</v>
      </c>
      <c r="BH85" s="40">
        <v>5.5333592086071998E-2</v>
      </c>
      <c r="BI85" s="40">
        <v>1.9000073610302801E-2</v>
      </c>
      <c r="BJ85" s="40">
        <v>5.4722285694817803E-2</v>
      </c>
      <c r="BK85" s="40">
        <v>3.1371820846947701E-2</v>
      </c>
      <c r="BL85" s="40">
        <v>3.0117857769174101E-2</v>
      </c>
      <c r="BM85" s="40">
        <v>1.0047919191201401E-2</v>
      </c>
      <c r="BN85" s="40">
        <v>5.1949868652273997E-3</v>
      </c>
      <c r="BO85" s="40">
        <v>0.13996265506768901</v>
      </c>
      <c r="BP85" s="40">
        <v>-3.0109508564095701E-3</v>
      </c>
      <c r="BQ85" s="40">
        <v>-3.37938447526938E-2</v>
      </c>
      <c r="BR85" s="40">
        <v>3.4996646503325901E-2</v>
      </c>
      <c r="BS85" s="40">
        <v>1.15489680052223</v>
      </c>
      <c r="BT85" s="40">
        <v>1.55939629079703</v>
      </c>
      <c r="BU85" s="40">
        <v>1.70826493777757</v>
      </c>
      <c r="BV85" s="40">
        <v>1.68155407889428</v>
      </c>
      <c r="BW85" s="40">
        <v>1.4219532641582799</v>
      </c>
      <c r="BX85" s="40">
        <v>-0.164859918020756</v>
      </c>
      <c r="BY85" s="40">
        <v>-0.38199363508469297</v>
      </c>
      <c r="BZ85" s="40">
        <v>-0.26525233893442401</v>
      </c>
      <c r="CA85" s="40">
        <v>-0.31902097896586901</v>
      </c>
      <c r="CB85" s="40">
        <v>-0.191971681569372</v>
      </c>
      <c r="CC85" s="40">
        <v>0.124955547145115</v>
      </c>
      <c r="CD85" s="40">
        <v>0.128793757368768</v>
      </c>
      <c r="CE85" s="40">
        <v>0.111309905592299</v>
      </c>
      <c r="CF85" s="40">
        <v>9.4186439218949994E-2</v>
      </c>
      <c r="CG85" s="40">
        <v>5.1205098285357402E-2</v>
      </c>
      <c r="CH85" s="40">
        <v>8.88404427730346E-2</v>
      </c>
      <c r="CI85" s="40">
        <v>6.5443381518722699E-2</v>
      </c>
      <c r="CJ85" s="40">
        <v>6.2444553526268202E-2</v>
      </c>
      <c r="CK85" s="40">
        <v>4.3477517484396502E-2</v>
      </c>
      <c r="CL85" s="40">
        <v>4.82433914861191E-2</v>
      </c>
      <c r="CM85" s="40">
        <v>0.17195321193822499</v>
      </c>
      <c r="CN85" s="40">
        <v>1.6484503088129598E-2</v>
      </c>
      <c r="CO85" s="40">
        <v>-1.43954398488553E-2</v>
      </c>
      <c r="CP85" s="40">
        <v>9.0572913023802798E-2</v>
      </c>
      <c r="CQ85" s="40">
        <v>1.2154173614953401</v>
      </c>
      <c r="CR85" s="40">
        <v>1.63045826038463</v>
      </c>
      <c r="CS85" s="40">
        <v>1.7967315268517501</v>
      </c>
      <c r="CT85" s="40">
        <v>1.7836093587917199</v>
      </c>
      <c r="CU85" s="40">
        <v>1.5256701644312201</v>
      </c>
      <c r="CV85" s="40">
        <v>-6.9585946366570506E-2</v>
      </c>
      <c r="CW85" s="40">
        <v>-0.30504543045377303</v>
      </c>
      <c r="CX85" s="40">
        <v>-0.17156477057386299</v>
      </c>
      <c r="CY85" s="40">
        <v>-0.25449294097406699</v>
      </c>
      <c r="CZ85" s="40">
        <v>-0.154422122787297</v>
      </c>
      <c r="DA85" s="40">
        <v>0.17817390704357799</v>
      </c>
      <c r="DB85" s="40">
        <v>0.17323626656524799</v>
      </c>
      <c r="DC85" s="40">
        <v>0.144515124510607</v>
      </c>
      <c r="DD85" s="40">
        <v>0.13303928635182799</v>
      </c>
      <c r="DE85" s="40">
        <v>8.3410122960412003E-2</v>
      </c>
      <c r="DF85" s="40">
        <v>0.122958599851251</v>
      </c>
      <c r="DG85" s="40">
        <v>9.9514942190497599E-2</v>
      </c>
      <c r="DH85" s="40">
        <v>9.4771249283362294E-2</v>
      </c>
      <c r="DI85" s="40">
        <v>7.6907115777591503E-2</v>
      </c>
      <c r="DJ85" s="40">
        <v>9.1291796107010798E-2</v>
      </c>
      <c r="DK85" s="40">
        <v>0.20394376880876</v>
      </c>
      <c r="DL85" s="40">
        <v>3.5979957032668701E-2</v>
      </c>
      <c r="DM85" s="40">
        <v>5.0029650549832799E-3</v>
      </c>
      <c r="DN85" s="40">
        <v>0.14614917954428</v>
      </c>
      <c r="DO85" s="40">
        <v>1.2759379224684599</v>
      </c>
      <c r="DP85" s="40">
        <v>1.7015202299722401</v>
      </c>
      <c r="DQ85" s="40">
        <v>1.8851981159259401</v>
      </c>
      <c r="DR85" s="40">
        <v>1.88566463868916</v>
      </c>
      <c r="DS85" s="40">
        <v>1.6293870647041599</v>
      </c>
      <c r="DT85" s="40">
        <v>2.56880252876149E-2</v>
      </c>
      <c r="DU85" s="40">
        <v>-0.228097225822852</v>
      </c>
      <c r="DV85" s="40">
        <v>-7.7877202213301605E-2</v>
      </c>
      <c r="DW85" s="40">
        <v>-0.18996490298226601</v>
      </c>
      <c r="DX85" s="40">
        <v>-0.116872564005222</v>
      </c>
      <c r="DY85" s="40">
        <v>0.255012766371296</v>
      </c>
      <c r="DZ85" s="40">
        <v>0.237404191297136</v>
      </c>
      <c r="EA85" s="40">
        <v>0.19245818683492399</v>
      </c>
      <c r="EB85" s="40">
        <v>0.18913662683771501</v>
      </c>
      <c r="EC85" s="40">
        <v>0.12990906365256299</v>
      </c>
      <c r="ED85" s="40">
        <v>0.172219799881766</v>
      </c>
      <c r="EE85" s="40">
        <v>0.14870886441074899</v>
      </c>
      <c r="EF85" s="40">
        <v>0.14144586369366099</v>
      </c>
      <c r="EG85" s="40">
        <v>0.12517414628236101</v>
      </c>
      <c r="EH85" s="40">
        <v>0.153446855249352</v>
      </c>
      <c r="EI85" s="40">
        <v>0.25013305205387198</v>
      </c>
      <c r="EJ85" s="40">
        <v>6.4128296177891203E-2</v>
      </c>
      <c r="EK85" s="40">
        <v>3.3011180799174401E-2</v>
      </c>
      <c r="EL85" s="40">
        <v>0.226392481541454</v>
      </c>
      <c r="EM85" s="40">
        <v>1.3633200003814201</v>
      </c>
      <c r="EN85" s="40">
        <v>1.8041224276932999</v>
      </c>
      <c r="EO85" s="40">
        <v>2.0129298199101302</v>
      </c>
      <c r="EP85" s="40">
        <v>2.0330162540085999</v>
      </c>
      <c r="EQ85" s="40">
        <v>1.7791377959402399</v>
      </c>
      <c r="ER85" s="40">
        <v>0.16324850853994399</v>
      </c>
      <c r="ES85" s="40">
        <v>-0.116996239576064</v>
      </c>
      <c r="ET85" s="40">
        <v>5.7392766642334399E-2</v>
      </c>
      <c r="EU85" s="40">
        <v>-9.6796664738816401E-2</v>
      </c>
      <c r="EV85" s="40">
        <v>-6.2656964904109699E-2</v>
      </c>
      <c r="EW85" s="40">
        <v>65.529423475075603</v>
      </c>
      <c r="EX85" s="40">
        <v>65.448777671603807</v>
      </c>
      <c r="EY85" s="40">
        <v>63.903408186016897</v>
      </c>
      <c r="EZ85" s="40">
        <v>62.136426978818299</v>
      </c>
      <c r="FA85" s="40">
        <v>62.184683070552602</v>
      </c>
      <c r="FB85" s="40">
        <v>61.169294473642303</v>
      </c>
      <c r="FC85" s="40">
        <v>60.611223921006498</v>
      </c>
      <c r="FD85" s="40">
        <v>61.963409778627202</v>
      </c>
      <c r="FE85" s="40">
        <v>66.556597388119101</v>
      </c>
      <c r="FF85" s="40">
        <v>71.623964803312603</v>
      </c>
      <c r="FG85" s="40">
        <v>76.571030418856495</v>
      </c>
      <c r="FH85" s="40">
        <v>81.340141742315694</v>
      </c>
      <c r="FI85" s="40">
        <v>85.916308329351807</v>
      </c>
      <c r="FJ85" s="40">
        <v>89.573877209746797</v>
      </c>
      <c r="FK85" s="40">
        <v>91.851270106704902</v>
      </c>
      <c r="FL85" s="40">
        <v>93.091196846631604</v>
      </c>
      <c r="FM85" s="40">
        <v>94.043478260869605</v>
      </c>
      <c r="FN85" s="40">
        <v>93.081083771301195</v>
      </c>
      <c r="FO85" s="40">
        <v>90.755116260551006</v>
      </c>
      <c r="FP85" s="40">
        <v>87.729674311196007</v>
      </c>
      <c r="FQ85" s="40">
        <v>82.931497849976097</v>
      </c>
      <c r="FR85" s="40">
        <v>78.0998566650741</v>
      </c>
      <c r="FS85" s="40">
        <v>74.856744704570801</v>
      </c>
      <c r="FT85" s="40">
        <v>72.596074215639405</v>
      </c>
      <c r="FU85" s="40">
        <v>2.1173804816652899E-2</v>
      </c>
      <c r="FV85" s="40">
        <v>0</v>
      </c>
      <c r="FW85" s="40">
        <v>0</v>
      </c>
      <c r="FX85" s="41">
        <v>1</v>
      </c>
      <c r="FY85" s="22"/>
      <c r="FZ85" s="22"/>
    </row>
    <row r="86" spans="1:182" x14ac:dyDescent="0.2">
      <c r="A86" t="s">
        <v>42</v>
      </c>
      <c r="B86" t="s">
        <v>58</v>
      </c>
      <c r="C86" t="s">
        <v>3</v>
      </c>
      <c r="D86" t="s">
        <v>37</v>
      </c>
      <c r="E86" t="s">
        <v>77</v>
      </c>
      <c r="F86" s="22" t="s">
        <v>77</v>
      </c>
      <c r="G86" s="35">
        <v>43670</v>
      </c>
      <c r="H86" s="40">
        <v>5962</v>
      </c>
      <c r="I86" s="40">
        <v>4.8951244330661803</v>
      </c>
      <c r="J86" s="40">
        <v>4.3203180728256898</v>
      </c>
      <c r="K86" s="40">
        <v>4.00228837313706</v>
      </c>
      <c r="L86" s="40">
        <v>3.8202038478998399</v>
      </c>
      <c r="M86" s="40">
        <v>3.6408509235539901</v>
      </c>
      <c r="N86" s="40">
        <v>3.6637832686578302</v>
      </c>
      <c r="O86" s="40">
        <v>3.9889338151696401</v>
      </c>
      <c r="P86" s="40">
        <v>4.3819040701252696</v>
      </c>
      <c r="Q86" s="40">
        <v>4.4594251777224798</v>
      </c>
      <c r="R86" s="40">
        <v>4.5421969296785001</v>
      </c>
      <c r="S86" s="40">
        <v>4.8018097098256698</v>
      </c>
      <c r="T86" s="40">
        <v>5.2339628260043103</v>
      </c>
      <c r="U86" s="40">
        <v>5.8932077158426299</v>
      </c>
      <c r="V86" s="40">
        <v>6.7201234469027797</v>
      </c>
      <c r="W86" s="40">
        <v>7.51409074584436</v>
      </c>
      <c r="X86" s="40">
        <v>8.4459254464512998</v>
      </c>
      <c r="Y86" s="40">
        <v>9.4722389008174392</v>
      </c>
      <c r="Z86" s="40">
        <v>10.396705493295499</v>
      </c>
      <c r="AA86" s="40">
        <v>10.677887483714899</v>
      </c>
      <c r="AB86" s="40">
        <v>10.5266491401247</v>
      </c>
      <c r="AC86" s="40">
        <v>10.134332491285599</v>
      </c>
      <c r="AD86" s="40">
        <v>9.4156945256567397</v>
      </c>
      <c r="AE86" s="40">
        <v>7.8509126313918198</v>
      </c>
      <c r="AF86" s="40">
        <v>6.3519944615969104</v>
      </c>
      <c r="AG86" s="40">
        <v>-2.9848785809591501E-2</v>
      </c>
      <c r="AH86" s="40">
        <v>-2.2925645116950898E-2</v>
      </c>
      <c r="AI86" s="40">
        <v>-2.0422357687129501E-2</v>
      </c>
      <c r="AJ86" s="40">
        <v>-7.2233831051317393E-2</v>
      </c>
      <c r="AK86" s="40">
        <v>-7.2962620939609701E-2</v>
      </c>
      <c r="AL86" s="40">
        <v>-3.4864490048490501E-2</v>
      </c>
      <c r="AM86" s="40">
        <v>-5.7810963071549003E-2</v>
      </c>
      <c r="AN86" s="40">
        <v>-6.8369773628411901E-2</v>
      </c>
      <c r="AO86" s="40">
        <v>-8.2907682991053402E-2</v>
      </c>
      <c r="AP86" s="40">
        <v>-8.44609974826043E-2</v>
      </c>
      <c r="AQ86" s="40">
        <v>6.143697364846E-2</v>
      </c>
      <c r="AR86" s="40">
        <v>-1.66495053413683E-2</v>
      </c>
      <c r="AS86" s="40">
        <v>-5.5843826491144097E-2</v>
      </c>
      <c r="AT86" s="40">
        <v>-7.2746607915472397E-2</v>
      </c>
      <c r="AU86" s="40">
        <v>0.57314617503518706</v>
      </c>
      <c r="AV86" s="40">
        <v>0.74767014605214399</v>
      </c>
      <c r="AW86" s="40">
        <v>0.82644545426397498</v>
      </c>
      <c r="AX86" s="40">
        <v>0.78864175828922101</v>
      </c>
      <c r="AY86" s="40">
        <v>0.777016803589899</v>
      </c>
      <c r="AZ86" s="40">
        <v>8.8533754751026705E-2</v>
      </c>
      <c r="BA86" s="40">
        <v>-0.23167066797135499</v>
      </c>
      <c r="BB86" s="40">
        <v>-0.20814461277967</v>
      </c>
      <c r="BC86" s="40">
        <v>-0.30354223395781699</v>
      </c>
      <c r="BD86" s="40">
        <v>-0.306955911272211</v>
      </c>
      <c r="BE86" s="40">
        <v>3.8357604026034102E-2</v>
      </c>
      <c r="BF86" s="40">
        <v>4.2072873985493503E-2</v>
      </c>
      <c r="BG86" s="40">
        <v>3.4521449979593603E-2</v>
      </c>
      <c r="BH86" s="40">
        <v>-1.6084348858219501E-2</v>
      </c>
      <c r="BI86" s="40">
        <v>-2.89702396098671E-2</v>
      </c>
      <c r="BJ86" s="40">
        <v>1.21335059301189E-2</v>
      </c>
      <c r="BK86" s="40">
        <v>-1.08527941280059E-2</v>
      </c>
      <c r="BL86" s="40">
        <v>-2.45243309217512E-2</v>
      </c>
      <c r="BM86" s="40">
        <v>-3.2370874547892697E-2</v>
      </c>
      <c r="BN86" s="40">
        <v>-2.2703311952339499E-2</v>
      </c>
      <c r="BO86" s="40">
        <v>0.10867512943590001</v>
      </c>
      <c r="BP86" s="40">
        <v>5.3848262722158797E-3</v>
      </c>
      <c r="BQ86" s="40">
        <v>-3.4280678356622699E-2</v>
      </c>
      <c r="BR86" s="40">
        <v>-8.1674963444257499E-3</v>
      </c>
      <c r="BS86" s="40">
        <v>0.64948608001417096</v>
      </c>
      <c r="BT86" s="40">
        <v>0.83328201198257401</v>
      </c>
      <c r="BU86" s="40">
        <v>0.92156260822766001</v>
      </c>
      <c r="BV86" s="40">
        <v>0.87366000010024703</v>
      </c>
      <c r="BW86" s="40">
        <v>0.85589900580143097</v>
      </c>
      <c r="BX86" s="40">
        <v>0.15090151405753099</v>
      </c>
      <c r="BY86" s="40">
        <v>-0.14977116685825201</v>
      </c>
      <c r="BZ86" s="40">
        <v>-0.115073611160993</v>
      </c>
      <c r="CA86" s="40">
        <v>-0.231666696002579</v>
      </c>
      <c r="CB86" s="40">
        <v>-0.24798369604478299</v>
      </c>
      <c r="CC86" s="40">
        <v>8.5597141851107103E-2</v>
      </c>
      <c r="CD86" s="40">
        <v>8.7090650312805801E-2</v>
      </c>
      <c r="CE86" s="40">
        <v>7.2575363795891398E-2</v>
      </c>
      <c r="CF86" s="40">
        <v>2.2804611462235301E-2</v>
      </c>
      <c r="CG86" s="40">
        <v>1.49874968643976E-3</v>
      </c>
      <c r="CH86" s="40">
        <v>4.4684174776317101E-2</v>
      </c>
      <c r="CI86" s="40">
        <v>2.1670290635029399E-2</v>
      </c>
      <c r="CJ86" s="40">
        <v>5.8428891318239003E-3</v>
      </c>
      <c r="CK86" s="40">
        <v>2.6307650310754202E-3</v>
      </c>
      <c r="CL86" s="40">
        <v>2.00698729153353E-2</v>
      </c>
      <c r="CM86" s="40">
        <v>0.14139213223410199</v>
      </c>
      <c r="CN86" s="40">
        <v>2.06457372252602E-2</v>
      </c>
      <c r="CO86" s="40">
        <v>-1.93461076458252E-2</v>
      </c>
      <c r="CP86" s="40">
        <v>3.6559799604269E-2</v>
      </c>
      <c r="CQ86" s="40">
        <v>0.70235886565064998</v>
      </c>
      <c r="CR86" s="40">
        <v>0.89257652952912903</v>
      </c>
      <c r="CS86" s="40">
        <v>0.98744045931037305</v>
      </c>
      <c r="CT86" s="40">
        <v>0.93254337539004095</v>
      </c>
      <c r="CU86" s="40">
        <v>0.91053257875664895</v>
      </c>
      <c r="CV86" s="40">
        <v>0.19409723416418001</v>
      </c>
      <c r="CW86" s="40">
        <v>-9.3047821875313103E-2</v>
      </c>
      <c r="CX86" s="40">
        <v>-5.0612918959300902E-2</v>
      </c>
      <c r="CY86" s="40">
        <v>-0.18188591736707799</v>
      </c>
      <c r="CZ86" s="40">
        <v>-0.20713971942355899</v>
      </c>
      <c r="DA86" s="40">
        <v>0.13283667967617999</v>
      </c>
      <c r="DB86" s="40">
        <v>0.13210842664011799</v>
      </c>
      <c r="DC86" s="40">
        <v>0.11062927761218901</v>
      </c>
      <c r="DD86" s="40">
        <v>6.1693571782690103E-2</v>
      </c>
      <c r="DE86" s="40">
        <v>3.1967738982746699E-2</v>
      </c>
      <c r="DF86" s="40">
        <v>7.7234843622515301E-2</v>
      </c>
      <c r="DG86" s="40">
        <v>5.4193375398064597E-2</v>
      </c>
      <c r="DH86" s="40">
        <v>3.6210109185398999E-2</v>
      </c>
      <c r="DI86" s="40">
        <v>3.7632404610043503E-2</v>
      </c>
      <c r="DJ86" s="40">
        <v>6.2843057783010206E-2</v>
      </c>
      <c r="DK86" s="40">
        <v>0.17410913503230499</v>
      </c>
      <c r="DL86" s="40">
        <v>3.59066481783046E-2</v>
      </c>
      <c r="DM86" s="40">
        <v>-4.4115369350276297E-3</v>
      </c>
      <c r="DN86" s="40">
        <v>8.1287095552963706E-2</v>
      </c>
      <c r="DO86" s="40">
        <v>0.75523165128712999</v>
      </c>
      <c r="DP86" s="40">
        <v>0.95187104707568404</v>
      </c>
      <c r="DQ86" s="40">
        <v>1.0533183103930801</v>
      </c>
      <c r="DR86" s="40">
        <v>0.99142675067983599</v>
      </c>
      <c r="DS86" s="40">
        <v>0.96516615171186804</v>
      </c>
      <c r="DT86" s="40">
        <v>0.237292954270829</v>
      </c>
      <c r="DU86" s="40">
        <v>-3.6324476892374002E-2</v>
      </c>
      <c r="DV86" s="40">
        <v>1.3847773242391601E-2</v>
      </c>
      <c r="DW86" s="40">
        <v>-0.132105138731577</v>
      </c>
      <c r="DX86" s="40">
        <v>-0.166295742802334</v>
      </c>
      <c r="DY86" s="40">
        <v>0.20104306951180601</v>
      </c>
      <c r="DZ86" s="40">
        <v>0.19710694574256299</v>
      </c>
      <c r="EA86" s="40">
        <v>0.16557308527891201</v>
      </c>
      <c r="EB86" s="40">
        <v>0.117843053975788</v>
      </c>
      <c r="EC86" s="40">
        <v>7.5960120312489193E-2</v>
      </c>
      <c r="ED86" s="40">
        <v>0.12423283960112499</v>
      </c>
      <c r="EE86" s="40">
        <v>0.101151544341608</v>
      </c>
      <c r="EF86" s="40">
        <v>8.0055551892059706E-2</v>
      </c>
      <c r="EG86" s="40">
        <v>8.8169213053204201E-2</v>
      </c>
      <c r="EH86" s="40">
        <v>0.124600743313275</v>
      </c>
      <c r="EI86" s="40">
        <v>0.221347290819745</v>
      </c>
      <c r="EJ86" s="40">
        <v>5.7940979791888801E-2</v>
      </c>
      <c r="EK86" s="40">
        <v>1.71516111994937E-2</v>
      </c>
      <c r="EL86" s="40">
        <v>0.14586620712400999</v>
      </c>
      <c r="EM86" s="40">
        <v>0.83157155626611301</v>
      </c>
      <c r="EN86" s="40">
        <v>1.0374829130061101</v>
      </c>
      <c r="EO86" s="40">
        <v>1.14843546435677</v>
      </c>
      <c r="EP86" s="40">
        <v>1.0764449924908599</v>
      </c>
      <c r="EQ86" s="40">
        <v>1.0440483539234</v>
      </c>
      <c r="ER86" s="40">
        <v>0.29966071357733398</v>
      </c>
      <c r="ES86" s="40">
        <v>4.5575024220728601E-2</v>
      </c>
      <c r="ET86" s="40">
        <v>0.106918774861068</v>
      </c>
      <c r="EU86" s="40">
        <v>-6.0229600776338599E-2</v>
      </c>
      <c r="EV86" s="40">
        <v>-0.107323527574907</v>
      </c>
      <c r="EW86" s="40">
        <v>65.261928725010307</v>
      </c>
      <c r="EX86" s="40">
        <v>65.160025618738302</v>
      </c>
      <c r="EY86" s="40">
        <v>63.649572258566302</v>
      </c>
      <c r="EZ86" s="40">
        <v>61.971544901413601</v>
      </c>
      <c r="FA86" s="40">
        <v>62.0044375314516</v>
      </c>
      <c r="FB86" s="40">
        <v>61.044146575781099</v>
      </c>
      <c r="FC86" s="40">
        <v>60.4945560181161</v>
      </c>
      <c r="FD86" s="40">
        <v>61.879340317489401</v>
      </c>
      <c r="FE86" s="40">
        <v>66.456631135916595</v>
      </c>
      <c r="FF86" s="40">
        <v>71.381078731872407</v>
      </c>
      <c r="FG86" s="40">
        <v>76.270117571709605</v>
      </c>
      <c r="FH86" s="40">
        <v>80.935404181344097</v>
      </c>
      <c r="FI86" s="40">
        <v>85.523102612196396</v>
      </c>
      <c r="FJ86" s="40">
        <v>89.234297085868505</v>
      </c>
      <c r="FK86" s="40">
        <v>91.456471018802304</v>
      </c>
      <c r="FL86" s="40">
        <v>92.612470835811294</v>
      </c>
      <c r="FM86" s="40">
        <v>93.487144883114496</v>
      </c>
      <c r="FN86" s="40">
        <v>92.461343153849697</v>
      </c>
      <c r="FO86" s="40">
        <v>90.119035637494804</v>
      </c>
      <c r="FP86" s="40">
        <v>87.126378150876107</v>
      </c>
      <c r="FQ86" s="40">
        <v>82.313600805160306</v>
      </c>
      <c r="FR86" s="40">
        <v>77.506427558442795</v>
      </c>
      <c r="FS86" s="40">
        <v>74.310009607026899</v>
      </c>
      <c r="FT86" s="40">
        <v>72.089642710096498</v>
      </c>
      <c r="FU86" s="40">
        <v>1.86511660967957E-2</v>
      </c>
      <c r="FV86" s="40">
        <v>0</v>
      </c>
      <c r="FW86" s="40">
        <v>0</v>
      </c>
      <c r="FX86" s="41">
        <v>1</v>
      </c>
      <c r="FY86" s="22"/>
      <c r="FZ86" s="22"/>
    </row>
    <row r="87" spans="1:182" x14ac:dyDescent="0.2">
      <c r="A87" t="s">
        <v>42</v>
      </c>
      <c r="B87" t="s">
        <v>58</v>
      </c>
      <c r="C87" t="s">
        <v>3</v>
      </c>
      <c r="D87" t="s">
        <v>37</v>
      </c>
      <c r="E87" t="s">
        <v>77</v>
      </c>
      <c r="F87" s="22" t="s">
        <v>78</v>
      </c>
      <c r="G87" s="35">
        <v>43670</v>
      </c>
      <c r="H87" s="40">
        <v>1708</v>
      </c>
      <c r="I87" s="40">
        <v>1.1682641413471799</v>
      </c>
      <c r="J87" s="40">
        <v>1.01938889163978</v>
      </c>
      <c r="K87" s="40">
        <v>0.91817529085937299</v>
      </c>
      <c r="L87" s="40">
        <v>0.86073588516859401</v>
      </c>
      <c r="M87" s="40">
        <v>0.83711475957208503</v>
      </c>
      <c r="N87" s="40">
        <v>0.864877351767115</v>
      </c>
      <c r="O87" s="40">
        <v>0.96572320670133804</v>
      </c>
      <c r="P87" s="40">
        <v>1.08808581044636</v>
      </c>
      <c r="Q87" s="40">
        <v>1.1763396122699199</v>
      </c>
      <c r="R87" s="40">
        <v>1.26906655094954</v>
      </c>
      <c r="S87" s="40">
        <v>1.36163143930907</v>
      </c>
      <c r="T87" s="40">
        <v>1.50613069280053</v>
      </c>
      <c r="U87" s="40">
        <v>1.7451770786782901</v>
      </c>
      <c r="V87" s="40">
        <v>2.0380993448569602</v>
      </c>
      <c r="W87" s="40">
        <v>2.32285145997627</v>
      </c>
      <c r="X87" s="40">
        <v>2.7383736513343502</v>
      </c>
      <c r="Y87" s="40">
        <v>3.1673328004534</v>
      </c>
      <c r="Z87" s="40">
        <v>3.4382745575775102</v>
      </c>
      <c r="AA87" s="40">
        <v>3.4963494832200599</v>
      </c>
      <c r="AB87" s="40">
        <v>3.42627881977586</v>
      </c>
      <c r="AC87" s="40">
        <v>3.2201656441747701</v>
      </c>
      <c r="AD87" s="40">
        <v>2.8362278615324099</v>
      </c>
      <c r="AE87" s="40">
        <v>2.26278016375168</v>
      </c>
      <c r="AF87" s="40">
        <v>1.82088243075003</v>
      </c>
      <c r="AG87" s="40">
        <v>-4.6799324113281401E-2</v>
      </c>
      <c r="AH87" s="40">
        <v>-3.5635872221296903E-2</v>
      </c>
      <c r="AI87" s="40">
        <v>-2.6134731854587E-2</v>
      </c>
      <c r="AJ87" s="40">
        <v>6.79935691800979E-3</v>
      </c>
      <c r="AK87" s="40">
        <v>-2.0678490773075899E-2</v>
      </c>
      <c r="AL87" s="40">
        <v>-5.3313266934381298E-3</v>
      </c>
      <c r="AM87" s="40">
        <v>-2.33056616895853E-2</v>
      </c>
      <c r="AN87" s="40">
        <v>-1.00887375593278E-2</v>
      </c>
      <c r="AO87" s="40">
        <v>-1.86260572145607E-2</v>
      </c>
      <c r="AP87" s="40">
        <v>-2.4225703675861299E-2</v>
      </c>
      <c r="AQ87" s="40">
        <v>-1.3413482284863699E-2</v>
      </c>
      <c r="AR87" s="40">
        <v>-3.01925616032033E-2</v>
      </c>
      <c r="AS87" s="40">
        <v>-1.1938533716111E-2</v>
      </c>
      <c r="AT87" s="40">
        <v>2.1247060426334799E-2</v>
      </c>
      <c r="AU87" s="40">
        <v>0.46449256170409797</v>
      </c>
      <c r="AV87" s="40">
        <v>0.66024953928626995</v>
      </c>
      <c r="AW87" s="40">
        <v>0.68472663176217796</v>
      </c>
      <c r="AX87" s="40">
        <v>0.69967730636719705</v>
      </c>
      <c r="AY87" s="40">
        <v>0.45221619012809</v>
      </c>
      <c r="AZ87" s="40">
        <v>-0.42516468111641997</v>
      </c>
      <c r="BA87" s="40">
        <v>-0.33795935243117697</v>
      </c>
      <c r="BB87" s="40">
        <v>-0.24610441341484299</v>
      </c>
      <c r="BC87" s="40">
        <v>-0.18388936836927999</v>
      </c>
      <c r="BD87" s="40">
        <v>-1.1925603497966701E-2</v>
      </c>
      <c r="BE87" s="40">
        <v>-2.2385878265718698E-2</v>
      </c>
      <c r="BF87" s="40">
        <v>-1.57265582630556E-2</v>
      </c>
      <c r="BG87" s="40">
        <v>-1.40064806983973E-2</v>
      </c>
      <c r="BH87" s="40">
        <v>2.0314531017359898E-2</v>
      </c>
      <c r="BI87" s="40">
        <v>-4.2576399007795201E-3</v>
      </c>
      <c r="BJ87" s="40">
        <v>1.21422447913295E-3</v>
      </c>
      <c r="BK87" s="40">
        <v>-8.5374168432922597E-3</v>
      </c>
      <c r="BL87" s="40">
        <v>4.9720407045890204E-3</v>
      </c>
      <c r="BM87" s="40">
        <v>-2.52333527330568E-3</v>
      </c>
      <c r="BN87" s="40">
        <v>-8.2885016008092793E-3</v>
      </c>
      <c r="BO87" s="40">
        <v>3.2364226215354499E-3</v>
      </c>
      <c r="BP87" s="40">
        <v>-1.7836987819498901E-2</v>
      </c>
      <c r="BQ87" s="40">
        <v>9.37432456173576E-4</v>
      </c>
      <c r="BR87" s="40">
        <v>5.0048825554509298E-2</v>
      </c>
      <c r="BS87" s="40">
        <v>0.50296201921066597</v>
      </c>
      <c r="BT87" s="40">
        <v>0.72197763747076005</v>
      </c>
      <c r="BU87" s="40">
        <v>0.76090638099588004</v>
      </c>
      <c r="BV87" s="40">
        <v>0.79187676063999202</v>
      </c>
      <c r="BW87" s="40">
        <v>0.55301019813659502</v>
      </c>
      <c r="BX87" s="40">
        <v>-0.33004647622337802</v>
      </c>
      <c r="BY87" s="40">
        <v>-0.25966670947547599</v>
      </c>
      <c r="BZ87" s="40">
        <v>-0.17696393449814299</v>
      </c>
      <c r="CA87" s="40">
        <v>-0.13342907086779399</v>
      </c>
      <c r="CB87" s="40">
        <v>1.47431789317628E-2</v>
      </c>
      <c r="CC87" s="40">
        <v>-5.4772000416452599E-3</v>
      </c>
      <c r="CD87" s="40">
        <v>-1.93742806472417E-3</v>
      </c>
      <c r="CE87" s="40">
        <v>-5.6064908935482298E-3</v>
      </c>
      <c r="CF87" s="40">
        <v>2.96750994277E-2</v>
      </c>
      <c r="CG87" s="40">
        <v>7.1153913910270497E-3</v>
      </c>
      <c r="CH87" s="40">
        <v>5.7476532817393004E-3</v>
      </c>
      <c r="CI87" s="40">
        <v>1.69102454918864E-3</v>
      </c>
      <c r="CJ87" s="40">
        <v>1.5403089850980401E-2</v>
      </c>
      <c r="CK87" s="40">
        <v>8.6293608899682701E-3</v>
      </c>
      <c r="CL87" s="40">
        <v>2.7495560073507201E-3</v>
      </c>
      <c r="CM87" s="40">
        <v>1.47680960396011E-2</v>
      </c>
      <c r="CN87" s="40">
        <v>-9.2795550553192892E-3</v>
      </c>
      <c r="CO87" s="40">
        <v>9.8552874034279706E-3</v>
      </c>
      <c r="CP87" s="40">
        <v>6.9996840344329E-2</v>
      </c>
      <c r="CQ87" s="40">
        <v>0.52960584829135904</v>
      </c>
      <c r="CR87" s="40">
        <v>0.76473033023288295</v>
      </c>
      <c r="CS87" s="40">
        <v>0.81366824325105502</v>
      </c>
      <c r="CT87" s="40">
        <v>0.85573382180489499</v>
      </c>
      <c r="CU87" s="40">
        <v>0.62281982103751898</v>
      </c>
      <c r="CV87" s="40">
        <v>-0.26416789727019402</v>
      </c>
      <c r="CW87" s="40">
        <v>-0.20544146346489001</v>
      </c>
      <c r="CX87" s="40">
        <v>-0.12907744942100599</v>
      </c>
      <c r="CY87" s="40">
        <v>-9.8480422533957501E-2</v>
      </c>
      <c r="CZ87" s="40">
        <v>3.3213896402280702E-2</v>
      </c>
      <c r="DA87" s="40">
        <v>1.1431478182428199E-2</v>
      </c>
      <c r="DB87" s="40">
        <v>1.1851702133607299E-2</v>
      </c>
      <c r="DC87" s="40">
        <v>2.7934989113007902E-3</v>
      </c>
      <c r="DD87" s="40">
        <v>3.9035667838040099E-2</v>
      </c>
      <c r="DE87" s="40">
        <v>1.84884226828336E-2</v>
      </c>
      <c r="DF87" s="40">
        <v>1.0281082084345699E-2</v>
      </c>
      <c r="DG87" s="40">
        <v>1.19194659416695E-2</v>
      </c>
      <c r="DH87" s="40">
        <v>2.5834138997371699E-2</v>
      </c>
      <c r="DI87" s="40">
        <v>1.9782057053242201E-2</v>
      </c>
      <c r="DJ87" s="40">
        <v>1.37876136155107E-2</v>
      </c>
      <c r="DK87" s="40">
        <v>2.6299769457666801E-2</v>
      </c>
      <c r="DL87" s="40">
        <v>-7.2212229113971602E-4</v>
      </c>
      <c r="DM87" s="40">
        <v>1.8773142350682399E-2</v>
      </c>
      <c r="DN87" s="40">
        <v>8.9944855134148696E-2</v>
      </c>
      <c r="DO87" s="40">
        <v>0.556249677372052</v>
      </c>
      <c r="DP87" s="40">
        <v>0.80748302299500496</v>
      </c>
      <c r="DQ87" s="40">
        <v>0.86643010550622901</v>
      </c>
      <c r="DR87" s="40">
        <v>0.91959088296979796</v>
      </c>
      <c r="DS87" s="40">
        <v>0.69262944393844394</v>
      </c>
      <c r="DT87" s="40">
        <v>-0.19828931831700999</v>
      </c>
      <c r="DU87" s="40">
        <v>-0.151216217454303</v>
      </c>
      <c r="DV87" s="40">
        <v>-8.1190964343869396E-2</v>
      </c>
      <c r="DW87" s="40">
        <v>-6.3531774200120697E-2</v>
      </c>
      <c r="DX87" s="40">
        <v>5.1684613872798699E-2</v>
      </c>
      <c r="DY87" s="40">
        <v>3.5844924029990899E-2</v>
      </c>
      <c r="DZ87" s="40">
        <v>3.1761016091848601E-2</v>
      </c>
      <c r="EA87" s="40">
        <v>1.4921750067490599E-2</v>
      </c>
      <c r="EB87" s="40">
        <v>5.2550841937390298E-2</v>
      </c>
      <c r="EC87" s="40">
        <v>3.4909273555130002E-2</v>
      </c>
      <c r="ED87" s="40">
        <v>1.68266332569167E-2</v>
      </c>
      <c r="EE87" s="40">
        <v>2.6687710787962601E-2</v>
      </c>
      <c r="EF87" s="40">
        <v>4.0894917261288598E-2</v>
      </c>
      <c r="EG87" s="40">
        <v>3.5884778994497199E-2</v>
      </c>
      <c r="EH87" s="40">
        <v>2.97248156905628E-2</v>
      </c>
      <c r="EI87" s="40">
        <v>4.2949674364066E-2</v>
      </c>
      <c r="EJ87" s="40">
        <v>1.16334514925647E-2</v>
      </c>
      <c r="EK87" s="40">
        <v>3.1649108522966901E-2</v>
      </c>
      <c r="EL87" s="40">
        <v>0.11874662026232299</v>
      </c>
      <c r="EM87" s="40">
        <v>0.59471913487862005</v>
      </c>
      <c r="EN87" s="40">
        <v>0.86921112117949595</v>
      </c>
      <c r="EO87" s="40">
        <v>0.94260985473993097</v>
      </c>
      <c r="EP87" s="40">
        <v>1.01179033724259</v>
      </c>
      <c r="EQ87" s="40">
        <v>0.79342345194694797</v>
      </c>
      <c r="ER87" s="40">
        <v>-0.10317111342396799</v>
      </c>
      <c r="ES87" s="40">
        <v>-7.29235744986029E-2</v>
      </c>
      <c r="ET87" s="40">
        <v>-1.2050485427170099E-2</v>
      </c>
      <c r="EU87" s="40">
        <v>-1.3071476698635299E-2</v>
      </c>
      <c r="EV87" s="40">
        <v>7.8353396302528105E-2</v>
      </c>
      <c r="EW87" s="40">
        <v>67.722044263249899</v>
      </c>
      <c r="EX87" s="40">
        <v>67.8883954571928</v>
      </c>
      <c r="EY87" s="40">
        <v>66.028465346534702</v>
      </c>
      <c r="EZ87" s="40">
        <v>63.424286546301701</v>
      </c>
      <c r="FA87" s="40">
        <v>63.641817122888803</v>
      </c>
      <c r="FB87" s="40">
        <v>62.164749563191599</v>
      </c>
      <c r="FC87" s="40">
        <v>61.531959813628397</v>
      </c>
      <c r="FD87" s="40">
        <v>62.548340128130498</v>
      </c>
      <c r="FE87" s="40">
        <v>67.284944670937705</v>
      </c>
      <c r="FF87" s="40">
        <v>73.589691322073406</v>
      </c>
      <c r="FG87" s="40">
        <v>79.066103669190497</v>
      </c>
      <c r="FH87" s="40">
        <v>84.598864298194499</v>
      </c>
      <c r="FI87" s="40">
        <v>89.025043680838706</v>
      </c>
      <c r="FJ87" s="40">
        <v>92.264487478159595</v>
      </c>
      <c r="FK87" s="40">
        <v>94.982818870122301</v>
      </c>
      <c r="FL87" s="40">
        <v>96.8652446126966</v>
      </c>
      <c r="FM87" s="40">
        <v>98.610512521840405</v>
      </c>
      <c r="FN87" s="40">
        <v>98.215710541642395</v>
      </c>
      <c r="FO87" s="40">
        <v>95.884609784507902</v>
      </c>
      <c r="FP87" s="40">
        <v>92.614370995923096</v>
      </c>
      <c r="FQ87" s="40">
        <v>88.120340710541598</v>
      </c>
      <c r="FR87" s="40">
        <v>83.191613278974998</v>
      </c>
      <c r="FS87" s="40">
        <v>79.4750291205591</v>
      </c>
      <c r="FT87" s="40">
        <v>76.956319161327897</v>
      </c>
      <c r="FU87" s="40">
        <v>5.7124461644765701E-2</v>
      </c>
      <c r="FV87" s="40">
        <v>0</v>
      </c>
      <c r="FW87" s="40">
        <v>0</v>
      </c>
      <c r="FX87" s="41">
        <v>1</v>
      </c>
      <c r="FY87" s="22"/>
      <c r="FZ87" s="22"/>
    </row>
    <row r="88" spans="1:182" x14ac:dyDescent="0.2">
      <c r="A88" t="s">
        <v>42</v>
      </c>
      <c r="B88" t="s">
        <v>58</v>
      </c>
      <c r="C88" t="s">
        <v>3</v>
      </c>
      <c r="D88" t="s">
        <v>37</v>
      </c>
      <c r="E88" t="s">
        <v>78</v>
      </c>
      <c r="F88" s="22" t="s">
        <v>1</v>
      </c>
      <c r="G88" s="35">
        <v>43670</v>
      </c>
      <c r="H88" s="40">
        <v>1809</v>
      </c>
      <c r="I88" s="40">
        <v>1.25045223639512</v>
      </c>
      <c r="J88" s="40">
        <v>1.1060618678699901</v>
      </c>
      <c r="K88" s="40">
        <v>0.97284357452368897</v>
      </c>
      <c r="L88" s="40">
        <v>0.89303193752392096</v>
      </c>
      <c r="M88" s="40">
        <v>0.87567174236814505</v>
      </c>
      <c r="N88" s="40">
        <v>0.89195158007538999</v>
      </c>
      <c r="O88" s="40">
        <v>0.96065008619877801</v>
      </c>
      <c r="P88" s="40">
        <v>1.0453182257597999</v>
      </c>
      <c r="Q88" s="40">
        <v>1.10337505728536</v>
      </c>
      <c r="R88" s="40">
        <v>1.21194029526951</v>
      </c>
      <c r="S88" s="40">
        <v>1.3531878062237199</v>
      </c>
      <c r="T88" s="40">
        <v>1.5003195784360199</v>
      </c>
      <c r="U88" s="40">
        <v>1.7293121444464901</v>
      </c>
      <c r="V88" s="40">
        <v>2.0371431633032602</v>
      </c>
      <c r="W88" s="40">
        <v>2.3100980463251601</v>
      </c>
      <c r="X88" s="40">
        <v>2.5998270225114801</v>
      </c>
      <c r="Y88" s="40">
        <v>2.9559963288834599</v>
      </c>
      <c r="Z88" s="40">
        <v>3.1687814438398698</v>
      </c>
      <c r="AA88" s="40">
        <v>3.20870993965399</v>
      </c>
      <c r="AB88" s="40">
        <v>3.1497638962023502</v>
      </c>
      <c r="AC88" s="40">
        <v>3.03949306135577</v>
      </c>
      <c r="AD88" s="40">
        <v>2.8076963979990999</v>
      </c>
      <c r="AE88" s="40">
        <v>2.31425582055624</v>
      </c>
      <c r="AF88" s="40">
        <v>1.86964554744217</v>
      </c>
      <c r="AG88" s="40">
        <v>4.69617040259289E-3</v>
      </c>
      <c r="AH88" s="40">
        <v>2.3896909190356901E-2</v>
      </c>
      <c r="AI88" s="40">
        <v>-6.0679754284352402E-3</v>
      </c>
      <c r="AJ88" s="40">
        <v>-1.1809094238516201E-2</v>
      </c>
      <c r="AK88" s="40">
        <v>-2.0630059668117401E-2</v>
      </c>
      <c r="AL88" s="40">
        <v>-3.7854852579682001E-3</v>
      </c>
      <c r="AM88" s="40">
        <v>-4.8859467583268097E-3</v>
      </c>
      <c r="AN88" s="40">
        <v>1.8984072747656101E-2</v>
      </c>
      <c r="AO88" s="40">
        <v>-1.1936258860241199E-2</v>
      </c>
      <c r="AP88" s="40">
        <v>-2.3150377255747802E-3</v>
      </c>
      <c r="AQ88" s="40">
        <v>2.00954621469287E-2</v>
      </c>
      <c r="AR88" s="40">
        <v>2.9184110370368598E-3</v>
      </c>
      <c r="AS88" s="40">
        <v>-4.0611099066604997E-2</v>
      </c>
      <c r="AT88" s="40">
        <v>-6.7458608654517693E-2</v>
      </c>
      <c r="AU88" s="40">
        <v>0.15952223275938901</v>
      </c>
      <c r="AV88" s="40">
        <v>0.23451196658843401</v>
      </c>
      <c r="AW88" s="40">
        <v>0.164409099202246</v>
      </c>
      <c r="AX88" s="40">
        <v>0.20730964232235599</v>
      </c>
      <c r="AY88" s="40">
        <v>0.17061854820798</v>
      </c>
      <c r="AZ88" s="40">
        <v>-8.0873103039521693E-2</v>
      </c>
      <c r="BA88" s="40">
        <v>-4.65447283037164E-2</v>
      </c>
      <c r="BB88" s="40">
        <v>2.1931115223646401E-2</v>
      </c>
      <c r="BC88" s="40">
        <v>-3.5733445856578901E-2</v>
      </c>
      <c r="BD88" s="40">
        <v>-7.6382313857550399E-2</v>
      </c>
      <c r="BE88" s="40">
        <v>2.6322904835834399E-2</v>
      </c>
      <c r="BF88" s="40">
        <v>4.3030635185336702E-2</v>
      </c>
      <c r="BG88" s="40">
        <v>1.14896372612738E-2</v>
      </c>
      <c r="BH88" s="40">
        <v>6.7788885175620499E-3</v>
      </c>
      <c r="BI88" s="40">
        <v>-4.6802557649316297E-3</v>
      </c>
      <c r="BJ88" s="40">
        <v>1.0630112284046299E-2</v>
      </c>
      <c r="BK88" s="40">
        <v>1.50904939133574E-2</v>
      </c>
      <c r="BL88" s="40">
        <v>3.4380799689070499E-2</v>
      </c>
      <c r="BM88" s="40">
        <v>3.9206167121798897E-3</v>
      </c>
      <c r="BN88" s="40">
        <v>1.8210625108232299E-2</v>
      </c>
      <c r="BO88" s="40">
        <v>3.1447090834643601E-2</v>
      </c>
      <c r="BP88" s="40">
        <v>1.4162152470086399E-2</v>
      </c>
      <c r="BQ88" s="40">
        <v>-2.94969267857846E-2</v>
      </c>
      <c r="BR88" s="40">
        <v>-3.7422216692303799E-2</v>
      </c>
      <c r="BS88" s="40">
        <v>0.19060563322848201</v>
      </c>
      <c r="BT88" s="40">
        <v>0.27477040265747998</v>
      </c>
      <c r="BU88" s="40">
        <v>0.223000416142939</v>
      </c>
      <c r="BV88" s="40">
        <v>0.262403600249556</v>
      </c>
      <c r="BW88" s="40">
        <v>0.21995805493694001</v>
      </c>
      <c r="BX88" s="40">
        <v>-3.0480807604729199E-2</v>
      </c>
      <c r="BY88" s="40">
        <v>5.9883492063128301E-3</v>
      </c>
      <c r="BZ88" s="40">
        <v>7.0788452411578301E-2</v>
      </c>
      <c r="CA88" s="40">
        <v>-5.0894258351214796E-3</v>
      </c>
      <c r="CB88" s="40">
        <v>-5.0495420469935097E-2</v>
      </c>
      <c r="CC88" s="40">
        <v>4.1301515223424498E-2</v>
      </c>
      <c r="CD88" s="40">
        <v>5.6282595522963601E-2</v>
      </c>
      <c r="CE88" s="40">
        <v>2.3649986324936902E-2</v>
      </c>
      <c r="CF88" s="40">
        <v>1.9652868750407101E-2</v>
      </c>
      <c r="CG88" s="40">
        <v>6.36652983100523E-3</v>
      </c>
      <c r="CH88" s="40">
        <v>2.06143112278428E-2</v>
      </c>
      <c r="CI88" s="40">
        <v>2.89261158689334E-2</v>
      </c>
      <c r="CJ88" s="40">
        <v>4.50445258661063E-2</v>
      </c>
      <c r="CK88" s="40">
        <v>1.49030404293139E-2</v>
      </c>
      <c r="CL88" s="40">
        <v>3.2426636660215599E-2</v>
      </c>
      <c r="CM88" s="40">
        <v>3.9309194283628703E-2</v>
      </c>
      <c r="CN88" s="40">
        <v>2.1949533535143999E-2</v>
      </c>
      <c r="CO88" s="40">
        <v>-2.1799284920858399E-2</v>
      </c>
      <c r="CP88" s="40">
        <v>-1.6619103118235199E-2</v>
      </c>
      <c r="CQ88" s="40">
        <v>0.21213390170494401</v>
      </c>
      <c r="CR88" s="40">
        <v>0.30265327284083399</v>
      </c>
      <c r="CS88" s="40">
        <v>0.26358058377109</v>
      </c>
      <c r="CT88" s="40">
        <v>0.30056150767886097</v>
      </c>
      <c r="CU88" s="40">
        <v>0.25413044699595599</v>
      </c>
      <c r="CV88" s="40">
        <v>4.4207427048687598E-3</v>
      </c>
      <c r="CW88" s="40">
        <v>4.2372598659819502E-2</v>
      </c>
      <c r="CX88" s="40">
        <v>0.10462689531529799</v>
      </c>
      <c r="CY88" s="40">
        <v>1.6134529081780199E-2</v>
      </c>
      <c r="CZ88" s="40">
        <v>-3.2566236968140198E-2</v>
      </c>
      <c r="DA88" s="40">
        <v>5.62801256110146E-2</v>
      </c>
      <c r="DB88" s="40">
        <v>6.9534555860590597E-2</v>
      </c>
      <c r="DC88" s="40">
        <v>3.5810335388600102E-2</v>
      </c>
      <c r="DD88" s="40">
        <v>3.2526848983252102E-2</v>
      </c>
      <c r="DE88" s="40">
        <v>1.7413315426942098E-2</v>
      </c>
      <c r="DF88" s="40">
        <v>3.0598510171639299E-2</v>
      </c>
      <c r="DG88" s="40">
        <v>4.2761737824509399E-2</v>
      </c>
      <c r="DH88" s="40">
        <v>5.5708252043142101E-2</v>
      </c>
      <c r="DI88" s="40">
        <v>2.5885464146448E-2</v>
      </c>
      <c r="DJ88" s="40">
        <v>4.6642648212198899E-2</v>
      </c>
      <c r="DK88" s="40">
        <v>4.7171297732613797E-2</v>
      </c>
      <c r="DL88" s="40">
        <v>2.9736914600201499E-2</v>
      </c>
      <c r="DM88" s="40">
        <v>-1.41016430559321E-2</v>
      </c>
      <c r="DN88" s="40">
        <v>4.18401045583351E-3</v>
      </c>
      <c r="DO88" s="40">
        <v>0.233662170181407</v>
      </c>
      <c r="DP88" s="40">
        <v>0.33053614302418799</v>
      </c>
      <c r="DQ88" s="40">
        <v>0.30416075139924098</v>
      </c>
      <c r="DR88" s="40">
        <v>0.338719415108166</v>
      </c>
      <c r="DS88" s="40">
        <v>0.288302839054973</v>
      </c>
      <c r="DT88" s="40">
        <v>3.93222930144667E-2</v>
      </c>
      <c r="DU88" s="40">
        <v>7.8756848113326103E-2</v>
      </c>
      <c r="DV88" s="40">
        <v>0.13846533821901699</v>
      </c>
      <c r="DW88" s="40">
        <v>3.7358483998681802E-2</v>
      </c>
      <c r="DX88" s="40">
        <v>-1.46370534663454E-2</v>
      </c>
      <c r="DY88" s="40">
        <v>7.7906860044256093E-2</v>
      </c>
      <c r="DZ88" s="40">
        <v>8.8668281855570394E-2</v>
      </c>
      <c r="EA88" s="40">
        <v>5.3367948078309101E-2</v>
      </c>
      <c r="EB88" s="40">
        <v>5.1114831739330298E-2</v>
      </c>
      <c r="EC88" s="40">
        <v>3.3363119330127901E-2</v>
      </c>
      <c r="ED88" s="40">
        <v>4.5014107713653898E-2</v>
      </c>
      <c r="EE88" s="40">
        <v>6.2738178496193606E-2</v>
      </c>
      <c r="EF88" s="40">
        <v>7.1104978984556505E-2</v>
      </c>
      <c r="EG88" s="40">
        <v>4.1742339718869099E-2</v>
      </c>
      <c r="EH88" s="40">
        <v>6.7168311046005999E-2</v>
      </c>
      <c r="EI88" s="40">
        <v>5.8522926420328802E-2</v>
      </c>
      <c r="EJ88" s="40">
        <v>4.0980656033251101E-2</v>
      </c>
      <c r="EK88" s="40">
        <v>-2.9874707751117598E-3</v>
      </c>
      <c r="EL88" s="40">
        <v>3.4220402418047399E-2</v>
      </c>
      <c r="EM88" s="40">
        <v>0.26474557065049997</v>
      </c>
      <c r="EN88" s="40">
        <v>0.37079457909323399</v>
      </c>
      <c r="EO88" s="40">
        <v>0.36275206833993401</v>
      </c>
      <c r="EP88" s="40">
        <v>0.39381337303536601</v>
      </c>
      <c r="EQ88" s="40">
        <v>0.33764234578393298</v>
      </c>
      <c r="ER88" s="40">
        <v>8.9714588449259197E-2</v>
      </c>
      <c r="ES88" s="40">
        <v>0.13128992562335501</v>
      </c>
      <c r="ET88" s="40">
        <v>0.187322675406949</v>
      </c>
      <c r="EU88" s="40">
        <v>6.8002504020139201E-2</v>
      </c>
      <c r="EV88" s="40">
        <v>1.12498399212699E-2</v>
      </c>
      <c r="EW88" s="40">
        <v>65.900963733198097</v>
      </c>
      <c r="EX88" s="40">
        <v>65.771240172457496</v>
      </c>
      <c r="EY88" s="40">
        <v>64.177022571645907</v>
      </c>
      <c r="EZ88" s="40">
        <v>62.179622115140802</v>
      </c>
      <c r="FA88" s="40">
        <v>61.992772001014501</v>
      </c>
      <c r="FB88" s="40">
        <v>61.164849099670299</v>
      </c>
      <c r="FC88" s="40">
        <v>60.640755769718503</v>
      </c>
      <c r="FD88" s="40">
        <v>61.962211514075598</v>
      </c>
      <c r="FE88" s="40">
        <v>66.553702764392597</v>
      </c>
      <c r="FF88" s="40">
        <v>71.422457519655097</v>
      </c>
      <c r="FG88" s="40">
        <v>76.564417955871207</v>
      </c>
      <c r="FH88" s="40">
        <v>81.159206188181599</v>
      </c>
      <c r="FI88" s="40">
        <v>85.831283286837404</v>
      </c>
      <c r="FJ88" s="40">
        <v>89.680636571138706</v>
      </c>
      <c r="FK88" s="40">
        <v>92.189005833121996</v>
      </c>
      <c r="FL88" s="40">
        <v>93.514709611970602</v>
      </c>
      <c r="FM88" s="40">
        <v>94.828113111843805</v>
      </c>
      <c r="FN88" s="40">
        <v>94.027517118944999</v>
      </c>
      <c r="FO88" s="40">
        <v>91.629786964240395</v>
      </c>
      <c r="FP88" s="40">
        <v>88.492581790514805</v>
      </c>
      <c r="FQ88" s="40">
        <v>83.980725336038503</v>
      </c>
      <c r="FR88" s="40">
        <v>79.102333248795304</v>
      </c>
      <c r="FS88" s="40">
        <v>75.626870403246301</v>
      </c>
      <c r="FT88" s="40">
        <v>73.340286583819406</v>
      </c>
      <c r="FU88" s="40">
        <v>3.4221942047104499E-2</v>
      </c>
      <c r="FV88" s="40">
        <v>0</v>
      </c>
      <c r="FW88" s="40">
        <v>0</v>
      </c>
      <c r="FX88" s="41">
        <v>1</v>
      </c>
      <c r="FY88" s="22"/>
      <c r="FZ88" s="22"/>
    </row>
    <row r="89" spans="1:182" x14ac:dyDescent="0.2">
      <c r="A89" t="s">
        <v>42</v>
      </c>
      <c r="B89" t="s">
        <v>58</v>
      </c>
      <c r="C89" t="s">
        <v>3</v>
      </c>
      <c r="D89" t="s">
        <v>37</v>
      </c>
      <c r="E89" t="s">
        <v>78</v>
      </c>
      <c r="F89" s="22" t="s">
        <v>77</v>
      </c>
      <c r="G89" s="35">
        <v>43670</v>
      </c>
      <c r="H89" s="40">
        <v>1465</v>
      </c>
      <c r="I89" s="40">
        <v>1.0072928167367601</v>
      </c>
      <c r="J89" s="40">
        <v>0.89601150178770295</v>
      </c>
      <c r="K89" s="40">
        <v>0.79229475919018999</v>
      </c>
      <c r="L89" s="40">
        <v>0.72847780520203798</v>
      </c>
      <c r="M89" s="40">
        <v>0.71384554492611696</v>
      </c>
      <c r="N89" s="40">
        <v>0.72763734896374099</v>
      </c>
      <c r="O89" s="40">
        <v>0.78342873436000704</v>
      </c>
      <c r="P89" s="40">
        <v>0.85305381063241204</v>
      </c>
      <c r="Q89" s="40">
        <v>0.89026172574280205</v>
      </c>
      <c r="R89" s="40">
        <v>0.97658886296872405</v>
      </c>
      <c r="S89" s="40">
        <v>1.07768220282858</v>
      </c>
      <c r="T89" s="40">
        <v>1.1893164386514501</v>
      </c>
      <c r="U89" s="40">
        <v>1.36148597333973</v>
      </c>
      <c r="V89" s="40">
        <v>1.5950808308672799</v>
      </c>
      <c r="W89" s="40">
        <v>1.7862389363547799</v>
      </c>
      <c r="X89" s="40">
        <v>1.9917109349419699</v>
      </c>
      <c r="Y89" s="40">
        <v>2.24595496678847</v>
      </c>
      <c r="Z89" s="40">
        <v>2.3981984178177398</v>
      </c>
      <c r="AA89" s="40">
        <v>2.4325987070497002</v>
      </c>
      <c r="AB89" s="40">
        <v>2.3969894948007702</v>
      </c>
      <c r="AC89" s="40">
        <v>2.3470962845996399</v>
      </c>
      <c r="AD89" s="40">
        <v>2.1861928345305901</v>
      </c>
      <c r="AE89" s="40">
        <v>1.8194277346060801</v>
      </c>
      <c r="AF89" s="40">
        <v>1.4811920687150399</v>
      </c>
      <c r="AG89" s="40">
        <v>-1.44559809117267E-2</v>
      </c>
      <c r="AH89" s="40">
        <v>5.3711655975742997E-3</v>
      </c>
      <c r="AI89" s="40">
        <v>-1.5827578122153199E-2</v>
      </c>
      <c r="AJ89" s="40">
        <v>-2.1250899474451999E-2</v>
      </c>
      <c r="AK89" s="40">
        <v>-2.3394749847899399E-2</v>
      </c>
      <c r="AL89" s="40">
        <v>-6.3365763681891597E-3</v>
      </c>
      <c r="AM89" s="40">
        <v>-7.7616074329809204E-4</v>
      </c>
      <c r="AN89" s="40">
        <v>7.9390790008257092E-3</v>
      </c>
      <c r="AO89" s="40">
        <v>-1.13866557530718E-2</v>
      </c>
      <c r="AP89" s="40">
        <v>2.5498670281767001E-3</v>
      </c>
      <c r="AQ89" s="40">
        <v>4.1767549148314098E-3</v>
      </c>
      <c r="AR89" s="40">
        <v>-1.13294202930676E-3</v>
      </c>
      <c r="AS89" s="40">
        <v>-3.0122758531082601E-2</v>
      </c>
      <c r="AT89" s="40">
        <v>-3.6496811714721099E-2</v>
      </c>
      <c r="AU89" s="40">
        <v>8.5579607816046593E-2</v>
      </c>
      <c r="AV89" s="40">
        <v>0.109689725601329</v>
      </c>
      <c r="AW89" s="40">
        <v>5.3583286072058998E-2</v>
      </c>
      <c r="AX89" s="40">
        <v>9.5033026944651003E-2</v>
      </c>
      <c r="AY89" s="40">
        <v>0.106616044275998</v>
      </c>
      <c r="AZ89" s="40">
        <v>1.42778425058385E-2</v>
      </c>
      <c r="BA89" s="40">
        <v>1.47352608708455E-2</v>
      </c>
      <c r="BB89" s="40">
        <v>4.50256466991973E-2</v>
      </c>
      <c r="BC89" s="40">
        <v>-1.4649414476489901E-2</v>
      </c>
      <c r="BD89" s="40">
        <v>-4.6071856367501801E-2</v>
      </c>
      <c r="BE89" s="40">
        <v>5.9810540045190704E-3</v>
      </c>
      <c r="BF89" s="40">
        <v>2.2770415757942301E-2</v>
      </c>
      <c r="BG89" s="40">
        <v>1.0581725448366201E-3</v>
      </c>
      <c r="BH89" s="40">
        <v>-4.3477452881940199E-3</v>
      </c>
      <c r="BI89" s="40">
        <v>-8.7355559511092598E-3</v>
      </c>
      <c r="BJ89" s="40">
        <v>6.7060472715121397E-3</v>
      </c>
      <c r="BK89" s="40">
        <v>1.71522760861887E-2</v>
      </c>
      <c r="BL89" s="40">
        <v>2.3420255596899E-2</v>
      </c>
      <c r="BM89" s="40">
        <v>6.7500272522899602E-3</v>
      </c>
      <c r="BN89" s="40">
        <v>2.2788181869899601E-2</v>
      </c>
      <c r="BO89" s="40">
        <v>1.7314951176768401E-2</v>
      </c>
      <c r="BP89" s="40">
        <v>8.0832247999853002E-3</v>
      </c>
      <c r="BQ89" s="40">
        <v>-2.1032000747888899E-2</v>
      </c>
      <c r="BR89" s="40">
        <v>-1.18124366245944E-2</v>
      </c>
      <c r="BS89" s="40">
        <v>0.111680002929677</v>
      </c>
      <c r="BT89" s="40">
        <v>0.14622530483096999</v>
      </c>
      <c r="BU89" s="40">
        <v>0.10369447654262801</v>
      </c>
      <c r="BV89" s="40">
        <v>0.14529240398750501</v>
      </c>
      <c r="BW89" s="40">
        <v>0.149878175633511</v>
      </c>
      <c r="BX89" s="40">
        <v>5.6526562422849203E-2</v>
      </c>
      <c r="BY89" s="40">
        <v>6.0079630275265097E-2</v>
      </c>
      <c r="BZ89" s="40">
        <v>8.8642443844572497E-2</v>
      </c>
      <c r="CA89" s="40">
        <v>1.6849857912650101E-2</v>
      </c>
      <c r="CB89" s="40">
        <v>-1.9709405977825799E-2</v>
      </c>
      <c r="CC89" s="40">
        <v>2.01356821307839E-2</v>
      </c>
      <c r="CD89" s="40">
        <v>3.48210834161988E-2</v>
      </c>
      <c r="CE89" s="40">
        <v>1.27531920182375E-2</v>
      </c>
      <c r="CF89" s="40">
        <v>7.3593278096362397E-3</v>
      </c>
      <c r="CG89" s="40">
        <v>1.4173570859445401E-3</v>
      </c>
      <c r="CH89" s="40">
        <v>1.5739328673015699E-2</v>
      </c>
      <c r="CI89" s="40">
        <v>2.9569456819431499E-2</v>
      </c>
      <c r="CJ89" s="40">
        <v>3.4142471347495103E-2</v>
      </c>
      <c r="CK89" s="40">
        <v>1.9311438652569599E-2</v>
      </c>
      <c r="CL89" s="40">
        <v>3.6805177077904899E-2</v>
      </c>
      <c r="CM89" s="40">
        <v>2.64144258852924E-2</v>
      </c>
      <c r="CN89" s="40">
        <v>1.44663138710202E-2</v>
      </c>
      <c r="CO89" s="40">
        <v>-1.4735769600152E-2</v>
      </c>
      <c r="CP89" s="40">
        <v>5.2838863675551996E-3</v>
      </c>
      <c r="CQ89" s="40">
        <v>0.12975705707652499</v>
      </c>
      <c r="CR89" s="40">
        <v>0.171529735708179</v>
      </c>
      <c r="CS89" s="40">
        <v>0.13840133441032601</v>
      </c>
      <c r="CT89" s="40">
        <v>0.18010189542375099</v>
      </c>
      <c r="CU89" s="40">
        <v>0.17984139602358901</v>
      </c>
      <c r="CV89" s="40">
        <v>8.5787897136361396E-2</v>
      </c>
      <c r="CW89" s="40">
        <v>9.1485002393572504E-2</v>
      </c>
      <c r="CX89" s="40">
        <v>0.118851304678917</v>
      </c>
      <c r="CY89" s="40">
        <v>3.8666158014079001E-2</v>
      </c>
      <c r="CZ89" s="40">
        <v>-1.4508531450786999E-3</v>
      </c>
      <c r="DA89" s="40">
        <v>3.4290310257048803E-2</v>
      </c>
      <c r="DB89" s="40">
        <v>4.6871751074455299E-2</v>
      </c>
      <c r="DC89" s="40">
        <v>2.4448211491638502E-2</v>
      </c>
      <c r="DD89" s="40">
        <v>1.9066400907466498E-2</v>
      </c>
      <c r="DE89" s="40">
        <v>1.15702701229983E-2</v>
      </c>
      <c r="DF89" s="40">
        <v>2.4772610074519301E-2</v>
      </c>
      <c r="DG89" s="40">
        <v>4.1986637552674302E-2</v>
      </c>
      <c r="DH89" s="40">
        <v>4.4864687098091098E-2</v>
      </c>
      <c r="DI89" s="40">
        <v>3.1872850052849198E-2</v>
      </c>
      <c r="DJ89" s="40">
        <v>5.0822172285910197E-2</v>
      </c>
      <c r="DK89" s="40">
        <v>3.55139005938164E-2</v>
      </c>
      <c r="DL89" s="40">
        <v>2.0849402942054999E-2</v>
      </c>
      <c r="DM89" s="40">
        <v>-8.4395384524150203E-3</v>
      </c>
      <c r="DN89" s="40">
        <v>2.2380209359704799E-2</v>
      </c>
      <c r="DO89" s="40">
        <v>0.147834111223374</v>
      </c>
      <c r="DP89" s="40">
        <v>0.19683416658538799</v>
      </c>
      <c r="DQ89" s="40">
        <v>0.17310819227802399</v>
      </c>
      <c r="DR89" s="40">
        <v>0.214911386859997</v>
      </c>
      <c r="DS89" s="40">
        <v>0.20980461641366799</v>
      </c>
      <c r="DT89" s="40">
        <v>0.11504923184987401</v>
      </c>
      <c r="DU89" s="40">
        <v>0.12289037451187999</v>
      </c>
      <c r="DV89" s="40">
        <v>0.14906016551326201</v>
      </c>
      <c r="DW89" s="40">
        <v>6.0482458115508002E-2</v>
      </c>
      <c r="DX89" s="40">
        <v>1.68076996876684E-2</v>
      </c>
      <c r="DY89" s="40">
        <v>5.4727345173294598E-2</v>
      </c>
      <c r="DZ89" s="40">
        <v>6.4271001234823294E-2</v>
      </c>
      <c r="EA89" s="40">
        <v>4.1333962158628203E-2</v>
      </c>
      <c r="EB89" s="40">
        <v>3.5969555093724501E-2</v>
      </c>
      <c r="EC89" s="40">
        <v>2.6229464019788502E-2</v>
      </c>
      <c r="ED89" s="40">
        <v>3.78152337142207E-2</v>
      </c>
      <c r="EE89" s="40">
        <v>5.99150743821611E-2</v>
      </c>
      <c r="EF89" s="40">
        <v>6.0345863694164399E-2</v>
      </c>
      <c r="EG89" s="40">
        <v>5.0009533058211E-2</v>
      </c>
      <c r="EH89" s="40">
        <v>7.1060487127633007E-2</v>
      </c>
      <c r="EI89" s="40">
        <v>4.8652096855753398E-2</v>
      </c>
      <c r="EJ89" s="40">
        <v>3.0065569771347101E-2</v>
      </c>
      <c r="EK89" s="40">
        <v>6.5121933077866398E-4</v>
      </c>
      <c r="EL89" s="40">
        <v>4.7064584449831498E-2</v>
      </c>
      <c r="EM89" s="40">
        <v>0.173934506337004</v>
      </c>
      <c r="EN89" s="40">
        <v>0.23336974581503001</v>
      </c>
      <c r="EO89" s="40">
        <v>0.22321938274859299</v>
      </c>
      <c r="EP89" s="40">
        <v>0.26517076390285099</v>
      </c>
      <c r="EQ89" s="40">
        <v>0.25306674777117999</v>
      </c>
      <c r="ER89" s="40">
        <v>0.15729795176688399</v>
      </c>
      <c r="ES89" s="40">
        <v>0.1682347439163</v>
      </c>
      <c r="ET89" s="40">
        <v>0.19267696265863801</v>
      </c>
      <c r="EU89" s="40">
        <v>9.1981730504648002E-2</v>
      </c>
      <c r="EV89" s="40">
        <v>4.3170150077344399E-2</v>
      </c>
      <c r="EW89" s="40">
        <v>65.455960114820996</v>
      </c>
      <c r="EX89" s="40">
        <v>65.307674875358799</v>
      </c>
      <c r="EY89" s="40">
        <v>63.758271642242001</v>
      </c>
      <c r="EZ89" s="40">
        <v>61.907765523492998</v>
      </c>
      <c r="FA89" s="40">
        <v>61.723447650702497</v>
      </c>
      <c r="FB89" s="40">
        <v>60.947197461852198</v>
      </c>
      <c r="FC89" s="40">
        <v>60.426877171778202</v>
      </c>
      <c r="FD89" s="40">
        <v>61.783426499471197</v>
      </c>
      <c r="FE89" s="40">
        <v>66.380268922797995</v>
      </c>
      <c r="FF89" s="40">
        <v>71.104925215289299</v>
      </c>
      <c r="FG89" s="40">
        <v>76.158785315002305</v>
      </c>
      <c r="FH89" s="40">
        <v>80.6355945006799</v>
      </c>
      <c r="FI89" s="40">
        <v>85.335398096389198</v>
      </c>
      <c r="FJ89" s="40">
        <v>89.267714156216996</v>
      </c>
      <c r="FK89" s="40">
        <v>91.682504910107298</v>
      </c>
      <c r="FL89" s="40">
        <v>92.853376642997404</v>
      </c>
      <c r="FM89" s="40">
        <v>94.028403082036604</v>
      </c>
      <c r="FN89" s="40">
        <v>93.139295966158002</v>
      </c>
      <c r="FO89" s="40">
        <v>90.682278289771901</v>
      </c>
      <c r="FP89" s="40">
        <v>87.5796192778365</v>
      </c>
      <c r="FQ89" s="40">
        <v>83.018431787278999</v>
      </c>
      <c r="FR89" s="40">
        <v>78.138465024928195</v>
      </c>
      <c r="FS89" s="40">
        <v>74.753437075086893</v>
      </c>
      <c r="FT89" s="40">
        <v>72.518129626831893</v>
      </c>
      <c r="FU89" s="40">
        <v>3.7191450405827303E-2</v>
      </c>
      <c r="FV89" s="40">
        <v>0</v>
      </c>
      <c r="FW89" s="40">
        <v>0</v>
      </c>
      <c r="FX89" s="41">
        <v>1</v>
      </c>
      <c r="FY89" s="22"/>
      <c r="FZ89" s="22"/>
    </row>
    <row r="90" spans="1:182" x14ac:dyDescent="0.2">
      <c r="A90" t="s">
        <v>42</v>
      </c>
      <c r="B90" t="s">
        <v>58</v>
      </c>
      <c r="C90" t="s">
        <v>3</v>
      </c>
      <c r="D90" t="s">
        <v>37</v>
      </c>
      <c r="E90" t="s">
        <v>78</v>
      </c>
      <c r="F90" s="22" t="s">
        <v>78</v>
      </c>
      <c r="G90" s="35">
        <v>43670</v>
      </c>
      <c r="H90" s="40">
        <v>344</v>
      </c>
      <c r="I90" s="40">
        <v>0.244223915515065</v>
      </c>
      <c r="J90" s="40">
        <v>0.21053331180068999</v>
      </c>
      <c r="K90" s="40">
        <v>0.181195754702102</v>
      </c>
      <c r="L90" s="40">
        <v>0.16547432881010099</v>
      </c>
      <c r="M90" s="40">
        <v>0.16294044117260201</v>
      </c>
      <c r="N90" s="40">
        <v>0.16525440589042301</v>
      </c>
      <c r="O90" s="40">
        <v>0.177565776361089</v>
      </c>
      <c r="P90" s="40">
        <v>0.192799228356199</v>
      </c>
      <c r="Q90" s="40">
        <v>0.214089933156522</v>
      </c>
      <c r="R90" s="40">
        <v>0.23562834276320699</v>
      </c>
      <c r="S90" s="40">
        <v>0.27471934202820403</v>
      </c>
      <c r="T90" s="40">
        <v>0.31079258571710899</v>
      </c>
      <c r="U90" s="40">
        <v>0.36830152706384101</v>
      </c>
      <c r="V90" s="40">
        <v>0.44179810558244498</v>
      </c>
      <c r="W90" s="40">
        <v>0.52541157943513905</v>
      </c>
      <c r="X90" s="40">
        <v>0.61221449673415396</v>
      </c>
      <c r="Y90" s="40">
        <v>0.70436407842176896</v>
      </c>
      <c r="Z90" s="40">
        <v>0.753266658191176</v>
      </c>
      <c r="AA90" s="40">
        <v>0.75166244018273598</v>
      </c>
      <c r="AB90" s="40">
        <v>0.72930143619787102</v>
      </c>
      <c r="AC90" s="40">
        <v>0.67416195201025897</v>
      </c>
      <c r="AD90" s="40">
        <v>0.59887375626746397</v>
      </c>
      <c r="AE90" s="40">
        <v>0.47720600013035003</v>
      </c>
      <c r="AF90" s="40">
        <v>0.37692069502613901</v>
      </c>
      <c r="AG90" s="40">
        <v>8.0848792145121091E-3</v>
      </c>
      <c r="AH90" s="40">
        <v>1.02661407551628E-2</v>
      </c>
      <c r="AI90" s="40">
        <v>2.5428337081975499E-5</v>
      </c>
      <c r="AJ90" s="40">
        <v>3.9560723057061598E-3</v>
      </c>
      <c r="AK90" s="40">
        <v>-1.63816034561062E-3</v>
      </c>
      <c r="AL90" s="40">
        <v>-2.86803752578742E-3</v>
      </c>
      <c r="AM90" s="40">
        <v>-1.01556634511729E-2</v>
      </c>
      <c r="AN90" s="40">
        <v>2.12820869274132E-3</v>
      </c>
      <c r="AO90" s="40">
        <v>-1.48634314992256E-2</v>
      </c>
      <c r="AP90" s="40">
        <v>-1.9327944675527099E-2</v>
      </c>
      <c r="AQ90" s="40">
        <v>-2.7855291095594502E-3</v>
      </c>
      <c r="AR90" s="40">
        <v>-4.89321710841315E-3</v>
      </c>
      <c r="AS90" s="40">
        <v>-1.8038066145739599E-2</v>
      </c>
      <c r="AT90" s="40">
        <v>-4.52428810561398E-2</v>
      </c>
      <c r="AU90" s="40">
        <v>4.9815803105385102E-2</v>
      </c>
      <c r="AV90" s="40">
        <v>0.10150590057342</v>
      </c>
      <c r="AW90" s="40">
        <v>8.3456962406975893E-2</v>
      </c>
      <c r="AX90" s="40">
        <v>7.2327012325745399E-2</v>
      </c>
      <c r="AY90" s="40">
        <v>2.3210168049592399E-2</v>
      </c>
      <c r="AZ90" s="40">
        <v>-0.120415495437711</v>
      </c>
      <c r="BA90" s="40">
        <v>-7.9601433201292301E-2</v>
      </c>
      <c r="BB90" s="40">
        <v>-3.7658665967190398E-2</v>
      </c>
      <c r="BC90" s="40">
        <v>-4.2155361920619701E-2</v>
      </c>
      <c r="BD90" s="40">
        <v>-4.0400722057266698E-2</v>
      </c>
      <c r="BE90" s="40">
        <v>1.5919573542225101E-2</v>
      </c>
      <c r="BF90" s="40">
        <v>1.6977977602655001E-2</v>
      </c>
      <c r="BG90" s="40">
        <v>6.2713916098228401E-3</v>
      </c>
      <c r="BH90" s="40">
        <v>8.7806287015311998E-3</v>
      </c>
      <c r="BI90" s="40">
        <v>2.7023339490861802E-3</v>
      </c>
      <c r="BJ90" s="40">
        <v>2.0612869413131102E-3</v>
      </c>
      <c r="BK90" s="40">
        <v>-4.3776495572733897E-3</v>
      </c>
      <c r="BL90" s="40">
        <v>7.3420355166947801E-3</v>
      </c>
      <c r="BM90" s="40">
        <v>-8.8890187822693503E-3</v>
      </c>
      <c r="BN90" s="40">
        <v>-1.07955165898969E-2</v>
      </c>
      <c r="BO90" s="40">
        <v>6.0730949350356004E-3</v>
      </c>
      <c r="BP90" s="40">
        <v>2.04803422478459E-3</v>
      </c>
      <c r="BQ90" s="40">
        <v>-1.1072535040959799E-2</v>
      </c>
      <c r="BR90" s="40">
        <v>-3.2091615230393798E-2</v>
      </c>
      <c r="BS90" s="40">
        <v>6.9180201911954994E-2</v>
      </c>
      <c r="BT90" s="40">
        <v>0.119950241652081</v>
      </c>
      <c r="BU90" s="40">
        <v>0.105478634966315</v>
      </c>
      <c r="BV90" s="40">
        <v>9.6056524748095201E-2</v>
      </c>
      <c r="BW90" s="40">
        <v>4.8106051338052597E-2</v>
      </c>
      <c r="BX90" s="40">
        <v>-0.10079840291169399</v>
      </c>
      <c r="BY90" s="40">
        <v>-6.2294445893298703E-2</v>
      </c>
      <c r="BZ90" s="40">
        <v>-2.6030506569110799E-2</v>
      </c>
      <c r="CA90" s="40">
        <v>-3.2281520883191701E-2</v>
      </c>
      <c r="CB90" s="40">
        <v>-3.5412678763091503E-2</v>
      </c>
      <c r="CC90" s="40">
        <v>2.13458589670046E-2</v>
      </c>
      <c r="CD90" s="40">
        <v>2.1626575357160699E-2</v>
      </c>
      <c r="CE90" s="40">
        <v>1.05973267456324E-2</v>
      </c>
      <c r="CF90" s="40">
        <v>1.21221017643781E-2</v>
      </c>
      <c r="CG90" s="40">
        <v>5.7085470752754903E-3</v>
      </c>
      <c r="CH90" s="40">
        <v>5.4753220511735397E-3</v>
      </c>
      <c r="CI90" s="40">
        <v>-3.75814735749168E-4</v>
      </c>
      <c r="CJ90" s="40">
        <v>1.0953116092240599E-2</v>
      </c>
      <c r="CK90" s="40">
        <v>-4.7511587341798403E-3</v>
      </c>
      <c r="CL90" s="40">
        <v>-4.8859828898693896E-3</v>
      </c>
      <c r="CM90" s="40">
        <v>1.2208550962561199E-2</v>
      </c>
      <c r="CN90" s="40">
        <v>6.85552375323143E-3</v>
      </c>
      <c r="CO90" s="40">
        <v>-6.2482294166779197E-3</v>
      </c>
      <c r="CP90" s="40">
        <v>-2.2983088581789098E-2</v>
      </c>
      <c r="CQ90" s="40">
        <v>8.2591925536197694E-2</v>
      </c>
      <c r="CR90" s="40">
        <v>0.132724736096718</v>
      </c>
      <c r="CS90" s="40">
        <v>0.120730778296952</v>
      </c>
      <c r="CT90" s="40">
        <v>0.112491512765312</v>
      </c>
      <c r="CU90" s="40">
        <v>6.5348864264057005E-2</v>
      </c>
      <c r="CV90" s="40">
        <v>-8.7211664387135193E-2</v>
      </c>
      <c r="CW90" s="40">
        <v>-5.0307679205539101E-2</v>
      </c>
      <c r="CX90" s="40">
        <v>-1.79768787925144E-2</v>
      </c>
      <c r="CY90" s="40">
        <v>-2.5442928659055099E-2</v>
      </c>
      <c r="CZ90" s="40">
        <v>-3.1957975172472598E-2</v>
      </c>
      <c r="DA90" s="40">
        <v>2.6772144391783999E-2</v>
      </c>
      <c r="DB90" s="40">
        <v>2.6275173111666401E-2</v>
      </c>
      <c r="DC90" s="40">
        <v>1.4923261881441999E-2</v>
      </c>
      <c r="DD90" s="40">
        <v>1.54635748272249E-2</v>
      </c>
      <c r="DE90" s="40">
        <v>8.7147602014647895E-3</v>
      </c>
      <c r="DF90" s="40">
        <v>8.8893571610339697E-3</v>
      </c>
      <c r="DG90" s="40">
        <v>3.62602008577505E-3</v>
      </c>
      <c r="DH90" s="40">
        <v>1.45641966677863E-2</v>
      </c>
      <c r="DI90" s="40">
        <v>-6.1329868609033902E-4</v>
      </c>
      <c r="DJ90" s="40">
        <v>1.0235508101581301E-3</v>
      </c>
      <c r="DK90" s="40">
        <v>1.83440069900868E-2</v>
      </c>
      <c r="DL90" s="40">
        <v>1.16630132816783E-2</v>
      </c>
      <c r="DM90" s="40">
        <v>-1.4239237923960701E-3</v>
      </c>
      <c r="DN90" s="40">
        <v>-1.38745619331844E-2</v>
      </c>
      <c r="DO90" s="40">
        <v>9.6003649160440199E-2</v>
      </c>
      <c r="DP90" s="40">
        <v>0.145499230541355</v>
      </c>
      <c r="DQ90" s="40">
        <v>0.13598292162758899</v>
      </c>
      <c r="DR90" s="40">
        <v>0.12892650078252901</v>
      </c>
      <c r="DS90" s="40">
        <v>8.2591677190061399E-2</v>
      </c>
      <c r="DT90" s="40">
        <v>-7.3624925862576795E-2</v>
      </c>
      <c r="DU90" s="40">
        <v>-3.8320912517779498E-2</v>
      </c>
      <c r="DV90" s="40">
        <v>-9.9232510159178999E-3</v>
      </c>
      <c r="DW90" s="40">
        <v>-1.86043364349185E-2</v>
      </c>
      <c r="DX90" s="40">
        <v>-2.85032715818536E-2</v>
      </c>
      <c r="DY90" s="40">
        <v>3.4606838719496998E-2</v>
      </c>
      <c r="DZ90" s="40">
        <v>3.2987009959158597E-2</v>
      </c>
      <c r="EA90" s="40">
        <v>2.1169225154182899E-2</v>
      </c>
      <c r="EB90" s="40">
        <v>2.028813122305E-2</v>
      </c>
      <c r="EC90" s="40">
        <v>1.30552544961616E-2</v>
      </c>
      <c r="ED90" s="40">
        <v>1.38186816281345E-2</v>
      </c>
      <c r="EE90" s="40">
        <v>9.4040339796745403E-3</v>
      </c>
      <c r="EF90" s="40">
        <v>1.97780234917398E-2</v>
      </c>
      <c r="EG90" s="40">
        <v>5.3611140308659402E-3</v>
      </c>
      <c r="EH90" s="40">
        <v>9.5559788957883408E-3</v>
      </c>
      <c r="EI90" s="40">
        <v>2.7202631034681801E-2</v>
      </c>
      <c r="EJ90" s="40">
        <v>1.8604264614876E-2</v>
      </c>
      <c r="EK90" s="40">
        <v>5.5416073123837504E-3</v>
      </c>
      <c r="EL90" s="40">
        <v>-7.2329610743848498E-4</v>
      </c>
      <c r="EM90" s="40">
        <v>0.11536804796701</v>
      </c>
      <c r="EN90" s="40">
        <v>0.16394357162001599</v>
      </c>
      <c r="EO90" s="40">
        <v>0.158004594186928</v>
      </c>
      <c r="EP90" s="40">
        <v>0.15265601320487901</v>
      </c>
      <c r="EQ90" s="40">
        <v>0.107487560478522</v>
      </c>
      <c r="ER90" s="40">
        <v>-5.4007833336559702E-2</v>
      </c>
      <c r="ES90" s="40">
        <v>-2.1013925209785799E-2</v>
      </c>
      <c r="ET90" s="40">
        <v>1.7049083821617001E-3</v>
      </c>
      <c r="EU90" s="40">
        <v>-8.7304953974904394E-3</v>
      </c>
      <c r="EV90" s="40">
        <v>-2.3515228287678401E-2</v>
      </c>
      <c r="EW90" s="40">
        <v>68.534433693796203</v>
      </c>
      <c r="EX90" s="40">
        <v>68.523050654524795</v>
      </c>
      <c r="EY90" s="40">
        <v>66.663062037564004</v>
      </c>
      <c r="EZ90" s="40">
        <v>63.770916334661401</v>
      </c>
      <c r="FA90" s="40">
        <v>63.539840637450197</v>
      </c>
      <c r="FB90" s="40">
        <v>62.450483779168998</v>
      </c>
      <c r="FC90" s="40">
        <v>61.910927717700602</v>
      </c>
      <c r="FD90" s="40">
        <v>63.012236767216798</v>
      </c>
      <c r="FE90" s="40">
        <v>67.5617529880478</v>
      </c>
      <c r="FF90" s="40">
        <v>73.181844052361996</v>
      </c>
      <c r="FG90" s="40">
        <v>78.867672168468999</v>
      </c>
      <c r="FH90" s="40">
        <v>84.052077404667003</v>
      </c>
      <c r="FI90" s="40">
        <v>88.556346044393806</v>
      </c>
      <c r="FJ90" s="40">
        <v>91.966135458167301</v>
      </c>
      <c r="FK90" s="40">
        <v>95.037848605577693</v>
      </c>
      <c r="FL90" s="40">
        <v>97.229368241320401</v>
      </c>
      <c r="FM90" s="40">
        <v>99.437108708024994</v>
      </c>
      <c r="FN90" s="40">
        <v>99.165623221400097</v>
      </c>
      <c r="FO90" s="40">
        <v>97.067159931701795</v>
      </c>
      <c r="FP90" s="40">
        <v>93.725099601593598</v>
      </c>
      <c r="FQ90" s="40">
        <v>89.601309049516203</v>
      </c>
      <c r="FR90" s="40">
        <v>84.800796812748999</v>
      </c>
      <c r="FS90" s="40">
        <v>80.770916334661393</v>
      </c>
      <c r="FT90" s="40">
        <v>78.227376209447897</v>
      </c>
      <c r="FU90" s="40">
        <v>8.3280214931603494E-2</v>
      </c>
      <c r="FV90" s="40">
        <v>0</v>
      </c>
      <c r="FW90" s="40">
        <v>0</v>
      </c>
      <c r="FX90" s="41">
        <v>1</v>
      </c>
      <c r="FY90" s="22"/>
      <c r="FZ90" s="22"/>
    </row>
    <row r="91" spans="1:182" x14ac:dyDescent="0.2">
      <c r="A91" t="s">
        <v>42</v>
      </c>
      <c r="B91" t="s">
        <v>58</v>
      </c>
      <c r="C91" t="s">
        <v>3</v>
      </c>
      <c r="D91" t="s">
        <v>80</v>
      </c>
      <c r="E91" t="s">
        <v>1</v>
      </c>
      <c r="F91" s="22" t="s">
        <v>1</v>
      </c>
      <c r="G91" s="35">
        <v>43670</v>
      </c>
      <c r="H91" s="40">
        <v>14640</v>
      </c>
      <c r="I91" s="40">
        <v>20.8458435215999</v>
      </c>
      <c r="J91" s="40">
        <v>17.713106830392899</v>
      </c>
      <c r="K91" s="40">
        <v>15.286873907147699</v>
      </c>
      <c r="L91" s="40">
        <v>14.0478159824127</v>
      </c>
      <c r="M91" s="40">
        <v>13.2922693869263</v>
      </c>
      <c r="N91" s="40">
        <v>13.1299482107532</v>
      </c>
      <c r="O91" s="40">
        <v>13.533984362770401</v>
      </c>
      <c r="P91" s="40">
        <v>14.272260938533099</v>
      </c>
      <c r="Q91" s="40">
        <v>15.194321510305601</v>
      </c>
      <c r="R91" s="40">
        <v>17.297957531532699</v>
      </c>
      <c r="S91" s="40">
        <v>20.279508897902399</v>
      </c>
      <c r="T91" s="40">
        <v>24.2804736797146</v>
      </c>
      <c r="U91" s="40">
        <v>28.349788312278999</v>
      </c>
      <c r="V91" s="40">
        <v>31.670591266004099</v>
      </c>
      <c r="W91" s="40">
        <v>35.278925791614803</v>
      </c>
      <c r="X91" s="40">
        <v>39.343650870715898</v>
      </c>
      <c r="Y91" s="40">
        <v>42.250282262341798</v>
      </c>
      <c r="Z91" s="40">
        <v>44.119994106158899</v>
      </c>
      <c r="AA91" s="40">
        <v>43.8794179188599</v>
      </c>
      <c r="AB91" s="40">
        <v>41.346495421892897</v>
      </c>
      <c r="AC91" s="40">
        <v>38.321683606983498</v>
      </c>
      <c r="AD91" s="40">
        <v>35.481943341273997</v>
      </c>
      <c r="AE91" s="40">
        <v>31.080689331047601</v>
      </c>
      <c r="AF91" s="40">
        <v>26.896028156659298</v>
      </c>
      <c r="AG91" s="40">
        <v>-0.26249899702903901</v>
      </c>
      <c r="AH91" s="40">
        <v>-0.17750765246172401</v>
      </c>
      <c r="AI91" s="40">
        <v>-9.0526859525893996E-2</v>
      </c>
      <c r="AJ91" s="40">
        <v>1.7324752249610099E-2</v>
      </c>
      <c r="AK91" s="40">
        <v>-4.4211883454802203E-2</v>
      </c>
      <c r="AL91" s="40">
        <v>-0.238335958467013</v>
      </c>
      <c r="AM91" s="40">
        <v>-0.178735799314587</v>
      </c>
      <c r="AN91" s="40">
        <v>6.9411319086042603E-2</v>
      </c>
      <c r="AO91" s="40">
        <v>-2.1124649385668302E-2</v>
      </c>
      <c r="AP91" s="40">
        <v>-0.18488500584700801</v>
      </c>
      <c r="AQ91" s="40">
        <v>-0.22139869428687101</v>
      </c>
      <c r="AR91" s="40">
        <v>-2.0120001649466201E-3</v>
      </c>
      <c r="AS91" s="40">
        <v>-0.27818065193043401</v>
      </c>
      <c r="AT91" s="40">
        <v>-0.21762127804998799</v>
      </c>
      <c r="AU91" s="40">
        <v>2.2681022854166399</v>
      </c>
      <c r="AV91" s="40">
        <v>3.15994189034088</v>
      </c>
      <c r="AW91" s="40">
        <v>3.20177656938779</v>
      </c>
      <c r="AX91" s="40">
        <v>3.3251930893469899</v>
      </c>
      <c r="AY91" s="40">
        <v>3.08945852165906</v>
      </c>
      <c r="AZ91" s="40">
        <v>-0.50690664809707997</v>
      </c>
      <c r="BA91" s="40">
        <v>-1.0092711160399801</v>
      </c>
      <c r="BB91" s="40">
        <v>-1.17469491850185</v>
      </c>
      <c r="BC91" s="40">
        <v>-1.2028395078666101</v>
      </c>
      <c r="BD91" s="40">
        <v>-0.69811591595426803</v>
      </c>
      <c r="BE91" s="40">
        <v>-0.148353603946111</v>
      </c>
      <c r="BF91" s="40">
        <v>-6.2006861072606501E-2</v>
      </c>
      <c r="BG91" s="40">
        <v>1.9891148011203601E-2</v>
      </c>
      <c r="BH91" s="40">
        <v>0.13774361930260401</v>
      </c>
      <c r="BI91" s="40">
        <v>5.9965826078386401E-2</v>
      </c>
      <c r="BJ91" s="40">
        <v>-0.13052155534526899</v>
      </c>
      <c r="BK91" s="40">
        <v>-9.1163639868042795E-2</v>
      </c>
      <c r="BL91" s="40">
        <v>0.127507120293084</v>
      </c>
      <c r="BM91" s="40">
        <v>4.7840718964031102E-2</v>
      </c>
      <c r="BN91" s="40">
        <v>-9.9779266462294805E-2</v>
      </c>
      <c r="BO91" s="40">
        <v>-0.128882981325388</v>
      </c>
      <c r="BP91" s="40">
        <v>8.5120353412890495E-2</v>
      </c>
      <c r="BQ91" s="40">
        <v>-0.19253165320688001</v>
      </c>
      <c r="BR91" s="40">
        <v>-4.4045301243008997E-2</v>
      </c>
      <c r="BS91" s="40">
        <v>2.5226753470708099</v>
      </c>
      <c r="BT91" s="40">
        <v>3.40936488102406</v>
      </c>
      <c r="BU91" s="40">
        <v>3.4730005372846899</v>
      </c>
      <c r="BV91" s="40">
        <v>3.67990193731577</v>
      </c>
      <c r="BW91" s="40">
        <v>3.4196599559186902</v>
      </c>
      <c r="BX91" s="40">
        <v>-0.21726857575187</v>
      </c>
      <c r="BY91" s="40">
        <v>-0.78489054298182903</v>
      </c>
      <c r="BZ91" s="40">
        <v>-0.86613093051607704</v>
      </c>
      <c r="CA91" s="40">
        <v>-0.91578740991988805</v>
      </c>
      <c r="CB91" s="40">
        <v>-0.53332314258376301</v>
      </c>
      <c r="CC91" s="40">
        <v>-6.9296852414565804E-2</v>
      </c>
      <c r="CD91" s="40">
        <v>1.7988635196896901E-2</v>
      </c>
      <c r="CE91" s="40">
        <v>9.63663236683302E-2</v>
      </c>
      <c r="CF91" s="40">
        <v>0.22114535979512201</v>
      </c>
      <c r="CG91" s="40">
        <v>0.13211899034763799</v>
      </c>
      <c r="CH91" s="40">
        <v>-5.5849628174933698E-2</v>
      </c>
      <c r="CI91" s="40">
        <v>-3.05114290038111E-2</v>
      </c>
      <c r="CJ91" s="40">
        <v>0.167744095233582</v>
      </c>
      <c r="CK91" s="40">
        <v>9.5605922995898193E-2</v>
      </c>
      <c r="CL91" s="40">
        <v>-4.08352906195057E-2</v>
      </c>
      <c r="CM91" s="40">
        <v>-6.4806880356108501E-2</v>
      </c>
      <c r="CN91" s="40">
        <v>0.14546795607222299</v>
      </c>
      <c r="CO91" s="40">
        <v>-0.133211417600925</v>
      </c>
      <c r="CP91" s="40">
        <v>7.6172891534208698E-2</v>
      </c>
      <c r="CQ91" s="40">
        <v>2.6989918740742098</v>
      </c>
      <c r="CR91" s="40">
        <v>3.5821144845614499</v>
      </c>
      <c r="CS91" s="40">
        <v>3.6608494312286401</v>
      </c>
      <c r="CT91" s="40">
        <v>3.9255722048800199</v>
      </c>
      <c r="CU91" s="40">
        <v>3.6483564634041801</v>
      </c>
      <c r="CV91" s="40">
        <v>-1.6666129161357499E-2</v>
      </c>
      <c r="CW91" s="40">
        <v>-0.62948524160556496</v>
      </c>
      <c r="CX91" s="40">
        <v>-0.65242045240636304</v>
      </c>
      <c r="CY91" s="40">
        <v>-0.71697600132019101</v>
      </c>
      <c r="CZ91" s="40">
        <v>-0.419188169750638</v>
      </c>
      <c r="DA91" s="40">
        <v>9.7598991169798102E-3</v>
      </c>
      <c r="DB91" s="40">
        <v>9.7984131466400295E-2</v>
      </c>
      <c r="DC91" s="40">
        <v>0.172841499325457</v>
      </c>
      <c r="DD91" s="40">
        <v>0.30454710028763998</v>
      </c>
      <c r="DE91" s="40">
        <v>0.20427215461688999</v>
      </c>
      <c r="DF91" s="40">
        <v>1.88222989954012E-2</v>
      </c>
      <c r="DG91" s="40">
        <v>3.0140781860420601E-2</v>
      </c>
      <c r="DH91" s="40">
        <v>0.20798107017407999</v>
      </c>
      <c r="DI91" s="40">
        <v>0.143371127027765</v>
      </c>
      <c r="DJ91" s="40">
        <v>1.8108685223283402E-2</v>
      </c>
      <c r="DK91" s="40">
        <v>-7.3077938682901498E-4</v>
      </c>
      <c r="DL91" s="40">
        <v>0.20581555873155599</v>
      </c>
      <c r="DM91" s="40">
        <v>-7.3891181994969607E-2</v>
      </c>
      <c r="DN91" s="40">
        <v>0.19639108431142599</v>
      </c>
      <c r="DO91" s="40">
        <v>2.8753084010776</v>
      </c>
      <c r="DP91" s="40">
        <v>3.7548640880988402</v>
      </c>
      <c r="DQ91" s="40">
        <v>3.8486983251725801</v>
      </c>
      <c r="DR91" s="40">
        <v>4.1712424724442698</v>
      </c>
      <c r="DS91" s="40">
        <v>3.8770529708896602</v>
      </c>
      <c r="DT91" s="40">
        <v>0.18393631742915501</v>
      </c>
      <c r="DU91" s="40">
        <v>-0.474079940229301</v>
      </c>
      <c r="DV91" s="40">
        <v>-0.43870997429664899</v>
      </c>
      <c r="DW91" s="40">
        <v>-0.51816459272049398</v>
      </c>
      <c r="DX91" s="40">
        <v>-0.30505319691751298</v>
      </c>
      <c r="DY91" s="40">
        <v>0.12390529219990799</v>
      </c>
      <c r="DZ91" s="40">
        <v>0.21348492285551801</v>
      </c>
      <c r="EA91" s="40">
        <v>0.28325950686255402</v>
      </c>
      <c r="EB91" s="40">
        <v>0.42496596734063502</v>
      </c>
      <c r="EC91" s="40">
        <v>0.30844986415007902</v>
      </c>
      <c r="ED91" s="40">
        <v>0.12663670211714501</v>
      </c>
      <c r="EE91" s="40">
        <v>0.117712941306965</v>
      </c>
      <c r="EF91" s="40">
        <v>0.26607687138112102</v>
      </c>
      <c r="EG91" s="40">
        <v>0.21233649537746499</v>
      </c>
      <c r="EH91" s="40">
        <v>0.103214424607997</v>
      </c>
      <c r="EI91" s="40">
        <v>9.1784933574654198E-2</v>
      </c>
      <c r="EJ91" s="40">
        <v>0.29294791230939299</v>
      </c>
      <c r="EK91" s="40">
        <v>1.1757816728583999E-2</v>
      </c>
      <c r="EL91" s="40">
        <v>0.36996706111840599</v>
      </c>
      <c r="EM91" s="40">
        <v>3.1298814627317801</v>
      </c>
      <c r="EN91" s="40">
        <v>4.0042870787820197</v>
      </c>
      <c r="EO91" s="40">
        <v>4.1199222930694797</v>
      </c>
      <c r="EP91" s="40">
        <v>4.5259513204130499</v>
      </c>
      <c r="EQ91" s="40">
        <v>4.2072544051492899</v>
      </c>
      <c r="ER91" s="40">
        <v>0.473574389774365</v>
      </c>
      <c r="ES91" s="40">
        <v>-0.24969936717114499</v>
      </c>
      <c r="ET91" s="40">
        <v>-0.13014598631088101</v>
      </c>
      <c r="EU91" s="40">
        <v>-0.23111249477377099</v>
      </c>
      <c r="EV91" s="40">
        <v>-0.14026042354700799</v>
      </c>
      <c r="EW91" s="40">
        <v>86.7856356356356</v>
      </c>
      <c r="EX91" s="40">
        <v>83.884734734734707</v>
      </c>
      <c r="EY91" s="40">
        <v>80.537074574574604</v>
      </c>
      <c r="EZ91" s="40">
        <v>79.610135135135096</v>
      </c>
      <c r="FA91" s="40">
        <v>78.649774774774798</v>
      </c>
      <c r="FB91" s="40">
        <v>78.139126626626606</v>
      </c>
      <c r="FC91" s="40">
        <v>76.221358858858906</v>
      </c>
      <c r="FD91" s="40">
        <v>76.306544044044003</v>
      </c>
      <c r="FE91" s="40">
        <v>79.813926426426406</v>
      </c>
      <c r="FF91" s="40">
        <v>84.284934934934896</v>
      </c>
      <c r="FG91" s="40">
        <v>88.745295295295307</v>
      </c>
      <c r="FH91" s="40">
        <v>92.214827327327299</v>
      </c>
      <c r="FI91" s="40">
        <v>93.356519019019004</v>
      </c>
      <c r="FJ91" s="40">
        <v>96.3855105105105</v>
      </c>
      <c r="FK91" s="40">
        <v>99.760685685685701</v>
      </c>
      <c r="FL91" s="40">
        <v>102.667805305305</v>
      </c>
      <c r="FM91" s="40">
        <v>104.10539289289299</v>
      </c>
      <c r="FN91" s="40">
        <v>104.5628003003</v>
      </c>
      <c r="FO91" s="40">
        <v>104.08262012012</v>
      </c>
      <c r="FP91" s="40">
        <v>101.681719219219</v>
      </c>
      <c r="FQ91" s="40">
        <v>98.230530530530501</v>
      </c>
      <c r="FR91" s="40">
        <v>94.681719219219204</v>
      </c>
      <c r="FS91" s="40">
        <v>92.556894394394405</v>
      </c>
      <c r="FT91" s="40">
        <v>91.863438438438394</v>
      </c>
      <c r="FU91" s="40">
        <v>2.6344987839369002E-2</v>
      </c>
      <c r="FV91" s="40">
        <v>0</v>
      </c>
      <c r="FW91" s="40">
        <v>0</v>
      </c>
      <c r="FX91" s="41">
        <v>1</v>
      </c>
      <c r="FY91" s="22"/>
      <c r="FZ91" s="22"/>
    </row>
    <row r="92" spans="1:182" x14ac:dyDescent="0.2">
      <c r="A92" t="s">
        <v>42</v>
      </c>
      <c r="B92" t="s">
        <v>58</v>
      </c>
      <c r="C92" t="s">
        <v>3</v>
      </c>
      <c r="D92" t="s">
        <v>80</v>
      </c>
      <c r="E92" t="s">
        <v>1</v>
      </c>
      <c r="F92" s="22" t="s">
        <v>77</v>
      </c>
      <c r="G92" s="35">
        <v>43670</v>
      </c>
      <c r="H92" s="40">
        <v>12244</v>
      </c>
      <c r="I92" s="40">
        <v>17.734065067766799</v>
      </c>
      <c r="J92" s="40">
        <v>15.0757707244521</v>
      </c>
      <c r="K92" s="40">
        <v>12.9755639618594</v>
      </c>
      <c r="L92" s="40">
        <v>11.903543336095099</v>
      </c>
      <c r="M92" s="40">
        <v>11.2629164281781</v>
      </c>
      <c r="N92" s="40">
        <v>11.0638221674241</v>
      </c>
      <c r="O92" s="40">
        <v>11.339041422214899</v>
      </c>
      <c r="P92" s="40">
        <v>11.9847255803846</v>
      </c>
      <c r="Q92" s="40">
        <v>12.800778297494</v>
      </c>
      <c r="R92" s="40">
        <v>14.5819385199627</v>
      </c>
      <c r="S92" s="40">
        <v>17.178415807300802</v>
      </c>
      <c r="T92" s="40">
        <v>20.561796183264001</v>
      </c>
      <c r="U92" s="40">
        <v>24.002332540943101</v>
      </c>
      <c r="V92" s="40">
        <v>26.897180206759401</v>
      </c>
      <c r="W92" s="40">
        <v>29.9966040515015</v>
      </c>
      <c r="X92" s="40">
        <v>33.392028570718502</v>
      </c>
      <c r="Y92" s="40">
        <v>35.8024450367515</v>
      </c>
      <c r="Z92" s="40">
        <v>37.178962635641703</v>
      </c>
      <c r="AA92" s="40">
        <v>36.867550342785698</v>
      </c>
      <c r="AB92" s="40">
        <v>34.808232350067598</v>
      </c>
      <c r="AC92" s="40">
        <v>32.325571683514397</v>
      </c>
      <c r="AD92" s="40">
        <v>29.990601856494401</v>
      </c>
      <c r="AE92" s="40">
        <v>26.3518366784607</v>
      </c>
      <c r="AF92" s="40">
        <v>22.815677027814498</v>
      </c>
      <c r="AG92" s="40">
        <v>-0.35843369431113797</v>
      </c>
      <c r="AH92" s="40">
        <v>-0.36900538064995098</v>
      </c>
      <c r="AI92" s="40">
        <v>-0.23645163657955201</v>
      </c>
      <c r="AJ92" s="40">
        <v>-0.230106151357479</v>
      </c>
      <c r="AK92" s="40">
        <v>-0.10873754325023199</v>
      </c>
      <c r="AL92" s="40">
        <v>-0.26708865252071301</v>
      </c>
      <c r="AM92" s="40">
        <v>-0.20370268278174899</v>
      </c>
      <c r="AN92" s="40">
        <v>5.0696600454366601E-2</v>
      </c>
      <c r="AO92" s="40">
        <v>-1.7530102953605901E-2</v>
      </c>
      <c r="AP92" s="40">
        <v>-0.103771377321972</v>
      </c>
      <c r="AQ92" s="40">
        <v>-2.9814957118311999E-2</v>
      </c>
      <c r="AR92" s="40">
        <v>-3.5386849228300897E-2</v>
      </c>
      <c r="AS92" s="40">
        <v>-0.146539965532337</v>
      </c>
      <c r="AT92" s="40">
        <v>-0.28103887460150501</v>
      </c>
      <c r="AU92" s="40">
        <v>1.75837842484116</v>
      </c>
      <c r="AV92" s="40">
        <v>2.3237683202878801</v>
      </c>
      <c r="AW92" s="40">
        <v>2.5446715291782098</v>
      </c>
      <c r="AX92" s="40">
        <v>2.5728194355401501</v>
      </c>
      <c r="AY92" s="40">
        <v>2.2311619761503998</v>
      </c>
      <c r="AZ92" s="40">
        <v>-0.247936587362943</v>
      </c>
      <c r="BA92" s="40">
        <v>-0.69476237690373199</v>
      </c>
      <c r="BB92" s="40">
        <v>-0.83254291630958399</v>
      </c>
      <c r="BC92" s="40">
        <v>-0.92802593121523203</v>
      </c>
      <c r="BD92" s="40">
        <v>-0.57636767521199905</v>
      </c>
      <c r="BE92" s="40">
        <v>-0.256315010895177</v>
      </c>
      <c r="BF92" s="40">
        <v>-0.27968452169038899</v>
      </c>
      <c r="BG92" s="40">
        <v>-0.16595425955123</v>
      </c>
      <c r="BH92" s="40">
        <v>-0.14144300128635301</v>
      </c>
      <c r="BI92" s="40">
        <v>-4.8015558012848701E-2</v>
      </c>
      <c r="BJ92" s="40">
        <v>-0.184143271199914</v>
      </c>
      <c r="BK92" s="40">
        <v>-0.122514586338866</v>
      </c>
      <c r="BL92" s="40">
        <v>0.110271621407782</v>
      </c>
      <c r="BM92" s="40">
        <v>6.4358116108279698E-2</v>
      </c>
      <c r="BN92" s="40">
        <v>-4.09979250342569E-2</v>
      </c>
      <c r="BO92" s="40">
        <v>1.8225729774841701E-2</v>
      </c>
      <c r="BP92" s="40">
        <v>1.9129898372090701E-2</v>
      </c>
      <c r="BQ92" s="40">
        <v>-9.2580679458830806E-2</v>
      </c>
      <c r="BR92" s="40">
        <v>-0.11640630528130499</v>
      </c>
      <c r="BS92" s="40">
        <v>1.9917648338927001</v>
      </c>
      <c r="BT92" s="40">
        <v>2.5249842740178599</v>
      </c>
      <c r="BU92" s="40">
        <v>2.7210268516472702</v>
      </c>
      <c r="BV92" s="40">
        <v>2.7518928629925199</v>
      </c>
      <c r="BW92" s="40">
        <v>2.47532647621974</v>
      </c>
      <c r="BX92" s="40">
        <v>-1.8677857366290299E-2</v>
      </c>
      <c r="BY92" s="40">
        <v>-0.51057301954353296</v>
      </c>
      <c r="BZ92" s="40">
        <v>-0.566656672746362</v>
      </c>
      <c r="CA92" s="40">
        <v>-0.68534341755088202</v>
      </c>
      <c r="CB92" s="40">
        <v>-0.423546021546225</v>
      </c>
      <c r="CC92" s="40">
        <v>-0.185587921842366</v>
      </c>
      <c r="CD92" s="40">
        <v>-0.217821166870452</v>
      </c>
      <c r="CE92" s="40">
        <v>-0.117127990975462</v>
      </c>
      <c r="CF92" s="40">
        <v>-8.0035173638988294E-2</v>
      </c>
      <c r="CG92" s="40">
        <v>-5.9596960130010902E-3</v>
      </c>
      <c r="CH92" s="40">
        <v>-0.12669555277115799</v>
      </c>
      <c r="CI92" s="40">
        <v>-6.6283958063391102E-2</v>
      </c>
      <c r="CJ92" s="40">
        <v>0.151533099438517</v>
      </c>
      <c r="CK92" s="40">
        <v>0.121073647176914</v>
      </c>
      <c r="CL92" s="40">
        <v>2.4787767953282302E-3</v>
      </c>
      <c r="CM92" s="40">
        <v>5.1498563172135199E-2</v>
      </c>
      <c r="CN92" s="40">
        <v>5.68880316873875E-2</v>
      </c>
      <c r="CO92" s="40">
        <v>-5.5208642298876502E-2</v>
      </c>
      <c r="CP92" s="40">
        <v>-2.3822892853967098E-3</v>
      </c>
      <c r="CQ92" s="40">
        <v>2.1534075498437701</v>
      </c>
      <c r="CR92" s="40">
        <v>2.66434583061312</v>
      </c>
      <c r="CS92" s="40">
        <v>2.8431700107634099</v>
      </c>
      <c r="CT92" s="40">
        <v>2.8759185733400199</v>
      </c>
      <c r="CU92" s="40">
        <v>2.6444340651767599</v>
      </c>
      <c r="CV92" s="40">
        <v>0.140106040645393</v>
      </c>
      <c r="CW92" s="40">
        <v>-0.38300403172637898</v>
      </c>
      <c r="CX92" s="40">
        <v>-0.38250467041576902</v>
      </c>
      <c r="CY92" s="40">
        <v>-0.51726224786342201</v>
      </c>
      <c r="CZ92" s="40">
        <v>-0.31770220975333402</v>
      </c>
      <c r="DA92" s="40">
        <v>-0.114860832789556</v>
      </c>
      <c r="DB92" s="40">
        <v>-0.15595781205051501</v>
      </c>
      <c r="DC92" s="40">
        <v>-6.8301722399693204E-2</v>
      </c>
      <c r="DD92" s="40">
        <v>-1.8627345991623401E-2</v>
      </c>
      <c r="DE92" s="40">
        <v>3.60961659868465E-2</v>
      </c>
      <c r="DF92" s="40">
        <v>-6.9247834342401102E-2</v>
      </c>
      <c r="DG92" s="40">
        <v>-1.00533297879158E-2</v>
      </c>
      <c r="DH92" s="40">
        <v>0.19279457746925199</v>
      </c>
      <c r="DI92" s="40">
        <v>0.17778917824554799</v>
      </c>
      <c r="DJ92" s="40">
        <v>4.5955478624913303E-2</v>
      </c>
      <c r="DK92" s="40">
        <v>8.4771396569428697E-2</v>
      </c>
      <c r="DL92" s="40">
        <v>9.4646165002684399E-2</v>
      </c>
      <c r="DM92" s="40">
        <v>-1.7836605138922199E-2</v>
      </c>
      <c r="DN92" s="40">
        <v>0.11164172671051199</v>
      </c>
      <c r="DO92" s="40">
        <v>2.31505026579485</v>
      </c>
      <c r="DP92" s="40">
        <v>2.80370738720837</v>
      </c>
      <c r="DQ92" s="40">
        <v>2.9653131698795501</v>
      </c>
      <c r="DR92" s="40">
        <v>2.9999442836875199</v>
      </c>
      <c r="DS92" s="40">
        <v>2.8135416541337799</v>
      </c>
      <c r="DT92" s="40">
        <v>0.29888993865707603</v>
      </c>
      <c r="DU92" s="40">
        <v>-0.255435043909225</v>
      </c>
      <c r="DV92" s="40">
        <v>-0.19835266808517699</v>
      </c>
      <c r="DW92" s="40">
        <v>-0.349181078175962</v>
      </c>
      <c r="DX92" s="40">
        <v>-0.21185839796044301</v>
      </c>
      <c r="DY92" s="40">
        <v>-1.27421493735941E-2</v>
      </c>
      <c r="DZ92" s="40">
        <v>-6.66369530909528E-2</v>
      </c>
      <c r="EA92" s="40">
        <v>2.1956546286283399E-3</v>
      </c>
      <c r="EB92" s="40">
        <v>7.0035804079502495E-2</v>
      </c>
      <c r="EC92" s="40">
        <v>9.6818151224229501E-2</v>
      </c>
      <c r="ED92" s="40">
        <v>1.36975469783984E-2</v>
      </c>
      <c r="EE92" s="40">
        <v>7.1134766654966597E-2</v>
      </c>
      <c r="EF92" s="40">
        <v>0.25236959842266798</v>
      </c>
      <c r="EG92" s="40">
        <v>0.259677397307434</v>
      </c>
      <c r="EH92" s="40">
        <v>0.108728930912629</v>
      </c>
      <c r="EI92" s="40">
        <v>0.132812083462582</v>
      </c>
      <c r="EJ92" s="40">
        <v>0.14916291260307599</v>
      </c>
      <c r="EK92" s="40">
        <v>3.6122680934583998E-2</v>
      </c>
      <c r="EL92" s="40">
        <v>0.27627429603071102</v>
      </c>
      <c r="EM92" s="40">
        <v>2.54843667484639</v>
      </c>
      <c r="EN92" s="40">
        <v>3.0049233409383498</v>
      </c>
      <c r="EO92" s="40">
        <v>3.14166849234861</v>
      </c>
      <c r="EP92" s="40">
        <v>3.1790177111398901</v>
      </c>
      <c r="EQ92" s="40">
        <v>3.0577061542031201</v>
      </c>
      <c r="ER92" s="40">
        <v>0.528148668653728</v>
      </c>
      <c r="ES92" s="40">
        <v>-7.1245686549026396E-2</v>
      </c>
      <c r="ET92" s="40">
        <v>6.7533575478045005E-2</v>
      </c>
      <c r="EU92" s="40">
        <v>-0.10649856451161301</v>
      </c>
      <c r="EV92" s="40">
        <v>-5.9036744294669298E-2</v>
      </c>
      <c r="EW92" s="40">
        <v>86.814423076923106</v>
      </c>
      <c r="EX92" s="40">
        <v>83.915634365634403</v>
      </c>
      <c r="EY92" s="40">
        <v>80.563361638361599</v>
      </c>
      <c r="EZ92" s="40">
        <v>79.630119880119906</v>
      </c>
      <c r="FA92" s="40">
        <v>78.6706043956044</v>
      </c>
      <c r="FB92" s="40">
        <v>78.161301198801198</v>
      </c>
      <c r="FC92" s="40">
        <v>76.2389985014985</v>
      </c>
      <c r="FD92" s="40">
        <v>76.313424075924104</v>
      </c>
      <c r="FE92" s="40">
        <v>79.8052447552448</v>
      </c>
      <c r="FF92" s="40">
        <v>84.274063436563395</v>
      </c>
      <c r="FG92" s="40">
        <v>88.733578921078902</v>
      </c>
      <c r="FH92" s="40">
        <v>92.204033466533502</v>
      </c>
      <c r="FI92" s="40">
        <v>93.342457542457495</v>
      </c>
      <c r="FJ92" s="40">
        <v>96.3736388611389</v>
      </c>
      <c r="FK92" s="40">
        <v>99.758728771228803</v>
      </c>
      <c r="FL92" s="40">
        <v>102.671728271728</v>
      </c>
      <c r="FM92" s="40">
        <v>104.11427322677299</v>
      </c>
      <c r="FN92" s="40">
        <v>104.57706043956</v>
      </c>
      <c r="FO92" s="40">
        <v>104.09730269730299</v>
      </c>
      <c r="FP92" s="40">
        <v>101.69851398601401</v>
      </c>
      <c r="FQ92" s="40">
        <v>98.249937562437594</v>
      </c>
      <c r="FR92" s="40">
        <v>94.698513986014007</v>
      </c>
      <c r="FS92" s="40">
        <v>92.583603896103895</v>
      </c>
      <c r="FT92" s="40">
        <v>91.897027972027999</v>
      </c>
      <c r="FU92" s="40">
        <v>2.2311400663531201E-2</v>
      </c>
      <c r="FV92" s="40">
        <v>0</v>
      </c>
      <c r="FW92" s="40">
        <v>0</v>
      </c>
      <c r="FX92" s="41">
        <v>1</v>
      </c>
      <c r="FY92" s="22"/>
      <c r="FZ92" s="22"/>
    </row>
    <row r="93" spans="1:182" x14ac:dyDescent="0.2">
      <c r="A93" t="s">
        <v>42</v>
      </c>
      <c r="B93" t="s">
        <v>58</v>
      </c>
      <c r="C93" t="s">
        <v>3</v>
      </c>
      <c r="D93" t="s">
        <v>80</v>
      </c>
      <c r="E93" t="s">
        <v>1</v>
      </c>
      <c r="F93" s="22" t="s">
        <v>78</v>
      </c>
      <c r="G93" s="35">
        <v>43670</v>
      </c>
      <c r="H93" s="40">
        <v>2396</v>
      </c>
      <c r="I93" s="40">
        <v>2.9114122296798501</v>
      </c>
      <c r="J93" s="40">
        <v>2.4624040266945602</v>
      </c>
      <c r="K93" s="40">
        <v>2.11270955969173</v>
      </c>
      <c r="L93" s="40">
        <v>1.93570950439208</v>
      </c>
      <c r="M93" s="40">
        <v>1.85506313400291</v>
      </c>
      <c r="N93" s="40">
        <v>1.8915536106662301</v>
      </c>
      <c r="O93" s="40">
        <v>2.0178554630101502</v>
      </c>
      <c r="P93" s="40">
        <v>2.1566645897828698</v>
      </c>
      <c r="Q93" s="40">
        <v>2.35182814251425</v>
      </c>
      <c r="R93" s="40">
        <v>2.68400858874779</v>
      </c>
      <c r="S93" s="40">
        <v>3.1044734579233602</v>
      </c>
      <c r="T93" s="40">
        <v>3.7476798785585799</v>
      </c>
      <c r="U93" s="40">
        <v>4.4663597514929796</v>
      </c>
      <c r="V93" s="40">
        <v>5.0065430511267701</v>
      </c>
      <c r="W93" s="40">
        <v>5.6120741826226501</v>
      </c>
      <c r="X93" s="40">
        <v>6.3432446658899</v>
      </c>
      <c r="Y93" s="40">
        <v>6.8400231243580096</v>
      </c>
      <c r="Z93" s="40">
        <v>7.1388271902703204</v>
      </c>
      <c r="AA93" s="40">
        <v>7.0328107757927096</v>
      </c>
      <c r="AB93" s="40">
        <v>6.61022846417307</v>
      </c>
      <c r="AC93" s="40">
        <v>6.0389555327302498</v>
      </c>
      <c r="AD93" s="40">
        <v>5.4143339652646496</v>
      </c>
      <c r="AE93" s="40">
        <v>4.5972843870519799</v>
      </c>
      <c r="AF93" s="40">
        <v>3.8729870064113299</v>
      </c>
      <c r="AG93" s="40">
        <v>-0.12696926268508901</v>
      </c>
      <c r="AH93" s="40">
        <v>-4.6815328356321802E-2</v>
      </c>
      <c r="AI93" s="40">
        <v>-1.0950938478323E-2</v>
      </c>
      <c r="AJ93" s="40">
        <v>-8.3342621564433603E-3</v>
      </c>
      <c r="AK93" s="40">
        <v>-1.3048800650165599E-2</v>
      </c>
      <c r="AL93" s="40">
        <v>-1.6013711357651599E-2</v>
      </c>
      <c r="AM93" s="40">
        <v>-2.3208921148454398E-2</v>
      </c>
      <c r="AN93" s="40">
        <v>-6.5861793398130697E-2</v>
      </c>
      <c r="AO93" s="40">
        <v>-7.5775767607237199E-2</v>
      </c>
      <c r="AP93" s="40">
        <v>-6.6179816835996094E-2</v>
      </c>
      <c r="AQ93" s="40">
        <v>-6.4288766767292005E-2</v>
      </c>
      <c r="AR93" s="40">
        <v>-4.4713375872316503E-2</v>
      </c>
      <c r="AS93" s="40">
        <v>-3.16539510091116E-2</v>
      </c>
      <c r="AT93" s="40">
        <v>-3.8106352871335597E-2</v>
      </c>
      <c r="AU93" s="40">
        <v>0.59229762751741499</v>
      </c>
      <c r="AV93" s="40">
        <v>0.93304992275338094</v>
      </c>
      <c r="AW93" s="40">
        <v>0.70614001351293298</v>
      </c>
      <c r="AX93" s="40">
        <v>0.93151609239361399</v>
      </c>
      <c r="AY93" s="40">
        <v>0.80047075768782905</v>
      </c>
      <c r="AZ93" s="40">
        <v>-0.44922311807805698</v>
      </c>
      <c r="BA93" s="40">
        <v>-0.43827723365415799</v>
      </c>
      <c r="BB93" s="40">
        <v>-0.417919227487133</v>
      </c>
      <c r="BC93" s="40">
        <v>-0.20755843470805399</v>
      </c>
      <c r="BD93" s="40">
        <v>-0.19314321041727101</v>
      </c>
      <c r="BE93" s="40">
        <v>-9.93308506137172E-2</v>
      </c>
      <c r="BF93" s="40">
        <v>-2.27829564155477E-2</v>
      </c>
      <c r="BG93" s="40">
        <v>1.45190716747462E-2</v>
      </c>
      <c r="BH93" s="40">
        <v>1.83940338072495E-2</v>
      </c>
      <c r="BI93" s="40">
        <v>1.04639083698279E-2</v>
      </c>
      <c r="BJ93" s="40">
        <v>1.7040302602853699E-3</v>
      </c>
      <c r="BK93" s="40">
        <v>-3.0664298786482499E-3</v>
      </c>
      <c r="BL93" s="40">
        <v>-3.9018132047076201E-2</v>
      </c>
      <c r="BM93" s="40">
        <v>-5.4665566877523698E-2</v>
      </c>
      <c r="BN93" s="40">
        <v>-4.61613813606346E-2</v>
      </c>
      <c r="BO93" s="40">
        <v>-4.6815540452030402E-2</v>
      </c>
      <c r="BP93" s="40">
        <v>-2.16294720960063E-2</v>
      </c>
      <c r="BQ93" s="40">
        <v>-8.9893137247080198E-3</v>
      </c>
      <c r="BR93" s="40">
        <v>1.76349222600003E-2</v>
      </c>
      <c r="BS93" s="40">
        <v>0.66716401835672401</v>
      </c>
      <c r="BT93" s="40">
        <v>1.01768775375587</v>
      </c>
      <c r="BU93" s="40">
        <v>0.82910917550404695</v>
      </c>
      <c r="BV93" s="40">
        <v>1.04228952280464</v>
      </c>
      <c r="BW93" s="40">
        <v>0.90122810469954895</v>
      </c>
      <c r="BX93" s="40">
        <v>-0.34842091269599101</v>
      </c>
      <c r="BY93" s="40">
        <v>-0.36188820835695601</v>
      </c>
      <c r="BZ93" s="40">
        <v>-0.33992817180586099</v>
      </c>
      <c r="CA93" s="40">
        <v>-0.14254073304083101</v>
      </c>
      <c r="CB93" s="40">
        <v>-0.15016087051462601</v>
      </c>
      <c r="CC93" s="40">
        <v>-8.0188570607151594E-2</v>
      </c>
      <c r="CD93" s="40">
        <v>-6.1382088184619302E-3</v>
      </c>
      <c r="CE93" s="40">
        <v>3.2159523118233301E-2</v>
      </c>
      <c r="CF93" s="40">
        <v>3.6905970170096197E-2</v>
      </c>
      <c r="CG93" s="40">
        <v>2.67487390110147E-2</v>
      </c>
      <c r="CH93" s="40">
        <v>1.3975284131843201E-2</v>
      </c>
      <c r="CI93" s="40">
        <v>1.0884198215352E-2</v>
      </c>
      <c r="CJ93" s="40">
        <v>-2.0426293968377002E-2</v>
      </c>
      <c r="CK93" s="40">
        <v>-4.0044706159495902E-2</v>
      </c>
      <c r="CL93" s="40">
        <v>-3.2296673931959202E-2</v>
      </c>
      <c r="CM93" s="40">
        <v>-3.4713637134245801E-2</v>
      </c>
      <c r="CN93" s="40">
        <v>-5.6416306603381096E-3</v>
      </c>
      <c r="CO93" s="40">
        <v>6.7081450158645896E-3</v>
      </c>
      <c r="CP93" s="40">
        <v>5.6241159612987597E-2</v>
      </c>
      <c r="CQ93" s="40">
        <v>0.71901625258878699</v>
      </c>
      <c r="CR93" s="40">
        <v>1.07630765767851</v>
      </c>
      <c r="CS93" s="40">
        <v>0.91427724250181996</v>
      </c>
      <c r="CT93" s="40">
        <v>1.1190108632615301</v>
      </c>
      <c r="CU93" s="40">
        <v>0.97101233630577899</v>
      </c>
      <c r="CV93" s="40">
        <v>-0.27860561231911002</v>
      </c>
      <c r="CW93" s="40">
        <v>-0.30898140213771302</v>
      </c>
      <c r="CX93" s="40">
        <v>-0.28591180422282703</v>
      </c>
      <c r="CY93" s="40">
        <v>-9.7509670927588707E-2</v>
      </c>
      <c r="CZ93" s="40">
        <v>-0.120391432833867</v>
      </c>
      <c r="DA93" s="40">
        <v>-6.1046290600586001E-2</v>
      </c>
      <c r="DB93" s="40">
        <v>1.05065387786238E-2</v>
      </c>
      <c r="DC93" s="40">
        <v>4.9799974561720403E-2</v>
      </c>
      <c r="DD93" s="40">
        <v>5.5417906532942901E-2</v>
      </c>
      <c r="DE93" s="40">
        <v>4.3033569652201398E-2</v>
      </c>
      <c r="DF93" s="40">
        <v>2.6246538003401002E-2</v>
      </c>
      <c r="DG93" s="40">
        <v>2.4834826309352201E-2</v>
      </c>
      <c r="DH93" s="40">
        <v>-1.8344558896777499E-3</v>
      </c>
      <c r="DI93" s="40">
        <v>-2.5423845441468199E-2</v>
      </c>
      <c r="DJ93" s="40">
        <v>-1.8431966503283801E-2</v>
      </c>
      <c r="DK93" s="40">
        <v>-2.26117338164613E-2</v>
      </c>
      <c r="DL93" s="40">
        <v>1.03462107753301E-2</v>
      </c>
      <c r="DM93" s="40">
        <v>2.2405603756437201E-2</v>
      </c>
      <c r="DN93" s="40">
        <v>9.4847396965974995E-2</v>
      </c>
      <c r="DO93" s="40">
        <v>0.77086848682084896</v>
      </c>
      <c r="DP93" s="40">
        <v>1.1349275616011401</v>
      </c>
      <c r="DQ93" s="40">
        <v>0.99944530949959298</v>
      </c>
      <c r="DR93" s="40">
        <v>1.1957322037184199</v>
      </c>
      <c r="DS93" s="40">
        <v>1.0407965679120099</v>
      </c>
      <c r="DT93" s="40">
        <v>-0.208790311942228</v>
      </c>
      <c r="DU93" s="40">
        <v>-0.25607459591846998</v>
      </c>
      <c r="DV93" s="40">
        <v>-0.23189543663979401</v>
      </c>
      <c r="DW93" s="40">
        <v>-5.24786088143461E-2</v>
      </c>
      <c r="DX93" s="40">
        <v>-9.0621995153108897E-2</v>
      </c>
      <c r="DY93" s="40">
        <v>-3.3407878529214299E-2</v>
      </c>
      <c r="DZ93" s="40">
        <v>3.4538910719397901E-2</v>
      </c>
      <c r="EA93" s="40">
        <v>7.5269984714789601E-2</v>
      </c>
      <c r="EB93" s="40">
        <v>8.2146202496635803E-2</v>
      </c>
      <c r="EC93" s="40">
        <v>6.6546278672194897E-2</v>
      </c>
      <c r="ED93" s="40">
        <v>4.39642796213379E-2</v>
      </c>
      <c r="EE93" s="40">
        <v>4.49773175791583E-2</v>
      </c>
      <c r="EF93" s="40">
        <v>2.50092054613767E-2</v>
      </c>
      <c r="EG93" s="40">
        <v>-4.3136447117546502E-3</v>
      </c>
      <c r="EH93" s="40">
        <v>1.5864689720777E-3</v>
      </c>
      <c r="EI93" s="40">
        <v>-5.1385075011996101E-3</v>
      </c>
      <c r="EJ93" s="40">
        <v>3.34301145516403E-2</v>
      </c>
      <c r="EK93" s="40">
        <v>4.50702410408408E-2</v>
      </c>
      <c r="EL93" s="40">
        <v>0.150588672097311</v>
      </c>
      <c r="EM93" s="40">
        <v>0.84573487766015798</v>
      </c>
      <c r="EN93" s="40">
        <v>1.2195653926036301</v>
      </c>
      <c r="EO93" s="40">
        <v>1.1224144714907101</v>
      </c>
      <c r="EP93" s="40">
        <v>1.3065056341294501</v>
      </c>
      <c r="EQ93" s="40">
        <v>1.1415539149237299</v>
      </c>
      <c r="ER93" s="40">
        <v>-0.107988106560162</v>
      </c>
      <c r="ES93" s="40">
        <v>-0.179685570621269</v>
      </c>
      <c r="ET93" s="40">
        <v>-0.15390438095852099</v>
      </c>
      <c r="EU93" s="40">
        <v>1.25390928528768E-2</v>
      </c>
      <c r="EV93" s="40">
        <v>-4.76396552504635E-2</v>
      </c>
      <c r="EW93" s="40">
        <v>86.820766746004793</v>
      </c>
      <c r="EX93" s="40">
        <v>83.903434206052395</v>
      </c>
      <c r="EY93" s="40">
        <v>80.545392723563396</v>
      </c>
      <c r="EZ93" s="40">
        <v>79.621217273036393</v>
      </c>
      <c r="FA93" s="40">
        <v>78.654284257055394</v>
      </c>
      <c r="FB93" s="40">
        <v>78.142426045562701</v>
      </c>
      <c r="FC93" s="40">
        <v>76.222925875552505</v>
      </c>
      <c r="FD93" s="40">
        <v>76.317791567494098</v>
      </c>
      <c r="FE93" s="40">
        <v>79.853706222373305</v>
      </c>
      <c r="FF93" s="40">
        <v>84.332497449846997</v>
      </c>
      <c r="FG93" s="40">
        <v>88.799430465827996</v>
      </c>
      <c r="FH93" s="40">
        <v>92.271038762325702</v>
      </c>
      <c r="FI93" s="40">
        <v>93.401139068344094</v>
      </c>
      <c r="FJ93" s="40">
        <v>96.422347840870501</v>
      </c>
      <c r="FK93" s="40">
        <v>99.794415164909907</v>
      </c>
      <c r="FL93" s="40">
        <v>102.702057123427</v>
      </c>
      <c r="FM93" s="40">
        <v>104.13809078544701</v>
      </c>
      <c r="FN93" s="40">
        <v>104.590657939476</v>
      </c>
      <c r="FO93" s="40">
        <v>104.107191431486</v>
      </c>
      <c r="FP93" s="40">
        <v>101.68985889153301</v>
      </c>
      <c r="FQ93" s="40">
        <v>98.227601156069397</v>
      </c>
      <c r="FR93" s="40">
        <v>94.689858891533504</v>
      </c>
      <c r="FS93" s="40">
        <v>92.561926215572896</v>
      </c>
      <c r="FT93" s="40">
        <v>91.879717783066994</v>
      </c>
      <c r="FU93" s="40">
        <v>5.4461708157536003E-2</v>
      </c>
      <c r="FV93" s="40">
        <v>0</v>
      </c>
      <c r="FW93" s="40">
        <v>0</v>
      </c>
      <c r="FX93" s="41">
        <v>1</v>
      </c>
      <c r="FY93" s="22"/>
      <c r="FZ93" s="22"/>
    </row>
    <row r="94" spans="1:182" x14ac:dyDescent="0.2">
      <c r="A94" t="s">
        <v>42</v>
      </c>
      <c r="B94" t="s">
        <v>58</v>
      </c>
      <c r="C94" t="s">
        <v>3</v>
      </c>
      <c r="D94" t="s">
        <v>80</v>
      </c>
      <c r="E94" t="s">
        <v>77</v>
      </c>
      <c r="F94" s="22" t="s">
        <v>1</v>
      </c>
      <c r="G94" s="35">
        <v>43670</v>
      </c>
      <c r="H94" s="40">
        <v>7218</v>
      </c>
      <c r="I94" s="40">
        <v>10.7098606885852</v>
      </c>
      <c r="J94" s="40">
        <v>9.1557848589835302</v>
      </c>
      <c r="K94" s="40">
        <v>8.0011377220012392</v>
      </c>
      <c r="L94" s="40">
        <v>7.37124683960075</v>
      </c>
      <c r="M94" s="40">
        <v>7.0232447126886104</v>
      </c>
      <c r="N94" s="40">
        <v>7.0624688120453696</v>
      </c>
      <c r="O94" s="40">
        <v>7.4960194463379599</v>
      </c>
      <c r="P94" s="40">
        <v>7.89008307704513</v>
      </c>
      <c r="Q94" s="40">
        <v>8.2383118992025608</v>
      </c>
      <c r="R94" s="40">
        <v>9.0721191309034293</v>
      </c>
      <c r="S94" s="40">
        <v>10.3219547796638</v>
      </c>
      <c r="T94" s="40">
        <v>12.0946952813143</v>
      </c>
      <c r="U94" s="40">
        <v>14.048397390148599</v>
      </c>
      <c r="V94" s="40">
        <v>15.678057935484199</v>
      </c>
      <c r="W94" s="40">
        <v>17.503074425892599</v>
      </c>
      <c r="X94" s="40">
        <v>19.771738003814502</v>
      </c>
      <c r="Y94" s="40">
        <v>21.393542016361899</v>
      </c>
      <c r="Z94" s="40">
        <v>22.586531347906099</v>
      </c>
      <c r="AA94" s="40">
        <v>22.549595524906799</v>
      </c>
      <c r="AB94" s="40">
        <v>21.387604784467602</v>
      </c>
      <c r="AC94" s="40">
        <v>19.7628934762383</v>
      </c>
      <c r="AD94" s="40">
        <v>18.303625267808599</v>
      </c>
      <c r="AE94" s="40">
        <v>16.0158811044302</v>
      </c>
      <c r="AF94" s="40">
        <v>13.859435703861999</v>
      </c>
      <c r="AG94" s="40">
        <v>-0.21581358636026701</v>
      </c>
      <c r="AH94" s="40">
        <v>-0.12531368652046501</v>
      </c>
      <c r="AI94" s="40">
        <v>-4.8619684249072599E-2</v>
      </c>
      <c r="AJ94" s="40">
        <v>2.5714018171931401E-2</v>
      </c>
      <c r="AK94" s="40">
        <v>-4.9664537386995701E-2</v>
      </c>
      <c r="AL94" s="40">
        <v>-0.13228757286909401</v>
      </c>
      <c r="AM94" s="40">
        <v>-0.141079261526671</v>
      </c>
      <c r="AN94" s="40">
        <v>-6.6501009732142E-2</v>
      </c>
      <c r="AO94" s="40">
        <v>-6.9348221058726206E-2</v>
      </c>
      <c r="AP94" s="40">
        <v>-0.112633605597716</v>
      </c>
      <c r="AQ94" s="40">
        <v>-0.106070183747518</v>
      </c>
      <c r="AR94" s="40">
        <v>-9.8190116102737895E-2</v>
      </c>
      <c r="AS94" s="40">
        <v>-5.46604666802471E-2</v>
      </c>
      <c r="AT94" s="40">
        <v>-7.4564286064577601E-2</v>
      </c>
      <c r="AU94" s="40">
        <v>1.6778122653143801</v>
      </c>
      <c r="AV94" s="40">
        <v>2.0561388376404199</v>
      </c>
      <c r="AW94" s="40">
        <v>2.0525822749059301</v>
      </c>
      <c r="AX94" s="40">
        <v>2.2949436300196302</v>
      </c>
      <c r="AY94" s="40">
        <v>2.1776577216313999</v>
      </c>
      <c r="AZ94" s="40">
        <v>-0.51101722307614905</v>
      </c>
      <c r="BA94" s="40">
        <v>-0.74485410637098803</v>
      </c>
      <c r="BB94" s="40">
        <v>-0.72674415493006195</v>
      </c>
      <c r="BC94" s="40">
        <v>-0.59664772653462905</v>
      </c>
      <c r="BD94" s="40">
        <v>-0.26303437243787903</v>
      </c>
      <c r="BE94" s="40">
        <v>-0.12868417884284999</v>
      </c>
      <c r="BF94" s="40">
        <v>-4.2628430536911698E-2</v>
      </c>
      <c r="BG94" s="40">
        <v>2.5972566047581198E-2</v>
      </c>
      <c r="BH94" s="40">
        <v>8.1148239545014503E-2</v>
      </c>
      <c r="BI94" s="40">
        <v>5.49098122942505E-3</v>
      </c>
      <c r="BJ94" s="40">
        <v>-6.2044962103226103E-2</v>
      </c>
      <c r="BK94" s="40">
        <v>-8.20989452931353E-2</v>
      </c>
      <c r="BL94" s="40">
        <v>1.3801654314644599E-3</v>
      </c>
      <c r="BM94" s="40">
        <v>-1.1609457132463301E-2</v>
      </c>
      <c r="BN94" s="40">
        <v>-5.6885863610344603E-2</v>
      </c>
      <c r="BO94" s="40">
        <v>-5.9256404216340999E-2</v>
      </c>
      <c r="BP94" s="40">
        <v>-5.0871191333884097E-2</v>
      </c>
      <c r="BQ94" s="40">
        <v>-8.6173523314990608E-3</v>
      </c>
      <c r="BR94" s="40">
        <v>4.4340206439525701E-2</v>
      </c>
      <c r="BS94" s="40">
        <v>1.84062633944692</v>
      </c>
      <c r="BT94" s="40">
        <v>2.24327010161092</v>
      </c>
      <c r="BU94" s="40">
        <v>2.2647996939506601</v>
      </c>
      <c r="BV94" s="40">
        <v>2.50243549519044</v>
      </c>
      <c r="BW94" s="40">
        <v>2.4128937850827001</v>
      </c>
      <c r="BX94" s="40">
        <v>-0.27989839513364101</v>
      </c>
      <c r="BY94" s="40">
        <v>-0.55938066393221997</v>
      </c>
      <c r="BZ94" s="40">
        <v>-0.52384620755772604</v>
      </c>
      <c r="CA94" s="40">
        <v>-0.44298116822306799</v>
      </c>
      <c r="CB94" s="40">
        <v>-0.16119539928632201</v>
      </c>
      <c r="CC94" s="40">
        <v>-6.83386166159895E-2</v>
      </c>
      <c r="CD94" s="40">
        <v>1.4639125875680401E-2</v>
      </c>
      <c r="CE94" s="40">
        <v>7.7634931374907096E-2</v>
      </c>
      <c r="CF94" s="40">
        <v>0.119541812400405</v>
      </c>
      <c r="CG94" s="40">
        <v>4.3691525404554697E-2</v>
      </c>
      <c r="CH94" s="40">
        <v>-1.3395143864746301E-2</v>
      </c>
      <c r="CI94" s="40">
        <v>-4.1249357939758001E-2</v>
      </c>
      <c r="CJ94" s="40">
        <v>4.8394460565388799E-2</v>
      </c>
      <c r="CK94" s="40">
        <v>2.8380234875000201E-2</v>
      </c>
      <c r="CL94" s="40">
        <v>-1.8275147332566601E-2</v>
      </c>
      <c r="CM94" s="40">
        <v>-2.6833323120461799E-2</v>
      </c>
      <c r="CN94" s="40">
        <v>-1.8098248185198298E-2</v>
      </c>
      <c r="CO94" s="40">
        <v>2.3271968406684499E-2</v>
      </c>
      <c r="CP94" s="40">
        <v>0.12669309573267601</v>
      </c>
      <c r="CQ94" s="40">
        <v>1.9533908712154899</v>
      </c>
      <c r="CR94" s="40">
        <v>2.37287664498453</v>
      </c>
      <c r="CS94" s="40">
        <v>2.41178083190947</v>
      </c>
      <c r="CT94" s="40">
        <v>2.6461437289315</v>
      </c>
      <c r="CU94" s="40">
        <v>2.5758175660364899</v>
      </c>
      <c r="CV94" s="40">
        <v>-0.119826198951018</v>
      </c>
      <c r="CW94" s="40">
        <v>-0.43092232270131797</v>
      </c>
      <c r="CX94" s="40">
        <v>-0.38331970728958198</v>
      </c>
      <c r="CY94" s="40">
        <v>-0.33655217804631199</v>
      </c>
      <c r="CZ94" s="40">
        <v>-9.0662036710564706E-2</v>
      </c>
      <c r="DA94" s="40">
        <v>-7.9930543891291398E-3</v>
      </c>
      <c r="DB94" s="40">
        <v>7.1906682288272503E-2</v>
      </c>
      <c r="DC94" s="40">
        <v>0.129297296702233</v>
      </c>
      <c r="DD94" s="40">
        <v>0.15793538525579501</v>
      </c>
      <c r="DE94" s="40">
        <v>8.1892069579684298E-2</v>
      </c>
      <c r="DF94" s="40">
        <v>3.5254674373733599E-2</v>
      </c>
      <c r="DG94" s="40">
        <v>-3.9977058638074201E-4</v>
      </c>
      <c r="DH94" s="40">
        <v>9.5408755699313105E-2</v>
      </c>
      <c r="DI94" s="40">
        <v>6.8369926882463697E-2</v>
      </c>
      <c r="DJ94" s="40">
        <v>2.03355689452113E-2</v>
      </c>
      <c r="DK94" s="40">
        <v>5.5897579754174802E-3</v>
      </c>
      <c r="DL94" s="40">
        <v>1.46746949634874E-2</v>
      </c>
      <c r="DM94" s="40">
        <v>5.5161289144868002E-2</v>
      </c>
      <c r="DN94" s="40">
        <v>0.209045985025825</v>
      </c>
      <c r="DO94" s="40">
        <v>2.0661554029840601</v>
      </c>
      <c r="DP94" s="40">
        <v>2.50248318835814</v>
      </c>
      <c r="DQ94" s="40">
        <v>2.5587619698682902</v>
      </c>
      <c r="DR94" s="40">
        <v>2.7898519626725502</v>
      </c>
      <c r="DS94" s="40">
        <v>2.7387413469902899</v>
      </c>
      <c r="DT94" s="40">
        <v>4.0245997231604602E-2</v>
      </c>
      <c r="DU94" s="40">
        <v>-0.30246398147041598</v>
      </c>
      <c r="DV94" s="40">
        <v>-0.242793207021439</v>
      </c>
      <c r="DW94" s="40">
        <v>-0.23012318786955599</v>
      </c>
      <c r="DX94" s="40">
        <v>-2.0128674134807699E-2</v>
      </c>
      <c r="DY94" s="40">
        <v>7.9136353128288303E-2</v>
      </c>
      <c r="DZ94" s="40">
        <v>0.15459193827182599</v>
      </c>
      <c r="EA94" s="40">
        <v>0.20388954699888701</v>
      </c>
      <c r="EB94" s="40">
        <v>0.21336960662887799</v>
      </c>
      <c r="EC94" s="40">
        <v>0.13704758819610499</v>
      </c>
      <c r="ED94" s="40">
        <v>0.10549728513960099</v>
      </c>
      <c r="EE94" s="40">
        <v>5.8580545647155202E-2</v>
      </c>
      <c r="EF94" s="40">
        <v>0.16328993086292001</v>
      </c>
      <c r="EG94" s="40">
        <v>0.126108690808727</v>
      </c>
      <c r="EH94" s="40">
        <v>7.6083310932582998E-2</v>
      </c>
      <c r="EI94" s="40">
        <v>5.2403537506594003E-2</v>
      </c>
      <c r="EJ94" s="40">
        <v>6.1993619732341201E-2</v>
      </c>
      <c r="EK94" s="40">
        <v>0.10120440349361599</v>
      </c>
      <c r="EL94" s="40">
        <v>0.32795047752992901</v>
      </c>
      <c r="EM94" s="40">
        <v>2.22896947711661</v>
      </c>
      <c r="EN94" s="40">
        <v>2.6896144523286498</v>
      </c>
      <c r="EO94" s="40">
        <v>2.7709793889130099</v>
      </c>
      <c r="EP94" s="40">
        <v>2.9973438278433702</v>
      </c>
      <c r="EQ94" s="40">
        <v>2.9739774104415901</v>
      </c>
      <c r="ER94" s="40">
        <v>0.27136482517411298</v>
      </c>
      <c r="ES94" s="40">
        <v>-0.11699053903164799</v>
      </c>
      <c r="ET94" s="40">
        <v>-3.9895259649103003E-2</v>
      </c>
      <c r="EU94" s="40">
        <v>-7.6456629557994704E-2</v>
      </c>
      <c r="EV94" s="40">
        <v>8.1710299016750004E-2</v>
      </c>
      <c r="EW94" s="40">
        <v>86.773389145872699</v>
      </c>
      <c r="EX94" s="40">
        <v>83.853768975177502</v>
      </c>
      <c r="EY94" s="40">
        <v>80.503615870740802</v>
      </c>
      <c r="EZ94" s="40">
        <v>79.589158902860106</v>
      </c>
      <c r="FA94" s="40">
        <v>78.621310834582104</v>
      </c>
      <c r="FB94" s="40">
        <v>78.107417421330396</v>
      </c>
      <c r="FC94" s="40">
        <v>76.195143006058998</v>
      </c>
      <c r="FD94" s="40">
        <v>76.306290312072406</v>
      </c>
      <c r="FE94" s="40">
        <v>79.864844615284397</v>
      </c>
      <c r="FF94" s="40">
        <v>84.346586096814093</v>
      </c>
      <c r="FG94" s="40">
        <v>88.814434165092194</v>
      </c>
      <c r="FH94" s="40">
        <v>92.284464785979495</v>
      </c>
      <c r="FI94" s="40">
        <v>93.420418268291101</v>
      </c>
      <c r="FJ94" s="40">
        <v>96.438676786761306</v>
      </c>
      <c r="FK94" s="40">
        <v>99.795377549026</v>
      </c>
      <c r="FL94" s="40">
        <v>102.693758551046</v>
      </c>
      <c r="FM94" s="40">
        <v>104.12210893217799</v>
      </c>
      <c r="FN94" s="40">
        <v>104.56653527917101</v>
      </c>
      <c r="FO94" s="40">
        <v>104.082611245032</v>
      </c>
      <c r="FP94" s="40">
        <v>101.662991074337</v>
      </c>
      <c r="FQ94" s="40">
        <v>98.197325558668297</v>
      </c>
      <c r="FR94" s="40">
        <v>94.6629910743371</v>
      </c>
      <c r="FS94" s="40">
        <v>92.519691836601694</v>
      </c>
      <c r="FT94" s="40">
        <v>91.8259821486742</v>
      </c>
      <c r="FU94" s="40">
        <v>3.6774722831971203E-2</v>
      </c>
      <c r="FV94" s="40">
        <v>0</v>
      </c>
      <c r="FW94" s="40">
        <v>0</v>
      </c>
      <c r="FX94" s="41">
        <v>1</v>
      </c>
      <c r="FY94" s="22"/>
      <c r="FZ94" s="22"/>
    </row>
    <row r="95" spans="1:182" x14ac:dyDescent="0.2">
      <c r="A95" t="s">
        <v>42</v>
      </c>
      <c r="B95" t="s">
        <v>58</v>
      </c>
      <c r="C95" t="s">
        <v>3</v>
      </c>
      <c r="D95" t="s">
        <v>80</v>
      </c>
      <c r="E95" t="s">
        <v>77</v>
      </c>
      <c r="F95" s="22" t="s">
        <v>77</v>
      </c>
      <c r="G95" s="35">
        <v>43670</v>
      </c>
      <c r="H95" s="40">
        <v>5987</v>
      </c>
      <c r="I95" s="40">
        <v>9.1728841628300604</v>
      </c>
      <c r="J95" s="40">
        <v>7.8561195774271297</v>
      </c>
      <c r="K95" s="40">
        <v>6.8708404777679499</v>
      </c>
      <c r="L95" s="40">
        <v>6.3277069261164902</v>
      </c>
      <c r="M95" s="40">
        <v>6.0098658431413803</v>
      </c>
      <c r="N95" s="40">
        <v>5.9929204171285804</v>
      </c>
      <c r="O95" s="40">
        <v>6.3169874732729596</v>
      </c>
      <c r="P95" s="40">
        <v>6.6282847327950796</v>
      </c>
      <c r="Q95" s="40">
        <v>6.9154325010952</v>
      </c>
      <c r="R95" s="40">
        <v>7.6062808442796497</v>
      </c>
      <c r="S95" s="40">
        <v>8.6979734219233702</v>
      </c>
      <c r="T95" s="40">
        <v>10.1940013785881</v>
      </c>
      <c r="U95" s="40">
        <v>11.8132769295076</v>
      </c>
      <c r="V95" s="40">
        <v>13.1930957453513</v>
      </c>
      <c r="W95" s="40">
        <v>14.729266715504201</v>
      </c>
      <c r="X95" s="40">
        <v>16.5986492329084</v>
      </c>
      <c r="Y95" s="40">
        <v>17.950199347911301</v>
      </c>
      <c r="Z95" s="40">
        <v>18.9055911559511</v>
      </c>
      <c r="AA95" s="40">
        <v>18.901164456570701</v>
      </c>
      <c r="AB95" s="40">
        <v>17.9156620726406</v>
      </c>
      <c r="AC95" s="40">
        <v>16.5768872424037</v>
      </c>
      <c r="AD95" s="40">
        <v>15.4465684834054</v>
      </c>
      <c r="AE95" s="40">
        <v>13.588933256742701</v>
      </c>
      <c r="AF95" s="40">
        <v>11.795563394094399</v>
      </c>
      <c r="AG95" s="40">
        <v>-0.13668670116897899</v>
      </c>
      <c r="AH95" s="40">
        <v>-0.109587551540812</v>
      </c>
      <c r="AI95" s="40">
        <v>-5.5289076740645801E-2</v>
      </c>
      <c r="AJ95" s="40">
        <v>5.29167195662744E-3</v>
      </c>
      <c r="AK95" s="40">
        <v>-5.8190659418439997E-2</v>
      </c>
      <c r="AL95" s="40">
        <v>-0.13826697046438099</v>
      </c>
      <c r="AM95" s="40">
        <v>-0.14774935187489799</v>
      </c>
      <c r="AN95" s="40">
        <v>-6.7092706852603906E-2</v>
      </c>
      <c r="AO95" s="40">
        <v>-4.6873246348993397E-2</v>
      </c>
      <c r="AP95" s="40">
        <v>-9.6928437162036696E-2</v>
      </c>
      <c r="AQ95" s="40">
        <v>-8.8306027442851903E-2</v>
      </c>
      <c r="AR95" s="40">
        <v>-8.8857606349740603E-2</v>
      </c>
      <c r="AS95" s="40">
        <v>-3.7163679665175003E-2</v>
      </c>
      <c r="AT95" s="40">
        <v>-7.21077306817198E-2</v>
      </c>
      <c r="AU95" s="40">
        <v>1.26961911958546</v>
      </c>
      <c r="AV95" s="40">
        <v>1.4603341726354999</v>
      </c>
      <c r="AW95" s="40">
        <v>1.60204609363706</v>
      </c>
      <c r="AX95" s="40">
        <v>1.6946951455383501</v>
      </c>
      <c r="AY95" s="40">
        <v>1.65170761920191</v>
      </c>
      <c r="AZ95" s="40">
        <v>-0.23114265285781899</v>
      </c>
      <c r="BA95" s="40">
        <v>-0.484413897266255</v>
      </c>
      <c r="BB95" s="40">
        <v>-0.50114536585312097</v>
      </c>
      <c r="BC95" s="40">
        <v>-0.50319552796117795</v>
      </c>
      <c r="BD95" s="40">
        <v>-0.20780055502016101</v>
      </c>
      <c r="BE95" s="40">
        <v>-6.9266418328935195E-2</v>
      </c>
      <c r="BF95" s="40">
        <v>-3.8221513698129803E-2</v>
      </c>
      <c r="BG95" s="40">
        <v>7.5384167815288903E-3</v>
      </c>
      <c r="BH95" s="40">
        <v>4.97684507304966E-2</v>
      </c>
      <c r="BI95" s="40">
        <v>-1.10558909872868E-2</v>
      </c>
      <c r="BJ95" s="40">
        <v>-7.7443186962032798E-2</v>
      </c>
      <c r="BK95" s="40">
        <v>-9.402878121654E-2</v>
      </c>
      <c r="BL95" s="40">
        <v>-3.8292331847499602E-3</v>
      </c>
      <c r="BM95" s="40">
        <v>7.8615425866918505E-3</v>
      </c>
      <c r="BN95" s="40">
        <v>-4.5214476040947103E-2</v>
      </c>
      <c r="BO95" s="40">
        <v>-4.3971648833916403E-2</v>
      </c>
      <c r="BP95" s="40">
        <v>-4.9723480694642198E-2</v>
      </c>
      <c r="BQ95" s="40">
        <v>9.6449006788527805E-4</v>
      </c>
      <c r="BR95" s="40">
        <v>2.6545993048418901E-2</v>
      </c>
      <c r="BS95" s="40">
        <v>1.4004855315109099</v>
      </c>
      <c r="BT95" s="40">
        <v>1.6148037184206101</v>
      </c>
      <c r="BU95" s="40">
        <v>1.7569356734646999</v>
      </c>
      <c r="BV95" s="40">
        <v>1.84647182629577</v>
      </c>
      <c r="BW95" s="40">
        <v>1.83818573609837</v>
      </c>
      <c r="BX95" s="40">
        <v>-5.85870764693847E-2</v>
      </c>
      <c r="BY95" s="40">
        <v>-0.334480537824212</v>
      </c>
      <c r="BZ95" s="40">
        <v>-0.32931769229079599</v>
      </c>
      <c r="CA95" s="40">
        <v>-0.37426492858497901</v>
      </c>
      <c r="CB95" s="40">
        <v>-0.11351512702942</v>
      </c>
      <c r="CC95" s="40">
        <v>-2.2571335814308199E-2</v>
      </c>
      <c r="CD95" s="40">
        <v>1.1206386711489999E-2</v>
      </c>
      <c r="CE95" s="40">
        <v>5.1052547405476503E-2</v>
      </c>
      <c r="CF95" s="40">
        <v>8.0572932221000093E-2</v>
      </c>
      <c r="CG95" s="40">
        <v>2.1589506042897499E-2</v>
      </c>
      <c r="CH95" s="40">
        <v>-3.5316819793974899E-2</v>
      </c>
      <c r="CI95" s="40">
        <v>-5.6822077625925498E-2</v>
      </c>
      <c r="CJ95" s="40">
        <v>3.9986855959981797E-2</v>
      </c>
      <c r="CK95" s="40">
        <v>4.5770690666600299E-2</v>
      </c>
      <c r="CL95" s="40">
        <v>-9.3975441031703497E-3</v>
      </c>
      <c r="CM95" s="40">
        <v>-1.3265793263856599E-2</v>
      </c>
      <c r="CN95" s="40">
        <v>-2.26193044790351E-2</v>
      </c>
      <c r="CO95" s="40">
        <v>2.7371944276302001E-2</v>
      </c>
      <c r="CP95" s="40">
        <v>9.4873261578030998E-2</v>
      </c>
      <c r="CQ95" s="40">
        <v>1.4911232097560501</v>
      </c>
      <c r="CR95" s="40">
        <v>1.7217888552754299</v>
      </c>
      <c r="CS95" s="40">
        <v>1.86421172461784</v>
      </c>
      <c r="CT95" s="40">
        <v>1.9515918930356</v>
      </c>
      <c r="CU95" s="40">
        <v>1.96733991179816</v>
      </c>
      <c r="CV95" s="40">
        <v>6.0924390086363897E-2</v>
      </c>
      <c r="CW95" s="40">
        <v>-0.230637149812152</v>
      </c>
      <c r="CX95" s="40">
        <v>-0.21031036901502201</v>
      </c>
      <c r="CY95" s="40">
        <v>-0.28496798821444502</v>
      </c>
      <c r="CZ95" s="40">
        <v>-4.8213326821906197E-2</v>
      </c>
      <c r="DA95" s="40">
        <v>2.4123746700318801E-2</v>
      </c>
      <c r="DB95" s="40">
        <v>6.0634287121109701E-2</v>
      </c>
      <c r="DC95" s="40">
        <v>9.4566678029424006E-2</v>
      </c>
      <c r="DD95" s="40">
        <v>0.111377413711504</v>
      </c>
      <c r="DE95" s="40">
        <v>5.4234903073081799E-2</v>
      </c>
      <c r="DF95" s="40">
        <v>6.8095473740830102E-3</v>
      </c>
      <c r="DG95" s="40">
        <v>-1.9615374035311099E-2</v>
      </c>
      <c r="DH95" s="40">
        <v>8.3802945104713603E-2</v>
      </c>
      <c r="DI95" s="40">
        <v>8.3679838746508806E-2</v>
      </c>
      <c r="DJ95" s="40">
        <v>2.64193878346064E-2</v>
      </c>
      <c r="DK95" s="40">
        <v>1.7440062306203201E-2</v>
      </c>
      <c r="DL95" s="40">
        <v>4.48487173657187E-3</v>
      </c>
      <c r="DM95" s="40">
        <v>5.3779398484718799E-2</v>
      </c>
      <c r="DN95" s="40">
        <v>0.16320053010764299</v>
      </c>
      <c r="DO95" s="40">
        <v>1.58176088800118</v>
      </c>
      <c r="DP95" s="40">
        <v>1.8287739921302499</v>
      </c>
      <c r="DQ95" s="40">
        <v>1.9714877757709801</v>
      </c>
      <c r="DR95" s="40">
        <v>2.0567119597754302</v>
      </c>
      <c r="DS95" s="40">
        <v>2.0964940874979399</v>
      </c>
      <c r="DT95" s="40">
        <v>0.18043585664211301</v>
      </c>
      <c r="DU95" s="40">
        <v>-0.126793761800092</v>
      </c>
      <c r="DV95" s="40">
        <v>-9.1303045739248301E-2</v>
      </c>
      <c r="DW95" s="40">
        <v>-0.19567104784391001</v>
      </c>
      <c r="DX95" s="40">
        <v>1.70884733856074E-2</v>
      </c>
      <c r="DY95" s="40">
        <v>9.1544029540362101E-2</v>
      </c>
      <c r="DZ95" s="40">
        <v>0.13200032496379199</v>
      </c>
      <c r="EA95" s="40">
        <v>0.15739417155159899</v>
      </c>
      <c r="EB95" s="40">
        <v>0.15585419248537299</v>
      </c>
      <c r="EC95" s="40">
        <v>0.101369671504235</v>
      </c>
      <c r="ED95" s="40">
        <v>6.7633330876431696E-2</v>
      </c>
      <c r="EE95" s="40">
        <v>3.4105196623047201E-2</v>
      </c>
      <c r="EF95" s="40">
        <v>0.14706641877256799</v>
      </c>
      <c r="EG95" s="40">
        <v>0.13841462768219401</v>
      </c>
      <c r="EH95" s="40">
        <v>7.8133348955696E-2</v>
      </c>
      <c r="EI95" s="40">
        <v>6.1774440915138701E-2</v>
      </c>
      <c r="EJ95" s="40">
        <v>4.36189973916703E-2</v>
      </c>
      <c r="EK95" s="40">
        <v>9.1907568217778998E-2</v>
      </c>
      <c r="EL95" s="40">
        <v>0.26185425383778199</v>
      </c>
      <c r="EM95" s="40">
        <v>1.7126272999266301</v>
      </c>
      <c r="EN95" s="40">
        <v>1.9832435379153599</v>
      </c>
      <c r="EO95" s="40">
        <v>2.1263773555986201</v>
      </c>
      <c r="EP95" s="40">
        <v>2.2084886405328499</v>
      </c>
      <c r="EQ95" s="40">
        <v>2.2829722043944001</v>
      </c>
      <c r="ER95" s="40">
        <v>0.35299143303054697</v>
      </c>
      <c r="ES95" s="40">
        <v>2.3139597641951799E-2</v>
      </c>
      <c r="ET95" s="40">
        <v>8.0524627823076705E-2</v>
      </c>
      <c r="EU95" s="40">
        <v>-6.6740448467711294E-2</v>
      </c>
      <c r="EV95" s="40">
        <v>0.11137390137634801</v>
      </c>
      <c r="EW95" s="40">
        <v>86.8359380898452</v>
      </c>
      <c r="EX95" s="40">
        <v>83.913137032842599</v>
      </c>
      <c r="EY95" s="40">
        <v>80.551019252548102</v>
      </c>
      <c r="EZ95" s="40">
        <v>79.6271423178558</v>
      </c>
      <c r="FA95" s="40">
        <v>78.658021895054702</v>
      </c>
      <c r="FB95" s="40">
        <v>78.145885239713095</v>
      </c>
      <c r="FC95" s="40">
        <v>76.225311438278595</v>
      </c>
      <c r="FD95" s="40">
        <v>76.322404681011704</v>
      </c>
      <c r="FE95" s="40">
        <v>79.8665722914307</v>
      </c>
      <c r="FF95" s="40">
        <v>84.347829369573404</v>
      </c>
      <c r="FG95" s="40">
        <v>88.816949792374501</v>
      </c>
      <c r="FH95" s="40">
        <v>92.289373348433401</v>
      </c>
      <c r="FI95" s="40">
        <v>93.415118912797297</v>
      </c>
      <c r="FJ95" s="40">
        <v>96.433861834654607</v>
      </c>
      <c r="FK95" s="40">
        <v>99.805889014722496</v>
      </c>
      <c r="FL95" s="40">
        <v>102.71432616081501</v>
      </c>
      <c r="FM95" s="40">
        <v>104.150339750849</v>
      </c>
      <c r="FN95" s="40">
        <v>104.601793129483</v>
      </c>
      <c r="FO95" s="40">
        <v>104.117232918082</v>
      </c>
      <c r="FP95" s="40">
        <v>101.69443186108001</v>
      </c>
      <c r="FQ95" s="40">
        <v>98.228614571536397</v>
      </c>
      <c r="FR95" s="40">
        <v>94.694431861079707</v>
      </c>
      <c r="FS95" s="40">
        <v>92.566459041147596</v>
      </c>
      <c r="FT95" s="40">
        <v>91.8888637221593</v>
      </c>
      <c r="FU95" s="40">
        <v>3.4346766171700301E-2</v>
      </c>
      <c r="FV95" s="40">
        <v>0</v>
      </c>
      <c r="FW95" s="40">
        <v>0</v>
      </c>
      <c r="FX95" s="41">
        <v>1</v>
      </c>
      <c r="FY95" s="22"/>
      <c r="FZ95" s="22"/>
    </row>
    <row r="96" spans="1:182" x14ac:dyDescent="0.2">
      <c r="A96" t="s">
        <v>42</v>
      </c>
      <c r="B96" t="s">
        <v>58</v>
      </c>
      <c r="C96" t="s">
        <v>3</v>
      </c>
      <c r="D96" t="s">
        <v>80</v>
      </c>
      <c r="E96" t="s">
        <v>77</v>
      </c>
      <c r="F96" s="22" t="s">
        <v>78</v>
      </c>
      <c r="G96" s="35">
        <v>43670</v>
      </c>
      <c r="H96" s="40">
        <v>1231</v>
      </c>
      <c r="I96" s="40">
        <v>1.5120807825828899</v>
      </c>
      <c r="J96" s="40">
        <v>1.2778377383539901</v>
      </c>
      <c r="K96" s="40">
        <v>1.10873127439777</v>
      </c>
      <c r="L96" s="40">
        <v>1.0234889365689099</v>
      </c>
      <c r="M96" s="40">
        <v>0.99541300908697605</v>
      </c>
      <c r="N96" s="40">
        <v>1.0550403591164299</v>
      </c>
      <c r="O96" s="40">
        <v>1.1649782960360999</v>
      </c>
      <c r="P96" s="40">
        <v>1.2498291697369599</v>
      </c>
      <c r="Q96" s="40">
        <v>1.31369297567829</v>
      </c>
      <c r="R96" s="40">
        <v>1.4595018072833199</v>
      </c>
      <c r="S96" s="40">
        <v>1.61980685233499</v>
      </c>
      <c r="T96" s="40">
        <v>1.9002455231158299</v>
      </c>
      <c r="U96" s="40">
        <v>2.23582015389383</v>
      </c>
      <c r="V96" s="40">
        <v>2.48423271909747</v>
      </c>
      <c r="W96" s="40">
        <v>2.7688712467603498</v>
      </c>
      <c r="X96" s="40">
        <v>3.1613934249857101</v>
      </c>
      <c r="Y96" s="40">
        <v>3.4343816961542002</v>
      </c>
      <c r="Z96" s="40">
        <v>3.6725388694824601</v>
      </c>
      <c r="AA96" s="40">
        <v>3.64040541521672</v>
      </c>
      <c r="AB96" s="40">
        <v>3.4665421502006701</v>
      </c>
      <c r="AC96" s="40">
        <v>3.17555681638453</v>
      </c>
      <c r="AD96" s="40">
        <v>2.8369434210359699</v>
      </c>
      <c r="AE96" s="40">
        <v>2.4014069113554801</v>
      </c>
      <c r="AF96" s="40">
        <v>2.0316121651691299</v>
      </c>
      <c r="AG96" s="40">
        <v>-0.110386696969951</v>
      </c>
      <c r="AH96" s="40">
        <v>-5.1153044017142102E-2</v>
      </c>
      <c r="AI96" s="40">
        <v>-2.30746405231421E-2</v>
      </c>
      <c r="AJ96" s="40">
        <v>-6.4118038026993798E-3</v>
      </c>
      <c r="AK96" s="40">
        <v>-1.66654469917333E-2</v>
      </c>
      <c r="AL96" s="40">
        <v>-1.1226170140197399E-2</v>
      </c>
      <c r="AM96" s="40">
        <v>-1.55778412433588E-2</v>
      </c>
      <c r="AN96" s="40">
        <v>-3.06633290966992E-2</v>
      </c>
      <c r="AO96" s="40">
        <v>-4.9603684617514902E-2</v>
      </c>
      <c r="AP96" s="40">
        <v>-4.75364378597933E-2</v>
      </c>
      <c r="AQ96" s="40">
        <v>-4.6330027313194203E-2</v>
      </c>
      <c r="AR96" s="40">
        <v>-1.86745914272534E-2</v>
      </c>
      <c r="AS96" s="40">
        <v>-2.86866057353947E-2</v>
      </c>
      <c r="AT96" s="40">
        <v>-2.6774451271653298E-2</v>
      </c>
      <c r="AU96" s="40">
        <v>0.37320324346561501</v>
      </c>
      <c r="AV96" s="40">
        <v>0.53000398951084604</v>
      </c>
      <c r="AW96" s="40">
        <v>0.38724479721731297</v>
      </c>
      <c r="AX96" s="40">
        <v>0.56384181046293202</v>
      </c>
      <c r="AY96" s="40">
        <v>0.49872933608324999</v>
      </c>
      <c r="AZ96" s="40">
        <v>-0.312327695318941</v>
      </c>
      <c r="BA96" s="40">
        <v>-0.31163940742082202</v>
      </c>
      <c r="BB96" s="40">
        <v>-0.27527259871626097</v>
      </c>
      <c r="BC96" s="40">
        <v>-0.13734633014008901</v>
      </c>
      <c r="BD96" s="40">
        <v>-0.111994622388764</v>
      </c>
      <c r="BE96" s="40">
        <v>-8.4353583848731706E-2</v>
      </c>
      <c r="BF96" s="40">
        <v>-3.03894038064523E-2</v>
      </c>
      <c r="BG96" s="40">
        <v>-2.68558407075804E-3</v>
      </c>
      <c r="BH96" s="40">
        <v>1.2050591810951E-2</v>
      </c>
      <c r="BI96" s="40">
        <v>-1.92631152797017E-3</v>
      </c>
      <c r="BJ96" s="40">
        <v>2.3602780609744E-3</v>
      </c>
      <c r="BK96" s="40">
        <v>-2.1675481662865302E-3</v>
      </c>
      <c r="BL96" s="40">
        <v>-1.14934131667938E-2</v>
      </c>
      <c r="BM96" s="40">
        <v>-3.3551346263148901E-2</v>
      </c>
      <c r="BN96" s="40">
        <v>-2.7308816464067898E-2</v>
      </c>
      <c r="BO96" s="40">
        <v>-2.7848463897006001E-2</v>
      </c>
      <c r="BP96" s="40">
        <v>-4.3871503490209201E-3</v>
      </c>
      <c r="BQ96" s="40">
        <v>-1.4515180021235001E-2</v>
      </c>
      <c r="BR96" s="40">
        <v>7.91612099198921E-3</v>
      </c>
      <c r="BS96" s="40">
        <v>0.42334554197830798</v>
      </c>
      <c r="BT96" s="40">
        <v>0.59633356172265894</v>
      </c>
      <c r="BU96" s="40">
        <v>0.47545376386452498</v>
      </c>
      <c r="BV96" s="40">
        <v>0.63364250765603203</v>
      </c>
      <c r="BW96" s="40">
        <v>0.56346604047540705</v>
      </c>
      <c r="BX96" s="40">
        <v>-0.23467003181474799</v>
      </c>
      <c r="BY96" s="40">
        <v>-0.24909809442526001</v>
      </c>
      <c r="BZ96" s="40">
        <v>-0.21933939379047099</v>
      </c>
      <c r="CA96" s="40">
        <v>-9.1738916920052704E-2</v>
      </c>
      <c r="CB96" s="40">
        <v>-8.1915820684801799E-2</v>
      </c>
      <c r="CC96" s="40">
        <v>-6.6323129004867296E-2</v>
      </c>
      <c r="CD96" s="40">
        <v>-1.6008569848183499E-2</v>
      </c>
      <c r="CE96" s="40">
        <v>1.14358143175916E-2</v>
      </c>
      <c r="CF96" s="40">
        <v>2.48375907715228E-2</v>
      </c>
      <c r="CG96" s="40">
        <v>8.2819687948455407E-3</v>
      </c>
      <c r="CH96" s="40">
        <v>1.1770210697116E-2</v>
      </c>
      <c r="CI96" s="40">
        <v>7.1203799675198199E-3</v>
      </c>
      <c r="CJ96" s="40">
        <v>1.7836122095183399E-3</v>
      </c>
      <c r="CK96" s="40">
        <v>-2.2433545618672199E-2</v>
      </c>
      <c r="CL96" s="40">
        <v>-1.32992275041853E-2</v>
      </c>
      <c r="CM96" s="40">
        <v>-1.50481893747867E-2</v>
      </c>
      <c r="CN96" s="40">
        <v>5.5082878183593297E-3</v>
      </c>
      <c r="CO96" s="40">
        <v>-4.70009374159743E-3</v>
      </c>
      <c r="CP96" s="40">
        <v>3.1942705664937399E-2</v>
      </c>
      <c r="CQ96" s="40">
        <v>0.45807394518121802</v>
      </c>
      <c r="CR96" s="40">
        <v>0.64227322137877196</v>
      </c>
      <c r="CS96" s="40">
        <v>0.53654702545605204</v>
      </c>
      <c r="CT96" s="40">
        <v>0.68198625790020095</v>
      </c>
      <c r="CU96" s="40">
        <v>0.60830248473193305</v>
      </c>
      <c r="CV96" s="40">
        <v>-0.18088457063795599</v>
      </c>
      <c r="CW96" s="40">
        <v>-0.205782171562262</v>
      </c>
      <c r="CX96" s="40">
        <v>-0.180600226446514</v>
      </c>
      <c r="CY96" s="40">
        <v>-6.0151361456351901E-2</v>
      </c>
      <c r="CZ96" s="40">
        <v>-6.1083334252789903E-2</v>
      </c>
      <c r="DA96" s="40">
        <v>-4.8292674161002899E-2</v>
      </c>
      <c r="DB96" s="40">
        <v>-1.62773588991464E-3</v>
      </c>
      <c r="DC96" s="40">
        <v>2.55572127059411E-2</v>
      </c>
      <c r="DD96" s="40">
        <v>3.7624589732094503E-2</v>
      </c>
      <c r="DE96" s="40">
        <v>1.8490249117661301E-2</v>
      </c>
      <c r="DF96" s="40">
        <v>2.1180143333257601E-2</v>
      </c>
      <c r="DG96" s="40">
        <v>1.6408308101326201E-2</v>
      </c>
      <c r="DH96" s="40">
        <v>1.50606375858304E-2</v>
      </c>
      <c r="DI96" s="40">
        <v>-1.13157449741956E-2</v>
      </c>
      <c r="DJ96" s="40">
        <v>7.1036145569726504E-4</v>
      </c>
      <c r="DK96" s="40">
        <v>-2.2479148525674899E-3</v>
      </c>
      <c r="DL96" s="40">
        <v>1.5403725985739599E-2</v>
      </c>
      <c r="DM96" s="40">
        <v>5.1149925380401398E-3</v>
      </c>
      <c r="DN96" s="40">
        <v>5.5969290337885502E-2</v>
      </c>
      <c r="DO96" s="40">
        <v>0.49280234838412801</v>
      </c>
      <c r="DP96" s="40">
        <v>0.68821288103488498</v>
      </c>
      <c r="DQ96" s="40">
        <v>0.59764028704757899</v>
      </c>
      <c r="DR96" s="40">
        <v>0.73033000814436999</v>
      </c>
      <c r="DS96" s="40">
        <v>0.65313892898845805</v>
      </c>
      <c r="DT96" s="40">
        <v>-0.12709910946116401</v>
      </c>
      <c r="DU96" s="40">
        <v>-0.16246624869926399</v>
      </c>
      <c r="DV96" s="40">
        <v>-0.141861059102558</v>
      </c>
      <c r="DW96" s="40">
        <v>-2.8563805992651101E-2</v>
      </c>
      <c r="DX96" s="40">
        <v>-4.0250847820778098E-2</v>
      </c>
      <c r="DY96" s="40">
        <v>-2.2259561039783299E-2</v>
      </c>
      <c r="DZ96" s="40">
        <v>1.91359043207751E-2</v>
      </c>
      <c r="EA96" s="40">
        <v>4.5946269158325198E-2</v>
      </c>
      <c r="EB96" s="40">
        <v>5.6086985345744897E-2</v>
      </c>
      <c r="EC96" s="40">
        <v>3.3229384581424402E-2</v>
      </c>
      <c r="ED96" s="40">
        <v>3.4766591534429299E-2</v>
      </c>
      <c r="EE96" s="40">
        <v>2.98186011783984E-2</v>
      </c>
      <c r="EF96" s="40">
        <v>3.4230553515735902E-2</v>
      </c>
      <c r="EG96" s="40">
        <v>4.73659338017048E-3</v>
      </c>
      <c r="EH96" s="40">
        <v>2.0937982851422701E-2</v>
      </c>
      <c r="EI96" s="40">
        <v>1.6233648563620799E-2</v>
      </c>
      <c r="EJ96" s="40">
        <v>2.9691167063972099E-2</v>
      </c>
      <c r="EK96" s="40">
        <v>1.9286418252199799E-2</v>
      </c>
      <c r="EL96" s="40">
        <v>9.0659862601528002E-2</v>
      </c>
      <c r="EM96" s="40">
        <v>0.54294464689682198</v>
      </c>
      <c r="EN96" s="40">
        <v>0.754542453246697</v>
      </c>
      <c r="EO96" s="40">
        <v>0.68584925369479</v>
      </c>
      <c r="EP96" s="40">
        <v>0.80013070533746999</v>
      </c>
      <c r="EQ96" s="40">
        <v>0.717875633380616</v>
      </c>
      <c r="ER96" s="40">
        <v>-4.9441445956970302E-2</v>
      </c>
      <c r="ES96" s="40">
        <v>-9.9924935703702894E-2</v>
      </c>
      <c r="ET96" s="40">
        <v>-8.5927854176767293E-2</v>
      </c>
      <c r="EU96" s="40">
        <v>1.7043607227384801E-2</v>
      </c>
      <c r="EV96" s="40">
        <v>-1.01720461168162E-2</v>
      </c>
      <c r="EW96" s="40">
        <v>86.694448953092007</v>
      </c>
      <c r="EX96" s="40">
        <v>83.765054374289903</v>
      </c>
      <c r="EY96" s="40">
        <v>80.426554130822893</v>
      </c>
      <c r="EZ96" s="40">
        <v>79.531569550397705</v>
      </c>
      <c r="FA96" s="40">
        <v>78.559811718876801</v>
      </c>
      <c r="FB96" s="40">
        <v>78.041632851809794</v>
      </c>
      <c r="FC96" s="40">
        <v>76.142590488557005</v>
      </c>
      <c r="FD96" s="40">
        <v>76.288021425093305</v>
      </c>
      <c r="FE96" s="40">
        <v>79.899204674565794</v>
      </c>
      <c r="FF96" s="40">
        <v>84.389141373153706</v>
      </c>
      <c r="FG96" s="40">
        <v>88.860899204674595</v>
      </c>
      <c r="FH96" s="40">
        <v>92.328599253367997</v>
      </c>
      <c r="FI96" s="40">
        <v>93.471920142833994</v>
      </c>
      <c r="FJ96" s="40">
        <v>96.481983444246097</v>
      </c>
      <c r="FK96" s="40">
        <v>99.808310339230601</v>
      </c>
      <c r="FL96" s="40">
        <v>102.689173835416</v>
      </c>
      <c r="FM96" s="40">
        <v>104.10233728290901</v>
      </c>
      <c r="FN96" s="40">
        <v>104.52962181464</v>
      </c>
      <c r="FO96" s="40">
        <v>104.04374289888</v>
      </c>
      <c r="FP96" s="40">
        <v>101.61434832007799</v>
      </c>
      <c r="FQ96" s="40">
        <v>98.138532705729602</v>
      </c>
      <c r="FR96" s="40">
        <v>94.614348320077895</v>
      </c>
      <c r="FS96" s="40">
        <v>92.440675215062498</v>
      </c>
      <c r="FT96" s="40">
        <v>91.728696640155803</v>
      </c>
      <c r="FU96" s="40">
        <v>7.2789478408399097E-2</v>
      </c>
      <c r="FV96" s="40">
        <v>0</v>
      </c>
      <c r="FW96" s="40">
        <v>0</v>
      </c>
      <c r="FX96" s="41">
        <v>1</v>
      </c>
      <c r="FY96" s="22"/>
      <c r="FZ96" s="22"/>
    </row>
    <row r="97" spans="1:182" x14ac:dyDescent="0.2">
      <c r="A97" t="s">
        <v>42</v>
      </c>
      <c r="B97" t="s">
        <v>58</v>
      </c>
      <c r="C97" t="s">
        <v>3</v>
      </c>
      <c r="D97" t="s">
        <v>80</v>
      </c>
      <c r="E97" t="s">
        <v>78</v>
      </c>
      <c r="F97" s="22" t="s">
        <v>1</v>
      </c>
      <c r="G97" s="35">
        <v>43670</v>
      </c>
      <c r="H97" s="40">
        <v>7422</v>
      </c>
      <c r="I97" s="40">
        <v>10.03516180512</v>
      </c>
      <c r="J97" s="40">
        <v>8.4758427825288294</v>
      </c>
      <c r="K97" s="40">
        <v>7.2076419133225302</v>
      </c>
      <c r="L97" s="40">
        <v>6.5888666904023401</v>
      </c>
      <c r="M97" s="40">
        <v>6.2062490967073698</v>
      </c>
      <c r="N97" s="40">
        <v>5.9935944706183797</v>
      </c>
      <c r="O97" s="40">
        <v>5.9842881941333896</v>
      </c>
      <c r="P97" s="40">
        <v>6.3534236548361802</v>
      </c>
      <c r="Q97" s="40">
        <v>6.9936758146410503</v>
      </c>
      <c r="R97" s="40">
        <v>8.2165122026155206</v>
      </c>
      <c r="S97" s="40">
        <v>9.9751521479239695</v>
      </c>
      <c r="T97" s="40">
        <v>12.187800248467701</v>
      </c>
      <c r="U97" s="40">
        <v>14.399011208189201</v>
      </c>
      <c r="V97" s="40">
        <v>16.154111235760901</v>
      </c>
      <c r="W97" s="40">
        <v>17.983008952495901</v>
      </c>
      <c r="X97" s="40">
        <v>19.750184082031101</v>
      </c>
      <c r="Y97" s="40">
        <v>21.024262585719001</v>
      </c>
      <c r="Z97" s="40">
        <v>21.561341489783299</v>
      </c>
      <c r="AA97" s="40">
        <v>21.251496452920101</v>
      </c>
      <c r="AB97" s="40">
        <v>19.962568496632599</v>
      </c>
      <c r="AC97" s="40">
        <v>18.562492276570101</v>
      </c>
      <c r="AD97" s="40">
        <v>17.141341233426001</v>
      </c>
      <c r="AE97" s="40">
        <v>14.9995709849769</v>
      </c>
      <c r="AF97" s="40">
        <v>12.9262147894962</v>
      </c>
      <c r="AG97" s="40">
        <v>-0.18970202550340101</v>
      </c>
      <c r="AH97" s="40">
        <v>-0.20521220127842801</v>
      </c>
      <c r="AI97" s="40">
        <v>-0.15714564513312901</v>
      </c>
      <c r="AJ97" s="40">
        <v>-0.15612871747072499</v>
      </c>
      <c r="AK97" s="40">
        <v>-3.3410243939977602E-2</v>
      </c>
      <c r="AL97" s="40">
        <v>-0.14951365027520999</v>
      </c>
      <c r="AM97" s="40">
        <v>-6.9954404259558595E-2</v>
      </c>
      <c r="AN97" s="40">
        <v>-6.8393112908028599E-3</v>
      </c>
      <c r="AO97" s="40">
        <v>-3.0999483152336499E-2</v>
      </c>
      <c r="AP97" s="40">
        <v>-8.9756558665544203E-2</v>
      </c>
      <c r="AQ97" s="40">
        <v>-9.3011852831550404E-2</v>
      </c>
      <c r="AR97" s="40">
        <v>4.1555902819259298E-2</v>
      </c>
      <c r="AS97" s="40">
        <v>-0.13974845936987301</v>
      </c>
      <c r="AT97" s="40">
        <v>-0.259998535119429</v>
      </c>
      <c r="AU97" s="40">
        <v>0.61060213556449705</v>
      </c>
      <c r="AV97" s="40">
        <v>1.0236686467748499</v>
      </c>
      <c r="AW97" s="40">
        <v>1.0401251751213201</v>
      </c>
      <c r="AX97" s="40">
        <v>1.1065338035919301</v>
      </c>
      <c r="AY97" s="40">
        <v>0.81510342384914503</v>
      </c>
      <c r="AZ97" s="40">
        <v>-0.103281631481556</v>
      </c>
      <c r="BA97" s="40">
        <v>-0.32432108472918297</v>
      </c>
      <c r="BB97" s="40">
        <v>-0.423065124494311</v>
      </c>
      <c r="BC97" s="40">
        <v>-0.55843692758813201</v>
      </c>
      <c r="BD97" s="40">
        <v>-0.46314225569221201</v>
      </c>
      <c r="BE97" s="40">
        <v>-9.5274299654619296E-2</v>
      </c>
      <c r="BF97" s="40">
        <v>-0.118712872035661</v>
      </c>
      <c r="BG97" s="40">
        <v>-8.6423411902704306E-2</v>
      </c>
      <c r="BH97" s="40">
        <v>-8.0226583529533602E-2</v>
      </c>
      <c r="BI97" s="40">
        <v>2.1339793117625998E-2</v>
      </c>
      <c r="BJ97" s="40">
        <v>-8.9571978012524395E-2</v>
      </c>
      <c r="BK97" s="40">
        <v>-1.2564174224029501E-2</v>
      </c>
      <c r="BL97" s="40">
        <v>4.1701715028866299E-2</v>
      </c>
      <c r="BM97" s="40">
        <v>1.4398637127427101E-2</v>
      </c>
      <c r="BN97" s="40">
        <v>-5.4205514585041803E-2</v>
      </c>
      <c r="BO97" s="40">
        <v>-5.1998174082652802E-2</v>
      </c>
      <c r="BP97" s="40">
        <v>7.0264972897025102E-2</v>
      </c>
      <c r="BQ97" s="40">
        <v>-0.111044159578133</v>
      </c>
      <c r="BR97" s="40">
        <v>-0.17708061946471301</v>
      </c>
      <c r="BS97" s="40">
        <v>0.72652823635703101</v>
      </c>
      <c r="BT97" s="40">
        <v>1.1314945844026401</v>
      </c>
      <c r="BU97" s="40">
        <v>1.1474628128655999</v>
      </c>
      <c r="BV97" s="40">
        <v>1.22962894155687</v>
      </c>
      <c r="BW97" s="40">
        <v>0.95230011785900304</v>
      </c>
      <c r="BX97" s="40">
        <v>1.1439158239803401E-2</v>
      </c>
      <c r="BY97" s="40">
        <v>-0.21000956452355901</v>
      </c>
      <c r="BZ97" s="40">
        <v>-0.27456042877348902</v>
      </c>
      <c r="CA97" s="40">
        <v>-0.40627066999873501</v>
      </c>
      <c r="CB97" s="40">
        <v>-0.36347989579001899</v>
      </c>
      <c r="CC97" s="40">
        <v>-2.9873944384104199E-2</v>
      </c>
      <c r="CD97" s="40">
        <v>-5.8803700102434298E-2</v>
      </c>
      <c r="CE97" s="40">
        <v>-3.7441408606331501E-2</v>
      </c>
      <c r="CF97" s="40">
        <v>-2.76569967802602E-2</v>
      </c>
      <c r="CG97" s="40">
        <v>5.9259502000325197E-2</v>
      </c>
      <c r="CH97" s="40">
        <v>-4.8056558401907999E-2</v>
      </c>
      <c r="CI97" s="40">
        <v>2.7184124272440199E-2</v>
      </c>
      <c r="CJ97" s="40">
        <v>7.5321081988795405E-2</v>
      </c>
      <c r="CK97" s="40">
        <v>4.5841236938258201E-2</v>
      </c>
      <c r="CL97" s="40">
        <v>-2.9582969752965999E-2</v>
      </c>
      <c r="CM97" s="40">
        <v>-2.3592225119906801E-2</v>
      </c>
      <c r="CN97" s="40">
        <v>9.0148787377305903E-2</v>
      </c>
      <c r="CO97" s="40">
        <v>-9.1163648983422801E-2</v>
      </c>
      <c r="CP97" s="40">
        <v>-0.119651923672617</v>
      </c>
      <c r="CQ97" s="40">
        <v>0.80681830062373405</v>
      </c>
      <c r="CR97" s="40">
        <v>1.2061745003367199</v>
      </c>
      <c r="CS97" s="40">
        <v>1.22180453378786</v>
      </c>
      <c r="CT97" s="40">
        <v>1.31488425913035</v>
      </c>
      <c r="CU97" s="40">
        <v>1.0473221301920499</v>
      </c>
      <c r="CV97" s="40">
        <v>9.0894427730313296E-2</v>
      </c>
      <c r="CW97" s="40">
        <v>-0.130837753852902</v>
      </c>
      <c r="CX97" s="40">
        <v>-0.17170652890265201</v>
      </c>
      <c r="CY97" s="40">
        <v>-0.30088078353183001</v>
      </c>
      <c r="CZ97" s="40">
        <v>-0.29445404892021898</v>
      </c>
      <c r="DA97" s="40">
        <v>3.5526410886410897E-2</v>
      </c>
      <c r="DB97" s="40">
        <v>1.10547183079211E-3</v>
      </c>
      <c r="DC97" s="40">
        <v>1.15405946900414E-2</v>
      </c>
      <c r="DD97" s="40">
        <v>2.4912589969013198E-2</v>
      </c>
      <c r="DE97" s="40">
        <v>9.7179210883024406E-2</v>
      </c>
      <c r="DF97" s="40">
        <v>-6.5411387912916799E-3</v>
      </c>
      <c r="DG97" s="40">
        <v>6.6932422768909899E-2</v>
      </c>
      <c r="DH97" s="40">
        <v>0.108940448948724</v>
      </c>
      <c r="DI97" s="40">
        <v>7.7283836749089202E-2</v>
      </c>
      <c r="DJ97" s="40">
        <v>-4.9604249208901399E-3</v>
      </c>
      <c r="DK97" s="40">
        <v>4.8137238428392704E-3</v>
      </c>
      <c r="DL97" s="40">
        <v>0.110032601857587</v>
      </c>
      <c r="DM97" s="40">
        <v>-7.1283138388712197E-2</v>
      </c>
      <c r="DN97" s="40">
        <v>-6.2223227880521897E-2</v>
      </c>
      <c r="DO97" s="40">
        <v>0.88710836489043698</v>
      </c>
      <c r="DP97" s="40">
        <v>1.2808544162708</v>
      </c>
      <c r="DQ97" s="40">
        <v>1.2961462547101199</v>
      </c>
      <c r="DR97" s="40">
        <v>1.40013957670384</v>
      </c>
      <c r="DS97" s="40">
        <v>1.1423441425251</v>
      </c>
      <c r="DT97" s="40">
        <v>0.17034969722082299</v>
      </c>
      <c r="DU97" s="40">
        <v>-5.1665943182245197E-2</v>
      </c>
      <c r="DV97" s="40">
        <v>-6.8852629031814702E-2</v>
      </c>
      <c r="DW97" s="40">
        <v>-0.19549089706492401</v>
      </c>
      <c r="DX97" s="40">
        <v>-0.22542820205042</v>
      </c>
      <c r="DY97" s="40">
        <v>0.12995413673519299</v>
      </c>
      <c r="DZ97" s="40">
        <v>8.7604801073559599E-2</v>
      </c>
      <c r="EA97" s="40">
        <v>8.2262827920466505E-2</v>
      </c>
      <c r="EB97" s="40">
        <v>0.100814723910205</v>
      </c>
      <c r="EC97" s="40">
        <v>0.15192924794062801</v>
      </c>
      <c r="ED97" s="40">
        <v>5.3400533471394097E-2</v>
      </c>
      <c r="EE97" s="40">
        <v>0.12432265280443899</v>
      </c>
      <c r="EF97" s="40">
        <v>0.15748147526839401</v>
      </c>
      <c r="EG97" s="40">
        <v>0.122681957028853</v>
      </c>
      <c r="EH97" s="40">
        <v>3.0590619159612299E-2</v>
      </c>
      <c r="EI97" s="40">
        <v>4.5827402591736899E-2</v>
      </c>
      <c r="EJ97" s="40">
        <v>0.138741671935353</v>
      </c>
      <c r="EK97" s="40">
        <v>-4.2578838596972597E-2</v>
      </c>
      <c r="EL97" s="40">
        <v>2.0694687774194798E-2</v>
      </c>
      <c r="EM97" s="40">
        <v>1.0030344656829699</v>
      </c>
      <c r="EN97" s="40">
        <v>1.3886803538985899</v>
      </c>
      <c r="EO97" s="40">
        <v>1.4034838924544</v>
      </c>
      <c r="EP97" s="40">
        <v>1.5232347146687799</v>
      </c>
      <c r="EQ97" s="40">
        <v>1.2795408365349601</v>
      </c>
      <c r="ER97" s="40">
        <v>0.28507048694218301</v>
      </c>
      <c r="ES97" s="40">
        <v>6.2645577023378807E-2</v>
      </c>
      <c r="ET97" s="40">
        <v>7.9652066689006998E-2</v>
      </c>
      <c r="EU97" s="40">
        <v>-4.3324639475527699E-2</v>
      </c>
      <c r="EV97" s="40">
        <v>-0.125765842148226</v>
      </c>
      <c r="EW97" s="40">
        <v>86.905587211142802</v>
      </c>
      <c r="EX97" s="40">
        <v>84.010288065843596</v>
      </c>
      <c r="EY97" s="40">
        <v>80.642608420386196</v>
      </c>
      <c r="EZ97" s="40">
        <v>79.691168091168095</v>
      </c>
      <c r="FA97" s="40">
        <v>78.733048433048396</v>
      </c>
      <c r="FB97" s="40">
        <v>78.2275245330801</v>
      </c>
      <c r="FC97" s="40">
        <v>76.291500474833796</v>
      </c>
      <c r="FD97" s="40">
        <v>76.335691674580602</v>
      </c>
      <c r="FE97" s="40">
        <v>79.786229819563104</v>
      </c>
      <c r="FF97" s="40">
        <v>84.249873377651198</v>
      </c>
      <c r="FG97" s="40">
        <v>88.707993035770798</v>
      </c>
      <c r="FH97" s="40">
        <v>92.181528964862295</v>
      </c>
      <c r="FI97" s="40">
        <v>93.3083254194365</v>
      </c>
      <c r="FJ97" s="40">
        <v>96.344681861348505</v>
      </c>
      <c r="FK97" s="40">
        <v>99.758610319721399</v>
      </c>
      <c r="FL97" s="40">
        <v>102.68911047799899</v>
      </c>
      <c r="FM97" s="40">
        <v>104.146074707186</v>
      </c>
      <c r="FN97" s="40">
        <v>104.623979107312</v>
      </c>
      <c r="FO97" s="40">
        <v>104.144919278253</v>
      </c>
      <c r="FP97" s="40">
        <v>101.749620132953</v>
      </c>
      <c r="FQ97" s="40">
        <v>98.306916745805594</v>
      </c>
      <c r="FR97" s="40">
        <v>94.749620132953495</v>
      </c>
      <c r="FS97" s="40">
        <v>92.663548591326403</v>
      </c>
      <c r="FT97" s="40">
        <v>91.999240265906906</v>
      </c>
      <c r="FU97" s="40">
        <v>2.1047196491777401E-2</v>
      </c>
      <c r="FV97" s="40">
        <v>0</v>
      </c>
      <c r="FW97" s="40">
        <v>0</v>
      </c>
      <c r="FX97" s="41">
        <v>1</v>
      </c>
      <c r="FY97" s="22"/>
      <c r="FZ97" s="22"/>
    </row>
    <row r="98" spans="1:182" x14ac:dyDescent="0.2">
      <c r="A98" t="s">
        <v>42</v>
      </c>
      <c r="B98" t="s">
        <v>58</v>
      </c>
      <c r="C98" t="s">
        <v>3</v>
      </c>
      <c r="D98" t="s">
        <v>80</v>
      </c>
      <c r="E98" t="s">
        <v>78</v>
      </c>
      <c r="F98" s="22" t="s">
        <v>77</v>
      </c>
      <c r="G98" s="35">
        <v>43670</v>
      </c>
      <c r="H98" s="40">
        <v>6257</v>
      </c>
      <c r="I98" s="40">
        <v>8.6242021624829892</v>
      </c>
      <c r="J98" s="40">
        <v>7.2776467896025201</v>
      </c>
      <c r="K98" s="40">
        <v>6.1925117471215101</v>
      </c>
      <c r="L98" s="40">
        <v>5.6661069332979297</v>
      </c>
      <c r="M98" s="40">
        <v>5.3379396553020699</v>
      </c>
      <c r="N98" s="40">
        <v>5.1453646911041204</v>
      </c>
      <c r="O98" s="40">
        <v>5.1201211752012297</v>
      </c>
      <c r="P98" s="40">
        <v>5.4368038591560399</v>
      </c>
      <c r="Q98" s="40">
        <v>5.9534414423670396</v>
      </c>
      <c r="R98" s="40">
        <v>6.9927875880768404</v>
      </c>
      <c r="S98" s="40">
        <v>8.4915776050471994</v>
      </c>
      <c r="T98" s="40">
        <v>10.341025535156501</v>
      </c>
      <c r="U98" s="40">
        <v>12.167958219000299</v>
      </c>
      <c r="V98" s="40">
        <v>13.6289206388466</v>
      </c>
      <c r="W98" s="40">
        <v>15.140561232239</v>
      </c>
      <c r="X98" s="40">
        <v>16.5774695165215</v>
      </c>
      <c r="Y98" s="40">
        <v>17.630013424133399</v>
      </c>
      <c r="Z98" s="40">
        <v>18.101609908990099</v>
      </c>
      <c r="AA98" s="40">
        <v>17.851604906594499</v>
      </c>
      <c r="AB98" s="40">
        <v>16.804404859983102</v>
      </c>
      <c r="AC98" s="40">
        <v>15.6859014055928</v>
      </c>
      <c r="AD98" s="40">
        <v>14.5498367514384</v>
      </c>
      <c r="AE98" s="40">
        <v>12.786159243761199</v>
      </c>
      <c r="AF98" s="40">
        <v>11.0690028368893</v>
      </c>
      <c r="AG98" s="40">
        <v>-0.17180496834540901</v>
      </c>
      <c r="AH98" s="40">
        <v>-0.21550947361761999</v>
      </c>
      <c r="AI98" s="40">
        <v>-0.178911857277466</v>
      </c>
      <c r="AJ98" s="40">
        <v>-0.16851018385600799</v>
      </c>
      <c r="AK98" s="40">
        <v>-4.9185960207177498E-2</v>
      </c>
      <c r="AL98" s="40">
        <v>-0.14803168712578599</v>
      </c>
      <c r="AM98" s="40">
        <v>-7.27049318241383E-2</v>
      </c>
      <c r="AN98" s="40">
        <v>6.65830925917085E-3</v>
      </c>
      <c r="AO98" s="40">
        <v>-8.1582972660680098E-3</v>
      </c>
      <c r="AP98" s="40">
        <v>-7.4917839433615699E-2</v>
      </c>
      <c r="AQ98" s="40">
        <v>-7.8379835612771898E-2</v>
      </c>
      <c r="AR98" s="40">
        <v>5.4120589779406002E-2</v>
      </c>
      <c r="AS98" s="40">
        <v>-0.14799059322121999</v>
      </c>
      <c r="AT98" s="40">
        <v>-0.24899244760931599</v>
      </c>
      <c r="AU98" s="40">
        <v>0.39065704719973798</v>
      </c>
      <c r="AV98" s="40">
        <v>0.60984560611931704</v>
      </c>
      <c r="AW98" s="40">
        <v>0.68056776926453</v>
      </c>
      <c r="AX98" s="40">
        <v>0.72048441532505603</v>
      </c>
      <c r="AY98" s="40">
        <v>0.494585867201837</v>
      </c>
      <c r="AZ98" s="40">
        <v>1.6932640132319099E-2</v>
      </c>
      <c r="BA98" s="40">
        <v>-0.19950226553327799</v>
      </c>
      <c r="BB98" s="40">
        <v>-0.28920305587559703</v>
      </c>
      <c r="BC98" s="40">
        <v>-0.49320014211750701</v>
      </c>
      <c r="BD98" s="40">
        <v>-0.39896622798346498</v>
      </c>
      <c r="BE98" s="40">
        <v>-8.5816536425369502E-2</v>
      </c>
      <c r="BF98" s="40">
        <v>-0.13541773448299299</v>
      </c>
      <c r="BG98" s="40">
        <v>-0.112819460816607</v>
      </c>
      <c r="BH98" s="40">
        <v>-9.7793401223830095E-2</v>
      </c>
      <c r="BI98" s="40">
        <v>-2.2410866712718099E-4</v>
      </c>
      <c r="BJ98" s="40">
        <v>-9.6405314547797299E-2</v>
      </c>
      <c r="BK98" s="40">
        <v>-2.1764111037037199E-2</v>
      </c>
      <c r="BL98" s="40">
        <v>5.4565948472659997E-2</v>
      </c>
      <c r="BM98" s="40">
        <v>3.1852109442062397E-2</v>
      </c>
      <c r="BN98" s="40">
        <v>-3.8392570391881702E-2</v>
      </c>
      <c r="BO98" s="40">
        <v>-3.5264357720753099E-2</v>
      </c>
      <c r="BP98" s="40">
        <v>8.1518917777488598E-2</v>
      </c>
      <c r="BQ98" s="40">
        <v>-0.120495980796687</v>
      </c>
      <c r="BR98" s="40">
        <v>-0.188035736696998</v>
      </c>
      <c r="BS98" s="40">
        <v>0.482857040570987</v>
      </c>
      <c r="BT98" s="40">
        <v>0.70835580825936695</v>
      </c>
      <c r="BU98" s="40">
        <v>0.78096112072076296</v>
      </c>
      <c r="BV98" s="40">
        <v>0.81463839457409903</v>
      </c>
      <c r="BW98" s="40">
        <v>0.60046580858355303</v>
      </c>
      <c r="BX98" s="40">
        <v>0.108888004115289</v>
      </c>
      <c r="BY98" s="40">
        <v>-0.104096593596466</v>
      </c>
      <c r="BZ98" s="40">
        <v>-0.16616239830499899</v>
      </c>
      <c r="CA98" s="40">
        <v>-0.36578698855008701</v>
      </c>
      <c r="CB98" s="40">
        <v>-0.30880444117376099</v>
      </c>
      <c r="CC98" s="40">
        <v>-2.6261210421533201E-2</v>
      </c>
      <c r="CD98" s="40">
        <v>-7.9946439939414707E-2</v>
      </c>
      <c r="CE98" s="40">
        <v>-6.7044068363102796E-2</v>
      </c>
      <c r="CF98" s="40">
        <v>-4.8815172995198899E-2</v>
      </c>
      <c r="CG98" s="40">
        <v>3.3686720558490701E-2</v>
      </c>
      <c r="CH98" s="40">
        <v>-6.0649046168153899E-2</v>
      </c>
      <c r="CI98" s="40">
        <v>1.35173462606134E-2</v>
      </c>
      <c r="CJ98" s="40">
        <v>8.7746633452316994E-2</v>
      </c>
      <c r="CK98" s="40">
        <v>5.9563195245610601E-2</v>
      </c>
      <c r="CL98" s="40">
        <v>-1.3095280319409101E-2</v>
      </c>
      <c r="CM98" s="40">
        <v>-5.4027090741289897E-3</v>
      </c>
      <c r="CN98" s="40">
        <v>0.100494916286255</v>
      </c>
      <c r="CO98" s="40">
        <v>-0.10145329598746899</v>
      </c>
      <c r="CP98" s="40">
        <v>-0.14581730440972801</v>
      </c>
      <c r="CQ98" s="40">
        <v>0.54671447511383697</v>
      </c>
      <c r="CR98" s="40">
        <v>0.77658367417288898</v>
      </c>
      <c r="CS98" s="40">
        <v>0.85049325011409205</v>
      </c>
      <c r="CT98" s="40">
        <v>0.879849153783541</v>
      </c>
      <c r="CU98" s="40">
        <v>0.67379793344563799</v>
      </c>
      <c r="CV98" s="40">
        <v>0.17257600908902401</v>
      </c>
      <c r="CW98" s="40">
        <v>-3.8018915844468697E-2</v>
      </c>
      <c r="CX98" s="40">
        <v>-8.0944813686670405E-2</v>
      </c>
      <c r="CY98" s="40">
        <v>-0.27754102652416202</v>
      </c>
      <c r="CZ98" s="40">
        <v>-0.24635866228650899</v>
      </c>
      <c r="DA98" s="40">
        <v>3.3294115582303101E-2</v>
      </c>
      <c r="DB98" s="40">
        <v>-2.44751453958366E-2</v>
      </c>
      <c r="DC98" s="40">
        <v>-2.1268675909598401E-2</v>
      </c>
      <c r="DD98" s="40">
        <v>1.63055233432208E-4</v>
      </c>
      <c r="DE98" s="40">
        <v>6.7597549784108493E-2</v>
      </c>
      <c r="DF98" s="40">
        <v>-2.4892777788510401E-2</v>
      </c>
      <c r="DG98" s="40">
        <v>4.8798803558263902E-2</v>
      </c>
      <c r="DH98" s="40">
        <v>0.120927318431974</v>
      </c>
      <c r="DI98" s="40">
        <v>8.7274281049158894E-2</v>
      </c>
      <c r="DJ98" s="40">
        <v>1.22020097530635E-2</v>
      </c>
      <c r="DK98" s="40">
        <v>2.4458939572495099E-2</v>
      </c>
      <c r="DL98" s="40">
        <v>0.119470914795022</v>
      </c>
      <c r="DM98" s="40">
        <v>-8.24106111782512E-2</v>
      </c>
      <c r="DN98" s="40">
        <v>-0.103598872122458</v>
      </c>
      <c r="DO98" s="40">
        <v>0.61057190965668795</v>
      </c>
      <c r="DP98" s="40">
        <v>0.84481154008641002</v>
      </c>
      <c r="DQ98" s="40">
        <v>0.92002537950742103</v>
      </c>
      <c r="DR98" s="40">
        <v>0.94505991299298397</v>
      </c>
      <c r="DS98" s="40">
        <v>0.74713005830772194</v>
      </c>
      <c r="DT98" s="40">
        <v>0.23626401406275899</v>
      </c>
      <c r="DU98" s="40">
        <v>2.8058761907528301E-2</v>
      </c>
      <c r="DV98" s="40">
        <v>4.2727709316579404E-3</v>
      </c>
      <c r="DW98" s="40">
        <v>-0.18929506449823799</v>
      </c>
      <c r="DX98" s="40">
        <v>-0.18391288339925699</v>
      </c>
      <c r="DY98" s="40">
        <v>0.119282547502343</v>
      </c>
      <c r="DZ98" s="40">
        <v>5.5616593738790403E-2</v>
      </c>
      <c r="EA98" s="40">
        <v>4.4823720551260701E-2</v>
      </c>
      <c r="EB98" s="40">
        <v>7.0879837865610598E-2</v>
      </c>
      <c r="EC98" s="40">
        <v>0.116559401324159</v>
      </c>
      <c r="ED98" s="40">
        <v>2.6733594789478302E-2</v>
      </c>
      <c r="EE98" s="40">
        <v>9.9739624345365097E-2</v>
      </c>
      <c r="EF98" s="40">
        <v>0.168834957645463</v>
      </c>
      <c r="EG98" s="40">
        <v>0.12728468775728899</v>
      </c>
      <c r="EH98" s="40">
        <v>4.8727278794797602E-2</v>
      </c>
      <c r="EI98" s="40">
        <v>6.7574417464513897E-2</v>
      </c>
      <c r="EJ98" s="40">
        <v>0.14686924279310401</v>
      </c>
      <c r="EK98" s="40">
        <v>-5.4915998753717998E-2</v>
      </c>
      <c r="EL98" s="40">
        <v>-4.264216121014E-2</v>
      </c>
      <c r="EM98" s="40">
        <v>0.70277190302793702</v>
      </c>
      <c r="EN98" s="40">
        <v>0.94332174222646004</v>
      </c>
      <c r="EO98" s="40">
        <v>1.0204187309636501</v>
      </c>
      <c r="EP98" s="40">
        <v>1.03921389224203</v>
      </c>
      <c r="EQ98" s="40">
        <v>0.85300999968943902</v>
      </c>
      <c r="ER98" s="40">
        <v>0.32821937804572898</v>
      </c>
      <c r="ES98" s="40">
        <v>0.123464433844341</v>
      </c>
      <c r="ET98" s="40">
        <v>0.12731342850225599</v>
      </c>
      <c r="EU98" s="40">
        <v>-6.1881910930816603E-2</v>
      </c>
      <c r="EV98" s="40">
        <v>-9.3751096589552399E-2</v>
      </c>
      <c r="EW98" s="40">
        <v>86.925635154290703</v>
      </c>
      <c r="EX98" s="40">
        <v>84.026769163668106</v>
      </c>
      <c r="EY98" s="40">
        <v>80.654617817031905</v>
      </c>
      <c r="EZ98" s="40">
        <v>79.701559262893895</v>
      </c>
      <c r="FA98" s="40">
        <v>78.742012866644899</v>
      </c>
      <c r="FB98" s="40">
        <v>78.236669937847594</v>
      </c>
      <c r="FC98" s="40">
        <v>76.298495256787703</v>
      </c>
      <c r="FD98" s="40">
        <v>76.341238687166097</v>
      </c>
      <c r="FE98" s="40">
        <v>79.793533965761597</v>
      </c>
      <c r="FF98" s="40">
        <v>84.258423290807997</v>
      </c>
      <c r="FG98" s="40">
        <v>88.717969687057007</v>
      </c>
      <c r="FH98" s="40">
        <v>92.192399956384307</v>
      </c>
      <c r="FI98" s="40">
        <v>93.314905680950801</v>
      </c>
      <c r="FJ98" s="40">
        <v>96.350016355904501</v>
      </c>
      <c r="FK98" s="40">
        <v>99.766819321775202</v>
      </c>
      <c r="FL98" s="40">
        <v>102.699651074038</v>
      </c>
      <c r="FM98" s="40">
        <v>104.158052556973</v>
      </c>
      <c r="FN98" s="40">
        <v>104.636680841784</v>
      </c>
      <c r="FO98" s="40">
        <v>104.156907643659</v>
      </c>
      <c r="FP98" s="40">
        <v>101.758041653037</v>
      </c>
      <c r="FQ98" s="40">
        <v>98.313379129865893</v>
      </c>
      <c r="FR98" s="40">
        <v>94.758041653036699</v>
      </c>
      <c r="FS98" s="40">
        <v>92.6748446189074</v>
      </c>
      <c r="FT98" s="40">
        <v>92.016083306073497</v>
      </c>
      <c r="FU98" s="40">
        <v>2.0734061228718299E-2</v>
      </c>
      <c r="FV98" s="40">
        <v>0</v>
      </c>
      <c r="FW98" s="40">
        <v>0</v>
      </c>
      <c r="FX98" s="41">
        <v>1</v>
      </c>
      <c r="FY98" s="22"/>
      <c r="FZ98" s="22"/>
    </row>
    <row r="99" spans="1:182" x14ac:dyDescent="0.2">
      <c r="A99" t="s">
        <v>42</v>
      </c>
      <c r="B99" t="s">
        <v>58</v>
      </c>
      <c r="C99" t="s">
        <v>3</v>
      </c>
      <c r="D99" t="s">
        <v>80</v>
      </c>
      <c r="E99" t="s">
        <v>78</v>
      </c>
      <c r="F99" s="22" t="s">
        <v>78</v>
      </c>
      <c r="G99" s="35">
        <v>43670</v>
      </c>
      <c r="H99" s="40">
        <v>1165</v>
      </c>
      <c r="I99" s="40">
        <v>1.4016147389673901</v>
      </c>
      <c r="J99" s="40">
        <v>1.18946500437873</v>
      </c>
      <c r="K99" s="40">
        <v>1.00668485701081</v>
      </c>
      <c r="L99" s="40">
        <v>0.91636314188324397</v>
      </c>
      <c r="M99" s="40">
        <v>0.86300689023136001</v>
      </c>
      <c r="N99" s="40">
        <v>0.84352976284812597</v>
      </c>
      <c r="O99" s="40">
        <v>0.859424419803549</v>
      </c>
      <c r="P99" s="40">
        <v>0.91171369271991098</v>
      </c>
      <c r="Q99" s="40">
        <v>1.03596946999878</v>
      </c>
      <c r="R99" s="40">
        <v>1.22005442271655</v>
      </c>
      <c r="S99" s="40">
        <v>1.48137476935045</v>
      </c>
      <c r="T99" s="40">
        <v>1.8463710663816399</v>
      </c>
      <c r="U99" s="40">
        <v>2.2314764801882498</v>
      </c>
      <c r="V99" s="40">
        <v>2.5236974478138001</v>
      </c>
      <c r="W99" s="40">
        <v>2.8390445343232802</v>
      </c>
      <c r="X99" s="40">
        <v>3.16911273233021</v>
      </c>
      <c r="Y99" s="40">
        <v>3.3910003023234001</v>
      </c>
      <c r="Z99" s="40">
        <v>3.4554458418017102</v>
      </c>
      <c r="AA99" s="40">
        <v>3.39334325323476</v>
      </c>
      <c r="AB99" s="40">
        <v>3.15033183104492</v>
      </c>
      <c r="AC99" s="40">
        <v>2.8667039030320498</v>
      </c>
      <c r="AD99" s="40">
        <v>2.5792847578654001</v>
      </c>
      <c r="AE99" s="40">
        <v>2.1995041858206998</v>
      </c>
      <c r="AF99" s="40">
        <v>1.8436953789313499</v>
      </c>
      <c r="AG99" s="40">
        <v>-4.1345109336411397E-2</v>
      </c>
      <c r="AH99" s="40">
        <v>-1.2704021214430899E-2</v>
      </c>
      <c r="AI99" s="40">
        <v>-8.69127274050231E-4</v>
      </c>
      <c r="AJ99" s="40">
        <v>-4.46775392759108E-3</v>
      </c>
      <c r="AK99" s="40">
        <v>1.13272131472238E-3</v>
      </c>
      <c r="AL99" s="40">
        <v>-8.3877076705514003E-3</v>
      </c>
      <c r="AM99" s="40">
        <v>-8.0736925508360299E-3</v>
      </c>
      <c r="AN99" s="40">
        <v>-3.57474605863723E-2</v>
      </c>
      <c r="AO99" s="40">
        <v>-3.9090513274605998E-2</v>
      </c>
      <c r="AP99" s="40">
        <v>-3.9452113020275098E-2</v>
      </c>
      <c r="AQ99" s="40">
        <v>-4.5575326257505003E-2</v>
      </c>
      <c r="AR99" s="40">
        <v>-3.3120503809602499E-2</v>
      </c>
      <c r="AS99" s="40">
        <v>-9.4812539377111208E-3</v>
      </c>
      <c r="AT99" s="40">
        <v>-2.96468695590076E-2</v>
      </c>
      <c r="AU99" s="40">
        <v>0.18821334100926901</v>
      </c>
      <c r="AV99" s="40">
        <v>0.37228536186448002</v>
      </c>
      <c r="AW99" s="40">
        <v>0.29240710081597499</v>
      </c>
      <c r="AX99" s="40">
        <v>0.34691234698654899</v>
      </c>
      <c r="AY99" s="40">
        <v>0.29013653392893601</v>
      </c>
      <c r="AZ99" s="40">
        <v>-0.15908801274307</v>
      </c>
      <c r="BA99" s="40">
        <v>-0.14647878741235501</v>
      </c>
      <c r="BB99" s="40">
        <v>-0.16248914223087799</v>
      </c>
      <c r="BC99" s="40">
        <v>-9.1680386657874605E-2</v>
      </c>
      <c r="BD99" s="40">
        <v>-0.102056926961234</v>
      </c>
      <c r="BE99" s="40">
        <v>-2.44509540336031E-2</v>
      </c>
      <c r="BF99" s="40">
        <v>2.8229253450372501E-3</v>
      </c>
      <c r="BG99" s="40">
        <v>1.33333728304926E-2</v>
      </c>
      <c r="BH99" s="40">
        <v>7.3918825690346803E-3</v>
      </c>
      <c r="BI99" s="40">
        <v>1.2925836393753999E-2</v>
      </c>
      <c r="BJ99" s="40">
        <v>1.5112702886561501E-3</v>
      </c>
      <c r="BK99" s="40">
        <v>2.5955507643391001E-3</v>
      </c>
      <c r="BL99" s="40">
        <v>-2.4634713245905299E-2</v>
      </c>
      <c r="BM99" s="40">
        <v>-2.6922518005941101E-2</v>
      </c>
      <c r="BN99" s="40">
        <v>-2.9051005322016099E-2</v>
      </c>
      <c r="BO99" s="40">
        <v>-3.1494069797649897E-2</v>
      </c>
      <c r="BP99" s="40">
        <v>-2.04261151895983E-2</v>
      </c>
      <c r="BQ99" s="40">
        <v>3.0833295959675601E-3</v>
      </c>
      <c r="BR99" s="40">
        <v>3.0065818164893799E-3</v>
      </c>
      <c r="BS99" s="40">
        <v>0.22938045802683699</v>
      </c>
      <c r="BT99" s="40">
        <v>0.40308753201090802</v>
      </c>
      <c r="BU99" s="40">
        <v>0.33675638475473302</v>
      </c>
      <c r="BV99" s="40">
        <v>0.39560911625013301</v>
      </c>
      <c r="BW99" s="40">
        <v>0.33475933579683298</v>
      </c>
      <c r="BX99" s="40">
        <v>-0.119516517128176</v>
      </c>
      <c r="BY99" s="40">
        <v>-0.119306085201628</v>
      </c>
      <c r="BZ99" s="40">
        <v>-0.126858551791107</v>
      </c>
      <c r="CA99" s="40">
        <v>-5.7272383121653697E-2</v>
      </c>
      <c r="CB99" s="40">
        <v>-7.5516077291506403E-2</v>
      </c>
      <c r="CC99" s="40">
        <v>-1.27501135350371E-2</v>
      </c>
      <c r="CD99" s="40">
        <v>1.3576841232852899E-2</v>
      </c>
      <c r="CE99" s="40">
        <v>2.3169981138248599E-2</v>
      </c>
      <c r="CF99" s="40">
        <v>1.5605830678942501E-2</v>
      </c>
      <c r="CG99" s="40">
        <v>2.10937119724783E-2</v>
      </c>
      <c r="CH99" s="40">
        <v>8.3672722682434E-3</v>
      </c>
      <c r="CI99" s="40">
        <v>9.9850361830332406E-3</v>
      </c>
      <c r="CJ99" s="40">
        <v>-1.6938058290327001E-2</v>
      </c>
      <c r="CK99" s="40">
        <v>-1.8495001549863201E-2</v>
      </c>
      <c r="CL99" s="40">
        <v>-2.18472298147846E-2</v>
      </c>
      <c r="CM99" s="40">
        <v>-2.1741434468863799E-2</v>
      </c>
      <c r="CN99" s="40">
        <v>-1.1634020301919E-2</v>
      </c>
      <c r="CO99" s="40">
        <v>1.17855218762792E-2</v>
      </c>
      <c r="CP99" s="40">
        <v>2.5622262767928301E-2</v>
      </c>
      <c r="CQ99" s="40">
        <v>0.257892677867051</v>
      </c>
      <c r="CR99" s="40">
        <v>0.42442102122259601</v>
      </c>
      <c r="CS99" s="40">
        <v>0.36747256371082099</v>
      </c>
      <c r="CT99" s="40">
        <v>0.42933635029858203</v>
      </c>
      <c r="CU99" s="40">
        <v>0.36566495243743502</v>
      </c>
      <c r="CV99" s="40">
        <v>-9.2109419810760804E-2</v>
      </c>
      <c r="CW99" s="40">
        <v>-0.10048635442586699</v>
      </c>
      <c r="CX99" s="40">
        <v>-0.102180913392921</v>
      </c>
      <c r="CY99" s="40">
        <v>-3.3441504688537002E-2</v>
      </c>
      <c r="CZ99" s="40">
        <v>-5.7133965660847899E-2</v>
      </c>
      <c r="DA99" s="40">
        <v>-1.04927303647114E-3</v>
      </c>
      <c r="DB99" s="40">
        <v>2.4330757120668501E-2</v>
      </c>
      <c r="DC99" s="40">
        <v>3.3006589446004597E-2</v>
      </c>
      <c r="DD99" s="40">
        <v>2.38197787888502E-2</v>
      </c>
      <c r="DE99" s="40">
        <v>2.92615875512026E-2</v>
      </c>
      <c r="DF99" s="40">
        <v>1.5223274247830701E-2</v>
      </c>
      <c r="DG99" s="40">
        <v>1.7374521601727401E-2</v>
      </c>
      <c r="DH99" s="40">
        <v>-9.2414033347487899E-3</v>
      </c>
      <c r="DI99" s="40">
        <v>-1.0067485093785199E-2</v>
      </c>
      <c r="DJ99" s="40">
        <v>-1.4643454307553099E-2</v>
      </c>
      <c r="DK99" s="40">
        <v>-1.19887991400776E-2</v>
      </c>
      <c r="DL99" s="40">
        <v>-2.8419254142397002E-3</v>
      </c>
      <c r="DM99" s="40">
        <v>2.0487714156590699E-2</v>
      </c>
      <c r="DN99" s="40">
        <v>4.8237943719367203E-2</v>
      </c>
      <c r="DO99" s="40">
        <v>0.28640489770726402</v>
      </c>
      <c r="DP99" s="40">
        <v>0.44575451043428499</v>
      </c>
      <c r="DQ99" s="40">
        <v>0.39818874266691001</v>
      </c>
      <c r="DR99" s="40">
        <v>0.46306358434703099</v>
      </c>
      <c r="DS99" s="40">
        <v>0.39657056907803701</v>
      </c>
      <c r="DT99" s="40">
        <v>-6.4702322493345801E-2</v>
      </c>
      <c r="DU99" s="40">
        <v>-8.1666623650105297E-2</v>
      </c>
      <c r="DV99" s="40">
        <v>-7.7503274994735194E-2</v>
      </c>
      <c r="DW99" s="40">
        <v>-9.6106262554203903E-3</v>
      </c>
      <c r="DX99" s="40">
        <v>-3.8751854030189402E-2</v>
      </c>
      <c r="DY99" s="40">
        <v>1.5844882266337099E-2</v>
      </c>
      <c r="DZ99" s="40">
        <v>3.9857703680136601E-2</v>
      </c>
      <c r="EA99" s="40">
        <v>4.7209089550547402E-2</v>
      </c>
      <c r="EB99" s="40">
        <v>3.5679415285476003E-2</v>
      </c>
      <c r="EC99" s="40">
        <v>4.1054702630234197E-2</v>
      </c>
      <c r="ED99" s="40">
        <v>2.51222522070382E-2</v>
      </c>
      <c r="EE99" s="40">
        <v>2.8043764916902501E-2</v>
      </c>
      <c r="EF99" s="40">
        <v>1.8713440057182E-3</v>
      </c>
      <c r="EG99" s="40">
        <v>2.1005101748796402E-3</v>
      </c>
      <c r="EH99" s="40">
        <v>-4.2423466092941804E-3</v>
      </c>
      <c r="EI99" s="40">
        <v>2.0924573197774899E-3</v>
      </c>
      <c r="EJ99" s="40">
        <v>9.8524632057645101E-3</v>
      </c>
      <c r="EK99" s="40">
        <v>3.3052297690269399E-2</v>
      </c>
      <c r="EL99" s="40">
        <v>8.0891395094864205E-2</v>
      </c>
      <c r="EM99" s="40">
        <v>0.32757201472483199</v>
      </c>
      <c r="EN99" s="40">
        <v>0.47655668058071299</v>
      </c>
      <c r="EO99" s="40">
        <v>0.44253802660566699</v>
      </c>
      <c r="EP99" s="40">
        <v>0.511760353610614</v>
      </c>
      <c r="EQ99" s="40">
        <v>0.44119337094593503</v>
      </c>
      <c r="ER99" s="40">
        <v>-2.5130826878451001E-2</v>
      </c>
      <c r="ES99" s="40">
        <v>-5.4493921439378097E-2</v>
      </c>
      <c r="ET99" s="40">
        <v>-4.1872684554963797E-2</v>
      </c>
      <c r="EU99" s="40">
        <v>2.47973772808005E-2</v>
      </c>
      <c r="EV99" s="40">
        <v>-1.22110043604617E-2</v>
      </c>
      <c r="EW99" s="40">
        <v>86.992436698454497</v>
      </c>
      <c r="EX99" s="40">
        <v>84.082045379809301</v>
      </c>
      <c r="EY99" s="40">
        <v>80.695083853995399</v>
      </c>
      <c r="EZ99" s="40">
        <v>79.7364353830977</v>
      </c>
      <c r="FA99" s="40">
        <v>78.772278855639598</v>
      </c>
      <c r="FB99" s="40">
        <v>78.2675928970733</v>
      </c>
      <c r="FC99" s="40">
        <v>76.322180203880293</v>
      </c>
      <c r="FD99" s="40">
        <v>76.359667872410398</v>
      </c>
      <c r="FE99" s="40">
        <v>79.816918776718197</v>
      </c>
      <c r="FF99" s="40">
        <v>84.285761262742497</v>
      </c>
      <c r="FG99" s="40">
        <v>88.749917790200598</v>
      </c>
      <c r="FH99" s="40">
        <v>92.227310095363407</v>
      </c>
      <c r="FI99" s="40">
        <v>93.335662610983206</v>
      </c>
      <c r="FJ99" s="40">
        <v>96.366820124958906</v>
      </c>
      <c r="FK99" s="40">
        <v>99.793488983886903</v>
      </c>
      <c r="FL99" s="40">
        <v>102.73421571851399</v>
      </c>
      <c r="FM99" s="40">
        <v>104.19755014797801</v>
      </c>
      <c r="FN99" s="40">
        <v>104.678806313713</v>
      </c>
      <c r="FO99" s="40">
        <v>104.196728049984</v>
      </c>
      <c r="FP99" s="40">
        <v>101.786336731338</v>
      </c>
      <c r="FQ99" s="40">
        <v>98.335415981585001</v>
      </c>
      <c r="FR99" s="40">
        <v>94.786336731338395</v>
      </c>
      <c r="FS99" s="40">
        <v>92.713005590266405</v>
      </c>
      <c r="FT99" s="40">
        <v>92.072673462676704</v>
      </c>
      <c r="FU99" s="40">
        <v>4.7532629725919602E-2</v>
      </c>
      <c r="FV99" s="40">
        <v>0</v>
      </c>
      <c r="FW99" s="40">
        <v>0</v>
      </c>
      <c r="FX99" s="41">
        <v>1</v>
      </c>
      <c r="FY99" s="22"/>
      <c r="FZ99" s="22"/>
    </row>
    <row r="100" spans="1:182" x14ac:dyDescent="0.2">
      <c r="A100" t="s">
        <v>42</v>
      </c>
      <c r="B100" t="s">
        <v>58</v>
      </c>
      <c r="C100" t="s">
        <v>3</v>
      </c>
      <c r="D100" t="s">
        <v>39</v>
      </c>
      <c r="E100" t="s">
        <v>1</v>
      </c>
      <c r="F100" s="22" t="s">
        <v>1</v>
      </c>
      <c r="G100" s="35">
        <v>43670</v>
      </c>
      <c r="H100" s="40">
        <v>6527</v>
      </c>
      <c r="I100" s="40">
        <v>9.7104481888798606</v>
      </c>
      <c r="J100" s="40">
        <v>8.8561282262516308</v>
      </c>
      <c r="K100" s="40">
        <v>7.9098928354661204</v>
      </c>
      <c r="L100" s="40">
        <v>7.0536848051139103</v>
      </c>
      <c r="M100" s="40">
        <v>6.5706956203397997</v>
      </c>
      <c r="N100" s="40">
        <v>6.2574733760044303</v>
      </c>
      <c r="O100" s="40">
        <v>6.2879856525169799</v>
      </c>
      <c r="P100" s="40">
        <v>6.4857202034974497</v>
      </c>
      <c r="Q100" s="40">
        <v>6.9089026219564502</v>
      </c>
      <c r="R100" s="40">
        <v>7.9130780343613596</v>
      </c>
      <c r="S100" s="40">
        <v>9.2009399210135197</v>
      </c>
      <c r="T100" s="40">
        <v>10.763030315638201</v>
      </c>
      <c r="U100" s="40">
        <v>12.570958797106901</v>
      </c>
      <c r="V100" s="40">
        <v>14.366857883417699</v>
      </c>
      <c r="W100" s="40">
        <v>16.006309641782501</v>
      </c>
      <c r="X100" s="40">
        <v>17.324021437460502</v>
      </c>
      <c r="Y100" s="40">
        <v>18.276389607353899</v>
      </c>
      <c r="Z100" s="40">
        <v>19.164814324823599</v>
      </c>
      <c r="AA100" s="40">
        <v>19.202284296482901</v>
      </c>
      <c r="AB100" s="40">
        <v>18.314435308373799</v>
      </c>
      <c r="AC100" s="40">
        <v>17.115286357901599</v>
      </c>
      <c r="AD100" s="40">
        <v>16.0871094508074</v>
      </c>
      <c r="AE100" s="40">
        <v>14.197049619841399</v>
      </c>
      <c r="AF100" s="40">
        <v>12.097005076550801</v>
      </c>
      <c r="AG100" s="40">
        <v>-0.173622953288495</v>
      </c>
      <c r="AH100" s="40">
        <v>-0.12642238666493499</v>
      </c>
      <c r="AI100" s="40">
        <v>-0.15914027740239001</v>
      </c>
      <c r="AJ100" s="40">
        <v>-0.12904599578354201</v>
      </c>
      <c r="AK100" s="40">
        <v>-5.8323990606461901E-2</v>
      </c>
      <c r="AL100" s="40">
        <v>-2.63613641320414E-2</v>
      </c>
      <c r="AM100" s="40">
        <v>-6.5971390885387005E-2</v>
      </c>
      <c r="AN100" s="40">
        <v>-0.12742431224322001</v>
      </c>
      <c r="AO100" s="40">
        <v>-9.7637359583850503E-2</v>
      </c>
      <c r="AP100" s="40">
        <v>-0.127471288689814</v>
      </c>
      <c r="AQ100" s="40">
        <v>-0.20434904711815899</v>
      </c>
      <c r="AR100" s="40">
        <v>-4.7902485022381203E-2</v>
      </c>
      <c r="AS100" s="40">
        <v>-3.1531616259212997E-2</v>
      </c>
      <c r="AT100" s="40">
        <v>-6.0072863508511203E-2</v>
      </c>
      <c r="AU100" s="40">
        <v>0.87959661768175301</v>
      </c>
      <c r="AV100" s="40">
        <v>1.02278583415886</v>
      </c>
      <c r="AW100" s="40">
        <v>1.01735276633745</v>
      </c>
      <c r="AX100" s="40">
        <v>1.2667137118098699</v>
      </c>
      <c r="AY100" s="40">
        <v>1.1081711507248899</v>
      </c>
      <c r="AZ100" s="40">
        <v>-0.24573577699015101</v>
      </c>
      <c r="BA100" s="40">
        <v>-0.56387974036253097</v>
      </c>
      <c r="BB100" s="40">
        <v>-0.52696756430680403</v>
      </c>
      <c r="BC100" s="40">
        <v>-0.320716309511971</v>
      </c>
      <c r="BD100" s="40">
        <v>-0.348625515938636</v>
      </c>
      <c r="BE100" s="40">
        <v>-0.12945577996747801</v>
      </c>
      <c r="BF100" s="40">
        <v>-8.0983944340609598E-2</v>
      </c>
      <c r="BG100" s="40">
        <v>-0.12653606331147299</v>
      </c>
      <c r="BH100" s="40">
        <v>-9.3181960229474003E-2</v>
      </c>
      <c r="BI100" s="40">
        <v>-2.0341582588915299E-2</v>
      </c>
      <c r="BJ100" s="40">
        <v>1.13703861791675E-2</v>
      </c>
      <c r="BK100" s="40">
        <v>-2.2851641022592201E-2</v>
      </c>
      <c r="BL100" s="40">
        <v>-7.6998044542895203E-2</v>
      </c>
      <c r="BM100" s="40">
        <v>-4.3086578431215501E-2</v>
      </c>
      <c r="BN100" s="40">
        <v>-7.7395494010535804E-2</v>
      </c>
      <c r="BO100" s="40">
        <v>-0.15255636331403899</v>
      </c>
      <c r="BP100" s="40">
        <v>-2.3956915836261899E-2</v>
      </c>
      <c r="BQ100" s="40">
        <v>-7.7185175502026302E-3</v>
      </c>
      <c r="BR100" s="40">
        <v>1.5792630815098699E-2</v>
      </c>
      <c r="BS100" s="40">
        <v>0.94978282750499798</v>
      </c>
      <c r="BT100" s="40">
        <v>1.1191042083921301</v>
      </c>
      <c r="BU100" s="40">
        <v>1.1203366278120901</v>
      </c>
      <c r="BV100" s="40">
        <v>1.3459084164741599</v>
      </c>
      <c r="BW100" s="40">
        <v>1.19229060196097</v>
      </c>
      <c r="BX100" s="40">
        <v>-0.184367434480361</v>
      </c>
      <c r="BY100" s="40">
        <v>-0.48201649458328899</v>
      </c>
      <c r="BZ100" s="40">
        <v>-0.46902426367317002</v>
      </c>
      <c r="CA100" s="40">
        <v>-0.27966538111626299</v>
      </c>
      <c r="CB100" s="40">
        <v>-0.28413388507204801</v>
      </c>
      <c r="CC100" s="40">
        <v>-9.8865730270477598E-2</v>
      </c>
      <c r="CD100" s="40">
        <v>-4.9513417604546903E-2</v>
      </c>
      <c r="CE100" s="40">
        <v>-0.103954483953344</v>
      </c>
      <c r="CF100" s="40">
        <v>-6.8342638456263205E-2</v>
      </c>
      <c r="CG100" s="40">
        <v>5.9649174993662499E-3</v>
      </c>
      <c r="CH100" s="40">
        <v>3.7503281503610597E-2</v>
      </c>
      <c r="CI100" s="40">
        <v>7.01296637797776E-3</v>
      </c>
      <c r="CJ100" s="40">
        <v>-4.2072965145678397E-2</v>
      </c>
      <c r="CK100" s="40">
        <v>-5.3048735813102897E-3</v>
      </c>
      <c r="CL100" s="40">
        <v>-4.2713151160060303E-2</v>
      </c>
      <c r="CM100" s="40">
        <v>-0.11668490828580599</v>
      </c>
      <c r="CN100" s="40">
        <v>-7.3722875626254002E-3</v>
      </c>
      <c r="CO100" s="40">
        <v>8.7743620745290296E-3</v>
      </c>
      <c r="CP100" s="40">
        <v>6.8336841076849106E-2</v>
      </c>
      <c r="CQ100" s="40">
        <v>0.99839358262243005</v>
      </c>
      <c r="CR100" s="40">
        <v>1.18581402097431</v>
      </c>
      <c r="CS100" s="40">
        <v>1.19166293655277</v>
      </c>
      <c r="CT100" s="40">
        <v>1.4007584276762</v>
      </c>
      <c r="CU100" s="40">
        <v>1.2505514776365101</v>
      </c>
      <c r="CV100" s="40">
        <v>-0.141863907402624</v>
      </c>
      <c r="CW100" s="40">
        <v>-0.42531825993413902</v>
      </c>
      <c r="CX100" s="40">
        <v>-0.42889291016525499</v>
      </c>
      <c r="CY100" s="40">
        <v>-0.25123363316160802</v>
      </c>
      <c r="CZ100" s="40">
        <v>-0.23946717799277101</v>
      </c>
      <c r="DA100" s="40">
        <v>-6.8275680573477507E-2</v>
      </c>
      <c r="DB100" s="40">
        <v>-1.8042890868484301E-2</v>
      </c>
      <c r="DC100" s="40">
        <v>-8.1372904595214707E-2</v>
      </c>
      <c r="DD100" s="40">
        <v>-4.3503316683052497E-2</v>
      </c>
      <c r="DE100" s="40">
        <v>3.2271417587647802E-2</v>
      </c>
      <c r="DF100" s="40">
        <v>6.3636176828053795E-2</v>
      </c>
      <c r="DG100" s="40">
        <v>3.6877573778547702E-2</v>
      </c>
      <c r="DH100" s="40">
        <v>-7.1478857484616803E-3</v>
      </c>
      <c r="DI100" s="40">
        <v>3.2476831268594901E-2</v>
      </c>
      <c r="DJ100" s="40">
        <v>-8.0308083095848096E-3</v>
      </c>
      <c r="DK100" s="40">
        <v>-8.0813453257572901E-2</v>
      </c>
      <c r="DL100" s="40">
        <v>9.2123407110110498E-3</v>
      </c>
      <c r="DM100" s="40">
        <v>2.5267241699260701E-2</v>
      </c>
      <c r="DN100" s="40">
        <v>0.1208810513386</v>
      </c>
      <c r="DO100" s="40">
        <v>1.0470043377398599</v>
      </c>
      <c r="DP100" s="40">
        <v>1.2525238335564901</v>
      </c>
      <c r="DQ100" s="40">
        <v>1.2629892452934599</v>
      </c>
      <c r="DR100" s="40">
        <v>1.45560843887824</v>
      </c>
      <c r="DS100" s="40">
        <v>1.3088123533120499</v>
      </c>
      <c r="DT100" s="40">
        <v>-9.9360380324885797E-2</v>
      </c>
      <c r="DU100" s="40">
        <v>-0.368620025284988</v>
      </c>
      <c r="DV100" s="40">
        <v>-0.38876155665734102</v>
      </c>
      <c r="DW100" s="40">
        <v>-0.22280188520695299</v>
      </c>
      <c r="DX100" s="40">
        <v>-0.19480047091349401</v>
      </c>
      <c r="DY100" s="40">
        <v>-2.41085072524603E-2</v>
      </c>
      <c r="DZ100" s="40">
        <v>2.7395551455841102E-2</v>
      </c>
      <c r="EA100" s="40">
        <v>-4.87686905042976E-2</v>
      </c>
      <c r="EB100" s="40">
        <v>-7.6392811289845604E-3</v>
      </c>
      <c r="EC100" s="40">
        <v>7.02538256051944E-2</v>
      </c>
      <c r="ED100" s="40">
        <v>0.101367927139263</v>
      </c>
      <c r="EE100" s="40">
        <v>7.9997323641342599E-2</v>
      </c>
      <c r="EF100" s="40">
        <v>4.3278381951862899E-2</v>
      </c>
      <c r="EG100" s="40">
        <v>8.7027612421229902E-2</v>
      </c>
      <c r="EH100" s="40">
        <v>4.20449863696934E-2</v>
      </c>
      <c r="EI100" s="40">
        <v>-2.9020769453452801E-2</v>
      </c>
      <c r="EJ100" s="40">
        <v>3.31579098971303E-2</v>
      </c>
      <c r="EK100" s="40">
        <v>4.9080340408271098E-2</v>
      </c>
      <c r="EL100" s="40">
        <v>0.19674654566221</v>
      </c>
      <c r="EM100" s="40">
        <v>1.1171905475631101</v>
      </c>
      <c r="EN100" s="40">
        <v>1.3488422077897499</v>
      </c>
      <c r="EO100" s="40">
        <v>1.3659731067681</v>
      </c>
      <c r="EP100" s="40">
        <v>1.53480314354253</v>
      </c>
      <c r="EQ100" s="40">
        <v>1.39293180454813</v>
      </c>
      <c r="ER100" s="40">
        <v>-3.79920378150959E-2</v>
      </c>
      <c r="ES100" s="40">
        <v>-0.28675677950574602</v>
      </c>
      <c r="ET100" s="40">
        <v>-0.33081825602370701</v>
      </c>
      <c r="EU100" s="40">
        <v>-0.18175095681124501</v>
      </c>
      <c r="EV100" s="40">
        <v>-0.13030884004690599</v>
      </c>
      <c r="EW100" s="40">
        <v>86</v>
      </c>
      <c r="EX100" s="40">
        <v>86</v>
      </c>
      <c r="EY100" s="40">
        <v>84.5</v>
      </c>
      <c r="EZ100" s="40">
        <v>82.5</v>
      </c>
      <c r="FA100" s="40">
        <v>80.5</v>
      </c>
      <c r="FB100" s="40">
        <v>79.5</v>
      </c>
      <c r="FC100" s="40">
        <v>79</v>
      </c>
      <c r="FD100" s="40">
        <v>80</v>
      </c>
      <c r="FE100" s="40">
        <v>81.5</v>
      </c>
      <c r="FF100" s="40">
        <v>85</v>
      </c>
      <c r="FG100" s="40">
        <v>88.5</v>
      </c>
      <c r="FH100" s="40">
        <v>90.5</v>
      </c>
      <c r="FI100" s="40">
        <v>94</v>
      </c>
      <c r="FJ100" s="40">
        <v>97</v>
      </c>
      <c r="FK100" s="40">
        <v>99.5</v>
      </c>
      <c r="FL100" s="40">
        <v>99.5</v>
      </c>
      <c r="FM100" s="40">
        <v>99.5</v>
      </c>
      <c r="FN100" s="40">
        <v>101.5</v>
      </c>
      <c r="FO100" s="40">
        <v>102</v>
      </c>
      <c r="FP100" s="40">
        <v>100.5</v>
      </c>
      <c r="FQ100" s="40">
        <v>97.5</v>
      </c>
      <c r="FR100" s="40">
        <v>95.5</v>
      </c>
      <c r="FS100" s="40">
        <v>93.5</v>
      </c>
      <c r="FT100" s="40">
        <v>92</v>
      </c>
      <c r="FU100" s="40">
        <v>1.7515547414195001E-2</v>
      </c>
      <c r="FV100" s="40">
        <v>0</v>
      </c>
      <c r="FW100" s="40">
        <v>0</v>
      </c>
      <c r="FX100" s="41">
        <v>1</v>
      </c>
      <c r="FY100" s="22"/>
      <c r="FZ100" s="22"/>
    </row>
    <row r="101" spans="1:182" x14ac:dyDescent="0.2">
      <c r="A101" t="s">
        <v>42</v>
      </c>
      <c r="B101" t="s">
        <v>58</v>
      </c>
      <c r="C101" t="s">
        <v>3</v>
      </c>
      <c r="D101" t="s">
        <v>39</v>
      </c>
      <c r="E101" t="s">
        <v>1</v>
      </c>
      <c r="F101" s="22" t="s">
        <v>77</v>
      </c>
      <c r="G101" s="35">
        <v>43670</v>
      </c>
      <c r="H101" s="40">
        <v>5819</v>
      </c>
      <c r="I101" s="40">
        <v>8.6936497440756693</v>
      </c>
      <c r="J101" s="40">
        <v>7.9314284183548702</v>
      </c>
      <c r="K101" s="40">
        <v>7.0837616165624802</v>
      </c>
      <c r="L101" s="40">
        <v>6.3299960031193097</v>
      </c>
      <c r="M101" s="40">
        <v>5.9011182287213497</v>
      </c>
      <c r="N101" s="40">
        <v>5.6067192785546496</v>
      </c>
      <c r="O101" s="40">
        <v>5.6132086022604204</v>
      </c>
      <c r="P101" s="40">
        <v>5.7912226045158297</v>
      </c>
      <c r="Q101" s="40">
        <v>6.1815804394850797</v>
      </c>
      <c r="R101" s="40">
        <v>7.0796618945708296</v>
      </c>
      <c r="S101" s="40">
        <v>8.2215200296710602</v>
      </c>
      <c r="T101" s="40">
        <v>9.5960415527715099</v>
      </c>
      <c r="U101" s="40">
        <v>11.197456145867401</v>
      </c>
      <c r="V101" s="40">
        <v>12.7913215346451</v>
      </c>
      <c r="W101" s="40">
        <v>14.255259380949999</v>
      </c>
      <c r="X101" s="40">
        <v>15.4223098489531</v>
      </c>
      <c r="Y101" s="40">
        <v>16.272666124090101</v>
      </c>
      <c r="Z101" s="40">
        <v>17.031586656585599</v>
      </c>
      <c r="AA101" s="40">
        <v>17.049631112427299</v>
      </c>
      <c r="AB101" s="40">
        <v>16.240478399388699</v>
      </c>
      <c r="AC101" s="40">
        <v>15.1774673834651</v>
      </c>
      <c r="AD101" s="40">
        <v>14.2756524237967</v>
      </c>
      <c r="AE101" s="40">
        <v>12.617109375464301</v>
      </c>
      <c r="AF101" s="40">
        <v>10.762215374923301</v>
      </c>
      <c r="AG101" s="40">
        <v>-0.146801396542558</v>
      </c>
      <c r="AH101" s="40">
        <v>-9.1495113684510299E-2</v>
      </c>
      <c r="AI101" s="40">
        <v>-0.128971309410187</v>
      </c>
      <c r="AJ101" s="40">
        <v>-0.10627961936432601</v>
      </c>
      <c r="AK101" s="40">
        <v>-1.42801198264216E-2</v>
      </c>
      <c r="AL101" s="40">
        <v>-8.7398780889456004E-3</v>
      </c>
      <c r="AM101" s="40">
        <v>-4.6468047454536199E-2</v>
      </c>
      <c r="AN101" s="40">
        <v>-0.113082385185728</v>
      </c>
      <c r="AO101" s="40">
        <v>-7.0395926306242307E-2</v>
      </c>
      <c r="AP101" s="40">
        <v>-0.127117787491596</v>
      </c>
      <c r="AQ101" s="40">
        <v>-0.20104088344773299</v>
      </c>
      <c r="AR101" s="40">
        <v>-3.8414262703397803E-2</v>
      </c>
      <c r="AS101" s="40">
        <v>-2.0926243786481499E-2</v>
      </c>
      <c r="AT101" s="40">
        <v>-4.6615837772064697E-2</v>
      </c>
      <c r="AU101" s="40">
        <v>0.695363928116152</v>
      </c>
      <c r="AV101" s="40">
        <v>0.75509564998526901</v>
      </c>
      <c r="AW101" s="40">
        <v>0.87298544464695105</v>
      </c>
      <c r="AX101" s="40">
        <v>0.96973978975933395</v>
      </c>
      <c r="AY101" s="40">
        <v>0.89445928454760504</v>
      </c>
      <c r="AZ101" s="40">
        <v>-0.12384241596484</v>
      </c>
      <c r="BA101" s="40">
        <v>-0.45054105120883298</v>
      </c>
      <c r="BB101" s="40">
        <v>-0.40125315955545698</v>
      </c>
      <c r="BC101" s="40">
        <v>-0.235665234641452</v>
      </c>
      <c r="BD101" s="40">
        <v>-0.31828183519301101</v>
      </c>
      <c r="BE101" s="40">
        <v>-0.108379881301957</v>
      </c>
      <c r="BF101" s="40">
        <v>-5.4173003208771997E-2</v>
      </c>
      <c r="BG101" s="40">
        <v>-0.102117974220142</v>
      </c>
      <c r="BH101" s="40">
        <v>-7.1903376185368295E-2</v>
      </c>
      <c r="BI101" s="40">
        <v>1.58802596183726E-2</v>
      </c>
      <c r="BJ101" s="40">
        <v>2.2617547951125801E-2</v>
      </c>
      <c r="BK101" s="40">
        <v>-9.6553748674772094E-3</v>
      </c>
      <c r="BL101" s="40">
        <v>-6.9498522123005502E-2</v>
      </c>
      <c r="BM101" s="40">
        <v>-2.20975128594567E-2</v>
      </c>
      <c r="BN101" s="40">
        <v>-8.1804040487261101E-2</v>
      </c>
      <c r="BO101" s="40">
        <v>-0.15028469248217699</v>
      </c>
      <c r="BP101" s="40">
        <v>-2.05643823939291E-2</v>
      </c>
      <c r="BQ101" s="40">
        <v>-3.1373723276978201E-3</v>
      </c>
      <c r="BR101" s="40">
        <v>1.47015969564995E-2</v>
      </c>
      <c r="BS101" s="40">
        <v>0.74415830770337199</v>
      </c>
      <c r="BT101" s="40">
        <v>0.83295720049117095</v>
      </c>
      <c r="BU101" s="40">
        <v>0.95400690079614503</v>
      </c>
      <c r="BV101" s="40">
        <v>1.03712187260855</v>
      </c>
      <c r="BW101" s="40">
        <v>0.96204110605381299</v>
      </c>
      <c r="BX101" s="40">
        <v>-7.1345620176695906E-2</v>
      </c>
      <c r="BY101" s="40">
        <v>-0.37970160424039001</v>
      </c>
      <c r="BZ101" s="40">
        <v>-0.34478020489641298</v>
      </c>
      <c r="CA101" s="40">
        <v>-0.193836797599551</v>
      </c>
      <c r="CB101" s="40">
        <v>-0.254571300985173</v>
      </c>
      <c r="CC101" s="40">
        <v>-8.1769256888627101E-2</v>
      </c>
      <c r="CD101" s="40">
        <v>-2.8323823186502301E-2</v>
      </c>
      <c r="CE101" s="40">
        <v>-8.3519436070026695E-2</v>
      </c>
      <c r="CF101" s="40">
        <v>-4.8094494878941699E-2</v>
      </c>
      <c r="CG101" s="40">
        <v>3.6769246545176999E-2</v>
      </c>
      <c r="CH101" s="40">
        <v>4.4335605703292001E-2</v>
      </c>
      <c r="CI101" s="40">
        <v>1.5840970024978598E-2</v>
      </c>
      <c r="CJ101" s="40">
        <v>-3.9312471333979998E-2</v>
      </c>
      <c r="CK101" s="40">
        <v>1.1353821163777599E-2</v>
      </c>
      <c r="CL101" s="40">
        <v>-5.0419877349968001E-2</v>
      </c>
      <c r="CM101" s="40">
        <v>-0.115131109236496</v>
      </c>
      <c r="CN101" s="40">
        <v>-8.20160966714659E-3</v>
      </c>
      <c r="CO101" s="40">
        <v>9.1831458549497692E-3</v>
      </c>
      <c r="CP101" s="40">
        <v>5.7169865460039299E-2</v>
      </c>
      <c r="CQ101" s="40">
        <v>0.77795314636462398</v>
      </c>
      <c r="CR101" s="40">
        <v>0.88688387318425199</v>
      </c>
      <c r="CS101" s="40">
        <v>1.01012211451184</v>
      </c>
      <c r="CT101" s="40">
        <v>1.0837904979258901</v>
      </c>
      <c r="CU101" s="40">
        <v>1.0088480697565301</v>
      </c>
      <c r="CV101" s="40">
        <v>-3.4986499333242702E-2</v>
      </c>
      <c r="CW101" s="40">
        <v>-0.33063841906613101</v>
      </c>
      <c r="CX101" s="40">
        <v>-0.30566720853142798</v>
      </c>
      <c r="CY101" s="40">
        <v>-0.16486654952504501</v>
      </c>
      <c r="CZ101" s="40">
        <v>-0.21044557907231601</v>
      </c>
      <c r="DA101" s="40">
        <v>-5.5158632475297099E-2</v>
      </c>
      <c r="DB101" s="40">
        <v>-2.4746431642325502E-3</v>
      </c>
      <c r="DC101" s="40">
        <v>-6.4920897919911499E-2</v>
      </c>
      <c r="DD101" s="40">
        <v>-2.4285613572515099E-2</v>
      </c>
      <c r="DE101" s="40">
        <v>5.7658233471981402E-2</v>
      </c>
      <c r="DF101" s="40">
        <v>6.6053663455458295E-2</v>
      </c>
      <c r="DG101" s="40">
        <v>4.1337314917434503E-2</v>
      </c>
      <c r="DH101" s="40">
        <v>-9.1264205449545603E-3</v>
      </c>
      <c r="DI101" s="40">
        <v>4.4805155187011898E-2</v>
      </c>
      <c r="DJ101" s="40">
        <v>-1.90357142126748E-2</v>
      </c>
      <c r="DK101" s="40">
        <v>-7.9977525990814605E-2</v>
      </c>
      <c r="DL101" s="40">
        <v>4.1611630596359601E-3</v>
      </c>
      <c r="DM101" s="40">
        <v>2.15036640375974E-2</v>
      </c>
      <c r="DN101" s="40">
        <v>9.9638133963579095E-2</v>
      </c>
      <c r="DO101" s="40">
        <v>0.81174798502587697</v>
      </c>
      <c r="DP101" s="40">
        <v>0.94081054587733204</v>
      </c>
      <c r="DQ101" s="40">
        <v>1.0662373282275399</v>
      </c>
      <c r="DR101" s="40">
        <v>1.1304591232432399</v>
      </c>
      <c r="DS101" s="40">
        <v>1.05565503345926</v>
      </c>
      <c r="DT101" s="40">
        <v>1.37262151021044E-3</v>
      </c>
      <c r="DU101" s="40">
        <v>-0.281575233891872</v>
      </c>
      <c r="DV101" s="40">
        <v>-0.26655421216644298</v>
      </c>
      <c r="DW101" s="40">
        <v>-0.13589630145053899</v>
      </c>
      <c r="DX101" s="40">
        <v>-0.16631985715945799</v>
      </c>
      <c r="DY101" s="40">
        <v>-1.6737117234696001E-2</v>
      </c>
      <c r="DZ101" s="40">
        <v>3.48474673115058E-2</v>
      </c>
      <c r="EA101" s="40">
        <v>-3.8067562729866E-2</v>
      </c>
      <c r="EB101" s="40">
        <v>1.00906296064424E-2</v>
      </c>
      <c r="EC101" s="40">
        <v>8.7818612916775493E-2</v>
      </c>
      <c r="ED101" s="40">
        <v>9.7411089495529707E-2</v>
      </c>
      <c r="EE101" s="40">
        <v>7.8149987504493507E-2</v>
      </c>
      <c r="EF101" s="40">
        <v>3.4457442517767597E-2</v>
      </c>
      <c r="EG101" s="40">
        <v>9.3103568633797498E-2</v>
      </c>
      <c r="EH101" s="40">
        <v>2.6278032791660501E-2</v>
      </c>
      <c r="EI101" s="40">
        <v>-2.9221335025257901E-2</v>
      </c>
      <c r="EJ101" s="40">
        <v>2.2011043369104599E-2</v>
      </c>
      <c r="EK101" s="40">
        <v>3.9292535496381099E-2</v>
      </c>
      <c r="EL101" s="40">
        <v>0.160955568692143</v>
      </c>
      <c r="EM101" s="40">
        <v>0.86054236461309697</v>
      </c>
      <c r="EN101" s="40">
        <v>1.0186720963832301</v>
      </c>
      <c r="EO101" s="40">
        <v>1.1472587843767399</v>
      </c>
      <c r="EP101" s="40">
        <v>1.1978412060924499</v>
      </c>
      <c r="EQ101" s="40">
        <v>1.1232368549654601</v>
      </c>
      <c r="ER101" s="40">
        <v>5.3869417298354899E-2</v>
      </c>
      <c r="ES101" s="40">
        <v>-0.21073578692343001</v>
      </c>
      <c r="ET101" s="40">
        <v>-0.21008125750739901</v>
      </c>
      <c r="EU101" s="40">
        <v>-9.4067864408638194E-2</v>
      </c>
      <c r="EV101" s="40">
        <v>-0.10260932295162099</v>
      </c>
      <c r="EW101" s="40">
        <v>86</v>
      </c>
      <c r="EX101" s="40">
        <v>86</v>
      </c>
      <c r="EY101" s="40">
        <v>84.5</v>
      </c>
      <c r="EZ101" s="40">
        <v>82.5</v>
      </c>
      <c r="FA101" s="40">
        <v>80.5</v>
      </c>
      <c r="FB101" s="40">
        <v>79.5</v>
      </c>
      <c r="FC101" s="40">
        <v>79</v>
      </c>
      <c r="FD101" s="40">
        <v>80</v>
      </c>
      <c r="FE101" s="40">
        <v>81.5</v>
      </c>
      <c r="FF101" s="40">
        <v>85</v>
      </c>
      <c r="FG101" s="40">
        <v>88.5</v>
      </c>
      <c r="FH101" s="40">
        <v>90.5</v>
      </c>
      <c r="FI101" s="40">
        <v>94</v>
      </c>
      <c r="FJ101" s="40">
        <v>97</v>
      </c>
      <c r="FK101" s="40">
        <v>99.5</v>
      </c>
      <c r="FL101" s="40">
        <v>99.5</v>
      </c>
      <c r="FM101" s="40">
        <v>99.5</v>
      </c>
      <c r="FN101" s="40">
        <v>101.5</v>
      </c>
      <c r="FO101" s="40">
        <v>102</v>
      </c>
      <c r="FP101" s="40">
        <v>100.5</v>
      </c>
      <c r="FQ101" s="40">
        <v>97.5</v>
      </c>
      <c r="FR101" s="40">
        <v>95.5</v>
      </c>
      <c r="FS101" s="40">
        <v>93.5</v>
      </c>
      <c r="FT101" s="40">
        <v>92</v>
      </c>
      <c r="FU101" s="40">
        <v>1.5553882188264E-2</v>
      </c>
      <c r="FV101" s="40">
        <v>0</v>
      </c>
      <c r="FW101" s="40">
        <v>0</v>
      </c>
      <c r="FX101" s="41">
        <v>1</v>
      </c>
      <c r="FY101" s="22"/>
      <c r="FZ101" s="22"/>
    </row>
    <row r="102" spans="1:182" x14ac:dyDescent="0.2">
      <c r="A102" t="s">
        <v>42</v>
      </c>
      <c r="B102" t="s">
        <v>58</v>
      </c>
      <c r="C102" t="s">
        <v>3</v>
      </c>
      <c r="D102" t="s">
        <v>39</v>
      </c>
      <c r="E102" t="s">
        <v>1</v>
      </c>
      <c r="F102" s="22" t="s">
        <v>78</v>
      </c>
      <c r="G102" s="35">
        <v>43670</v>
      </c>
      <c r="H102" s="40">
        <v>708</v>
      </c>
      <c r="I102" s="40">
        <v>1.0095465565283499</v>
      </c>
      <c r="J102" s="40">
        <v>0.921401767889794</v>
      </c>
      <c r="K102" s="40">
        <v>0.82372988891418697</v>
      </c>
      <c r="L102" s="40">
        <v>0.72014965098769401</v>
      </c>
      <c r="M102" s="40">
        <v>0.66528007945967405</v>
      </c>
      <c r="N102" s="40">
        <v>0.64719257498629401</v>
      </c>
      <c r="O102" s="40">
        <v>0.67269080442058105</v>
      </c>
      <c r="P102" s="40">
        <v>0.69356486585487298</v>
      </c>
      <c r="Q102" s="40">
        <v>0.72330176525257095</v>
      </c>
      <c r="R102" s="40">
        <v>0.82955161142536604</v>
      </c>
      <c r="S102" s="40">
        <v>0.97766072369461998</v>
      </c>
      <c r="T102" s="40">
        <v>1.1666070886436699</v>
      </c>
      <c r="U102" s="40">
        <v>1.3740501939869501</v>
      </c>
      <c r="V102" s="40">
        <v>1.5755856821346801</v>
      </c>
      <c r="W102" s="40">
        <v>1.7502272804302801</v>
      </c>
      <c r="X102" s="40">
        <v>1.89886874439628</v>
      </c>
      <c r="Y102" s="40">
        <v>1.9997099524945099</v>
      </c>
      <c r="Z102" s="40">
        <v>2.1306491944953598</v>
      </c>
      <c r="AA102" s="40">
        <v>2.1512103460441501</v>
      </c>
      <c r="AB102" s="40">
        <v>2.0704538323403798</v>
      </c>
      <c r="AC102" s="40">
        <v>1.9321613746686399</v>
      </c>
      <c r="AD102" s="40">
        <v>1.8069081918241801</v>
      </c>
      <c r="AE102" s="40">
        <v>1.5789799672440099</v>
      </c>
      <c r="AF102" s="40">
        <v>1.33686243463358</v>
      </c>
      <c r="AG102" s="40">
        <v>-4.8326048400339501E-2</v>
      </c>
      <c r="AH102" s="40">
        <v>-4.30879301426133E-2</v>
      </c>
      <c r="AI102" s="40">
        <v>-4.1546174104569102E-2</v>
      </c>
      <c r="AJ102" s="40">
        <v>-4.0700210858171E-2</v>
      </c>
      <c r="AK102" s="40">
        <v>-5.5809086364410697E-2</v>
      </c>
      <c r="AL102" s="40">
        <v>-2.56088331475674E-2</v>
      </c>
      <c r="AM102" s="40">
        <v>-2.92683793510531E-2</v>
      </c>
      <c r="AN102" s="40">
        <v>-2.16532231193962E-2</v>
      </c>
      <c r="AO102" s="40">
        <v>-4.1640452285666402E-2</v>
      </c>
      <c r="AP102" s="40">
        <v>-1.10780328853997E-2</v>
      </c>
      <c r="AQ102" s="40">
        <v>-2.0227818336354501E-2</v>
      </c>
      <c r="AR102" s="40">
        <v>-1.2477088999814E-2</v>
      </c>
      <c r="AS102" s="40">
        <v>-1.2921362286748899E-2</v>
      </c>
      <c r="AT102" s="40">
        <v>-3.5482422405042603E-2</v>
      </c>
      <c r="AU102" s="40">
        <v>0.169377258438689</v>
      </c>
      <c r="AV102" s="40">
        <v>0.24537448350623001</v>
      </c>
      <c r="AW102" s="40">
        <v>0.128067194789318</v>
      </c>
      <c r="AX102" s="40">
        <v>0.27363140487471299</v>
      </c>
      <c r="AY102" s="40">
        <v>0.18732813203493301</v>
      </c>
      <c r="AZ102" s="40">
        <v>-0.15834512061755199</v>
      </c>
      <c r="BA102" s="40">
        <v>-0.150476379583171</v>
      </c>
      <c r="BB102" s="40">
        <v>-0.163530945632687</v>
      </c>
      <c r="BC102" s="40">
        <v>-0.11695503712034901</v>
      </c>
      <c r="BD102" s="40">
        <v>-5.3776482710229501E-2</v>
      </c>
      <c r="BE102" s="40">
        <v>-3.2362603381419601E-2</v>
      </c>
      <c r="BF102" s="40">
        <v>-3.1942595773935899E-2</v>
      </c>
      <c r="BG102" s="40">
        <v>-3.0422959799272301E-2</v>
      </c>
      <c r="BH102" s="40">
        <v>-3.0393945538794299E-2</v>
      </c>
      <c r="BI102" s="40">
        <v>-4.3191480828537201E-2</v>
      </c>
      <c r="BJ102" s="40">
        <v>-1.6284367100550801E-2</v>
      </c>
      <c r="BK102" s="40">
        <v>-1.9037431396221601E-2</v>
      </c>
      <c r="BL102" s="40">
        <v>-1.15875983026483E-2</v>
      </c>
      <c r="BM102" s="40">
        <v>-2.90522726218485E-2</v>
      </c>
      <c r="BN102" s="40">
        <v>-1.65235901663696E-3</v>
      </c>
      <c r="BO102" s="40">
        <v>-1.05670405432034E-2</v>
      </c>
      <c r="BP102" s="40">
        <v>-4.8947430841414499E-3</v>
      </c>
      <c r="BQ102" s="40">
        <v>-5.2467789252930103E-3</v>
      </c>
      <c r="BR102" s="40">
        <v>-8.2754306625997791E-3</v>
      </c>
      <c r="BS102" s="40">
        <v>0.200290232669665</v>
      </c>
      <c r="BT102" s="40">
        <v>0.27835301143680802</v>
      </c>
      <c r="BU102" s="40">
        <v>0.15892315742207899</v>
      </c>
      <c r="BV102" s="40">
        <v>0.29971748685070898</v>
      </c>
      <c r="BW102" s="40">
        <v>0.218584207793</v>
      </c>
      <c r="BX102" s="40">
        <v>-0.133522192299596</v>
      </c>
      <c r="BY102" s="40">
        <v>-0.12279099050120899</v>
      </c>
      <c r="BZ102" s="40">
        <v>-0.14497536637133299</v>
      </c>
      <c r="CA102" s="40">
        <v>-0.102683523119299</v>
      </c>
      <c r="CB102" s="40">
        <v>-4.0844594186000803E-2</v>
      </c>
      <c r="CC102" s="40">
        <v>-2.1306369990279801E-2</v>
      </c>
      <c r="CD102" s="40">
        <v>-2.4223371141887998E-2</v>
      </c>
      <c r="CE102" s="40">
        <v>-2.2719055455738199E-2</v>
      </c>
      <c r="CF102" s="40">
        <v>-2.3255857574261098E-2</v>
      </c>
      <c r="CG102" s="40">
        <v>-3.4452565671024803E-2</v>
      </c>
      <c r="CH102" s="40">
        <v>-9.8262703212286806E-3</v>
      </c>
      <c r="CI102" s="40">
        <v>-1.1951508008935499E-2</v>
      </c>
      <c r="CJ102" s="40">
        <v>-4.6161772171798704E-3</v>
      </c>
      <c r="CK102" s="40">
        <v>-2.0333737733682699E-2</v>
      </c>
      <c r="CL102" s="40">
        <v>4.8758339917202896E-3</v>
      </c>
      <c r="CM102" s="40">
        <v>-3.87601527300472E-3</v>
      </c>
      <c r="CN102" s="40">
        <v>3.5676659918025902E-4</v>
      </c>
      <c r="CO102" s="40">
        <v>6.8614131998042505E-5</v>
      </c>
      <c r="CP102" s="40">
        <v>1.05680489383725E-2</v>
      </c>
      <c r="CQ102" s="40">
        <v>0.221700464452771</v>
      </c>
      <c r="CR102" s="40">
        <v>0.30119383942002498</v>
      </c>
      <c r="CS102" s="40">
        <v>0.18029390314593499</v>
      </c>
      <c r="CT102" s="40">
        <v>0.31778462776203398</v>
      </c>
      <c r="CU102" s="40">
        <v>0.24023207064859001</v>
      </c>
      <c r="CV102" s="40">
        <v>-0.116329907763923</v>
      </c>
      <c r="CW102" s="40">
        <v>-0.103616174360213</v>
      </c>
      <c r="CX102" s="40">
        <v>-0.13212382870022399</v>
      </c>
      <c r="CY102" s="40">
        <v>-9.27991159970568E-2</v>
      </c>
      <c r="CZ102" s="40">
        <v>-3.1888007588144397E-2</v>
      </c>
      <c r="DA102" s="40">
        <v>-1.02501365991401E-2</v>
      </c>
      <c r="DB102" s="40">
        <v>-1.6504146509840101E-2</v>
      </c>
      <c r="DC102" s="40">
        <v>-1.5015151112204099E-2</v>
      </c>
      <c r="DD102" s="40">
        <v>-1.6117769609727901E-2</v>
      </c>
      <c r="DE102" s="40">
        <v>-2.5713650513512501E-2</v>
      </c>
      <c r="DF102" s="40">
        <v>-3.36817354190651E-3</v>
      </c>
      <c r="DG102" s="40">
        <v>-4.8655846216493197E-3</v>
      </c>
      <c r="DH102" s="40">
        <v>2.35524386828851E-3</v>
      </c>
      <c r="DI102" s="40">
        <v>-1.1615202845516899E-2</v>
      </c>
      <c r="DJ102" s="40">
        <v>1.1404027000077499E-2</v>
      </c>
      <c r="DK102" s="40">
        <v>2.8150099971939201E-3</v>
      </c>
      <c r="DL102" s="40">
        <v>5.6082762825019703E-3</v>
      </c>
      <c r="DM102" s="40">
        <v>5.3840071892890902E-3</v>
      </c>
      <c r="DN102" s="40">
        <v>2.9411528539344901E-2</v>
      </c>
      <c r="DO102" s="40">
        <v>0.243110696235878</v>
      </c>
      <c r="DP102" s="40">
        <v>0.32403466740324199</v>
      </c>
      <c r="DQ102" s="40">
        <v>0.20166464886979199</v>
      </c>
      <c r="DR102" s="40">
        <v>0.33585176867335897</v>
      </c>
      <c r="DS102" s="40">
        <v>0.26187993350417998</v>
      </c>
      <c r="DT102" s="40">
        <v>-9.9137623228248803E-2</v>
      </c>
      <c r="DU102" s="40">
        <v>-8.4441358219217499E-2</v>
      </c>
      <c r="DV102" s="40">
        <v>-0.119272291029116</v>
      </c>
      <c r="DW102" s="40">
        <v>-8.2914708874814697E-2</v>
      </c>
      <c r="DX102" s="40">
        <v>-2.2931420990288099E-2</v>
      </c>
      <c r="DY102" s="40">
        <v>5.7133084197798101E-3</v>
      </c>
      <c r="DZ102" s="40">
        <v>-5.3588121411626702E-3</v>
      </c>
      <c r="EA102" s="40">
        <v>-3.89193680690731E-3</v>
      </c>
      <c r="EB102" s="40">
        <v>-5.8115042903511202E-3</v>
      </c>
      <c r="EC102" s="40">
        <v>-1.3096044977639E-2</v>
      </c>
      <c r="ED102" s="40">
        <v>5.95629250511E-3</v>
      </c>
      <c r="EE102" s="40">
        <v>5.3653633331821804E-3</v>
      </c>
      <c r="EF102" s="40">
        <v>1.2420868685036401E-2</v>
      </c>
      <c r="EG102" s="40">
        <v>9.7297681830100602E-4</v>
      </c>
      <c r="EH102" s="40">
        <v>2.0829700868840301E-2</v>
      </c>
      <c r="EI102" s="40">
        <v>1.24757877903451E-2</v>
      </c>
      <c r="EJ102" s="40">
        <v>1.3190622198174601E-2</v>
      </c>
      <c r="EK102" s="40">
        <v>1.3058590550745E-2</v>
      </c>
      <c r="EL102" s="40">
        <v>5.6618520281787599E-2</v>
      </c>
      <c r="EM102" s="40">
        <v>0.274023670466853</v>
      </c>
      <c r="EN102" s="40">
        <v>0.35701319533381998</v>
      </c>
      <c r="EO102" s="40">
        <v>0.23252061150255299</v>
      </c>
      <c r="EP102" s="40">
        <v>0.36193785064935502</v>
      </c>
      <c r="EQ102" s="40">
        <v>0.29313600926224598</v>
      </c>
      <c r="ER102" s="40">
        <v>-7.43146949102928E-2</v>
      </c>
      <c r="ES102" s="40">
        <v>-5.6755969137255398E-2</v>
      </c>
      <c r="ET102" s="40">
        <v>-0.10071671176776199</v>
      </c>
      <c r="EU102" s="40">
        <v>-6.8643194873764302E-2</v>
      </c>
      <c r="EV102" s="40">
        <v>-9.9995324660593406E-3</v>
      </c>
      <c r="EW102" s="40">
        <v>86</v>
      </c>
      <c r="EX102" s="40">
        <v>86</v>
      </c>
      <c r="EY102" s="40">
        <v>84.5</v>
      </c>
      <c r="EZ102" s="40">
        <v>82.5</v>
      </c>
      <c r="FA102" s="40">
        <v>80.5</v>
      </c>
      <c r="FB102" s="40">
        <v>79.5</v>
      </c>
      <c r="FC102" s="40">
        <v>79</v>
      </c>
      <c r="FD102" s="40">
        <v>80</v>
      </c>
      <c r="FE102" s="40">
        <v>81.5</v>
      </c>
      <c r="FF102" s="40">
        <v>85</v>
      </c>
      <c r="FG102" s="40">
        <v>88.5</v>
      </c>
      <c r="FH102" s="40">
        <v>90.5</v>
      </c>
      <c r="FI102" s="40">
        <v>94</v>
      </c>
      <c r="FJ102" s="40">
        <v>97</v>
      </c>
      <c r="FK102" s="40">
        <v>99.5</v>
      </c>
      <c r="FL102" s="40">
        <v>99.5</v>
      </c>
      <c r="FM102" s="40">
        <v>99.5</v>
      </c>
      <c r="FN102" s="40">
        <v>101.5</v>
      </c>
      <c r="FO102" s="40">
        <v>102</v>
      </c>
      <c r="FP102" s="40">
        <v>100.5</v>
      </c>
      <c r="FQ102" s="40">
        <v>97.5</v>
      </c>
      <c r="FR102" s="40">
        <v>95.5</v>
      </c>
      <c r="FS102" s="40">
        <v>93.5</v>
      </c>
      <c r="FT102" s="40">
        <v>92</v>
      </c>
      <c r="FU102" s="40">
        <v>5.6743195488932897E-2</v>
      </c>
      <c r="FV102" s="40">
        <v>0</v>
      </c>
      <c r="FW102" s="40">
        <v>0</v>
      </c>
      <c r="FX102" s="41">
        <v>1</v>
      </c>
      <c r="FY102" s="22"/>
      <c r="FZ102" s="22"/>
    </row>
    <row r="103" spans="1:182" x14ac:dyDescent="0.2">
      <c r="A103" t="s">
        <v>42</v>
      </c>
      <c r="B103" t="s">
        <v>58</v>
      </c>
      <c r="C103" t="s">
        <v>3</v>
      </c>
      <c r="D103" t="s">
        <v>39</v>
      </c>
      <c r="E103" t="s">
        <v>77</v>
      </c>
      <c r="F103" s="22" t="s">
        <v>1</v>
      </c>
      <c r="G103" s="35">
        <v>43670</v>
      </c>
      <c r="H103" s="40">
        <v>2871</v>
      </c>
      <c r="I103" s="40">
        <v>4.6854971075756504</v>
      </c>
      <c r="J103" s="40">
        <v>4.26741487138111</v>
      </c>
      <c r="K103" s="40">
        <v>3.8075050044097898</v>
      </c>
      <c r="L103" s="40">
        <v>3.3938310441922099</v>
      </c>
      <c r="M103" s="40">
        <v>3.1810575346621102</v>
      </c>
      <c r="N103" s="40">
        <v>3.0957877314334299</v>
      </c>
      <c r="O103" s="40">
        <v>3.1983628040317198</v>
      </c>
      <c r="P103" s="40">
        <v>3.2910913721965902</v>
      </c>
      <c r="Q103" s="40">
        <v>3.4625598112671399</v>
      </c>
      <c r="R103" s="40">
        <v>3.8411589534993502</v>
      </c>
      <c r="S103" s="40">
        <v>4.3095514033477604</v>
      </c>
      <c r="T103" s="40">
        <v>4.9323155843142796</v>
      </c>
      <c r="U103" s="40">
        <v>5.6857663889391201</v>
      </c>
      <c r="V103" s="40">
        <v>6.4879668252043503</v>
      </c>
      <c r="W103" s="40">
        <v>7.2399902891425496</v>
      </c>
      <c r="X103" s="40">
        <v>7.8677795946501403</v>
      </c>
      <c r="Y103" s="40">
        <v>8.3690430532225601</v>
      </c>
      <c r="Z103" s="40">
        <v>8.9675975924992208</v>
      </c>
      <c r="AA103" s="40">
        <v>9.1176416333445403</v>
      </c>
      <c r="AB103" s="40">
        <v>8.8041693131976402</v>
      </c>
      <c r="AC103" s="40">
        <v>8.2383610761361208</v>
      </c>
      <c r="AD103" s="40">
        <v>7.7488362389792602</v>
      </c>
      <c r="AE103" s="40">
        <v>6.8024845631054403</v>
      </c>
      <c r="AF103" s="40">
        <v>5.81561882991614</v>
      </c>
      <c r="AG103" s="40">
        <v>-7.6958214318035401E-2</v>
      </c>
      <c r="AH103" s="40">
        <v>-6.8578288877910704E-2</v>
      </c>
      <c r="AI103" s="40">
        <v>-9.3204581992951396E-2</v>
      </c>
      <c r="AJ103" s="40">
        <v>-0.11919141646673601</v>
      </c>
      <c r="AK103" s="40">
        <v>-1.76097137042171E-2</v>
      </c>
      <c r="AL103" s="40">
        <v>-6.3098600136904007E-2</v>
      </c>
      <c r="AM103" s="40">
        <v>-3.9981548910171E-2</v>
      </c>
      <c r="AN103" s="40">
        <v>-0.12689153910123799</v>
      </c>
      <c r="AO103" s="40">
        <v>-8.64727028264657E-2</v>
      </c>
      <c r="AP103" s="40">
        <v>-0.102254241474712</v>
      </c>
      <c r="AQ103" s="40">
        <v>-0.12272766638379599</v>
      </c>
      <c r="AR103" s="40">
        <v>-5.9881386028667903E-2</v>
      </c>
      <c r="AS103" s="40">
        <v>-7.7786230619329103E-3</v>
      </c>
      <c r="AT103" s="40">
        <v>-2.23651630606987E-2</v>
      </c>
      <c r="AU103" s="40">
        <v>0.55896344058209402</v>
      </c>
      <c r="AV103" s="40">
        <v>0.77754320581496505</v>
      </c>
      <c r="AW103" s="40">
        <v>0.71715219286499698</v>
      </c>
      <c r="AX103" s="40">
        <v>0.90901395378310901</v>
      </c>
      <c r="AY103" s="40">
        <v>0.82223972241491405</v>
      </c>
      <c r="AZ103" s="40">
        <v>-0.21095723154014101</v>
      </c>
      <c r="BA103" s="40">
        <v>-0.49174024369547797</v>
      </c>
      <c r="BB103" s="40">
        <v>-0.42351455855334702</v>
      </c>
      <c r="BC103" s="40">
        <v>-0.24690050244970099</v>
      </c>
      <c r="BD103" s="40">
        <v>-0.20429340256182801</v>
      </c>
      <c r="BE103" s="40">
        <v>-4.4580544572582502E-2</v>
      </c>
      <c r="BF103" s="40">
        <v>-3.6587486396635102E-2</v>
      </c>
      <c r="BG103" s="40">
        <v>-6.3452975964856606E-2</v>
      </c>
      <c r="BH103" s="40">
        <v>-8.6267842349513998E-2</v>
      </c>
      <c r="BI103" s="40">
        <v>9.1482918299231695E-3</v>
      </c>
      <c r="BJ103" s="40">
        <v>-3.5051470583555198E-2</v>
      </c>
      <c r="BK103" s="40">
        <v>-7.1090964214456202E-3</v>
      </c>
      <c r="BL103" s="40">
        <v>-8.7640086728029504E-2</v>
      </c>
      <c r="BM103" s="40">
        <v>-5.2162171838026003E-2</v>
      </c>
      <c r="BN103" s="40">
        <v>-6.7862153011351206E-2</v>
      </c>
      <c r="BO103" s="40">
        <v>-8.7674286571178095E-2</v>
      </c>
      <c r="BP103" s="40">
        <v>-3.9314450114236801E-2</v>
      </c>
      <c r="BQ103" s="40">
        <v>1.26203606664218E-2</v>
      </c>
      <c r="BR103" s="40">
        <v>2.7737231064850199E-2</v>
      </c>
      <c r="BS103" s="40">
        <v>0.61748073868978404</v>
      </c>
      <c r="BT103" s="40">
        <v>0.83693652396031504</v>
      </c>
      <c r="BU103" s="40">
        <v>0.790013081499082</v>
      </c>
      <c r="BV103" s="40">
        <v>0.96835503857616001</v>
      </c>
      <c r="BW103" s="40">
        <v>0.91319931524569498</v>
      </c>
      <c r="BX103" s="40">
        <v>-0.14254557978396001</v>
      </c>
      <c r="BY103" s="40">
        <v>-0.422526606661629</v>
      </c>
      <c r="BZ103" s="40">
        <v>-0.369095052997649</v>
      </c>
      <c r="CA103" s="40">
        <v>-0.216331590682905</v>
      </c>
      <c r="CB103" s="40">
        <v>-0.16385592433309401</v>
      </c>
      <c r="CC103" s="40">
        <v>-2.2155869138006799E-2</v>
      </c>
      <c r="CD103" s="40">
        <v>-1.4430754050726399E-2</v>
      </c>
      <c r="CE103" s="40">
        <v>-4.2847104261223803E-2</v>
      </c>
      <c r="CF103" s="40">
        <v>-6.3465075210023397E-2</v>
      </c>
      <c r="CG103" s="40">
        <v>2.7680804950758399E-2</v>
      </c>
      <c r="CH103" s="40">
        <v>-1.5626114094036001E-2</v>
      </c>
      <c r="CI103" s="40">
        <v>1.56582640338787E-2</v>
      </c>
      <c r="CJ103" s="40">
        <v>-6.0454650384868601E-2</v>
      </c>
      <c r="CK103" s="40">
        <v>-2.83988025945749E-2</v>
      </c>
      <c r="CL103" s="40">
        <v>-4.4042297309216001E-2</v>
      </c>
      <c r="CM103" s="40">
        <v>-6.3396422495019505E-2</v>
      </c>
      <c r="CN103" s="40">
        <v>-2.5069852952342399E-2</v>
      </c>
      <c r="CO103" s="40">
        <v>2.6748634655867399E-2</v>
      </c>
      <c r="CP103" s="40">
        <v>6.24379966107836E-2</v>
      </c>
      <c r="CQ103" s="40">
        <v>0.65800964109967797</v>
      </c>
      <c r="CR103" s="40">
        <v>0.87807215517969905</v>
      </c>
      <c r="CS103" s="40">
        <v>0.84047631101310705</v>
      </c>
      <c r="CT103" s="40">
        <v>1.0094544931348599</v>
      </c>
      <c r="CU103" s="40">
        <v>0.97619765215281296</v>
      </c>
      <c r="CV103" s="40">
        <v>-9.5163878177993599E-2</v>
      </c>
      <c r="CW103" s="40">
        <v>-0.37458945249541198</v>
      </c>
      <c r="CX103" s="40">
        <v>-0.33140426922628202</v>
      </c>
      <c r="CY103" s="40">
        <v>-0.195159655514381</v>
      </c>
      <c r="CZ103" s="40">
        <v>-0.13584905009535</v>
      </c>
      <c r="DA103" s="40">
        <v>2.68806296568839E-4</v>
      </c>
      <c r="DB103" s="40">
        <v>7.7259782951823201E-3</v>
      </c>
      <c r="DC103" s="40">
        <v>-2.2241232557591101E-2</v>
      </c>
      <c r="DD103" s="40">
        <v>-4.0662308070532803E-2</v>
      </c>
      <c r="DE103" s="40">
        <v>4.6213318071593602E-2</v>
      </c>
      <c r="DF103" s="40">
        <v>3.7992423954831601E-3</v>
      </c>
      <c r="DG103" s="40">
        <v>3.8425624489203003E-2</v>
      </c>
      <c r="DH103" s="40">
        <v>-3.3269214041707802E-2</v>
      </c>
      <c r="DI103" s="40">
        <v>-4.6354333511237703E-3</v>
      </c>
      <c r="DJ103" s="40">
        <v>-2.0222441607080699E-2</v>
      </c>
      <c r="DK103" s="40">
        <v>-3.9118558418860902E-2</v>
      </c>
      <c r="DL103" s="40">
        <v>-1.08252557904479E-2</v>
      </c>
      <c r="DM103" s="40">
        <v>4.0876908645313098E-2</v>
      </c>
      <c r="DN103" s="40">
        <v>9.7138762156717004E-2</v>
      </c>
      <c r="DO103" s="40">
        <v>0.69853854350957201</v>
      </c>
      <c r="DP103" s="40">
        <v>0.91920778639908196</v>
      </c>
      <c r="DQ103" s="40">
        <v>0.89093954052713298</v>
      </c>
      <c r="DR103" s="40">
        <v>1.0505539476935599</v>
      </c>
      <c r="DS103" s="40">
        <v>1.03919598905993</v>
      </c>
      <c r="DT103" s="40">
        <v>-4.7782176572027303E-2</v>
      </c>
      <c r="DU103" s="40">
        <v>-0.32665229832919601</v>
      </c>
      <c r="DV103" s="40">
        <v>-0.29371348545491499</v>
      </c>
      <c r="DW103" s="40">
        <v>-0.17398772034585799</v>
      </c>
      <c r="DX103" s="40">
        <v>-0.107842175857607</v>
      </c>
      <c r="DY103" s="40">
        <v>3.2646476042021699E-2</v>
      </c>
      <c r="DZ103" s="40">
        <v>3.9716780776458002E-2</v>
      </c>
      <c r="EA103" s="40">
        <v>7.5103734705037296E-3</v>
      </c>
      <c r="EB103" s="40">
        <v>-7.7387339533110996E-3</v>
      </c>
      <c r="EC103" s="40">
        <v>7.2971323605733801E-2</v>
      </c>
      <c r="ED103" s="40">
        <v>3.1846371948831997E-2</v>
      </c>
      <c r="EE103" s="40">
        <v>7.1298076977928407E-2</v>
      </c>
      <c r="EF103" s="40">
        <v>5.9822383315002899E-3</v>
      </c>
      <c r="EG103" s="40">
        <v>2.9675097637316E-2</v>
      </c>
      <c r="EH103" s="40">
        <v>1.4169646856279999E-2</v>
      </c>
      <c r="EI103" s="40">
        <v>-4.0651786062431998E-3</v>
      </c>
      <c r="EJ103" s="40">
        <v>9.7416801239831909E-3</v>
      </c>
      <c r="EK103" s="40">
        <v>6.1275892373667797E-2</v>
      </c>
      <c r="EL103" s="40">
        <v>0.147241156282266</v>
      </c>
      <c r="EM103" s="40">
        <v>0.75705584161726203</v>
      </c>
      <c r="EN103" s="40">
        <v>0.97860110454443205</v>
      </c>
      <c r="EO103" s="40">
        <v>0.963800429161218</v>
      </c>
      <c r="EP103" s="40">
        <v>1.1098950324866099</v>
      </c>
      <c r="EQ103" s="40">
        <v>1.1301555818907101</v>
      </c>
      <c r="ER103" s="40">
        <v>2.0629475184153302E-2</v>
      </c>
      <c r="ES103" s="40">
        <v>-0.25743866129534598</v>
      </c>
      <c r="ET103" s="40">
        <v>-0.239293979899218</v>
      </c>
      <c r="EU103" s="40">
        <v>-0.143418808579062</v>
      </c>
      <c r="EV103" s="40">
        <v>-6.7404697628872204E-2</v>
      </c>
      <c r="EW103" s="40">
        <v>86</v>
      </c>
      <c r="EX103" s="40">
        <v>86</v>
      </c>
      <c r="EY103" s="40">
        <v>84.5</v>
      </c>
      <c r="EZ103" s="40">
        <v>82.5</v>
      </c>
      <c r="FA103" s="40">
        <v>80.5</v>
      </c>
      <c r="FB103" s="40">
        <v>79.5</v>
      </c>
      <c r="FC103" s="40">
        <v>79</v>
      </c>
      <c r="FD103" s="40">
        <v>80</v>
      </c>
      <c r="FE103" s="40">
        <v>81.5</v>
      </c>
      <c r="FF103" s="40">
        <v>85</v>
      </c>
      <c r="FG103" s="40">
        <v>88.5</v>
      </c>
      <c r="FH103" s="40">
        <v>90.5</v>
      </c>
      <c r="FI103" s="40">
        <v>94</v>
      </c>
      <c r="FJ103" s="40">
        <v>97</v>
      </c>
      <c r="FK103" s="40">
        <v>99.5</v>
      </c>
      <c r="FL103" s="40">
        <v>99.5</v>
      </c>
      <c r="FM103" s="40">
        <v>99.5</v>
      </c>
      <c r="FN103" s="40">
        <v>101.5</v>
      </c>
      <c r="FO103" s="40">
        <v>102</v>
      </c>
      <c r="FP103" s="40">
        <v>100.5</v>
      </c>
      <c r="FQ103" s="40">
        <v>97.5</v>
      </c>
      <c r="FR103" s="40">
        <v>95.5</v>
      </c>
      <c r="FS103" s="40">
        <v>93.5</v>
      </c>
      <c r="FT103" s="40">
        <v>92</v>
      </c>
      <c r="FU103" s="40">
        <v>3.1380551570393399E-2</v>
      </c>
      <c r="FV103" s="40">
        <v>0</v>
      </c>
      <c r="FW103" s="40">
        <v>0</v>
      </c>
      <c r="FX103" s="41">
        <v>1</v>
      </c>
      <c r="FY103" s="22"/>
      <c r="FZ103" s="22"/>
    </row>
    <row r="104" spans="1:182" x14ac:dyDescent="0.2">
      <c r="A104" t="s">
        <v>42</v>
      </c>
      <c r="B104" t="s">
        <v>58</v>
      </c>
      <c r="C104" t="s">
        <v>3</v>
      </c>
      <c r="D104" t="s">
        <v>39</v>
      </c>
      <c r="E104" t="s">
        <v>77</v>
      </c>
      <c r="F104" s="22" t="s">
        <v>77</v>
      </c>
      <c r="G104" s="35">
        <v>43670</v>
      </c>
      <c r="H104" s="40">
        <v>2570</v>
      </c>
      <c r="I104" s="40">
        <v>4.2167947658534102</v>
      </c>
      <c r="J104" s="40">
        <v>3.8432827682658099</v>
      </c>
      <c r="K104" s="40">
        <v>3.4330459465329901</v>
      </c>
      <c r="L104" s="40">
        <v>3.0621796160994501</v>
      </c>
      <c r="M104" s="40">
        <v>2.87299774942539</v>
      </c>
      <c r="N104" s="40">
        <v>2.7887538126773701</v>
      </c>
      <c r="O104" s="40">
        <v>2.86732360089028</v>
      </c>
      <c r="P104" s="40">
        <v>2.9501826881278799</v>
      </c>
      <c r="Q104" s="40">
        <v>3.1067751443397298</v>
      </c>
      <c r="R104" s="40">
        <v>3.45456269703506</v>
      </c>
      <c r="S104" s="40">
        <v>3.8820126801698298</v>
      </c>
      <c r="T104" s="40">
        <v>4.4304295553564597</v>
      </c>
      <c r="U104" s="40">
        <v>5.1042100774577204</v>
      </c>
      <c r="V104" s="40">
        <v>5.8305913153398299</v>
      </c>
      <c r="W104" s="40">
        <v>6.5108893872304598</v>
      </c>
      <c r="X104" s="40">
        <v>7.0688661800997004</v>
      </c>
      <c r="Y104" s="40">
        <v>7.5164509060321096</v>
      </c>
      <c r="Z104" s="40">
        <v>8.0379622777601991</v>
      </c>
      <c r="AA104" s="40">
        <v>8.1586255902397102</v>
      </c>
      <c r="AB104" s="40">
        <v>7.8625264495642799</v>
      </c>
      <c r="AC104" s="40">
        <v>7.3539112866455403</v>
      </c>
      <c r="AD104" s="40">
        <v>6.92260534730939</v>
      </c>
      <c r="AE104" s="40">
        <v>6.0808780273051797</v>
      </c>
      <c r="AF104" s="40">
        <v>5.1989307621235099</v>
      </c>
      <c r="AG104" s="40">
        <v>-7.3705855208771806E-2</v>
      </c>
      <c r="AH104" s="40">
        <v>-4.6362048094023202E-2</v>
      </c>
      <c r="AI104" s="40">
        <v>-7.6574574255121194E-2</v>
      </c>
      <c r="AJ104" s="40">
        <v>-9.5157228661910107E-2</v>
      </c>
      <c r="AK104" s="40">
        <v>1.2710583785071601E-2</v>
      </c>
      <c r="AL104" s="40">
        <v>-4.39191642248749E-2</v>
      </c>
      <c r="AM104" s="40">
        <v>-1.75817151411937E-2</v>
      </c>
      <c r="AN104" s="40">
        <v>-0.100506189915142</v>
      </c>
      <c r="AO104" s="40">
        <v>-7.8241563541399606E-2</v>
      </c>
      <c r="AP104" s="40">
        <v>-8.2119509247889896E-2</v>
      </c>
      <c r="AQ104" s="40">
        <v>-0.113321374668978</v>
      </c>
      <c r="AR104" s="40">
        <v>-5.7088479221452298E-2</v>
      </c>
      <c r="AS104" s="40">
        <v>-3.37167422777246E-3</v>
      </c>
      <c r="AT104" s="40">
        <v>-2.5026270101496701E-3</v>
      </c>
      <c r="AU104" s="40">
        <v>0.48316670299773101</v>
      </c>
      <c r="AV104" s="40">
        <v>0.65551091102736003</v>
      </c>
      <c r="AW104" s="40">
        <v>0.64385184602186996</v>
      </c>
      <c r="AX104" s="40">
        <v>0.77099447870732296</v>
      </c>
      <c r="AY104" s="40">
        <v>0.69231521852173805</v>
      </c>
      <c r="AZ104" s="40">
        <v>-0.144640074183187</v>
      </c>
      <c r="BA104" s="40">
        <v>-0.44102793760972597</v>
      </c>
      <c r="BB104" s="40">
        <v>-0.32855465631132202</v>
      </c>
      <c r="BC104" s="40">
        <v>-0.19476103048481899</v>
      </c>
      <c r="BD104" s="40">
        <v>-0.190590737723554</v>
      </c>
      <c r="BE104" s="40">
        <v>-4.3738926267994097E-2</v>
      </c>
      <c r="BF104" s="40">
        <v>-1.9503106943214599E-2</v>
      </c>
      <c r="BG104" s="40">
        <v>-5.1011334673892197E-2</v>
      </c>
      <c r="BH104" s="40">
        <v>-6.6997741591564394E-2</v>
      </c>
      <c r="BI104" s="40">
        <v>3.2224522170183602E-2</v>
      </c>
      <c r="BJ104" s="40">
        <v>-2.0018519961755299E-2</v>
      </c>
      <c r="BK104" s="40">
        <v>8.7707610755030294E-3</v>
      </c>
      <c r="BL104" s="40">
        <v>-6.7494012742226994E-2</v>
      </c>
      <c r="BM104" s="40">
        <v>-4.7571107876321801E-2</v>
      </c>
      <c r="BN104" s="40">
        <v>-5.1177642194906198E-2</v>
      </c>
      <c r="BO104" s="40">
        <v>-7.9436795075151403E-2</v>
      </c>
      <c r="BP104" s="40">
        <v>-3.88026775999974E-2</v>
      </c>
      <c r="BQ104" s="40">
        <v>1.47906820866742E-2</v>
      </c>
      <c r="BR104" s="40">
        <v>3.6925310649163101E-2</v>
      </c>
      <c r="BS104" s="40">
        <v>0.52853761483973905</v>
      </c>
      <c r="BT104" s="40">
        <v>0.70070752183163398</v>
      </c>
      <c r="BU104" s="40">
        <v>0.70404597120206303</v>
      </c>
      <c r="BV104" s="40">
        <v>0.81890255317246596</v>
      </c>
      <c r="BW104" s="40">
        <v>0.77361209732740999</v>
      </c>
      <c r="BX104" s="40">
        <v>-8.2870809498592699E-2</v>
      </c>
      <c r="BY104" s="40">
        <v>-0.37679162731490501</v>
      </c>
      <c r="BZ104" s="40">
        <v>-0.27638969680862202</v>
      </c>
      <c r="CA104" s="40">
        <v>-0.16165362595952101</v>
      </c>
      <c r="CB104" s="40">
        <v>-0.14991060485441901</v>
      </c>
      <c r="CC104" s="40">
        <v>-2.2983922570969099E-2</v>
      </c>
      <c r="CD104" s="40">
        <v>-9.0068612175208404E-4</v>
      </c>
      <c r="CE104" s="40">
        <v>-3.3306312812463698E-2</v>
      </c>
      <c r="CF104" s="40">
        <v>-4.74945666280445E-2</v>
      </c>
      <c r="CG104" s="40">
        <v>4.5739816450986501E-2</v>
      </c>
      <c r="CH104" s="40">
        <v>-3.46500655293497E-3</v>
      </c>
      <c r="CI104" s="40">
        <v>2.7022405826428599E-2</v>
      </c>
      <c r="CJ104" s="40">
        <v>-4.46298793962717E-2</v>
      </c>
      <c r="CK104" s="40">
        <v>-2.6328843713178798E-2</v>
      </c>
      <c r="CL104" s="40">
        <v>-2.9747399331291901E-2</v>
      </c>
      <c r="CM104" s="40">
        <v>-5.5968438470046102E-2</v>
      </c>
      <c r="CN104" s="40">
        <v>-2.6137987100467198E-2</v>
      </c>
      <c r="CO104" s="40">
        <v>2.7369874742618299E-2</v>
      </c>
      <c r="CP104" s="40">
        <v>6.4232980163858297E-2</v>
      </c>
      <c r="CQ104" s="40">
        <v>0.55996137016946501</v>
      </c>
      <c r="CR104" s="40">
        <v>0.73201055679359295</v>
      </c>
      <c r="CS104" s="40">
        <v>0.74573623893430396</v>
      </c>
      <c r="CT104" s="40">
        <v>0.85208353960609196</v>
      </c>
      <c r="CU104" s="40">
        <v>0.829918067935973</v>
      </c>
      <c r="CV104" s="40">
        <v>-4.0089604943902103E-2</v>
      </c>
      <c r="CW104" s="40">
        <v>-0.33230175448585902</v>
      </c>
      <c r="CX104" s="40">
        <v>-0.24026040476560401</v>
      </c>
      <c r="CY104" s="40">
        <v>-0.138723538439394</v>
      </c>
      <c r="CZ104" s="40">
        <v>-0.121735668751926</v>
      </c>
      <c r="DA104" s="40">
        <v>-2.2289188739440802E-3</v>
      </c>
      <c r="DB104" s="40">
        <v>1.7701734699710502E-2</v>
      </c>
      <c r="DC104" s="40">
        <v>-1.56012909510351E-2</v>
      </c>
      <c r="DD104" s="40">
        <v>-2.79913916645247E-2</v>
      </c>
      <c r="DE104" s="40">
        <v>5.92551107317894E-2</v>
      </c>
      <c r="DF104" s="40">
        <v>1.30885068558853E-2</v>
      </c>
      <c r="DG104" s="40">
        <v>4.5274050577354202E-2</v>
      </c>
      <c r="DH104" s="40">
        <v>-2.17657460503165E-2</v>
      </c>
      <c r="DI104" s="40">
        <v>-5.08657955003589E-3</v>
      </c>
      <c r="DJ104" s="40">
        <v>-8.3171564676776007E-3</v>
      </c>
      <c r="DK104" s="40">
        <v>-3.25000818649408E-2</v>
      </c>
      <c r="DL104" s="40">
        <v>-1.3473296600937001E-2</v>
      </c>
      <c r="DM104" s="40">
        <v>3.9949067398562299E-2</v>
      </c>
      <c r="DN104" s="40">
        <v>9.1540649678553396E-2</v>
      </c>
      <c r="DO104" s="40">
        <v>0.59138512549919098</v>
      </c>
      <c r="DP104" s="40">
        <v>0.76331359175555202</v>
      </c>
      <c r="DQ104" s="40">
        <v>0.78742650666654601</v>
      </c>
      <c r="DR104" s="40">
        <v>0.88526452603971895</v>
      </c>
      <c r="DS104" s="40">
        <v>0.88622403854453602</v>
      </c>
      <c r="DT104" s="40">
        <v>2.6915996107883902E-3</v>
      </c>
      <c r="DU104" s="40">
        <v>-0.28781188165681199</v>
      </c>
      <c r="DV104" s="40">
        <v>-0.20413111272258699</v>
      </c>
      <c r="DW104" s="40">
        <v>-0.115793450919266</v>
      </c>
      <c r="DX104" s="40">
        <v>-9.3560732649432404E-2</v>
      </c>
      <c r="DY104" s="40">
        <v>2.7738010066833501E-2</v>
      </c>
      <c r="DZ104" s="40">
        <v>4.4560675850519101E-2</v>
      </c>
      <c r="EA104" s="40">
        <v>9.9619486301938103E-3</v>
      </c>
      <c r="EB104" s="40">
        <v>1.6809540582102001E-4</v>
      </c>
      <c r="EC104" s="40">
        <v>7.8769049116901399E-2</v>
      </c>
      <c r="ED104" s="40">
        <v>3.6989151119004901E-2</v>
      </c>
      <c r="EE104" s="40">
        <v>7.1626526794050904E-2</v>
      </c>
      <c r="EF104" s="40">
        <v>1.1246431122599E-2</v>
      </c>
      <c r="EG104" s="40">
        <v>2.5583876115041902E-2</v>
      </c>
      <c r="EH104" s="40">
        <v>2.2624710585306199E-2</v>
      </c>
      <c r="EI104" s="40">
        <v>1.38449772888623E-3</v>
      </c>
      <c r="EJ104" s="40">
        <v>4.8125050205179796E-3</v>
      </c>
      <c r="EK104" s="40">
        <v>5.8111423713009001E-2</v>
      </c>
      <c r="EL104" s="40">
        <v>0.13096858733786601</v>
      </c>
      <c r="EM104" s="40">
        <v>0.63675603734119901</v>
      </c>
      <c r="EN104" s="40">
        <v>0.80851020255982597</v>
      </c>
      <c r="EO104" s="40">
        <v>0.84762063184673797</v>
      </c>
      <c r="EP104" s="40">
        <v>0.93317260050486195</v>
      </c>
      <c r="EQ104" s="40">
        <v>0.96752091735020795</v>
      </c>
      <c r="ER104" s="40">
        <v>6.4460864295383197E-2</v>
      </c>
      <c r="ES104" s="40">
        <v>-0.22357557136199099</v>
      </c>
      <c r="ET104" s="40">
        <v>-0.15196615321988599</v>
      </c>
      <c r="EU104" s="40">
        <v>-8.2686046393968093E-2</v>
      </c>
      <c r="EV104" s="40">
        <v>-5.2880599780297299E-2</v>
      </c>
      <c r="EW104" s="40">
        <v>86</v>
      </c>
      <c r="EX104" s="40">
        <v>86</v>
      </c>
      <c r="EY104" s="40">
        <v>84.5</v>
      </c>
      <c r="EZ104" s="40">
        <v>82.5</v>
      </c>
      <c r="FA104" s="40">
        <v>80.5</v>
      </c>
      <c r="FB104" s="40">
        <v>79.5</v>
      </c>
      <c r="FC104" s="40">
        <v>79</v>
      </c>
      <c r="FD104" s="40">
        <v>80</v>
      </c>
      <c r="FE104" s="40">
        <v>81.5</v>
      </c>
      <c r="FF104" s="40">
        <v>85</v>
      </c>
      <c r="FG104" s="40">
        <v>88.5</v>
      </c>
      <c r="FH104" s="40">
        <v>90.5</v>
      </c>
      <c r="FI104" s="40">
        <v>94</v>
      </c>
      <c r="FJ104" s="40">
        <v>97</v>
      </c>
      <c r="FK104" s="40">
        <v>99.5</v>
      </c>
      <c r="FL104" s="40">
        <v>99.5</v>
      </c>
      <c r="FM104" s="40">
        <v>99.5</v>
      </c>
      <c r="FN104" s="40">
        <v>101.5</v>
      </c>
      <c r="FO104" s="40">
        <v>102</v>
      </c>
      <c r="FP104" s="40">
        <v>100.5</v>
      </c>
      <c r="FQ104" s="40">
        <v>97.5</v>
      </c>
      <c r="FR104" s="40">
        <v>95.5</v>
      </c>
      <c r="FS104" s="40">
        <v>93.5</v>
      </c>
      <c r="FT104" s="40">
        <v>92</v>
      </c>
      <c r="FU104" s="40">
        <v>2.8775346808885501E-2</v>
      </c>
      <c r="FV104" s="40">
        <v>0</v>
      </c>
      <c r="FW104" s="40">
        <v>0</v>
      </c>
      <c r="FX104" s="41">
        <v>1</v>
      </c>
      <c r="FY104" s="22"/>
      <c r="FZ104" s="22"/>
    </row>
    <row r="105" spans="1:182" x14ac:dyDescent="0.2">
      <c r="A105" t="s">
        <v>42</v>
      </c>
      <c r="B105" t="s">
        <v>58</v>
      </c>
      <c r="C105" t="s">
        <v>3</v>
      </c>
      <c r="D105" t="s">
        <v>39</v>
      </c>
      <c r="E105" t="s">
        <v>77</v>
      </c>
      <c r="F105" s="22" t="s">
        <v>78</v>
      </c>
      <c r="G105" s="35">
        <v>43670</v>
      </c>
      <c r="H105" s="40">
        <v>301</v>
      </c>
      <c r="I105" s="40">
        <v>0.46630978926971001</v>
      </c>
      <c r="J105" s="40">
        <v>0.423954801504562</v>
      </c>
      <c r="K105" s="40">
        <v>0.37470268996108902</v>
      </c>
      <c r="L105" s="40">
        <v>0.33133919864568501</v>
      </c>
      <c r="M105" s="40">
        <v>0.30707869624192102</v>
      </c>
      <c r="N105" s="40">
        <v>0.30650011695013801</v>
      </c>
      <c r="O105" s="40">
        <v>0.33167170572168803</v>
      </c>
      <c r="P105" s="40">
        <v>0.34218477673471298</v>
      </c>
      <c r="Q105" s="40">
        <v>0.35489866429919698</v>
      </c>
      <c r="R105" s="40">
        <v>0.385466123176952</v>
      </c>
      <c r="S105" s="40">
        <v>0.427325933105835</v>
      </c>
      <c r="T105" s="40">
        <v>0.50157175920633001</v>
      </c>
      <c r="U105" s="40">
        <v>0.58139767652547003</v>
      </c>
      <c r="V105" s="40">
        <v>0.65714374871611703</v>
      </c>
      <c r="W105" s="40">
        <v>0.72865326407276898</v>
      </c>
      <c r="X105" s="40">
        <v>0.79769244221072599</v>
      </c>
      <c r="Y105" s="40">
        <v>0.85116303191217801</v>
      </c>
      <c r="Z105" s="40">
        <v>0.92859917411100401</v>
      </c>
      <c r="AA105" s="40">
        <v>0.95870702224259097</v>
      </c>
      <c r="AB105" s="40">
        <v>0.94038513023828396</v>
      </c>
      <c r="AC105" s="40">
        <v>0.88249866208944805</v>
      </c>
      <c r="AD105" s="40">
        <v>0.82510747043791499</v>
      </c>
      <c r="AE105" s="40">
        <v>0.72247439626639098</v>
      </c>
      <c r="AF105" s="40">
        <v>0.61925926514371499</v>
      </c>
      <c r="AG105" s="40">
        <v>-1.5574151535907001E-2</v>
      </c>
      <c r="AH105" s="40">
        <v>-2.78554444999679E-2</v>
      </c>
      <c r="AI105" s="40">
        <v>-2.0245015906286301E-2</v>
      </c>
      <c r="AJ105" s="40">
        <v>-2.6601965480219501E-2</v>
      </c>
      <c r="AK105" s="40">
        <v>-3.4795220245871103E-2</v>
      </c>
      <c r="AL105" s="40">
        <v>-2.2062763137004102E-2</v>
      </c>
      <c r="AM105" s="40">
        <v>-2.6802698453459801E-2</v>
      </c>
      <c r="AN105" s="40">
        <v>-3.0292521133911399E-2</v>
      </c>
      <c r="AO105" s="40">
        <v>-1.5762188851735401E-2</v>
      </c>
      <c r="AP105" s="40">
        <v>-2.90191786082101E-2</v>
      </c>
      <c r="AQ105" s="40">
        <v>-2.1080058666104101E-2</v>
      </c>
      <c r="AR105" s="40">
        <v>-6.0648039822593603E-3</v>
      </c>
      <c r="AS105" s="40">
        <v>-7.62300436456611E-3</v>
      </c>
      <c r="AT105" s="40">
        <v>-2.8771536458095701E-2</v>
      </c>
      <c r="AU105" s="40">
        <v>5.9044054059046697E-2</v>
      </c>
      <c r="AV105" s="40">
        <v>0.110766202688431</v>
      </c>
      <c r="AW105" s="40">
        <v>5.9571773150824299E-2</v>
      </c>
      <c r="AX105" s="40">
        <v>0.124725289656527</v>
      </c>
      <c r="AY105" s="40">
        <v>0.11477320748620699</v>
      </c>
      <c r="AZ105" s="40">
        <v>-8.1389910972796603E-2</v>
      </c>
      <c r="BA105" s="40">
        <v>-7.0696966232812006E-2</v>
      </c>
      <c r="BB105" s="40">
        <v>-0.110123301878851</v>
      </c>
      <c r="BC105" s="40">
        <v>-7.4805024604701703E-2</v>
      </c>
      <c r="BD105" s="40">
        <v>-2.75547108553457E-2</v>
      </c>
      <c r="BE105" s="40">
        <v>-6.9620390166922697E-3</v>
      </c>
      <c r="BF105" s="40">
        <v>-1.9949087809244499E-2</v>
      </c>
      <c r="BG105" s="40">
        <v>-1.41388769780415E-2</v>
      </c>
      <c r="BH105" s="40">
        <v>-2.0833410390479999E-2</v>
      </c>
      <c r="BI105" s="40">
        <v>-2.57496744349868E-2</v>
      </c>
      <c r="BJ105" s="40">
        <v>-1.68490591339676E-2</v>
      </c>
      <c r="BK105" s="40">
        <v>-1.8255376713666099E-2</v>
      </c>
      <c r="BL105" s="40">
        <v>-2.1937542362238799E-2</v>
      </c>
      <c r="BM105" s="40">
        <v>-8.45713918643262E-3</v>
      </c>
      <c r="BN105" s="40">
        <v>-2.1213774746817099E-2</v>
      </c>
      <c r="BO105" s="40">
        <v>-1.35091061822249E-2</v>
      </c>
      <c r="BP105" s="40">
        <v>-1.92118847474386E-3</v>
      </c>
      <c r="BQ105" s="40">
        <v>-3.4259462514873102E-3</v>
      </c>
      <c r="BR105" s="40">
        <v>-1.3080430651983299E-2</v>
      </c>
      <c r="BS105" s="40">
        <v>8.2147258273830195E-2</v>
      </c>
      <c r="BT105" s="40">
        <v>0.131804230469864</v>
      </c>
      <c r="BU105" s="40">
        <v>8.0317284592631794E-2</v>
      </c>
      <c r="BV105" s="40">
        <v>0.144050798324841</v>
      </c>
      <c r="BW105" s="40">
        <v>0.133245425956693</v>
      </c>
      <c r="BX105" s="40">
        <v>-6.7713123261691599E-2</v>
      </c>
      <c r="BY105" s="40">
        <v>-5.5568493991734899E-2</v>
      </c>
      <c r="BZ105" s="40">
        <v>-0.10081669255193</v>
      </c>
      <c r="CA105" s="40">
        <v>-6.4997545936291506E-2</v>
      </c>
      <c r="CB105" s="40">
        <v>-1.9715444117456099E-2</v>
      </c>
      <c r="CC105" s="40">
        <v>-9.9731612070440095E-4</v>
      </c>
      <c r="CD105" s="40">
        <v>-1.4473169250146901E-2</v>
      </c>
      <c r="CE105" s="40">
        <v>-9.9097837572872608E-3</v>
      </c>
      <c r="CF105" s="40">
        <v>-1.6838126707902901E-2</v>
      </c>
      <c r="CG105" s="40">
        <v>-1.9484756961543399E-2</v>
      </c>
      <c r="CH105" s="40">
        <v>-1.32380636238148E-2</v>
      </c>
      <c r="CI105" s="40">
        <v>-1.2335527714135101E-2</v>
      </c>
      <c r="CJ105" s="40">
        <v>-1.6150909516499799E-2</v>
      </c>
      <c r="CK105" s="40">
        <v>-3.3976840413977999E-3</v>
      </c>
      <c r="CL105" s="40">
        <v>-1.5807775809784201E-2</v>
      </c>
      <c r="CM105" s="40">
        <v>-8.2654875550558608E-3</v>
      </c>
      <c r="CN105" s="40">
        <v>9.48667003189631E-4</v>
      </c>
      <c r="CO105" s="40">
        <v>-5.1907658774127605E-4</v>
      </c>
      <c r="CP105" s="40">
        <v>-2.21281857001522E-3</v>
      </c>
      <c r="CQ105" s="40">
        <v>9.8148467134390696E-2</v>
      </c>
      <c r="CR105" s="40">
        <v>0.146375104423771</v>
      </c>
      <c r="CS105" s="40">
        <v>9.46855626207979E-2</v>
      </c>
      <c r="CT105" s="40">
        <v>0.15743558675779801</v>
      </c>
      <c r="CU105" s="40">
        <v>0.14603922819798601</v>
      </c>
      <c r="CV105" s="40">
        <v>-5.8240621756168703E-2</v>
      </c>
      <c r="CW105" s="40">
        <v>-4.5090560202976401E-2</v>
      </c>
      <c r="CX105" s="40">
        <v>-9.4370963282549097E-2</v>
      </c>
      <c r="CY105" s="40">
        <v>-5.8204916086779003E-2</v>
      </c>
      <c r="CZ105" s="40">
        <v>-1.42859918553171E-2</v>
      </c>
      <c r="DA105" s="40">
        <v>4.96740677528347E-3</v>
      </c>
      <c r="DB105" s="40">
        <v>-8.9972506910493601E-3</v>
      </c>
      <c r="DC105" s="40">
        <v>-5.6806905365329903E-3</v>
      </c>
      <c r="DD105" s="40">
        <v>-1.2842843025325901E-2</v>
      </c>
      <c r="DE105" s="40">
        <v>-1.3219839488100101E-2</v>
      </c>
      <c r="DF105" s="40">
        <v>-9.6270681136619608E-3</v>
      </c>
      <c r="DG105" s="40">
        <v>-6.4156787146039899E-3</v>
      </c>
      <c r="DH105" s="40">
        <v>-1.03642766707608E-2</v>
      </c>
      <c r="DI105" s="40">
        <v>1.66177110363701E-3</v>
      </c>
      <c r="DJ105" s="40">
        <v>-1.04017768727513E-2</v>
      </c>
      <c r="DK105" s="40">
        <v>-3.0218689278868E-3</v>
      </c>
      <c r="DL105" s="40">
        <v>3.8185224811231201E-3</v>
      </c>
      <c r="DM105" s="40">
        <v>2.3877930760047598E-3</v>
      </c>
      <c r="DN105" s="40">
        <v>8.6547935119528699E-3</v>
      </c>
      <c r="DO105" s="40">
        <v>0.114149675994951</v>
      </c>
      <c r="DP105" s="40">
        <v>0.16094597837767799</v>
      </c>
      <c r="DQ105" s="40">
        <v>0.10905384064896401</v>
      </c>
      <c r="DR105" s="40">
        <v>0.17082037519075499</v>
      </c>
      <c r="DS105" s="40">
        <v>0.15883303043927899</v>
      </c>
      <c r="DT105" s="40">
        <v>-4.8768120250645898E-2</v>
      </c>
      <c r="DU105" s="40">
        <v>-3.4612626414217897E-2</v>
      </c>
      <c r="DV105" s="40">
        <v>-8.7925234013168402E-2</v>
      </c>
      <c r="DW105" s="40">
        <v>-5.1412286237266402E-2</v>
      </c>
      <c r="DX105" s="40">
        <v>-8.8565395931781508E-3</v>
      </c>
      <c r="DY105" s="40">
        <v>1.35795192944982E-2</v>
      </c>
      <c r="DZ105" s="40">
        <v>-1.0908940003259899E-3</v>
      </c>
      <c r="EA105" s="40">
        <v>4.25448391711734E-4</v>
      </c>
      <c r="EB105" s="40">
        <v>-7.0742879355863899E-3</v>
      </c>
      <c r="EC105" s="40">
        <v>-4.1742936772157799E-3</v>
      </c>
      <c r="ED105" s="40">
        <v>-4.4133641106254501E-3</v>
      </c>
      <c r="EE105" s="40">
        <v>2.13164302518971E-3</v>
      </c>
      <c r="EF105" s="40">
        <v>-2.0092978990881999E-3</v>
      </c>
      <c r="EG105" s="40">
        <v>8.9668207689397594E-3</v>
      </c>
      <c r="EH105" s="40">
        <v>-2.5963730113583599E-3</v>
      </c>
      <c r="EI105" s="40">
        <v>4.54908355599237E-3</v>
      </c>
      <c r="EJ105" s="40">
        <v>7.96213798863862E-3</v>
      </c>
      <c r="EK105" s="40">
        <v>6.5848511890835596E-3</v>
      </c>
      <c r="EL105" s="40">
        <v>2.43458993180653E-2</v>
      </c>
      <c r="EM105" s="40">
        <v>0.137252880209735</v>
      </c>
      <c r="EN105" s="40">
        <v>0.18198400615911101</v>
      </c>
      <c r="EO105" s="40">
        <v>0.12979935209077101</v>
      </c>
      <c r="EP105" s="40">
        <v>0.190145883859069</v>
      </c>
      <c r="EQ105" s="40">
        <v>0.17730524890976401</v>
      </c>
      <c r="ER105" s="40">
        <v>-3.5091332539540797E-2</v>
      </c>
      <c r="ES105" s="40">
        <v>-1.94841541731407E-2</v>
      </c>
      <c r="ET105" s="40">
        <v>-7.8618624686247002E-2</v>
      </c>
      <c r="EU105" s="40">
        <v>-4.1604807568856303E-2</v>
      </c>
      <c r="EV105" s="40">
        <v>-1.01727285528859E-3</v>
      </c>
      <c r="EW105" s="40">
        <v>86</v>
      </c>
      <c r="EX105" s="40">
        <v>86</v>
      </c>
      <c r="EY105" s="40">
        <v>84.5</v>
      </c>
      <c r="EZ105" s="40">
        <v>82.5</v>
      </c>
      <c r="FA105" s="40">
        <v>80.5</v>
      </c>
      <c r="FB105" s="40">
        <v>79.5</v>
      </c>
      <c r="FC105" s="40">
        <v>79</v>
      </c>
      <c r="FD105" s="40">
        <v>80</v>
      </c>
      <c r="FE105" s="40">
        <v>81.5</v>
      </c>
      <c r="FF105" s="40">
        <v>85</v>
      </c>
      <c r="FG105" s="40">
        <v>88.5</v>
      </c>
      <c r="FH105" s="40">
        <v>90.5</v>
      </c>
      <c r="FI105" s="40">
        <v>94</v>
      </c>
      <c r="FJ105" s="40">
        <v>97</v>
      </c>
      <c r="FK105" s="40">
        <v>99.5</v>
      </c>
      <c r="FL105" s="40">
        <v>99.5</v>
      </c>
      <c r="FM105" s="40">
        <v>99.5</v>
      </c>
      <c r="FN105" s="40">
        <v>101.5</v>
      </c>
      <c r="FO105" s="40">
        <v>102</v>
      </c>
      <c r="FP105" s="40">
        <v>100.5</v>
      </c>
      <c r="FQ105" s="40">
        <v>97.5</v>
      </c>
      <c r="FR105" s="40">
        <v>95.5</v>
      </c>
      <c r="FS105" s="40">
        <v>93.5</v>
      </c>
      <c r="FT105" s="40">
        <v>92</v>
      </c>
      <c r="FU105" s="40">
        <v>9.0112645090556304E-2</v>
      </c>
      <c r="FV105" s="40">
        <v>0</v>
      </c>
      <c r="FW105" s="40">
        <v>0</v>
      </c>
      <c r="FX105" s="41">
        <v>1</v>
      </c>
      <c r="FY105" s="22"/>
      <c r="FZ105" s="22"/>
    </row>
    <row r="106" spans="1:182" x14ac:dyDescent="0.2">
      <c r="A106" t="s">
        <v>42</v>
      </c>
      <c r="B106" t="s">
        <v>58</v>
      </c>
      <c r="C106" t="s">
        <v>3</v>
      </c>
      <c r="D106" t="s">
        <v>39</v>
      </c>
      <c r="E106" t="s">
        <v>78</v>
      </c>
      <c r="F106" s="22" t="s">
        <v>1</v>
      </c>
      <c r="G106" s="35">
        <v>43670</v>
      </c>
      <c r="H106" s="40">
        <v>3656</v>
      </c>
      <c r="I106" s="40">
        <v>5.0281986083275196</v>
      </c>
      <c r="J106" s="40">
        <v>4.59976480884613</v>
      </c>
      <c r="K106" s="40">
        <v>4.1128416442383404</v>
      </c>
      <c r="L106" s="40">
        <v>3.6651265317873798</v>
      </c>
      <c r="M106" s="40">
        <v>3.38991019850631</v>
      </c>
      <c r="N106" s="40">
        <v>3.1688927734267098</v>
      </c>
      <c r="O106" s="40">
        <v>3.1090979076151402</v>
      </c>
      <c r="P106" s="40">
        <v>3.2204037593271702</v>
      </c>
      <c r="Q106" s="40">
        <v>3.46149855421266</v>
      </c>
      <c r="R106" s="40">
        <v>4.0852210617993201</v>
      </c>
      <c r="S106" s="40">
        <v>4.9075848655351999</v>
      </c>
      <c r="T106" s="40">
        <v>5.8428209975298104</v>
      </c>
      <c r="U106" s="40">
        <v>6.8968318516864997</v>
      </c>
      <c r="V106" s="40">
        <v>7.8901563565230504</v>
      </c>
      <c r="W106" s="40">
        <v>8.7785063997785304</v>
      </c>
      <c r="X106" s="40">
        <v>9.4641168033534004</v>
      </c>
      <c r="Y106" s="40">
        <v>9.9159453378881395</v>
      </c>
      <c r="Z106" s="40">
        <v>10.225673576099799</v>
      </c>
      <c r="AA106" s="40">
        <v>10.1262271647813</v>
      </c>
      <c r="AB106" s="40">
        <v>9.5555710668707796</v>
      </c>
      <c r="AC106" s="40">
        <v>8.9149469074129293</v>
      </c>
      <c r="AD106" s="40">
        <v>8.3758595903515101</v>
      </c>
      <c r="AE106" s="40">
        <v>7.4307806276394803</v>
      </c>
      <c r="AF106" s="40">
        <v>6.3234175574423199</v>
      </c>
      <c r="AG106" s="40">
        <v>-0.118702248913498</v>
      </c>
      <c r="AH106" s="40">
        <v>-7.3412689396741601E-2</v>
      </c>
      <c r="AI106" s="40">
        <v>-8.6670521665639794E-2</v>
      </c>
      <c r="AJ106" s="40">
        <v>-4.3732264207802497E-2</v>
      </c>
      <c r="AK106" s="40">
        <v>-5.2810180136590598E-2</v>
      </c>
      <c r="AL106" s="40">
        <v>1.51290131124708E-2</v>
      </c>
      <c r="AM106" s="40">
        <v>-3.72825391842719E-2</v>
      </c>
      <c r="AN106" s="40">
        <v>-2.19326503929007E-2</v>
      </c>
      <c r="AO106" s="40">
        <v>-1.4352686949457001E-2</v>
      </c>
      <c r="AP106" s="40">
        <v>-4.62811422421575E-2</v>
      </c>
      <c r="AQ106" s="40">
        <v>-0.10965654684326</v>
      </c>
      <c r="AR106" s="40">
        <v>-3.39134710399926E-4</v>
      </c>
      <c r="AS106" s="40">
        <v>-3.5610193176099598E-2</v>
      </c>
      <c r="AT106" s="40">
        <v>-5.6723228123266703E-2</v>
      </c>
      <c r="AU106" s="40">
        <v>0.294976778870845</v>
      </c>
      <c r="AV106" s="40">
        <v>0.22742325398471999</v>
      </c>
      <c r="AW106" s="40">
        <v>0.25810156284400798</v>
      </c>
      <c r="AX106" s="40">
        <v>0.302478823368661</v>
      </c>
      <c r="AY106" s="40">
        <v>0.18229014048570499</v>
      </c>
      <c r="AZ106" s="40">
        <v>-0.15560323278493099</v>
      </c>
      <c r="BA106" s="40">
        <v>-0.14976764845073001</v>
      </c>
      <c r="BB106" s="40">
        <v>-0.153641459854716</v>
      </c>
      <c r="BC106" s="40">
        <v>-0.10649246320347699</v>
      </c>
      <c r="BD106" s="40">
        <v>-0.16842280663346501</v>
      </c>
      <c r="BE106" s="40">
        <v>-8.8427729175451802E-2</v>
      </c>
      <c r="BF106" s="40">
        <v>-4.50142548479548E-2</v>
      </c>
      <c r="BG106" s="40">
        <v>-6.6777824484499995E-2</v>
      </c>
      <c r="BH106" s="40">
        <v>-1.6847037219011401E-2</v>
      </c>
      <c r="BI106" s="40">
        <v>-2.9607938393893099E-2</v>
      </c>
      <c r="BJ106" s="40">
        <v>4.0543534340702798E-2</v>
      </c>
      <c r="BK106" s="40">
        <v>-1.6120962097839201E-2</v>
      </c>
      <c r="BL106" s="40">
        <v>4.4346395146533197E-3</v>
      </c>
      <c r="BM106" s="40">
        <v>1.08790356764363E-2</v>
      </c>
      <c r="BN106" s="40">
        <v>-1.4753148786654499E-2</v>
      </c>
      <c r="BO106" s="40">
        <v>-7.1923826200315594E-2</v>
      </c>
      <c r="BP106" s="40">
        <v>1.01657170750547E-2</v>
      </c>
      <c r="BQ106" s="40">
        <v>-2.500368796345E-2</v>
      </c>
      <c r="BR106" s="40">
        <v>-1.8801852752533599E-2</v>
      </c>
      <c r="BS106" s="40">
        <v>0.33168537297947898</v>
      </c>
      <c r="BT106" s="40">
        <v>0.287671194967764</v>
      </c>
      <c r="BU106" s="40">
        <v>0.32341555096980001</v>
      </c>
      <c r="BV106" s="40">
        <v>0.371154097209144</v>
      </c>
      <c r="BW106" s="40">
        <v>0.254618278566067</v>
      </c>
      <c r="BX106" s="40">
        <v>-8.8473574065453295E-2</v>
      </c>
      <c r="BY106" s="40">
        <v>-9.4372886318869906E-2</v>
      </c>
      <c r="BZ106" s="40">
        <v>-0.122137912978089</v>
      </c>
      <c r="CA106" s="40">
        <v>-7.6645921856201102E-2</v>
      </c>
      <c r="CB106" s="40">
        <v>-0.126754719117708</v>
      </c>
      <c r="CC106" s="40">
        <v>-6.7459689029243E-2</v>
      </c>
      <c r="CD106" s="40">
        <v>-2.53455855887652E-2</v>
      </c>
      <c r="CE106" s="40">
        <v>-5.3000203015369798E-2</v>
      </c>
      <c r="CF106" s="40">
        <v>1.7735890937641101E-3</v>
      </c>
      <c r="CG106" s="40">
        <v>-1.3538136443194499E-2</v>
      </c>
      <c r="CH106" s="40">
        <v>5.8145554323882E-2</v>
      </c>
      <c r="CI106" s="40">
        <v>-1.4645182716539801E-3</v>
      </c>
      <c r="CJ106" s="40">
        <v>2.26965441827402E-2</v>
      </c>
      <c r="CK106" s="40">
        <v>2.8354449904489602E-2</v>
      </c>
      <c r="CL106" s="40">
        <v>7.08304343784522E-3</v>
      </c>
      <c r="CM106" s="40">
        <v>-4.5790258827068102E-2</v>
      </c>
      <c r="CN106" s="40">
        <v>1.7441345421045501E-2</v>
      </c>
      <c r="CO106" s="40">
        <v>-1.76576547634478E-2</v>
      </c>
      <c r="CP106" s="40">
        <v>7.4623763104869102E-3</v>
      </c>
      <c r="CQ106" s="40">
        <v>0.35710963343482899</v>
      </c>
      <c r="CR106" s="40">
        <v>0.32939873536112402</v>
      </c>
      <c r="CS106" s="40">
        <v>0.36865182018167902</v>
      </c>
      <c r="CT106" s="40">
        <v>0.418718382667635</v>
      </c>
      <c r="CU106" s="40">
        <v>0.30471252666948601</v>
      </c>
      <c r="CV106" s="40">
        <v>-4.1979776931410299E-2</v>
      </c>
      <c r="CW106" s="40">
        <v>-5.6006642813747599E-2</v>
      </c>
      <c r="CX106" s="40">
        <v>-0.100318652379648</v>
      </c>
      <c r="CY106" s="40">
        <v>-5.5974298239702597E-2</v>
      </c>
      <c r="CZ106" s="40">
        <v>-9.7895528636541995E-2</v>
      </c>
      <c r="DA106" s="40">
        <v>-4.6491648883034198E-2</v>
      </c>
      <c r="DB106" s="40">
        <v>-5.6769163295755801E-3</v>
      </c>
      <c r="DC106" s="40">
        <v>-3.9222581546239602E-2</v>
      </c>
      <c r="DD106" s="40">
        <v>2.0394215406539601E-2</v>
      </c>
      <c r="DE106" s="40">
        <v>2.53166550750415E-3</v>
      </c>
      <c r="DF106" s="40">
        <v>7.5747574307061097E-2</v>
      </c>
      <c r="DG106" s="40">
        <v>1.3191925554531201E-2</v>
      </c>
      <c r="DH106" s="40">
        <v>4.0958448850827001E-2</v>
      </c>
      <c r="DI106" s="40">
        <v>4.5829864132542801E-2</v>
      </c>
      <c r="DJ106" s="40">
        <v>2.8919235662345E-2</v>
      </c>
      <c r="DK106" s="40">
        <v>-1.96566914538207E-2</v>
      </c>
      <c r="DL106" s="40">
        <v>2.4716973767036202E-2</v>
      </c>
      <c r="DM106" s="40">
        <v>-1.0311621563445599E-2</v>
      </c>
      <c r="DN106" s="40">
        <v>3.3726605373507398E-2</v>
      </c>
      <c r="DO106" s="40">
        <v>0.382533893890179</v>
      </c>
      <c r="DP106" s="40">
        <v>0.37112627575448398</v>
      </c>
      <c r="DQ106" s="40">
        <v>0.41388808939355698</v>
      </c>
      <c r="DR106" s="40">
        <v>0.46628266812612501</v>
      </c>
      <c r="DS106" s="40">
        <v>0.35480677477290401</v>
      </c>
      <c r="DT106" s="40">
        <v>4.5140202026326603E-3</v>
      </c>
      <c r="DU106" s="40">
        <v>-1.7640399308625199E-2</v>
      </c>
      <c r="DV106" s="40">
        <v>-7.8499391781206407E-2</v>
      </c>
      <c r="DW106" s="40">
        <v>-3.5302674623204099E-2</v>
      </c>
      <c r="DX106" s="40">
        <v>-6.9036338155375604E-2</v>
      </c>
      <c r="DY106" s="40">
        <v>-1.62171291449878E-2</v>
      </c>
      <c r="DZ106" s="40">
        <v>2.2721518219211201E-2</v>
      </c>
      <c r="EA106" s="40">
        <v>-1.9329884365099699E-2</v>
      </c>
      <c r="EB106" s="40">
        <v>4.7279442395330697E-2</v>
      </c>
      <c r="EC106" s="40">
        <v>2.5733907250201599E-2</v>
      </c>
      <c r="ED106" s="40">
        <v>0.101162095535293</v>
      </c>
      <c r="EE106" s="40">
        <v>3.4353502640963901E-2</v>
      </c>
      <c r="EF106" s="40">
        <v>6.7325738758381007E-2</v>
      </c>
      <c r="EG106" s="40">
        <v>7.1061586758436199E-2</v>
      </c>
      <c r="EH106" s="40">
        <v>6.0447229117847903E-2</v>
      </c>
      <c r="EI106" s="40">
        <v>1.8076029189124002E-2</v>
      </c>
      <c r="EJ106" s="40">
        <v>3.5221825552490801E-2</v>
      </c>
      <c r="EK106" s="40">
        <v>2.9488364920403701E-4</v>
      </c>
      <c r="EL106" s="40">
        <v>7.16479807442406E-2</v>
      </c>
      <c r="EM106" s="40">
        <v>0.41924248799881297</v>
      </c>
      <c r="EN106" s="40">
        <v>0.43137421673752802</v>
      </c>
      <c r="EO106" s="40">
        <v>0.47920207751934901</v>
      </c>
      <c r="EP106" s="40">
        <v>0.53495794196660795</v>
      </c>
      <c r="EQ106" s="40">
        <v>0.42713491285326599</v>
      </c>
      <c r="ER106" s="40">
        <v>7.1643678922110696E-2</v>
      </c>
      <c r="ES106" s="40">
        <v>3.7754362823234501E-2</v>
      </c>
      <c r="ET106" s="40">
        <v>-4.6995844904579302E-2</v>
      </c>
      <c r="EU106" s="40">
        <v>-5.4561332759286698E-3</v>
      </c>
      <c r="EV106" s="40">
        <v>-2.7368250639619399E-2</v>
      </c>
      <c r="EW106" s="40">
        <v>86</v>
      </c>
      <c r="EX106" s="40">
        <v>86</v>
      </c>
      <c r="EY106" s="40">
        <v>84.5</v>
      </c>
      <c r="EZ106" s="40">
        <v>82.5</v>
      </c>
      <c r="FA106" s="40">
        <v>80.5</v>
      </c>
      <c r="FB106" s="40">
        <v>79.5</v>
      </c>
      <c r="FC106" s="40">
        <v>79</v>
      </c>
      <c r="FD106" s="40">
        <v>80</v>
      </c>
      <c r="FE106" s="40">
        <v>81.5</v>
      </c>
      <c r="FF106" s="40">
        <v>85</v>
      </c>
      <c r="FG106" s="40">
        <v>88.5</v>
      </c>
      <c r="FH106" s="40">
        <v>90.5</v>
      </c>
      <c r="FI106" s="40">
        <v>94</v>
      </c>
      <c r="FJ106" s="40">
        <v>97</v>
      </c>
      <c r="FK106" s="40">
        <v>99.5</v>
      </c>
      <c r="FL106" s="40">
        <v>99.5</v>
      </c>
      <c r="FM106" s="40">
        <v>99.5</v>
      </c>
      <c r="FN106" s="40">
        <v>101.5</v>
      </c>
      <c r="FO106" s="40">
        <v>102</v>
      </c>
      <c r="FP106" s="40">
        <v>100.5</v>
      </c>
      <c r="FQ106" s="40">
        <v>97.5</v>
      </c>
      <c r="FR106" s="40">
        <v>95.5</v>
      </c>
      <c r="FS106" s="40">
        <v>93.5</v>
      </c>
      <c r="FT106" s="40">
        <v>92</v>
      </c>
      <c r="FU106" s="40">
        <v>2.1911714696891099E-2</v>
      </c>
      <c r="FV106" s="40">
        <v>0</v>
      </c>
      <c r="FW106" s="40">
        <v>0</v>
      </c>
      <c r="FX106" s="41">
        <v>1</v>
      </c>
      <c r="FY106" s="22"/>
      <c r="FZ106" s="22"/>
    </row>
    <row r="107" spans="1:182" x14ac:dyDescent="0.2">
      <c r="A107" t="s">
        <v>42</v>
      </c>
      <c r="B107" t="s">
        <v>58</v>
      </c>
      <c r="C107" t="s">
        <v>3</v>
      </c>
      <c r="D107" t="s">
        <v>39</v>
      </c>
      <c r="E107" t="s">
        <v>78</v>
      </c>
      <c r="F107" s="22" t="s">
        <v>77</v>
      </c>
      <c r="G107" s="35">
        <v>43670</v>
      </c>
      <c r="H107" s="40">
        <v>3249</v>
      </c>
      <c r="I107" s="40">
        <v>4.4814375400158699</v>
      </c>
      <c r="J107" s="40">
        <v>4.0999433890550998</v>
      </c>
      <c r="K107" s="40">
        <v>3.6622540858624002</v>
      </c>
      <c r="L107" s="40">
        <v>3.2742177660238001</v>
      </c>
      <c r="M107" s="40">
        <v>3.0296642238883802</v>
      </c>
      <c r="N107" s="40">
        <v>2.8258732721745798</v>
      </c>
      <c r="O107" s="40">
        <v>2.7651981124306002</v>
      </c>
      <c r="P107" s="40">
        <v>2.8663053209328502</v>
      </c>
      <c r="Q107" s="40">
        <v>3.08982657859623</v>
      </c>
      <c r="R107" s="40">
        <v>3.63868275661433</v>
      </c>
      <c r="S107" s="40">
        <v>4.3564852446543698</v>
      </c>
      <c r="T107" s="40">
        <v>5.1780071300016397</v>
      </c>
      <c r="U107" s="40">
        <v>6.10521027993875</v>
      </c>
      <c r="V107" s="40">
        <v>6.97348140045154</v>
      </c>
      <c r="W107" s="40">
        <v>7.7587015925587099</v>
      </c>
      <c r="X107" s="40">
        <v>8.3645058083038695</v>
      </c>
      <c r="Y107" s="40">
        <v>8.76842952484796</v>
      </c>
      <c r="Z107" s="40">
        <v>9.0235698371367796</v>
      </c>
      <c r="AA107" s="40">
        <v>8.9322738226463994</v>
      </c>
      <c r="AB107" s="40">
        <v>8.4220709780830703</v>
      </c>
      <c r="AC107" s="40">
        <v>7.8608905667748203</v>
      </c>
      <c r="AD107" s="40">
        <v>7.3902268110017797</v>
      </c>
      <c r="AE107" s="40">
        <v>6.5714323298816097</v>
      </c>
      <c r="AF107" s="40">
        <v>5.6034553310965496</v>
      </c>
      <c r="AG107" s="40">
        <v>-9.6344836091460204E-2</v>
      </c>
      <c r="AH107" s="40">
        <v>-6.5538663177237999E-2</v>
      </c>
      <c r="AI107" s="40">
        <v>-7.6593976252414098E-2</v>
      </c>
      <c r="AJ107" s="40">
        <v>-3.95361355719277E-2</v>
      </c>
      <c r="AK107" s="40">
        <v>-3.8291516586644703E-2</v>
      </c>
      <c r="AL107" s="40">
        <v>1.38018980514836E-2</v>
      </c>
      <c r="AM107" s="40">
        <v>-3.7329307642067197E-2</v>
      </c>
      <c r="AN107" s="40">
        <v>-3.02847427623282E-2</v>
      </c>
      <c r="AO107" s="40">
        <v>1.55441769962342E-3</v>
      </c>
      <c r="AP107" s="40">
        <v>-6.0574781606885897E-2</v>
      </c>
      <c r="AQ107" s="40">
        <v>-0.115523068968454</v>
      </c>
      <c r="AR107" s="40">
        <v>3.0894725397585601E-3</v>
      </c>
      <c r="AS107" s="40">
        <v>-3.30282235469593E-2</v>
      </c>
      <c r="AT107" s="40">
        <v>-5.9296837214854001E-2</v>
      </c>
      <c r="AU107" s="40">
        <v>0.17646805680906499</v>
      </c>
      <c r="AV107" s="40">
        <v>8.1309580052244604E-2</v>
      </c>
      <c r="AW107" s="40">
        <v>0.187948739059802</v>
      </c>
      <c r="AX107" s="40">
        <v>0.15816876439386701</v>
      </c>
      <c r="AY107" s="40">
        <v>8.8117844907727005E-2</v>
      </c>
      <c r="AZ107" s="40">
        <v>-9.6273746754457795E-2</v>
      </c>
      <c r="BA107" s="40">
        <v>-8.7370361099034594E-2</v>
      </c>
      <c r="BB107" s="40">
        <v>-0.120742150547577</v>
      </c>
      <c r="BC107" s="40">
        <v>-7.2079328402343296E-2</v>
      </c>
      <c r="BD107" s="40">
        <v>-0.15164584892972399</v>
      </c>
      <c r="BE107" s="40">
        <v>-6.8902684101106004E-2</v>
      </c>
      <c r="BF107" s="40">
        <v>-3.6951650355836002E-2</v>
      </c>
      <c r="BG107" s="40">
        <v>-5.56773116089068E-2</v>
      </c>
      <c r="BH107" s="40">
        <v>-1.2007694908070901E-2</v>
      </c>
      <c r="BI107" s="40">
        <v>-1.56223912382377E-2</v>
      </c>
      <c r="BJ107" s="40">
        <v>3.7750119742679403E-2</v>
      </c>
      <c r="BK107" s="40">
        <v>-1.6898324761237701E-2</v>
      </c>
      <c r="BL107" s="40">
        <v>-5.76479127912878E-3</v>
      </c>
      <c r="BM107" s="40">
        <v>2.61876647686635E-2</v>
      </c>
      <c r="BN107" s="40">
        <v>-3.2589422024589303E-2</v>
      </c>
      <c r="BO107" s="40">
        <v>-7.7462728807260503E-2</v>
      </c>
      <c r="BP107" s="40">
        <v>1.17805379439881E-2</v>
      </c>
      <c r="BQ107" s="40">
        <v>-2.4158748722037798E-2</v>
      </c>
      <c r="BR107" s="40">
        <v>-2.7311602712405202E-2</v>
      </c>
      <c r="BS107" s="40">
        <v>0.211148314353234</v>
      </c>
      <c r="BT107" s="40">
        <v>0.13787430192760999</v>
      </c>
      <c r="BU107" s="40">
        <v>0.24447497916889099</v>
      </c>
      <c r="BV107" s="40">
        <v>0.218305824519957</v>
      </c>
      <c r="BW107" s="40">
        <v>0.159329579999239</v>
      </c>
      <c r="BX107" s="40">
        <v>-3.3121112323315903E-2</v>
      </c>
      <c r="BY107" s="40">
        <v>-3.7791314913982799E-2</v>
      </c>
      <c r="BZ107" s="40">
        <v>-8.8565366940628804E-2</v>
      </c>
      <c r="CA107" s="40">
        <v>-4.4117969563794102E-2</v>
      </c>
      <c r="CB107" s="40">
        <v>-0.110744742324717</v>
      </c>
      <c r="CC107" s="40">
        <v>-4.9896333228791903E-2</v>
      </c>
      <c r="CD107" s="40">
        <v>-1.7152372359493399E-2</v>
      </c>
      <c r="CE107" s="40">
        <v>-4.1190493394622302E-2</v>
      </c>
      <c r="CF107" s="40">
        <v>7.0584192366525897E-3</v>
      </c>
      <c r="CG107" s="40">
        <v>7.8175921791802898E-5</v>
      </c>
      <c r="CH107" s="40">
        <v>5.43365851332515E-2</v>
      </c>
      <c r="CI107" s="40">
        <v>-2.7478882562659299E-3</v>
      </c>
      <c r="CJ107" s="40">
        <v>1.12176524237418E-2</v>
      </c>
      <c r="CK107" s="40">
        <v>4.3248576649158398E-2</v>
      </c>
      <c r="CL107" s="40">
        <v>-1.3206847228852899E-2</v>
      </c>
      <c r="CM107" s="40">
        <v>-5.1102253153691102E-2</v>
      </c>
      <c r="CN107" s="40">
        <v>1.7799943367625502E-2</v>
      </c>
      <c r="CO107" s="40">
        <v>-1.8015777477112499E-2</v>
      </c>
      <c r="CP107" s="40">
        <v>-5.1587267316705399E-3</v>
      </c>
      <c r="CQ107" s="40">
        <v>0.235167755082896</v>
      </c>
      <c r="CR107" s="40">
        <v>0.17705085598707099</v>
      </c>
      <c r="CS107" s="40">
        <v>0.28362488087425403</v>
      </c>
      <c r="CT107" s="40">
        <v>0.259956569169562</v>
      </c>
      <c r="CU107" s="40">
        <v>0.20865061079344599</v>
      </c>
      <c r="CV107" s="40">
        <v>1.0618209903715399E-2</v>
      </c>
      <c r="CW107" s="40">
        <v>-3.4530185573785101E-3</v>
      </c>
      <c r="CX107" s="40">
        <v>-6.6279824633628304E-2</v>
      </c>
      <c r="CY107" s="40">
        <v>-2.4752017610064399E-2</v>
      </c>
      <c r="CZ107" s="40">
        <v>-8.2416760485903795E-2</v>
      </c>
      <c r="DA107" s="40">
        <v>-3.0889982356477701E-2</v>
      </c>
      <c r="DB107" s="40">
        <v>2.6469056368491899E-3</v>
      </c>
      <c r="DC107" s="40">
        <v>-2.67036751803378E-2</v>
      </c>
      <c r="DD107" s="40">
        <v>2.6124533381376099E-2</v>
      </c>
      <c r="DE107" s="40">
        <v>1.5778743081821301E-2</v>
      </c>
      <c r="DF107" s="40">
        <v>7.0923050523823694E-2</v>
      </c>
      <c r="DG107" s="40">
        <v>1.1402548248705799E-2</v>
      </c>
      <c r="DH107" s="40">
        <v>2.8200096126612301E-2</v>
      </c>
      <c r="DI107" s="40">
        <v>6.0309488529653198E-2</v>
      </c>
      <c r="DJ107" s="40">
        <v>6.1757275668835199E-3</v>
      </c>
      <c r="DK107" s="40">
        <v>-2.4741777500121801E-2</v>
      </c>
      <c r="DL107" s="40">
        <v>2.3819348791262799E-2</v>
      </c>
      <c r="DM107" s="40">
        <v>-1.18728062321872E-2</v>
      </c>
      <c r="DN107" s="40">
        <v>1.69941492490642E-2</v>
      </c>
      <c r="DO107" s="40">
        <v>0.259187195812559</v>
      </c>
      <c r="DP107" s="40">
        <v>0.21622741004653201</v>
      </c>
      <c r="DQ107" s="40">
        <v>0.322774782579618</v>
      </c>
      <c r="DR107" s="40">
        <v>0.301607313819168</v>
      </c>
      <c r="DS107" s="40">
        <v>0.25797164158765301</v>
      </c>
      <c r="DT107" s="40">
        <v>5.4357532130746698E-2</v>
      </c>
      <c r="DU107" s="40">
        <v>3.0885277799225799E-2</v>
      </c>
      <c r="DV107" s="40">
        <v>-4.3994282326627797E-2</v>
      </c>
      <c r="DW107" s="40">
        <v>-5.3860656563345898E-3</v>
      </c>
      <c r="DX107" s="40">
        <v>-5.40887786470911E-2</v>
      </c>
      <c r="DY107" s="40">
        <v>-3.4478303661234599E-3</v>
      </c>
      <c r="DZ107" s="40">
        <v>3.12339184582512E-2</v>
      </c>
      <c r="EA107" s="40">
        <v>-5.7870105368304902E-3</v>
      </c>
      <c r="EB107" s="40">
        <v>5.36529740452329E-2</v>
      </c>
      <c r="EC107" s="40">
        <v>3.8447868430228301E-2</v>
      </c>
      <c r="ED107" s="40">
        <v>9.4871272215019495E-2</v>
      </c>
      <c r="EE107" s="40">
        <v>3.1833531129535401E-2</v>
      </c>
      <c r="EF107" s="40">
        <v>5.27200476098117E-2</v>
      </c>
      <c r="EG107" s="40">
        <v>8.4942735598693295E-2</v>
      </c>
      <c r="EH107" s="40">
        <v>3.4161087149180099E-2</v>
      </c>
      <c r="EI107" s="40">
        <v>1.33185626610722E-2</v>
      </c>
      <c r="EJ107" s="40">
        <v>3.2510414195492401E-2</v>
      </c>
      <c r="EK107" s="40">
        <v>-3.00333140726573E-3</v>
      </c>
      <c r="EL107" s="40">
        <v>4.8979383751512902E-2</v>
      </c>
      <c r="EM107" s="40">
        <v>0.29386745335672798</v>
      </c>
      <c r="EN107" s="40">
        <v>0.272792131921897</v>
      </c>
      <c r="EO107" s="40">
        <v>0.37930102268870702</v>
      </c>
      <c r="EP107" s="40">
        <v>0.36174437394525699</v>
      </c>
      <c r="EQ107" s="40">
        <v>0.32918337667916497</v>
      </c>
      <c r="ER107" s="40">
        <v>0.11751016656188901</v>
      </c>
      <c r="ES107" s="40">
        <v>8.0464323984277594E-2</v>
      </c>
      <c r="ET107" s="40">
        <v>-1.18174987196799E-2</v>
      </c>
      <c r="EU107" s="40">
        <v>2.2575293182214601E-2</v>
      </c>
      <c r="EV107" s="40">
        <v>-1.3187672042083799E-2</v>
      </c>
      <c r="EW107" s="40">
        <v>86</v>
      </c>
      <c r="EX107" s="40">
        <v>86</v>
      </c>
      <c r="EY107" s="40">
        <v>84.5</v>
      </c>
      <c r="EZ107" s="40">
        <v>82.5</v>
      </c>
      <c r="FA107" s="40">
        <v>80.5</v>
      </c>
      <c r="FB107" s="40">
        <v>79.5</v>
      </c>
      <c r="FC107" s="40">
        <v>79</v>
      </c>
      <c r="FD107" s="40">
        <v>80</v>
      </c>
      <c r="FE107" s="40">
        <v>81.5</v>
      </c>
      <c r="FF107" s="40">
        <v>85</v>
      </c>
      <c r="FG107" s="40">
        <v>88.5</v>
      </c>
      <c r="FH107" s="40">
        <v>90.5</v>
      </c>
      <c r="FI107" s="40">
        <v>94</v>
      </c>
      <c r="FJ107" s="40">
        <v>97</v>
      </c>
      <c r="FK107" s="40">
        <v>99.5</v>
      </c>
      <c r="FL107" s="40">
        <v>99.5</v>
      </c>
      <c r="FM107" s="40">
        <v>99.5</v>
      </c>
      <c r="FN107" s="40">
        <v>101.5</v>
      </c>
      <c r="FO107" s="40">
        <v>102</v>
      </c>
      <c r="FP107" s="40">
        <v>100.5</v>
      </c>
      <c r="FQ107" s="40">
        <v>97.5</v>
      </c>
      <c r="FR107" s="40">
        <v>95.5</v>
      </c>
      <c r="FS107" s="40">
        <v>93.5</v>
      </c>
      <c r="FT107" s="40">
        <v>92</v>
      </c>
      <c r="FU107" s="40">
        <v>2.2692833836920799E-2</v>
      </c>
      <c r="FV107" s="40">
        <v>0</v>
      </c>
      <c r="FW107" s="40">
        <v>0</v>
      </c>
      <c r="FX107" s="41">
        <v>1</v>
      </c>
      <c r="FY107" s="22"/>
      <c r="FZ107" s="22"/>
    </row>
    <row r="108" spans="1:182" x14ac:dyDescent="0.2">
      <c r="A108" t="s">
        <v>42</v>
      </c>
      <c r="B108" t="s">
        <v>58</v>
      </c>
      <c r="C108" t="s">
        <v>3</v>
      </c>
      <c r="D108" t="s">
        <v>39</v>
      </c>
      <c r="E108" t="s">
        <v>78</v>
      </c>
      <c r="F108" s="22" t="s">
        <v>78</v>
      </c>
      <c r="G108" s="35">
        <v>43670</v>
      </c>
      <c r="H108" s="40">
        <v>407</v>
      </c>
      <c r="I108" s="40">
        <v>0.54380860327416602</v>
      </c>
      <c r="J108" s="40">
        <v>0.498163623984131</v>
      </c>
      <c r="K108" s="40">
        <v>0.44936252156086798</v>
      </c>
      <c r="L108" s="40">
        <v>0.38923893021616501</v>
      </c>
      <c r="M108" s="40">
        <v>0.35872063951406402</v>
      </c>
      <c r="N108" s="40">
        <v>0.34174558994517001</v>
      </c>
      <c r="O108" s="40">
        <v>0.34290245608290898</v>
      </c>
      <c r="P108" s="40">
        <v>0.35324850348099801</v>
      </c>
      <c r="Q108" s="40">
        <v>0.37002519217253599</v>
      </c>
      <c r="R108" s="40">
        <v>0.445303701654441</v>
      </c>
      <c r="S108" s="40">
        <v>0.55068117520987703</v>
      </c>
      <c r="T108" s="40">
        <v>0.66525236605455296</v>
      </c>
      <c r="U108" s="40">
        <v>0.79257384498136796</v>
      </c>
      <c r="V108" s="40">
        <v>0.91774265602824201</v>
      </c>
      <c r="W108" s="40">
        <v>1.02020377472651</v>
      </c>
      <c r="X108" s="40">
        <v>1.0989116978753199</v>
      </c>
      <c r="Y108" s="40">
        <v>1.14596166755466</v>
      </c>
      <c r="Z108" s="40">
        <v>1.2015452073059201</v>
      </c>
      <c r="AA108" s="40">
        <v>1.19367603081895</v>
      </c>
      <c r="AB108" s="40">
        <v>1.1325059038668801</v>
      </c>
      <c r="AC108" s="40">
        <v>1.0518207105226201</v>
      </c>
      <c r="AD108" s="40">
        <v>0.98336110197058402</v>
      </c>
      <c r="AE108" s="40">
        <v>0.85825756274877996</v>
      </c>
      <c r="AF108" s="40">
        <v>0.71964409192604195</v>
      </c>
      <c r="AG108" s="40">
        <v>-4.1340737339889098E-2</v>
      </c>
      <c r="AH108" s="40">
        <v>-2.49951848124907E-2</v>
      </c>
      <c r="AI108" s="40">
        <v>-2.6765366470720201E-2</v>
      </c>
      <c r="AJ108" s="40">
        <v>-1.92406652922129E-2</v>
      </c>
      <c r="AK108" s="40">
        <v>-2.72318855317847E-2</v>
      </c>
      <c r="AL108" s="40">
        <v>-6.3175000547254501E-3</v>
      </c>
      <c r="AM108" s="40">
        <v>-7.9942138602277293E-3</v>
      </c>
      <c r="AN108" s="40">
        <v>2.8375229097885198E-4</v>
      </c>
      <c r="AO108" s="40">
        <v>-2.9380407658454399E-2</v>
      </c>
      <c r="AP108" s="40">
        <v>8.2413505608370501E-3</v>
      </c>
      <c r="AQ108" s="40">
        <v>-8.6725903465309801E-3</v>
      </c>
      <c r="AR108" s="40">
        <v>-1.19149407181872E-2</v>
      </c>
      <c r="AS108" s="40">
        <v>-1.05730248058003E-2</v>
      </c>
      <c r="AT108" s="40">
        <v>-1.4646399731400001E-2</v>
      </c>
      <c r="AU108" s="40">
        <v>9.9523898203828898E-2</v>
      </c>
      <c r="AV108" s="40">
        <v>0.11853494724842099</v>
      </c>
      <c r="AW108" s="40">
        <v>4.9425800240136902E-2</v>
      </c>
      <c r="AX108" s="40">
        <v>0.13383793942628999</v>
      </c>
      <c r="AY108" s="40">
        <v>5.6925922204679902E-2</v>
      </c>
      <c r="AZ108" s="40">
        <v>-8.8019383108034199E-2</v>
      </c>
      <c r="BA108" s="40">
        <v>-8.7903183707483207E-2</v>
      </c>
      <c r="BB108" s="40">
        <v>-6.2025685580653703E-2</v>
      </c>
      <c r="BC108" s="40">
        <v>-5.2321752540903398E-2</v>
      </c>
      <c r="BD108" s="40">
        <v>-3.2116280245812E-2</v>
      </c>
      <c r="BE108" s="40">
        <v>-2.84620472386822E-2</v>
      </c>
      <c r="BF108" s="40">
        <v>-1.59377196121483E-2</v>
      </c>
      <c r="BG108" s="40">
        <v>-1.8782146307651501E-2</v>
      </c>
      <c r="BH108" s="40">
        <v>-1.18363262611058E-2</v>
      </c>
      <c r="BI108" s="40">
        <v>-1.9963245921435901E-2</v>
      </c>
      <c r="BJ108" s="40">
        <v>-1.01042429485542E-3</v>
      </c>
      <c r="BK108" s="40">
        <v>-3.0666559894943698E-3</v>
      </c>
      <c r="BL108" s="40">
        <v>6.7298913125968902E-3</v>
      </c>
      <c r="BM108" s="40">
        <v>-2.1805285970203401E-2</v>
      </c>
      <c r="BN108" s="40">
        <v>1.52555505348013E-2</v>
      </c>
      <c r="BO108" s="40">
        <v>-7.7673961601307099E-4</v>
      </c>
      <c r="BP108" s="40">
        <v>-5.28145564722763E-3</v>
      </c>
      <c r="BQ108" s="40">
        <v>-3.9137893565186497E-3</v>
      </c>
      <c r="BR108" s="40">
        <v>1.6277590574719899E-3</v>
      </c>
      <c r="BS108" s="40">
        <v>0.113750391081444</v>
      </c>
      <c r="BT108" s="40">
        <v>0.13997492339852999</v>
      </c>
      <c r="BU108" s="40">
        <v>6.9823530444908799E-2</v>
      </c>
      <c r="BV108" s="40">
        <v>0.149219138102964</v>
      </c>
      <c r="BW108" s="40">
        <v>7.9292575612849095E-2</v>
      </c>
      <c r="BX108" s="40">
        <v>-7.0651359243417894E-2</v>
      </c>
      <c r="BY108" s="40">
        <v>-7.0796903056850505E-2</v>
      </c>
      <c r="BZ108" s="40">
        <v>-4.8413049637949797E-2</v>
      </c>
      <c r="CA108" s="40">
        <v>-4.2305068674295399E-2</v>
      </c>
      <c r="CB108" s="40">
        <v>-2.36776207085727E-2</v>
      </c>
      <c r="CC108" s="40">
        <v>-1.9542305706553999E-2</v>
      </c>
      <c r="CD108" s="40">
        <v>-9.6645468058759107E-3</v>
      </c>
      <c r="CE108" s="40">
        <v>-1.32529923417545E-2</v>
      </c>
      <c r="CF108" s="40">
        <v>-6.7081036037771602E-3</v>
      </c>
      <c r="CG108" s="40">
        <v>-1.4929008269547401E-2</v>
      </c>
      <c r="CH108" s="40">
        <v>2.6652402096447301E-3</v>
      </c>
      <c r="CI108" s="40">
        <v>3.4615558110368699E-4</v>
      </c>
      <c r="CJ108" s="40">
        <v>1.11944675622894E-2</v>
      </c>
      <c r="CK108" s="40">
        <v>-1.65587797647869E-2</v>
      </c>
      <c r="CL108" s="40">
        <v>2.0113564069621701E-2</v>
      </c>
      <c r="CM108" s="40">
        <v>4.6919025470501799E-3</v>
      </c>
      <c r="CN108" s="40">
        <v>-6.8712409446777703E-4</v>
      </c>
      <c r="CO108" s="40">
        <v>6.9837682982448605E-4</v>
      </c>
      <c r="CP108" s="40">
        <v>1.28991918591626E-2</v>
      </c>
      <c r="CQ108" s="40">
        <v>0.12360361671074099</v>
      </c>
      <c r="CR108" s="40">
        <v>0.15482418556814001</v>
      </c>
      <c r="CS108" s="40">
        <v>8.3950936247739597E-2</v>
      </c>
      <c r="CT108" s="40">
        <v>0.15987210945114499</v>
      </c>
      <c r="CU108" s="40">
        <v>9.4783651628481194E-2</v>
      </c>
      <c r="CV108" s="40">
        <v>-5.8622318822475199E-2</v>
      </c>
      <c r="CW108" s="40">
        <v>-5.8949145188572402E-2</v>
      </c>
      <c r="CX108" s="40">
        <v>-3.8984979451797998E-2</v>
      </c>
      <c r="CY108" s="40">
        <v>-3.5367543941806599E-2</v>
      </c>
      <c r="CZ108" s="40">
        <v>-1.7833030819516399E-2</v>
      </c>
      <c r="DA108" s="40">
        <v>-1.0622564174425799E-2</v>
      </c>
      <c r="DB108" s="40">
        <v>-3.3913739996035701E-3</v>
      </c>
      <c r="DC108" s="40">
        <v>-7.7238383758574201E-3</v>
      </c>
      <c r="DD108" s="40">
        <v>-1.5798809464485E-3</v>
      </c>
      <c r="DE108" s="40">
        <v>-9.8947706176587998E-3</v>
      </c>
      <c r="DF108" s="40">
        <v>6.34090471414488E-3</v>
      </c>
      <c r="DG108" s="40">
        <v>3.7589671517017499E-3</v>
      </c>
      <c r="DH108" s="40">
        <v>1.5659043811982E-2</v>
      </c>
      <c r="DI108" s="40">
        <v>-1.1312273559370501E-2</v>
      </c>
      <c r="DJ108" s="40">
        <v>2.4971577604442199E-2</v>
      </c>
      <c r="DK108" s="40">
        <v>1.0160544710113399E-2</v>
      </c>
      <c r="DL108" s="40">
        <v>3.9072074582920798E-3</v>
      </c>
      <c r="DM108" s="40">
        <v>5.3105430161676202E-3</v>
      </c>
      <c r="DN108" s="40">
        <v>2.41706246608532E-2</v>
      </c>
      <c r="DO108" s="40">
        <v>0.13345684234003799</v>
      </c>
      <c r="DP108" s="40">
        <v>0.16967344773774901</v>
      </c>
      <c r="DQ108" s="40">
        <v>9.8078342050570394E-2</v>
      </c>
      <c r="DR108" s="40">
        <v>0.17052508079932499</v>
      </c>
      <c r="DS108" s="40">
        <v>0.110274727644113</v>
      </c>
      <c r="DT108" s="40">
        <v>-4.6593278401532497E-2</v>
      </c>
      <c r="DU108" s="40">
        <v>-4.71013873202943E-2</v>
      </c>
      <c r="DV108" s="40">
        <v>-2.9556909265646199E-2</v>
      </c>
      <c r="DW108" s="40">
        <v>-2.8430019209317699E-2</v>
      </c>
      <c r="DX108" s="40">
        <v>-1.198844093046E-2</v>
      </c>
      <c r="DY108" s="40">
        <v>2.25612592678114E-3</v>
      </c>
      <c r="DZ108" s="40">
        <v>5.6660912007388299E-3</v>
      </c>
      <c r="EA108" s="40">
        <v>2.5938178721128698E-4</v>
      </c>
      <c r="EB108" s="40">
        <v>5.8244580846585504E-3</v>
      </c>
      <c r="EC108" s="40">
        <v>-2.6261310073100301E-3</v>
      </c>
      <c r="ED108" s="40">
        <v>1.1647980474014901E-2</v>
      </c>
      <c r="EE108" s="40">
        <v>8.6865250224351098E-3</v>
      </c>
      <c r="EF108" s="40">
        <v>2.2105182833599999E-2</v>
      </c>
      <c r="EG108" s="40">
        <v>-3.7371518711194398E-3</v>
      </c>
      <c r="EH108" s="40">
        <v>3.1985777578406399E-2</v>
      </c>
      <c r="EI108" s="40">
        <v>1.8056395440631399E-2</v>
      </c>
      <c r="EJ108" s="40">
        <v>1.0540692529251701E-2</v>
      </c>
      <c r="EK108" s="40">
        <v>1.1969778465449299E-2</v>
      </c>
      <c r="EL108" s="40">
        <v>4.04447834497252E-2</v>
      </c>
      <c r="EM108" s="40">
        <v>0.14768333521765301</v>
      </c>
      <c r="EN108" s="40">
        <v>0.19111342388785901</v>
      </c>
      <c r="EO108" s="40">
        <v>0.118476072255342</v>
      </c>
      <c r="EP108" s="40">
        <v>0.185906279475999</v>
      </c>
      <c r="EQ108" s="40">
        <v>0.13264138105228299</v>
      </c>
      <c r="ER108" s="40">
        <v>-2.9225254536916202E-2</v>
      </c>
      <c r="ES108" s="40">
        <v>-2.9995106669661601E-2</v>
      </c>
      <c r="ET108" s="40">
        <v>-1.59442733229423E-2</v>
      </c>
      <c r="EU108" s="40">
        <v>-1.84133353427097E-2</v>
      </c>
      <c r="EV108" s="40">
        <v>-3.54978139322073E-3</v>
      </c>
      <c r="EW108" s="40">
        <v>86</v>
      </c>
      <c r="EX108" s="40">
        <v>86</v>
      </c>
      <c r="EY108" s="40">
        <v>84.5</v>
      </c>
      <c r="EZ108" s="40">
        <v>82.5</v>
      </c>
      <c r="FA108" s="40">
        <v>80.5</v>
      </c>
      <c r="FB108" s="40">
        <v>79.5</v>
      </c>
      <c r="FC108" s="40">
        <v>79</v>
      </c>
      <c r="FD108" s="40">
        <v>80</v>
      </c>
      <c r="FE108" s="40">
        <v>81.5</v>
      </c>
      <c r="FF108" s="40">
        <v>85</v>
      </c>
      <c r="FG108" s="40">
        <v>88.5</v>
      </c>
      <c r="FH108" s="40">
        <v>90.5</v>
      </c>
      <c r="FI108" s="40">
        <v>94</v>
      </c>
      <c r="FJ108" s="40">
        <v>97</v>
      </c>
      <c r="FK108" s="40">
        <v>99.5</v>
      </c>
      <c r="FL108" s="40">
        <v>99.5</v>
      </c>
      <c r="FM108" s="40">
        <v>99.5</v>
      </c>
      <c r="FN108" s="40">
        <v>101.5</v>
      </c>
      <c r="FO108" s="40">
        <v>102</v>
      </c>
      <c r="FP108" s="40">
        <v>100.5</v>
      </c>
      <c r="FQ108" s="40">
        <v>97.5</v>
      </c>
      <c r="FR108" s="40">
        <v>95.5</v>
      </c>
      <c r="FS108" s="40">
        <v>93.5</v>
      </c>
      <c r="FT108" s="40">
        <v>92</v>
      </c>
      <c r="FU108" s="40">
        <v>6.0885193177668703E-2</v>
      </c>
      <c r="FV108" s="40">
        <v>0</v>
      </c>
      <c r="FW108" s="40">
        <v>0</v>
      </c>
      <c r="FX108" s="41">
        <v>1</v>
      </c>
      <c r="FY108" s="22"/>
      <c r="FZ108" s="22"/>
    </row>
    <row r="109" spans="1:182" x14ac:dyDescent="0.2">
      <c r="A109" t="s">
        <v>42</v>
      </c>
      <c r="B109" t="s">
        <v>58</v>
      </c>
      <c r="C109" t="s">
        <v>3</v>
      </c>
      <c r="D109" t="s">
        <v>226</v>
      </c>
      <c r="E109" t="s">
        <v>1</v>
      </c>
      <c r="F109" s="22" t="s">
        <v>1</v>
      </c>
      <c r="G109" s="35">
        <v>43670</v>
      </c>
      <c r="H109" s="40">
        <v>2822</v>
      </c>
      <c r="I109" s="40">
        <v>1.87713543107402</v>
      </c>
      <c r="J109" s="40">
        <v>1.68919887784586</v>
      </c>
      <c r="K109" s="40">
        <v>1.56190632257585</v>
      </c>
      <c r="L109" s="40">
        <v>1.5006470590032499</v>
      </c>
      <c r="M109" s="40">
        <v>1.50938735006067</v>
      </c>
      <c r="N109" s="40">
        <v>1.6075945727198699</v>
      </c>
      <c r="O109" s="40">
        <v>1.80075791738075</v>
      </c>
      <c r="P109" s="40">
        <v>1.9602108784314201</v>
      </c>
      <c r="Q109" s="40">
        <v>2.0360273208942199</v>
      </c>
      <c r="R109" s="40">
        <v>2.0786767854866199</v>
      </c>
      <c r="S109" s="40">
        <v>2.1851618211431498</v>
      </c>
      <c r="T109" s="40">
        <v>2.3050306562351102</v>
      </c>
      <c r="U109" s="40">
        <v>2.5069364156641099</v>
      </c>
      <c r="V109" s="40">
        <v>2.8282054678778898</v>
      </c>
      <c r="W109" s="40">
        <v>3.1551852921764798</v>
      </c>
      <c r="X109" s="40">
        <v>3.5180382450364398</v>
      </c>
      <c r="Y109" s="40">
        <v>3.8323316569973001</v>
      </c>
      <c r="Z109" s="40">
        <v>4.1105820141894904</v>
      </c>
      <c r="AA109" s="40">
        <v>4.3220548996082204</v>
      </c>
      <c r="AB109" s="40">
        <v>4.2363589308533696</v>
      </c>
      <c r="AC109" s="40">
        <v>3.99095304872756</v>
      </c>
      <c r="AD109" s="40">
        <v>3.5353114875533298</v>
      </c>
      <c r="AE109" s="40">
        <v>2.9073466307755198</v>
      </c>
      <c r="AF109" s="40">
        <v>2.2795898647460802</v>
      </c>
      <c r="AG109" s="40">
        <v>-5.8215571347765997E-2</v>
      </c>
      <c r="AH109" s="40">
        <v>-5.8357766103609102E-3</v>
      </c>
      <c r="AI109" s="40">
        <v>-1.46011730242741E-2</v>
      </c>
      <c r="AJ109" s="40">
        <v>1.89956152843004E-2</v>
      </c>
      <c r="AK109" s="40">
        <v>-1.0782595046406799E-2</v>
      </c>
      <c r="AL109" s="40">
        <v>-1.1486654601186501E-2</v>
      </c>
      <c r="AM109" s="40">
        <v>-6.9854528865849905E-2</v>
      </c>
      <c r="AN109" s="40">
        <v>-5.8495073858662101E-2</v>
      </c>
      <c r="AO109" s="40">
        <v>-2.35885861106327E-3</v>
      </c>
      <c r="AP109" s="40">
        <v>3.1400440088543702E-2</v>
      </c>
      <c r="AQ109" s="40">
        <v>1.9710610843516999E-2</v>
      </c>
      <c r="AR109" s="40">
        <v>-1.3954308246460099E-2</v>
      </c>
      <c r="AS109" s="40">
        <v>-3.6575949056996203E-2</v>
      </c>
      <c r="AT109" s="40">
        <v>-8.8518749734970304E-3</v>
      </c>
      <c r="AU109" s="40">
        <v>0.16412161014573901</v>
      </c>
      <c r="AV109" s="40">
        <v>0.30112159364445701</v>
      </c>
      <c r="AW109" s="40">
        <v>0.41648349776872801</v>
      </c>
      <c r="AX109" s="40">
        <v>0.45582710685188099</v>
      </c>
      <c r="AY109" s="40">
        <v>0.40207286502677803</v>
      </c>
      <c r="AZ109" s="40">
        <v>-2.36584514266064E-2</v>
      </c>
      <c r="BA109" s="40">
        <v>-4.5470958779608099E-2</v>
      </c>
      <c r="BB109" s="40">
        <v>-0.17623374101803899</v>
      </c>
      <c r="BC109" s="40">
        <v>-0.148910893116976</v>
      </c>
      <c r="BD109" s="40">
        <v>-0.105493481895584</v>
      </c>
      <c r="BE109" s="40">
        <v>-3.1473226111390203E-2</v>
      </c>
      <c r="BF109" s="40">
        <v>1.48061547306058E-2</v>
      </c>
      <c r="BG109" s="40">
        <v>5.84458973843263E-3</v>
      </c>
      <c r="BH109" s="40">
        <v>3.4184444395639203E-2</v>
      </c>
      <c r="BI109" s="40">
        <v>7.74801764777059E-3</v>
      </c>
      <c r="BJ109" s="40">
        <v>7.3833063377208496E-3</v>
      </c>
      <c r="BK109" s="40">
        <v>-4.5223496939231299E-2</v>
      </c>
      <c r="BL109" s="40">
        <v>-2.85913183270123E-2</v>
      </c>
      <c r="BM109" s="40">
        <v>2.2637697890225999E-2</v>
      </c>
      <c r="BN109" s="40">
        <v>5.2338997588088E-2</v>
      </c>
      <c r="BO109" s="40">
        <v>4.1198822736095E-2</v>
      </c>
      <c r="BP109" s="40">
        <v>1.88008386309209E-3</v>
      </c>
      <c r="BQ109" s="40">
        <v>-2.1042590572222498E-2</v>
      </c>
      <c r="BR109" s="40">
        <v>2.7837453298384301E-2</v>
      </c>
      <c r="BS109" s="40">
        <v>0.20974798619688201</v>
      </c>
      <c r="BT109" s="40">
        <v>0.34822555403765199</v>
      </c>
      <c r="BU109" s="40">
        <v>0.46377118748306501</v>
      </c>
      <c r="BV109" s="40">
        <v>0.518317203116196</v>
      </c>
      <c r="BW109" s="40">
        <v>0.46151430041408598</v>
      </c>
      <c r="BX109" s="40">
        <v>3.8847250720887898E-2</v>
      </c>
      <c r="BY109" s="40">
        <v>2.5277744657328299E-3</v>
      </c>
      <c r="BZ109" s="40">
        <v>-0.124291219541453</v>
      </c>
      <c r="CA109" s="40">
        <v>-0.113596151043</v>
      </c>
      <c r="CB109" s="40">
        <v>-7.83060715582614E-2</v>
      </c>
      <c r="CC109" s="40">
        <v>-1.29515592650813E-2</v>
      </c>
      <c r="CD109" s="40">
        <v>2.9102693496462499E-2</v>
      </c>
      <c r="CE109" s="40">
        <v>2.0005262744569E-2</v>
      </c>
      <c r="CF109" s="40">
        <v>4.4704181168877498E-2</v>
      </c>
      <c r="CG109" s="40">
        <v>2.0582263550507799E-2</v>
      </c>
      <c r="CH109" s="40">
        <v>2.0452583801011601E-2</v>
      </c>
      <c r="CI109" s="40">
        <v>-2.81641192596296E-2</v>
      </c>
      <c r="CJ109" s="40">
        <v>-7.8800683407058408E-3</v>
      </c>
      <c r="CK109" s="40">
        <v>3.9950236776757998E-2</v>
      </c>
      <c r="CL109" s="40">
        <v>6.6840978727772199E-2</v>
      </c>
      <c r="CM109" s="40">
        <v>5.60814928339987E-2</v>
      </c>
      <c r="CN109" s="40">
        <v>1.2846935602333799E-2</v>
      </c>
      <c r="CO109" s="40">
        <v>-1.0284233804472701E-2</v>
      </c>
      <c r="CP109" s="40">
        <v>5.3248370293888098E-2</v>
      </c>
      <c r="CQ109" s="40">
        <v>0.24134867525964099</v>
      </c>
      <c r="CR109" s="40">
        <v>0.38084961351459601</v>
      </c>
      <c r="CS109" s="40">
        <v>0.49652249732814302</v>
      </c>
      <c r="CT109" s="40">
        <v>0.56159765342715395</v>
      </c>
      <c r="CU109" s="40">
        <v>0.50268325748867304</v>
      </c>
      <c r="CV109" s="40">
        <v>8.2138509618995298E-2</v>
      </c>
      <c r="CW109" s="40">
        <v>3.5771550894353403E-2</v>
      </c>
      <c r="CX109" s="40">
        <v>-8.8315987397715706E-2</v>
      </c>
      <c r="CY109" s="40">
        <v>-8.9137268260805105E-2</v>
      </c>
      <c r="CZ109" s="40">
        <v>-5.9476153978825101E-2</v>
      </c>
      <c r="DA109" s="40">
        <v>5.5701075812277399E-3</v>
      </c>
      <c r="DB109" s="40">
        <v>4.3399232262319301E-2</v>
      </c>
      <c r="DC109" s="40">
        <v>3.4165935750705298E-2</v>
      </c>
      <c r="DD109" s="40">
        <v>5.5223917942115799E-2</v>
      </c>
      <c r="DE109" s="40">
        <v>3.3416509453244897E-2</v>
      </c>
      <c r="DF109" s="40">
        <v>3.3521861264302302E-2</v>
      </c>
      <c r="DG109" s="40">
        <v>-1.11047415800279E-2</v>
      </c>
      <c r="DH109" s="40">
        <v>1.28311816456006E-2</v>
      </c>
      <c r="DI109" s="40">
        <v>5.7262775663289897E-2</v>
      </c>
      <c r="DJ109" s="40">
        <v>8.1342959867456405E-2</v>
      </c>
      <c r="DK109" s="40">
        <v>7.0964162931902303E-2</v>
      </c>
      <c r="DL109" s="40">
        <v>2.38137873415755E-2</v>
      </c>
      <c r="DM109" s="40">
        <v>4.7412296327708998E-4</v>
      </c>
      <c r="DN109" s="40">
        <v>7.8659287289391894E-2</v>
      </c>
      <c r="DO109" s="40">
        <v>0.27294936432240102</v>
      </c>
      <c r="DP109" s="40">
        <v>0.41347367299153998</v>
      </c>
      <c r="DQ109" s="40">
        <v>0.52927380717322003</v>
      </c>
      <c r="DR109" s="40">
        <v>0.60487810373811102</v>
      </c>
      <c r="DS109" s="40">
        <v>0.54385221456326005</v>
      </c>
      <c r="DT109" s="40">
        <v>0.125429768517103</v>
      </c>
      <c r="DU109" s="40">
        <v>6.9015327322973899E-2</v>
      </c>
      <c r="DV109" s="40">
        <v>-5.2340755253978501E-2</v>
      </c>
      <c r="DW109" s="40">
        <v>-6.4678385478610101E-2</v>
      </c>
      <c r="DX109" s="40">
        <v>-4.0646236399388698E-2</v>
      </c>
      <c r="DY109" s="40">
        <v>3.2312452817603497E-2</v>
      </c>
      <c r="DZ109" s="40">
        <v>6.4041163603286003E-2</v>
      </c>
      <c r="EA109" s="40">
        <v>5.4611698513412098E-2</v>
      </c>
      <c r="EB109" s="40">
        <v>7.04127470534546E-2</v>
      </c>
      <c r="EC109" s="40">
        <v>5.1947122147422302E-2</v>
      </c>
      <c r="ED109" s="40">
        <v>5.23918222032096E-2</v>
      </c>
      <c r="EE109" s="40">
        <v>1.3526290346590799E-2</v>
      </c>
      <c r="EF109" s="40">
        <v>4.27349371772505E-2</v>
      </c>
      <c r="EG109" s="40">
        <v>8.2259332164579202E-2</v>
      </c>
      <c r="EH109" s="40">
        <v>0.102281517367001</v>
      </c>
      <c r="EI109" s="40">
        <v>9.2452374824480404E-2</v>
      </c>
      <c r="EJ109" s="40">
        <v>3.9648179451127703E-2</v>
      </c>
      <c r="EK109" s="40">
        <v>1.6007481448050701E-2</v>
      </c>
      <c r="EL109" s="40">
        <v>0.115348615561273</v>
      </c>
      <c r="EM109" s="40">
        <v>0.31857574037354303</v>
      </c>
      <c r="EN109" s="40">
        <v>0.46057763338473501</v>
      </c>
      <c r="EO109" s="40">
        <v>0.57656149688755798</v>
      </c>
      <c r="EP109" s="40">
        <v>0.66736820000242603</v>
      </c>
      <c r="EQ109" s="40">
        <v>0.603293649950569</v>
      </c>
      <c r="ER109" s="40">
        <v>0.18793547066459701</v>
      </c>
      <c r="ES109" s="40">
        <v>0.117014060568315</v>
      </c>
      <c r="ET109" s="40">
        <v>-3.9823377739213998E-4</v>
      </c>
      <c r="EU109" s="40">
        <v>-2.9363643404634699E-2</v>
      </c>
      <c r="EV109" s="40">
        <v>-1.3458826062066E-2</v>
      </c>
      <c r="EW109" s="40">
        <v>61.726403274306698</v>
      </c>
      <c r="EX109" s="40">
        <v>60.177873371199503</v>
      </c>
      <c r="EY109" s="40">
        <v>58.520798529903097</v>
      </c>
      <c r="EZ109" s="40">
        <v>56.600025058469797</v>
      </c>
      <c r="FA109" s="40">
        <v>55.524056130972298</v>
      </c>
      <c r="FB109" s="40">
        <v>53.935808553290997</v>
      </c>
      <c r="FC109" s="40">
        <v>53.436226194453702</v>
      </c>
      <c r="FD109" s="40">
        <v>55.749415302372199</v>
      </c>
      <c r="FE109" s="40">
        <v>61.829143000334099</v>
      </c>
      <c r="FF109" s="40">
        <v>69.2079017707985</v>
      </c>
      <c r="FG109" s="40">
        <v>74.316279652522596</v>
      </c>
      <c r="FH109" s="40">
        <v>80.124206481790793</v>
      </c>
      <c r="FI109" s="40">
        <v>85.893167390578</v>
      </c>
      <c r="FJ109" s="40">
        <v>90.800910457734702</v>
      </c>
      <c r="FK109" s="40">
        <v>94.187103240895397</v>
      </c>
      <c r="FL109" s="40">
        <v>96.229326762445694</v>
      </c>
      <c r="FM109" s="40">
        <v>95.911084196458404</v>
      </c>
      <c r="FN109" s="40">
        <v>95.299532241897793</v>
      </c>
      <c r="FO109" s="40">
        <v>93.732626127631093</v>
      </c>
      <c r="FP109" s="40">
        <v>89.146675576344805</v>
      </c>
      <c r="FQ109" s="40">
        <v>83.365978950885406</v>
      </c>
      <c r="FR109" s="40">
        <v>75.664801202806501</v>
      </c>
      <c r="FS109" s="40">
        <v>70.337454059472094</v>
      </c>
      <c r="FT109" s="40">
        <v>66.821583695288993</v>
      </c>
      <c r="FU109" s="40">
        <v>2.4519303271785999E-2</v>
      </c>
      <c r="FV109" s="40">
        <v>0</v>
      </c>
      <c r="FW109" s="40">
        <v>0</v>
      </c>
      <c r="FX109" s="41">
        <v>1</v>
      </c>
      <c r="FY109" s="22"/>
      <c r="FZ109" s="22"/>
    </row>
    <row r="110" spans="1:182" x14ac:dyDescent="0.2">
      <c r="A110" t="s">
        <v>42</v>
      </c>
      <c r="B110" t="s">
        <v>58</v>
      </c>
      <c r="C110" t="s">
        <v>3</v>
      </c>
      <c r="D110" t="s">
        <v>226</v>
      </c>
      <c r="E110" t="s">
        <v>1</v>
      </c>
      <c r="F110" s="22" t="s">
        <v>77</v>
      </c>
      <c r="G110" s="35">
        <v>43670</v>
      </c>
      <c r="H110" s="40">
        <v>2448</v>
      </c>
      <c r="I110" s="40">
        <v>1.68182795557941</v>
      </c>
      <c r="J110" s="40">
        <v>1.5157200084287199</v>
      </c>
      <c r="K110" s="40">
        <v>1.40081570457339</v>
      </c>
      <c r="L110" s="40">
        <v>1.3470270277782399</v>
      </c>
      <c r="M110" s="40">
        <v>1.3568038036202299</v>
      </c>
      <c r="N110" s="40">
        <v>1.44271441800032</v>
      </c>
      <c r="O110" s="40">
        <v>1.61872414384297</v>
      </c>
      <c r="P110" s="40">
        <v>1.75209961847637</v>
      </c>
      <c r="Q110" s="40">
        <v>1.8079891496175799</v>
      </c>
      <c r="R110" s="40">
        <v>1.84118314847065</v>
      </c>
      <c r="S110" s="40">
        <v>1.92652411536159</v>
      </c>
      <c r="T110" s="40">
        <v>2.02913930022578</v>
      </c>
      <c r="U110" s="40">
        <v>2.2008547579178002</v>
      </c>
      <c r="V110" s="40">
        <v>2.4429572897898799</v>
      </c>
      <c r="W110" s="40">
        <v>2.6893816722803701</v>
      </c>
      <c r="X110" s="40">
        <v>2.9616999385376501</v>
      </c>
      <c r="Y110" s="40">
        <v>3.2004696536506398</v>
      </c>
      <c r="Z110" s="40">
        <v>3.42967479496967</v>
      </c>
      <c r="AA110" s="40">
        <v>3.63406636555505</v>
      </c>
      <c r="AB110" s="40">
        <v>3.5845163114819898</v>
      </c>
      <c r="AC110" s="40">
        <v>3.4394909406115</v>
      </c>
      <c r="AD110" s="40">
        <v>3.1003167435223</v>
      </c>
      <c r="AE110" s="40">
        <v>2.5717006133787801</v>
      </c>
      <c r="AF110" s="40">
        <v>2.0258472204262299</v>
      </c>
      <c r="AG110" s="40">
        <v>-4.7648763390425598E-2</v>
      </c>
      <c r="AH110" s="40">
        <v>-7.1531759229494004E-3</v>
      </c>
      <c r="AI110" s="40">
        <v>-1.61108760032075E-2</v>
      </c>
      <c r="AJ110" s="40">
        <v>1.9940740544649799E-2</v>
      </c>
      <c r="AK110" s="40">
        <v>-7.8869045918964695E-3</v>
      </c>
      <c r="AL110" s="40">
        <v>2.3067818272809999E-4</v>
      </c>
      <c r="AM110" s="40">
        <v>-6.3598934125471504E-2</v>
      </c>
      <c r="AN110" s="40">
        <v>-5.8612418181064899E-2</v>
      </c>
      <c r="AO110" s="40">
        <v>8.5847636601441707E-3</v>
      </c>
      <c r="AP110" s="40">
        <v>2.2677083590035899E-2</v>
      </c>
      <c r="AQ110" s="40">
        <v>1.9230515149576601E-2</v>
      </c>
      <c r="AR110" s="40">
        <v>-1.02999059468295E-2</v>
      </c>
      <c r="AS110" s="40">
        <v>-3.8163982920173298E-2</v>
      </c>
      <c r="AT110" s="40">
        <v>-2.35642494861482E-2</v>
      </c>
      <c r="AU110" s="40">
        <v>6.3896399704052406E-2</v>
      </c>
      <c r="AV110" s="40">
        <v>0.181995815597539</v>
      </c>
      <c r="AW110" s="40">
        <v>0.24108625111438201</v>
      </c>
      <c r="AX110" s="40">
        <v>0.272558224521457</v>
      </c>
      <c r="AY110" s="40">
        <v>0.253493976741617</v>
      </c>
      <c r="AZ110" s="40">
        <v>1.2821474851907299E-2</v>
      </c>
      <c r="BA110" s="40">
        <v>-1.68099579993604E-2</v>
      </c>
      <c r="BB110" s="40">
        <v>-0.108516885011867</v>
      </c>
      <c r="BC110" s="40">
        <v>-9.3821950313733096E-2</v>
      </c>
      <c r="BD110" s="40">
        <v>-8.9372358283628994E-2</v>
      </c>
      <c r="BE110" s="40">
        <v>-2.44460137409769E-2</v>
      </c>
      <c r="BF110" s="40">
        <v>1.19706883312218E-2</v>
      </c>
      <c r="BG110" s="40">
        <v>3.1775149155227399E-3</v>
      </c>
      <c r="BH110" s="40">
        <v>3.36253045420081E-2</v>
      </c>
      <c r="BI110" s="40">
        <v>8.8778606703783305E-3</v>
      </c>
      <c r="BJ110" s="40">
        <v>1.5805510357969101E-2</v>
      </c>
      <c r="BK110" s="40">
        <v>-4.0402841964141102E-2</v>
      </c>
      <c r="BL110" s="40">
        <v>-2.9119202550494699E-2</v>
      </c>
      <c r="BM110" s="40">
        <v>2.9359891283053201E-2</v>
      </c>
      <c r="BN110" s="40">
        <v>4.0092913893803997E-2</v>
      </c>
      <c r="BO110" s="40">
        <v>3.8451400410367903E-2</v>
      </c>
      <c r="BP110" s="40">
        <v>4.5182190077057904E-3</v>
      </c>
      <c r="BQ110" s="40">
        <v>-2.3324646882306399E-2</v>
      </c>
      <c r="BR110" s="40">
        <v>1.23015931841058E-2</v>
      </c>
      <c r="BS110" s="40">
        <v>0.101487092150706</v>
      </c>
      <c r="BT110" s="40">
        <v>0.21640421707232399</v>
      </c>
      <c r="BU110" s="40">
        <v>0.27885690098644</v>
      </c>
      <c r="BV110" s="40">
        <v>0.317748261337718</v>
      </c>
      <c r="BW110" s="40">
        <v>0.303636755704081</v>
      </c>
      <c r="BX110" s="40">
        <v>6.3420638873143101E-2</v>
      </c>
      <c r="BY110" s="40">
        <v>2.3483172253239998E-2</v>
      </c>
      <c r="BZ110" s="40">
        <v>-6.4171073868938999E-2</v>
      </c>
      <c r="CA110" s="40">
        <v>-6.2663219020423794E-2</v>
      </c>
      <c r="CB110" s="40">
        <v>-5.9888601132239601E-2</v>
      </c>
      <c r="CC110" s="40">
        <v>-8.3758600156096392E-3</v>
      </c>
      <c r="CD110" s="40">
        <v>2.5215818457206201E-2</v>
      </c>
      <c r="CE110" s="40">
        <v>1.65365957081881E-2</v>
      </c>
      <c r="CF110" s="40">
        <v>4.31031918797012E-2</v>
      </c>
      <c r="CG110" s="40">
        <v>2.0489086021027898E-2</v>
      </c>
      <c r="CH110" s="40">
        <v>2.6592591677396499E-2</v>
      </c>
      <c r="CI110" s="40">
        <v>-2.43372991947641E-2</v>
      </c>
      <c r="CJ110" s="40">
        <v>-8.6922912490605807E-3</v>
      </c>
      <c r="CK110" s="40">
        <v>4.3748681388031299E-2</v>
      </c>
      <c r="CL110" s="40">
        <v>5.2155064908871902E-2</v>
      </c>
      <c r="CM110" s="40">
        <v>5.1763726989985097E-2</v>
      </c>
      <c r="CN110" s="40">
        <v>1.4781207211206999E-2</v>
      </c>
      <c r="CO110" s="40">
        <v>-1.30469679471044E-2</v>
      </c>
      <c r="CP110" s="40">
        <v>3.7142166560482102E-2</v>
      </c>
      <c r="CQ110" s="40">
        <v>0.12752229122785799</v>
      </c>
      <c r="CR110" s="40">
        <v>0.240235371116477</v>
      </c>
      <c r="CS110" s="40">
        <v>0.30501673802822798</v>
      </c>
      <c r="CT110" s="40">
        <v>0.34904674317560602</v>
      </c>
      <c r="CU110" s="40">
        <v>0.33836549166503899</v>
      </c>
      <c r="CV110" s="40">
        <v>9.8465465735534094E-2</v>
      </c>
      <c r="CW110" s="40">
        <v>5.1390071522435903E-2</v>
      </c>
      <c r="CX110" s="40">
        <v>-3.3457300160662402E-2</v>
      </c>
      <c r="CY110" s="40">
        <v>-4.10827766445871E-2</v>
      </c>
      <c r="CZ110" s="40">
        <v>-3.94682407446732E-2</v>
      </c>
      <c r="DA110" s="40">
        <v>7.6942937097576403E-3</v>
      </c>
      <c r="DB110" s="40">
        <v>3.8460948583190602E-2</v>
      </c>
      <c r="DC110" s="40">
        <v>2.9895676500853501E-2</v>
      </c>
      <c r="DD110" s="40">
        <v>5.2581079217394397E-2</v>
      </c>
      <c r="DE110" s="40">
        <v>3.2100311371677397E-2</v>
      </c>
      <c r="DF110" s="40">
        <v>3.7379672996823897E-2</v>
      </c>
      <c r="DG110" s="40">
        <v>-8.2717564253870692E-3</v>
      </c>
      <c r="DH110" s="40">
        <v>1.1734620052373501E-2</v>
      </c>
      <c r="DI110" s="40">
        <v>5.81374714930094E-2</v>
      </c>
      <c r="DJ110" s="40">
        <v>6.4217215923939794E-2</v>
      </c>
      <c r="DK110" s="40">
        <v>6.5076053569602402E-2</v>
      </c>
      <c r="DL110" s="40">
        <v>2.50441954147082E-2</v>
      </c>
      <c r="DM110" s="40">
        <v>-2.7692890119024802E-3</v>
      </c>
      <c r="DN110" s="40">
        <v>6.1982739936858398E-2</v>
      </c>
      <c r="DO110" s="40">
        <v>0.15355749030501001</v>
      </c>
      <c r="DP110" s="40">
        <v>0.264066525160631</v>
      </c>
      <c r="DQ110" s="40">
        <v>0.33117657507001602</v>
      </c>
      <c r="DR110" s="40">
        <v>0.38034522501349299</v>
      </c>
      <c r="DS110" s="40">
        <v>0.37309422762599698</v>
      </c>
      <c r="DT110" s="40">
        <v>0.13351029259792499</v>
      </c>
      <c r="DU110" s="40">
        <v>7.9296970791631893E-2</v>
      </c>
      <c r="DV110" s="40">
        <v>-2.7435264523857899E-3</v>
      </c>
      <c r="DW110" s="40">
        <v>-1.9502334268750299E-2</v>
      </c>
      <c r="DX110" s="40">
        <v>-1.9047880357106799E-2</v>
      </c>
      <c r="DY110" s="40">
        <v>3.0897043359206299E-2</v>
      </c>
      <c r="DZ110" s="40">
        <v>5.75848128373617E-2</v>
      </c>
      <c r="EA110" s="40">
        <v>4.9184067419583699E-2</v>
      </c>
      <c r="EB110" s="40">
        <v>6.6265643214752701E-2</v>
      </c>
      <c r="EC110" s="40">
        <v>4.8865076633952197E-2</v>
      </c>
      <c r="ED110" s="40">
        <v>5.2954505172064903E-2</v>
      </c>
      <c r="EE110" s="40">
        <v>1.49243357359433E-2</v>
      </c>
      <c r="EF110" s="40">
        <v>4.1227835682943803E-2</v>
      </c>
      <c r="EG110" s="40">
        <v>7.89125991159184E-2</v>
      </c>
      <c r="EH110" s="40">
        <v>8.1633046227707895E-2</v>
      </c>
      <c r="EI110" s="40">
        <v>8.4296938830393603E-2</v>
      </c>
      <c r="EJ110" s="40">
        <v>3.9862320369243497E-2</v>
      </c>
      <c r="EK110" s="40">
        <v>1.2070047025964399E-2</v>
      </c>
      <c r="EL110" s="40">
        <v>9.7848582607112405E-2</v>
      </c>
      <c r="EM110" s="40">
        <v>0.19114818275166401</v>
      </c>
      <c r="EN110" s="40">
        <v>0.29847492663541603</v>
      </c>
      <c r="EO110" s="40">
        <v>0.36894722494207399</v>
      </c>
      <c r="EP110" s="40">
        <v>0.42553526182975399</v>
      </c>
      <c r="EQ110" s="40">
        <v>0.42323700658846197</v>
      </c>
      <c r="ER110" s="40">
        <v>0.184109456619161</v>
      </c>
      <c r="ES110" s="40">
        <v>0.119590101044232</v>
      </c>
      <c r="ET110" s="40">
        <v>4.1602284690542397E-2</v>
      </c>
      <c r="EU110" s="40">
        <v>1.1656397024559E-2</v>
      </c>
      <c r="EV110" s="40">
        <v>1.04358767942826E-2</v>
      </c>
      <c r="EW110" s="40">
        <v>61.670000948136902</v>
      </c>
      <c r="EX110" s="40">
        <v>60.106949843557402</v>
      </c>
      <c r="EY110" s="40">
        <v>58.464065611074197</v>
      </c>
      <c r="EZ110" s="40">
        <v>56.5289655826301</v>
      </c>
      <c r="FA110" s="40">
        <v>55.4407888499099</v>
      </c>
      <c r="FB110" s="40">
        <v>53.844979615056403</v>
      </c>
      <c r="FC110" s="40">
        <v>53.3422774248601</v>
      </c>
      <c r="FD110" s="40">
        <v>55.702142789418801</v>
      </c>
      <c r="FE110" s="40">
        <v>61.809282260358401</v>
      </c>
      <c r="FF110" s="40">
        <v>69.200151701905796</v>
      </c>
      <c r="FG110" s="40">
        <v>74.293875035555104</v>
      </c>
      <c r="FH110" s="40">
        <v>80.102446193230307</v>
      </c>
      <c r="FI110" s="40">
        <v>85.882241395657502</v>
      </c>
      <c r="FJ110" s="40">
        <v>90.766379065137002</v>
      </c>
      <c r="FK110" s="40">
        <v>94.174599412155104</v>
      </c>
      <c r="FL110" s="40">
        <v>96.230492083056802</v>
      </c>
      <c r="FM110" s="40">
        <v>95.894709396036802</v>
      </c>
      <c r="FN110" s="40">
        <v>95.275528586327894</v>
      </c>
      <c r="FO110" s="40">
        <v>93.694368066748794</v>
      </c>
      <c r="FP110" s="40">
        <v>89.110031288518101</v>
      </c>
      <c r="FQ110" s="40">
        <v>83.365317151796702</v>
      </c>
      <c r="FR110" s="40">
        <v>75.676732720204797</v>
      </c>
      <c r="FS110" s="40">
        <v>70.358775007111007</v>
      </c>
      <c r="FT110" s="40">
        <v>66.777993742296403</v>
      </c>
      <c r="FU110" s="40">
        <v>2.2131310522930901E-2</v>
      </c>
      <c r="FV110" s="40">
        <v>0</v>
      </c>
      <c r="FW110" s="40">
        <v>0</v>
      </c>
      <c r="FX110" s="41">
        <v>1</v>
      </c>
      <c r="FY110" s="22"/>
      <c r="FZ110" s="22"/>
    </row>
    <row r="111" spans="1:182" x14ac:dyDescent="0.2">
      <c r="A111" t="s">
        <v>42</v>
      </c>
      <c r="B111" t="s">
        <v>58</v>
      </c>
      <c r="C111" t="s">
        <v>3</v>
      </c>
      <c r="D111" t="s">
        <v>226</v>
      </c>
      <c r="E111" t="s">
        <v>1</v>
      </c>
      <c r="F111" s="22" t="s">
        <v>78</v>
      </c>
      <c r="G111" s="35">
        <v>43670</v>
      </c>
      <c r="H111" s="40">
        <v>374</v>
      </c>
      <c r="I111" s="40">
        <v>0.20133496571795401</v>
      </c>
      <c r="J111" s="40">
        <v>0.180324101237612</v>
      </c>
      <c r="K111" s="40">
        <v>0.16847865996213299</v>
      </c>
      <c r="L111" s="40">
        <v>0.16084358416015199</v>
      </c>
      <c r="M111" s="40">
        <v>0.16144981254742399</v>
      </c>
      <c r="N111" s="40">
        <v>0.174017017759446</v>
      </c>
      <c r="O111" s="40">
        <v>0.19458594729884199</v>
      </c>
      <c r="P111" s="40">
        <v>0.21901158802524401</v>
      </c>
      <c r="Q111" s="40">
        <v>0.23253577166453501</v>
      </c>
      <c r="R111" s="40">
        <v>0.24481802720196699</v>
      </c>
      <c r="S111" s="40">
        <v>0.264616720907623</v>
      </c>
      <c r="T111" s="40">
        <v>0.28072845926905099</v>
      </c>
      <c r="U111" s="40">
        <v>0.30975645917052702</v>
      </c>
      <c r="V111" s="40">
        <v>0.38352242174382301</v>
      </c>
      <c r="W111" s="40">
        <v>0.45928700871981099</v>
      </c>
      <c r="X111" s="40">
        <v>0.543815070474025</v>
      </c>
      <c r="Y111" s="40">
        <v>0.60760660059929505</v>
      </c>
      <c r="Z111" s="40">
        <v>0.64965035500046397</v>
      </c>
      <c r="AA111" s="40">
        <v>0.66099524574226498</v>
      </c>
      <c r="AB111" s="40">
        <v>0.62776611798904602</v>
      </c>
      <c r="AC111" s="40">
        <v>0.54711224429022998</v>
      </c>
      <c r="AD111" s="40">
        <v>0.44640258834228702</v>
      </c>
      <c r="AE111" s="40">
        <v>0.35093102359077299</v>
      </c>
      <c r="AF111" s="40">
        <v>0.26533232390303002</v>
      </c>
      <c r="AG111" s="40">
        <v>-1.9317317090337401E-2</v>
      </c>
      <c r="AH111" s="40">
        <v>-9.4373458450652103E-3</v>
      </c>
      <c r="AI111" s="40">
        <v>-6.6237893985660401E-3</v>
      </c>
      <c r="AJ111" s="40">
        <v>-4.8860665206576096E-3</v>
      </c>
      <c r="AK111" s="40">
        <v>-6.5555817274110502E-3</v>
      </c>
      <c r="AL111" s="40">
        <v>-1.4254388407353999E-2</v>
      </c>
      <c r="AM111" s="40">
        <v>-8.4083556070938606E-3</v>
      </c>
      <c r="AN111" s="40">
        <v>-3.6875974574397002E-3</v>
      </c>
      <c r="AO111" s="40">
        <v>-1.6204741739422299E-2</v>
      </c>
      <c r="AP111" s="40">
        <v>4.6053324380915797E-3</v>
      </c>
      <c r="AQ111" s="40">
        <v>-7.1259757532018799E-3</v>
      </c>
      <c r="AR111" s="40">
        <v>-9.6568854189825401E-3</v>
      </c>
      <c r="AS111" s="40">
        <v>-6.5513284749527901E-3</v>
      </c>
      <c r="AT111" s="40">
        <v>-8.5021021054949904E-3</v>
      </c>
      <c r="AU111" s="40">
        <v>6.9362958339335895E-2</v>
      </c>
      <c r="AV111" s="40">
        <v>9.7510401904021896E-2</v>
      </c>
      <c r="AW111" s="40">
        <v>0.136501750360289</v>
      </c>
      <c r="AX111" s="40">
        <v>0.14241254548867999</v>
      </c>
      <c r="AY111" s="40">
        <v>0.10527870678995201</v>
      </c>
      <c r="AZ111" s="40">
        <v>-6.2063308989896503E-2</v>
      </c>
      <c r="BA111" s="40">
        <v>-5.5761520163459602E-2</v>
      </c>
      <c r="BB111" s="40">
        <v>-8.0923267841361293E-2</v>
      </c>
      <c r="BC111" s="40">
        <v>-5.4181933876454202E-2</v>
      </c>
      <c r="BD111" s="40">
        <v>-2.8745883648201999E-2</v>
      </c>
      <c r="BE111" s="40">
        <v>-1.1229434035150299E-2</v>
      </c>
      <c r="BF111" s="40">
        <v>-1.82848397664868E-3</v>
      </c>
      <c r="BG111" s="40">
        <v>-2.4817244500919801E-4</v>
      </c>
      <c r="BH111" s="40">
        <v>-8.3379061583898695E-5</v>
      </c>
      <c r="BI111" s="40">
        <v>-1.0166103405676299E-3</v>
      </c>
      <c r="BJ111" s="40">
        <v>-7.1347715480364398E-3</v>
      </c>
      <c r="BK111" s="40">
        <v>-3.0468769191827898E-3</v>
      </c>
      <c r="BL111" s="40">
        <v>2.1112398204239701E-3</v>
      </c>
      <c r="BM111" s="40">
        <v>-8.1012648630423706E-3</v>
      </c>
      <c r="BN111" s="40">
        <v>1.22740517670872E-2</v>
      </c>
      <c r="BO111" s="40">
        <v>1.2241415515779599E-3</v>
      </c>
      <c r="BP111" s="40">
        <v>-4.6328703401279396E-3</v>
      </c>
      <c r="BQ111" s="40">
        <v>-1.6002610635900401E-3</v>
      </c>
      <c r="BR111" s="40">
        <v>4.2672964231590896E-3</v>
      </c>
      <c r="BS111" s="40">
        <v>8.7452164408677993E-2</v>
      </c>
      <c r="BT111" s="40">
        <v>0.114007477540954</v>
      </c>
      <c r="BU111" s="40">
        <v>0.15290802719823701</v>
      </c>
      <c r="BV111" s="40">
        <v>0.16419335307865399</v>
      </c>
      <c r="BW111" s="40">
        <v>0.124786310576946</v>
      </c>
      <c r="BX111" s="40">
        <v>-4.0751449820070201E-2</v>
      </c>
      <c r="BY111" s="40">
        <v>-3.1563185254007399E-2</v>
      </c>
      <c r="BZ111" s="40">
        <v>-5.7830972312822901E-2</v>
      </c>
      <c r="CA111" s="40">
        <v>-4.2124194745439103E-2</v>
      </c>
      <c r="CB111" s="40">
        <v>-1.9859520127942901E-2</v>
      </c>
      <c r="CC111" s="40">
        <v>-5.6277908690034904E-3</v>
      </c>
      <c r="CD111" s="40">
        <v>3.4413905747687399E-3</v>
      </c>
      <c r="CE111" s="40">
        <v>4.1675604351734197E-3</v>
      </c>
      <c r="CF111" s="40">
        <v>3.24294764228768E-3</v>
      </c>
      <c r="CG111" s="40">
        <v>2.8196643687575899E-3</v>
      </c>
      <c r="CH111" s="40">
        <v>-2.2037465995486099E-3</v>
      </c>
      <c r="CI111" s="40">
        <v>6.6646688755257505E-4</v>
      </c>
      <c r="CJ111" s="40">
        <v>6.1274968542481397E-3</v>
      </c>
      <c r="CK111" s="40">
        <v>-2.4888214638403901E-3</v>
      </c>
      <c r="CL111" s="40">
        <v>1.75853834133597E-2</v>
      </c>
      <c r="CM111" s="40">
        <v>7.0074073601563798E-3</v>
      </c>
      <c r="CN111" s="40">
        <v>-1.1532528010198199E-3</v>
      </c>
      <c r="CO111" s="40">
        <v>1.8288331432315199E-3</v>
      </c>
      <c r="CP111" s="40">
        <v>1.31113429450689E-2</v>
      </c>
      <c r="CQ111" s="40">
        <v>9.9980693427697997E-2</v>
      </c>
      <c r="CR111" s="40">
        <v>0.125433301872546</v>
      </c>
      <c r="CS111" s="40">
        <v>0.16427096455824899</v>
      </c>
      <c r="CT111" s="40">
        <v>0.179278674065249</v>
      </c>
      <c r="CU111" s="40">
        <v>0.13829721753438901</v>
      </c>
      <c r="CV111" s="40">
        <v>-2.5990921080726401E-2</v>
      </c>
      <c r="CW111" s="40">
        <v>-1.4803492210383301E-2</v>
      </c>
      <c r="CX111" s="40">
        <v>-4.1837318775124997E-2</v>
      </c>
      <c r="CY111" s="40">
        <v>-3.3773041354427498E-2</v>
      </c>
      <c r="CZ111" s="40">
        <v>-1.37048518240744E-2</v>
      </c>
      <c r="DA111" s="40">
        <v>-2.6147702856652202E-5</v>
      </c>
      <c r="DB111" s="40">
        <v>8.7112651261861494E-3</v>
      </c>
      <c r="DC111" s="40">
        <v>8.5832933153560404E-3</v>
      </c>
      <c r="DD111" s="40">
        <v>6.5692743461592601E-3</v>
      </c>
      <c r="DE111" s="40">
        <v>6.6559390780828098E-3</v>
      </c>
      <c r="DF111" s="40">
        <v>2.72727834893923E-3</v>
      </c>
      <c r="DG111" s="40">
        <v>4.3798106942879401E-3</v>
      </c>
      <c r="DH111" s="40">
        <v>1.01437538880723E-2</v>
      </c>
      <c r="DI111" s="40">
        <v>3.1236219353615998E-3</v>
      </c>
      <c r="DJ111" s="40">
        <v>2.28967150596322E-2</v>
      </c>
      <c r="DK111" s="40">
        <v>1.2790673168734799E-2</v>
      </c>
      <c r="DL111" s="40">
        <v>2.3263647380883101E-3</v>
      </c>
      <c r="DM111" s="40">
        <v>5.2579273500530802E-3</v>
      </c>
      <c r="DN111" s="40">
        <v>2.19553894669786E-2</v>
      </c>
      <c r="DO111" s="40">
        <v>0.112509222446718</v>
      </c>
      <c r="DP111" s="40">
        <v>0.13685912620413801</v>
      </c>
      <c r="DQ111" s="40">
        <v>0.175633901918262</v>
      </c>
      <c r="DR111" s="40">
        <v>0.19436399505184401</v>
      </c>
      <c r="DS111" s="40">
        <v>0.15180812449183201</v>
      </c>
      <c r="DT111" s="40">
        <v>-1.12303923413826E-2</v>
      </c>
      <c r="DU111" s="40">
        <v>1.9562008332408899E-3</v>
      </c>
      <c r="DV111" s="40">
        <v>-2.5843665237427201E-2</v>
      </c>
      <c r="DW111" s="40">
        <v>-2.5421887963415799E-2</v>
      </c>
      <c r="DX111" s="40">
        <v>-7.55018352020583E-3</v>
      </c>
      <c r="DY111" s="40">
        <v>8.0617353523304708E-3</v>
      </c>
      <c r="DZ111" s="40">
        <v>1.63201269946027E-2</v>
      </c>
      <c r="EA111" s="40">
        <v>1.49589102689129E-2</v>
      </c>
      <c r="EB111" s="40">
        <v>1.1371961805233E-2</v>
      </c>
      <c r="EC111" s="40">
        <v>1.21949104649262E-2</v>
      </c>
      <c r="ED111" s="40">
        <v>9.8468952082567396E-3</v>
      </c>
      <c r="EE111" s="40">
        <v>9.7412893821990105E-3</v>
      </c>
      <c r="EF111" s="40">
        <v>1.5942591165936E-2</v>
      </c>
      <c r="EG111" s="40">
        <v>1.12270988117415E-2</v>
      </c>
      <c r="EH111" s="40">
        <v>3.0565434388627799E-2</v>
      </c>
      <c r="EI111" s="40">
        <v>2.1140790473514599E-2</v>
      </c>
      <c r="EJ111" s="40">
        <v>7.3503798169429098E-3</v>
      </c>
      <c r="EK111" s="40">
        <v>1.0208994761415799E-2</v>
      </c>
      <c r="EL111" s="40">
        <v>3.4724787995632701E-2</v>
      </c>
      <c r="EM111" s="40">
        <v>0.13059842851605999</v>
      </c>
      <c r="EN111" s="40">
        <v>0.15335620184106999</v>
      </c>
      <c r="EO111" s="40">
        <v>0.19204017875620999</v>
      </c>
      <c r="EP111" s="40">
        <v>0.21614480264181901</v>
      </c>
      <c r="EQ111" s="40">
        <v>0.17131572827882599</v>
      </c>
      <c r="ER111" s="40">
        <v>1.0081466828443599E-2</v>
      </c>
      <c r="ES111" s="40">
        <v>2.6154535742693101E-2</v>
      </c>
      <c r="ET111" s="40">
        <v>-2.7513697088888101E-3</v>
      </c>
      <c r="EU111" s="40">
        <v>-1.33641488324008E-2</v>
      </c>
      <c r="EV111" s="40">
        <v>1.33618000005321E-3</v>
      </c>
      <c r="EW111" s="40">
        <v>61.9584937954643</v>
      </c>
      <c r="EX111" s="40">
        <v>60.385750962772804</v>
      </c>
      <c r="EY111" s="40">
        <v>58.738767650834397</v>
      </c>
      <c r="EZ111" s="40">
        <v>56.812366281557601</v>
      </c>
      <c r="FA111" s="40">
        <v>55.755241762943903</v>
      </c>
      <c r="FB111" s="40">
        <v>54.166238767650803</v>
      </c>
      <c r="FC111" s="40">
        <v>53.680573384681203</v>
      </c>
      <c r="FD111" s="40">
        <v>55.974112109542098</v>
      </c>
      <c r="FE111" s="40">
        <v>62.034231921266603</v>
      </c>
      <c r="FF111" s="40">
        <v>69.398801882755706</v>
      </c>
      <c r="FG111" s="40">
        <v>74.567821994009407</v>
      </c>
      <c r="FH111" s="40">
        <v>80.378476679503606</v>
      </c>
      <c r="FI111" s="40">
        <v>86.1553273427471</v>
      </c>
      <c r="FJ111" s="40">
        <v>91.096919127085997</v>
      </c>
      <c r="FK111" s="40">
        <v>94.510269576379997</v>
      </c>
      <c r="FL111" s="40">
        <v>96.5830124090715</v>
      </c>
      <c r="FM111" s="40">
        <v>96.302952503209198</v>
      </c>
      <c r="FN111" s="40">
        <v>95.693196405648294</v>
      </c>
      <c r="FO111" s="40">
        <v>94.143988018827599</v>
      </c>
      <c r="FP111" s="40">
        <v>89.600556268720595</v>
      </c>
      <c r="FQ111" s="40">
        <v>83.785836542576007</v>
      </c>
      <c r="FR111" s="40">
        <v>76.049850235344493</v>
      </c>
      <c r="FS111" s="40">
        <v>70.678647839109999</v>
      </c>
      <c r="FT111" s="40">
        <v>67.169234060761696</v>
      </c>
      <c r="FU111" s="40">
        <v>6.5176046539781998E-2</v>
      </c>
      <c r="FV111" s="40">
        <v>0</v>
      </c>
      <c r="FW111" s="40">
        <v>0</v>
      </c>
      <c r="FX111" s="41">
        <v>1</v>
      </c>
      <c r="FY111" s="22"/>
      <c r="FZ111" s="22"/>
    </row>
    <row r="112" spans="1:182" x14ac:dyDescent="0.2">
      <c r="A112" t="s">
        <v>42</v>
      </c>
      <c r="B112" t="s">
        <v>58</v>
      </c>
      <c r="C112" t="s">
        <v>3</v>
      </c>
      <c r="D112" t="s">
        <v>226</v>
      </c>
      <c r="E112" t="s">
        <v>77</v>
      </c>
      <c r="F112" s="22" t="s">
        <v>1</v>
      </c>
      <c r="G112" s="35">
        <v>43670</v>
      </c>
      <c r="H112" s="40">
        <v>2025</v>
      </c>
      <c r="I112" s="40">
        <v>1.34982549188126</v>
      </c>
      <c r="J112" s="40">
        <v>1.21618005286881</v>
      </c>
      <c r="K112" s="40">
        <v>1.12774868524086</v>
      </c>
      <c r="L112" s="40">
        <v>1.0839129882541501</v>
      </c>
      <c r="M112" s="40">
        <v>1.0932913984344701</v>
      </c>
      <c r="N112" s="40">
        <v>1.1763328065366501</v>
      </c>
      <c r="O112" s="40">
        <v>1.3177252086148601</v>
      </c>
      <c r="P112" s="40">
        <v>1.45010019627805</v>
      </c>
      <c r="Q112" s="40">
        <v>1.5227368572103901</v>
      </c>
      <c r="R112" s="40">
        <v>1.5315919800098501</v>
      </c>
      <c r="S112" s="40">
        <v>1.5859149369268699</v>
      </c>
      <c r="T112" s="40">
        <v>1.65605683144635</v>
      </c>
      <c r="U112" s="40">
        <v>1.78581588465765</v>
      </c>
      <c r="V112" s="40">
        <v>1.9871837358084401</v>
      </c>
      <c r="W112" s="40">
        <v>2.22517235775218</v>
      </c>
      <c r="X112" s="40">
        <v>2.4993177611978501</v>
      </c>
      <c r="Y112" s="40">
        <v>2.7355687125208399</v>
      </c>
      <c r="Z112" s="40">
        <v>2.96161017647553</v>
      </c>
      <c r="AA112" s="40">
        <v>3.1542367321103799</v>
      </c>
      <c r="AB112" s="40">
        <v>3.1030416586837699</v>
      </c>
      <c r="AC112" s="40">
        <v>2.8970415316826399</v>
      </c>
      <c r="AD112" s="40">
        <v>2.5621906597570199</v>
      </c>
      <c r="AE112" s="40">
        <v>2.0892275404741598</v>
      </c>
      <c r="AF112" s="40">
        <v>1.6445051476760799</v>
      </c>
      <c r="AG112" s="40">
        <v>-6.2593679046647394E-2</v>
      </c>
      <c r="AH112" s="40">
        <v>-2.1247020960019299E-2</v>
      </c>
      <c r="AI112" s="40">
        <v>-2.75412793069265E-2</v>
      </c>
      <c r="AJ112" s="40">
        <v>1.24863085774717E-2</v>
      </c>
      <c r="AK112" s="40">
        <v>-1.9222408513160202E-2</v>
      </c>
      <c r="AL112" s="40">
        <v>-3.3885709576215797E-2</v>
      </c>
      <c r="AM112" s="40">
        <v>-7.4974519255569402E-2</v>
      </c>
      <c r="AN112" s="40">
        <v>-6.9879765261772905E-2</v>
      </c>
      <c r="AO112" s="40">
        <v>-1.86281119206766E-2</v>
      </c>
      <c r="AP112" s="40">
        <v>-1.65886285985082E-3</v>
      </c>
      <c r="AQ112" s="40">
        <v>2.3492914938972299E-2</v>
      </c>
      <c r="AR112" s="40">
        <v>2.94845486463687E-3</v>
      </c>
      <c r="AS112" s="40">
        <v>-3.7360536484589202E-2</v>
      </c>
      <c r="AT112" s="40">
        <v>-4.2317849891987398E-2</v>
      </c>
      <c r="AU112" s="40">
        <v>0.107292318242308</v>
      </c>
      <c r="AV112" s="40">
        <v>0.23397990727049001</v>
      </c>
      <c r="AW112" s="40">
        <v>0.32479609197433501</v>
      </c>
      <c r="AX112" s="40">
        <v>0.353710894204328</v>
      </c>
      <c r="AY112" s="40">
        <v>0.33123101325760201</v>
      </c>
      <c r="AZ112" s="40">
        <v>-3.4788883834740302E-3</v>
      </c>
      <c r="BA112" s="40">
        <v>-2.1712328837872299E-2</v>
      </c>
      <c r="BB112" s="40">
        <v>-0.102323396039096</v>
      </c>
      <c r="BC112" s="40">
        <v>-0.107464555498307</v>
      </c>
      <c r="BD112" s="40">
        <v>-5.92841875327179E-2</v>
      </c>
      <c r="BE112" s="40">
        <v>-3.8309251661037602E-2</v>
      </c>
      <c r="BF112" s="40">
        <v>-5.7774694511547597E-3</v>
      </c>
      <c r="BG112" s="40">
        <v>-1.01722039437128E-2</v>
      </c>
      <c r="BH112" s="40">
        <v>2.3836080722968798E-2</v>
      </c>
      <c r="BI112" s="40">
        <v>-5.0113988888101898E-3</v>
      </c>
      <c r="BJ112" s="40">
        <v>-1.6354919622023401E-2</v>
      </c>
      <c r="BK112" s="40">
        <v>-5.1792964210381903E-2</v>
      </c>
      <c r="BL112" s="40">
        <v>-4.4175413979275498E-2</v>
      </c>
      <c r="BM112" s="40">
        <v>7.7229245328552399E-3</v>
      </c>
      <c r="BN112" s="40">
        <v>2.03719749427911E-2</v>
      </c>
      <c r="BO112" s="40">
        <v>4.2971473573136597E-2</v>
      </c>
      <c r="BP112" s="40">
        <v>1.3555510798003099E-2</v>
      </c>
      <c r="BQ112" s="40">
        <v>-2.69613475829143E-2</v>
      </c>
      <c r="BR112" s="40">
        <v>-1.2604256202976999E-2</v>
      </c>
      <c r="BS112" s="40">
        <v>0.14820208630294401</v>
      </c>
      <c r="BT112" s="40">
        <v>0.27492085504441799</v>
      </c>
      <c r="BU112" s="40">
        <v>0.36261003763051602</v>
      </c>
      <c r="BV112" s="40">
        <v>0.40089088995885602</v>
      </c>
      <c r="BW112" s="40">
        <v>0.37486625808711399</v>
      </c>
      <c r="BX112" s="40">
        <v>4.6434424638124597E-2</v>
      </c>
      <c r="BY112" s="40">
        <v>1.6437510974336E-2</v>
      </c>
      <c r="BZ112" s="40">
        <v>-6.2456064556255401E-2</v>
      </c>
      <c r="CA112" s="40">
        <v>-7.5754161312451496E-2</v>
      </c>
      <c r="CB112" s="40">
        <v>-3.3885136906266398E-2</v>
      </c>
      <c r="CC112" s="40">
        <v>-2.1489931230687601E-2</v>
      </c>
      <c r="CD112" s="40">
        <v>4.9366947994536397E-3</v>
      </c>
      <c r="CE112" s="40">
        <v>1.85756474195524E-3</v>
      </c>
      <c r="CF112" s="40">
        <v>3.1696898336469201E-2</v>
      </c>
      <c r="CG112" s="40">
        <v>4.8311030864419003E-3</v>
      </c>
      <c r="CH112" s="40">
        <v>-4.2131479032698196E-3</v>
      </c>
      <c r="CI112" s="40">
        <v>-3.5737489803361402E-2</v>
      </c>
      <c r="CJ112" s="40">
        <v>-2.6372658583412801E-2</v>
      </c>
      <c r="CK112" s="40">
        <v>2.5973572108198801E-2</v>
      </c>
      <c r="CL112" s="40">
        <v>3.5630466093019897E-2</v>
      </c>
      <c r="CM112" s="40">
        <v>5.6462263946209297E-2</v>
      </c>
      <c r="CN112" s="40">
        <v>2.0901925425496001E-2</v>
      </c>
      <c r="CO112" s="40">
        <v>-1.9758901028351799E-2</v>
      </c>
      <c r="CP112" s="40">
        <v>7.9752882704017206E-3</v>
      </c>
      <c r="CQ112" s="40">
        <v>0.176536067039541</v>
      </c>
      <c r="CR112" s="40">
        <v>0.30327643075545802</v>
      </c>
      <c r="CS112" s="40">
        <v>0.38879986120049698</v>
      </c>
      <c r="CT112" s="40">
        <v>0.43356761129543397</v>
      </c>
      <c r="CU112" s="40">
        <v>0.405087895731296</v>
      </c>
      <c r="CV112" s="40">
        <v>8.10042331874542E-2</v>
      </c>
      <c r="CW112" s="40">
        <v>4.28599738135578E-2</v>
      </c>
      <c r="CX112" s="40">
        <v>-3.4844072217897197E-2</v>
      </c>
      <c r="CY112" s="40">
        <v>-5.37916388977513E-2</v>
      </c>
      <c r="CZ112" s="40">
        <v>-1.6293831814752802E-2</v>
      </c>
      <c r="DA112" s="40">
        <v>-4.6706108003376602E-3</v>
      </c>
      <c r="DB112" s="40">
        <v>1.5650859050061999E-2</v>
      </c>
      <c r="DC112" s="40">
        <v>1.38873334276233E-2</v>
      </c>
      <c r="DD112" s="40">
        <v>3.95577159499697E-2</v>
      </c>
      <c r="DE112" s="40">
        <v>1.4673605061694E-2</v>
      </c>
      <c r="DF112" s="40">
        <v>7.9286238154837804E-3</v>
      </c>
      <c r="DG112" s="40">
        <v>-1.9682015396340999E-2</v>
      </c>
      <c r="DH112" s="40">
        <v>-8.5699031875501198E-3</v>
      </c>
      <c r="DI112" s="40">
        <v>4.4224219683542301E-2</v>
      </c>
      <c r="DJ112" s="40">
        <v>5.0888957243248698E-2</v>
      </c>
      <c r="DK112" s="40">
        <v>6.9953054319282101E-2</v>
      </c>
      <c r="DL112" s="40">
        <v>2.8248340052988801E-2</v>
      </c>
      <c r="DM112" s="40">
        <v>-1.25564544737892E-2</v>
      </c>
      <c r="DN112" s="40">
        <v>2.8554832743780401E-2</v>
      </c>
      <c r="DO112" s="40">
        <v>0.20487004777613699</v>
      </c>
      <c r="DP112" s="40">
        <v>0.33163200646649799</v>
      </c>
      <c r="DQ112" s="40">
        <v>0.41498968477047798</v>
      </c>
      <c r="DR112" s="40">
        <v>0.46624433263201298</v>
      </c>
      <c r="DS112" s="40">
        <v>0.43530953337547701</v>
      </c>
      <c r="DT112" s="40">
        <v>0.115574041736784</v>
      </c>
      <c r="DU112" s="40">
        <v>6.92824366527795E-2</v>
      </c>
      <c r="DV112" s="40">
        <v>-7.2320798795389597E-3</v>
      </c>
      <c r="DW112" s="40">
        <v>-3.1829116483051E-2</v>
      </c>
      <c r="DX112" s="40">
        <v>1.2974732767607399E-3</v>
      </c>
      <c r="DY112" s="40">
        <v>1.9613816585272101E-2</v>
      </c>
      <c r="DZ112" s="40">
        <v>3.11204105589265E-2</v>
      </c>
      <c r="EA112" s="40">
        <v>3.1256408790836999E-2</v>
      </c>
      <c r="EB112" s="40">
        <v>5.0907488095466802E-2</v>
      </c>
      <c r="EC112" s="40">
        <v>2.8884614686043999E-2</v>
      </c>
      <c r="ED112" s="40">
        <v>2.5459413769676201E-2</v>
      </c>
      <c r="EE112" s="40">
        <v>3.4995396488465402E-3</v>
      </c>
      <c r="EF112" s="40">
        <v>1.71344480949473E-2</v>
      </c>
      <c r="EG112" s="40">
        <v>7.0575256137074202E-2</v>
      </c>
      <c r="EH112" s="40">
        <v>7.2919795045890606E-2</v>
      </c>
      <c r="EI112" s="40">
        <v>8.9431612953446302E-2</v>
      </c>
      <c r="EJ112" s="40">
        <v>3.8855395986354999E-2</v>
      </c>
      <c r="EK112" s="40">
        <v>-2.1572655721143201E-3</v>
      </c>
      <c r="EL112" s="40">
        <v>5.8268426432790801E-2</v>
      </c>
      <c r="EM112" s="40">
        <v>0.245779815836773</v>
      </c>
      <c r="EN112" s="40">
        <v>0.37257295424042602</v>
      </c>
      <c r="EO112" s="40">
        <v>0.452803630426659</v>
      </c>
      <c r="EP112" s="40">
        <v>0.51342432838654095</v>
      </c>
      <c r="EQ112" s="40">
        <v>0.47894477820498899</v>
      </c>
      <c r="ER112" s="40">
        <v>0.165487354758383</v>
      </c>
      <c r="ES112" s="40">
        <v>0.107432276464988</v>
      </c>
      <c r="ET112" s="40">
        <v>3.2635251603301503E-2</v>
      </c>
      <c r="EU112" s="40">
        <v>-1.18722297195196E-4</v>
      </c>
      <c r="EV112" s="40">
        <v>2.6696523903212199E-2</v>
      </c>
      <c r="EW112" s="40">
        <v>61.734043686734204</v>
      </c>
      <c r="EX112" s="40">
        <v>60.220618007458697</v>
      </c>
      <c r="EY112" s="40">
        <v>58.533883857219003</v>
      </c>
      <c r="EZ112" s="40">
        <v>56.640223761321302</v>
      </c>
      <c r="FA112" s="40">
        <v>55.577517314864103</v>
      </c>
      <c r="FB112" s="40">
        <v>54.002930207778398</v>
      </c>
      <c r="FC112" s="40">
        <v>53.5033564198189</v>
      </c>
      <c r="FD112" s="40">
        <v>55.7427277570591</v>
      </c>
      <c r="FE112" s="40">
        <v>61.783271177410803</v>
      </c>
      <c r="FF112" s="40">
        <v>69.148694725626001</v>
      </c>
      <c r="FG112" s="40">
        <v>74.257485348961097</v>
      </c>
      <c r="FH112" s="40">
        <v>80.063985082578597</v>
      </c>
      <c r="FI112" s="40">
        <v>85.812360149174197</v>
      </c>
      <c r="FJ112" s="40">
        <v>90.748641449120896</v>
      </c>
      <c r="FK112" s="40">
        <v>94.084922749067701</v>
      </c>
      <c r="FL112" s="40">
        <v>96.091102823654793</v>
      </c>
      <c r="FM112" s="40">
        <v>95.788225892381504</v>
      </c>
      <c r="FN112" s="40">
        <v>95.191156100159802</v>
      </c>
      <c r="FO112" s="40">
        <v>93.643047416089502</v>
      </c>
      <c r="FP112" s="40">
        <v>89.035535428875903</v>
      </c>
      <c r="FQ112" s="40">
        <v>83.204794885455499</v>
      </c>
      <c r="FR112" s="40">
        <v>75.494192860948303</v>
      </c>
      <c r="FS112" s="40">
        <v>70.167714437932901</v>
      </c>
      <c r="FT112" s="40">
        <v>66.762706446457102</v>
      </c>
      <c r="FU112" s="40">
        <v>2.74557347554918E-2</v>
      </c>
      <c r="FV112" s="40">
        <v>0</v>
      </c>
      <c r="FW112" s="40">
        <v>0</v>
      </c>
      <c r="FX112" s="41">
        <v>1</v>
      </c>
      <c r="FY112" s="22"/>
      <c r="FZ112" s="22"/>
    </row>
    <row r="113" spans="1:182" x14ac:dyDescent="0.2">
      <c r="A113" t="s">
        <v>42</v>
      </c>
      <c r="B113" t="s">
        <v>58</v>
      </c>
      <c r="C113" t="s">
        <v>3</v>
      </c>
      <c r="D113" t="s">
        <v>226</v>
      </c>
      <c r="E113" t="s">
        <v>77</v>
      </c>
      <c r="F113" s="22" t="s">
        <v>77</v>
      </c>
      <c r="G113" s="35">
        <v>43670</v>
      </c>
      <c r="H113" s="40">
        <v>1728</v>
      </c>
      <c r="I113" s="40">
        <v>1.1922790876199301</v>
      </c>
      <c r="J113" s="40">
        <v>1.07603601823799</v>
      </c>
      <c r="K113" s="40">
        <v>0.99869741873319795</v>
      </c>
      <c r="L113" s="40">
        <v>0.95960391265582001</v>
      </c>
      <c r="M113" s="40">
        <v>0.96939380682995002</v>
      </c>
      <c r="N113" s="40">
        <v>1.04235138563634</v>
      </c>
      <c r="O113" s="40">
        <v>1.1698932396856501</v>
      </c>
      <c r="P113" s="40">
        <v>1.2806020528571</v>
      </c>
      <c r="Q113" s="40">
        <v>1.33435383000578</v>
      </c>
      <c r="R113" s="40">
        <v>1.33870677543323</v>
      </c>
      <c r="S113" s="40">
        <v>1.37904938678443</v>
      </c>
      <c r="T113" s="40">
        <v>1.4388490528287501</v>
      </c>
      <c r="U113" s="40">
        <v>1.54494826756796</v>
      </c>
      <c r="V113" s="40">
        <v>1.69258256305921</v>
      </c>
      <c r="W113" s="40">
        <v>1.8658383160147201</v>
      </c>
      <c r="X113" s="40">
        <v>2.0707179007242602</v>
      </c>
      <c r="Y113" s="40">
        <v>2.24739255681971</v>
      </c>
      <c r="Z113" s="40">
        <v>2.4345452905169598</v>
      </c>
      <c r="AA113" s="40">
        <v>2.6147758673080701</v>
      </c>
      <c r="AB113" s="40">
        <v>2.5892374766108199</v>
      </c>
      <c r="AC113" s="40">
        <v>2.45638382080603</v>
      </c>
      <c r="AD113" s="40">
        <v>2.2150471196599102</v>
      </c>
      <c r="AE113" s="40">
        <v>1.82302086870227</v>
      </c>
      <c r="AF113" s="40">
        <v>1.4412716872564499</v>
      </c>
      <c r="AG113" s="40">
        <v>-5.9412743660114002E-2</v>
      </c>
      <c r="AH113" s="40">
        <v>-2.2726720273183301E-2</v>
      </c>
      <c r="AI113" s="40">
        <v>-2.96036158340953E-2</v>
      </c>
      <c r="AJ113" s="40">
        <v>1.0534932891639299E-2</v>
      </c>
      <c r="AK113" s="40">
        <v>-2.01188680786701E-2</v>
      </c>
      <c r="AL113" s="40">
        <v>-2.6840425498121601E-2</v>
      </c>
      <c r="AM113" s="40">
        <v>-6.9063545422676897E-2</v>
      </c>
      <c r="AN113" s="40">
        <v>-6.5949915810090604E-2</v>
      </c>
      <c r="AO113" s="40">
        <v>-1.01490524771575E-2</v>
      </c>
      <c r="AP113" s="40">
        <v>-4.0355521903461897E-3</v>
      </c>
      <c r="AQ113" s="40">
        <v>2.5026111625273201E-2</v>
      </c>
      <c r="AR113" s="40">
        <v>5.1016205047166004E-3</v>
      </c>
      <c r="AS113" s="40">
        <v>-3.9349872101430497E-2</v>
      </c>
      <c r="AT113" s="40">
        <v>-5.88330768846443E-2</v>
      </c>
      <c r="AU113" s="40">
        <v>4.6803091973962402E-2</v>
      </c>
      <c r="AV113" s="40">
        <v>0.148940890708745</v>
      </c>
      <c r="AW113" s="40">
        <v>0.199013650193272</v>
      </c>
      <c r="AX113" s="40">
        <v>0.21050114623887201</v>
      </c>
      <c r="AY113" s="40">
        <v>0.20762230792782299</v>
      </c>
      <c r="AZ113" s="40">
        <v>1.6621572353157699E-2</v>
      </c>
      <c r="BA113" s="40">
        <v>-7.5552599408248598E-3</v>
      </c>
      <c r="BB113" s="40">
        <v>-2.8124680849133402E-2</v>
      </c>
      <c r="BC113" s="40">
        <v>-6.0469284259799902E-2</v>
      </c>
      <c r="BD113" s="40">
        <v>-5.8820493324388101E-2</v>
      </c>
      <c r="BE113" s="40">
        <v>-3.6477706864046701E-2</v>
      </c>
      <c r="BF113" s="40">
        <v>-8.5003666993006197E-3</v>
      </c>
      <c r="BG113" s="40">
        <v>-1.31742357652282E-2</v>
      </c>
      <c r="BH113" s="40">
        <v>2.1221440571888101E-2</v>
      </c>
      <c r="BI113" s="40">
        <v>-6.7216680565471403E-3</v>
      </c>
      <c r="BJ113" s="40">
        <v>-1.1361293249629799E-2</v>
      </c>
      <c r="BK113" s="40">
        <v>-4.7622051384569597E-2</v>
      </c>
      <c r="BL113" s="40">
        <v>-4.1302670800711601E-2</v>
      </c>
      <c r="BM113" s="40">
        <v>1.40270168146379E-2</v>
      </c>
      <c r="BN113" s="40">
        <v>1.3967473895083999E-2</v>
      </c>
      <c r="BO113" s="40">
        <v>4.3596826362056203E-2</v>
      </c>
      <c r="BP113" s="40">
        <v>1.53109545348597E-2</v>
      </c>
      <c r="BQ113" s="40">
        <v>-2.9147991644737602E-2</v>
      </c>
      <c r="BR113" s="40">
        <v>-2.7946983367427E-2</v>
      </c>
      <c r="BS113" s="40">
        <v>7.8768354895857706E-2</v>
      </c>
      <c r="BT113" s="40">
        <v>0.177631365708568</v>
      </c>
      <c r="BU113" s="40">
        <v>0.229658450542817</v>
      </c>
      <c r="BV113" s="40">
        <v>0.24523990656679401</v>
      </c>
      <c r="BW113" s="40">
        <v>0.244028669654932</v>
      </c>
      <c r="BX113" s="40">
        <v>5.6769734886465799E-2</v>
      </c>
      <c r="BY113" s="40">
        <v>2.39474092866638E-2</v>
      </c>
      <c r="BZ113" s="40">
        <v>2.30640082100627E-4</v>
      </c>
      <c r="CA113" s="40">
        <v>-3.4380850359815598E-2</v>
      </c>
      <c r="CB113" s="40">
        <v>-3.1122886482428402E-2</v>
      </c>
      <c r="CC113" s="40">
        <v>-2.0592970245405701E-2</v>
      </c>
      <c r="CD113" s="40">
        <v>1.3527624486560101E-3</v>
      </c>
      <c r="CE113" s="40">
        <v>-1.79529717785895E-3</v>
      </c>
      <c r="CF113" s="40">
        <v>2.8622883237240299E-2</v>
      </c>
      <c r="CG113" s="40">
        <v>2.55719186728628E-3</v>
      </c>
      <c r="CH113" s="40">
        <v>-6.4049340794107199E-4</v>
      </c>
      <c r="CI113" s="40">
        <v>-3.2771737930357203E-2</v>
      </c>
      <c r="CJ113" s="40">
        <v>-2.4232063989379601E-2</v>
      </c>
      <c r="CK113" s="40">
        <v>3.0771288759300099E-2</v>
      </c>
      <c r="CL113" s="40">
        <v>2.64363149197741E-2</v>
      </c>
      <c r="CM113" s="40">
        <v>5.6458846817340397E-2</v>
      </c>
      <c r="CN113" s="40">
        <v>2.2381908183748599E-2</v>
      </c>
      <c r="CO113" s="40">
        <v>-2.2082200318114802E-2</v>
      </c>
      <c r="CP113" s="40">
        <v>-6.5553690847833003E-3</v>
      </c>
      <c r="CQ113" s="40">
        <v>0.10090739862074</v>
      </c>
      <c r="CR113" s="40">
        <v>0.19750230129451099</v>
      </c>
      <c r="CS113" s="40">
        <v>0.25088294591257498</v>
      </c>
      <c r="CT113" s="40">
        <v>0.269299866146268</v>
      </c>
      <c r="CU113" s="40">
        <v>0.26924360488351901</v>
      </c>
      <c r="CV113" s="40">
        <v>8.4576229954890697E-2</v>
      </c>
      <c r="CW113" s="40">
        <v>4.5766062027985201E-2</v>
      </c>
      <c r="CX113" s="40">
        <v>1.98694489811089E-2</v>
      </c>
      <c r="CY113" s="40">
        <v>-1.6312080513100801E-2</v>
      </c>
      <c r="CZ113" s="40">
        <v>-1.19396083580768E-2</v>
      </c>
      <c r="DA113" s="40">
        <v>-4.70823362676474E-3</v>
      </c>
      <c r="DB113" s="40">
        <v>1.12058915966126E-2</v>
      </c>
      <c r="DC113" s="40">
        <v>9.5836414095102906E-3</v>
      </c>
      <c r="DD113" s="40">
        <v>3.6024325902592497E-2</v>
      </c>
      <c r="DE113" s="40">
        <v>1.1836051791119699E-2</v>
      </c>
      <c r="DF113" s="40">
        <v>1.0080306433747599E-2</v>
      </c>
      <c r="DG113" s="40">
        <v>-1.7921424476144799E-2</v>
      </c>
      <c r="DH113" s="40">
        <v>-7.1614571780475502E-3</v>
      </c>
      <c r="DI113" s="40">
        <v>4.7515560703962303E-2</v>
      </c>
      <c r="DJ113" s="40">
        <v>3.8905155944464302E-2</v>
      </c>
      <c r="DK113" s="40">
        <v>6.9320867272624501E-2</v>
      </c>
      <c r="DL113" s="40">
        <v>2.9452861832637501E-2</v>
      </c>
      <c r="DM113" s="40">
        <v>-1.5016408991491899E-2</v>
      </c>
      <c r="DN113" s="40">
        <v>1.48362451978604E-2</v>
      </c>
      <c r="DO113" s="40">
        <v>0.123046442345622</v>
      </c>
      <c r="DP113" s="40">
        <v>0.21737323688045401</v>
      </c>
      <c r="DQ113" s="40">
        <v>0.272107441282332</v>
      </c>
      <c r="DR113" s="40">
        <v>0.29335982572574199</v>
      </c>
      <c r="DS113" s="40">
        <v>0.29445854011210698</v>
      </c>
      <c r="DT113" s="40">
        <v>0.112382725023316</v>
      </c>
      <c r="DU113" s="40">
        <v>6.7584714769306706E-2</v>
      </c>
      <c r="DV113" s="40">
        <v>3.9508257880117303E-2</v>
      </c>
      <c r="DW113" s="40">
        <v>1.7566893336140601E-3</v>
      </c>
      <c r="DX113" s="40">
        <v>7.2436697662747801E-3</v>
      </c>
      <c r="DY113" s="40">
        <v>1.8226803169302599E-2</v>
      </c>
      <c r="DZ113" s="40">
        <v>2.5432245170495301E-2</v>
      </c>
      <c r="EA113" s="40">
        <v>2.6013021478377401E-2</v>
      </c>
      <c r="EB113" s="40">
        <v>4.6710833582841303E-2</v>
      </c>
      <c r="EC113" s="40">
        <v>2.52332518132426E-2</v>
      </c>
      <c r="ED113" s="40">
        <v>2.5559438682239401E-2</v>
      </c>
      <c r="EE113" s="40">
        <v>3.52006956196243E-3</v>
      </c>
      <c r="EF113" s="40">
        <v>1.7485787831331399E-2</v>
      </c>
      <c r="EG113" s="40">
        <v>7.1691629995757705E-2</v>
      </c>
      <c r="EH113" s="40">
        <v>5.6908182029894401E-2</v>
      </c>
      <c r="EI113" s="40">
        <v>8.7891582009407498E-2</v>
      </c>
      <c r="EJ113" s="40">
        <v>3.9662195862780601E-2</v>
      </c>
      <c r="EK113" s="40">
        <v>-4.8145285347990299E-3</v>
      </c>
      <c r="EL113" s="40">
        <v>4.57223387150777E-2</v>
      </c>
      <c r="EM113" s="40">
        <v>0.15501170526751701</v>
      </c>
      <c r="EN113" s="40">
        <v>0.24606371188027601</v>
      </c>
      <c r="EO113" s="40">
        <v>0.30275224163187697</v>
      </c>
      <c r="EP113" s="40">
        <v>0.32809858605366299</v>
      </c>
      <c r="EQ113" s="40">
        <v>0.33086490183921602</v>
      </c>
      <c r="ER113" s="40">
        <v>0.152530887556624</v>
      </c>
      <c r="ES113" s="40">
        <v>9.90873839967953E-2</v>
      </c>
      <c r="ET113" s="40">
        <v>6.7863578811351299E-2</v>
      </c>
      <c r="EU113" s="40">
        <v>2.78451232335984E-2</v>
      </c>
      <c r="EV113" s="40">
        <v>3.4941276608234401E-2</v>
      </c>
      <c r="EW113" s="40">
        <v>61.664980256663398</v>
      </c>
      <c r="EX113" s="40">
        <v>60.142769002961501</v>
      </c>
      <c r="EY113" s="40">
        <v>58.464461994076999</v>
      </c>
      <c r="EZ113" s="40">
        <v>56.5594768015795</v>
      </c>
      <c r="FA113" s="40">
        <v>55.484081934846998</v>
      </c>
      <c r="FB113" s="40">
        <v>53.903627838104597</v>
      </c>
      <c r="FC113" s="40">
        <v>53.400234452122397</v>
      </c>
      <c r="FD113" s="40">
        <v>55.678923988153997</v>
      </c>
      <c r="FE113" s="40">
        <v>61.746051332675201</v>
      </c>
      <c r="FF113" s="40">
        <v>69.127036031589299</v>
      </c>
      <c r="FG113" s="40">
        <v>74.217115004935806</v>
      </c>
      <c r="FH113" s="40">
        <v>80.026159921026604</v>
      </c>
      <c r="FI113" s="40">
        <v>85.785291214215206</v>
      </c>
      <c r="FJ113" s="40">
        <v>90.700950148074995</v>
      </c>
      <c r="FK113" s="40">
        <v>94.051147581441299</v>
      </c>
      <c r="FL113" s="40">
        <v>96.064967917077993</v>
      </c>
      <c r="FM113" s="40">
        <v>95.743645113524195</v>
      </c>
      <c r="FN113" s="40">
        <v>95.142892398815405</v>
      </c>
      <c r="FO113" s="40">
        <v>93.582366732477794</v>
      </c>
      <c r="FP113" s="40">
        <v>88.967670286278405</v>
      </c>
      <c r="FQ113" s="40">
        <v>83.166275913129297</v>
      </c>
      <c r="FR113" s="40">
        <v>75.466251233958502</v>
      </c>
      <c r="FS113" s="40">
        <v>70.150542941757195</v>
      </c>
      <c r="FT113" s="40">
        <v>66.6939165844028</v>
      </c>
      <c r="FU113" s="40">
        <v>2.4832008072691002E-2</v>
      </c>
      <c r="FV113" s="40">
        <v>0</v>
      </c>
      <c r="FW113" s="40">
        <v>0</v>
      </c>
      <c r="FX113" s="41">
        <v>1</v>
      </c>
      <c r="FY113" s="22"/>
      <c r="FZ113" s="22"/>
    </row>
    <row r="114" spans="1:182" x14ac:dyDescent="0.2">
      <c r="A114" t="s">
        <v>42</v>
      </c>
      <c r="B114" t="s">
        <v>58</v>
      </c>
      <c r="C114" t="s">
        <v>3</v>
      </c>
      <c r="D114" t="s">
        <v>226</v>
      </c>
      <c r="E114" t="s">
        <v>77</v>
      </c>
      <c r="F114" s="22" t="s">
        <v>78</v>
      </c>
      <c r="G114" s="35">
        <v>43670</v>
      </c>
      <c r="H114" s="40">
        <v>297</v>
      </c>
      <c r="I114" s="40">
        <v>0.161144402275608</v>
      </c>
      <c r="J114" s="40">
        <v>0.14480214598381999</v>
      </c>
      <c r="K114" s="40">
        <v>0.13453529055941801</v>
      </c>
      <c r="L114" s="40">
        <v>0.129565957609619</v>
      </c>
      <c r="M114" s="40">
        <v>0.13073385448694</v>
      </c>
      <c r="N114" s="40">
        <v>0.14134651012272101</v>
      </c>
      <c r="O114" s="40">
        <v>0.15822189605848</v>
      </c>
      <c r="P114" s="40">
        <v>0.17877628516503499</v>
      </c>
      <c r="Q114" s="40">
        <v>0.19240045912313</v>
      </c>
      <c r="R114" s="40">
        <v>0.19897506476232499</v>
      </c>
      <c r="S114" s="40">
        <v>0.211868760998145</v>
      </c>
      <c r="T114" s="40">
        <v>0.221465856379089</v>
      </c>
      <c r="U114" s="40">
        <v>0.24373993773796299</v>
      </c>
      <c r="V114" s="40">
        <v>0.29385130222067402</v>
      </c>
      <c r="W114" s="40">
        <v>0.35510541215431501</v>
      </c>
      <c r="X114" s="40">
        <v>0.42060149338041503</v>
      </c>
      <c r="Y114" s="40">
        <v>0.47034486466286701</v>
      </c>
      <c r="Z114" s="40">
        <v>0.50391905540508197</v>
      </c>
      <c r="AA114" s="40">
        <v>0.52048809545739505</v>
      </c>
      <c r="AB114" s="40">
        <v>0.497380286927188</v>
      </c>
      <c r="AC114" s="40">
        <v>0.43772596608874098</v>
      </c>
      <c r="AD114" s="40">
        <v>0.35784995941992698</v>
      </c>
      <c r="AE114" s="40">
        <v>0.27963413461715297</v>
      </c>
      <c r="AF114" s="40">
        <v>0.21241246380780801</v>
      </c>
      <c r="AG114" s="40">
        <v>-1.4391675237394E-2</v>
      </c>
      <c r="AH114" s="40">
        <v>-8.2843533431770193E-3</v>
      </c>
      <c r="AI114" s="40">
        <v>-5.5069308846862801E-3</v>
      </c>
      <c r="AJ114" s="40">
        <v>-2.4863222459041898E-3</v>
      </c>
      <c r="AK114" s="40">
        <v>-2.7010668430818702E-3</v>
      </c>
      <c r="AL114" s="40">
        <v>-1.2959763469580899E-2</v>
      </c>
      <c r="AM114" s="40">
        <v>-8.2889591173273998E-3</v>
      </c>
      <c r="AN114" s="40">
        <v>-6.3644856797505202E-3</v>
      </c>
      <c r="AO114" s="40">
        <v>-1.58986960584824E-2</v>
      </c>
      <c r="AP114" s="40">
        <v>-1.0118836266567099E-3</v>
      </c>
      <c r="AQ114" s="40">
        <v>-8.8791140405986395E-3</v>
      </c>
      <c r="AR114" s="40">
        <v>-8.0127857256405699E-3</v>
      </c>
      <c r="AS114" s="40">
        <v>-5.0299863546446203E-3</v>
      </c>
      <c r="AT114" s="40">
        <v>-7.5100481652333202E-3</v>
      </c>
      <c r="AU114" s="40">
        <v>3.88446714471311E-2</v>
      </c>
      <c r="AV114" s="40">
        <v>7.2756038019568897E-2</v>
      </c>
      <c r="AW114" s="40">
        <v>9.4456405383363903E-2</v>
      </c>
      <c r="AX114" s="40">
        <v>0.110703299086438</v>
      </c>
      <c r="AY114" s="40">
        <v>9.5797910139173506E-2</v>
      </c>
      <c r="AZ114" s="40">
        <v>-4.0207209307550701E-2</v>
      </c>
      <c r="BA114" s="40">
        <v>-4.3878428492299601E-2</v>
      </c>
      <c r="BB114" s="40">
        <v>-8.0316506608698907E-2</v>
      </c>
      <c r="BC114" s="40">
        <v>-4.4937994421079E-2</v>
      </c>
      <c r="BD114" s="40">
        <v>-1.6004497418105199E-2</v>
      </c>
      <c r="BE114" s="40">
        <v>-7.9752622142890903E-3</v>
      </c>
      <c r="BF114" s="40">
        <v>-1.9076747398246901E-3</v>
      </c>
      <c r="BG114" s="40">
        <v>-2.19307563045839E-4</v>
      </c>
      <c r="BH114" s="40">
        <v>1.1253554785144301E-3</v>
      </c>
      <c r="BI114" s="40">
        <v>1.2777387876883001E-3</v>
      </c>
      <c r="BJ114" s="40">
        <v>-6.1631661075579004E-3</v>
      </c>
      <c r="BK114" s="40">
        <v>-3.14330534100027E-3</v>
      </c>
      <c r="BL114" s="40">
        <v>-1.1626397764188899E-3</v>
      </c>
      <c r="BM114" s="40">
        <v>-8.7297146855144607E-3</v>
      </c>
      <c r="BN114" s="40">
        <v>6.3276426901273299E-3</v>
      </c>
      <c r="BO114" s="40">
        <v>-2.2001668374366798E-3</v>
      </c>
      <c r="BP114" s="40">
        <v>-3.82880761116402E-3</v>
      </c>
      <c r="BQ114" s="40">
        <v>-1.05371920457713E-3</v>
      </c>
      <c r="BR114" s="40">
        <v>4.1171987469257598E-3</v>
      </c>
      <c r="BS114" s="40">
        <v>5.6428565142047901E-2</v>
      </c>
      <c r="BT114" s="40">
        <v>8.7959975728392606E-2</v>
      </c>
      <c r="BU114" s="40">
        <v>0.110233550379818</v>
      </c>
      <c r="BV114" s="40">
        <v>0.12899100412091699</v>
      </c>
      <c r="BW114" s="40">
        <v>0.10895917429105299</v>
      </c>
      <c r="BX114" s="40">
        <v>-2.3086376284003798E-2</v>
      </c>
      <c r="BY114" s="40">
        <v>-2.03982416803761E-2</v>
      </c>
      <c r="BZ114" s="40">
        <v>-5.8309246974229401E-2</v>
      </c>
      <c r="CA114" s="40">
        <v>-3.35103699981118E-2</v>
      </c>
      <c r="CB114" s="40">
        <v>-6.6104398623138003E-3</v>
      </c>
      <c r="CC114" s="40">
        <v>-3.5312741006133098E-3</v>
      </c>
      <c r="CD114" s="40">
        <v>2.50879343577221E-3</v>
      </c>
      <c r="CE114" s="40">
        <v>3.44288424199387E-3</v>
      </c>
      <c r="CF114" s="40">
        <v>3.6267924683011602E-3</v>
      </c>
      <c r="CG114" s="40">
        <v>4.0334474470433597E-3</v>
      </c>
      <c r="CH114" s="40">
        <v>-1.4558634788916099E-3</v>
      </c>
      <c r="CI114" s="40">
        <v>4.2055878943301198E-4</v>
      </c>
      <c r="CJ114" s="40">
        <v>2.44014285000131E-3</v>
      </c>
      <c r="CK114" s="40">
        <v>-3.7645000252499602E-3</v>
      </c>
      <c r="CL114" s="40">
        <v>1.1410976258952901E-2</v>
      </c>
      <c r="CM114" s="40">
        <v>2.4256516495965901E-3</v>
      </c>
      <c r="CN114" s="40">
        <v>-9.3099711460469198E-4</v>
      </c>
      <c r="CO114" s="40">
        <v>1.70023131077617E-3</v>
      </c>
      <c r="CP114" s="40">
        <v>1.21701945385533E-2</v>
      </c>
      <c r="CQ114" s="40">
        <v>6.8607116349858902E-2</v>
      </c>
      <c r="CR114" s="40">
        <v>9.8490176670224097E-2</v>
      </c>
      <c r="CS114" s="40">
        <v>0.121160752942918</v>
      </c>
      <c r="CT114" s="40">
        <v>0.14165701291850899</v>
      </c>
      <c r="CU114" s="40">
        <v>0.11807462574987899</v>
      </c>
      <c r="CV114" s="40">
        <v>-1.1228539486575701E-2</v>
      </c>
      <c r="CW114" s="40">
        <v>-4.1359358214272798E-3</v>
      </c>
      <c r="CX114" s="40">
        <v>-4.3067085991451301E-2</v>
      </c>
      <c r="CY114" s="40">
        <v>-2.5595632134394499E-2</v>
      </c>
      <c r="CZ114" s="40">
        <v>-1.04144216008707E-4</v>
      </c>
      <c r="DA114" s="40">
        <v>9.1271401306247299E-4</v>
      </c>
      <c r="DB114" s="40">
        <v>6.9252616113691101E-3</v>
      </c>
      <c r="DC114" s="40">
        <v>7.1050760470335803E-3</v>
      </c>
      <c r="DD114" s="40">
        <v>6.1282294580878799E-3</v>
      </c>
      <c r="DE114" s="40">
        <v>6.7891561063984302E-3</v>
      </c>
      <c r="DF114" s="40">
        <v>3.2514391497746801E-3</v>
      </c>
      <c r="DG114" s="40">
        <v>3.9844229198662904E-3</v>
      </c>
      <c r="DH114" s="40">
        <v>6.0429254764215196E-3</v>
      </c>
      <c r="DI114" s="40">
        <v>1.20071463501453E-3</v>
      </c>
      <c r="DJ114" s="40">
        <v>1.6494309827778501E-2</v>
      </c>
      <c r="DK114" s="40">
        <v>7.05147013662986E-3</v>
      </c>
      <c r="DL114" s="40">
        <v>1.9668133819546298E-3</v>
      </c>
      <c r="DM114" s="40">
        <v>4.4541818261294597E-3</v>
      </c>
      <c r="DN114" s="40">
        <v>2.0223190330180899E-2</v>
      </c>
      <c r="DO114" s="40">
        <v>8.0785667557669999E-2</v>
      </c>
      <c r="DP114" s="40">
        <v>0.109020377612056</v>
      </c>
      <c r="DQ114" s="40">
        <v>0.13208795550601801</v>
      </c>
      <c r="DR114" s="40">
        <v>0.15432302171610199</v>
      </c>
      <c r="DS114" s="40">
        <v>0.12719007720870601</v>
      </c>
      <c r="DT114" s="40">
        <v>6.2929731085231602E-4</v>
      </c>
      <c r="DU114" s="40">
        <v>1.2126370037521501E-2</v>
      </c>
      <c r="DV114" s="40">
        <v>-2.7824925008673201E-2</v>
      </c>
      <c r="DW114" s="40">
        <v>-1.7680894270677299E-2</v>
      </c>
      <c r="DX114" s="40">
        <v>6.4021514302963801E-3</v>
      </c>
      <c r="DY114" s="40">
        <v>7.3291270361674097E-3</v>
      </c>
      <c r="DZ114" s="40">
        <v>1.33019402147214E-2</v>
      </c>
      <c r="EA114" s="40">
        <v>1.2392699368673999E-2</v>
      </c>
      <c r="EB114" s="40">
        <v>9.7399071825065107E-3</v>
      </c>
      <c r="EC114" s="40">
        <v>1.07679617371686E-2</v>
      </c>
      <c r="ED114" s="40">
        <v>1.0048036511797699E-2</v>
      </c>
      <c r="EE114" s="40">
        <v>9.1300766961934197E-3</v>
      </c>
      <c r="EF114" s="40">
        <v>1.1244771379753099E-2</v>
      </c>
      <c r="EG114" s="40">
        <v>8.36969600798247E-3</v>
      </c>
      <c r="EH114" s="40">
        <v>2.3833836144562501E-2</v>
      </c>
      <c r="EI114" s="40">
        <v>1.3730417339791801E-2</v>
      </c>
      <c r="EJ114" s="40">
        <v>6.1507914964311896E-3</v>
      </c>
      <c r="EK114" s="40">
        <v>8.4304489761969498E-3</v>
      </c>
      <c r="EL114" s="40">
        <v>3.1850437242339998E-2</v>
      </c>
      <c r="EM114" s="40">
        <v>9.8369561252586807E-2</v>
      </c>
      <c r="EN114" s="40">
        <v>0.12422431532087901</v>
      </c>
      <c r="EO114" s="40">
        <v>0.14786510050247201</v>
      </c>
      <c r="EP114" s="40">
        <v>0.17261072675058101</v>
      </c>
      <c r="EQ114" s="40">
        <v>0.140351341360585</v>
      </c>
      <c r="ER114" s="40">
        <v>1.7750130334399199E-2</v>
      </c>
      <c r="ES114" s="40">
        <v>3.5606556849445102E-2</v>
      </c>
      <c r="ET114" s="40">
        <v>-5.8176653742037102E-3</v>
      </c>
      <c r="EU114" s="40">
        <v>-6.2532698477100798E-3</v>
      </c>
      <c r="EV114" s="40">
        <v>1.57962089860877E-2</v>
      </c>
      <c r="EW114" s="40">
        <v>62.022490400438798</v>
      </c>
      <c r="EX114" s="40">
        <v>60.495337356006601</v>
      </c>
      <c r="EY114" s="40">
        <v>58.804717498628598</v>
      </c>
      <c r="EZ114" s="40">
        <v>56.9152495885902</v>
      </c>
      <c r="FA114" s="40">
        <v>55.876577070762501</v>
      </c>
      <c r="FB114" s="40">
        <v>54.308008776741602</v>
      </c>
      <c r="FC114" s="40">
        <v>53.825287986834901</v>
      </c>
      <c r="FD114" s="40">
        <v>56.010970927043303</v>
      </c>
      <c r="FE114" s="40">
        <v>62.014536478332403</v>
      </c>
      <c r="FF114" s="40">
        <v>69.368348875479995</v>
      </c>
      <c r="FG114" s="40">
        <v>74.538123971475599</v>
      </c>
      <c r="FH114" s="40">
        <v>80.348601206802002</v>
      </c>
      <c r="FI114" s="40">
        <v>86.105046626439901</v>
      </c>
      <c r="FJ114" s="40">
        <v>91.095172792100897</v>
      </c>
      <c r="FK114" s="40">
        <v>94.438562808557293</v>
      </c>
      <c r="FL114" s="40">
        <v>96.465715852989604</v>
      </c>
      <c r="FM114" s="40">
        <v>96.213933077345004</v>
      </c>
      <c r="FN114" s="40">
        <v>95.637410861217802</v>
      </c>
      <c r="FO114" s="40">
        <v>94.125342841470101</v>
      </c>
      <c r="FP114" s="40">
        <v>89.551014810751496</v>
      </c>
      <c r="FQ114" s="40">
        <v>83.661821173889194</v>
      </c>
      <c r="FR114" s="40">
        <v>75.902633022490406</v>
      </c>
      <c r="FS114" s="40">
        <v>70.527701590784403</v>
      </c>
      <c r="FT114" s="40">
        <v>67.172517827756494</v>
      </c>
      <c r="FU114" s="40">
        <v>7.1163402121109207E-2</v>
      </c>
      <c r="FV114" s="40">
        <v>0</v>
      </c>
      <c r="FW114" s="40">
        <v>0</v>
      </c>
      <c r="FX114" s="41">
        <v>1</v>
      </c>
      <c r="FY114" s="22"/>
      <c r="FZ114" s="22"/>
    </row>
    <row r="115" spans="1:182" x14ac:dyDescent="0.2">
      <c r="A115" t="s">
        <v>42</v>
      </c>
      <c r="B115" t="s">
        <v>58</v>
      </c>
      <c r="C115" t="s">
        <v>3</v>
      </c>
      <c r="D115" t="s">
        <v>226</v>
      </c>
      <c r="E115" t="s">
        <v>78</v>
      </c>
      <c r="F115" s="22" t="s">
        <v>1</v>
      </c>
      <c r="G115" s="35">
        <v>43670</v>
      </c>
      <c r="H115" s="40">
        <v>797</v>
      </c>
      <c r="I115" s="40">
        <v>0.52734092087594397</v>
      </c>
      <c r="J115" s="40">
        <v>0.472750270188455</v>
      </c>
      <c r="K115" s="40">
        <v>0.43411235321544001</v>
      </c>
      <c r="L115" s="40">
        <v>0.41655693359439699</v>
      </c>
      <c r="M115" s="40">
        <v>0.41573999801992401</v>
      </c>
      <c r="N115" s="40">
        <v>0.43163480257296599</v>
      </c>
      <c r="O115" s="40">
        <v>0.48271859124774702</v>
      </c>
      <c r="P115" s="40">
        <v>0.50948657456569002</v>
      </c>
      <c r="Q115" s="40">
        <v>0.51493542836705297</v>
      </c>
      <c r="R115" s="40">
        <v>0.547312950407006</v>
      </c>
      <c r="S115" s="40">
        <v>0.59915507483744701</v>
      </c>
      <c r="T115" s="40">
        <v>0.64905706045042399</v>
      </c>
      <c r="U115" s="40">
        <v>0.72000828529577299</v>
      </c>
      <c r="V115" s="40">
        <v>0.83612344987420695</v>
      </c>
      <c r="W115" s="40">
        <v>0.92356174124604296</v>
      </c>
      <c r="X115" s="40">
        <v>1.0100958807917999</v>
      </c>
      <c r="Y115" s="40">
        <v>1.08981527332156</v>
      </c>
      <c r="Z115" s="40">
        <v>1.1425150194955001</v>
      </c>
      <c r="AA115" s="40">
        <v>1.1619382880345399</v>
      </c>
      <c r="AB115" s="40">
        <v>1.1294830911365199</v>
      </c>
      <c r="AC115" s="40">
        <v>1.09235292329</v>
      </c>
      <c r="AD115" s="40">
        <v>0.97499551940098095</v>
      </c>
      <c r="AE115" s="40">
        <v>0.81942163600925499</v>
      </c>
      <c r="AF115" s="40">
        <v>0.63516920656122999</v>
      </c>
      <c r="AG115" s="40">
        <v>-1.0462251723133901E-2</v>
      </c>
      <c r="AH115" s="40">
        <v>5.3338340318697204E-3</v>
      </c>
      <c r="AI115" s="40">
        <v>2.29682455449553E-3</v>
      </c>
      <c r="AJ115" s="40">
        <v>-1.37333889362728E-3</v>
      </c>
      <c r="AK115" s="40">
        <v>-1.1587637689643401E-3</v>
      </c>
      <c r="AL115" s="40">
        <v>7.5365525344084699E-3</v>
      </c>
      <c r="AM115" s="40">
        <v>-8.6153701347415502E-3</v>
      </c>
      <c r="AN115" s="40">
        <v>-7.0921701918095596E-3</v>
      </c>
      <c r="AO115" s="40">
        <v>-7.5609023745720804E-3</v>
      </c>
      <c r="AP115" s="40">
        <v>4.5040677447198002E-3</v>
      </c>
      <c r="AQ115" s="40">
        <v>-1.9104666162407299E-2</v>
      </c>
      <c r="AR115" s="40">
        <v>-2.3609350343568401E-2</v>
      </c>
      <c r="AS115" s="40">
        <v>-5.7745947954368796E-3</v>
      </c>
      <c r="AT115" s="40">
        <v>1.6703143547388201E-2</v>
      </c>
      <c r="AU115" s="40">
        <v>4.1168660248208401E-2</v>
      </c>
      <c r="AV115" s="40">
        <v>5.26672917739332E-2</v>
      </c>
      <c r="AW115" s="40">
        <v>7.8402800778918105E-2</v>
      </c>
      <c r="AX115" s="40">
        <v>9.3128818073809599E-2</v>
      </c>
      <c r="AY115" s="40">
        <v>4.9511488659383103E-2</v>
      </c>
      <c r="AZ115" s="40">
        <v>-4.4287364467108202E-2</v>
      </c>
      <c r="BA115" s="40">
        <v>-4.2369329414593503E-2</v>
      </c>
      <c r="BB115" s="40">
        <v>-8.7630015471634598E-2</v>
      </c>
      <c r="BC115" s="40">
        <v>-5.8518849562222301E-2</v>
      </c>
      <c r="BD115" s="40">
        <v>-6.3594356150433101E-2</v>
      </c>
      <c r="BE115" s="40">
        <v>1.50239701359893E-4</v>
      </c>
      <c r="BF115" s="40">
        <v>1.55659748365451E-2</v>
      </c>
      <c r="BG115" s="40">
        <v>1.1089607614899501E-2</v>
      </c>
      <c r="BH115" s="40">
        <v>6.8627111660215503E-3</v>
      </c>
      <c r="BI115" s="40">
        <v>7.9911094191163698E-3</v>
      </c>
      <c r="BJ115" s="40">
        <v>1.6626453219287698E-2</v>
      </c>
      <c r="BK115" s="40">
        <v>-4.9901705859252995E-4</v>
      </c>
      <c r="BL115" s="40">
        <v>5.39309301828795E-3</v>
      </c>
      <c r="BM115" s="40">
        <v>4.3471188932631497E-3</v>
      </c>
      <c r="BN115" s="40">
        <v>1.8898211476764501E-2</v>
      </c>
      <c r="BO115" s="40">
        <v>-8.6326812392315908E-3</v>
      </c>
      <c r="BP115" s="40">
        <v>-1.44510176724064E-2</v>
      </c>
      <c r="BQ115" s="40">
        <v>3.3262792968872801E-3</v>
      </c>
      <c r="BR115" s="40">
        <v>3.3571993459006903E-2</v>
      </c>
      <c r="BS115" s="40">
        <v>5.6115929591013303E-2</v>
      </c>
      <c r="BT115" s="40">
        <v>6.7917418705324806E-2</v>
      </c>
      <c r="BU115" s="40">
        <v>9.68310136137569E-2</v>
      </c>
      <c r="BV115" s="40">
        <v>0.113576378172062</v>
      </c>
      <c r="BW115" s="40">
        <v>7.5947910714996E-2</v>
      </c>
      <c r="BX115" s="40">
        <v>-2.0458960065045401E-2</v>
      </c>
      <c r="BY115" s="40">
        <v>-2.27619596284575E-2</v>
      </c>
      <c r="BZ115" s="40">
        <v>-6.7384057504531997E-2</v>
      </c>
      <c r="CA115" s="40">
        <v>-4.36585379316577E-2</v>
      </c>
      <c r="CB115" s="40">
        <v>-5.1213491032172702E-2</v>
      </c>
      <c r="CC115" s="40">
        <v>7.5004189334497203E-3</v>
      </c>
      <c r="CD115" s="40">
        <v>2.2652724387999399E-2</v>
      </c>
      <c r="CE115" s="40">
        <v>1.7179462377343701E-2</v>
      </c>
      <c r="CF115" s="40">
        <v>1.25669743481019E-2</v>
      </c>
      <c r="CG115" s="40">
        <v>1.4328283716196599E-2</v>
      </c>
      <c r="CH115" s="40">
        <v>2.2922090743343101E-2</v>
      </c>
      <c r="CI115" s="40">
        <v>5.12234435734515E-3</v>
      </c>
      <c r="CJ115" s="40">
        <v>1.4040348284118299E-2</v>
      </c>
      <c r="CK115" s="40">
        <v>1.2594578148317499E-2</v>
      </c>
      <c r="CL115" s="40">
        <v>2.8867551577129998E-2</v>
      </c>
      <c r="CM115" s="40">
        <v>-1.3798163819339301E-3</v>
      </c>
      <c r="CN115" s="40">
        <v>-8.1079843631139403E-3</v>
      </c>
      <c r="CO115" s="40">
        <v>9.62951696951099E-3</v>
      </c>
      <c r="CP115" s="40">
        <v>4.5255307520722002E-2</v>
      </c>
      <c r="CQ115" s="40">
        <v>6.6468362804421394E-2</v>
      </c>
      <c r="CR115" s="40">
        <v>7.8479610162002E-2</v>
      </c>
      <c r="CS115" s="40">
        <v>0.109594337685854</v>
      </c>
      <c r="CT115" s="40">
        <v>0.12773829600732201</v>
      </c>
      <c r="CU115" s="40">
        <v>9.4257696098233298E-2</v>
      </c>
      <c r="CV115" s="40">
        <v>-3.9554797639309103E-3</v>
      </c>
      <c r="CW115" s="40">
        <v>-9.1819550439226905E-3</v>
      </c>
      <c r="CX115" s="40">
        <v>-5.33617686911717E-2</v>
      </c>
      <c r="CY115" s="40">
        <v>-3.33663313648506E-2</v>
      </c>
      <c r="CZ115" s="40">
        <v>-4.2638541566724003E-2</v>
      </c>
      <c r="DA115" s="40">
        <v>1.4850598165539601E-2</v>
      </c>
      <c r="DB115" s="40">
        <v>2.9739473939453701E-2</v>
      </c>
      <c r="DC115" s="40">
        <v>2.3269317139787901E-2</v>
      </c>
      <c r="DD115" s="40">
        <v>1.8271237530182199E-2</v>
      </c>
      <c r="DE115" s="40">
        <v>2.0665458013276801E-2</v>
      </c>
      <c r="DF115" s="40">
        <v>2.92177282673984E-2</v>
      </c>
      <c r="DG115" s="40">
        <v>1.07437057732828E-2</v>
      </c>
      <c r="DH115" s="40">
        <v>2.2687603549948698E-2</v>
      </c>
      <c r="DI115" s="40">
        <v>2.0842037403371899E-2</v>
      </c>
      <c r="DJ115" s="40">
        <v>3.8836891677495398E-2</v>
      </c>
      <c r="DK115" s="40">
        <v>5.8730484753637298E-3</v>
      </c>
      <c r="DL115" s="40">
        <v>-1.76495105382151E-3</v>
      </c>
      <c r="DM115" s="40">
        <v>1.59327546421347E-2</v>
      </c>
      <c r="DN115" s="40">
        <v>5.6938621582437197E-2</v>
      </c>
      <c r="DO115" s="40">
        <v>7.6820796017829499E-2</v>
      </c>
      <c r="DP115" s="40">
        <v>8.9041801618679195E-2</v>
      </c>
      <c r="DQ115" s="40">
        <v>0.122357661757951</v>
      </c>
      <c r="DR115" s="40">
        <v>0.141900213842582</v>
      </c>
      <c r="DS115" s="40">
        <v>0.112567481481471</v>
      </c>
      <c r="DT115" s="40">
        <v>1.25480005371836E-2</v>
      </c>
      <c r="DU115" s="40">
        <v>4.3980495406121499E-3</v>
      </c>
      <c r="DV115" s="40">
        <v>-3.9339479877811397E-2</v>
      </c>
      <c r="DW115" s="40">
        <v>-2.3074124798043501E-2</v>
      </c>
      <c r="DX115" s="40">
        <v>-3.40635921012752E-2</v>
      </c>
      <c r="DY115" s="40">
        <v>2.5463089590033398E-2</v>
      </c>
      <c r="DZ115" s="40">
        <v>3.9971614744129101E-2</v>
      </c>
      <c r="EA115" s="40">
        <v>3.2062100200191901E-2</v>
      </c>
      <c r="EB115" s="40">
        <v>2.6507287589831001E-2</v>
      </c>
      <c r="EC115" s="40">
        <v>2.9815331201357501E-2</v>
      </c>
      <c r="ED115" s="40">
        <v>3.8307628952277697E-2</v>
      </c>
      <c r="EE115" s="40">
        <v>1.8860058849431802E-2</v>
      </c>
      <c r="EF115" s="40">
        <v>3.5172866760046301E-2</v>
      </c>
      <c r="EG115" s="40">
        <v>3.2750058671207102E-2</v>
      </c>
      <c r="EH115" s="40">
        <v>5.3231035409540099E-2</v>
      </c>
      <c r="EI115" s="40">
        <v>1.6345033398539401E-2</v>
      </c>
      <c r="EJ115" s="40">
        <v>7.3933816173404696E-3</v>
      </c>
      <c r="EK115" s="40">
        <v>2.5033628734458802E-2</v>
      </c>
      <c r="EL115" s="40">
        <v>7.3807471494055907E-2</v>
      </c>
      <c r="EM115" s="40">
        <v>9.1768065360634393E-2</v>
      </c>
      <c r="EN115" s="40">
        <v>0.10429192855007099</v>
      </c>
      <c r="EO115" s="40">
        <v>0.14078587459278999</v>
      </c>
      <c r="EP115" s="40">
        <v>0.16234777394083499</v>
      </c>
      <c r="EQ115" s="40">
        <v>0.139003903537084</v>
      </c>
      <c r="ER115" s="40">
        <v>3.63764049392463E-2</v>
      </c>
      <c r="ES115" s="40">
        <v>2.4005419326748201E-2</v>
      </c>
      <c r="ET115" s="40">
        <v>-1.9093521910708799E-2</v>
      </c>
      <c r="EU115" s="40">
        <v>-8.2138131674788107E-3</v>
      </c>
      <c r="EV115" s="40">
        <v>-2.1682726983014801E-2</v>
      </c>
      <c r="EW115" s="40">
        <v>61.681437125748502</v>
      </c>
      <c r="EX115" s="40">
        <v>59.924550898203599</v>
      </c>
      <c r="EY115" s="40">
        <v>58.460598802395197</v>
      </c>
      <c r="EZ115" s="40">
        <v>56.386467065868302</v>
      </c>
      <c r="FA115" s="40">
        <v>55.249820359281401</v>
      </c>
      <c r="FB115" s="40">
        <v>53.5792814371258</v>
      </c>
      <c r="FC115" s="40">
        <v>53.0792814371258</v>
      </c>
      <c r="FD115" s="40">
        <v>55.817964071856302</v>
      </c>
      <c r="FE115" s="40">
        <v>62.098682634730501</v>
      </c>
      <c r="FF115" s="40">
        <v>69.500359281437099</v>
      </c>
      <c r="FG115" s="40">
        <v>74.638083832335298</v>
      </c>
      <c r="FH115" s="40">
        <v>80.4349700598802</v>
      </c>
      <c r="FI115" s="40">
        <v>86.288383233532898</v>
      </c>
      <c r="FJ115" s="40">
        <v>91.017245508982001</v>
      </c>
      <c r="FK115" s="40">
        <v>94.709580838323305</v>
      </c>
      <c r="FL115" s="40">
        <v>96.964431137724503</v>
      </c>
      <c r="FM115" s="40">
        <v>96.564910179640705</v>
      </c>
      <c r="FN115" s="40">
        <v>95.826586826347295</v>
      </c>
      <c r="FO115" s="40">
        <v>94.132335329341302</v>
      </c>
      <c r="FP115" s="40">
        <v>89.720598802395202</v>
      </c>
      <c r="FQ115" s="40">
        <v>84.243233532934099</v>
      </c>
      <c r="FR115" s="40">
        <v>76.622994011976004</v>
      </c>
      <c r="FS115" s="40">
        <v>71.290179640718605</v>
      </c>
      <c r="FT115" s="40">
        <v>67.133532934131694</v>
      </c>
      <c r="FU115" s="40">
        <v>3.1654548993295499E-2</v>
      </c>
      <c r="FV115" s="40">
        <v>0</v>
      </c>
      <c r="FW115" s="40">
        <v>0</v>
      </c>
      <c r="FX115" s="41">
        <v>1</v>
      </c>
      <c r="FY115" s="22"/>
      <c r="FZ115" s="22"/>
    </row>
    <row r="116" spans="1:182" x14ac:dyDescent="0.2">
      <c r="A116" t="s">
        <v>42</v>
      </c>
      <c r="B116" t="s">
        <v>58</v>
      </c>
      <c r="C116" t="s">
        <v>3</v>
      </c>
      <c r="D116" t="s">
        <v>226</v>
      </c>
      <c r="E116" t="s">
        <v>78</v>
      </c>
      <c r="F116" s="22" t="s">
        <v>77</v>
      </c>
      <c r="G116" s="35">
        <v>43670</v>
      </c>
      <c r="H116" s="40">
        <v>720</v>
      </c>
      <c r="I116" s="40">
        <v>0.49075745886096001</v>
      </c>
      <c r="J116" s="40">
        <v>0.44007926321378399</v>
      </c>
      <c r="K116" s="40">
        <v>0.40253373516136698</v>
      </c>
      <c r="L116" s="40">
        <v>0.38765130438489298</v>
      </c>
      <c r="M116" s="40">
        <v>0.387440346760698</v>
      </c>
      <c r="N116" s="40">
        <v>0.40106977458679799</v>
      </c>
      <c r="O116" s="40">
        <v>0.449036646699359</v>
      </c>
      <c r="P116" s="40">
        <v>0.47180731464748199</v>
      </c>
      <c r="Q116" s="40">
        <v>0.47522077698183202</v>
      </c>
      <c r="R116" s="40">
        <v>0.50293128388945996</v>
      </c>
      <c r="S116" s="40">
        <v>0.54761399314549297</v>
      </c>
      <c r="T116" s="40">
        <v>0.59067388518433395</v>
      </c>
      <c r="U116" s="40">
        <v>0.65480393043958995</v>
      </c>
      <c r="V116" s="40">
        <v>0.74582667190650798</v>
      </c>
      <c r="W116" s="40">
        <v>0.81782437642677097</v>
      </c>
      <c r="X116" s="40">
        <v>0.88369153381266297</v>
      </c>
      <c r="Y116" s="40">
        <v>0.94708759505978701</v>
      </c>
      <c r="Z116" s="40">
        <v>0.98932830177820696</v>
      </c>
      <c r="AA116" s="40">
        <v>1.01603004410756</v>
      </c>
      <c r="AB116" s="40">
        <v>0.99440796045966295</v>
      </c>
      <c r="AC116" s="40">
        <v>0.98308074875599305</v>
      </c>
      <c r="AD116" s="40">
        <v>0.88845677817413504</v>
      </c>
      <c r="AE116" s="40">
        <v>0.75000793909710795</v>
      </c>
      <c r="AF116" s="40">
        <v>0.58553057819872101</v>
      </c>
      <c r="AG116" s="40">
        <v>-5.4596785847446701E-3</v>
      </c>
      <c r="AH116" s="40">
        <v>4.43608203792961E-3</v>
      </c>
      <c r="AI116" s="40">
        <v>2.8742789502926702E-3</v>
      </c>
      <c r="AJ116" s="40">
        <v>1.47558513913753E-3</v>
      </c>
      <c r="AK116" s="40">
        <v>2.3257118860100099E-4</v>
      </c>
      <c r="AL116" s="40">
        <v>1.01010854921908E-2</v>
      </c>
      <c r="AM116" s="40">
        <v>-6.3520467068779599E-3</v>
      </c>
      <c r="AN116" s="40">
        <v>-8.5895605111447008E-3</v>
      </c>
      <c r="AO116" s="40">
        <v>-7.8264007193866603E-3</v>
      </c>
      <c r="AP116" s="40">
        <v>-2.7840726855902001E-4</v>
      </c>
      <c r="AQ116" s="40">
        <v>-2.3933397149986501E-2</v>
      </c>
      <c r="AR116" s="40">
        <v>-2.10687950343292E-2</v>
      </c>
      <c r="AS116" s="40">
        <v>-4.7161432484207301E-3</v>
      </c>
      <c r="AT116" s="40">
        <v>1.5183916283995E-2</v>
      </c>
      <c r="AU116" s="40">
        <v>4.1121780101947497E-3</v>
      </c>
      <c r="AV116" s="40">
        <v>2.3622668160002702E-2</v>
      </c>
      <c r="AW116" s="40">
        <v>3.2646069354983702E-2</v>
      </c>
      <c r="AX116" s="40">
        <v>5.04672358648783E-2</v>
      </c>
      <c r="AY116" s="40">
        <v>3.0810511529891799E-2</v>
      </c>
      <c r="AZ116" s="40">
        <v>-2.1076373446035399E-2</v>
      </c>
      <c r="BA116" s="40">
        <v>-2.1384772996260602E-2</v>
      </c>
      <c r="BB116" s="40">
        <v>-8.2745905846236603E-2</v>
      </c>
      <c r="BC116" s="40">
        <v>-4.74988786058618E-2</v>
      </c>
      <c r="BD116" s="40">
        <v>-4.6803286113892797E-2</v>
      </c>
      <c r="BE116" s="40">
        <v>4.9837491062142804E-3</v>
      </c>
      <c r="BF116" s="40">
        <v>1.53615807176786E-2</v>
      </c>
      <c r="BG116" s="40">
        <v>1.1502945937958101E-2</v>
      </c>
      <c r="BH116" s="40">
        <v>8.9149489748308296E-3</v>
      </c>
      <c r="BI116" s="40">
        <v>9.8903566774626393E-3</v>
      </c>
      <c r="BJ116" s="40">
        <v>1.91668757098221E-2</v>
      </c>
      <c r="BK116" s="40">
        <v>1.0788494291991801E-3</v>
      </c>
      <c r="BL116" s="40">
        <v>3.4872565954511998E-3</v>
      </c>
      <c r="BM116" s="40">
        <v>3.52208519693992E-3</v>
      </c>
      <c r="BN116" s="40">
        <v>1.38200493459564E-2</v>
      </c>
      <c r="BO116" s="40">
        <v>-1.29718199443817E-2</v>
      </c>
      <c r="BP116" s="40">
        <v>-1.30215151247603E-2</v>
      </c>
      <c r="BQ116" s="40">
        <v>3.3197601926360102E-3</v>
      </c>
      <c r="BR116" s="40">
        <v>3.1581950588042099E-2</v>
      </c>
      <c r="BS116" s="40">
        <v>1.8549471047008301E-2</v>
      </c>
      <c r="BT116" s="40">
        <v>3.5776558644036997E-2</v>
      </c>
      <c r="BU116" s="40">
        <v>4.6755230378784998E-2</v>
      </c>
      <c r="BV116" s="40">
        <v>6.7803375486032602E-2</v>
      </c>
      <c r="BW116" s="40">
        <v>5.2538270038991697E-2</v>
      </c>
      <c r="BX116" s="40">
        <v>-1.7747677130537599E-3</v>
      </c>
      <c r="BY116" s="40">
        <v>-5.49307635227803E-3</v>
      </c>
      <c r="BZ116" s="40">
        <v>-6.3865726772043704E-2</v>
      </c>
      <c r="CA116" s="40">
        <v>-3.31512042152362E-2</v>
      </c>
      <c r="CB116" s="40">
        <v>-3.4796394935397601E-2</v>
      </c>
      <c r="CC116" s="40">
        <v>1.2216835311471601E-2</v>
      </c>
      <c r="CD116" s="40">
        <v>2.29285478212535E-2</v>
      </c>
      <c r="CE116" s="40">
        <v>1.7479134408365501E-2</v>
      </c>
      <c r="CF116" s="40">
        <v>1.40674297051209E-2</v>
      </c>
      <c r="CG116" s="40">
        <v>1.6579309486825702E-2</v>
      </c>
      <c r="CH116" s="40">
        <v>2.5445814397708402E-2</v>
      </c>
      <c r="CI116" s="40">
        <v>6.2254654565299999E-3</v>
      </c>
      <c r="CJ116" s="40">
        <v>1.1851623334233501E-2</v>
      </c>
      <c r="CK116" s="40">
        <v>1.13820119720352E-2</v>
      </c>
      <c r="CL116" s="40">
        <v>2.3584597449464E-2</v>
      </c>
      <c r="CM116" s="40">
        <v>-5.3798649637039099E-3</v>
      </c>
      <c r="CN116" s="40">
        <v>-7.44799357358046E-3</v>
      </c>
      <c r="CO116" s="40">
        <v>8.8854024363800802E-3</v>
      </c>
      <c r="CP116" s="40">
        <v>4.29391791941846E-2</v>
      </c>
      <c r="CQ116" s="40">
        <v>2.8548696224412199E-2</v>
      </c>
      <c r="CR116" s="40">
        <v>4.4194306169246897E-2</v>
      </c>
      <c r="CS116" s="40">
        <v>5.6527192323555298E-2</v>
      </c>
      <c r="CT116" s="40">
        <v>7.9810332977081497E-2</v>
      </c>
      <c r="CU116" s="40">
        <v>6.7586849393774698E-2</v>
      </c>
      <c r="CV116" s="40">
        <v>1.1593465619706299E-2</v>
      </c>
      <c r="CW116" s="40">
        <v>5.51346433294505E-3</v>
      </c>
      <c r="CX116" s="40">
        <v>-5.0789372259381398E-2</v>
      </c>
      <c r="CY116" s="40">
        <v>-2.3214048639179499E-2</v>
      </c>
      <c r="CZ116" s="40">
        <v>-2.6480458681404601E-2</v>
      </c>
      <c r="DA116" s="40">
        <v>1.9449921516728998E-2</v>
      </c>
      <c r="DB116" s="40">
        <v>3.0495514924828399E-2</v>
      </c>
      <c r="DC116" s="40">
        <v>2.3455322878772899E-2</v>
      </c>
      <c r="DD116" s="40">
        <v>1.9219910435410999E-2</v>
      </c>
      <c r="DE116" s="40">
        <v>2.3268262296188801E-2</v>
      </c>
      <c r="DF116" s="40">
        <v>3.1724753085594803E-2</v>
      </c>
      <c r="DG116" s="40">
        <v>1.13720814838608E-2</v>
      </c>
      <c r="DH116" s="40">
        <v>2.0215990073015801E-2</v>
      </c>
      <c r="DI116" s="40">
        <v>1.9241938747130399E-2</v>
      </c>
      <c r="DJ116" s="40">
        <v>3.3349145552971499E-2</v>
      </c>
      <c r="DK116" s="40">
        <v>2.2120900169738402E-3</v>
      </c>
      <c r="DL116" s="40">
        <v>-1.87447202240064E-3</v>
      </c>
      <c r="DM116" s="40">
        <v>1.44510446801242E-2</v>
      </c>
      <c r="DN116" s="40">
        <v>5.4296407800327101E-2</v>
      </c>
      <c r="DO116" s="40">
        <v>3.85479214018161E-2</v>
      </c>
      <c r="DP116" s="40">
        <v>5.2612053694456699E-2</v>
      </c>
      <c r="DQ116" s="40">
        <v>6.6299154268325694E-2</v>
      </c>
      <c r="DR116" s="40">
        <v>9.1817290468130405E-2</v>
      </c>
      <c r="DS116" s="40">
        <v>8.2635428748557699E-2</v>
      </c>
      <c r="DT116" s="40">
        <v>2.4961698952466301E-2</v>
      </c>
      <c r="DU116" s="40">
        <v>1.65200050181681E-2</v>
      </c>
      <c r="DV116" s="40">
        <v>-3.7713017746719098E-2</v>
      </c>
      <c r="DW116" s="40">
        <v>-1.3276893063122699E-2</v>
      </c>
      <c r="DX116" s="40">
        <v>-1.8164522427411602E-2</v>
      </c>
      <c r="DY116" s="40">
        <v>2.9893349207687998E-2</v>
      </c>
      <c r="DZ116" s="40">
        <v>4.1421013604577402E-2</v>
      </c>
      <c r="EA116" s="40">
        <v>3.2083989866438303E-2</v>
      </c>
      <c r="EB116" s="40">
        <v>2.6659274271104299E-2</v>
      </c>
      <c r="EC116" s="40">
        <v>3.29260477850504E-2</v>
      </c>
      <c r="ED116" s="40">
        <v>4.0790543303226103E-2</v>
      </c>
      <c r="EE116" s="40">
        <v>1.8802977619937999E-2</v>
      </c>
      <c r="EF116" s="40">
        <v>3.22928071796117E-2</v>
      </c>
      <c r="EG116" s="40">
        <v>3.0590424663456999E-2</v>
      </c>
      <c r="EH116" s="40">
        <v>4.7447602167486898E-2</v>
      </c>
      <c r="EI116" s="40">
        <v>1.31736672225786E-2</v>
      </c>
      <c r="EJ116" s="40">
        <v>6.17280788716829E-3</v>
      </c>
      <c r="EK116" s="40">
        <v>2.2486948121180898E-2</v>
      </c>
      <c r="EL116" s="40">
        <v>7.06944421043742E-2</v>
      </c>
      <c r="EM116" s="40">
        <v>5.2985214438629601E-2</v>
      </c>
      <c r="EN116" s="40">
        <v>6.4765944178491006E-2</v>
      </c>
      <c r="EO116" s="40">
        <v>8.04083152921269E-2</v>
      </c>
      <c r="EP116" s="40">
        <v>0.10915343008928501</v>
      </c>
      <c r="EQ116" s="40">
        <v>0.104363187257658</v>
      </c>
      <c r="ER116" s="40">
        <v>4.4263304685448E-2</v>
      </c>
      <c r="ES116" s="40">
        <v>3.2411701662150703E-2</v>
      </c>
      <c r="ET116" s="40">
        <v>-1.8832838672526199E-2</v>
      </c>
      <c r="EU116" s="40">
        <v>1.07078132750282E-3</v>
      </c>
      <c r="EV116" s="40">
        <v>-6.1576312489164398E-3</v>
      </c>
      <c r="EW116" s="40">
        <v>61.6744805540757</v>
      </c>
      <c r="EX116" s="40">
        <v>59.902237613212598</v>
      </c>
      <c r="EY116" s="40">
        <v>58.456046883324497</v>
      </c>
      <c r="EZ116" s="40">
        <v>56.3718700053277</v>
      </c>
      <c r="FA116" s="40">
        <v>55.232285562067098</v>
      </c>
      <c r="FB116" s="40">
        <v>53.555673947789003</v>
      </c>
      <c r="FC116" s="40">
        <v>53.055141182738403</v>
      </c>
      <c r="FD116" s="40">
        <v>55.825253063399003</v>
      </c>
      <c r="FE116" s="40">
        <v>62.115210442195</v>
      </c>
      <c r="FF116" s="40">
        <v>69.509856153436303</v>
      </c>
      <c r="FG116" s="40">
        <v>74.649041022908904</v>
      </c>
      <c r="FH116" s="40">
        <v>80.439930740543403</v>
      </c>
      <c r="FI116" s="40">
        <v>86.293420351624903</v>
      </c>
      <c r="FJ116" s="40">
        <v>91.004794885455496</v>
      </c>
      <c r="FK116" s="40">
        <v>94.720431539691006</v>
      </c>
      <c r="FL116" s="40">
        <v>96.990410229088994</v>
      </c>
      <c r="FM116" s="40">
        <v>96.585242408097997</v>
      </c>
      <c r="FN116" s="40">
        <v>95.832978156632905</v>
      </c>
      <c r="FO116" s="40">
        <v>94.127996803409701</v>
      </c>
      <c r="FP116" s="40">
        <v>89.736547682471993</v>
      </c>
      <c r="FQ116" s="40">
        <v>84.288891848694703</v>
      </c>
      <c r="FR116" s="40">
        <v>76.681939264784205</v>
      </c>
      <c r="FS116" s="40">
        <v>71.352823654768201</v>
      </c>
      <c r="FT116" s="40">
        <v>67.146909962706403</v>
      </c>
      <c r="FU116" s="40">
        <v>2.9263294283690101E-2</v>
      </c>
      <c r="FV116" s="40">
        <v>0</v>
      </c>
      <c r="FW116" s="40">
        <v>0</v>
      </c>
      <c r="FX116" s="41">
        <v>1</v>
      </c>
      <c r="FY116" s="22"/>
      <c r="FZ116" s="22"/>
    </row>
    <row r="117" spans="1:182" x14ac:dyDescent="0.2">
      <c r="A117" t="s">
        <v>42</v>
      </c>
      <c r="B117" t="s">
        <v>58</v>
      </c>
      <c r="C117" t="s">
        <v>3</v>
      </c>
      <c r="D117" t="s">
        <v>79</v>
      </c>
      <c r="E117" t="s">
        <v>1</v>
      </c>
      <c r="F117" s="22" t="s">
        <v>1</v>
      </c>
      <c r="G117" s="35">
        <v>43670</v>
      </c>
      <c r="H117" s="40">
        <v>18457</v>
      </c>
      <c r="I117" s="40">
        <v>17.373436299609299</v>
      </c>
      <c r="J117" s="40">
        <v>15.2988516077704</v>
      </c>
      <c r="K117" s="40">
        <v>13.925047422587401</v>
      </c>
      <c r="L117" s="40">
        <v>13.1070775221635</v>
      </c>
      <c r="M117" s="40">
        <v>12.7930129646751</v>
      </c>
      <c r="N117" s="40">
        <v>13.1809261397244</v>
      </c>
      <c r="O117" s="40">
        <v>14.342339021261999</v>
      </c>
      <c r="P117" s="40">
        <v>15.136074246602</v>
      </c>
      <c r="Q117" s="40">
        <v>15.8180025090758</v>
      </c>
      <c r="R117" s="40">
        <v>16.998101916287201</v>
      </c>
      <c r="S117" s="40">
        <v>18.786148971818399</v>
      </c>
      <c r="T117" s="40">
        <v>21.416103872917098</v>
      </c>
      <c r="U117" s="40">
        <v>24.615821634478401</v>
      </c>
      <c r="V117" s="40">
        <v>28.034560385375499</v>
      </c>
      <c r="W117" s="40">
        <v>31.4594283462887</v>
      </c>
      <c r="X117" s="40">
        <v>34.833600730583903</v>
      </c>
      <c r="Y117" s="40">
        <v>37.386666111376698</v>
      </c>
      <c r="Z117" s="40">
        <v>39.951510594403302</v>
      </c>
      <c r="AA117" s="40">
        <v>40.627324397814</v>
      </c>
      <c r="AB117" s="40">
        <v>38.7776403833114</v>
      </c>
      <c r="AC117" s="40">
        <v>35.905323857707003</v>
      </c>
      <c r="AD117" s="40">
        <v>32.543865860233801</v>
      </c>
      <c r="AE117" s="40">
        <v>27.4017922535308</v>
      </c>
      <c r="AF117" s="40">
        <v>22.445102246230199</v>
      </c>
      <c r="AG117" s="40">
        <v>-8.5939657978819903E-2</v>
      </c>
      <c r="AH117" s="40">
        <v>-2.0371402859828601E-2</v>
      </c>
      <c r="AI117" s="40">
        <v>-2.3635655901905799E-2</v>
      </c>
      <c r="AJ117" s="40">
        <v>-7.1191174699255497E-2</v>
      </c>
      <c r="AK117" s="40">
        <v>-9.2662892564291693E-2</v>
      </c>
      <c r="AL117" s="40">
        <v>4.3152928701468904E-3</v>
      </c>
      <c r="AM117" s="40">
        <v>-9.60798060713908E-2</v>
      </c>
      <c r="AN117" s="40">
        <v>-2.1937181872992598E-2</v>
      </c>
      <c r="AO117" s="40">
        <v>0.102518862286247</v>
      </c>
      <c r="AP117" s="40">
        <v>3.9063314573125202E-2</v>
      </c>
      <c r="AQ117" s="40">
        <v>-8.7866555532583004E-2</v>
      </c>
      <c r="AR117" s="40">
        <v>-0.12780751355859099</v>
      </c>
      <c r="AS117" s="40">
        <v>-1.40106226848926E-2</v>
      </c>
      <c r="AT117" s="40">
        <v>-2.4734281361226001E-2</v>
      </c>
      <c r="AU117" s="40">
        <v>2.8570004800587498</v>
      </c>
      <c r="AV117" s="40">
        <v>3.5899751087471699</v>
      </c>
      <c r="AW117" s="40">
        <v>3.9228611650621099</v>
      </c>
      <c r="AX117" s="40">
        <v>4.2132651012051801</v>
      </c>
      <c r="AY117" s="40">
        <v>3.6345026357703301</v>
      </c>
      <c r="AZ117" s="40">
        <v>-0.54548134619876198</v>
      </c>
      <c r="BA117" s="40">
        <v>-1.61916850082321</v>
      </c>
      <c r="BB117" s="40">
        <v>-1.4143229066193901</v>
      </c>
      <c r="BC117" s="40">
        <v>-1.14291154225034</v>
      </c>
      <c r="BD117" s="40">
        <v>-0.75373268364661705</v>
      </c>
      <c r="BE117" s="40">
        <v>4.5752661001442901E-3</v>
      </c>
      <c r="BF117" s="40">
        <v>7.9172434217589002E-2</v>
      </c>
      <c r="BG117" s="40">
        <v>7.0826902502209702E-2</v>
      </c>
      <c r="BH117" s="40">
        <v>3.36907766964629E-2</v>
      </c>
      <c r="BI117" s="40">
        <v>7.5039492776762303E-3</v>
      </c>
      <c r="BJ117" s="40">
        <v>8.6757008488178994E-2</v>
      </c>
      <c r="BK117" s="40">
        <v>5.7242294188774101E-3</v>
      </c>
      <c r="BL117" s="40">
        <v>7.7642046674578497E-2</v>
      </c>
      <c r="BM117" s="40">
        <v>0.17598947814997101</v>
      </c>
      <c r="BN117" s="40">
        <v>0.106945239287006</v>
      </c>
      <c r="BO117" s="40">
        <v>-4.4366959929503701E-2</v>
      </c>
      <c r="BP117" s="40">
        <v>-8.7013997111772601E-2</v>
      </c>
      <c r="BQ117" s="40">
        <v>2.55319656914057E-2</v>
      </c>
      <c r="BR117" s="40">
        <v>0.10112066651101</v>
      </c>
      <c r="BS117" s="40">
        <v>3.04365617791504</v>
      </c>
      <c r="BT117" s="40">
        <v>3.7991608499456002</v>
      </c>
      <c r="BU117" s="40">
        <v>4.1574220747945301</v>
      </c>
      <c r="BV117" s="40">
        <v>4.4691397170496003</v>
      </c>
      <c r="BW117" s="40">
        <v>3.8993710822755698</v>
      </c>
      <c r="BX117" s="40">
        <v>-0.39166221411773999</v>
      </c>
      <c r="BY117" s="40">
        <v>-1.4574688958411199</v>
      </c>
      <c r="BZ117" s="40">
        <v>-1.2239819653406401</v>
      </c>
      <c r="CA117" s="40">
        <v>-0.955626873035752</v>
      </c>
      <c r="CB117" s="40">
        <v>-0.61285717755000801</v>
      </c>
      <c r="CC117" s="40">
        <v>6.7265626784334301E-2</v>
      </c>
      <c r="CD117" s="40">
        <v>0.148116192540001</v>
      </c>
      <c r="CE117" s="40">
        <v>0.13625138269443901</v>
      </c>
      <c r="CF117" s="40">
        <v>0.10633169673439199</v>
      </c>
      <c r="CG117" s="40">
        <v>7.6879198802174795E-2</v>
      </c>
      <c r="CH117" s="40">
        <v>0.1438558895855</v>
      </c>
      <c r="CI117" s="40">
        <v>7.6233394276854896E-2</v>
      </c>
      <c r="CJ117" s="40">
        <v>0.14661031702140701</v>
      </c>
      <c r="CK117" s="40">
        <v>0.22687500288585</v>
      </c>
      <c r="CL117" s="40">
        <v>0.15396005355716699</v>
      </c>
      <c r="CM117" s="40">
        <v>-1.42392725263255E-2</v>
      </c>
      <c r="CN117" s="40">
        <v>-5.8760531888772997E-2</v>
      </c>
      <c r="CO117" s="40">
        <v>5.2919041943428002E-2</v>
      </c>
      <c r="CP117" s="40">
        <v>0.18828742001916501</v>
      </c>
      <c r="CQ117" s="40">
        <v>3.17293334564665</v>
      </c>
      <c r="CR117" s="40">
        <v>3.9440422570633702</v>
      </c>
      <c r="CS117" s="40">
        <v>4.3198782463393401</v>
      </c>
      <c r="CT117" s="40">
        <v>4.6463576965202602</v>
      </c>
      <c r="CU117" s="40">
        <v>4.0828181614642904</v>
      </c>
      <c r="CV117" s="40">
        <v>-0.28512755181303701</v>
      </c>
      <c r="CW117" s="40">
        <v>-1.3454762420112001</v>
      </c>
      <c r="CX117" s="40">
        <v>-1.0921524092408901</v>
      </c>
      <c r="CY117" s="40">
        <v>-0.82591408165740599</v>
      </c>
      <c r="CZ117" s="40">
        <v>-0.515287231172328</v>
      </c>
      <c r="DA117" s="40">
        <v>0.12995598746852399</v>
      </c>
      <c r="DB117" s="40">
        <v>0.217059950862413</v>
      </c>
      <c r="DC117" s="40">
        <v>0.201675862886669</v>
      </c>
      <c r="DD117" s="40">
        <v>0.17897261677232101</v>
      </c>
      <c r="DE117" s="40">
        <v>0.146254448326673</v>
      </c>
      <c r="DF117" s="40">
        <v>0.200954770682822</v>
      </c>
      <c r="DG117" s="40">
        <v>0.146742559134832</v>
      </c>
      <c r="DH117" s="40">
        <v>0.21557858736823499</v>
      </c>
      <c r="DI117" s="40">
        <v>0.27776052762172998</v>
      </c>
      <c r="DJ117" s="40">
        <v>0.20097486782732801</v>
      </c>
      <c r="DK117" s="40">
        <v>1.5888414876852702E-2</v>
      </c>
      <c r="DL117" s="40">
        <v>-3.0507066665773401E-2</v>
      </c>
      <c r="DM117" s="40">
        <v>8.0306118195450304E-2</v>
      </c>
      <c r="DN117" s="40">
        <v>0.27545417352731999</v>
      </c>
      <c r="DO117" s="40">
        <v>3.30221051337826</v>
      </c>
      <c r="DP117" s="40">
        <v>4.0889236641811504</v>
      </c>
      <c r="DQ117" s="40">
        <v>4.4823344178841502</v>
      </c>
      <c r="DR117" s="40">
        <v>4.8235756759909298</v>
      </c>
      <c r="DS117" s="40">
        <v>4.2662652406530102</v>
      </c>
      <c r="DT117" s="40">
        <v>-0.17859288950833299</v>
      </c>
      <c r="DU117" s="40">
        <v>-1.23348358818127</v>
      </c>
      <c r="DV117" s="40">
        <v>-0.96032285314112997</v>
      </c>
      <c r="DW117" s="40">
        <v>-0.69620129027905997</v>
      </c>
      <c r="DX117" s="40">
        <v>-0.41771728479464798</v>
      </c>
      <c r="DY117" s="40">
        <v>0.22047091154748899</v>
      </c>
      <c r="DZ117" s="40">
        <v>0.31660378793983002</v>
      </c>
      <c r="EA117" s="40">
        <v>0.29613842129078499</v>
      </c>
      <c r="EB117" s="40">
        <v>0.28385456816804</v>
      </c>
      <c r="EC117" s="40">
        <v>0.24642129016864101</v>
      </c>
      <c r="ED117" s="40">
        <v>0.28339648630085401</v>
      </c>
      <c r="EE117" s="40">
        <v>0.24854659462510101</v>
      </c>
      <c r="EF117" s="40">
        <v>0.31515781591580599</v>
      </c>
      <c r="EG117" s="40">
        <v>0.35123114348545398</v>
      </c>
      <c r="EH117" s="40">
        <v>0.26885679254120998</v>
      </c>
      <c r="EI117" s="40">
        <v>5.9388010479932002E-2</v>
      </c>
      <c r="EJ117" s="40">
        <v>1.0286449781044701E-2</v>
      </c>
      <c r="EK117" s="40">
        <v>0.11984870657174899</v>
      </c>
      <c r="EL117" s="40">
        <v>0.40130912139955699</v>
      </c>
      <c r="EM117" s="40">
        <v>3.4888662112345501</v>
      </c>
      <c r="EN117" s="40">
        <v>4.2981094053795799</v>
      </c>
      <c r="EO117" s="40">
        <v>4.7168953276165801</v>
      </c>
      <c r="EP117" s="40">
        <v>5.0794502918353501</v>
      </c>
      <c r="EQ117" s="40">
        <v>4.5311336871582499</v>
      </c>
      <c r="ER117" s="40">
        <v>-2.4773757427311201E-2</v>
      </c>
      <c r="ES117" s="40">
        <v>-1.07178398319919</v>
      </c>
      <c r="ET117" s="40">
        <v>-0.76998191186238196</v>
      </c>
      <c r="EU117" s="40">
        <v>-0.50891662106447499</v>
      </c>
      <c r="EV117" s="40">
        <v>-0.276841778698039</v>
      </c>
      <c r="EW117" s="40">
        <v>72.669089751235603</v>
      </c>
      <c r="EX117" s="40">
        <v>71.274566701893406</v>
      </c>
      <c r="EY117" s="40">
        <v>69.544592377028096</v>
      </c>
      <c r="EZ117" s="40">
        <v>68.619794977757493</v>
      </c>
      <c r="FA117" s="40">
        <v>68.097782489954199</v>
      </c>
      <c r="FB117" s="40">
        <v>67.570965735322901</v>
      </c>
      <c r="FC117" s="40">
        <v>66.619851824760204</v>
      </c>
      <c r="FD117" s="40">
        <v>68.523551038704497</v>
      </c>
      <c r="FE117" s="40">
        <v>72.940249607719906</v>
      </c>
      <c r="FF117" s="40">
        <v>77.879673971488202</v>
      </c>
      <c r="FG117" s="40">
        <v>82.903235781809499</v>
      </c>
      <c r="FH117" s="40">
        <v>86.366959257832804</v>
      </c>
      <c r="FI117" s="40">
        <v>88.599664786930703</v>
      </c>
      <c r="FJ117" s="40">
        <v>92.146532977593694</v>
      </c>
      <c r="FK117" s="40">
        <v>94.463804657438402</v>
      </c>
      <c r="FL117" s="40">
        <v>95.084416289329297</v>
      </c>
      <c r="FM117" s="40">
        <v>94.582526845223398</v>
      </c>
      <c r="FN117" s="40">
        <v>94.447386926582496</v>
      </c>
      <c r="FO117" s="40">
        <v>93.851114214856494</v>
      </c>
      <c r="FP117" s="40">
        <v>91.812398462390703</v>
      </c>
      <c r="FQ117" s="40">
        <v>87.111080025765204</v>
      </c>
      <c r="FR117" s="40">
        <v>82.342602323732805</v>
      </c>
      <c r="FS117" s="40">
        <v>79.363818466995596</v>
      </c>
      <c r="FT117" s="40">
        <v>76.670249023075399</v>
      </c>
      <c r="FU117" s="40">
        <v>1.6474662995127402E-2</v>
      </c>
      <c r="FV117" s="40">
        <v>0</v>
      </c>
      <c r="FW117" s="40">
        <v>0</v>
      </c>
      <c r="FX117" s="41">
        <v>1</v>
      </c>
      <c r="FY117" s="22"/>
      <c r="FZ117" s="22"/>
    </row>
    <row r="118" spans="1:182" x14ac:dyDescent="0.2">
      <c r="A118" t="s">
        <v>42</v>
      </c>
      <c r="B118" t="s">
        <v>58</v>
      </c>
      <c r="C118" t="s">
        <v>3</v>
      </c>
      <c r="D118" t="s">
        <v>79</v>
      </c>
      <c r="E118" t="s">
        <v>1</v>
      </c>
      <c r="F118" s="22" t="s">
        <v>77</v>
      </c>
      <c r="G118" s="35">
        <v>43670</v>
      </c>
      <c r="H118" s="40">
        <v>15044</v>
      </c>
      <c r="I118" s="40">
        <v>14.394910886324601</v>
      </c>
      <c r="J118" s="40">
        <v>12.684347947111201</v>
      </c>
      <c r="K118" s="40">
        <v>11.5348468643817</v>
      </c>
      <c r="L118" s="40">
        <v>10.860669569380599</v>
      </c>
      <c r="M118" s="40">
        <v>10.5990651534715</v>
      </c>
      <c r="N118" s="40">
        <v>10.895740244689501</v>
      </c>
      <c r="O118" s="40">
        <v>11.848777588289799</v>
      </c>
      <c r="P118" s="40">
        <v>12.474261154311799</v>
      </c>
      <c r="Q118" s="40">
        <v>12.9427699508198</v>
      </c>
      <c r="R118" s="40">
        <v>13.895466203404</v>
      </c>
      <c r="S118" s="40">
        <v>15.3096607184173</v>
      </c>
      <c r="T118" s="40">
        <v>17.4131826410906</v>
      </c>
      <c r="U118" s="40">
        <v>19.974232593221199</v>
      </c>
      <c r="V118" s="40">
        <v>22.6682874819491</v>
      </c>
      <c r="W118" s="40">
        <v>25.395274169853401</v>
      </c>
      <c r="X118" s="40">
        <v>27.959043056593298</v>
      </c>
      <c r="Y118" s="40">
        <v>29.8055155803522</v>
      </c>
      <c r="Z118" s="40">
        <v>31.8767230413794</v>
      </c>
      <c r="AA118" s="40">
        <v>32.455127766205003</v>
      </c>
      <c r="AB118" s="40">
        <v>30.959837109439</v>
      </c>
      <c r="AC118" s="40">
        <v>28.803073706658299</v>
      </c>
      <c r="AD118" s="40">
        <v>26.344066894359301</v>
      </c>
      <c r="AE118" s="40">
        <v>22.3394163241657</v>
      </c>
      <c r="AF118" s="40">
        <v>18.420552855637599</v>
      </c>
      <c r="AG118" s="40">
        <v>-9.7747991020541797E-2</v>
      </c>
      <c r="AH118" s="40">
        <v>-1.9827649946999901E-2</v>
      </c>
      <c r="AI118" s="40">
        <v>-2.2925822428371299E-2</v>
      </c>
      <c r="AJ118" s="40">
        <v>-5.6594791396905597E-2</v>
      </c>
      <c r="AK118" s="40">
        <v>-8.0448434090306095E-2</v>
      </c>
      <c r="AL118" s="40">
        <v>-3.1099596057549701E-2</v>
      </c>
      <c r="AM118" s="40">
        <v>-0.109286968018295</v>
      </c>
      <c r="AN118" s="40">
        <v>-6.4129191997347498E-2</v>
      </c>
      <c r="AO118" s="40">
        <v>4.9124751538093099E-2</v>
      </c>
      <c r="AP118" s="40">
        <v>-5.86470875299758E-2</v>
      </c>
      <c r="AQ118" s="40">
        <v>-0.132681131562736</v>
      </c>
      <c r="AR118" s="40">
        <v>-0.11647790617320899</v>
      </c>
      <c r="AS118" s="40">
        <v>3.3583064810333001E-3</v>
      </c>
      <c r="AT118" s="40">
        <v>7.8317318781387299E-2</v>
      </c>
      <c r="AU118" s="40">
        <v>1.7617583824952801</v>
      </c>
      <c r="AV118" s="40">
        <v>2.2176093044141099</v>
      </c>
      <c r="AW118" s="40">
        <v>2.44219757579868</v>
      </c>
      <c r="AX118" s="40">
        <v>2.5465253789459998</v>
      </c>
      <c r="AY118" s="40">
        <v>2.4631865574480498</v>
      </c>
      <c r="AZ118" s="40">
        <v>0.18815049366023601</v>
      </c>
      <c r="BA118" s="40">
        <v>-0.77631971731594096</v>
      </c>
      <c r="BB118" s="40">
        <v>-0.84581340590788001</v>
      </c>
      <c r="BC118" s="40">
        <v>-0.77165088573833196</v>
      </c>
      <c r="BD118" s="40">
        <v>-0.51908860791728095</v>
      </c>
      <c r="BE118" s="40">
        <v>-1.2441279603035101E-2</v>
      </c>
      <c r="BF118" s="40">
        <v>6.9960981855879303E-2</v>
      </c>
      <c r="BG118" s="40">
        <v>6.4525692051570799E-2</v>
      </c>
      <c r="BH118" s="40">
        <v>3.99506208641255E-2</v>
      </c>
      <c r="BI118" s="40">
        <v>9.5171341570589006E-3</v>
      </c>
      <c r="BJ118" s="40">
        <v>4.8426038124625002E-2</v>
      </c>
      <c r="BK118" s="40">
        <v>-3.1420130689814598E-3</v>
      </c>
      <c r="BL118" s="40">
        <v>4.0086120285814299E-2</v>
      </c>
      <c r="BM118" s="40">
        <v>0.121603136951886</v>
      </c>
      <c r="BN118" s="40">
        <v>-9.5265507070652795E-3</v>
      </c>
      <c r="BO118" s="40">
        <v>-9.5394247851631794E-2</v>
      </c>
      <c r="BP118" s="40">
        <v>-8.5361389488150002E-2</v>
      </c>
      <c r="BQ118" s="40">
        <v>3.3706807267992703E-2</v>
      </c>
      <c r="BR118" s="40">
        <v>0.16833013561912899</v>
      </c>
      <c r="BS118" s="40">
        <v>1.8985401774035</v>
      </c>
      <c r="BT118" s="40">
        <v>2.3709034881648798</v>
      </c>
      <c r="BU118" s="40">
        <v>2.6016406783003299</v>
      </c>
      <c r="BV118" s="40">
        <v>2.7128970390067102</v>
      </c>
      <c r="BW118" s="40">
        <v>2.64078930312805</v>
      </c>
      <c r="BX118" s="40">
        <v>0.29563377673756502</v>
      </c>
      <c r="BY118" s="40">
        <v>-0.663467475853591</v>
      </c>
      <c r="BZ118" s="40">
        <v>-0.71105898840549697</v>
      </c>
      <c r="CA118" s="40">
        <v>-0.63353717127959797</v>
      </c>
      <c r="CB118" s="40">
        <v>-0.42309973611569002</v>
      </c>
      <c r="CC118" s="40">
        <v>4.6641888857451498E-2</v>
      </c>
      <c r="CD118" s="40">
        <v>0.13214831472213501</v>
      </c>
      <c r="CE118" s="40">
        <v>0.12509434457945101</v>
      </c>
      <c r="CF118" s="40">
        <v>0.10681767929272</v>
      </c>
      <c r="CG118" s="40">
        <v>7.1827012665769505E-2</v>
      </c>
      <c r="CH118" s="40">
        <v>0.103505250102643</v>
      </c>
      <c r="CI118" s="40">
        <v>7.0373659382718001E-2</v>
      </c>
      <c r="CJ118" s="40">
        <v>0.11226532810515</v>
      </c>
      <c r="CK118" s="40">
        <v>0.171801445900746</v>
      </c>
      <c r="CL118" s="40">
        <v>2.4494183462063401E-2</v>
      </c>
      <c r="CM118" s="40">
        <v>-6.9569465779237297E-2</v>
      </c>
      <c r="CN118" s="40">
        <v>-6.3810184821390697E-2</v>
      </c>
      <c r="CO118" s="40">
        <v>5.4726086463312298E-2</v>
      </c>
      <c r="CP118" s="40">
        <v>0.23067273835760299</v>
      </c>
      <c r="CQ118" s="40">
        <v>1.9932748318826501</v>
      </c>
      <c r="CR118" s="40">
        <v>2.4770745728551802</v>
      </c>
      <c r="CS118" s="40">
        <v>2.7120704853862199</v>
      </c>
      <c r="CT118" s="40">
        <v>2.8281255439517601</v>
      </c>
      <c r="CU118" s="40">
        <v>2.7637964237601</v>
      </c>
      <c r="CV118" s="40">
        <v>0.37007637117381897</v>
      </c>
      <c r="CW118" s="40">
        <v>-0.58530635719516899</v>
      </c>
      <c r="CX118" s="40">
        <v>-0.617728489341689</v>
      </c>
      <c r="CY118" s="40">
        <v>-0.53788003337714696</v>
      </c>
      <c r="CZ118" s="40">
        <v>-0.35661813591393099</v>
      </c>
      <c r="DA118" s="40">
        <v>0.10572505731793801</v>
      </c>
      <c r="DB118" s="40">
        <v>0.194335647588391</v>
      </c>
      <c r="DC118" s="40">
        <v>0.185662997107331</v>
      </c>
      <c r="DD118" s="40">
        <v>0.17368473772131399</v>
      </c>
      <c r="DE118" s="40">
        <v>0.13413689117447999</v>
      </c>
      <c r="DF118" s="40">
        <v>0.15858446208066099</v>
      </c>
      <c r="DG118" s="40">
        <v>0.14388933183441799</v>
      </c>
      <c r="DH118" s="40">
        <v>0.18444453592448501</v>
      </c>
      <c r="DI118" s="40">
        <v>0.22199975484960599</v>
      </c>
      <c r="DJ118" s="40">
        <v>5.8514917631192001E-2</v>
      </c>
      <c r="DK118" s="40">
        <v>-4.3744683706842702E-2</v>
      </c>
      <c r="DL118" s="40">
        <v>-4.2258980154631302E-2</v>
      </c>
      <c r="DM118" s="40">
        <v>7.5745365658632005E-2</v>
      </c>
      <c r="DN118" s="40">
        <v>0.29301534109607702</v>
      </c>
      <c r="DO118" s="40">
        <v>2.0880094863618002</v>
      </c>
      <c r="DP118" s="40">
        <v>2.5832456575454801</v>
      </c>
      <c r="DQ118" s="40">
        <v>2.8225002924721201</v>
      </c>
      <c r="DR118" s="40">
        <v>2.9433540488968002</v>
      </c>
      <c r="DS118" s="40">
        <v>2.88680354439215</v>
      </c>
      <c r="DT118" s="40">
        <v>0.44451896561007298</v>
      </c>
      <c r="DU118" s="40">
        <v>-0.50714523853674598</v>
      </c>
      <c r="DV118" s="40">
        <v>-0.52439799027788203</v>
      </c>
      <c r="DW118" s="40">
        <v>-0.44222289547469701</v>
      </c>
      <c r="DX118" s="40">
        <v>-0.29013653571217202</v>
      </c>
      <c r="DY118" s="40">
        <v>0.191031768735445</v>
      </c>
      <c r="DZ118" s="40">
        <v>0.28412427939127</v>
      </c>
      <c r="EA118" s="40">
        <v>0.27311451158727301</v>
      </c>
      <c r="EB118" s="40">
        <v>0.27023014998234501</v>
      </c>
      <c r="EC118" s="40">
        <v>0.22410245942184501</v>
      </c>
      <c r="ED118" s="40">
        <v>0.238110096262836</v>
      </c>
      <c r="EE118" s="40">
        <v>0.25003428678373102</v>
      </c>
      <c r="EF118" s="40">
        <v>0.28865984820764701</v>
      </c>
      <c r="EG118" s="40">
        <v>0.29447814026339902</v>
      </c>
      <c r="EH118" s="40">
        <v>0.107635454454103</v>
      </c>
      <c r="EI118" s="40">
        <v>-6.4577999957382802E-3</v>
      </c>
      <c r="EJ118" s="40">
        <v>-1.11424634695727E-2</v>
      </c>
      <c r="EK118" s="40">
        <v>0.106093866445591</v>
      </c>
      <c r="EL118" s="40">
        <v>0.383028157933818</v>
      </c>
      <c r="EM118" s="40">
        <v>2.2247912812700199</v>
      </c>
      <c r="EN118" s="40">
        <v>2.7365398412962501</v>
      </c>
      <c r="EO118" s="40">
        <v>2.9819433949737699</v>
      </c>
      <c r="EP118" s="40">
        <v>3.1097257089575101</v>
      </c>
      <c r="EQ118" s="40">
        <v>3.0644062900721498</v>
      </c>
      <c r="ER118" s="40">
        <v>0.552002248687401</v>
      </c>
      <c r="ES118" s="40">
        <v>-0.39429299707439602</v>
      </c>
      <c r="ET118" s="40">
        <v>-0.38964357277549899</v>
      </c>
      <c r="EU118" s="40">
        <v>-0.30410918101596202</v>
      </c>
      <c r="EV118" s="40">
        <v>-0.194147663910581</v>
      </c>
      <c r="EW118" s="40">
        <v>72.220136630711394</v>
      </c>
      <c r="EX118" s="40">
        <v>70.858218849775596</v>
      </c>
      <c r="EY118" s="40">
        <v>69.095033732886904</v>
      </c>
      <c r="EZ118" s="40">
        <v>68.162764064142095</v>
      </c>
      <c r="FA118" s="40">
        <v>67.632132830663295</v>
      </c>
      <c r="FB118" s="40">
        <v>67.1154934947768</v>
      </c>
      <c r="FC118" s="40">
        <v>66.149608209320604</v>
      </c>
      <c r="FD118" s="40">
        <v>68.127130055793003</v>
      </c>
      <c r="FE118" s="40">
        <v>72.642753414314399</v>
      </c>
      <c r="FF118" s="40">
        <v>77.6525549687764</v>
      </c>
      <c r="FG118" s="40">
        <v>82.827406070929698</v>
      </c>
      <c r="FH118" s="40">
        <v>86.2992789216148</v>
      </c>
      <c r="FI118" s="40">
        <v>88.302106088353597</v>
      </c>
      <c r="FJ118" s="40">
        <v>91.810018429559804</v>
      </c>
      <c r="FK118" s="40">
        <v>94.130333422840906</v>
      </c>
      <c r="FL118" s="40">
        <v>94.571295208958404</v>
      </c>
      <c r="FM118" s="40">
        <v>93.836750032472395</v>
      </c>
      <c r="FN118" s="40">
        <v>93.685106680875506</v>
      </c>
      <c r="FO118" s="40">
        <v>93.035452992410001</v>
      </c>
      <c r="FP118" s="40">
        <v>90.877431155895906</v>
      </c>
      <c r="FQ118" s="40">
        <v>86.141158689819093</v>
      </c>
      <c r="FR118" s="40">
        <v>81.468393310765293</v>
      </c>
      <c r="FS118" s="40">
        <v>78.615532537191598</v>
      </c>
      <c r="FT118" s="40">
        <v>76.021032726135005</v>
      </c>
      <c r="FU118" s="40">
        <v>1.39324504341034E-2</v>
      </c>
      <c r="FV118" s="40">
        <v>0</v>
      </c>
      <c r="FW118" s="40">
        <v>0</v>
      </c>
      <c r="FX118" s="41">
        <v>1</v>
      </c>
      <c r="FY118" s="22"/>
      <c r="FZ118" s="22"/>
    </row>
    <row r="119" spans="1:182" x14ac:dyDescent="0.2">
      <c r="A119" t="s">
        <v>42</v>
      </c>
      <c r="B119" t="s">
        <v>58</v>
      </c>
      <c r="C119" t="s">
        <v>3</v>
      </c>
      <c r="D119" t="s">
        <v>79</v>
      </c>
      <c r="E119" t="s">
        <v>1</v>
      </c>
      <c r="F119" s="22" t="s">
        <v>78</v>
      </c>
      <c r="G119" s="35">
        <v>43670</v>
      </c>
      <c r="H119" s="40">
        <v>3413</v>
      </c>
      <c r="I119" s="40">
        <v>2.9358058597306398</v>
      </c>
      <c r="J119" s="40">
        <v>2.5598159119239701</v>
      </c>
      <c r="K119" s="40">
        <v>2.3301981336452999</v>
      </c>
      <c r="L119" s="40">
        <v>2.1904077848462</v>
      </c>
      <c r="M119" s="40">
        <v>2.12765421678038</v>
      </c>
      <c r="N119" s="40">
        <v>2.20046293231223</v>
      </c>
      <c r="O119" s="40">
        <v>2.40808402928708</v>
      </c>
      <c r="P119" s="40">
        <v>2.6052242804750798</v>
      </c>
      <c r="Q119" s="40">
        <v>2.8242952162209098</v>
      </c>
      <c r="R119" s="40">
        <v>3.0599126800935501</v>
      </c>
      <c r="S119" s="40">
        <v>3.43207974841095</v>
      </c>
      <c r="T119" s="40">
        <v>3.9797035554215801</v>
      </c>
      <c r="U119" s="40">
        <v>4.6250034503231596</v>
      </c>
      <c r="V119" s="40">
        <v>5.3684655641563603</v>
      </c>
      <c r="W119" s="40">
        <v>6.1076622329177699</v>
      </c>
      <c r="X119" s="40">
        <v>6.923339676736</v>
      </c>
      <c r="Y119" s="40">
        <v>7.6091014616337302</v>
      </c>
      <c r="Z119" s="40">
        <v>8.0978035267648405</v>
      </c>
      <c r="AA119" s="40">
        <v>8.1790381400705492</v>
      </c>
      <c r="AB119" s="40">
        <v>7.8589644026467198</v>
      </c>
      <c r="AC119" s="40">
        <v>7.1163102730010399</v>
      </c>
      <c r="AD119" s="40">
        <v>6.1971162555860797</v>
      </c>
      <c r="AE119" s="40">
        <v>5.0413441173936802</v>
      </c>
      <c r="AF119" s="40">
        <v>3.97908904068353</v>
      </c>
      <c r="AG119" s="40">
        <v>-7.2012399062257301E-2</v>
      </c>
      <c r="AH119" s="40">
        <v>-6.2315077487832403E-2</v>
      </c>
      <c r="AI119" s="40">
        <v>-3.6143291962178997E-2</v>
      </c>
      <c r="AJ119" s="40">
        <v>-3.6451291737598999E-2</v>
      </c>
      <c r="AK119" s="40">
        <v>-3.5825760919340199E-2</v>
      </c>
      <c r="AL119" s="40">
        <v>-1.5384453249263101E-2</v>
      </c>
      <c r="AM119" s="40">
        <v>-5.9489349587773702E-2</v>
      </c>
      <c r="AN119" s="40">
        <v>-2.8748532602944001E-2</v>
      </c>
      <c r="AO119" s="40">
        <v>1.5490507128320299E-3</v>
      </c>
      <c r="AP119" s="40">
        <v>3.7534733088660397E-4</v>
      </c>
      <c r="AQ119" s="40">
        <v>-3.3245554194334302E-2</v>
      </c>
      <c r="AR119" s="40">
        <v>-2.94885940911295E-2</v>
      </c>
      <c r="AS119" s="40">
        <v>-3.3002423627931203E-2</v>
      </c>
      <c r="AT119" s="40">
        <v>-7.1688113885298194E-2</v>
      </c>
      <c r="AU119" s="40">
        <v>1.1171866597260001</v>
      </c>
      <c r="AV119" s="40">
        <v>1.4311991539986499</v>
      </c>
      <c r="AW119" s="40">
        <v>1.5818887695064601</v>
      </c>
      <c r="AX119" s="40">
        <v>1.74406282843407</v>
      </c>
      <c r="AY119" s="40">
        <v>1.17568809989129</v>
      </c>
      <c r="AZ119" s="40">
        <v>-0.82088503870606899</v>
      </c>
      <c r="BA119" s="40">
        <v>-0.88231349969969697</v>
      </c>
      <c r="BB119" s="40">
        <v>-0.60939780847109903</v>
      </c>
      <c r="BC119" s="40">
        <v>-0.395926751877889</v>
      </c>
      <c r="BD119" s="40">
        <v>-0.23464725297118899</v>
      </c>
      <c r="BE119" s="40">
        <v>-4.4268086438333798E-2</v>
      </c>
      <c r="BF119" s="40">
        <v>-4.0065748868438403E-2</v>
      </c>
      <c r="BG119" s="40">
        <v>-1.98120197192099E-2</v>
      </c>
      <c r="BH119" s="40">
        <v>-2.06695929605538E-2</v>
      </c>
      <c r="BI119" s="40">
        <v>-1.9569657921662799E-2</v>
      </c>
      <c r="BJ119" s="40">
        <v>-4.4287103923904599E-4</v>
      </c>
      <c r="BK119" s="40">
        <v>-3.8998399589086803E-2</v>
      </c>
      <c r="BL119" s="40">
        <v>-1.4134703130096399E-3</v>
      </c>
      <c r="BM119" s="40">
        <v>2.42521711655454E-2</v>
      </c>
      <c r="BN119" s="40">
        <v>2.53551276714288E-2</v>
      </c>
      <c r="BO119" s="40">
        <v>-8.4410743606742698E-3</v>
      </c>
      <c r="BP119" s="40">
        <v>-1.0996784013998701E-2</v>
      </c>
      <c r="BQ119" s="40">
        <v>-1.44087939961861E-2</v>
      </c>
      <c r="BR119" s="40">
        <v>-3.4941502018551403E-2</v>
      </c>
      <c r="BS119" s="40">
        <v>1.1707394333268999</v>
      </c>
      <c r="BT119" s="40">
        <v>1.50064634445281</v>
      </c>
      <c r="BU119" s="40">
        <v>1.66142575542537</v>
      </c>
      <c r="BV119" s="40">
        <v>1.8342036241740201</v>
      </c>
      <c r="BW119" s="40">
        <v>1.2625523138558099</v>
      </c>
      <c r="BX119" s="40">
        <v>-0.76073878360548497</v>
      </c>
      <c r="BY119" s="40">
        <v>-0.82122414750273398</v>
      </c>
      <c r="BZ119" s="40">
        <v>-0.55765153304117399</v>
      </c>
      <c r="CA119" s="40">
        <v>-0.34780314204101997</v>
      </c>
      <c r="CB119" s="40">
        <v>-0.19631776400864101</v>
      </c>
      <c r="CC119" s="40">
        <v>-2.5052460031672399E-2</v>
      </c>
      <c r="CD119" s="40">
        <v>-2.4655931644109199E-2</v>
      </c>
      <c r="CE119" s="40">
        <v>-8.5010303131947407E-3</v>
      </c>
      <c r="CF119" s="40">
        <v>-9.7392364628883493E-3</v>
      </c>
      <c r="CG119" s="40">
        <v>-8.3107305059507697E-3</v>
      </c>
      <c r="CH119" s="40">
        <v>9.9056232833295392E-3</v>
      </c>
      <c r="CI119" s="40">
        <v>-2.4806430040963098E-2</v>
      </c>
      <c r="CJ119" s="40">
        <v>1.7518710559017901E-2</v>
      </c>
      <c r="CK119" s="40">
        <v>3.9976283231259298E-2</v>
      </c>
      <c r="CL119" s="40">
        <v>4.26560474401321E-2</v>
      </c>
      <c r="CM119" s="40">
        <v>8.7384328109751004E-3</v>
      </c>
      <c r="CN119" s="40">
        <v>1.8105873143751999E-3</v>
      </c>
      <c r="CO119" s="40">
        <v>-1.5309027544561299E-3</v>
      </c>
      <c r="CP119" s="40">
        <v>-9.4909105797450696E-3</v>
      </c>
      <c r="CQ119" s="40">
        <v>1.2078299211866601</v>
      </c>
      <c r="CR119" s="40">
        <v>1.5487452570064599</v>
      </c>
      <c r="CS119" s="40">
        <v>1.7165128295816701</v>
      </c>
      <c r="CT119" s="40">
        <v>1.8966348647103</v>
      </c>
      <c r="CU119" s="40">
        <v>1.32271420383578</v>
      </c>
      <c r="CV119" s="40">
        <v>-0.71908167054455496</v>
      </c>
      <c r="CW119" s="40">
        <v>-0.77891384826578103</v>
      </c>
      <c r="CX119" s="40">
        <v>-0.52181222031153696</v>
      </c>
      <c r="CY119" s="40">
        <v>-0.31447287646551503</v>
      </c>
      <c r="CZ119" s="40">
        <v>-0.16977087671515401</v>
      </c>
      <c r="DA119" s="40">
        <v>-5.8368336250110304E-3</v>
      </c>
      <c r="DB119" s="40">
        <v>-9.2461144197798703E-3</v>
      </c>
      <c r="DC119" s="40">
        <v>2.8099590928204301E-3</v>
      </c>
      <c r="DD119" s="40">
        <v>1.1911200347771299E-3</v>
      </c>
      <c r="DE119" s="40">
        <v>2.94819690976123E-3</v>
      </c>
      <c r="DF119" s="40">
        <v>2.0254117605898101E-2</v>
      </c>
      <c r="DG119" s="40">
        <v>-1.0614460492839499E-2</v>
      </c>
      <c r="DH119" s="40">
        <v>3.64508914310454E-2</v>
      </c>
      <c r="DI119" s="40">
        <v>5.5700395296973203E-2</v>
      </c>
      <c r="DJ119" s="40">
        <v>5.99569672088354E-2</v>
      </c>
      <c r="DK119" s="40">
        <v>2.59179399826245E-2</v>
      </c>
      <c r="DL119" s="40">
        <v>1.4617958642749101E-2</v>
      </c>
      <c r="DM119" s="40">
        <v>1.13469884872738E-2</v>
      </c>
      <c r="DN119" s="40">
        <v>1.5959680859061302E-2</v>
      </c>
      <c r="DO119" s="40">
        <v>1.2449204090464301</v>
      </c>
      <c r="DP119" s="40">
        <v>1.5968441695601101</v>
      </c>
      <c r="DQ119" s="40">
        <v>1.7715999037379699</v>
      </c>
      <c r="DR119" s="40">
        <v>1.9590661052465801</v>
      </c>
      <c r="DS119" s="40">
        <v>1.38287609381576</v>
      </c>
      <c r="DT119" s="40">
        <v>-0.67742455748362496</v>
      </c>
      <c r="DU119" s="40">
        <v>-0.73660354902882796</v>
      </c>
      <c r="DV119" s="40">
        <v>-0.48597290758189898</v>
      </c>
      <c r="DW119" s="40">
        <v>-0.28114261089000903</v>
      </c>
      <c r="DX119" s="40">
        <v>-0.143223989421667</v>
      </c>
      <c r="DY119" s="40">
        <v>2.1907478998912499E-2</v>
      </c>
      <c r="DZ119" s="40">
        <v>1.30032141996141E-2</v>
      </c>
      <c r="EA119" s="40">
        <v>1.9141231335789499E-2</v>
      </c>
      <c r="EB119" s="40">
        <v>1.6972818811822301E-2</v>
      </c>
      <c r="EC119" s="40">
        <v>1.9204299907438601E-2</v>
      </c>
      <c r="ED119" s="40">
        <v>3.5195699815922202E-2</v>
      </c>
      <c r="EE119" s="40">
        <v>9.8764895058474304E-3</v>
      </c>
      <c r="EF119" s="40">
        <v>6.3785953720979796E-2</v>
      </c>
      <c r="EG119" s="40">
        <v>7.8403515749686598E-2</v>
      </c>
      <c r="EH119" s="40">
        <v>8.4936747549377495E-2</v>
      </c>
      <c r="EI119" s="40">
        <v>5.0722419816284503E-2</v>
      </c>
      <c r="EJ119" s="40">
        <v>3.3109768719879903E-2</v>
      </c>
      <c r="EK119" s="40">
        <v>2.9940618119018901E-2</v>
      </c>
      <c r="EL119" s="40">
        <v>5.2706292725807999E-2</v>
      </c>
      <c r="EM119" s="40">
        <v>1.2984731826473199</v>
      </c>
      <c r="EN119" s="40">
        <v>1.6662913600142699</v>
      </c>
      <c r="EO119" s="40">
        <v>1.8511368896568801</v>
      </c>
      <c r="EP119" s="40">
        <v>2.0492069009865199</v>
      </c>
      <c r="EQ119" s="40">
        <v>1.46974030778028</v>
      </c>
      <c r="ER119" s="40">
        <v>-0.61727830238304104</v>
      </c>
      <c r="ES119" s="40">
        <v>-0.67551419683186498</v>
      </c>
      <c r="ET119" s="40">
        <v>-0.43422663215197499</v>
      </c>
      <c r="EU119" s="40">
        <v>-0.23301900105314</v>
      </c>
      <c r="EV119" s="40">
        <v>-0.104894500459118</v>
      </c>
      <c r="EW119" s="40">
        <v>74.874496678678497</v>
      </c>
      <c r="EX119" s="40">
        <v>73.335398427142096</v>
      </c>
      <c r="EY119" s="40">
        <v>71.739546064105895</v>
      </c>
      <c r="EZ119" s="40">
        <v>70.809087362575895</v>
      </c>
      <c r="FA119" s="40">
        <v>70.284113219872197</v>
      </c>
      <c r="FB119" s="40">
        <v>69.709079432098406</v>
      </c>
      <c r="FC119" s="40">
        <v>68.823195953544896</v>
      </c>
      <c r="FD119" s="40">
        <v>70.457811894365804</v>
      </c>
      <c r="FE119" s="40">
        <v>74.392528024536105</v>
      </c>
      <c r="FF119" s="40">
        <v>78.945536617498504</v>
      </c>
      <c r="FG119" s="40">
        <v>83.246808377016194</v>
      </c>
      <c r="FH119" s="40">
        <v>86.736640887092094</v>
      </c>
      <c r="FI119" s="40">
        <v>90.208136591800397</v>
      </c>
      <c r="FJ119" s="40">
        <v>93.987189278471206</v>
      </c>
      <c r="FK119" s="40">
        <v>96.361675719168005</v>
      </c>
      <c r="FL119" s="40">
        <v>97.8586188546698</v>
      </c>
      <c r="FM119" s="40">
        <v>98.436214125363705</v>
      </c>
      <c r="FN119" s="40">
        <v>98.299780957982705</v>
      </c>
      <c r="FO119" s="40">
        <v>97.911388638577804</v>
      </c>
      <c r="FP119" s="40">
        <v>96.452949853213099</v>
      </c>
      <c r="FQ119" s="40">
        <v>91.859822353240702</v>
      </c>
      <c r="FR119" s="40">
        <v>86.643501070205502</v>
      </c>
      <c r="FS119" s="40">
        <v>83.057276142086906</v>
      </c>
      <c r="FT119" s="40">
        <v>79.882416349502506</v>
      </c>
      <c r="FU119" s="40">
        <v>2.9374533106973501E-2</v>
      </c>
      <c r="FV119" s="40">
        <v>0</v>
      </c>
      <c r="FW119" s="40">
        <v>0</v>
      </c>
      <c r="FX119" s="41">
        <v>1</v>
      </c>
      <c r="FY119" s="22"/>
      <c r="FZ119" s="22"/>
    </row>
    <row r="120" spans="1:182" x14ac:dyDescent="0.2">
      <c r="A120" t="s">
        <v>42</v>
      </c>
      <c r="B120" t="s">
        <v>58</v>
      </c>
      <c r="C120" t="s">
        <v>3</v>
      </c>
      <c r="D120" t="s">
        <v>79</v>
      </c>
      <c r="E120" t="s">
        <v>77</v>
      </c>
      <c r="F120" s="22" t="s">
        <v>1</v>
      </c>
      <c r="G120" s="35">
        <v>43670</v>
      </c>
      <c r="H120" s="40">
        <v>12175</v>
      </c>
      <c r="I120" s="40">
        <v>11.069204287817801</v>
      </c>
      <c r="J120" s="40">
        <v>9.79952479750885</v>
      </c>
      <c r="K120" s="40">
        <v>8.9847737673404602</v>
      </c>
      <c r="L120" s="40">
        <v>8.5257691726898805</v>
      </c>
      <c r="M120" s="40">
        <v>8.3709498987156792</v>
      </c>
      <c r="N120" s="40">
        <v>8.7603300186265791</v>
      </c>
      <c r="O120" s="40">
        <v>9.6742604773277403</v>
      </c>
      <c r="P120" s="40">
        <v>10.1866185203538</v>
      </c>
      <c r="Q120" s="40">
        <v>10.620547234333999</v>
      </c>
      <c r="R120" s="40">
        <v>11.190536267618601</v>
      </c>
      <c r="S120" s="40">
        <v>12.0982888604693</v>
      </c>
      <c r="T120" s="40">
        <v>13.563538489989501</v>
      </c>
      <c r="U120" s="40">
        <v>15.4078021116543</v>
      </c>
      <c r="V120" s="40">
        <v>17.499967397262999</v>
      </c>
      <c r="W120" s="40">
        <v>19.711418142706901</v>
      </c>
      <c r="X120" s="40">
        <v>21.9399991274142</v>
      </c>
      <c r="Y120" s="40">
        <v>23.605094415495898</v>
      </c>
      <c r="Z120" s="40">
        <v>25.4775000209513</v>
      </c>
      <c r="AA120" s="40">
        <v>26.099432569193599</v>
      </c>
      <c r="AB120" s="40">
        <v>24.924509542388801</v>
      </c>
      <c r="AC120" s="40">
        <v>23.0197004821514</v>
      </c>
      <c r="AD120" s="40">
        <v>20.8105264110158</v>
      </c>
      <c r="AE120" s="40">
        <v>17.414161671421699</v>
      </c>
      <c r="AF120" s="40">
        <v>14.2240682358643</v>
      </c>
      <c r="AG120" s="40">
        <v>-2.22637100818984E-2</v>
      </c>
      <c r="AH120" s="40">
        <v>1.05564660697815E-2</v>
      </c>
      <c r="AI120" s="40">
        <v>4.8075062376410099E-2</v>
      </c>
      <c r="AJ120" s="40">
        <v>-5.7491256338032103E-3</v>
      </c>
      <c r="AK120" s="40">
        <v>-1.97370165923423E-2</v>
      </c>
      <c r="AL120" s="40">
        <v>2.5789625016259001E-2</v>
      </c>
      <c r="AM120" s="40">
        <v>-3.1460239854833899E-2</v>
      </c>
      <c r="AN120" s="40">
        <v>-1.7487923404687501E-2</v>
      </c>
      <c r="AO120" s="40">
        <v>4.0892752990134E-2</v>
      </c>
      <c r="AP120" s="40">
        <v>-3.9565996718508897E-2</v>
      </c>
      <c r="AQ120" s="40">
        <v>-1.8519058757159E-2</v>
      </c>
      <c r="AR120" s="40">
        <v>-5.0526456430790699E-2</v>
      </c>
      <c r="AS120" s="40">
        <v>-3.9800716576639798E-2</v>
      </c>
      <c r="AT120" s="40">
        <v>-2.5750280914558801E-2</v>
      </c>
      <c r="AU120" s="40">
        <v>2.1794945392146601</v>
      </c>
      <c r="AV120" s="40">
        <v>2.6903284661818501</v>
      </c>
      <c r="AW120" s="40">
        <v>2.9466605125394101</v>
      </c>
      <c r="AX120" s="40">
        <v>3.0643568768813201</v>
      </c>
      <c r="AY120" s="40">
        <v>2.67409028372558</v>
      </c>
      <c r="AZ120" s="40">
        <v>-0.45963180760673</v>
      </c>
      <c r="BA120" s="40">
        <v>-1.3195509975669</v>
      </c>
      <c r="BB120" s="40">
        <v>-0.98989871631951298</v>
      </c>
      <c r="BC120" s="40">
        <v>-0.83569881760167497</v>
      </c>
      <c r="BD120" s="40">
        <v>-0.55108761040117404</v>
      </c>
      <c r="BE120" s="40">
        <v>4.39180468586335E-2</v>
      </c>
      <c r="BF120" s="40">
        <v>8.7910589131415001E-2</v>
      </c>
      <c r="BG120" s="40">
        <v>0.120661553825703</v>
      </c>
      <c r="BH120" s="40">
        <v>6.7636600951168496E-2</v>
      </c>
      <c r="BI120" s="40">
        <v>4.9255826953981501E-2</v>
      </c>
      <c r="BJ120" s="40">
        <v>7.6317071375680001E-2</v>
      </c>
      <c r="BK120" s="40">
        <v>4.4040468757036197E-2</v>
      </c>
      <c r="BL120" s="40">
        <v>4.6485096560781702E-2</v>
      </c>
      <c r="BM120" s="40">
        <v>0.105548538680466</v>
      </c>
      <c r="BN120" s="40">
        <v>1.14310629393357E-2</v>
      </c>
      <c r="BO120" s="40">
        <v>1.6883115869054301E-2</v>
      </c>
      <c r="BP120" s="40">
        <v>-2.5435680633755401E-2</v>
      </c>
      <c r="BQ120" s="40">
        <v>-1.5395594262112299E-2</v>
      </c>
      <c r="BR120" s="40">
        <v>6.8879517187748998E-2</v>
      </c>
      <c r="BS120" s="40">
        <v>2.3131100374423101</v>
      </c>
      <c r="BT120" s="40">
        <v>2.8761343540785398</v>
      </c>
      <c r="BU120" s="40">
        <v>3.1486552304235502</v>
      </c>
      <c r="BV120" s="40">
        <v>3.2776339467410001</v>
      </c>
      <c r="BW120" s="40">
        <v>2.8864905356804198</v>
      </c>
      <c r="BX120" s="40">
        <v>-0.34107053375723601</v>
      </c>
      <c r="BY120" s="40">
        <v>-1.2059310275019499</v>
      </c>
      <c r="BZ120" s="40">
        <v>-0.87569324536786997</v>
      </c>
      <c r="CA120" s="40">
        <v>-0.68578029185095901</v>
      </c>
      <c r="CB120" s="40">
        <v>-0.43899090341205299</v>
      </c>
      <c r="CC120" s="40">
        <v>8.9755330108143197E-2</v>
      </c>
      <c r="CD120" s="40">
        <v>0.141485819122355</v>
      </c>
      <c r="CE120" s="40">
        <v>0.17093473668542999</v>
      </c>
      <c r="CF120" s="40">
        <v>0.11846333163118</v>
      </c>
      <c r="CG120" s="40">
        <v>9.7040060223333696E-2</v>
      </c>
      <c r="CH120" s="40">
        <v>0.111312226803969</v>
      </c>
      <c r="CI120" s="40">
        <v>9.6332029546071396E-2</v>
      </c>
      <c r="CJ120" s="40">
        <v>9.0792615309772201E-2</v>
      </c>
      <c r="CK120" s="40">
        <v>0.150328938890607</v>
      </c>
      <c r="CL120" s="40">
        <v>4.6751471107544303E-2</v>
      </c>
      <c r="CM120" s="40">
        <v>4.1402554170585998E-2</v>
      </c>
      <c r="CN120" s="40">
        <v>-8.0578857500071405E-3</v>
      </c>
      <c r="CO120" s="40">
        <v>1.5073191083366899E-3</v>
      </c>
      <c r="CP120" s="40">
        <v>0.134419827085489</v>
      </c>
      <c r="CQ120" s="40">
        <v>2.4056517244858999</v>
      </c>
      <c r="CR120" s="40">
        <v>3.0048229460208802</v>
      </c>
      <c r="CS120" s="40">
        <v>3.2885561566996402</v>
      </c>
      <c r="CT120" s="40">
        <v>3.4253489956262699</v>
      </c>
      <c r="CU120" s="40">
        <v>3.03359830315582</v>
      </c>
      <c r="CV120" s="40">
        <v>-0.25895535665873198</v>
      </c>
      <c r="CW120" s="40">
        <v>-1.1272381823520701</v>
      </c>
      <c r="CX120" s="40">
        <v>-0.79659488408746604</v>
      </c>
      <c r="CY120" s="40">
        <v>-0.58194717760832504</v>
      </c>
      <c r="CZ120" s="40">
        <v>-0.361353065628226</v>
      </c>
      <c r="DA120" s="40">
        <v>0.13559261335765299</v>
      </c>
      <c r="DB120" s="40">
        <v>0.195061049113296</v>
      </c>
      <c r="DC120" s="40">
        <v>0.22120791954515701</v>
      </c>
      <c r="DD120" s="40">
        <v>0.16929006231119201</v>
      </c>
      <c r="DE120" s="40">
        <v>0.144824293492686</v>
      </c>
      <c r="DF120" s="40">
        <v>0.146307382232259</v>
      </c>
      <c r="DG120" s="40">
        <v>0.148623590335107</v>
      </c>
      <c r="DH120" s="40">
        <v>0.13510013405876301</v>
      </c>
      <c r="DI120" s="40">
        <v>0.19510933910074901</v>
      </c>
      <c r="DJ120" s="40">
        <v>8.2071879275752893E-2</v>
      </c>
      <c r="DK120" s="40">
        <v>6.5921992472117802E-2</v>
      </c>
      <c r="DL120" s="40">
        <v>9.3199091337411392E-3</v>
      </c>
      <c r="DM120" s="40">
        <v>1.8410232478785701E-2</v>
      </c>
      <c r="DN120" s="40">
        <v>0.19996013698323001</v>
      </c>
      <c r="DO120" s="40">
        <v>2.4981934115294901</v>
      </c>
      <c r="DP120" s="40">
        <v>3.1335115379632099</v>
      </c>
      <c r="DQ120" s="40">
        <v>3.4284570829757399</v>
      </c>
      <c r="DR120" s="40">
        <v>3.5730640445115398</v>
      </c>
      <c r="DS120" s="40">
        <v>3.1807060706312198</v>
      </c>
      <c r="DT120" s="40">
        <v>-0.17684017956022699</v>
      </c>
      <c r="DU120" s="40">
        <v>-1.04854533720219</v>
      </c>
      <c r="DV120" s="40">
        <v>-0.717496522807061</v>
      </c>
      <c r="DW120" s="40">
        <v>-0.47811406336569201</v>
      </c>
      <c r="DX120" s="40">
        <v>-0.28371522784440001</v>
      </c>
      <c r="DY120" s="40">
        <v>0.20177437029818501</v>
      </c>
      <c r="DZ120" s="40">
        <v>0.272415172174929</v>
      </c>
      <c r="EA120" s="40">
        <v>0.29379441099445103</v>
      </c>
      <c r="EB120" s="40">
        <v>0.24267578889616401</v>
      </c>
      <c r="EC120" s="40">
        <v>0.21381713703901001</v>
      </c>
      <c r="ED120" s="40">
        <v>0.19683482859168</v>
      </c>
      <c r="EE120" s="40">
        <v>0.224124298946977</v>
      </c>
      <c r="EF120" s="40">
        <v>0.19907315402423201</v>
      </c>
      <c r="EG120" s="40">
        <v>0.25976512479107999</v>
      </c>
      <c r="EH120" s="40">
        <v>0.133068938933597</v>
      </c>
      <c r="EI120" s="40">
        <v>0.101324167098331</v>
      </c>
      <c r="EJ120" s="40">
        <v>3.4410684930776397E-2</v>
      </c>
      <c r="EK120" s="40">
        <v>4.28153547933132E-2</v>
      </c>
      <c r="EL120" s="40">
        <v>0.29458993508553799</v>
      </c>
      <c r="EM120" s="40">
        <v>2.6318089097571402</v>
      </c>
      <c r="EN120" s="40">
        <v>3.3193174258599001</v>
      </c>
      <c r="EO120" s="40">
        <v>3.6304518008598801</v>
      </c>
      <c r="EP120" s="40">
        <v>3.7863411143712198</v>
      </c>
      <c r="EQ120" s="40">
        <v>3.39310632258606</v>
      </c>
      <c r="ER120" s="40">
        <v>-5.8278905710733499E-2</v>
      </c>
      <c r="ES120" s="40">
        <v>-0.93492536713723695</v>
      </c>
      <c r="ET120" s="40">
        <v>-0.60329105185541798</v>
      </c>
      <c r="EU120" s="40">
        <v>-0.328195537614976</v>
      </c>
      <c r="EV120" s="40">
        <v>-0.17161852085527901</v>
      </c>
      <c r="EW120" s="40">
        <v>71.105806109759797</v>
      </c>
      <c r="EX120" s="40">
        <v>69.678961620892593</v>
      </c>
      <c r="EY120" s="40">
        <v>67.956818603164606</v>
      </c>
      <c r="EZ120" s="40">
        <v>67.137530791631306</v>
      </c>
      <c r="FA120" s="40">
        <v>66.718935205420806</v>
      </c>
      <c r="FB120" s="40">
        <v>66.290680086570802</v>
      </c>
      <c r="FC120" s="40">
        <v>65.353348313931605</v>
      </c>
      <c r="FD120" s="40">
        <v>67.465188491156397</v>
      </c>
      <c r="FE120" s="40">
        <v>72.204863371890895</v>
      </c>
      <c r="FF120" s="40">
        <v>77.303299155182202</v>
      </c>
      <c r="FG120" s="40">
        <v>82.606217069582101</v>
      </c>
      <c r="FH120" s="40">
        <v>86.175809865777296</v>
      </c>
      <c r="FI120" s="40">
        <v>88.120140500807494</v>
      </c>
      <c r="FJ120" s="40">
        <v>91.658565285268395</v>
      </c>
      <c r="FK120" s="40">
        <v>93.946908111403502</v>
      </c>
      <c r="FL120" s="40">
        <v>94.356411264144597</v>
      </c>
      <c r="FM120" s="40">
        <v>93.467713471475307</v>
      </c>
      <c r="FN120" s="40">
        <v>93.100748796814202</v>
      </c>
      <c r="FO120" s="40">
        <v>92.369863635886404</v>
      </c>
      <c r="FP120" s="40">
        <v>90.152485862905195</v>
      </c>
      <c r="FQ120" s="40">
        <v>85.244041176494704</v>
      </c>
      <c r="FR120" s="40">
        <v>80.440071426156294</v>
      </c>
      <c r="FS120" s="40">
        <v>77.535002675461797</v>
      </c>
      <c r="FT120" s="40">
        <v>74.908566128366701</v>
      </c>
      <c r="FU120" s="40">
        <v>2.0548083278728799E-2</v>
      </c>
      <c r="FV120" s="40">
        <v>0</v>
      </c>
      <c r="FW120" s="40">
        <v>0</v>
      </c>
      <c r="FX120" s="41">
        <v>1</v>
      </c>
      <c r="FY120" s="22"/>
      <c r="FZ120" s="22"/>
    </row>
    <row r="121" spans="1:182" x14ac:dyDescent="0.2">
      <c r="A121" t="s">
        <v>42</v>
      </c>
      <c r="B121" t="s">
        <v>58</v>
      </c>
      <c r="C121" t="s">
        <v>3</v>
      </c>
      <c r="D121" t="s">
        <v>79</v>
      </c>
      <c r="E121" t="s">
        <v>77</v>
      </c>
      <c r="F121" s="22" t="s">
        <v>77</v>
      </c>
      <c r="G121" s="35">
        <v>43670</v>
      </c>
      <c r="H121" s="40">
        <v>9870</v>
      </c>
      <c r="I121" s="40">
        <v>9.0658958739591604</v>
      </c>
      <c r="J121" s="40">
        <v>8.0352297010973306</v>
      </c>
      <c r="K121" s="40">
        <v>7.3624573947602698</v>
      </c>
      <c r="L121" s="40">
        <v>6.9853707046717002</v>
      </c>
      <c r="M121" s="40">
        <v>6.8553119465329404</v>
      </c>
      <c r="N121" s="40">
        <v>7.1677060003556896</v>
      </c>
      <c r="O121" s="40">
        <v>7.9128026541205996</v>
      </c>
      <c r="P121" s="40">
        <v>8.2990046527337</v>
      </c>
      <c r="Q121" s="40">
        <v>8.5914069864165405</v>
      </c>
      <c r="R121" s="40">
        <v>9.0407566229745502</v>
      </c>
      <c r="S121" s="40">
        <v>9.7319037984460905</v>
      </c>
      <c r="T121" s="40">
        <v>10.877318739051701</v>
      </c>
      <c r="U121" s="40">
        <v>12.3379307645192</v>
      </c>
      <c r="V121" s="40">
        <v>13.9707633197325</v>
      </c>
      <c r="W121" s="40">
        <v>15.729636221647199</v>
      </c>
      <c r="X121" s="40">
        <v>17.385887213095199</v>
      </c>
      <c r="Y121" s="40">
        <v>18.551095223721099</v>
      </c>
      <c r="Z121" s="40">
        <v>20.059445133225498</v>
      </c>
      <c r="AA121" s="40">
        <v>20.600843929084501</v>
      </c>
      <c r="AB121" s="40">
        <v>19.649366118261899</v>
      </c>
      <c r="AC121" s="40">
        <v>18.225025965285301</v>
      </c>
      <c r="AD121" s="40">
        <v>16.633699146850098</v>
      </c>
      <c r="AE121" s="40">
        <v>14.010462685929699</v>
      </c>
      <c r="AF121" s="40">
        <v>11.528716882672001</v>
      </c>
      <c r="AG121" s="40">
        <v>-9.8988865851818604E-3</v>
      </c>
      <c r="AH121" s="40">
        <v>2.6178185911874399E-2</v>
      </c>
      <c r="AI121" s="40">
        <v>4.18117749688399E-2</v>
      </c>
      <c r="AJ121" s="40">
        <v>-1.97998793628602E-3</v>
      </c>
      <c r="AK121" s="40">
        <v>-1.45235427883135E-2</v>
      </c>
      <c r="AL121" s="40">
        <v>4.2117974042381002E-3</v>
      </c>
      <c r="AM121" s="40">
        <v>-3.8235320745020597E-2</v>
      </c>
      <c r="AN121" s="40">
        <v>-3.4127002549035099E-2</v>
      </c>
      <c r="AO121" s="40">
        <v>1.28552493027137E-2</v>
      </c>
      <c r="AP121" s="40">
        <v>-6.0268920350793898E-2</v>
      </c>
      <c r="AQ121" s="40">
        <v>-4.7143273880280098E-2</v>
      </c>
      <c r="AR121" s="40">
        <v>-4.8630612522865997E-2</v>
      </c>
      <c r="AS121" s="40">
        <v>-3.2732141366293002E-2</v>
      </c>
      <c r="AT121" s="40">
        <v>4.4373431025887901E-2</v>
      </c>
      <c r="AU121" s="40">
        <v>1.39817293676558</v>
      </c>
      <c r="AV121" s="40">
        <v>1.7100538582189799</v>
      </c>
      <c r="AW121" s="40">
        <v>1.8504529742198701</v>
      </c>
      <c r="AX121" s="40">
        <v>1.8927892219859399</v>
      </c>
      <c r="AY121" s="40">
        <v>1.8197747153296699</v>
      </c>
      <c r="AZ121" s="40">
        <v>3.92543620262156E-2</v>
      </c>
      <c r="BA121" s="40">
        <v>-0.73902398374074196</v>
      </c>
      <c r="BB121" s="40">
        <v>-0.57785986339598705</v>
      </c>
      <c r="BC121" s="40">
        <v>-0.56477178958860097</v>
      </c>
      <c r="BD121" s="40">
        <v>-0.38972003704025399</v>
      </c>
      <c r="BE121" s="40">
        <v>4.9739350925083199E-2</v>
      </c>
      <c r="BF121" s="40">
        <v>9.2297805489116397E-2</v>
      </c>
      <c r="BG121" s="40">
        <v>0.107120940842287</v>
      </c>
      <c r="BH121" s="40">
        <v>6.1646631496880301E-2</v>
      </c>
      <c r="BI121" s="40">
        <v>4.1707007704656199E-2</v>
      </c>
      <c r="BJ121" s="40">
        <v>5.2149878022431803E-2</v>
      </c>
      <c r="BK121" s="40">
        <v>3.4938273348191599E-2</v>
      </c>
      <c r="BL121" s="40">
        <v>2.9690857007424701E-2</v>
      </c>
      <c r="BM121" s="40">
        <v>6.8925446790929296E-2</v>
      </c>
      <c r="BN121" s="40">
        <v>-1.8912271508169199E-2</v>
      </c>
      <c r="BO121" s="40">
        <v>-9.8900637599228809E-3</v>
      </c>
      <c r="BP121" s="40">
        <v>-2.6864308901281199E-2</v>
      </c>
      <c r="BQ121" s="40">
        <v>-1.1583192204634199E-2</v>
      </c>
      <c r="BR121" s="40">
        <v>0.114614024733598</v>
      </c>
      <c r="BS121" s="40">
        <v>1.50213653156495</v>
      </c>
      <c r="BT121" s="40">
        <v>1.85322169903786</v>
      </c>
      <c r="BU121" s="40">
        <v>2.0057485112931102</v>
      </c>
      <c r="BV121" s="40">
        <v>2.0454874069883799</v>
      </c>
      <c r="BW121" s="40">
        <v>1.9868813074731599</v>
      </c>
      <c r="BX121" s="40">
        <v>0.147209677181799</v>
      </c>
      <c r="BY121" s="40">
        <v>-0.648158506593285</v>
      </c>
      <c r="BZ121" s="40">
        <v>-0.48277402749903098</v>
      </c>
      <c r="CA121" s="40">
        <v>-0.43984553052334902</v>
      </c>
      <c r="CB121" s="40">
        <v>-0.29615175103068903</v>
      </c>
      <c r="CC121" s="40">
        <v>9.1044612550517101E-2</v>
      </c>
      <c r="CD121" s="40">
        <v>0.13809205259009899</v>
      </c>
      <c r="CE121" s="40">
        <v>0.15235387017688201</v>
      </c>
      <c r="CF121" s="40">
        <v>0.105714234292427</v>
      </c>
      <c r="CG121" s="40">
        <v>8.0652115682646297E-2</v>
      </c>
      <c r="CH121" s="40">
        <v>8.5351646626254399E-2</v>
      </c>
      <c r="CI121" s="40">
        <v>8.5618081710623697E-2</v>
      </c>
      <c r="CJ121" s="40">
        <v>7.3890912129795802E-2</v>
      </c>
      <c r="CK121" s="40">
        <v>0.107759494766305</v>
      </c>
      <c r="CL121" s="40">
        <v>9.7312174967128205E-3</v>
      </c>
      <c r="CM121" s="40">
        <v>1.5911396086099001E-2</v>
      </c>
      <c r="CN121" s="40">
        <v>-1.178903331901E-2</v>
      </c>
      <c r="CO121" s="40">
        <v>3.0645055593206002E-3</v>
      </c>
      <c r="CP121" s="40">
        <v>0.16326244596374201</v>
      </c>
      <c r="CQ121" s="40">
        <v>1.57414140062181</v>
      </c>
      <c r="CR121" s="40">
        <v>1.9523793094611199</v>
      </c>
      <c r="CS121" s="40">
        <v>2.1133057271979001</v>
      </c>
      <c r="CT121" s="40">
        <v>2.1512457047611599</v>
      </c>
      <c r="CU121" s="40">
        <v>2.1026188241399399</v>
      </c>
      <c r="CV121" s="40">
        <v>0.221979199597515</v>
      </c>
      <c r="CW121" s="40">
        <v>-0.58522535392173702</v>
      </c>
      <c r="CX121" s="40">
        <v>-0.41691786721393198</v>
      </c>
      <c r="CY121" s="40">
        <v>-0.35332198405387399</v>
      </c>
      <c r="CZ121" s="40">
        <v>-0.23134664117473</v>
      </c>
      <c r="DA121" s="40">
        <v>0.13234987417595101</v>
      </c>
      <c r="DB121" s="40">
        <v>0.183886299691081</v>
      </c>
      <c r="DC121" s="40">
        <v>0.19758679951147701</v>
      </c>
      <c r="DD121" s="40">
        <v>0.14978183708797399</v>
      </c>
      <c r="DE121" s="40">
        <v>0.11959722366063601</v>
      </c>
      <c r="DF121" s="40">
        <v>0.11855341523007699</v>
      </c>
      <c r="DG121" s="40">
        <v>0.13629789007305601</v>
      </c>
      <c r="DH121" s="40">
        <v>0.118090967252167</v>
      </c>
      <c r="DI121" s="40">
        <v>0.14659354274168099</v>
      </c>
      <c r="DJ121" s="40">
        <v>3.8374706501594802E-2</v>
      </c>
      <c r="DK121" s="40">
        <v>4.1712855932120797E-2</v>
      </c>
      <c r="DL121" s="40">
        <v>3.2862422632612001E-3</v>
      </c>
      <c r="DM121" s="40">
        <v>1.7712203323275399E-2</v>
      </c>
      <c r="DN121" s="40">
        <v>0.21191086719388599</v>
      </c>
      <c r="DO121" s="40">
        <v>1.6461462696786699</v>
      </c>
      <c r="DP121" s="40">
        <v>2.0515369198843798</v>
      </c>
      <c r="DQ121" s="40">
        <v>2.2208629431026901</v>
      </c>
      <c r="DR121" s="40">
        <v>2.25700400253394</v>
      </c>
      <c r="DS121" s="40">
        <v>2.21835634080671</v>
      </c>
      <c r="DT121" s="40">
        <v>0.29674872201322999</v>
      </c>
      <c r="DU121" s="40">
        <v>-0.52229220125018805</v>
      </c>
      <c r="DV121" s="40">
        <v>-0.35106170692883298</v>
      </c>
      <c r="DW121" s="40">
        <v>-0.26679843758439997</v>
      </c>
      <c r="DX121" s="40">
        <v>-0.166541531318771</v>
      </c>
      <c r="DY121" s="40">
        <v>0.19198811168621599</v>
      </c>
      <c r="DZ121" s="40">
        <v>0.250005919268323</v>
      </c>
      <c r="EA121" s="40">
        <v>0.26289596538492399</v>
      </c>
      <c r="EB121" s="40">
        <v>0.21340845652114099</v>
      </c>
      <c r="EC121" s="40">
        <v>0.17582777415360601</v>
      </c>
      <c r="ED121" s="40">
        <v>0.166491495848271</v>
      </c>
      <c r="EE121" s="40">
        <v>0.20947148416626801</v>
      </c>
      <c r="EF121" s="40">
        <v>0.18190882680862699</v>
      </c>
      <c r="EG121" s="40">
        <v>0.202663740229897</v>
      </c>
      <c r="EH121" s="40">
        <v>7.9731355344219601E-2</v>
      </c>
      <c r="EI121" s="40">
        <v>7.8966066052477996E-2</v>
      </c>
      <c r="EJ121" s="40">
        <v>2.5052545884846001E-2</v>
      </c>
      <c r="EK121" s="40">
        <v>3.88611524849342E-2</v>
      </c>
      <c r="EL121" s="40">
        <v>0.28215146090159599</v>
      </c>
      <c r="EM121" s="40">
        <v>1.75010986447804</v>
      </c>
      <c r="EN121" s="40">
        <v>2.1947047607032699</v>
      </c>
      <c r="EO121" s="40">
        <v>2.3761584801759401</v>
      </c>
      <c r="EP121" s="40">
        <v>2.4097021875363702</v>
      </c>
      <c r="EQ121" s="40">
        <v>2.3854629329502002</v>
      </c>
      <c r="ER121" s="40">
        <v>0.40470403716881398</v>
      </c>
      <c r="ES121" s="40">
        <v>-0.43142672410273097</v>
      </c>
      <c r="ET121" s="40">
        <v>-0.25597587103187702</v>
      </c>
      <c r="EU121" s="40">
        <v>-0.14187217851914799</v>
      </c>
      <c r="EV121" s="40">
        <v>-7.2973245309206097E-2</v>
      </c>
      <c r="EW121" s="40">
        <v>70.420823912202493</v>
      </c>
      <c r="EX121" s="40">
        <v>69.035746572459999</v>
      </c>
      <c r="EY121" s="40">
        <v>67.281640966059697</v>
      </c>
      <c r="EZ121" s="40">
        <v>66.467380453760796</v>
      </c>
      <c r="FA121" s="40">
        <v>66.058811056512397</v>
      </c>
      <c r="FB121" s="40">
        <v>65.650303332605702</v>
      </c>
      <c r="FC121" s="40">
        <v>64.695052196007495</v>
      </c>
      <c r="FD121" s="40">
        <v>66.892060606818902</v>
      </c>
      <c r="FE121" s="40">
        <v>71.746130100528802</v>
      </c>
      <c r="FF121" s="40">
        <v>76.935054926413102</v>
      </c>
      <c r="FG121" s="40">
        <v>82.441207457973604</v>
      </c>
      <c r="FH121" s="40">
        <v>86.026309557641397</v>
      </c>
      <c r="FI121" s="40">
        <v>87.664716654214402</v>
      </c>
      <c r="FJ121" s="40">
        <v>91.162411393864701</v>
      </c>
      <c r="FK121" s="40">
        <v>93.454664816249803</v>
      </c>
      <c r="FL121" s="40">
        <v>93.639241302605498</v>
      </c>
      <c r="FM121" s="40">
        <v>92.451122659418701</v>
      </c>
      <c r="FN121" s="40">
        <v>92.054304462141303</v>
      </c>
      <c r="FO121" s="40">
        <v>91.253149156664705</v>
      </c>
      <c r="FP121" s="40">
        <v>88.892291577364801</v>
      </c>
      <c r="FQ121" s="40">
        <v>83.950045194052194</v>
      </c>
      <c r="FR121" s="40">
        <v>79.248288202425201</v>
      </c>
      <c r="FS121" s="40">
        <v>76.501649641494296</v>
      </c>
      <c r="FT121" s="40">
        <v>73.994490270345395</v>
      </c>
      <c r="FU121" s="40">
        <v>1.93288888565144E-2</v>
      </c>
      <c r="FV121" s="40">
        <v>0</v>
      </c>
      <c r="FW121" s="40">
        <v>0</v>
      </c>
      <c r="FX121" s="41">
        <v>1</v>
      </c>
      <c r="FY121" s="22"/>
      <c r="FZ121" s="22"/>
    </row>
    <row r="122" spans="1:182" x14ac:dyDescent="0.2">
      <c r="A122" t="s">
        <v>42</v>
      </c>
      <c r="B122" t="s">
        <v>58</v>
      </c>
      <c r="C122" t="s">
        <v>3</v>
      </c>
      <c r="D122" t="s">
        <v>79</v>
      </c>
      <c r="E122" t="s">
        <v>77</v>
      </c>
      <c r="F122" s="22" t="s">
        <v>78</v>
      </c>
      <c r="G122" s="35">
        <v>43670</v>
      </c>
      <c r="H122" s="40">
        <v>2305</v>
      </c>
      <c r="I122" s="40">
        <v>1.95511474049724</v>
      </c>
      <c r="J122" s="40">
        <v>1.7166242768264299</v>
      </c>
      <c r="K122" s="40">
        <v>1.57439529127068</v>
      </c>
      <c r="L122" s="40">
        <v>1.4967237948421901</v>
      </c>
      <c r="M122" s="40">
        <v>1.4724143803382099</v>
      </c>
      <c r="N122" s="40">
        <v>1.54864668062373</v>
      </c>
      <c r="O122" s="40">
        <v>1.7186818974123199</v>
      </c>
      <c r="P122" s="40">
        <v>1.85366877611159</v>
      </c>
      <c r="Q122" s="40">
        <v>1.9964354044997501</v>
      </c>
      <c r="R122" s="40">
        <v>2.1240100650576799</v>
      </c>
      <c r="S122" s="40">
        <v>2.3449618850939302</v>
      </c>
      <c r="T122" s="40">
        <v>2.6732259219213801</v>
      </c>
      <c r="U122" s="40">
        <v>3.0617929461680302</v>
      </c>
      <c r="V122" s="40">
        <v>3.5344490840962401</v>
      </c>
      <c r="W122" s="40">
        <v>4.00934659351514</v>
      </c>
      <c r="X122" s="40">
        <v>4.5828383494515297</v>
      </c>
      <c r="Y122" s="40">
        <v>5.0600823647719597</v>
      </c>
      <c r="Z122" s="40">
        <v>5.4138113486089097</v>
      </c>
      <c r="AA122" s="40">
        <v>5.4979151962853097</v>
      </c>
      <c r="AB122" s="40">
        <v>5.2698991781878002</v>
      </c>
      <c r="AC122" s="40">
        <v>4.7564144183589496</v>
      </c>
      <c r="AD122" s="40">
        <v>4.1304804771539203</v>
      </c>
      <c r="AE122" s="40">
        <v>3.3520389089723102</v>
      </c>
      <c r="AF122" s="40">
        <v>2.6404329275992602</v>
      </c>
      <c r="AG122" s="40">
        <v>-4.9901571782297302E-2</v>
      </c>
      <c r="AH122" s="40">
        <v>-4.15250432914974E-2</v>
      </c>
      <c r="AI122" s="40">
        <v>-2.07582398590632E-2</v>
      </c>
      <c r="AJ122" s="40">
        <v>-2.7662759277910402E-2</v>
      </c>
      <c r="AK122" s="40">
        <v>-2.9338166280786501E-2</v>
      </c>
      <c r="AL122" s="40">
        <v>-1.7524607871736101E-2</v>
      </c>
      <c r="AM122" s="40">
        <v>-3.8699992020775002E-2</v>
      </c>
      <c r="AN122" s="40">
        <v>-3.7007199546253901E-2</v>
      </c>
      <c r="AO122" s="40">
        <v>-8.3255773407279292E-3</v>
      </c>
      <c r="AP122" s="40">
        <v>-8.3680291281993599E-3</v>
      </c>
      <c r="AQ122" s="40">
        <v>-1.9713566781095E-2</v>
      </c>
      <c r="AR122" s="40">
        <v>-2.1195605610627499E-2</v>
      </c>
      <c r="AS122" s="40">
        <v>-1.8812964771166299E-2</v>
      </c>
      <c r="AT122" s="40">
        <v>-7.4651721490801098E-2</v>
      </c>
      <c r="AU122" s="40">
        <v>0.80178130630330902</v>
      </c>
      <c r="AV122" s="40">
        <v>0.99505621837960001</v>
      </c>
      <c r="AW122" s="40">
        <v>1.1228167102693301</v>
      </c>
      <c r="AX122" s="40">
        <v>1.2143255368149599</v>
      </c>
      <c r="AY122" s="40">
        <v>0.87052663448572198</v>
      </c>
      <c r="AZ122" s="40">
        <v>-0.58014958368012104</v>
      </c>
      <c r="BA122" s="40">
        <v>-0.64870026208811504</v>
      </c>
      <c r="BB122" s="40">
        <v>-0.46818869016699899</v>
      </c>
      <c r="BC122" s="40">
        <v>-0.30703821403639803</v>
      </c>
      <c r="BD122" s="40">
        <v>-0.18941957925865299</v>
      </c>
      <c r="BE122" s="40">
        <v>-2.8424419173807301E-2</v>
      </c>
      <c r="BF122" s="40">
        <v>-2.31591449162632E-2</v>
      </c>
      <c r="BG122" s="40">
        <v>-7.4956156298326398E-3</v>
      </c>
      <c r="BH122" s="40">
        <v>-1.39364924112985E-2</v>
      </c>
      <c r="BI122" s="40">
        <v>-1.35214885080077E-2</v>
      </c>
      <c r="BJ122" s="40">
        <v>-4.3646634041295401E-3</v>
      </c>
      <c r="BK122" s="40">
        <v>-2.0391288714030901E-2</v>
      </c>
      <c r="BL122" s="40">
        <v>-1.3679771364210299E-2</v>
      </c>
      <c r="BM122" s="40">
        <v>8.3851092996118908E-3</v>
      </c>
      <c r="BN122" s="40">
        <v>1.01055025596804E-2</v>
      </c>
      <c r="BO122" s="40">
        <v>6.5172071103766001E-4</v>
      </c>
      <c r="BP122" s="40">
        <v>-9.2735552996128096E-3</v>
      </c>
      <c r="BQ122" s="40">
        <v>-6.74889493568776E-3</v>
      </c>
      <c r="BR122" s="40">
        <v>-4.40494516288523E-2</v>
      </c>
      <c r="BS122" s="40">
        <v>0.84479395831564297</v>
      </c>
      <c r="BT122" s="40">
        <v>1.0605113055361499</v>
      </c>
      <c r="BU122" s="40">
        <v>1.18819835564549</v>
      </c>
      <c r="BV122" s="40">
        <v>1.28832911290004</v>
      </c>
      <c r="BW122" s="40">
        <v>0.931312268642561</v>
      </c>
      <c r="BX122" s="40">
        <v>-0.53473429504730097</v>
      </c>
      <c r="BY122" s="40">
        <v>-0.60359737790484902</v>
      </c>
      <c r="BZ122" s="40">
        <v>-0.42832809424825402</v>
      </c>
      <c r="CA122" s="40">
        <v>-0.26608948303338498</v>
      </c>
      <c r="CB122" s="40">
        <v>-0.158809389669443</v>
      </c>
      <c r="CC122" s="40">
        <v>-1.35494087023735E-2</v>
      </c>
      <c r="CD122" s="40">
        <v>-1.0438979649061699E-2</v>
      </c>
      <c r="CE122" s="40">
        <v>1.6900375097977499E-3</v>
      </c>
      <c r="CF122" s="40">
        <v>-4.4297217933985103E-3</v>
      </c>
      <c r="CG122" s="40">
        <v>-2.5669056644525901E-3</v>
      </c>
      <c r="CH122" s="40">
        <v>4.7498740453903098E-3</v>
      </c>
      <c r="CI122" s="40">
        <v>-7.7107365770341801E-3</v>
      </c>
      <c r="CJ122" s="40">
        <v>2.4767343330277499E-3</v>
      </c>
      <c r="CK122" s="40">
        <v>1.9958879961447299E-2</v>
      </c>
      <c r="CL122" s="40">
        <v>2.2900214331339999E-2</v>
      </c>
      <c r="CM122" s="40">
        <v>1.47566567899238E-2</v>
      </c>
      <c r="CN122" s="40">
        <v>-1.01637957198858E-3</v>
      </c>
      <c r="CO122" s="40">
        <v>1.60664308195025E-3</v>
      </c>
      <c r="CP122" s="40">
        <v>-2.28544127452441E-2</v>
      </c>
      <c r="CQ122" s="40">
        <v>0.87458439007123201</v>
      </c>
      <c r="CR122" s="40">
        <v>1.1058452995069099</v>
      </c>
      <c r="CS122" s="40">
        <v>1.2334814840628701</v>
      </c>
      <c r="CT122" s="40">
        <v>1.3395837642616899</v>
      </c>
      <c r="CU122" s="40">
        <v>0.97341221369013098</v>
      </c>
      <c r="CV122" s="40">
        <v>-0.50327980448744203</v>
      </c>
      <c r="CW122" s="40">
        <v>-0.572359257715083</v>
      </c>
      <c r="CX122" s="40">
        <v>-0.40072076694106901</v>
      </c>
      <c r="CY122" s="40">
        <v>-0.23772851668159001</v>
      </c>
      <c r="CZ122" s="40">
        <v>-0.13760886560686</v>
      </c>
      <c r="DA122" s="40">
        <v>1.32560176906025E-3</v>
      </c>
      <c r="DB122" s="40">
        <v>2.2811856181397098E-3</v>
      </c>
      <c r="DC122" s="40">
        <v>1.08756906494281E-2</v>
      </c>
      <c r="DD122" s="40">
        <v>5.0770488245014999E-3</v>
      </c>
      <c r="DE122" s="40">
        <v>8.3876771791025397E-3</v>
      </c>
      <c r="DF122" s="40">
        <v>1.38644114949102E-2</v>
      </c>
      <c r="DG122" s="40">
        <v>4.9698155599625701E-3</v>
      </c>
      <c r="DH122" s="40">
        <v>1.8633240030265799E-2</v>
      </c>
      <c r="DI122" s="40">
        <v>3.1532650623282803E-2</v>
      </c>
      <c r="DJ122" s="40">
        <v>3.5694926102999597E-2</v>
      </c>
      <c r="DK122" s="40">
        <v>2.8861592868810002E-2</v>
      </c>
      <c r="DL122" s="40">
        <v>7.2407961556356501E-3</v>
      </c>
      <c r="DM122" s="40">
        <v>9.96218109958826E-3</v>
      </c>
      <c r="DN122" s="40">
        <v>-1.6593738616358399E-3</v>
      </c>
      <c r="DO122" s="40">
        <v>0.90437482182682105</v>
      </c>
      <c r="DP122" s="40">
        <v>1.1511792934776699</v>
      </c>
      <c r="DQ122" s="40">
        <v>1.2787646124802601</v>
      </c>
      <c r="DR122" s="40">
        <v>1.39083841562334</v>
      </c>
      <c r="DS122" s="40">
        <v>1.0155121587377001</v>
      </c>
      <c r="DT122" s="40">
        <v>-0.47182531392758398</v>
      </c>
      <c r="DU122" s="40">
        <v>-0.54112113752531699</v>
      </c>
      <c r="DV122" s="40">
        <v>-0.37311343963388499</v>
      </c>
      <c r="DW122" s="40">
        <v>-0.20936755032979501</v>
      </c>
      <c r="DX122" s="40">
        <v>-0.116408341544277</v>
      </c>
      <c r="DY122" s="40">
        <v>2.2802754377550201E-2</v>
      </c>
      <c r="DZ122" s="40">
        <v>2.0647083993374001E-2</v>
      </c>
      <c r="EA122" s="40">
        <v>2.4138314878658699E-2</v>
      </c>
      <c r="EB122" s="40">
        <v>1.88033156911134E-2</v>
      </c>
      <c r="EC122" s="40">
        <v>2.42043549518813E-2</v>
      </c>
      <c r="ED122" s="40">
        <v>2.7024355962516702E-2</v>
      </c>
      <c r="EE122" s="40">
        <v>2.32785188667066E-2</v>
      </c>
      <c r="EF122" s="40">
        <v>4.1960668212309399E-2</v>
      </c>
      <c r="EG122" s="40">
        <v>4.82433372636226E-2</v>
      </c>
      <c r="EH122" s="40">
        <v>5.41684577908794E-2</v>
      </c>
      <c r="EI122" s="40">
        <v>4.92268803609427E-2</v>
      </c>
      <c r="EJ122" s="40">
        <v>1.91628464666504E-2</v>
      </c>
      <c r="EK122" s="40">
        <v>2.2026250935066698E-2</v>
      </c>
      <c r="EL122" s="40">
        <v>2.8942896000312999E-2</v>
      </c>
      <c r="EM122" s="40">
        <v>0.947387473839155</v>
      </c>
      <c r="EN122" s="40">
        <v>1.2166343806342199</v>
      </c>
      <c r="EO122" s="40">
        <v>1.3441462578564201</v>
      </c>
      <c r="EP122" s="40">
        <v>1.4648419917084301</v>
      </c>
      <c r="EQ122" s="40">
        <v>1.0762977928945401</v>
      </c>
      <c r="ER122" s="40">
        <v>-0.42641002529476302</v>
      </c>
      <c r="ES122" s="40">
        <v>-0.49601825334205102</v>
      </c>
      <c r="ET122" s="40">
        <v>-0.33325284371514002</v>
      </c>
      <c r="EU122" s="40">
        <v>-0.16841881932678199</v>
      </c>
      <c r="EV122" s="40">
        <v>-8.5798151955067195E-2</v>
      </c>
      <c r="EW122" s="40">
        <v>74.262622492424399</v>
      </c>
      <c r="EX122" s="40">
        <v>72.647177187480096</v>
      </c>
      <c r="EY122" s="40">
        <v>71.050294885582304</v>
      </c>
      <c r="EZ122" s="40">
        <v>70.179775676431305</v>
      </c>
      <c r="FA122" s="40">
        <v>69.674523081103104</v>
      </c>
      <c r="FB122" s="40">
        <v>69.1668564858049</v>
      </c>
      <c r="FC122" s="40">
        <v>68.315250911040707</v>
      </c>
      <c r="FD122" s="40">
        <v>70.134904650599594</v>
      </c>
      <c r="FE122" s="40">
        <v>74.373624474400899</v>
      </c>
      <c r="FF122" s="40">
        <v>79.014299958707497</v>
      </c>
      <c r="FG122" s="40">
        <v>83.389033582396294</v>
      </c>
      <c r="FH122" s="40">
        <v>86.953408074372504</v>
      </c>
      <c r="FI122" s="40">
        <v>90.440910430416295</v>
      </c>
      <c r="FJ122" s="40">
        <v>94.208746573164603</v>
      </c>
      <c r="FK122" s="40">
        <v>96.537541715528505</v>
      </c>
      <c r="FL122" s="40">
        <v>97.990405900795906</v>
      </c>
      <c r="FM122" s="40">
        <v>98.4236651490274</v>
      </c>
      <c r="FN122" s="40">
        <v>98.090739950151004</v>
      </c>
      <c r="FO122" s="40">
        <v>97.635011171283793</v>
      </c>
      <c r="FP122" s="40">
        <v>96.078228144518903</v>
      </c>
      <c r="FQ122" s="40">
        <v>91.243336874018297</v>
      </c>
      <c r="FR122" s="40">
        <v>85.982524892057597</v>
      </c>
      <c r="FS122" s="40">
        <v>82.342383989837899</v>
      </c>
      <c r="FT122" s="40">
        <v>79.162409247396695</v>
      </c>
      <c r="FU122" s="40">
        <v>3.5369324728853797E-2</v>
      </c>
      <c r="FV122" s="40">
        <v>0</v>
      </c>
      <c r="FW122" s="40">
        <v>0</v>
      </c>
      <c r="FX122" s="41">
        <v>1</v>
      </c>
      <c r="FY122" s="22"/>
      <c r="FZ122" s="22"/>
    </row>
    <row r="123" spans="1:182" x14ac:dyDescent="0.2">
      <c r="A123" t="s">
        <v>42</v>
      </c>
      <c r="B123" t="s">
        <v>58</v>
      </c>
      <c r="C123" t="s">
        <v>3</v>
      </c>
      <c r="D123" t="s">
        <v>79</v>
      </c>
      <c r="E123" t="s">
        <v>78</v>
      </c>
      <c r="F123" s="22" t="s">
        <v>1</v>
      </c>
      <c r="G123" s="35">
        <v>43670</v>
      </c>
      <c r="H123" s="40">
        <v>6282</v>
      </c>
      <c r="I123" s="40">
        <v>6.2907999513739199</v>
      </c>
      <c r="J123" s="40">
        <v>5.48288734286532</v>
      </c>
      <c r="K123" s="40">
        <v>4.9182753421978402</v>
      </c>
      <c r="L123" s="40">
        <v>4.5621245082682798</v>
      </c>
      <c r="M123" s="40">
        <v>4.3869000194679604</v>
      </c>
      <c r="N123" s="40">
        <v>4.3649124504877399</v>
      </c>
      <c r="O123" s="40">
        <v>4.6068974498734896</v>
      </c>
      <c r="P123" s="40">
        <v>4.8981720757645704</v>
      </c>
      <c r="Q123" s="40">
        <v>5.1481886263452497</v>
      </c>
      <c r="R123" s="40">
        <v>5.7615246420450603</v>
      </c>
      <c r="S123" s="40">
        <v>6.65076854810179</v>
      </c>
      <c r="T123" s="40">
        <v>7.8340200591511699</v>
      </c>
      <c r="U123" s="40">
        <v>9.1991997988747904</v>
      </c>
      <c r="V123" s="40">
        <v>10.5373452503172</v>
      </c>
      <c r="W123" s="40">
        <v>11.7654966981355</v>
      </c>
      <c r="X123" s="40">
        <v>12.901694609484201</v>
      </c>
      <c r="Y123" s="40">
        <v>13.7617137548463</v>
      </c>
      <c r="Z123" s="40">
        <v>14.453858407917</v>
      </c>
      <c r="AA123" s="40">
        <v>14.482701885679599</v>
      </c>
      <c r="AB123" s="40">
        <v>13.8421834524089</v>
      </c>
      <c r="AC123" s="40">
        <v>12.8948166632045</v>
      </c>
      <c r="AD123" s="40">
        <v>11.730711768828501</v>
      </c>
      <c r="AE123" s="40">
        <v>9.9752432610581003</v>
      </c>
      <c r="AF123" s="40">
        <v>8.1900882321447206</v>
      </c>
      <c r="AG123" s="40">
        <v>-0.10146997698226</v>
      </c>
      <c r="AH123" s="40">
        <v>-5.7682486893534002E-2</v>
      </c>
      <c r="AI123" s="40">
        <v>-7.1756434192889407E-2</v>
      </c>
      <c r="AJ123" s="40">
        <v>-3.7308923541259802E-2</v>
      </c>
      <c r="AK123" s="40">
        <v>-4.3937246259422698E-2</v>
      </c>
      <c r="AL123" s="40">
        <v>8.2169536433893001E-4</v>
      </c>
      <c r="AM123" s="40">
        <v>-6.3628640693951397E-2</v>
      </c>
      <c r="AN123" s="40">
        <v>-1.9551762339559301E-2</v>
      </c>
      <c r="AO123" s="40">
        <v>3.8838891820912699E-2</v>
      </c>
      <c r="AP123" s="40">
        <v>-1.9867989761634099E-2</v>
      </c>
      <c r="AQ123" s="40">
        <v>-0.133606100906492</v>
      </c>
      <c r="AR123" s="40">
        <v>-9.2393170829743507E-2</v>
      </c>
      <c r="AS123" s="40">
        <v>1.1426808607751599E-2</v>
      </c>
      <c r="AT123" s="40">
        <v>1.7072420931485099E-2</v>
      </c>
      <c r="AU123" s="40">
        <v>0.62013664245983502</v>
      </c>
      <c r="AV123" s="40">
        <v>0.83643525195440604</v>
      </c>
      <c r="AW123" s="40">
        <v>0.93605657905054096</v>
      </c>
      <c r="AX123" s="40">
        <v>1.07524156808479</v>
      </c>
      <c r="AY123" s="40">
        <v>0.83995912288628005</v>
      </c>
      <c r="AZ123" s="40">
        <v>-0.14471376838625399</v>
      </c>
      <c r="BA123" s="40">
        <v>-0.274494490220904</v>
      </c>
      <c r="BB123" s="40">
        <v>-0.391798217203226</v>
      </c>
      <c r="BC123" s="40">
        <v>-0.28946784308915302</v>
      </c>
      <c r="BD123" s="40">
        <v>-0.199552326782754</v>
      </c>
      <c r="BE123" s="40">
        <v>-5.37694974149448E-2</v>
      </c>
      <c r="BF123" s="40">
        <v>-1.8510054167822702E-2</v>
      </c>
      <c r="BG123" s="40">
        <v>-3.5725679470496902E-2</v>
      </c>
      <c r="BH123" s="40">
        <v>2.6152779492930002E-3</v>
      </c>
      <c r="BI123" s="40">
        <v>-6.2412134593846699E-3</v>
      </c>
      <c r="BJ123" s="40">
        <v>3.80438165066216E-2</v>
      </c>
      <c r="BK123" s="40">
        <v>-2.0503082388766001E-2</v>
      </c>
      <c r="BL123" s="40">
        <v>3.69297325977717E-2</v>
      </c>
      <c r="BM123" s="40">
        <v>7.1476492957121995E-2</v>
      </c>
      <c r="BN123" s="40">
        <v>1.5567388307303399E-2</v>
      </c>
      <c r="BO123" s="40">
        <v>-0.105416324662711</v>
      </c>
      <c r="BP123" s="40">
        <v>-6.8455727167218497E-2</v>
      </c>
      <c r="BQ123" s="40">
        <v>3.5033205585239299E-2</v>
      </c>
      <c r="BR123" s="40">
        <v>5.3953588892939303E-2</v>
      </c>
      <c r="BS123" s="40">
        <v>0.68282218115423199</v>
      </c>
      <c r="BT123" s="40">
        <v>0.89138966975136202</v>
      </c>
      <c r="BU123" s="40">
        <v>0.99399095143543703</v>
      </c>
      <c r="BV123" s="40">
        <v>1.14853391312182</v>
      </c>
      <c r="BW123" s="40">
        <v>0.91966385245568105</v>
      </c>
      <c r="BX123" s="40">
        <v>-8.1921068200295794E-2</v>
      </c>
      <c r="BY123" s="40">
        <v>-0.215694391228307</v>
      </c>
      <c r="BZ123" s="40">
        <v>-0.32460236329849101</v>
      </c>
      <c r="CA123" s="40">
        <v>-0.24792318559618101</v>
      </c>
      <c r="CB123" s="40">
        <v>-0.15156566520473699</v>
      </c>
      <c r="CC123" s="40">
        <v>-2.0732290575163799E-2</v>
      </c>
      <c r="CD123" s="40">
        <v>8.6206534081971504E-3</v>
      </c>
      <c r="CE123" s="40">
        <v>-1.07708885091761E-2</v>
      </c>
      <c r="CF123" s="40">
        <v>3.0266658281751398E-2</v>
      </c>
      <c r="CG123" s="40">
        <v>1.98669440256267E-2</v>
      </c>
      <c r="CH123" s="40">
        <v>6.3823744221134501E-2</v>
      </c>
      <c r="CI123" s="40">
        <v>9.3655479213096103E-3</v>
      </c>
      <c r="CJ123" s="40">
        <v>7.6048643933481902E-2</v>
      </c>
      <c r="CK123" s="40">
        <v>9.4081196081114399E-2</v>
      </c>
      <c r="CL123" s="40">
        <v>4.0109823212119297E-2</v>
      </c>
      <c r="CM123" s="40">
        <v>-8.5892171509938095E-2</v>
      </c>
      <c r="CN123" s="40">
        <v>-5.1876726606470899E-2</v>
      </c>
      <c r="CO123" s="40">
        <v>5.13829242203876E-2</v>
      </c>
      <c r="CP123" s="40">
        <v>7.9497373473045904E-2</v>
      </c>
      <c r="CQ123" s="40">
        <v>0.72623799429689295</v>
      </c>
      <c r="CR123" s="40">
        <v>0.92945093211153695</v>
      </c>
      <c r="CS123" s="40">
        <v>1.0341161212654699</v>
      </c>
      <c r="CT123" s="40">
        <v>1.1992959680261901</v>
      </c>
      <c r="CU123" s="40">
        <v>0.97486710535332</v>
      </c>
      <c r="CV123" s="40">
        <v>-3.8431035335021797E-2</v>
      </c>
      <c r="CW123" s="40">
        <v>-0.174969621787014</v>
      </c>
      <c r="CX123" s="40">
        <v>-0.27806271958078699</v>
      </c>
      <c r="CY123" s="40">
        <v>-0.219149482372794</v>
      </c>
      <c r="CZ123" s="40">
        <v>-0.118330249576131</v>
      </c>
      <c r="DA123" s="40">
        <v>1.2304916264617299E-2</v>
      </c>
      <c r="DB123" s="40">
        <v>3.5751360984217002E-2</v>
      </c>
      <c r="DC123" s="40">
        <v>1.41839024521446E-2</v>
      </c>
      <c r="DD123" s="40">
        <v>5.7918038614209702E-2</v>
      </c>
      <c r="DE123" s="40">
        <v>4.5975101510638099E-2</v>
      </c>
      <c r="DF123" s="40">
        <v>8.9603671935647403E-2</v>
      </c>
      <c r="DG123" s="40">
        <v>3.9234178231385197E-2</v>
      </c>
      <c r="DH123" s="40">
        <v>0.11516755526919201</v>
      </c>
      <c r="DI123" s="40">
        <v>0.116685899205107</v>
      </c>
      <c r="DJ123" s="40">
        <v>6.4652258116935202E-2</v>
      </c>
      <c r="DK123" s="40">
        <v>-6.6368018357165603E-2</v>
      </c>
      <c r="DL123" s="40">
        <v>-3.5297726045723302E-2</v>
      </c>
      <c r="DM123" s="40">
        <v>6.7732642855535902E-2</v>
      </c>
      <c r="DN123" s="40">
        <v>0.10504115805315301</v>
      </c>
      <c r="DO123" s="40">
        <v>0.76965380743955403</v>
      </c>
      <c r="DP123" s="40">
        <v>0.96751219447171299</v>
      </c>
      <c r="DQ123" s="40">
        <v>1.0742412910955099</v>
      </c>
      <c r="DR123" s="40">
        <v>1.25005802293057</v>
      </c>
      <c r="DS123" s="40">
        <v>1.03007035825096</v>
      </c>
      <c r="DT123" s="40">
        <v>5.0589975302521304E-3</v>
      </c>
      <c r="DU123" s="40">
        <v>-0.13424485234572001</v>
      </c>
      <c r="DV123" s="40">
        <v>-0.23152307586308299</v>
      </c>
      <c r="DW123" s="40">
        <v>-0.19037577914940601</v>
      </c>
      <c r="DX123" s="40">
        <v>-8.5094833947524998E-2</v>
      </c>
      <c r="DY123" s="40">
        <v>6.00053958319322E-2</v>
      </c>
      <c r="DZ123" s="40">
        <v>7.4923793709928299E-2</v>
      </c>
      <c r="EA123" s="40">
        <v>5.02146571745372E-2</v>
      </c>
      <c r="EB123" s="40">
        <v>9.7842240104762501E-2</v>
      </c>
      <c r="EC123" s="40">
        <v>8.3671134310676104E-2</v>
      </c>
      <c r="ED123" s="40">
        <v>0.12682579307792999</v>
      </c>
      <c r="EE123" s="40">
        <v>8.2359736536570596E-2</v>
      </c>
      <c r="EF123" s="40">
        <v>0.17164905020652299</v>
      </c>
      <c r="EG123" s="40">
        <v>0.149323500341316</v>
      </c>
      <c r="EH123" s="40">
        <v>0.10008763618587301</v>
      </c>
      <c r="EI123" s="40">
        <v>-3.8178242113383998E-2</v>
      </c>
      <c r="EJ123" s="40">
        <v>-1.13602823831982E-2</v>
      </c>
      <c r="EK123" s="40">
        <v>9.1339039833023605E-2</v>
      </c>
      <c r="EL123" s="40">
        <v>0.141922326014607</v>
      </c>
      <c r="EM123" s="40">
        <v>0.832339346133951</v>
      </c>
      <c r="EN123" s="40">
        <v>1.0224666122686701</v>
      </c>
      <c r="EO123" s="40">
        <v>1.1321756634804001</v>
      </c>
      <c r="EP123" s="40">
        <v>1.3233503679676</v>
      </c>
      <c r="EQ123" s="40">
        <v>1.1097750878203601</v>
      </c>
      <c r="ER123" s="40">
        <v>6.7851697716210399E-2</v>
      </c>
      <c r="ES123" s="40">
        <v>-7.5444753353122798E-2</v>
      </c>
      <c r="ET123" s="40">
        <v>-0.16432722195834801</v>
      </c>
      <c r="EU123" s="40">
        <v>-0.148831121656434</v>
      </c>
      <c r="EV123" s="40">
        <v>-3.71081723695076E-2</v>
      </c>
      <c r="EW123" s="40">
        <v>75.8429285391463</v>
      </c>
      <c r="EX123" s="40">
        <v>74.504220919272697</v>
      </c>
      <c r="EY123" s="40">
        <v>72.731184243931494</v>
      </c>
      <c r="EZ123" s="40">
        <v>71.575594637438996</v>
      </c>
      <c r="FA123" s="40">
        <v>70.8260105552678</v>
      </c>
      <c r="FB123" s="40">
        <v>70.072215110558602</v>
      </c>
      <c r="FC123" s="40">
        <v>69.084569119994796</v>
      </c>
      <c r="FD123" s="40">
        <v>70.588292477832297</v>
      </c>
      <c r="FE123" s="40">
        <v>74.336520278407903</v>
      </c>
      <c r="FF123" s="40">
        <v>78.928591675082899</v>
      </c>
      <c r="FG123" s="40">
        <v>83.399312849168595</v>
      </c>
      <c r="FH123" s="40">
        <v>86.680734761158504</v>
      </c>
      <c r="FI123" s="40">
        <v>89.542125773279906</v>
      </c>
      <c r="FJ123" s="40">
        <v>93.134519471338905</v>
      </c>
      <c r="FK123" s="40">
        <v>95.5417063791039</v>
      </c>
      <c r="FL123" s="40">
        <v>96.609023347577406</v>
      </c>
      <c r="FM123" s="40">
        <v>96.894319837080502</v>
      </c>
      <c r="FN123" s="40">
        <v>97.214643695197196</v>
      </c>
      <c r="FO123" s="40">
        <v>96.867145669251997</v>
      </c>
      <c r="FP123" s="40">
        <v>95.189700266173205</v>
      </c>
      <c r="FQ123" s="40">
        <v>90.923575190485707</v>
      </c>
      <c r="FR123" s="40">
        <v>86.235366794109098</v>
      </c>
      <c r="FS123" s="40">
        <v>83.097442783424796</v>
      </c>
      <c r="FT123" s="40">
        <v>80.248609663788798</v>
      </c>
      <c r="FU123" s="40">
        <v>1.38159036498267E-2</v>
      </c>
      <c r="FV123" s="40">
        <v>0</v>
      </c>
      <c r="FW123" s="40">
        <v>0</v>
      </c>
      <c r="FX123" s="41">
        <v>1</v>
      </c>
      <c r="FY123" s="22"/>
      <c r="FZ123" s="22"/>
    </row>
    <row r="124" spans="1:182" x14ac:dyDescent="0.2">
      <c r="A124" t="s">
        <v>42</v>
      </c>
      <c r="B124" t="s">
        <v>58</v>
      </c>
      <c r="C124" t="s">
        <v>3</v>
      </c>
      <c r="D124" t="s">
        <v>79</v>
      </c>
      <c r="E124" t="s">
        <v>78</v>
      </c>
      <c r="F124" s="22" t="s">
        <v>77</v>
      </c>
      <c r="G124" s="35">
        <v>43670</v>
      </c>
      <c r="H124" s="40">
        <v>5174</v>
      </c>
      <c r="I124" s="40">
        <v>5.31253787381549</v>
      </c>
      <c r="J124" s="40">
        <v>4.6415479548165699</v>
      </c>
      <c r="K124" s="40">
        <v>4.1622814322868802</v>
      </c>
      <c r="L124" s="40">
        <v>3.8636114766320202</v>
      </c>
      <c r="M124" s="40">
        <v>3.7221202513654399</v>
      </c>
      <c r="N124" s="40">
        <v>3.6993980611918702</v>
      </c>
      <c r="O124" s="40">
        <v>3.8932770615337899</v>
      </c>
      <c r="P124" s="40">
        <v>4.13751097156148</v>
      </c>
      <c r="Q124" s="40">
        <v>4.3212560015210801</v>
      </c>
      <c r="R124" s="40">
        <v>4.8278567489162603</v>
      </c>
      <c r="S124" s="40">
        <v>5.5619091790514501</v>
      </c>
      <c r="T124" s="40">
        <v>6.5243216038435401</v>
      </c>
      <c r="U124" s="40">
        <v>7.6306740940714404</v>
      </c>
      <c r="V124" s="40">
        <v>8.6927319337361304</v>
      </c>
      <c r="W124" s="40">
        <v>9.6575695847316094</v>
      </c>
      <c r="X124" s="40">
        <v>10.5520913012747</v>
      </c>
      <c r="Y124" s="40">
        <v>11.212311529206101</v>
      </c>
      <c r="Z124" s="40">
        <v>11.766240772980099</v>
      </c>
      <c r="AA124" s="40">
        <v>11.8036062999479</v>
      </c>
      <c r="AB124" s="40">
        <v>11.2560215598408</v>
      </c>
      <c r="AC124" s="40">
        <v>10.5329360581072</v>
      </c>
      <c r="AD124" s="40">
        <v>9.6683628839693103</v>
      </c>
      <c r="AE124" s="40">
        <v>8.2898091621318208</v>
      </c>
      <c r="AF124" s="40">
        <v>6.8517827764898396</v>
      </c>
      <c r="AG124" s="40">
        <v>-9.4119151364889103E-2</v>
      </c>
      <c r="AH124" s="40">
        <v>-5.2245365737349302E-2</v>
      </c>
      <c r="AI124" s="40">
        <v>-6.9378311790865996E-2</v>
      </c>
      <c r="AJ124" s="40">
        <v>-3.7879789824088697E-2</v>
      </c>
      <c r="AK124" s="40">
        <v>-4.1087890771075102E-2</v>
      </c>
      <c r="AL124" s="40">
        <v>-1.0363558058028299E-2</v>
      </c>
      <c r="AM124" s="40">
        <v>-5.58616421067488E-2</v>
      </c>
      <c r="AN124" s="40">
        <v>-3.21289149837325E-2</v>
      </c>
      <c r="AO124" s="40">
        <v>2.32464148025672E-2</v>
      </c>
      <c r="AP124" s="40">
        <v>-1.9842088744276801E-2</v>
      </c>
      <c r="AQ124" s="40">
        <v>-0.117782991195184</v>
      </c>
      <c r="AR124" s="40">
        <v>-8.6453559782751002E-2</v>
      </c>
      <c r="AS124" s="40">
        <v>2.0616047913935901E-2</v>
      </c>
      <c r="AT124" s="40">
        <v>1.22196338488165E-2</v>
      </c>
      <c r="AU124" s="40">
        <v>0.308286802783517</v>
      </c>
      <c r="AV124" s="40">
        <v>0.40051579244284102</v>
      </c>
      <c r="AW124" s="40">
        <v>0.47200668692508202</v>
      </c>
      <c r="AX124" s="40">
        <v>0.54124086792826898</v>
      </c>
      <c r="AY124" s="40">
        <v>0.51409749333741395</v>
      </c>
      <c r="AZ124" s="40">
        <v>7.4563613733845693E-2</v>
      </c>
      <c r="BA124" s="40">
        <v>-5.6923376119033302E-2</v>
      </c>
      <c r="BB124" s="40">
        <v>-0.25428615419177197</v>
      </c>
      <c r="BC124" s="40">
        <v>-0.20846067006380201</v>
      </c>
      <c r="BD124" s="40">
        <v>-0.16736408553116899</v>
      </c>
      <c r="BE124" s="40">
        <v>-4.5613960835748597E-2</v>
      </c>
      <c r="BF124" s="40">
        <v>-9.0879099338205607E-3</v>
      </c>
      <c r="BG124" s="40">
        <v>-2.92622049864102E-2</v>
      </c>
      <c r="BH124" s="40">
        <v>5.1000166480383103E-3</v>
      </c>
      <c r="BI124" s="40">
        <v>-2.0289585818946201E-3</v>
      </c>
      <c r="BJ124" s="40">
        <v>2.9827019709332901E-2</v>
      </c>
      <c r="BK124" s="40">
        <v>-9.9502246476803006E-3</v>
      </c>
      <c r="BL124" s="40">
        <v>2.6494474072660298E-2</v>
      </c>
      <c r="BM124" s="40">
        <v>5.6838069087410598E-2</v>
      </c>
      <c r="BN124" s="40">
        <v>8.5645105303431505E-3</v>
      </c>
      <c r="BO124" s="40">
        <v>-9.51891040183723E-2</v>
      </c>
      <c r="BP124" s="40">
        <v>-6.7061735654195695E-2</v>
      </c>
      <c r="BQ124" s="40">
        <v>3.9643927244345803E-2</v>
      </c>
      <c r="BR124" s="40">
        <v>4.0267943715328797E-2</v>
      </c>
      <c r="BS124" s="40">
        <v>0.35807231558218</v>
      </c>
      <c r="BT124" s="40">
        <v>0.44970309722231899</v>
      </c>
      <c r="BU124" s="40">
        <v>0.52318373411706998</v>
      </c>
      <c r="BV124" s="40">
        <v>0.60375896299008203</v>
      </c>
      <c r="BW124" s="40">
        <v>0.58712349495990301</v>
      </c>
      <c r="BX124" s="40">
        <v>0.133385785746549</v>
      </c>
      <c r="BY124" s="40">
        <v>-4.6596706816102503E-3</v>
      </c>
      <c r="BZ124" s="40">
        <v>-0.19726023551619201</v>
      </c>
      <c r="CA124" s="40">
        <v>-0.17307979813163599</v>
      </c>
      <c r="CB124" s="40">
        <v>-0.121650680094867</v>
      </c>
      <c r="CC124" s="40">
        <v>-1.20194136351741E-2</v>
      </c>
      <c r="CD124" s="40">
        <v>2.0802812486439198E-2</v>
      </c>
      <c r="CE124" s="40">
        <v>-1.47791161813813E-3</v>
      </c>
      <c r="CF124" s="40">
        <v>3.4867699682537098E-2</v>
      </c>
      <c r="CG124" s="40">
        <v>2.50231388682772E-2</v>
      </c>
      <c r="CH124" s="40">
        <v>5.76628914396548E-2</v>
      </c>
      <c r="CI124" s="40">
        <v>2.1847883225895402E-2</v>
      </c>
      <c r="CJ124" s="40">
        <v>6.7096854750444704E-2</v>
      </c>
      <c r="CK124" s="40">
        <v>8.0103546515843296E-2</v>
      </c>
      <c r="CL124" s="40">
        <v>2.8238834653772901E-2</v>
      </c>
      <c r="CM124" s="40">
        <v>-7.9540646586794106E-2</v>
      </c>
      <c r="CN124" s="40">
        <v>-5.3631017335490902E-2</v>
      </c>
      <c r="CO124" s="40">
        <v>5.2822578504529198E-2</v>
      </c>
      <c r="CP124" s="40">
        <v>5.9694117686149399E-2</v>
      </c>
      <c r="CQ124" s="40">
        <v>0.39255361008641898</v>
      </c>
      <c r="CR124" s="40">
        <v>0.48377007467477401</v>
      </c>
      <c r="CS124" s="40">
        <v>0.55862880110313495</v>
      </c>
      <c r="CT124" s="40">
        <v>0.64705880518289405</v>
      </c>
      <c r="CU124" s="40">
        <v>0.63770108122671898</v>
      </c>
      <c r="CV124" s="40">
        <v>0.174125842894327</v>
      </c>
      <c r="CW124" s="40">
        <v>3.1538012494989401E-2</v>
      </c>
      <c r="CX124" s="40">
        <v>-0.157764257957832</v>
      </c>
      <c r="CY124" s="40">
        <v>-0.14857511401110901</v>
      </c>
      <c r="CZ124" s="40">
        <v>-8.9989714745061899E-2</v>
      </c>
      <c r="DA124" s="40">
        <v>2.15751335654004E-2</v>
      </c>
      <c r="DB124" s="40">
        <v>5.0693534906698999E-2</v>
      </c>
      <c r="DC124" s="40">
        <v>2.6306381750134E-2</v>
      </c>
      <c r="DD124" s="40">
        <v>6.4635382717035894E-2</v>
      </c>
      <c r="DE124" s="40">
        <v>5.2075236318449E-2</v>
      </c>
      <c r="DF124" s="40">
        <v>8.5498763169976594E-2</v>
      </c>
      <c r="DG124" s="40">
        <v>5.3645991099471199E-2</v>
      </c>
      <c r="DH124" s="40">
        <v>0.107699235428229</v>
      </c>
      <c r="DI124" s="40">
        <v>0.103369023944276</v>
      </c>
      <c r="DJ124" s="40">
        <v>4.7913158777202702E-2</v>
      </c>
      <c r="DK124" s="40">
        <v>-6.3892189155215898E-2</v>
      </c>
      <c r="DL124" s="40">
        <v>-4.0200299016786102E-2</v>
      </c>
      <c r="DM124" s="40">
        <v>6.6001229764712496E-2</v>
      </c>
      <c r="DN124" s="40">
        <v>7.9120291656970099E-2</v>
      </c>
      <c r="DO124" s="40">
        <v>0.42703490459065802</v>
      </c>
      <c r="DP124" s="40">
        <v>0.51783705212722897</v>
      </c>
      <c r="DQ124" s="40">
        <v>0.59407386808920004</v>
      </c>
      <c r="DR124" s="40">
        <v>0.69035864737570696</v>
      </c>
      <c r="DS124" s="40">
        <v>0.68827866749353395</v>
      </c>
      <c r="DT124" s="40">
        <v>0.21486590004210501</v>
      </c>
      <c r="DU124" s="40">
        <v>6.7735695671589005E-2</v>
      </c>
      <c r="DV124" s="40">
        <v>-0.118268280399472</v>
      </c>
      <c r="DW124" s="40">
        <v>-0.12407042989058099</v>
      </c>
      <c r="DX124" s="40">
        <v>-5.8328749395256403E-2</v>
      </c>
      <c r="DY124" s="40">
        <v>7.0080324094540999E-2</v>
      </c>
      <c r="DZ124" s="40">
        <v>9.3850990710227594E-2</v>
      </c>
      <c r="EA124" s="40">
        <v>6.6422488554589695E-2</v>
      </c>
      <c r="EB124" s="40">
        <v>0.107615189189163</v>
      </c>
      <c r="EC124" s="40">
        <v>9.1134168507629496E-2</v>
      </c>
      <c r="ED124" s="40">
        <v>0.125689340937338</v>
      </c>
      <c r="EE124" s="40">
        <v>9.9557408558539701E-2</v>
      </c>
      <c r="EF124" s="40">
        <v>0.16632262448462201</v>
      </c>
      <c r="EG124" s="40">
        <v>0.136960678229119</v>
      </c>
      <c r="EH124" s="40">
        <v>7.6319758051822603E-2</v>
      </c>
      <c r="EI124" s="40">
        <v>-4.1298301978404402E-2</v>
      </c>
      <c r="EJ124" s="40">
        <v>-2.0808474888230798E-2</v>
      </c>
      <c r="EK124" s="40">
        <v>8.5029109095122402E-2</v>
      </c>
      <c r="EL124" s="40">
        <v>0.107168601523482</v>
      </c>
      <c r="EM124" s="40">
        <v>0.47682041738932102</v>
      </c>
      <c r="EN124" s="40">
        <v>0.56702435690670705</v>
      </c>
      <c r="EO124" s="40">
        <v>0.64525091528118805</v>
      </c>
      <c r="EP124" s="40">
        <v>0.75287674243752001</v>
      </c>
      <c r="EQ124" s="40">
        <v>0.76130466911602301</v>
      </c>
      <c r="ER124" s="40">
        <v>0.273688072054808</v>
      </c>
      <c r="ES124" s="40">
        <v>0.119999401109012</v>
      </c>
      <c r="ET124" s="40">
        <v>-6.12423617238914E-2</v>
      </c>
      <c r="EU124" s="40">
        <v>-8.8689557958415294E-2</v>
      </c>
      <c r="EV124" s="40">
        <v>-1.26153439589547E-2</v>
      </c>
      <c r="EW124" s="40">
        <v>75.794465378274495</v>
      </c>
      <c r="EX124" s="40">
        <v>74.4685208934999</v>
      </c>
      <c r="EY124" s="40">
        <v>72.651744341926005</v>
      </c>
      <c r="EZ124" s="40">
        <v>71.468369841085206</v>
      </c>
      <c r="FA124" s="40">
        <v>70.679627810300204</v>
      </c>
      <c r="FB124" s="40">
        <v>69.9188658221738</v>
      </c>
      <c r="FC124" s="40">
        <v>68.920497489780203</v>
      </c>
      <c r="FD124" s="40">
        <v>70.474716600434903</v>
      </c>
      <c r="FE124" s="40">
        <v>74.308679060205193</v>
      </c>
      <c r="FF124" s="40">
        <v>78.944855581720901</v>
      </c>
      <c r="FG124" s="40">
        <v>83.481337836120701</v>
      </c>
      <c r="FH124" s="40">
        <v>86.753870915594902</v>
      </c>
      <c r="FI124" s="40">
        <v>89.496375011450297</v>
      </c>
      <c r="FJ124" s="40">
        <v>93.045783950601802</v>
      </c>
      <c r="FK124" s="40">
        <v>95.446021161340099</v>
      </c>
      <c r="FL124" s="40">
        <v>96.405506740419895</v>
      </c>
      <c r="FM124" s="40">
        <v>96.567881935016402</v>
      </c>
      <c r="FN124" s="40">
        <v>96.901038145639504</v>
      </c>
      <c r="FO124" s="40">
        <v>96.529808385668602</v>
      </c>
      <c r="FP124" s="40">
        <v>94.764683181148698</v>
      </c>
      <c r="FQ124" s="40">
        <v>90.456521588918505</v>
      </c>
      <c r="FR124" s="40">
        <v>85.857557089405702</v>
      </c>
      <c r="FS124" s="40">
        <v>82.797669478293201</v>
      </c>
      <c r="FT124" s="40">
        <v>80.017848976921499</v>
      </c>
      <c r="FU124" s="40">
        <v>1.4585526201056799E-2</v>
      </c>
      <c r="FV124" s="40">
        <v>0</v>
      </c>
      <c r="FW124" s="40">
        <v>0</v>
      </c>
      <c r="FX124" s="41">
        <v>1</v>
      </c>
      <c r="FY124" s="22"/>
      <c r="FZ124" s="22"/>
    </row>
    <row r="125" spans="1:182" x14ac:dyDescent="0.2">
      <c r="A125" t="s">
        <v>42</v>
      </c>
      <c r="B125" t="s">
        <v>58</v>
      </c>
      <c r="C125" t="s">
        <v>3</v>
      </c>
      <c r="D125" t="s">
        <v>79</v>
      </c>
      <c r="E125" t="s">
        <v>78</v>
      </c>
      <c r="F125" s="22" t="s">
        <v>78</v>
      </c>
      <c r="G125" s="35">
        <v>43670</v>
      </c>
      <c r="H125" s="40">
        <v>1108</v>
      </c>
      <c r="I125" s="40">
        <v>0.97652065243949504</v>
      </c>
      <c r="J125" s="40">
        <v>0.84115996838599305</v>
      </c>
      <c r="K125" s="40">
        <v>0.75498292901737996</v>
      </c>
      <c r="L125" s="40">
        <v>0.69471632659516502</v>
      </c>
      <c r="M125" s="40">
        <v>0.65756137079224197</v>
      </c>
      <c r="N125" s="40">
        <v>0.65602974845346496</v>
      </c>
      <c r="O125" s="40">
        <v>0.69793355717628802</v>
      </c>
      <c r="P125" s="40">
        <v>0.75267410722059902</v>
      </c>
      <c r="Q125" s="40">
        <v>0.82449256688765205</v>
      </c>
      <c r="R125" s="40">
        <v>0.93120724540227195</v>
      </c>
      <c r="S125" s="40">
        <v>1.0853574058069</v>
      </c>
      <c r="T125" s="40">
        <v>1.30782056645858</v>
      </c>
      <c r="U125" s="40">
        <v>1.5662644714832199</v>
      </c>
      <c r="V125" s="40">
        <v>1.8412687384672799</v>
      </c>
      <c r="W125" s="40">
        <v>2.1050486326080899</v>
      </c>
      <c r="X125" s="40">
        <v>2.3456309318872401</v>
      </c>
      <c r="Y125" s="40">
        <v>2.54689631629194</v>
      </c>
      <c r="Z125" s="40">
        <v>2.6807266880187499</v>
      </c>
      <c r="AA125" s="40">
        <v>2.6781077175692198</v>
      </c>
      <c r="AB125" s="40">
        <v>2.5899491085616</v>
      </c>
      <c r="AC125" s="40">
        <v>2.3604858273374898</v>
      </c>
      <c r="AD125" s="40">
        <v>2.0648523405391601</v>
      </c>
      <c r="AE125" s="40">
        <v>1.68350227808747</v>
      </c>
      <c r="AF125" s="40">
        <v>1.32999024591738</v>
      </c>
      <c r="AG125" s="40">
        <v>-2.7031120172147701E-2</v>
      </c>
      <c r="AH125" s="40">
        <v>-2.9044273665602902E-2</v>
      </c>
      <c r="AI125" s="40">
        <v>-2.1795745757948699E-2</v>
      </c>
      <c r="AJ125" s="40">
        <v>-1.45552350077585E-2</v>
      </c>
      <c r="AK125" s="40">
        <v>-1.3884571476715899E-2</v>
      </c>
      <c r="AL125" s="40">
        <v>-6.2526067162857696E-4</v>
      </c>
      <c r="AM125" s="40">
        <v>-2.6354456468473099E-2</v>
      </c>
      <c r="AN125" s="40">
        <v>-8.9541533961187702E-4</v>
      </c>
      <c r="AO125" s="40">
        <v>-1.12829810010877E-3</v>
      </c>
      <c r="AP125" s="40">
        <v>-8.6680825278780405E-3</v>
      </c>
      <c r="AQ125" s="40">
        <v>-2.64063125915668E-2</v>
      </c>
      <c r="AR125" s="40">
        <v>-1.24630577043311E-2</v>
      </c>
      <c r="AS125" s="40">
        <v>-1.7874090158400101E-2</v>
      </c>
      <c r="AT125" s="40">
        <v>-5.25720613575622E-3</v>
      </c>
      <c r="AU125" s="40">
        <v>0.30215185158946201</v>
      </c>
      <c r="AV125" s="40">
        <v>0.40756870935508799</v>
      </c>
      <c r="AW125" s="40">
        <v>0.43219553357568902</v>
      </c>
      <c r="AX125" s="40">
        <v>0.51217526985791995</v>
      </c>
      <c r="AY125" s="40">
        <v>0.28331322078920101</v>
      </c>
      <c r="AZ125" s="40">
        <v>-0.25410630475548202</v>
      </c>
      <c r="BA125" s="40">
        <v>-0.246437256648912</v>
      </c>
      <c r="BB125" s="40">
        <v>-0.14631715214542301</v>
      </c>
      <c r="BC125" s="40">
        <v>-8.9188191393518607E-2</v>
      </c>
      <c r="BD125" s="40">
        <v>-4.9721162566268802E-2</v>
      </c>
      <c r="BE125" s="40">
        <v>-1.63301314697098E-2</v>
      </c>
      <c r="BF125" s="40">
        <v>-1.90927188172118E-2</v>
      </c>
      <c r="BG125" s="40">
        <v>-1.3601755481153201E-2</v>
      </c>
      <c r="BH125" s="40">
        <v>-7.9272883036650404E-3</v>
      </c>
      <c r="BI125" s="40">
        <v>-7.8289592276264506E-3</v>
      </c>
      <c r="BJ125" s="40">
        <v>4.2587311233890299E-3</v>
      </c>
      <c r="BK125" s="40">
        <v>-1.7654108664580399E-2</v>
      </c>
      <c r="BL125" s="40">
        <v>8.79325608790852E-3</v>
      </c>
      <c r="BM125" s="40">
        <v>9.2768000223682704E-3</v>
      </c>
      <c r="BN125" s="40">
        <v>4.3063289598252999E-3</v>
      </c>
      <c r="BO125" s="40">
        <v>-1.4115341855744101E-2</v>
      </c>
      <c r="BP125" s="40">
        <v>-3.6588390458512699E-3</v>
      </c>
      <c r="BQ125" s="40">
        <v>-8.91611170367561E-3</v>
      </c>
      <c r="BR125" s="40">
        <v>6.9135354079416199E-3</v>
      </c>
      <c r="BS125" s="40">
        <v>0.32021992218336998</v>
      </c>
      <c r="BT125" s="40">
        <v>0.42892741929762002</v>
      </c>
      <c r="BU125" s="40">
        <v>0.46023884913299601</v>
      </c>
      <c r="BV125" s="40">
        <v>0.53769283614545804</v>
      </c>
      <c r="BW125" s="40">
        <v>0.31859050575463799</v>
      </c>
      <c r="BX125" s="40">
        <v>-0.22905617421333799</v>
      </c>
      <c r="BY125" s="40">
        <v>-0.22223434033374001</v>
      </c>
      <c r="BZ125" s="40">
        <v>-0.125278310361817</v>
      </c>
      <c r="CA125" s="40">
        <v>-7.5075414968708704E-2</v>
      </c>
      <c r="CB125" s="40">
        <v>-3.5698967190401297E-2</v>
      </c>
      <c r="CC125" s="40">
        <v>-8.9186592925025107E-3</v>
      </c>
      <c r="CD125" s="40">
        <v>-1.2200302244339401E-2</v>
      </c>
      <c r="CE125" s="40">
        <v>-7.9266227765516697E-3</v>
      </c>
      <c r="CF125" s="40">
        <v>-3.3367926069253098E-3</v>
      </c>
      <c r="CG125" s="40">
        <v>-3.6348606309372401E-3</v>
      </c>
      <c r="CH125" s="40">
        <v>7.6413689626603802E-3</v>
      </c>
      <c r="CI125" s="40">
        <v>-1.16282742792131E-2</v>
      </c>
      <c r="CJ125" s="40">
        <v>1.5503600404299701E-2</v>
      </c>
      <c r="CK125" s="40">
        <v>1.64833392852573E-2</v>
      </c>
      <c r="CL125" s="40">
        <v>1.32923668326478E-2</v>
      </c>
      <c r="CM125" s="40">
        <v>-5.60265296572911E-3</v>
      </c>
      <c r="CN125" s="40">
        <v>2.4389359769844002E-3</v>
      </c>
      <c r="CO125" s="40">
        <v>-2.7118431143547E-3</v>
      </c>
      <c r="CP125" s="40">
        <v>1.53429539257415E-2</v>
      </c>
      <c r="CQ125" s="40">
        <v>0.33273381283648801</v>
      </c>
      <c r="CR125" s="40">
        <v>0.44372039673941999</v>
      </c>
      <c r="CS125" s="40">
        <v>0.479661564060475</v>
      </c>
      <c r="CT125" s="40">
        <v>0.55536622482280895</v>
      </c>
      <c r="CU125" s="40">
        <v>0.343023445857563</v>
      </c>
      <c r="CV125" s="40">
        <v>-0.21170653010931101</v>
      </c>
      <c r="CW125" s="40">
        <v>-0.205471474222471</v>
      </c>
      <c r="CX125" s="40">
        <v>-0.11070687263248501</v>
      </c>
      <c r="CY125" s="40">
        <v>-6.5300949008213205E-2</v>
      </c>
      <c r="CZ125" s="40">
        <v>-2.5987237388469E-2</v>
      </c>
      <c r="DA125" s="40">
        <v>-1.5071871152952201E-3</v>
      </c>
      <c r="DB125" s="40">
        <v>-5.30788567146702E-3</v>
      </c>
      <c r="DC125" s="40">
        <v>-2.25149007195012E-3</v>
      </c>
      <c r="DD125" s="40">
        <v>1.2537030898144199E-3</v>
      </c>
      <c r="DE125" s="40">
        <v>5.59237965751975E-4</v>
      </c>
      <c r="DF125" s="40">
        <v>1.1024006801931699E-2</v>
      </c>
      <c r="DG125" s="40">
        <v>-5.6024398938458401E-3</v>
      </c>
      <c r="DH125" s="40">
        <v>2.2213944720690999E-2</v>
      </c>
      <c r="DI125" s="40">
        <v>2.36898785481463E-2</v>
      </c>
      <c r="DJ125" s="40">
        <v>2.2278404705470201E-2</v>
      </c>
      <c r="DK125" s="40">
        <v>2.9100359242858801E-3</v>
      </c>
      <c r="DL125" s="40">
        <v>8.5367109998200803E-3</v>
      </c>
      <c r="DM125" s="40">
        <v>3.49242547496621E-3</v>
      </c>
      <c r="DN125" s="40">
        <v>2.3772372443541401E-2</v>
      </c>
      <c r="DO125" s="40">
        <v>0.34524770348960598</v>
      </c>
      <c r="DP125" s="40">
        <v>0.45851337418121901</v>
      </c>
      <c r="DQ125" s="40">
        <v>0.49908427898795299</v>
      </c>
      <c r="DR125" s="40">
        <v>0.57303961350016097</v>
      </c>
      <c r="DS125" s="40">
        <v>0.36745638596048902</v>
      </c>
      <c r="DT125" s="40">
        <v>-0.194356886005283</v>
      </c>
      <c r="DU125" s="40">
        <v>-0.18870860811120199</v>
      </c>
      <c r="DV125" s="40">
        <v>-9.6135434903152905E-2</v>
      </c>
      <c r="DW125" s="40">
        <v>-5.5526483047717699E-2</v>
      </c>
      <c r="DX125" s="40">
        <v>-1.6275507586536699E-2</v>
      </c>
      <c r="DY125" s="40">
        <v>9.1938015871426502E-3</v>
      </c>
      <c r="DZ125" s="40">
        <v>4.64366917692408E-3</v>
      </c>
      <c r="EA125" s="40">
        <v>5.9425002048453697E-3</v>
      </c>
      <c r="EB125" s="40">
        <v>7.8816497939078901E-3</v>
      </c>
      <c r="EC125" s="40">
        <v>6.6148502148413897E-3</v>
      </c>
      <c r="ED125" s="40">
        <v>1.5907998596949299E-2</v>
      </c>
      <c r="EE125" s="40">
        <v>3.09790791004682E-3</v>
      </c>
      <c r="EF125" s="40">
        <v>3.1902616148211403E-2</v>
      </c>
      <c r="EG125" s="40">
        <v>3.4094976670623299E-2</v>
      </c>
      <c r="EH125" s="40">
        <v>3.5252816193173601E-2</v>
      </c>
      <c r="EI125" s="40">
        <v>1.5201006660108599E-2</v>
      </c>
      <c r="EJ125" s="40">
        <v>1.7340929658299899E-2</v>
      </c>
      <c r="EK125" s="40">
        <v>1.24504039296907E-2</v>
      </c>
      <c r="EL125" s="40">
        <v>3.5943113987239303E-2</v>
      </c>
      <c r="EM125" s="40">
        <v>0.36331577408351401</v>
      </c>
      <c r="EN125" s="40">
        <v>0.47987208412375099</v>
      </c>
      <c r="EO125" s="40">
        <v>0.52712759454526004</v>
      </c>
      <c r="EP125" s="40">
        <v>0.59855717978769896</v>
      </c>
      <c r="EQ125" s="40">
        <v>0.40273367092592499</v>
      </c>
      <c r="ER125" s="40">
        <v>-0.169306755463139</v>
      </c>
      <c r="ES125" s="40">
        <v>-0.164505691796031</v>
      </c>
      <c r="ET125" s="40">
        <v>-7.5096593119547098E-2</v>
      </c>
      <c r="EU125" s="40">
        <v>-4.1413706622907803E-2</v>
      </c>
      <c r="EV125" s="40">
        <v>-2.2533122106692199E-3</v>
      </c>
      <c r="EW125" s="40">
        <v>76.180256780584401</v>
      </c>
      <c r="EX125" s="40">
        <v>74.789684382100106</v>
      </c>
      <c r="EY125" s="40">
        <v>73.198279958690193</v>
      </c>
      <c r="EZ125" s="40">
        <v>72.1457122400939</v>
      </c>
      <c r="FA125" s="40">
        <v>71.564075732516599</v>
      </c>
      <c r="FB125" s="40">
        <v>70.814459240798399</v>
      </c>
      <c r="FC125" s="40">
        <v>69.862628667570604</v>
      </c>
      <c r="FD125" s="40">
        <v>71.112219515939401</v>
      </c>
      <c r="FE125" s="40">
        <v>74.390487945489696</v>
      </c>
      <c r="FF125" s="40">
        <v>78.738653546160094</v>
      </c>
      <c r="FG125" s="40">
        <v>82.892720643612293</v>
      </c>
      <c r="FH125" s="40">
        <v>86.234137946986607</v>
      </c>
      <c r="FI125" s="40">
        <v>89.700944792410297</v>
      </c>
      <c r="FJ125" s="40">
        <v>93.524375668014699</v>
      </c>
      <c r="FK125" s="40">
        <v>96.000166337842799</v>
      </c>
      <c r="FL125" s="40">
        <v>97.602490915045195</v>
      </c>
      <c r="FM125" s="40">
        <v>98.502731186924706</v>
      </c>
      <c r="FN125" s="40">
        <v>98.781574936918304</v>
      </c>
      <c r="FO125" s="40">
        <v>98.535726540955594</v>
      </c>
      <c r="FP125" s="40">
        <v>97.287921007449299</v>
      </c>
      <c r="FQ125" s="40">
        <v>93.254473181492898</v>
      </c>
      <c r="FR125" s="40">
        <v>88.147856837800106</v>
      </c>
      <c r="FS125" s="40">
        <v>84.640780432553797</v>
      </c>
      <c r="FT125" s="40">
        <v>81.459193723171396</v>
      </c>
      <c r="FU125" s="40">
        <v>3.0578465796055599E-2</v>
      </c>
      <c r="FV125" s="40">
        <v>0</v>
      </c>
      <c r="FW125" s="40">
        <v>0</v>
      </c>
      <c r="FX125" s="41">
        <v>1</v>
      </c>
      <c r="FY125" s="22"/>
      <c r="FZ125" s="22"/>
    </row>
    <row r="126" spans="1:182" x14ac:dyDescent="0.2">
      <c r="A126" t="s">
        <v>42</v>
      </c>
      <c r="B126" t="s">
        <v>58</v>
      </c>
      <c r="C126" t="s">
        <v>3</v>
      </c>
      <c r="D126" t="s">
        <v>40</v>
      </c>
      <c r="E126" t="s">
        <v>1</v>
      </c>
      <c r="F126" s="22" t="s">
        <v>1</v>
      </c>
      <c r="G126" s="35">
        <v>43670</v>
      </c>
      <c r="H126" s="40">
        <v>7786</v>
      </c>
      <c r="I126" s="40">
        <v>7.17059634591127</v>
      </c>
      <c r="J126" s="40">
        <v>6.2124783138639703</v>
      </c>
      <c r="K126" s="40">
        <v>5.6199051720187603</v>
      </c>
      <c r="L126" s="40">
        <v>5.2928724521443202</v>
      </c>
      <c r="M126" s="40">
        <v>5.1956255376165199</v>
      </c>
      <c r="N126" s="40">
        <v>5.4302173444350501</v>
      </c>
      <c r="O126" s="40">
        <v>5.9464551953553704</v>
      </c>
      <c r="P126" s="40">
        <v>6.3635041882998102</v>
      </c>
      <c r="Q126" s="40">
        <v>6.7166220720422096</v>
      </c>
      <c r="R126" s="40">
        <v>7.2943055695137904</v>
      </c>
      <c r="S126" s="40">
        <v>8.0620126773092498</v>
      </c>
      <c r="T126" s="40">
        <v>9.1765361899793803</v>
      </c>
      <c r="U126" s="40">
        <v>10.5336324355037</v>
      </c>
      <c r="V126" s="40">
        <v>12.045212338388801</v>
      </c>
      <c r="W126" s="40">
        <v>13.413531015177201</v>
      </c>
      <c r="X126" s="40">
        <v>14.9881040801202</v>
      </c>
      <c r="Y126" s="40">
        <v>16.505593356244901</v>
      </c>
      <c r="Z126" s="40">
        <v>17.734664942104999</v>
      </c>
      <c r="AA126" s="40">
        <v>18.2129340594696</v>
      </c>
      <c r="AB126" s="40">
        <v>17.2654765032703</v>
      </c>
      <c r="AC126" s="40">
        <v>15.2834508563711</v>
      </c>
      <c r="AD126" s="40">
        <v>13.5575989657695</v>
      </c>
      <c r="AE126" s="40">
        <v>11.2428745844995</v>
      </c>
      <c r="AF126" s="40">
        <v>9.0771452990984898</v>
      </c>
      <c r="AG126" s="40">
        <v>3.1911860368330498E-2</v>
      </c>
      <c r="AH126" s="40">
        <v>4.3169360461858597E-2</v>
      </c>
      <c r="AI126" s="40">
        <v>3.9905289382684797E-2</v>
      </c>
      <c r="AJ126" s="40">
        <v>-6.4621952321017497E-3</v>
      </c>
      <c r="AK126" s="40">
        <v>-3.4036776996552401E-2</v>
      </c>
      <c r="AL126" s="40">
        <v>1.34302624940705E-2</v>
      </c>
      <c r="AM126" s="40">
        <v>-2.5307429693586101E-2</v>
      </c>
      <c r="AN126" s="40">
        <v>-3.1773736195390603E-2</v>
      </c>
      <c r="AO126" s="40">
        <v>7.3149726865124304E-2</v>
      </c>
      <c r="AP126" s="40">
        <v>0.135474751174984</v>
      </c>
      <c r="AQ126" s="40">
        <v>4.08116352738477E-2</v>
      </c>
      <c r="AR126" s="40">
        <v>-4.7453067802467899E-2</v>
      </c>
      <c r="AS126" s="40">
        <v>-5.95143385707168E-2</v>
      </c>
      <c r="AT126" s="40">
        <v>-0.1000403617314</v>
      </c>
      <c r="AU126" s="40">
        <v>1.32353914555368</v>
      </c>
      <c r="AV126" s="40">
        <v>1.69615373514246</v>
      </c>
      <c r="AW126" s="40">
        <v>1.8984809615362499</v>
      </c>
      <c r="AX126" s="40">
        <v>2.1045368159708699</v>
      </c>
      <c r="AY126" s="40">
        <v>1.8989810310588799</v>
      </c>
      <c r="AZ126" s="40">
        <v>-0.28371247055733301</v>
      </c>
      <c r="BA126" s="40">
        <v>-0.90060645363368796</v>
      </c>
      <c r="BB126" s="40">
        <v>-0.81554356073140299</v>
      </c>
      <c r="BC126" s="40">
        <v>-0.76296946072823202</v>
      </c>
      <c r="BD126" s="40">
        <v>-0.49773203154475798</v>
      </c>
      <c r="BE126" s="40">
        <v>7.3914269711014002E-2</v>
      </c>
      <c r="BF126" s="40">
        <v>9.3763440138254397E-2</v>
      </c>
      <c r="BG126" s="40">
        <v>8.8743458859636803E-2</v>
      </c>
      <c r="BH126" s="40">
        <v>4.6579962198222802E-2</v>
      </c>
      <c r="BI126" s="40">
        <v>2.02198811435986E-2</v>
      </c>
      <c r="BJ126" s="40">
        <v>5.1088045746189401E-2</v>
      </c>
      <c r="BK126" s="40">
        <v>1.74016232218797E-2</v>
      </c>
      <c r="BL126" s="40">
        <v>6.71152849474063E-3</v>
      </c>
      <c r="BM126" s="40">
        <v>0.11960877010474499</v>
      </c>
      <c r="BN126" s="40">
        <v>0.19704430245530799</v>
      </c>
      <c r="BO126" s="40">
        <v>8.4122270264643903E-2</v>
      </c>
      <c r="BP126" s="40">
        <v>-1.5605829848527099E-2</v>
      </c>
      <c r="BQ126" s="40">
        <v>-2.7894812140450701E-2</v>
      </c>
      <c r="BR126" s="40">
        <v>-2.82145001346914E-2</v>
      </c>
      <c r="BS126" s="40">
        <v>1.4546765057665501</v>
      </c>
      <c r="BT126" s="40">
        <v>1.8240671980296099</v>
      </c>
      <c r="BU126" s="40">
        <v>2.0585226497233799</v>
      </c>
      <c r="BV126" s="40">
        <v>2.27032849614849</v>
      </c>
      <c r="BW126" s="40">
        <v>2.0653077222321099</v>
      </c>
      <c r="BX126" s="40">
        <v>-0.140777811650032</v>
      </c>
      <c r="BY126" s="40">
        <v>-0.75011311279353798</v>
      </c>
      <c r="BZ126" s="40">
        <v>-0.65349666508471504</v>
      </c>
      <c r="CA126" s="40">
        <v>-0.63047904735020099</v>
      </c>
      <c r="CB126" s="40">
        <v>-0.39393394943648502</v>
      </c>
      <c r="CC126" s="40">
        <v>0.10300501047107601</v>
      </c>
      <c r="CD126" s="40">
        <v>0.12880474559889701</v>
      </c>
      <c r="CE126" s="40">
        <v>0.12256862626512199</v>
      </c>
      <c r="CF126" s="40">
        <v>8.3316798853731097E-2</v>
      </c>
      <c r="CG126" s="40">
        <v>5.7797877291035603E-2</v>
      </c>
      <c r="CH126" s="40">
        <v>7.7169711710830299E-2</v>
      </c>
      <c r="CI126" s="40">
        <v>4.6981783167823303E-2</v>
      </c>
      <c r="CJ126" s="40">
        <v>3.3366305582617099E-2</v>
      </c>
      <c r="CK126" s="40">
        <v>0.15178616192571601</v>
      </c>
      <c r="CL126" s="40">
        <v>0.23968718611458101</v>
      </c>
      <c r="CM126" s="40">
        <v>0.11411908412338</v>
      </c>
      <c r="CN126" s="40">
        <v>6.4514701430857498E-3</v>
      </c>
      <c r="CO126" s="40">
        <v>-5.9952244564642002E-3</v>
      </c>
      <c r="CP126" s="40">
        <v>2.1531872806219099E-2</v>
      </c>
      <c r="CQ126" s="40">
        <v>1.54550184197018</v>
      </c>
      <c r="CR126" s="40">
        <v>1.9126596727662999</v>
      </c>
      <c r="CS126" s="40">
        <v>2.1693670354315899</v>
      </c>
      <c r="CT126" s="40">
        <v>2.3851553087932702</v>
      </c>
      <c r="CU126" s="40">
        <v>2.1805050818626701</v>
      </c>
      <c r="CV126" s="40">
        <v>-4.1781702308402897E-2</v>
      </c>
      <c r="CW126" s="40">
        <v>-0.64588188337100405</v>
      </c>
      <c r="CX126" s="40">
        <v>-0.54126347879842096</v>
      </c>
      <c r="CY126" s="40">
        <v>-0.53871659064615196</v>
      </c>
      <c r="CZ126" s="40">
        <v>-0.32204371396528098</v>
      </c>
      <c r="DA126" s="40">
        <v>0.13209575123113701</v>
      </c>
      <c r="DB126" s="40">
        <v>0.16384605105954</v>
      </c>
      <c r="DC126" s="40">
        <v>0.15639379367060699</v>
      </c>
      <c r="DD126" s="40">
        <v>0.120053635509239</v>
      </c>
      <c r="DE126" s="40">
        <v>9.5375873438472605E-2</v>
      </c>
      <c r="DF126" s="40">
        <v>0.103251377675471</v>
      </c>
      <c r="DG126" s="40">
        <v>7.6561943113766906E-2</v>
      </c>
      <c r="DH126" s="40">
        <v>6.0021082670493497E-2</v>
      </c>
      <c r="DI126" s="40">
        <v>0.18396355374668599</v>
      </c>
      <c r="DJ126" s="40">
        <v>0.282330069773855</v>
      </c>
      <c r="DK126" s="40">
        <v>0.14411589798211599</v>
      </c>
      <c r="DL126" s="40">
        <v>2.8508770134698599E-2</v>
      </c>
      <c r="DM126" s="40">
        <v>1.5904363227522301E-2</v>
      </c>
      <c r="DN126" s="40">
        <v>7.1278245747129695E-2</v>
      </c>
      <c r="DO126" s="40">
        <v>1.6363271781738</v>
      </c>
      <c r="DP126" s="40">
        <v>2.0012521475029899</v>
      </c>
      <c r="DQ126" s="40">
        <v>2.2802114211397999</v>
      </c>
      <c r="DR126" s="40">
        <v>2.4999821214380602</v>
      </c>
      <c r="DS126" s="40">
        <v>2.2957024414932401</v>
      </c>
      <c r="DT126" s="40">
        <v>5.7214407033225903E-2</v>
      </c>
      <c r="DU126" s="40">
        <v>-0.54165065394847001</v>
      </c>
      <c r="DV126" s="40">
        <v>-0.42903029251212599</v>
      </c>
      <c r="DW126" s="40">
        <v>-0.44695413394210298</v>
      </c>
      <c r="DX126" s="40">
        <v>-0.25015347849407799</v>
      </c>
      <c r="DY126" s="40">
        <v>0.17409816057382099</v>
      </c>
      <c r="DZ126" s="40">
        <v>0.21444013073593601</v>
      </c>
      <c r="EA126" s="40">
        <v>0.20523196314755901</v>
      </c>
      <c r="EB126" s="40">
        <v>0.17309579293956401</v>
      </c>
      <c r="EC126" s="40">
        <v>0.149632531578624</v>
      </c>
      <c r="ED126" s="40">
        <v>0.14090916092759001</v>
      </c>
      <c r="EE126" s="40">
        <v>0.119270996029233</v>
      </c>
      <c r="EF126" s="40">
        <v>9.8506347360624705E-2</v>
      </c>
      <c r="EG126" s="40">
        <v>0.23042259698630699</v>
      </c>
      <c r="EH126" s="40">
        <v>0.34389962105417898</v>
      </c>
      <c r="EI126" s="40">
        <v>0.18742653297291201</v>
      </c>
      <c r="EJ126" s="40">
        <v>6.0356008088639397E-2</v>
      </c>
      <c r="EK126" s="40">
        <v>4.75238896577884E-2</v>
      </c>
      <c r="EL126" s="40">
        <v>0.14310410734383799</v>
      </c>
      <c r="EM126" s="40">
        <v>1.7674645383866701</v>
      </c>
      <c r="EN126" s="40">
        <v>2.1291656103901402</v>
      </c>
      <c r="EO126" s="40">
        <v>2.4402531093269402</v>
      </c>
      <c r="EP126" s="40">
        <v>2.66577380161567</v>
      </c>
      <c r="EQ126" s="40">
        <v>2.4620291326664701</v>
      </c>
      <c r="ER126" s="40">
        <v>0.200149065940527</v>
      </c>
      <c r="ES126" s="40">
        <v>-0.39115731310832003</v>
      </c>
      <c r="ET126" s="40">
        <v>-0.26698339686543798</v>
      </c>
      <c r="EU126" s="40">
        <v>-0.31446372056407201</v>
      </c>
      <c r="EV126" s="40">
        <v>-0.146355396385804</v>
      </c>
      <c r="EW126" s="40">
        <v>73.903716655246598</v>
      </c>
      <c r="EX126" s="40">
        <v>71.551461380336903</v>
      </c>
      <c r="EY126" s="40">
        <v>69.490099945655999</v>
      </c>
      <c r="EZ126" s="40">
        <v>68.2399995274437</v>
      </c>
      <c r="FA126" s="40">
        <v>68.239515157243105</v>
      </c>
      <c r="FB126" s="40">
        <v>68.079483968527796</v>
      </c>
      <c r="FC126" s="40">
        <v>67.2970252581339</v>
      </c>
      <c r="FD126" s="40">
        <v>68.769026297757705</v>
      </c>
      <c r="FE126" s="40">
        <v>73.716371712780301</v>
      </c>
      <c r="FF126" s="40">
        <v>78.988422370814902</v>
      </c>
      <c r="FG126" s="40">
        <v>83.509214847718695</v>
      </c>
      <c r="FH126" s="40">
        <v>86.783592845497694</v>
      </c>
      <c r="FI126" s="40">
        <v>89.511542187463107</v>
      </c>
      <c r="FJ126" s="40">
        <v>93.042849041892097</v>
      </c>
      <c r="FK126" s="40">
        <v>95.159452307256103</v>
      </c>
      <c r="FL126" s="40">
        <v>96.737778512865304</v>
      </c>
      <c r="FM126" s="40">
        <v>98.072336554592098</v>
      </c>
      <c r="FN126" s="40">
        <v>98.394879852562397</v>
      </c>
      <c r="FO126" s="40">
        <v>98.278134820310498</v>
      </c>
      <c r="FP126" s="40">
        <v>96.252014271200096</v>
      </c>
      <c r="FQ126" s="40">
        <v>89.441686553410705</v>
      </c>
      <c r="FR126" s="40">
        <v>83.286522694515995</v>
      </c>
      <c r="FS126" s="40">
        <v>79.905323346643698</v>
      </c>
      <c r="FT126" s="40">
        <v>77.185868204049797</v>
      </c>
      <c r="FU126" s="40">
        <v>2.5485604344036999E-2</v>
      </c>
      <c r="FV126" s="40">
        <v>0</v>
      </c>
      <c r="FW126" s="40">
        <v>0</v>
      </c>
      <c r="FX126" s="41">
        <v>1</v>
      </c>
      <c r="FY126" s="22"/>
      <c r="FZ126" s="22"/>
    </row>
    <row r="127" spans="1:182" x14ac:dyDescent="0.2">
      <c r="A127" t="s">
        <v>42</v>
      </c>
      <c r="B127" t="s">
        <v>58</v>
      </c>
      <c r="C127" t="s">
        <v>3</v>
      </c>
      <c r="D127" t="s">
        <v>40</v>
      </c>
      <c r="E127" t="s">
        <v>1</v>
      </c>
      <c r="F127" s="22" t="s">
        <v>77</v>
      </c>
      <c r="G127" s="35">
        <v>43670</v>
      </c>
      <c r="H127" s="40">
        <v>6050</v>
      </c>
      <c r="I127" s="40">
        <v>5.8063972324483002</v>
      </c>
      <c r="J127" s="40">
        <v>5.0150073062005198</v>
      </c>
      <c r="K127" s="40">
        <v>4.5191731352193001</v>
      </c>
      <c r="L127" s="40">
        <v>4.2527618990711096</v>
      </c>
      <c r="M127" s="40">
        <v>4.1620681270276796</v>
      </c>
      <c r="N127" s="40">
        <v>4.3323888500694796</v>
      </c>
      <c r="O127" s="40">
        <v>4.73059680541588</v>
      </c>
      <c r="P127" s="40">
        <v>5.0474751422264896</v>
      </c>
      <c r="Q127" s="40">
        <v>5.2890647565196502</v>
      </c>
      <c r="R127" s="40">
        <v>5.7516685075766798</v>
      </c>
      <c r="S127" s="40">
        <v>6.3593066158325202</v>
      </c>
      <c r="T127" s="40">
        <v>7.2623873993856698</v>
      </c>
      <c r="U127" s="40">
        <v>8.3345280677489697</v>
      </c>
      <c r="V127" s="40">
        <v>9.5103871546417</v>
      </c>
      <c r="W127" s="40">
        <v>10.6044994788354</v>
      </c>
      <c r="X127" s="40">
        <v>11.8169425343448</v>
      </c>
      <c r="Y127" s="40">
        <v>12.9510818755701</v>
      </c>
      <c r="Z127" s="40">
        <v>13.899809306339501</v>
      </c>
      <c r="AA127" s="40">
        <v>14.2587414446993</v>
      </c>
      <c r="AB127" s="40">
        <v>13.567803489650499</v>
      </c>
      <c r="AC127" s="40">
        <v>12.121350142789</v>
      </c>
      <c r="AD127" s="40">
        <v>10.822788377262601</v>
      </c>
      <c r="AE127" s="40">
        <v>9.02423279528678</v>
      </c>
      <c r="AF127" s="40">
        <v>7.3175698095463702</v>
      </c>
      <c r="AG127" s="40">
        <v>3.1253733460167299E-2</v>
      </c>
      <c r="AH127" s="40">
        <v>6.4316246577256195E-2</v>
      </c>
      <c r="AI127" s="40">
        <v>5.7491586244426199E-2</v>
      </c>
      <c r="AJ127" s="40">
        <v>3.1533484509391703E-2</v>
      </c>
      <c r="AK127" s="40">
        <v>-2.1356291321658099E-2</v>
      </c>
      <c r="AL127" s="40">
        <v>1.6013154653048299E-3</v>
      </c>
      <c r="AM127" s="40">
        <v>2.09908335988127E-3</v>
      </c>
      <c r="AN127" s="40">
        <v>-3.5391021168712303E-2</v>
      </c>
      <c r="AO127" s="40">
        <v>8.0556142345223306E-2</v>
      </c>
      <c r="AP127" s="40">
        <v>7.6261165659047503E-2</v>
      </c>
      <c r="AQ127" s="40">
        <v>1.0585578806919E-2</v>
      </c>
      <c r="AR127" s="40">
        <v>-2.75854478847147E-2</v>
      </c>
      <c r="AS127" s="40">
        <v>-3.2430163347775202E-2</v>
      </c>
      <c r="AT127" s="40">
        <v>1.42887184738082E-2</v>
      </c>
      <c r="AU127" s="40">
        <v>0.76124807770575598</v>
      </c>
      <c r="AV127" s="40">
        <v>1.0515203229387899</v>
      </c>
      <c r="AW127" s="40">
        <v>1.1790910746575101</v>
      </c>
      <c r="AX127" s="40">
        <v>1.2661408518655499</v>
      </c>
      <c r="AY127" s="40">
        <v>1.25197274988803</v>
      </c>
      <c r="AZ127" s="40">
        <v>8.5223576627162997E-2</v>
      </c>
      <c r="BA127" s="40">
        <v>-0.45831463255849297</v>
      </c>
      <c r="BB127" s="40">
        <v>-0.48294635719551299</v>
      </c>
      <c r="BC127" s="40">
        <v>-0.45936861344361901</v>
      </c>
      <c r="BD127" s="40">
        <v>-0.34270007622590898</v>
      </c>
      <c r="BE127" s="40">
        <v>6.9860321799238997E-2</v>
      </c>
      <c r="BF127" s="40">
        <v>0.10607990289436101</v>
      </c>
      <c r="BG127" s="40">
        <v>0.103199667822409</v>
      </c>
      <c r="BH127" s="40">
        <v>7.8390469421756703E-2</v>
      </c>
      <c r="BI127" s="40">
        <v>2.7727129955278401E-2</v>
      </c>
      <c r="BJ127" s="40">
        <v>4.0805206926389399E-2</v>
      </c>
      <c r="BK127" s="40">
        <v>4.6080125731256902E-2</v>
      </c>
      <c r="BL127" s="40">
        <v>5.0596916924099799E-3</v>
      </c>
      <c r="BM127" s="40">
        <v>0.11777075551567399</v>
      </c>
      <c r="BN127" s="40">
        <v>0.118919648100259</v>
      </c>
      <c r="BO127" s="40">
        <v>4.3588702067837701E-2</v>
      </c>
      <c r="BP127" s="40">
        <v>-9.9769526280241595E-3</v>
      </c>
      <c r="BQ127" s="40">
        <v>-1.4844025891895299E-2</v>
      </c>
      <c r="BR127" s="40">
        <v>6.2716685607929604E-2</v>
      </c>
      <c r="BS127" s="40">
        <v>0.85943939357096499</v>
      </c>
      <c r="BT127" s="40">
        <v>1.13478390409153</v>
      </c>
      <c r="BU127" s="40">
        <v>1.2780564227928699</v>
      </c>
      <c r="BV127" s="40">
        <v>1.36599003839291</v>
      </c>
      <c r="BW127" s="40">
        <v>1.3529416002366701</v>
      </c>
      <c r="BX127" s="40">
        <v>0.18979028894761099</v>
      </c>
      <c r="BY127" s="40">
        <v>-0.34114338965704599</v>
      </c>
      <c r="BZ127" s="40">
        <v>-0.37953467919234601</v>
      </c>
      <c r="CA127" s="40">
        <v>-0.37365882619856899</v>
      </c>
      <c r="CB127" s="40">
        <v>-0.28138686833944299</v>
      </c>
      <c r="CC127" s="40">
        <v>9.6599127276787003E-2</v>
      </c>
      <c r="CD127" s="40">
        <v>0.13500528403621301</v>
      </c>
      <c r="CE127" s="40">
        <v>0.134856945884161</v>
      </c>
      <c r="CF127" s="40">
        <v>0.110843474433032</v>
      </c>
      <c r="CG127" s="40">
        <v>6.1722158010329403E-2</v>
      </c>
      <c r="CH127" s="40">
        <v>6.7957702726697003E-2</v>
      </c>
      <c r="CI127" s="40">
        <v>7.65412616995403E-2</v>
      </c>
      <c r="CJ127" s="40">
        <v>3.3075732196229002E-2</v>
      </c>
      <c r="CK127" s="40">
        <v>0.143545483231767</v>
      </c>
      <c r="CL127" s="40">
        <v>0.148464783089785</v>
      </c>
      <c r="CM127" s="40">
        <v>6.6446564701924601E-2</v>
      </c>
      <c r="CN127" s="40">
        <v>2.2186375465283199E-3</v>
      </c>
      <c r="CO127" s="40">
        <v>-2.6639206620762798E-3</v>
      </c>
      <c r="CP127" s="40">
        <v>9.6257748120357103E-2</v>
      </c>
      <c r="CQ127" s="40">
        <v>0.92744639982194499</v>
      </c>
      <c r="CR127" s="40">
        <v>1.1924520067545701</v>
      </c>
      <c r="CS127" s="40">
        <v>1.3465995214362501</v>
      </c>
      <c r="CT127" s="40">
        <v>1.43514528081418</v>
      </c>
      <c r="CU127" s="40">
        <v>1.42287231840976</v>
      </c>
      <c r="CV127" s="40">
        <v>0.26221287536231203</v>
      </c>
      <c r="CW127" s="40">
        <v>-0.25999094375874898</v>
      </c>
      <c r="CX127" s="40">
        <v>-0.30791206602724802</v>
      </c>
      <c r="CY127" s="40">
        <v>-0.31429648864780402</v>
      </c>
      <c r="CZ127" s="40">
        <v>-0.23892152733386501</v>
      </c>
      <c r="DA127" s="40">
        <v>0.12333793275433499</v>
      </c>
      <c r="DB127" s="40">
        <v>0.16393066517806501</v>
      </c>
      <c r="DC127" s="40">
        <v>0.166514223945912</v>
      </c>
      <c r="DD127" s="40">
        <v>0.14329647944430701</v>
      </c>
      <c r="DE127" s="40">
        <v>9.5717186065380294E-2</v>
      </c>
      <c r="DF127" s="40">
        <v>9.5110198527004503E-2</v>
      </c>
      <c r="DG127" s="40">
        <v>0.107002397667824</v>
      </c>
      <c r="DH127" s="40">
        <v>6.1091772700048001E-2</v>
      </c>
      <c r="DI127" s="40">
        <v>0.16932021094786001</v>
      </c>
      <c r="DJ127" s="40">
        <v>0.17800991807931099</v>
      </c>
      <c r="DK127" s="40">
        <v>8.9304427336011599E-2</v>
      </c>
      <c r="DL127" s="40">
        <v>1.4414227721080799E-2</v>
      </c>
      <c r="DM127" s="40">
        <v>9.5161845677427005E-3</v>
      </c>
      <c r="DN127" s="40">
        <v>0.12979881063278501</v>
      </c>
      <c r="DO127" s="40">
        <v>0.99545340607292598</v>
      </c>
      <c r="DP127" s="40">
        <v>1.25012010941761</v>
      </c>
      <c r="DQ127" s="40">
        <v>1.41514262007962</v>
      </c>
      <c r="DR127" s="40">
        <v>1.5043005232354401</v>
      </c>
      <c r="DS127" s="40">
        <v>1.49280303658285</v>
      </c>
      <c r="DT127" s="40">
        <v>0.33463546177701298</v>
      </c>
      <c r="DU127" s="40">
        <v>-0.178838497860452</v>
      </c>
      <c r="DV127" s="40">
        <v>-0.23628945286215</v>
      </c>
      <c r="DW127" s="40">
        <v>-0.25493415109703899</v>
      </c>
      <c r="DX127" s="40">
        <v>-0.19645618632828599</v>
      </c>
      <c r="DY127" s="40">
        <v>0.16194452109340701</v>
      </c>
      <c r="DZ127" s="40">
        <v>0.205694321495169</v>
      </c>
      <c r="EA127" s="40">
        <v>0.21222230552389501</v>
      </c>
      <c r="EB127" s="40">
        <v>0.19015346435667199</v>
      </c>
      <c r="EC127" s="40">
        <v>0.14480060734231701</v>
      </c>
      <c r="ED127" s="40">
        <v>0.134314089988089</v>
      </c>
      <c r="EE127" s="40">
        <v>0.150983440039199</v>
      </c>
      <c r="EF127" s="40">
        <v>0.10154248556117</v>
      </c>
      <c r="EG127" s="40">
        <v>0.20653482411831101</v>
      </c>
      <c r="EH127" s="40">
        <v>0.220668400520522</v>
      </c>
      <c r="EI127" s="40">
        <v>0.12230755059693001</v>
      </c>
      <c r="EJ127" s="40">
        <v>3.2022722977771402E-2</v>
      </c>
      <c r="EK127" s="40">
        <v>2.7102322023622699E-2</v>
      </c>
      <c r="EL127" s="40">
        <v>0.17822677776690601</v>
      </c>
      <c r="EM127" s="40">
        <v>1.09364472193814</v>
      </c>
      <c r="EN127" s="40">
        <v>1.33338369057036</v>
      </c>
      <c r="EO127" s="40">
        <v>1.5141079682149901</v>
      </c>
      <c r="EP127" s="40">
        <v>1.6041497097628099</v>
      </c>
      <c r="EQ127" s="40">
        <v>1.5937718869315001</v>
      </c>
      <c r="ER127" s="40">
        <v>0.43920217409746098</v>
      </c>
      <c r="ES127" s="40">
        <v>-6.1667254959004103E-2</v>
      </c>
      <c r="ET127" s="40">
        <v>-0.132877774858982</v>
      </c>
      <c r="EU127" s="40">
        <v>-0.169224363851989</v>
      </c>
      <c r="EV127" s="40">
        <v>-0.13514297844181999</v>
      </c>
      <c r="EW127" s="40">
        <v>73.977018267530894</v>
      </c>
      <c r="EX127" s="40">
        <v>71.607200942840294</v>
      </c>
      <c r="EY127" s="40">
        <v>69.485220978196807</v>
      </c>
      <c r="EZ127" s="40">
        <v>68.223783146729502</v>
      </c>
      <c r="FA127" s="40">
        <v>68.208073070123703</v>
      </c>
      <c r="FB127" s="40">
        <v>68.048909840895703</v>
      </c>
      <c r="FC127" s="40">
        <v>67.251832645845596</v>
      </c>
      <c r="FD127" s="40">
        <v>68.748450206246304</v>
      </c>
      <c r="FE127" s="40">
        <v>73.769393046552693</v>
      </c>
      <c r="FF127" s="40">
        <v>79.054731879787894</v>
      </c>
      <c r="FG127" s="40">
        <v>83.570182675309397</v>
      </c>
      <c r="FH127" s="40">
        <v>86.850901591042998</v>
      </c>
      <c r="FI127" s="40">
        <v>89.565562757807896</v>
      </c>
      <c r="FJ127" s="40">
        <v>93.071891573364795</v>
      </c>
      <c r="FK127" s="40">
        <v>95.167083087801998</v>
      </c>
      <c r="FL127" s="40">
        <v>96.734319387153803</v>
      </c>
      <c r="FM127" s="40">
        <v>98.053176193282297</v>
      </c>
      <c r="FN127" s="40">
        <v>98.373706540954601</v>
      </c>
      <c r="FO127" s="40">
        <v>98.235026517383602</v>
      </c>
      <c r="FP127" s="40">
        <v>96.168709487330602</v>
      </c>
      <c r="FQ127" s="40">
        <v>89.288049499116099</v>
      </c>
      <c r="FR127" s="40">
        <v>83.158102533883294</v>
      </c>
      <c r="FS127" s="40">
        <v>79.802097819681805</v>
      </c>
      <c r="FT127" s="40">
        <v>77.097760754272201</v>
      </c>
      <c r="FU127" s="40">
        <v>2.1011267802586799E-2</v>
      </c>
      <c r="FV127" s="40">
        <v>0</v>
      </c>
      <c r="FW127" s="40">
        <v>0</v>
      </c>
      <c r="FX127" s="41">
        <v>1</v>
      </c>
      <c r="FY127" s="22"/>
      <c r="FZ127" s="22"/>
    </row>
    <row r="128" spans="1:182" x14ac:dyDescent="0.2">
      <c r="A128" t="s">
        <v>42</v>
      </c>
      <c r="B128" t="s">
        <v>58</v>
      </c>
      <c r="C128" t="s">
        <v>3</v>
      </c>
      <c r="D128" t="s">
        <v>40</v>
      </c>
      <c r="E128" t="s">
        <v>1</v>
      </c>
      <c r="F128" s="22" t="s">
        <v>78</v>
      </c>
      <c r="G128" s="35">
        <v>43670</v>
      </c>
      <c r="H128" s="40">
        <v>1736</v>
      </c>
      <c r="I128" s="40">
        <v>1.3636290367871899</v>
      </c>
      <c r="J128" s="40">
        <v>1.1868113709292001</v>
      </c>
      <c r="K128" s="40">
        <v>1.0867083519502001</v>
      </c>
      <c r="L128" s="40">
        <v>1.0347724811522301</v>
      </c>
      <c r="M128" s="40">
        <v>1.0250059280443</v>
      </c>
      <c r="N128" s="40">
        <v>1.0734602303360601</v>
      </c>
      <c r="O128" s="40">
        <v>1.1932805180105199</v>
      </c>
      <c r="P128" s="40">
        <v>1.30718132400984</v>
      </c>
      <c r="Q128" s="40">
        <v>1.41998657180276</v>
      </c>
      <c r="R128" s="40">
        <v>1.53635758245301</v>
      </c>
      <c r="S128" s="40">
        <v>1.6810648203036</v>
      </c>
      <c r="T128" s="40">
        <v>1.8962638448518601</v>
      </c>
      <c r="U128" s="40">
        <v>2.1722025242501899</v>
      </c>
      <c r="V128" s="40">
        <v>2.5117474207081401</v>
      </c>
      <c r="W128" s="40">
        <v>2.8203020455557</v>
      </c>
      <c r="X128" s="40">
        <v>3.20114257751769</v>
      </c>
      <c r="Y128" s="40">
        <v>3.59869653402927</v>
      </c>
      <c r="Z128" s="40">
        <v>3.87853881559275</v>
      </c>
      <c r="AA128" s="40">
        <v>3.9941111016755202</v>
      </c>
      <c r="AB128" s="40">
        <v>3.8025577461670501</v>
      </c>
      <c r="AC128" s="40">
        <v>3.2745636880611801</v>
      </c>
      <c r="AD128" s="40">
        <v>2.80795933437637</v>
      </c>
      <c r="AE128" s="40">
        <v>2.26489209072176</v>
      </c>
      <c r="AF128" s="40">
        <v>1.7854779423846101</v>
      </c>
      <c r="AG128" s="40">
        <v>-6.2189989792699699E-2</v>
      </c>
      <c r="AH128" s="40">
        <v>-4.2022107055546001E-2</v>
      </c>
      <c r="AI128" s="40">
        <v>-2.8999258598474301E-2</v>
      </c>
      <c r="AJ128" s="40">
        <v>-3.2062598803431E-2</v>
      </c>
      <c r="AK128" s="40">
        <v>-1.21825758939534E-2</v>
      </c>
      <c r="AL128" s="40">
        <v>-1.5034398880233E-2</v>
      </c>
      <c r="AM128" s="40">
        <v>-5.775447105308E-2</v>
      </c>
      <c r="AN128" s="40">
        <v>-1.8132788779768899E-2</v>
      </c>
      <c r="AO128" s="40">
        <v>2.3119818599213501E-3</v>
      </c>
      <c r="AP128" s="40">
        <v>-7.93921604085585E-4</v>
      </c>
      <c r="AQ128" s="40">
        <v>-2.2451891551336901E-2</v>
      </c>
      <c r="AR128" s="40">
        <v>-2.6424094678252099E-2</v>
      </c>
      <c r="AS128" s="40">
        <v>-1.1677057467705599E-2</v>
      </c>
      <c r="AT128" s="40">
        <v>-8.144090013567E-2</v>
      </c>
      <c r="AU128" s="40">
        <v>0.542417280888849</v>
      </c>
      <c r="AV128" s="40">
        <v>0.68962729736330697</v>
      </c>
      <c r="AW128" s="40">
        <v>0.78631102625267602</v>
      </c>
      <c r="AX128" s="40">
        <v>0.86960972847932305</v>
      </c>
      <c r="AY128" s="40">
        <v>0.65059688514503</v>
      </c>
      <c r="AZ128" s="40">
        <v>-0.37362540585097898</v>
      </c>
      <c r="BA128" s="40">
        <v>-0.41296959833213598</v>
      </c>
      <c r="BB128" s="40">
        <v>-0.36267443465640098</v>
      </c>
      <c r="BC128" s="40">
        <v>-0.28676969190468099</v>
      </c>
      <c r="BD128" s="40">
        <v>-0.13762719428026801</v>
      </c>
      <c r="BE128" s="40">
        <v>-4.5502837084134599E-2</v>
      </c>
      <c r="BF128" s="40">
        <v>-2.8315983337673802E-2</v>
      </c>
      <c r="BG128" s="40">
        <v>-1.41225398220098E-2</v>
      </c>
      <c r="BH128" s="40">
        <v>-1.9396912674816798E-2</v>
      </c>
      <c r="BI128" s="40">
        <v>-1.5604820424890301E-3</v>
      </c>
      <c r="BJ128" s="40">
        <v>-6.2337642083592701E-3</v>
      </c>
      <c r="BK128" s="40">
        <v>-4.2155210376009097E-2</v>
      </c>
      <c r="BL128" s="40">
        <v>-2.8404165156710902E-3</v>
      </c>
      <c r="BM128" s="40">
        <v>1.9143787571734499E-2</v>
      </c>
      <c r="BN128" s="40">
        <v>2.1284370669151301E-2</v>
      </c>
      <c r="BO128" s="40">
        <v>-1.6263623809233501E-3</v>
      </c>
      <c r="BP128" s="40">
        <v>-1.51654690628316E-2</v>
      </c>
      <c r="BQ128" s="40">
        <v>-3.6571253203823099E-4</v>
      </c>
      <c r="BR128" s="40">
        <v>-5.0341228934831603E-2</v>
      </c>
      <c r="BS128" s="40">
        <v>0.58145458590491494</v>
      </c>
      <c r="BT128" s="40">
        <v>0.73034314136693501</v>
      </c>
      <c r="BU128" s="40">
        <v>0.83427413613208301</v>
      </c>
      <c r="BV128" s="40">
        <v>0.92803201439863603</v>
      </c>
      <c r="BW128" s="40">
        <v>0.70854254114039095</v>
      </c>
      <c r="BX128" s="40">
        <v>-0.32797474187042502</v>
      </c>
      <c r="BY128" s="40">
        <v>-0.37346611346831199</v>
      </c>
      <c r="BZ128" s="40">
        <v>-0.314773755560808</v>
      </c>
      <c r="CA128" s="40">
        <v>-0.241892607735846</v>
      </c>
      <c r="CB128" s="40">
        <v>-0.107869926000784</v>
      </c>
      <c r="CC128" s="40">
        <v>-3.39453659517557E-2</v>
      </c>
      <c r="CD128" s="40">
        <v>-1.8823163803229501E-2</v>
      </c>
      <c r="CE128" s="40">
        <v>-3.8189697159330899E-3</v>
      </c>
      <c r="CF128" s="40">
        <v>-1.06246970452386E-2</v>
      </c>
      <c r="CG128" s="40">
        <v>5.7963478012690497E-3</v>
      </c>
      <c r="CH128" s="40">
        <v>-1.3847144372920099E-4</v>
      </c>
      <c r="CI128" s="40">
        <v>-3.1351209950630003E-2</v>
      </c>
      <c r="CJ128" s="40">
        <v>7.7510339297477701E-3</v>
      </c>
      <c r="CK128" s="40">
        <v>3.0801444933510998E-2</v>
      </c>
      <c r="CL128" s="40">
        <v>3.6575728641154999E-2</v>
      </c>
      <c r="CM128" s="40">
        <v>1.2797335682319701E-2</v>
      </c>
      <c r="CN128" s="40">
        <v>-7.3677792584051398E-3</v>
      </c>
      <c r="CO128" s="40">
        <v>7.4684905129938804E-3</v>
      </c>
      <c r="CP128" s="40">
        <v>-2.8801691399127399E-2</v>
      </c>
      <c r="CQ128" s="40">
        <v>0.60849170444086997</v>
      </c>
      <c r="CR128" s="40">
        <v>0.75854281089239295</v>
      </c>
      <c r="CS128" s="40">
        <v>0.86749323992597605</v>
      </c>
      <c r="CT128" s="40">
        <v>0.96849511165629298</v>
      </c>
      <c r="CU128" s="40">
        <v>0.74867552596466302</v>
      </c>
      <c r="CV128" s="40">
        <v>-0.296357231061743</v>
      </c>
      <c r="CW128" s="40">
        <v>-0.34610612018990899</v>
      </c>
      <c r="CX128" s="40">
        <v>-0.28159789113760397</v>
      </c>
      <c r="CY128" s="40">
        <v>-0.21081087594822701</v>
      </c>
      <c r="CZ128" s="40">
        <v>-8.7260132639087898E-2</v>
      </c>
      <c r="DA128" s="40">
        <v>-2.2387894819376801E-2</v>
      </c>
      <c r="DB128" s="40">
        <v>-9.3303442687850992E-3</v>
      </c>
      <c r="DC128" s="40">
        <v>6.4846003901436501E-3</v>
      </c>
      <c r="DD128" s="40">
        <v>-1.85248141566048E-3</v>
      </c>
      <c r="DE128" s="40">
        <v>1.31531776450271E-2</v>
      </c>
      <c r="DF128" s="40">
        <v>5.9568213209008703E-3</v>
      </c>
      <c r="DG128" s="40">
        <v>-2.0547209525250999E-2</v>
      </c>
      <c r="DH128" s="40">
        <v>1.8342484375166598E-2</v>
      </c>
      <c r="DI128" s="40">
        <v>4.2459102295287501E-2</v>
      </c>
      <c r="DJ128" s="40">
        <v>5.1867086613158801E-2</v>
      </c>
      <c r="DK128" s="40">
        <v>2.7221033745562801E-2</v>
      </c>
      <c r="DL128" s="40">
        <v>4.2991054602129701E-4</v>
      </c>
      <c r="DM128" s="40">
        <v>1.5302693558026E-2</v>
      </c>
      <c r="DN128" s="40">
        <v>-7.2621538634230903E-3</v>
      </c>
      <c r="DO128" s="40">
        <v>0.635528822976825</v>
      </c>
      <c r="DP128" s="40">
        <v>0.786742480417851</v>
      </c>
      <c r="DQ128" s="40">
        <v>0.90071234371986897</v>
      </c>
      <c r="DR128" s="40">
        <v>1.0089582089139499</v>
      </c>
      <c r="DS128" s="40">
        <v>0.78880851078893499</v>
      </c>
      <c r="DT128" s="40">
        <v>-0.26473972025305997</v>
      </c>
      <c r="DU128" s="40">
        <v>-0.318746126911507</v>
      </c>
      <c r="DV128" s="40">
        <v>-0.248422026714399</v>
      </c>
      <c r="DW128" s="40">
        <v>-0.17972914416060901</v>
      </c>
      <c r="DX128" s="40">
        <v>-6.6650339277391696E-2</v>
      </c>
      <c r="DY128" s="40">
        <v>-5.7007421108117504E-3</v>
      </c>
      <c r="DZ128" s="40">
        <v>4.3757794490870998E-3</v>
      </c>
      <c r="EA128" s="40">
        <v>2.1361319166608099E-2</v>
      </c>
      <c r="EB128" s="40">
        <v>1.08132047129538E-2</v>
      </c>
      <c r="EC128" s="40">
        <v>2.3775271496491501E-2</v>
      </c>
      <c r="ED128" s="40">
        <v>1.47574559927746E-2</v>
      </c>
      <c r="EE128" s="40">
        <v>-4.9479488481801196E-3</v>
      </c>
      <c r="EF128" s="40">
        <v>3.36348566392645E-2</v>
      </c>
      <c r="EG128" s="40">
        <v>5.9290908007100698E-2</v>
      </c>
      <c r="EH128" s="40">
        <v>7.3945378886395602E-2</v>
      </c>
      <c r="EI128" s="40">
        <v>4.8046562915976303E-2</v>
      </c>
      <c r="EJ128" s="40">
        <v>1.16885361614418E-2</v>
      </c>
      <c r="EK128" s="40">
        <v>2.6614038493693301E-2</v>
      </c>
      <c r="EL128" s="40">
        <v>2.3837517337415199E-2</v>
      </c>
      <c r="EM128" s="40">
        <v>0.67456612799289095</v>
      </c>
      <c r="EN128" s="40">
        <v>0.82745832442147904</v>
      </c>
      <c r="EO128" s="40">
        <v>0.94867545359927596</v>
      </c>
      <c r="EP128" s="40">
        <v>1.0673804948332599</v>
      </c>
      <c r="EQ128" s="40">
        <v>0.84675416678429705</v>
      </c>
      <c r="ER128" s="40">
        <v>-0.21908905627250599</v>
      </c>
      <c r="ES128" s="40">
        <v>-0.27924264204768301</v>
      </c>
      <c r="ET128" s="40">
        <v>-0.20052134761880699</v>
      </c>
      <c r="EU128" s="40">
        <v>-0.13485205999177299</v>
      </c>
      <c r="EV128" s="40">
        <v>-3.6893070997907597E-2</v>
      </c>
      <c r="EW128" s="40">
        <v>73.5720927229289</v>
      </c>
      <c r="EX128" s="40">
        <v>71.291308839671998</v>
      </c>
      <c r="EY128" s="40">
        <v>69.471459934138295</v>
      </c>
      <c r="EZ128" s="40">
        <v>68.267159553173599</v>
      </c>
      <c r="FA128" s="40">
        <v>68.333118099050793</v>
      </c>
      <c r="FB128" s="40">
        <v>68.181184219022398</v>
      </c>
      <c r="FC128" s="40">
        <v>67.450119455026794</v>
      </c>
      <c r="FD128" s="40">
        <v>68.837508878414198</v>
      </c>
      <c r="FE128" s="40">
        <v>73.515141731775003</v>
      </c>
      <c r="FF128" s="40">
        <v>78.7483696003099</v>
      </c>
      <c r="FG128" s="40">
        <v>83.293439659068895</v>
      </c>
      <c r="FH128" s="40">
        <v>86.5449086330471</v>
      </c>
      <c r="FI128" s="40">
        <v>89.311680764512204</v>
      </c>
      <c r="FJ128" s="40">
        <v>92.930102666752802</v>
      </c>
      <c r="FK128" s="40">
        <v>95.127106605540106</v>
      </c>
      <c r="FL128" s="40">
        <v>96.739781752437494</v>
      </c>
      <c r="FM128" s="40">
        <v>98.134338477432706</v>
      </c>
      <c r="FN128" s="40">
        <v>98.4638406405372</v>
      </c>
      <c r="FO128" s="40">
        <v>98.425292180538506</v>
      </c>
      <c r="FP128" s="40">
        <v>96.551623942661607</v>
      </c>
      <c r="FQ128" s="40">
        <v>89.991767288693694</v>
      </c>
      <c r="FR128" s="40">
        <v>83.7232840446826</v>
      </c>
      <c r="FS128" s="40">
        <v>80.239362045586603</v>
      </c>
      <c r="FT128" s="40">
        <v>77.465454897656102</v>
      </c>
      <c r="FU128" s="40">
        <v>3.7139616365287703E-2</v>
      </c>
      <c r="FV128" s="40">
        <v>0</v>
      </c>
      <c r="FW128" s="40">
        <v>0</v>
      </c>
      <c r="FX128" s="41">
        <v>1</v>
      </c>
      <c r="FY128" s="22"/>
      <c r="FZ128" s="22"/>
    </row>
    <row r="129" spans="1:182" x14ac:dyDescent="0.2">
      <c r="A129" t="s">
        <v>42</v>
      </c>
      <c r="B129" t="s">
        <v>58</v>
      </c>
      <c r="C129" t="s">
        <v>3</v>
      </c>
      <c r="D129" t="s">
        <v>40</v>
      </c>
      <c r="E129" t="s">
        <v>77</v>
      </c>
      <c r="F129" s="22" t="s">
        <v>1</v>
      </c>
      <c r="G129" s="35">
        <v>43670</v>
      </c>
      <c r="H129" s="40">
        <v>5543</v>
      </c>
      <c r="I129" s="40">
        <v>5.1146190282163797</v>
      </c>
      <c r="J129" s="40">
        <v>4.4531552346694898</v>
      </c>
      <c r="K129" s="40">
        <v>4.0472539474466096</v>
      </c>
      <c r="L129" s="40">
        <v>3.8373391856397299</v>
      </c>
      <c r="M129" s="40">
        <v>3.7782572753454602</v>
      </c>
      <c r="N129" s="40">
        <v>3.9895347652466699</v>
      </c>
      <c r="O129" s="40">
        <v>4.4121537902166299</v>
      </c>
      <c r="P129" s="40">
        <v>4.7173261061856504</v>
      </c>
      <c r="Q129" s="40">
        <v>4.9862719315096404</v>
      </c>
      <c r="R129" s="40">
        <v>5.3337592396353601</v>
      </c>
      <c r="S129" s="40">
        <v>5.7963930115052396</v>
      </c>
      <c r="T129" s="40">
        <v>6.49631186251038</v>
      </c>
      <c r="U129" s="40">
        <v>7.3809019076240601</v>
      </c>
      <c r="V129" s="40">
        <v>8.4653140615186206</v>
      </c>
      <c r="W129" s="40">
        <v>9.4669519848384205</v>
      </c>
      <c r="X129" s="40">
        <v>10.6303774469107</v>
      </c>
      <c r="Y129" s="40">
        <v>11.792206095827201</v>
      </c>
      <c r="Z129" s="40">
        <v>12.763350453807</v>
      </c>
      <c r="AA129" s="40">
        <v>13.228008201636399</v>
      </c>
      <c r="AB129" s="40">
        <v>12.6187185988901</v>
      </c>
      <c r="AC129" s="40">
        <v>11.1509828459725</v>
      </c>
      <c r="AD129" s="40">
        <v>9.8399594145009104</v>
      </c>
      <c r="AE129" s="40">
        <v>8.1067027829084193</v>
      </c>
      <c r="AF129" s="40">
        <v>6.5011300448078204</v>
      </c>
      <c r="AG129" s="40">
        <v>6.1583793545623199E-3</v>
      </c>
      <c r="AH129" s="40">
        <v>3.8839072710978501E-2</v>
      </c>
      <c r="AI129" s="40">
        <v>3.7637530262644998E-2</v>
      </c>
      <c r="AJ129" s="40">
        <v>3.0700862681152599E-2</v>
      </c>
      <c r="AK129" s="40">
        <v>3.2629985004709299E-3</v>
      </c>
      <c r="AL129" s="40">
        <v>4.0502577712910701E-2</v>
      </c>
      <c r="AM129" s="40">
        <v>-1.53141722884276E-2</v>
      </c>
      <c r="AN129" s="40">
        <v>-8.7142778240321701E-4</v>
      </c>
      <c r="AO129" s="40">
        <v>9.19484145847978E-2</v>
      </c>
      <c r="AP129" s="40">
        <v>0.110609366345901</v>
      </c>
      <c r="AQ129" s="40">
        <v>4.01385842654522E-2</v>
      </c>
      <c r="AR129" s="40">
        <v>-2.52776472682247E-2</v>
      </c>
      <c r="AS129" s="40">
        <v>-5.7054775442758998E-2</v>
      </c>
      <c r="AT129" s="40">
        <v>-5.7301234138502903E-2</v>
      </c>
      <c r="AU129" s="40">
        <v>1.1142159946049299</v>
      </c>
      <c r="AV129" s="40">
        <v>1.3918932611800201</v>
      </c>
      <c r="AW129" s="40">
        <v>1.6775100975844199</v>
      </c>
      <c r="AX129" s="40">
        <v>1.7829749669243899</v>
      </c>
      <c r="AY129" s="40">
        <v>1.63321453364821</v>
      </c>
      <c r="AZ129" s="40">
        <v>-0.15935628935696899</v>
      </c>
      <c r="BA129" s="40">
        <v>-0.67353088452797905</v>
      </c>
      <c r="BB129" s="40">
        <v>-0.60709665555898595</v>
      </c>
      <c r="BC129" s="40">
        <v>-0.57419525670216598</v>
      </c>
      <c r="BD129" s="40">
        <v>-0.37284717147177299</v>
      </c>
      <c r="BE129" s="40">
        <v>5.01295595858628E-2</v>
      </c>
      <c r="BF129" s="40">
        <v>8.0792520009406496E-2</v>
      </c>
      <c r="BG129" s="40">
        <v>8.5575621103294405E-2</v>
      </c>
      <c r="BH129" s="40">
        <v>7.5142889600835802E-2</v>
      </c>
      <c r="BI129" s="40">
        <v>4.9360730251647902E-2</v>
      </c>
      <c r="BJ129" s="40">
        <v>6.7379852497013795E-2</v>
      </c>
      <c r="BK129" s="40">
        <v>2.2667943011434499E-2</v>
      </c>
      <c r="BL129" s="40">
        <v>2.5720850051125999E-2</v>
      </c>
      <c r="BM129" s="40">
        <v>0.13229103328980499</v>
      </c>
      <c r="BN129" s="40">
        <v>0.144953336709433</v>
      </c>
      <c r="BO129" s="40">
        <v>7.5092790675460597E-2</v>
      </c>
      <c r="BP129" s="40">
        <v>-1.32219528781213E-3</v>
      </c>
      <c r="BQ129" s="40">
        <v>-3.3210747312870298E-2</v>
      </c>
      <c r="BR129" s="40">
        <v>6.9163728911091006E-5</v>
      </c>
      <c r="BS129" s="40">
        <v>1.19739479221627</v>
      </c>
      <c r="BT129" s="40">
        <v>1.49654715551726</v>
      </c>
      <c r="BU129" s="40">
        <v>1.79055284440088</v>
      </c>
      <c r="BV129" s="40">
        <v>1.9023353206797999</v>
      </c>
      <c r="BW129" s="40">
        <v>1.75461135893122</v>
      </c>
      <c r="BX129" s="40">
        <v>-6.3670394884360104E-2</v>
      </c>
      <c r="BY129" s="40">
        <v>-0.57334951688194302</v>
      </c>
      <c r="BZ129" s="40">
        <v>-0.49924150080358098</v>
      </c>
      <c r="CA129" s="40">
        <v>-0.46756556365095298</v>
      </c>
      <c r="CB129" s="40">
        <v>-0.29228188075684802</v>
      </c>
      <c r="CC129" s="40">
        <v>8.0583865065972995E-2</v>
      </c>
      <c r="CD129" s="40">
        <v>0.109849349806769</v>
      </c>
      <c r="CE129" s="40">
        <v>0.118777396787159</v>
      </c>
      <c r="CF129" s="40">
        <v>0.105923302062994</v>
      </c>
      <c r="CG129" s="40">
        <v>8.1287878836374394E-2</v>
      </c>
      <c r="CH129" s="40">
        <v>8.5994971137046905E-2</v>
      </c>
      <c r="CI129" s="40">
        <v>4.8974240364339498E-2</v>
      </c>
      <c r="CJ129" s="40">
        <v>4.41385806713692E-2</v>
      </c>
      <c r="CK129" s="40">
        <v>0.160232208110383</v>
      </c>
      <c r="CL129" s="40">
        <v>0.168739865962207</v>
      </c>
      <c r="CM129" s="40">
        <v>9.9301967555081E-2</v>
      </c>
      <c r="CN129" s="40">
        <v>1.52692777790462E-2</v>
      </c>
      <c r="CO129" s="40">
        <v>-1.6696446065457698E-2</v>
      </c>
      <c r="CP129" s="40">
        <v>3.9803726526158399E-2</v>
      </c>
      <c r="CQ129" s="40">
        <v>1.2550041740568001</v>
      </c>
      <c r="CR129" s="40">
        <v>1.5690301239312101</v>
      </c>
      <c r="CS129" s="40">
        <v>1.86884590648723</v>
      </c>
      <c r="CT129" s="40">
        <v>1.98500393808693</v>
      </c>
      <c r="CU129" s="40">
        <v>1.83869043031472</v>
      </c>
      <c r="CV129" s="40">
        <v>2.6013641422959199E-3</v>
      </c>
      <c r="CW129" s="40">
        <v>-0.50396420682979703</v>
      </c>
      <c r="CX129" s="40">
        <v>-0.42454134917591302</v>
      </c>
      <c r="CY129" s="40">
        <v>-0.39371416306652202</v>
      </c>
      <c r="CZ129" s="40">
        <v>-0.236482605831321</v>
      </c>
      <c r="DA129" s="40">
        <v>0.111038170546083</v>
      </c>
      <c r="DB129" s="40">
        <v>0.13890617960413101</v>
      </c>
      <c r="DC129" s="40">
        <v>0.15197917247102299</v>
      </c>
      <c r="DD129" s="40">
        <v>0.13670371452515201</v>
      </c>
      <c r="DE129" s="40">
        <v>0.113215027421101</v>
      </c>
      <c r="DF129" s="40">
        <v>0.10461008977708</v>
      </c>
      <c r="DG129" s="40">
        <v>7.5280537717244397E-2</v>
      </c>
      <c r="DH129" s="40">
        <v>6.2556311291612501E-2</v>
      </c>
      <c r="DI129" s="40">
        <v>0.188173382930961</v>
      </c>
      <c r="DJ129" s="40">
        <v>0.19252639521498199</v>
      </c>
      <c r="DK129" s="40">
        <v>0.123511144434701</v>
      </c>
      <c r="DL129" s="40">
        <v>3.1860750845904499E-2</v>
      </c>
      <c r="DM129" s="40">
        <v>-1.82144818045062E-4</v>
      </c>
      <c r="DN129" s="40">
        <v>7.9538289323405606E-2</v>
      </c>
      <c r="DO129" s="40">
        <v>1.31261355589733</v>
      </c>
      <c r="DP129" s="40">
        <v>1.64151309234516</v>
      </c>
      <c r="DQ129" s="40">
        <v>1.9471389685735701</v>
      </c>
      <c r="DR129" s="40">
        <v>2.0676725554940498</v>
      </c>
      <c r="DS129" s="40">
        <v>1.92276950169822</v>
      </c>
      <c r="DT129" s="40">
        <v>6.8873123168952E-2</v>
      </c>
      <c r="DU129" s="40">
        <v>-0.43457889677765099</v>
      </c>
      <c r="DV129" s="40">
        <v>-0.349841197548245</v>
      </c>
      <c r="DW129" s="40">
        <v>-0.31986276248209</v>
      </c>
      <c r="DX129" s="40">
        <v>-0.180683330905794</v>
      </c>
      <c r="DY129" s="40">
        <v>0.15500935077738401</v>
      </c>
      <c r="DZ129" s="40">
        <v>0.180859626902559</v>
      </c>
      <c r="EA129" s="40">
        <v>0.19991726331167201</v>
      </c>
      <c r="EB129" s="40">
        <v>0.181145741444835</v>
      </c>
      <c r="EC129" s="40">
        <v>0.159312759172278</v>
      </c>
      <c r="ED129" s="40">
        <v>0.13148736456118301</v>
      </c>
      <c r="EE129" s="40">
        <v>0.113262653017107</v>
      </c>
      <c r="EF129" s="40">
        <v>8.9148589125141703E-2</v>
      </c>
      <c r="EG129" s="40">
        <v>0.228516001635969</v>
      </c>
      <c r="EH129" s="40">
        <v>0.226870365578514</v>
      </c>
      <c r="EI129" s="40">
        <v>0.15846535084471</v>
      </c>
      <c r="EJ129" s="40">
        <v>5.58162028263171E-2</v>
      </c>
      <c r="EK129" s="40">
        <v>2.3661883311843601E-2</v>
      </c>
      <c r="EL129" s="40">
        <v>0.13690868719082</v>
      </c>
      <c r="EM129" s="40">
        <v>1.39579235350867</v>
      </c>
      <c r="EN129" s="40">
        <v>1.7461669866823999</v>
      </c>
      <c r="EO129" s="40">
        <v>2.0601817153900299</v>
      </c>
      <c r="EP129" s="40">
        <v>2.18703290924946</v>
      </c>
      <c r="EQ129" s="40">
        <v>2.04416632698122</v>
      </c>
      <c r="ER129" s="40">
        <v>0.164559017641561</v>
      </c>
      <c r="ES129" s="40">
        <v>-0.33439752913161602</v>
      </c>
      <c r="ET129" s="40">
        <v>-0.24198604279284</v>
      </c>
      <c r="EU129" s="40">
        <v>-0.213233069430878</v>
      </c>
      <c r="EV129" s="40">
        <v>-0.10011804019086799</v>
      </c>
      <c r="EW129" s="40">
        <v>73.599555061179103</v>
      </c>
      <c r="EX129" s="40">
        <v>71.286108021258201</v>
      </c>
      <c r="EY129" s="40">
        <v>69.319911012235806</v>
      </c>
      <c r="EZ129" s="40">
        <v>68.099097762946499</v>
      </c>
      <c r="FA129" s="40">
        <v>68.178136200716807</v>
      </c>
      <c r="FB129" s="40">
        <v>68.1688790013595</v>
      </c>
      <c r="FC129" s="40">
        <v>67.402966258806103</v>
      </c>
      <c r="FD129" s="40">
        <v>68.900617970584605</v>
      </c>
      <c r="FE129" s="40">
        <v>73.938153503893204</v>
      </c>
      <c r="FF129" s="40">
        <v>79.303806698801097</v>
      </c>
      <c r="FG129" s="40">
        <v>83.815634655790404</v>
      </c>
      <c r="FH129" s="40">
        <v>87.051983685576602</v>
      </c>
      <c r="FI129" s="40">
        <v>89.686330490668595</v>
      </c>
      <c r="FJ129" s="40">
        <v>93.143566926214305</v>
      </c>
      <c r="FK129" s="40">
        <v>95.237683846248899</v>
      </c>
      <c r="FL129" s="40">
        <v>96.763032999629203</v>
      </c>
      <c r="FM129" s="40">
        <v>97.998010134717603</v>
      </c>
      <c r="FN129" s="40">
        <v>98.251464590285494</v>
      </c>
      <c r="FO129" s="40">
        <v>98.150006179705798</v>
      </c>
      <c r="FP129" s="40">
        <v>96.138870349771395</v>
      </c>
      <c r="FQ129" s="40">
        <v>89.158583611420099</v>
      </c>
      <c r="FR129" s="40">
        <v>82.912248176986793</v>
      </c>
      <c r="FS129" s="40">
        <v>79.599604498825897</v>
      </c>
      <c r="FT129" s="40">
        <v>76.912112223458195</v>
      </c>
      <c r="FU129" s="40">
        <v>2.5811152497273601E-2</v>
      </c>
      <c r="FV129" s="40">
        <v>0</v>
      </c>
      <c r="FW129" s="40">
        <v>0</v>
      </c>
      <c r="FX129" s="41">
        <v>1</v>
      </c>
      <c r="FY129" s="22"/>
      <c r="FZ129" s="22"/>
    </row>
    <row r="130" spans="1:182" x14ac:dyDescent="0.2">
      <c r="A130" t="s">
        <v>42</v>
      </c>
      <c r="B130" t="s">
        <v>58</v>
      </c>
      <c r="C130" t="s">
        <v>3</v>
      </c>
      <c r="D130" t="s">
        <v>40</v>
      </c>
      <c r="E130" t="s">
        <v>77</v>
      </c>
      <c r="F130" s="22" t="s">
        <v>77</v>
      </c>
      <c r="G130" s="35">
        <v>43670</v>
      </c>
      <c r="H130" s="40">
        <v>4263</v>
      </c>
      <c r="I130" s="40">
        <v>4.0940328075156804</v>
      </c>
      <c r="J130" s="40">
        <v>3.5574079228381099</v>
      </c>
      <c r="K130" s="40">
        <v>3.2216664223368898</v>
      </c>
      <c r="L130" s="40">
        <v>3.0497096551246901</v>
      </c>
      <c r="M130" s="40">
        <v>2.9916311001564102</v>
      </c>
      <c r="N130" s="40">
        <v>3.1545698765652199</v>
      </c>
      <c r="O130" s="40">
        <v>3.4841702044554301</v>
      </c>
      <c r="P130" s="40">
        <v>3.69957769306443</v>
      </c>
      <c r="Q130" s="40">
        <v>3.8894728996521502</v>
      </c>
      <c r="R130" s="40">
        <v>4.1670624497220699</v>
      </c>
      <c r="S130" s="40">
        <v>4.5404461432360304</v>
      </c>
      <c r="T130" s="40">
        <v>5.1004230070418402</v>
      </c>
      <c r="U130" s="40">
        <v>5.7955441224220001</v>
      </c>
      <c r="V130" s="40">
        <v>6.6267230396180796</v>
      </c>
      <c r="W130" s="40">
        <v>7.4148819054186799</v>
      </c>
      <c r="X130" s="40">
        <v>8.2963385915399197</v>
      </c>
      <c r="Y130" s="40">
        <v>9.1477489994076695</v>
      </c>
      <c r="Z130" s="40">
        <v>9.8952542685890492</v>
      </c>
      <c r="AA130" s="40">
        <v>10.2509544932457</v>
      </c>
      <c r="AB130" s="40">
        <v>9.7812572615117404</v>
      </c>
      <c r="AC130" s="40">
        <v>8.7000202735268406</v>
      </c>
      <c r="AD130" s="40">
        <v>7.7332599867106904</v>
      </c>
      <c r="AE130" s="40">
        <v>6.3970229256351701</v>
      </c>
      <c r="AF130" s="40">
        <v>5.1586482107111804</v>
      </c>
      <c r="AG130" s="40">
        <v>5.2396977986826403E-2</v>
      </c>
      <c r="AH130" s="40">
        <v>6.4779770247148497E-2</v>
      </c>
      <c r="AI130" s="40">
        <v>4.9845192055855601E-2</v>
      </c>
      <c r="AJ130" s="40">
        <v>4.4873759226960699E-2</v>
      </c>
      <c r="AK130" s="40">
        <v>1.20113896656004E-2</v>
      </c>
      <c r="AL130" s="40">
        <v>4.3045354912733098E-2</v>
      </c>
      <c r="AM130" s="40">
        <v>1.4301253042091599E-2</v>
      </c>
      <c r="AN130" s="40">
        <v>-1.5085289050799E-2</v>
      </c>
      <c r="AO130" s="40">
        <v>7.2565396032726201E-2</v>
      </c>
      <c r="AP130" s="40">
        <v>8.2641025244189301E-2</v>
      </c>
      <c r="AQ130" s="40">
        <v>4.4468225169853E-2</v>
      </c>
      <c r="AR130" s="40">
        <v>-3.43765056154096E-3</v>
      </c>
      <c r="AS130" s="40">
        <v>-5.4253871804986302E-2</v>
      </c>
      <c r="AT130" s="40">
        <v>-1.63156982466573E-3</v>
      </c>
      <c r="AU130" s="40">
        <v>0.64767147233033795</v>
      </c>
      <c r="AV130" s="40">
        <v>0.84361166952459998</v>
      </c>
      <c r="AW130" s="40">
        <v>1.02220666107972</v>
      </c>
      <c r="AX130" s="40">
        <v>1.07911129917982</v>
      </c>
      <c r="AY130" s="40">
        <v>1.0735718634329401</v>
      </c>
      <c r="AZ130" s="40">
        <v>9.0930994080312799E-2</v>
      </c>
      <c r="BA130" s="40">
        <v>-0.383309413014008</v>
      </c>
      <c r="BB130" s="40">
        <v>-0.31748036695145199</v>
      </c>
      <c r="BC130" s="40">
        <v>-0.32492717732460702</v>
      </c>
      <c r="BD130" s="40">
        <v>-0.241732071543594</v>
      </c>
      <c r="BE130" s="40">
        <v>8.8042796745686797E-2</v>
      </c>
      <c r="BF130" s="40">
        <v>9.6739925201881599E-2</v>
      </c>
      <c r="BG130" s="40">
        <v>9.0298413597752605E-2</v>
      </c>
      <c r="BH130" s="40">
        <v>8.2913194071126198E-2</v>
      </c>
      <c r="BI130" s="40">
        <v>5.1147263621443902E-2</v>
      </c>
      <c r="BJ130" s="40">
        <v>6.8648287182982604E-2</v>
      </c>
      <c r="BK130" s="40">
        <v>4.85966112301301E-2</v>
      </c>
      <c r="BL130" s="40">
        <v>1.38861834710778E-2</v>
      </c>
      <c r="BM130" s="40">
        <v>0.10495051898622799</v>
      </c>
      <c r="BN130" s="40">
        <v>0.110696501778769</v>
      </c>
      <c r="BO130" s="40">
        <v>7.4496532031679094E-2</v>
      </c>
      <c r="BP130" s="40">
        <v>1.3387647716159599E-2</v>
      </c>
      <c r="BQ130" s="40">
        <v>-3.7668778590693099E-2</v>
      </c>
      <c r="BR130" s="40">
        <v>4.3832150190563302E-2</v>
      </c>
      <c r="BS130" s="40">
        <v>0.71930894716242799</v>
      </c>
      <c r="BT130" s="40">
        <v>0.92611184870296004</v>
      </c>
      <c r="BU130" s="40">
        <v>1.11350170207388</v>
      </c>
      <c r="BV130" s="40">
        <v>1.1671638854475399</v>
      </c>
      <c r="BW130" s="40">
        <v>1.1594980842921701</v>
      </c>
      <c r="BX130" s="40">
        <v>0.173572950794115</v>
      </c>
      <c r="BY130" s="40">
        <v>-0.29532162538746198</v>
      </c>
      <c r="BZ130" s="40">
        <v>-0.23611556889551799</v>
      </c>
      <c r="CA130" s="40">
        <v>-0.24662087258401</v>
      </c>
      <c r="CB130" s="40">
        <v>-0.17953852377125401</v>
      </c>
      <c r="CC130" s="40">
        <v>0.112730982231284</v>
      </c>
      <c r="CD130" s="40">
        <v>0.11887543116426801</v>
      </c>
      <c r="CE130" s="40">
        <v>0.11831619160623399</v>
      </c>
      <c r="CF130" s="40">
        <v>0.10925919076580499</v>
      </c>
      <c r="CG130" s="40">
        <v>7.8252650704821097E-2</v>
      </c>
      <c r="CH130" s="40">
        <v>8.6380800079912001E-2</v>
      </c>
      <c r="CI130" s="40">
        <v>7.2349471838243598E-2</v>
      </c>
      <c r="CJ130" s="40">
        <v>3.3951737084801203E-2</v>
      </c>
      <c r="CK130" s="40">
        <v>0.12738035648999499</v>
      </c>
      <c r="CL130" s="40">
        <v>0.13012763936206201</v>
      </c>
      <c r="CM130" s="40">
        <v>9.5294045889848703E-2</v>
      </c>
      <c r="CN130" s="40">
        <v>2.5040798048893101E-2</v>
      </c>
      <c r="CO130" s="40">
        <v>-2.6181993553145998E-2</v>
      </c>
      <c r="CP130" s="40">
        <v>7.5320184178343103E-2</v>
      </c>
      <c r="CQ130" s="40">
        <v>0.76892484400404004</v>
      </c>
      <c r="CR130" s="40">
        <v>0.98325122148406896</v>
      </c>
      <c r="CS130" s="40">
        <v>1.1767323693570899</v>
      </c>
      <c r="CT130" s="40">
        <v>1.22814883846461</v>
      </c>
      <c r="CU130" s="40">
        <v>1.2190103231048</v>
      </c>
      <c r="CV130" s="40">
        <v>0.23081051826437901</v>
      </c>
      <c r="CW130" s="40">
        <v>-0.234381551711876</v>
      </c>
      <c r="CX130" s="40">
        <v>-0.179762557621125</v>
      </c>
      <c r="CY130" s="40">
        <v>-0.192386164462821</v>
      </c>
      <c r="CZ130" s="40">
        <v>-0.136463462042473</v>
      </c>
      <c r="DA130" s="40">
        <v>0.13741916771688201</v>
      </c>
      <c r="DB130" s="40">
        <v>0.141010937126654</v>
      </c>
      <c r="DC130" s="40">
        <v>0.14633396961471501</v>
      </c>
      <c r="DD130" s="40">
        <v>0.135605187460484</v>
      </c>
      <c r="DE130" s="40">
        <v>0.10535803778819799</v>
      </c>
      <c r="DF130" s="40">
        <v>0.104113312976842</v>
      </c>
      <c r="DG130" s="40">
        <v>9.61023324463572E-2</v>
      </c>
      <c r="DH130" s="40">
        <v>5.4017290698524602E-2</v>
      </c>
      <c r="DI130" s="40">
        <v>0.149810193993761</v>
      </c>
      <c r="DJ130" s="40">
        <v>0.14955877694535499</v>
      </c>
      <c r="DK130" s="40">
        <v>0.11609155974801801</v>
      </c>
      <c r="DL130" s="40">
        <v>3.6693948381626602E-2</v>
      </c>
      <c r="DM130" s="40">
        <v>-1.4695208515599001E-2</v>
      </c>
      <c r="DN130" s="40">
        <v>0.106808218166123</v>
      </c>
      <c r="DO130" s="40">
        <v>0.81854074084565298</v>
      </c>
      <c r="DP130" s="40">
        <v>1.0403905942651801</v>
      </c>
      <c r="DQ130" s="40">
        <v>1.2399630366403001</v>
      </c>
      <c r="DR130" s="40">
        <v>1.2891337914816801</v>
      </c>
      <c r="DS130" s="40">
        <v>1.2785225619174301</v>
      </c>
      <c r="DT130" s="40">
        <v>0.28804808573464302</v>
      </c>
      <c r="DU130" s="40">
        <v>-0.17344147803629001</v>
      </c>
      <c r="DV130" s="40">
        <v>-0.123409546346731</v>
      </c>
      <c r="DW130" s="40">
        <v>-0.13815145634163201</v>
      </c>
      <c r="DX130" s="40">
        <v>-9.3388400313690903E-2</v>
      </c>
      <c r="DY130" s="40">
        <v>0.17306498647574201</v>
      </c>
      <c r="DZ130" s="40">
        <v>0.172971092081387</v>
      </c>
      <c r="EA130" s="40">
        <v>0.18678719115661199</v>
      </c>
      <c r="EB130" s="40">
        <v>0.173644622304649</v>
      </c>
      <c r="EC130" s="40">
        <v>0.144493911744042</v>
      </c>
      <c r="ED130" s="40">
        <v>0.12971624524709099</v>
      </c>
      <c r="EE130" s="40">
        <v>0.13039769063439599</v>
      </c>
      <c r="EF130" s="40">
        <v>8.2988763220401399E-2</v>
      </c>
      <c r="EG130" s="40">
        <v>0.18219531694726299</v>
      </c>
      <c r="EH130" s="40">
        <v>0.17761425347993501</v>
      </c>
      <c r="EI130" s="40">
        <v>0.146119866609844</v>
      </c>
      <c r="EJ130" s="40">
        <v>5.3519246659327203E-2</v>
      </c>
      <c r="EK130" s="40">
        <v>1.8898846986942601E-3</v>
      </c>
      <c r="EL130" s="40">
        <v>0.15227193818135201</v>
      </c>
      <c r="EM130" s="40">
        <v>0.89017821567774202</v>
      </c>
      <c r="EN130" s="40">
        <v>1.12289077344354</v>
      </c>
      <c r="EO130" s="40">
        <v>1.33125807763446</v>
      </c>
      <c r="EP130" s="40">
        <v>1.37718637774941</v>
      </c>
      <c r="EQ130" s="40">
        <v>1.36444878277666</v>
      </c>
      <c r="ER130" s="40">
        <v>0.370690042448445</v>
      </c>
      <c r="ES130" s="40">
        <v>-8.5453690409743405E-2</v>
      </c>
      <c r="ET130" s="40">
        <v>-4.2044748290797102E-2</v>
      </c>
      <c r="EU130" s="40">
        <v>-5.9845151601034298E-2</v>
      </c>
      <c r="EV130" s="40">
        <v>-3.11948525413514E-2</v>
      </c>
      <c r="EW130" s="40">
        <v>73.652300227626696</v>
      </c>
      <c r="EX130" s="40">
        <v>71.324218282017497</v>
      </c>
      <c r="EY130" s="40">
        <v>69.305558883431203</v>
      </c>
      <c r="EZ130" s="40">
        <v>68.074697496106396</v>
      </c>
      <c r="FA130" s="40">
        <v>68.142356535282104</v>
      </c>
      <c r="FB130" s="40">
        <v>68.137234934707095</v>
      </c>
      <c r="FC130" s="40">
        <v>67.356804840062296</v>
      </c>
      <c r="FD130" s="40">
        <v>68.878863663591702</v>
      </c>
      <c r="FE130" s="40">
        <v>73.985728405415102</v>
      </c>
      <c r="FF130" s="40">
        <v>79.366733556966594</v>
      </c>
      <c r="FG130" s="40">
        <v>83.874700491194403</v>
      </c>
      <c r="FH130" s="40">
        <v>87.117122918413799</v>
      </c>
      <c r="FI130" s="40">
        <v>89.736117766862293</v>
      </c>
      <c r="FJ130" s="40">
        <v>93.168578531208794</v>
      </c>
      <c r="FK130" s="40">
        <v>95.243291002755498</v>
      </c>
      <c r="FL130" s="40">
        <v>96.756589193722306</v>
      </c>
      <c r="FM130" s="40">
        <v>97.977446986941402</v>
      </c>
      <c r="FN130" s="40">
        <v>98.229064334491397</v>
      </c>
      <c r="FO130" s="40">
        <v>98.106340601413706</v>
      </c>
      <c r="FP130" s="40">
        <v>96.058538996046494</v>
      </c>
      <c r="FQ130" s="40">
        <v>89.008955313286194</v>
      </c>
      <c r="FR130" s="40">
        <v>82.780445070085094</v>
      </c>
      <c r="FS130" s="40">
        <v>79.489547142686007</v>
      </c>
      <c r="FT130" s="40">
        <v>76.816895291721593</v>
      </c>
      <c r="FU130" s="40">
        <v>2.5987976717813499E-2</v>
      </c>
      <c r="FV130" s="40">
        <v>0</v>
      </c>
      <c r="FW130" s="40">
        <v>0</v>
      </c>
      <c r="FX130" s="41">
        <v>1</v>
      </c>
      <c r="FY130" s="22"/>
      <c r="FZ130" s="22"/>
    </row>
    <row r="131" spans="1:182" x14ac:dyDescent="0.2">
      <c r="A131" t="s">
        <v>42</v>
      </c>
      <c r="B131" t="s">
        <v>58</v>
      </c>
      <c r="C131" t="s">
        <v>3</v>
      </c>
      <c r="D131" t="s">
        <v>40</v>
      </c>
      <c r="E131" t="s">
        <v>77</v>
      </c>
      <c r="F131" s="22" t="s">
        <v>78</v>
      </c>
      <c r="G131" s="35">
        <v>43670</v>
      </c>
      <c r="H131" s="40">
        <v>1280</v>
      </c>
      <c r="I131" s="40">
        <v>1.01652878367484</v>
      </c>
      <c r="J131" s="40">
        <v>0.89192969788605103</v>
      </c>
      <c r="K131" s="40">
        <v>0.821627731167339</v>
      </c>
      <c r="L131" s="40">
        <v>0.78389402477193604</v>
      </c>
      <c r="M131" s="40">
        <v>0.78392833804659401</v>
      </c>
      <c r="N131" s="40">
        <v>0.83266725759052496</v>
      </c>
      <c r="O131" s="40">
        <v>0.92657981796275302</v>
      </c>
      <c r="P131" s="40">
        <v>1.01646129761619</v>
      </c>
      <c r="Q131" s="40">
        <v>1.0966165041478799</v>
      </c>
      <c r="R131" s="40">
        <v>1.1664867631870799</v>
      </c>
      <c r="S131" s="40">
        <v>1.25517530389198</v>
      </c>
      <c r="T131" s="40">
        <v>1.3946153890746</v>
      </c>
      <c r="U131" s="40">
        <v>1.5831398815518201</v>
      </c>
      <c r="V131" s="40">
        <v>1.83640520552582</v>
      </c>
      <c r="W131" s="40">
        <v>2.0507487436654102</v>
      </c>
      <c r="X131" s="40">
        <v>2.3324459868268699</v>
      </c>
      <c r="Y131" s="40">
        <v>2.6418502589437698</v>
      </c>
      <c r="Z131" s="40">
        <v>2.86455412950452</v>
      </c>
      <c r="AA131" s="40">
        <v>2.9761503664973898</v>
      </c>
      <c r="AB131" s="40">
        <v>2.8337094145531498</v>
      </c>
      <c r="AC131" s="40">
        <v>2.4468914141151799</v>
      </c>
      <c r="AD131" s="40">
        <v>2.1003303972815699</v>
      </c>
      <c r="AE131" s="40">
        <v>1.70101718580287</v>
      </c>
      <c r="AF131" s="40">
        <v>1.3346778161688699</v>
      </c>
      <c r="AG131" s="40">
        <v>-5.7753568556103398E-2</v>
      </c>
      <c r="AH131" s="40">
        <v>-3.39307445748641E-2</v>
      </c>
      <c r="AI131" s="40">
        <v>-2.3143790713516299E-2</v>
      </c>
      <c r="AJ131" s="40">
        <v>-2.5284304720525199E-2</v>
      </c>
      <c r="AK131" s="40">
        <v>-1.5013368200818699E-2</v>
      </c>
      <c r="AL131" s="40">
        <v>-1.5668569827255101E-2</v>
      </c>
      <c r="AM131" s="40">
        <v>-4.4759668533538299E-2</v>
      </c>
      <c r="AN131" s="40">
        <v>-1.6108931111083798E-2</v>
      </c>
      <c r="AO131" s="40">
        <v>5.6270203959860798E-3</v>
      </c>
      <c r="AP131" s="40">
        <v>1.6015024175653099E-2</v>
      </c>
      <c r="AQ131" s="40">
        <v>-2.5650702190972201E-2</v>
      </c>
      <c r="AR131" s="40">
        <v>-2.7048541593377402E-2</v>
      </c>
      <c r="AS131" s="40">
        <v>-7.5631284045226998E-3</v>
      </c>
      <c r="AT131" s="40">
        <v>-8.2958818795282899E-2</v>
      </c>
      <c r="AU131" s="40">
        <v>0.43352343332733401</v>
      </c>
      <c r="AV131" s="40">
        <v>0.52589351905571302</v>
      </c>
      <c r="AW131" s="40">
        <v>0.63183960701267605</v>
      </c>
      <c r="AX131" s="40">
        <v>0.67657592442535597</v>
      </c>
      <c r="AY131" s="40">
        <v>0.546585134829219</v>
      </c>
      <c r="AZ131" s="40">
        <v>-0.28881744788204999</v>
      </c>
      <c r="BA131" s="40">
        <v>-0.31929006269968502</v>
      </c>
      <c r="BB131" s="40">
        <v>-0.30971546233089697</v>
      </c>
      <c r="BC131" s="40">
        <v>-0.26504673605451901</v>
      </c>
      <c r="BD131" s="40">
        <v>-0.13855404228733201</v>
      </c>
      <c r="BE131" s="40">
        <v>-4.32871497705547E-2</v>
      </c>
      <c r="BF131" s="40">
        <v>-1.9870917148880899E-2</v>
      </c>
      <c r="BG131" s="40">
        <v>-1.0588524351140501E-2</v>
      </c>
      <c r="BH131" s="40">
        <v>-1.35866457610273E-2</v>
      </c>
      <c r="BI131" s="40">
        <v>-4.9786493951278002E-3</v>
      </c>
      <c r="BJ131" s="40">
        <v>-7.0447966554101496E-3</v>
      </c>
      <c r="BK131" s="40">
        <v>-3.2000056107899397E-2</v>
      </c>
      <c r="BL131" s="40">
        <v>-5.2873247694548795E-4</v>
      </c>
      <c r="BM131" s="40">
        <v>2.11859631974089E-2</v>
      </c>
      <c r="BN131" s="40">
        <v>2.97122985562903E-2</v>
      </c>
      <c r="BO131" s="40">
        <v>-8.5504136789656907E-3</v>
      </c>
      <c r="BP131" s="40">
        <v>-1.69389126805604E-2</v>
      </c>
      <c r="BQ131" s="40">
        <v>2.6323513054517002E-3</v>
      </c>
      <c r="BR131" s="40">
        <v>-5.5669544414615003E-2</v>
      </c>
      <c r="BS131" s="40">
        <v>0.46773112548603102</v>
      </c>
      <c r="BT131" s="40">
        <v>0.56470391000815701</v>
      </c>
      <c r="BU131" s="40">
        <v>0.67080310129926701</v>
      </c>
      <c r="BV131" s="40">
        <v>0.728065583248373</v>
      </c>
      <c r="BW131" s="40">
        <v>0.593932802988279</v>
      </c>
      <c r="BX131" s="40">
        <v>-0.25402228007170102</v>
      </c>
      <c r="BY131" s="40">
        <v>-0.28881918034676501</v>
      </c>
      <c r="BZ131" s="40">
        <v>-0.27203284388205301</v>
      </c>
      <c r="CA131" s="40">
        <v>-0.227697902302818</v>
      </c>
      <c r="CB131" s="40">
        <v>-0.115464647317491</v>
      </c>
      <c r="CC131" s="40">
        <v>-3.3267752188301698E-2</v>
      </c>
      <c r="CD131" s="40">
        <v>-1.0133123503675999E-2</v>
      </c>
      <c r="CE131" s="40">
        <v>-1.89278511529063E-3</v>
      </c>
      <c r="CF131" s="40">
        <v>-5.48488279990698E-3</v>
      </c>
      <c r="CG131" s="40">
        <v>1.9713662812305202E-3</v>
      </c>
      <c r="CH131" s="40">
        <v>-1.07199762693213E-3</v>
      </c>
      <c r="CI131" s="40">
        <v>-2.3162787411126699E-2</v>
      </c>
      <c r="CJ131" s="40">
        <v>1.02620656355665E-2</v>
      </c>
      <c r="CK131" s="40">
        <v>3.1962039584933197E-2</v>
      </c>
      <c r="CL131" s="40">
        <v>3.91989890667232E-2</v>
      </c>
      <c r="CM131" s="40">
        <v>3.2931940523536398E-3</v>
      </c>
      <c r="CN131" s="40">
        <v>-9.9370144922029894E-3</v>
      </c>
      <c r="CO131" s="40">
        <v>9.6937094943956893E-3</v>
      </c>
      <c r="CP131" s="40">
        <v>-3.6769076109063097E-2</v>
      </c>
      <c r="CQ131" s="40">
        <v>0.49142326886927701</v>
      </c>
      <c r="CR131" s="40">
        <v>0.59158386855488898</v>
      </c>
      <c r="CS131" s="40">
        <v>0.69778909874883499</v>
      </c>
      <c r="CT131" s="40">
        <v>0.76372716409778996</v>
      </c>
      <c r="CU131" s="40">
        <v>0.62672565372146105</v>
      </c>
      <c r="CV131" s="40">
        <v>-0.22992325284173101</v>
      </c>
      <c r="CW131" s="40">
        <v>-0.26771514005166902</v>
      </c>
      <c r="CX131" s="40">
        <v>-0.245933977135815</v>
      </c>
      <c r="CY131" s="40">
        <v>-0.20183021382102301</v>
      </c>
      <c r="CZ131" s="40">
        <v>-9.9473002697911594E-2</v>
      </c>
      <c r="DA131" s="40">
        <v>-2.32483546060487E-2</v>
      </c>
      <c r="DB131" s="40">
        <v>-3.95329858470953E-4</v>
      </c>
      <c r="DC131" s="40">
        <v>6.8029541205591997E-3</v>
      </c>
      <c r="DD131" s="40">
        <v>2.6168801612133398E-3</v>
      </c>
      <c r="DE131" s="40">
        <v>8.9213819575888493E-3</v>
      </c>
      <c r="DF131" s="40">
        <v>4.9008014015458901E-3</v>
      </c>
      <c r="DG131" s="40">
        <v>-1.4325518714354101E-2</v>
      </c>
      <c r="DH131" s="40">
        <v>2.1052863748078601E-2</v>
      </c>
      <c r="DI131" s="40">
        <v>4.2738115972457497E-2</v>
      </c>
      <c r="DJ131" s="40">
        <v>4.8685679577155999E-2</v>
      </c>
      <c r="DK131" s="40">
        <v>1.5136801783673E-2</v>
      </c>
      <c r="DL131" s="40">
        <v>-2.93511630384556E-3</v>
      </c>
      <c r="DM131" s="40">
        <v>1.6755067683339699E-2</v>
      </c>
      <c r="DN131" s="40">
        <v>-1.78686078035112E-2</v>
      </c>
      <c r="DO131" s="40">
        <v>0.515115412252523</v>
      </c>
      <c r="DP131" s="40">
        <v>0.61846382710162096</v>
      </c>
      <c r="DQ131" s="40">
        <v>0.72477509619840297</v>
      </c>
      <c r="DR131" s="40">
        <v>0.79938874494720702</v>
      </c>
      <c r="DS131" s="40">
        <v>0.65951850445464399</v>
      </c>
      <c r="DT131" s="40">
        <v>-0.20582422561176</v>
      </c>
      <c r="DU131" s="40">
        <v>-0.246611099756572</v>
      </c>
      <c r="DV131" s="40">
        <v>-0.21983511038957601</v>
      </c>
      <c r="DW131" s="40">
        <v>-0.17596252533922799</v>
      </c>
      <c r="DX131" s="40">
        <v>-8.3481358078332193E-2</v>
      </c>
      <c r="DY131" s="40">
        <v>-8.7819358205000597E-3</v>
      </c>
      <c r="DZ131" s="40">
        <v>1.36644975675122E-2</v>
      </c>
      <c r="EA131" s="40">
        <v>1.9358220482935E-2</v>
      </c>
      <c r="EB131" s="40">
        <v>1.4314539120711201E-2</v>
      </c>
      <c r="EC131" s="40">
        <v>1.89561007632797E-2</v>
      </c>
      <c r="ED131" s="40">
        <v>1.3524574573390799E-2</v>
      </c>
      <c r="EE131" s="40">
        <v>-1.5659062887151401E-3</v>
      </c>
      <c r="EF131" s="40">
        <v>3.6633062382216898E-2</v>
      </c>
      <c r="EG131" s="40">
        <v>5.8297058773880403E-2</v>
      </c>
      <c r="EH131" s="40">
        <v>6.2382953957793197E-2</v>
      </c>
      <c r="EI131" s="40">
        <v>3.2237090295679498E-2</v>
      </c>
      <c r="EJ131" s="40">
        <v>7.1745126089713699E-3</v>
      </c>
      <c r="EK131" s="40">
        <v>2.6950547393314098E-2</v>
      </c>
      <c r="EL131" s="40">
        <v>9.4206665771566899E-3</v>
      </c>
      <c r="EM131" s="40">
        <v>0.54932310441122001</v>
      </c>
      <c r="EN131" s="40">
        <v>0.65727421805406605</v>
      </c>
      <c r="EO131" s="40">
        <v>0.76373859048499404</v>
      </c>
      <c r="EP131" s="40">
        <v>0.85087840377022395</v>
      </c>
      <c r="EQ131" s="40">
        <v>0.70686617261370399</v>
      </c>
      <c r="ER131" s="40">
        <v>-0.17102905780141101</v>
      </c>
      <c r="ES131" s="40">
        <v>-0.216140217403653</v>
      </c>
      <c r="ET131" s="40">
        <v>-0.18215249194073199</v>
      </c>
      <c r="EU131" s="40">
        <v>-0.13861369158752801</v>
      </c>
      <c r="EV131" s="40">
        <v>-6.0391963108491799E-2</v>
      </c>
      <c r="EW131" s="40">
        <v>73.347499565896896</v>
      </c>
      <c r="EX131" s="40">
        <v>71.096110435839506</v>
      </c>
      <c r="EY131" s="40">
        <v>69.340076402153201</v>
      </c>
      <c r="EZ131" s="40">
        <v>68.160878624761196</v>
      </c>
      <c r="FA131" s="40">
        <v>68.300703247091505</v>
      </c>
      <c r="FB131" s="40">
        <v>68.316374370550406</v>
      </c>
      <c r="FC131" s="40">
        <v>67.609220350755294</v>
      </c>
      <c r="FD131" s="40">
        <v>69.020619899288107</v>
      </c>
      <c r="FE131" s="40">
        <v>73.828919951380399</v>
      </c>
      <c r="FF131" s="40">
        <v>79.161573189789905</v>
      </c>
      <c r="FG131" s="40">
        <v>83.6824535509637</v>
      </c>
      <c r="FH131" s="40">
        <v>86.885136308386905</v>
      </c>
      <c r="FI131" s="40">
        <v>89.552483069977399</v>
      </c>
      <c r="FJ131" s="40">
        <v>93.081177287723605</v>
      </c>
      <c r="FK131" s="40">
        <v>95.240362910227503</v>
      </c>
      <c r="FL131" s="40">
        <v>96.797881576662604</v>
      </c>
      <c r="FM131" s="40">
        <v>98.054610175377704</v>
      </c>
      <c r="FN131" s="40">
        <v>98.295450599062306</v>
      </c>
      <c r="FO131" s="40">
        <v>98.277869421774597</v>
      </c>
      <c r="FP131" s="40">
        <v>96.403238409446104</v>
      </c>
      <c r="FQ131" s="40">
        <v>89.627626324014599</v>
      </c>
      <c r="FR131" s="40">
        <v>83.297230421948299</v>
      </c>
      <c r="FS131" s="40">
        <v>79.932583781906601</v>
      </c>
      <c r="FT131" s="40">
        <v>77.2006858829658</v>
      </c>
      <c r="FU131" s="40">
        <v>4.3505788819732098E-2</v>
      </c>
      <c r="FV131" s="40">
        <v>0</v>
      </c>
      <c r="FW131" s="40">
        <v>0</v>
      </c>
      <c r="FX131" s="41">
        <v>1</v>
      </c>
      <c r="FY131" s="22"/>
      <c r="FZ131" s="22"/>
    </row>
    <row r="132" spans="1:182" x14ac:dyDescent="0.2">
      <c r="A132" t="s">
        <v>42</v>
      </c>
      <c r="B132" t="s">
        <v>58</v>
      </c>
      <c r="C132" t="s">
        <v>3</v>
      </c>
      <c r="D132" t="s">
        <v>40</v>
      </c>
      <c r="E132" t="s">
        <v>78</v>
      </c>
      <c r="F132" s="22" t="s">
        <v>1</v>
      </c>
      <c r="G132" s="35">
        <v>43670</v>
      </c>
      <c r="H132" s="40">
        <v>2243</v>
      </c>
      <c r="I132" s="40">
        <v>2.06181633732563</v>
      </c>
      <c r="J132" s="40">
        <v>1.7578370445643501</v>
      </c>
      <c r="K132" s="40">
        <v>1.56609366067997</v>
      </c>
      <c r="L132" s="40">
        <v>1.4578722475311701</v>
      </c>
      <c r="M132" s="40">
        <v>1.4196883244687799</v>
      </c>
      <c r="N132" s="40">
        <v>1.4323193247549899</v>
      </c>
      <c r="O132" s="40">
        <v>1.53733668911501</v>
      </c>
      <c r="P132" s="40">
        <v>1.6633147415999801</v>
      </c>
      <c r="Q132" s="40">
        <v>1.76264280799508</v>
      </c>
      <c r="R132" s="40">
        <v>1.9752034287008999</v>
      </c>
      <c r="S132" s="40">
        <v>2.2531846475733199</v>
      </c>
      <c r="T132" s="40">
        <v>2.6595183514279102</v>
      </c>
      <c r="U132" s="40">
        <v>3.1139156753638102</v>
      </c>
      <c r="V132" s="40">
        <v>3.5482821760342902</v>
      </c>
      <c r="W132" s="40">
        <v>3.95025990662488</v>
      </c>
      <c r="X132" s="40">
        <v>4.3839552979812799</v>
      </c>
      <c r="Y132" s="40">
        <v>4.7533938162762599</v>
      </c>
      <c r="Z132" s="40">
        <v>5.0349011121317702</v>
      </c>
      <c r="AA132" s="40">
        <v>5.0676365254056304</v>
      </c>
      <c r="AB132" s="40">
        <v>4.8085210052396699</v>
      </c>
      <c r="AC132" s="40">
        <v>4.2964174587156299</v>
      </c>
      <c r="AD132" s="40">
        <v>3.84155188406943</v>
      </c>
      <c r="AE132" s="40">
        <v>3.2109745205559101</v>
      </c>
      <c r="AF132" s="40">
        <v>2.61247368302989</v>
      </c>
      <c r="AG132" s="40">
        <v>-2.3884503234446498E-2</v>
      </c>
      <c r="AH132" s="40">
        <v>-1.6005056920695E-2</v>
      </c>
      <c r="AI132" s="40">
        <v>-1.07562638698871E-2</v>
      </c>
      <c r="AJ132" s="40">
        <v>-2.4454398304573102E-2</v>
      </c>
      <c r="AK132" s="40">
        <v>-1.8659443068171602E-2</v>
      </c>
      <c r="AL132" s="40">
        <v>-1.9130857761046501E-2</v>
      </c>
      <c r="AM132" s="40">
        <v>-1.35190802801888E-2</v>
      </c>
      <c r="AN132" s="40">
        <v>-2.0752135784471701E-2</v>
      </c>
      <c r="AO132" s="40">
        <v>7.6089708132431903E-3</v>
      </c>
      <c r="AP132" s="40">
        <v>-2.2983590862078199E-2</v>
      </c>
      <c r="AQ132" s="40">
        <v>-4.7045030969653401E-2</v>
      </c>
      <c r="AR132" s="40">
        <v>-4.3407464096620399E-2</v>
      </c>
      <c r="AS132" s="40">
        <v>-3.5095638197725899E-3</v>
      </c>
      <c r="AT132" s="40">
        <v>-4.0221427126278598E-3</v>
      </c>
      <c r="AU132" s="40">
        <v>0.21801776444292401</v>
      </c>
      <c r="AV132" s="40">
        <v>0.35318911945923298</v>
      </c>
      <c r="AW132" s="40">
        <v>0.31326347306751801</v>
      </c>
      <c r="AX132" s="40">
        <v>0.38278127194110101</v>
      </c>
      <c r="AY132" s="40">
        <v>0.30851407935893199</v>
      </c>
      <c r="AZ132" s="40">
        <v>-7.5951201113170302E-2</v>
      </c>
      <c r="BA132" s="40">
        <v>-0.180602443605027</v>
      </c>
      <c r="BB132" s="40">
        <v>-0.21142997924809301</v>
      </c>
      <c r="BC132" s="40">
        <v>-0.17037242161448199</v>
      </c>
      <c r="BD132" s="40">
        <v>-0.12623068537318</v>
      </c>
      <c r="BE132" s="40">
        <v>-9.7462114007713097E-3</v>
      </c>
      <c r="BF132" s="40">
        <v>1.09913888835232E-3</v>
      </c>
      <c r="BG132" s="40">
        <v>4.8172976135378498E-3</v>
      </c>
      <c r="BH132" s="40">
        <v>-7.8187819608753206E-3</v>
      </c>
      <c r="BI132" s="40">
        <v>-6.1266852210894599E-3</v>
      </c>
      <c r="BJ132" s="40">
        <v>-8.5371029205999292E-3</v>
      </c>
      <c r="BK132" s="40">
        <v>1.4416267415889199E-3</v>
      </c>
      <c r="BL132" s="40">
        <v>-4.71185357516058E-3</v>
      </c>
      <c r="BM132" s="40">
        <v>2.1977667521841E-2</v>
      </c>
      <c r="BN132" s="40">
        <v>8.8133839561241895E-3</v>
      </c>
      <c r="BO132" s="40">
        <v>-2.5056102605796899E-2</v>
      </c>
      <c r="BP132" s="40">
        <v>-2.9171856506883601E-2</v>
      </c>
      <c r="BQ132" s="40">
        <v>1.04123614215944E-2</v>
      </c>
      <c r="BR132" s="40">
        <v>1.32593297328616E-2</v>
      </c>
      <c r="BS132" s="40">
        <v>0.259817332915245</v>
      </c>
      <c r="BT132" s="40">
        <v>0.37889632305808202</v>
      </c>
      <c r="BU132" s="40">
        <v>0.34846647060507502</v>
      </c>
      <c r="BV132" s="40">
        <v>0.42439083398062399</v>
      </c>
      <c r="BW132" s="40">
        <v>0.34712092627020202</v>
      </c>
      <c r="BX132" s="40">
        <v>-3.04036797023408E-2</v>
      </c>
      <c r="BY132" s="40">
        <v>-0.13250231629930501</v>
      </c>
      <c r="BZ132" s="40">
        <v>-0.16627424392638501</v>
      </c>
      <c r="CA132" s="40">
        <v>-0.13911304594281099</v>
      </c>
      <c r="CB132" s="40">
        <v>-9.9141976249616598E-2</v>
      </c>
      <c r="CC132" s="40">
        <v>4.5926454177456298E-5</v>
      </c>
      <c r="CD132" s="40">
        <v>1.2945452801699399E-2</v>
      </c>
      <c r="CE132" s="40">
        <v>1.56034988556843E-2</v>
      </c>
      <c r="CF132" s="40">
        <v>3.7029952421902398E-3</v>
      </c>
      <c r="CG132" s="40">
        <v>2.5534646856349699E-3</v>
      </c>
      <c r="CH132" s="40">
        <v>-1.1999005895445101E-3</v>
      </c>
      <c r="CI132" s="40">
        <v>1.18033668505187E-2</v>
      </c>
      <c r="CJ132" s="40">
        <v>6.3975970199772999E-3</v>
      </c>
      <c r="CK132" s="40">
        <v>3.1929383091285603E-2</v>
      </c>
      <c r="CL132" s="40">
        <v>3.0835871853039699E-2</v>
      </c>
      <c r="CM132" s="40">
        <v>-9.8266378052034292E-3</v>
      </c>
      <c r="CN132" s="40">
        <v>-1.9312318055736799E-2</v>
      </c>
      <c r="CO132" s="40">
        <v>2.0054644433821499E-2</v>
      </c>
      <c r="CP132" s="40">
        <v>2.5228424904576E-2</v>
      </c>
      <c r="CQ132" s="40">
        <v>0.28876758670640201</v>
      </c>
      <c r="CR132" s="40">
        <v>0.39670105395956201</v>
      </c>
      <c r="CS132" s="40">
        <v>0.37284795946174998</v>
      </c>
      <c r="CT132" s="40">
        <v>0.45320948989523702</v>
      </c>
      <c r="CU132" s="40">
        <v>0.373859910834068</v>
      </c>
      <c r="CV132" s="40">
        <v>1.14239487675018E-3</v>
      </c>
      <c r="CW132" s="40">
        <v>-9.9188314653337106E-2</v>
      </c>
      <c r="CX132" s="40">
        <v>-0.134999519199134</v>
      </c>
      <c r="CY132" s="40">
        <v>-0.11746289757711099</v>
      </c>
      <c r="CZ132" s="40">
        <v>-8.0380418830159603E-2</v>
      </c>
      <c r="DA132" s="40">
        <v>9.8380643091262304E-3</v>
      </c>
      <c r="DB132" s="40">
        <v>2.4791766715046501E-2</v>
      </c>
      <c r="DC132" s="40">
        <v>2.6389700097830801E-2</v>
      </c>
      <c r="DD132" s="40">
        <v>1.52247724452558E-2</v>
      </c>
      <c r="DE132" s="40">
        <v>1.1233614592359401E-2</v>
      </c>
      <c r="DF132" s="40">
        <v>6.1373017415108999E-3</v>
      </c>
      <c r="DG132" s="40">
        <v>2.21651069594485E-2</v>
      </c>
      <c r="DH132" s="40">
        <v>1.75070476151152E-2</v>
      </c>
      <c r="DI132" s="40">
        <v>4.1881098660730302E-2</v>
      </c>
      <c r="DJ132" s="40">
        <v>5.28583597499553E-2</v>
      </c>
      <c r="DK132" s="40">
        <v>5.4028269953900598E-3</v>
      </c>
      <c r="DL132" s="40">
        <v>-9.4527796045898796E-3</v>
      </c>
      <c r="DM132" s="40">
        <v>2.9696927446048699E-2</v>
      </c>
      <c r="DN132" s="40">
        <v>3.7197520076290402E-2</v>
      </c>
      <c r="DO132" s="40">
        <v>0.31771784049755802</v>
      </c>
      <c r="DP132" s="40">
        <v>0.414505784861041</v>
      </c>
      <c r="DQ132" s="40">
        <v>0.39722944831842499</v>
      </c>
      <c r="DR132" s="40">
        <v>0.48202814580984898</v>
      </c>
      <c r="DS132" s="40">
        <v>0.40059889539793297</v>
      </c>
      <c r="DT132" s="40">
        <v>3.2688469455841203E-2</v>
      </c>
      <c r="DU132" s="40">
        <v>-6.5874313007369706E-2</v>
      </c>
      <c r="DV132" s="40">
        <v>-0.103724794471883</v>
      </c>
      <c r="DW132" s="40">
        <v>-9.5812749211410697E-2</v>
      </c>
      <c r="DX132" s="40">
        <v>-6.1618861410702497E-2</v>
      </c>
      <c r="DY132" s="40">
        <v>2.3976356142801501E-2</v>
      </c>
      <c r="DZ132" s="40">
        <v>4.1895962524093798E-2</v>
      </c>
      <c r="EA132" s="40">
        <v>4.1963261581255698E-2</v>
      </c>
      <c r="EB132" s="40">
        <v>3.18603887889536E-2</v>
      </c>
      <c r="EC132" s="40">
        <v>2.3766372439441501E-2</v>
      </c>
      <c r="ED132" s="40">
        <v>1.6731056581957501E-2</v>
      </c>
      <c r="EE132" s="40">
        <v>3.7125813981226198E-2</v>
      </c>
      <c r="EF132" s="40">
        <v>3.3547329824426299E-2</v>
      </c>
      <c r="EG132" s="40">
        <v>5.6249795369328101E-2</v>
      </c>
      <c r="EH132" s="40">
        <v>8.46553345681577E-2</v>
      </c>
      <c r="EI132" s="40">
        <v>2.7391755359246501E-2</v>
      </c>
      <c r="EJ132" s="40">
        <v>4.7828279851468303E-3</v>
      </c>
      <c r="EK132" s="40">
        <v>4.36188526874157E-2</v>
      </c>
      <c r="EL132" s="40">
        <v>5.4478992521779797E-2</v>
      </c>
      <c r="EM132" s="40">
        <v>0.35951740896987899</v>
      </c>
      <c r="EN132" s="40">
        <v>0.44021298845988999</v>
      </c>
      <c r="EO132" s="40">
        <v>0.43243244585598201</v>
      </c>
      <c r="EP132" s="40">
        <v>0.52363770784937302</v>
      </c>
      <c r="EQ132" s="40">
        <v>0.43920574230920401</v>
      </c>
      <c r="ER132" s="40">
        <v>7.8235990866670602E-2</v>
      </c>
      <c r="ES132" s="40">
        <v>-1.7774185701646801E-2</v>
      </c>
      <c r="ET132" s="40">
        <v>-5.8569059150174997E-2</v>
      </c>
      <c r="EU132" s="40">
        <v>-6.4553373539739597E-2</v>
      </c>
      <c r="EV132" s="40">
        <v>-3.4530152287139397E-2</v>
      </c>
      <c r="EW132" s="40">
        <v>74.742538943077605</v>
      </c>
      <c r="EX132" s="40">
        <v>72.280268840685196</v>
      </c>
      <c r="EY132" s="40">
        <v>69.944048138981898</v>
      </c>
      <c r="EZ132" s="40">
        <v>68.610714805648598</v>
      </c>
      <c r="FA132" s="40">
        <v>68.389721939146895</v>
      </c>
      <c r="FB132" s="40">
        <v>67.817149512301597</v>
      </c>
      <c r="FC132" s="40">
        <v>66.9830640073761</v>
      </c>
      <c r="FD132" s="40">
        <v>68.394137914300998</v>
      </c>
      <c r="FE132" s="40">
        <v>73.114888144805207</v>
      </c>
      <c r="FF132" s="40">
        <v>78.1361915853836</v>
      </c>
      <c r="FG132" s="40">
        <v>82.682195370505198</v>
      </c>
      <c r="FH132" s="40">
        <v>86.064201484932298</v>
      </c>
      <c r="FI132" s="40">
        <v>89.042898044353905</v>
      </c>
      <c r="FJ132" s="40">
        <v>92.769592856796194</v>
      </c>
      <c r="FK132" s="40">
        <v>94.942737904595504</v>
      </c>
      <c r="FL132" s="40">
        <v>96.661644101518903</v>
      </c>
      <c r="FM132" s="40">
        <v>98.268428204008302</v>
      </c>
      <c r="FN132" s="40">
        <v>98.781821711069099</v>
      </c>
      <c r="FO132" s="40">
        <v>98.614694036007194</v>
      </c>
      <c r="FP132" s="40">
        <v>96.536395399621497</v>
      </c>
      <c r="FQ132" s="40">
        <v>90.1709370602223</v>
      </c>
      <c r="FR132" s="40">
        <v>84.267020915223</v>
      </c>
      <c r="FS132" s="40">
        <v>80.699592371524204</v>
      </c>
      <c r="FT132" s="40">
        <v>77.8969767554714</v>
      </c>
      <c r="FU132" s="40">
        <v>2.15423983962569E-2</v>
      </c>
      <c r="FV132" s="40">
        <v>0</v>
      </c>
      <c r="FW132" s="40">
        <v>0</v>
      </c>
      <c r="FX132" s="41">
        <v>1</v>
      </c>
      <c r="FY132" s="22"/>
      <c r="FZ132" s="22"/>
    </row>
    <row r="133" spans="1:182" x14ac:dyDescent="0.2">
      <c r="A133" t="s">
        <v>42</v>
      </c>
      <c r="B133" t="s">
        <v>58</v>
      </c>
      <c r="C133" t="s">
        <v>3</v>
      </c>
      <c r="D133" t="s">
        <v>40</v>
      </c>
      <c r="E133" t="s">
        <v>78</v>
      </c>
      <c r="F133" s="22" t="s">
        <v>77</v>
      </c>
      <c r="G133" s="35">
        <v>43670</v>
      </c>
      <c r="H133" s="40">
        <v>1787</v>
      </c>
      <c r="I133" s="40">
        <v>1.70838142531676</v>
      </c>
      <c r="J133" s="40">
        <v>1.45819320013975</v>
      </c>
      <c r="K133" s="40">
        <v>1.2981054079243499</v>
      </c>
      <c r="L133" s="40">
        <v>1.203831480824</v>
      </c>
      <c r="M133" s="40">
        <v>1.1747427818018401</v>
      </c>
      <c r="N133" s="40">
        <v>1.1861370576657899</v>
      </c>
      <c r="O133" s="40">
        <v>1.26402703499275</v>
      </c>
      <c r="P133" s="40">
        <v>1.3656627544495199</v>
      </c>
      <c r="Q133" s="40">
        <v>1.4333462458278301</v>
      </c>
      <c r="R133" s="40">
        <v>1.60347017156635</v>
      </c>
      <c r="S133" s="40">
        <v>1.8272806657851199</v>
      </c>
      <c r="T133" s="40">
        <v>2.15849457411346</v>
      </c>
      <c r="U133" s="40">
        <v>2.52516939741394</v>
      </c>
      <c r="V133" s="40">
        <v>2.8695735680469099</v>
      </c>
      <c r="W133" s="40">
        <v>3.1794342922433101</v>
      </c>
      <c r="X133" s="40">
        <v>3.5164184461029002</v>
      </c>
      <c r="Y133" s="40">
        <v>3.7985808292794001</v>
      </c>
      <c r="Z133" s="40">
        <v>4.01906319315533</v>
      </c>
      <c r="AA133" s="40">
        <v>4.0435379264212603</v>
      </c>
      <c r="AB133" s="40">
        <v>3.8290623294116202</v>
      </c>
      <c r="AC133" s="40">
        <v>3.4550254641799101</v>
      </c>
      <c r="AD133" s="40">
        <v>3.1197574286572798</v>
      </c>
      <c r="AE133" s="40">
        <v>2.6335075092692</v>
      </c>
      <c r="AF133" s="40">
        <v>2.1528200454354098</v>
      </c>
      <c r="AG133" s="40">
        <v>-2.4709936163500801E-2</v>
      </c>
      <c r="AH133" s="40">
        <v>-7.5000796794144602E-3</v>
      </c>
      <c r="AI133" s="40">
        <v>-7.84455698583926E-3</v>
      </c>
      <c r="AJ133" s="40">
        <v>-1.9670700606692099E-2</v>
      </c>
      <c r="AK133" s="40">
        <v>-2.17332422310096E-2</v>
      </c>
      <c r="AL133" s="40">
        <v>-2.06256361068347E-2</v>
      </c>
      <c r="AM133" s="40">
        <v>-4.3658828161908499E-3</v>
      </c>
      <c r="AN133" s="40">
        <v>-1.9798306242708199E-2</v>
      </c>
      <c r="AO133" s="40">
        <v>8.5599050325824207E-3</v>
      </c>
      <c r="AP133" s="40">
        <v>-8.4076033442429306E-3</v>
      </c>
      <c r="AQ133" s="40">
        <v>-4.4655523273859903E-2</v>
      </c>
      <c r="AR133" s="40">
        <v>-3.78408339405703E-2</v>
      </c>
      <c r="AS133" s="40">
        <v>5.69287697512886E-3</v>
      </c>
      <c r="AT133" s="40">
        <v>-6.36623451426998E-3</v>
      </c>
      <c r="AU133" s="40">
        <v>0.110433638645087</v>
      </c>
      <c r="AV133" s="40">
        <v>0.19182386107437999</v>
      </c>
      <c r="AW133" s="40">
        <v>0.15334210615242599</v>
      </c>
      <c r="AX133" s="40">
        <v>0.19085204758076199</v>
      </c>
      <c r="AY133" s="40">
        <v>0.19313384012936999</v>
      </c>
      <c r="AZ133" s="40">
        <v>-2.3635929215017502E-3</v>
      </c>
      <c r="BA133" s="40">
        <v>-9.1765612919956399E-2</v>
      </c>
      <c r="BB133" s="40">
        <v>-0.15203978727998901</v>
      </c>
      <c r="BC133" s="40">
        <v>-0.14349181707561801</v>
      </c>
      <c r="BD133" s="40">
        <v>-0.120529282524175</v>
      </c>
      <c r="BE133" s="40">
        <v>-1.07960127940692E-2</v>
      </c>
      <c r="BF133" s="40">
        <v>8.5089422079161099E-3</v>
      </c>
      <c r="BG133" s="40">
        <v>6.73595524583789E-3</v>
      </c>
      <c r="BH133" s="40">
        <v>-3.4139907036925799E-3</v>
      </c>
      <c r="BI133" s="40">
        <v>-9.7753448888747395E-3</v>
      </c>
      <c r="BJ133" s="40">
        <v>-1.013342357218E-2</v>
      </c>
      <c r="BK133" s="40">
        <v>8.99091206097004E-3</v>
      </c>
      <c r="BL133" s="40">
        <v>-3.9867870855074903E-3</v>
      </c>
      <c r="BM133" s="40">
        <v>2.1390876560368401E-2</v>
      </c>
      <c r="BN133" s="40">
        <v>1.57123030640882E-2</v>
      </c>
      <c r="BO133" s="40">
        <v>-2.8838676010123201E-2</v>
      </c>
      <c r="BP133" s="40">
        <v>-2.8061904604746599E-2</v>
      </c>
      <c r="BQ133" s="40">
        <v>1.5217998821532E-2</v>
      </c>
      <c r="BR133" s="40">
        <v>7.1256923927575204E-3</v>
      </c>
      <c r="BS133" s="40">
        <v>0.144197488627542</v>
      </c>
      <c r="BT133" s="40">
        <v>0.213038760347185</v>
      </c>
      <c r="BU133" s="40">
        <v>0.18074238305604401</v>
      </c>
      <c r="BV133" s="40">
        <v>0.22340932277627601</v>
      </c>
      <c r="BW133" s="40">
        <v>0.22443373790069601</v>
      </c>
      <c r="BX133" s="40">
        <v>3.6876504436018101E-2</v>
      </c>
      <c r="BY133" s="40">
        <v>-5.1062559566415498E-2</v>
      </c>
      <c r="BZ133" s="40">
        <v>-0.11949071463095901</v>
      </c>
      <c r="CA133" s="40">
        <v>-0.12151234468304201</v>
      </c>
      <c r="CB133" s="40">
        <v>-0.102411605763401</v>
      </c>
      <c r="CC133" s="40">
        <v>-1.15927185396866E-3</v>
      </c>
      <c r="CD133" s="40">
        <v>1.95967419992777E-2</v>
      </c>
      <c r="CE133" s="40">
        <v>1.683437360132E-2</v>
      </c>
      <c r="CF133" s="40">
        <v>7.8453570527967208E-3</v>
      </c>
      <c r="CG133" s="40">
        <v>-1.4933416166964301E-3</v>
      </c>
      <c r="CH133" s="40">
        <v>-2.8665491327907701E-3</v>
      </c>
      <c r="CI133" s="40">
        <v>1.8241787504487701E-2</v>
      </c>
      <c r="CJ133" s="40">
        <v>6.9642229166128004E-3</v>
      </c>
      <c r="CK133" s="40">
        <v>3.02775683539089E-2</v>
      </c>
      <c r="CL133" s="40">
        <v>3.2417676766750197E-2</v>
      </c>
      <c r="CM133" s="40">
        <v>-1.7883975777646902E-2</v>
      </c>
      <c r="CN133" s="40">
        <v>-2.12890479360144E-2</v>
      </c>
      <c r="CO133" s="40">
        <v>2.18150691962576E-2</v>
      </c>
      <c r="CP133" s="40">
        <v>1.6470159868512201E-2</v>
      </c>
      <c r="CQ133" s="40">
        <v>0.167582228271586</v>
      </c>
      <c r="CR133" s="40">
        <v>0.227732134957218</v>
      </c>
      <c r="CS133" s="40">
        <v>0.199719731370847</v>
      </c>
      <c r="CT133" s="40">
        <v>0.245958392398438</v>
      </c>
      <c r="CU133" s="40">
        <v>0.24611195174917699</v>
      </c>
      <c r="CV133" s="40">
        <v>6.4054076329903703E-2</v>
      </c>
      <c r="CW133" s="40">
        <v>-2.28717488062447E-2</v>
      </c>
      <c r="CX133" s="40">
        <v>-9.6947326067504697E-2</v>
      </c>
      <c r="CY133" s="40">
        <v>-0.106289429059352</v>
      </c>
      <c r="CZ133" s="40">
        <v>-8.9863358030224202E-2</v>
      </c>
      <c r="DA133" s="40">
        <v>8.4774690861318894E-3</v>
      </c>
      <c r="DB133" s="40">
        <v>3.0684541790639199E-2</v>
      </c>
      <c r="DC133" s="40">
        <v>2.6932791956802201E-2</v>
      </c>
      <c r="DD133" s="40">
        <v>1.9104704809285999E-2</v>
      </c>
      <c r="DE133" s="40">
        <v>6.7886616554818802E-3</v>
      </c>
      <c r="DF133" s="40">
        <v>4.4003253065984698E-3</v>
      </c>
      <c r="DG133" s="40">
        <v>2.7492662948005401E-2</v>
      </c>
      <c r="DH133" s="40">
        <v>1.79152329187331E-2</v>
      </c>
      <c r="DI133" s="40">
        <v>3.9164260147449399E-2</v>
      </c>
      <c r="DJ133" s="40">
        <v>4.9123050469412302E-2</v>
      </c>
      <c r="DK133" s="40">
        <v>-6.9292755451706598E-3</v>
      </c>
      <c r="DL133" s="40">
        <v>-1.45161912672823E-2</v>
      </c>
      <c r="DM133" s="40">
        <v>2.8412139570983101E-2</v>
      </c>
      <c r="DN133" s="40">
        <v>2.5814627344266799E-2</v>
      </c>
      <c r="DO133" s="40">
        <v>0.190966967915631</v>
      </c>
      <c r="DP133" s="40">
        <v>0.24242550956725001</v>
      </c>
      <c r="DQ133" s="40">
        <v>0.218697079685651</v>
      </c>
      <c r="DR133" s="40">
        <v>0.268507462020599</v>
      </c>
      <c r="DS133" s="40">
        <v>0.267790165597657</v>
      </c>
      <c r="DT133" s="40">
        <v>9.1231648223789305E-2</v>
      </c>
      <c r="DU133" s="40">
        <v>5.3190619539262001E-3</v>
      </c>
      <c r="DV133" s="40">
        <v>-7.4403937504050596E-2</v>
      </c>
      <c r="DW133" s="40">
        <v>-9.10665134356623E-2</v>
      </c>
      <c r="DX133" s="40">
        <v>-7.7315110297047698E-2</v>
      </c>
      <c r="DY133" s="40">
        <v>2.23913924555635E-2</v>
      </c>
      <c r="DZ133" s="40">
        <v>4.6693563677969799E-2</v>
      </c>
      <c r="EA133" s="40">
        <v>4.1513304188479302E-2</v>
      </c>
      <c r="EB133" s="40">
        <v>3.5361414712285599E-2</v>
      </c>
      <c r="EC133" s="40">
        <v>1.8746558997616701E-2</v>
      </c>
      <c r="ED133" s="40">
        <v>1.48925378412532E-2</v>
      </c>
      <c r="EE133" s="40">
        <v>4.0849457825166302E-2</v>
      </c>
      <c r="EF133" s="40">
        <v>3.37267520759338E-2</v>
      </c>
      <c r="EG133" s="40">
        <v>5.1995231675235301E-2</v>
      </c>
      <c r="EH133" s="40">
        <v>7.3242956877743404E-2</v>
      </c>
      <c r="EI133" s="40">
        <v>8.8875717185660594E-3</v>
      </c>
      <c r="EJ133" s="40">
        <v>-4.7372619314585297E-3</v>
      </c>
      <c r="EK133" s="40">
        <v>3.7937261417386299E-2</v>
      </c>
      <c r="EL133" s="40">
        <v>3.9306554251294298E-2</v>
      </c>
      <c r="EM133" s="40">
        <v>0.22473081789808599</v>
      </c>
      <c r="EN133" s="40">
        <v>0.26364040884005502</v>
      </c>
      <c r="EO133" s="40">
        <v>0.24609735658926801</v>
      </c>
      <c r="EP133" s="40">
        <v>0.30106473721611299</v>
      </c>
      <c r="EQ133" s="40">
        <v>0.29909006336898297</v>
      </c>
      <c r="ER133" s="40">
        <v>0.130471745581309</v>
      </c>
      <c r="ES133" s="40">
        <v>4.6022115307467103E-2</v>
      </c>
      <c r="ET133" s="40">
        <v>-4.1854864855019998E-2</v>
      </c>
      <c r="EU133" s="40">
        <v>-6.9087041043086606E-2</v>
      </c>
      <c r="EV133" s="40">
        <v>-5.9197433536273401E-2</v>
      </c>
      <c r="EW133" s="40">
        <v>74.9135747677377</v>
      </c>
      <c r="EX133" s="40">
        <v>72.418515888514094</v>
      </c>
      <c r="EY133" s="40">
        <v>69.973933368838402</v>
      </c>
      <c r="EZ133" s="40">
        <v>68.619592875318105</v>
      </c>
      <c r="FA133" s="40">
        <v>68.365968400497096</v>
      </c>
      <c r="FB133" s="40">
        <v>67.784484289011203</v>
      </c>
      <c r="FC133" s="40">
        <v>66.931475235221001</v>
      </c>
      <c r="FD133" s="40">
        <v>68.372684774247006</v>
      </c>
      <c r="FE133" s="40">
        <v>73.201935025741193</v>
      </c>
      <c r="FF133" s="40">
        <v>78.2332682407243</v>
      </c>
      <c r="FG133" s="40">
        <v>82.766317533581898</v>
      </c>
      <c r="FH133" s="40">
        <v>86.156814012663503</v>
      </c>
      <c r="FI133" s="40">
        <v>89.125480797680297</v>
      </c>
      <c r="FJ133" s="40">
        <v>92.819545535238802</v>
      </c>
      <c r="FK133" s="40">
        <v>94.959228356707499</v>
      </c>
      <c r="FL133" s="40">
        <v>96.668086869045496</v>
      </c>
      <c r="FM133" s="40">
        <v>98.248209953251703</v>
      </c>
      <c r="FN133" s="40">
        <v>98.758417657849606</v>
      </c>
      <c r="FO133" s="40">
        <v>98.561749215929893</v>
      </c>
      <c r="FP133" s="40">
        <v>96.419344339901798</v>
      </c>
      <c r="FQ133" s="40">
        <v>89.956476714598494</v>
      </c>
      <c r="FR133" s="40">
        <v>84.110479910053897</v>
      </c>
      <c r="FS133" s="40">
        <v>80.592076454228106</v>
      </c>
      <c r="FT133" s="40">
        <v>77.811053908515305</v>
      </c>
      <c r="FU133" s="40">
        <v>2.1616123015545399E-2</v>
      </c>
      <c r="FV133" s="40">
        <v>0</v>
      </c>
      <c r="FW133" s="40">
        <v>0</v>
      </c>
      <c r="FX133" s="41">
        <v>1</v>
      </c>
      <c r="FY133" s="22"/>
      <c r="FZ133" s="22"/>
    </row>
    <row r="134" spans="1:182" x14ac:dyDescent="0.2">
      <c r="A134" t="s">
        <v>42</v>
      </c>
      <c r="B134" t="s">
        <v>58</v>
      </c>
      <c r="C134" t="s">
        <v>3</v>
      </c>
      <c r="D134" t="s">
        <v>40</v>
      </c>
      <c r="E134" t="s">
        <v>78</v>
      </c>
      <c r="F134" s="22" t="s">
        <v>78</v>
      </c>
      <c r="G134" s="35">
        <v>43670</v>
      </c>
      <c r="H134" s="40">
        <v>456</v>
      </c>
      <c r="I134" s="40">
        <v>0.34914387775234301</v>
      </c>
      <c r="J134" s="40">
        <v>0.29635644579867598</v>
      </c>
      <c r="K134" s="40">
        <v>0.26597300917754102</v>
      </c>
      <c r="L134" s="40">
        <v>0.25191568729110803</v>
      </c>
      <c r="M134" s="40">
        <v>0.24317299344852</v>
      </c>
      <c r="N134" s="40">
        <v>0.24444596570118399</v>
      </c>
      <c r="O134" s="40">
        <v>0.27192177749291002</v>
      </c>
      <c r="P134" s="40">
        <v>0.29597439092285699</v>
      </c>
      <c r="Q134" s="40">
        <v>0.327353941134718</v>
      </c>
      <c r="R134" s="40">
        <v>0.370153066767062</v>
      </c>
      <c r="S134" s="40">
        <v>0.42463768115160899</v>
      </c>
      <c r="T134" s="40">
        <v>0.50019492208003802</v>
      </c>
      <c r="U134" s="40">
        <v>0.58836726889144297</v>
      </c>
      <c r="V134" s="40">
        <v>0.67812193506833696</v>
      </c>
      <c r="W134" s="40">
        <v>0.76984191910678401</v>
      </c>
      <c r="X134" s="40">
        <v>0.86643665540971604</v>
      </c>
      <c r="Y134" s="40">
        <v>0.95361396738476001</v>
      </c>
      <c r="Z134" s="40">
        <v>1.0149839962464</v>
      </c>
      <c r="AA134" s="40">
        <v>1.0255958500127</v>
      </c>
      <c r="AB134" s="40">
        <v>0.98197093242192202</v>
      </c>
      <c r="AC134" s="40">
        <v>0.84423394024387099</v>
      </c>
      <c r="AD134" s="40">
        <v>0.72329509194788699</v>
      </c>
      <c r="AE134" s="40">
        <v>0.57622428638571199</v>
      </c>
      <c r="AF134" s="40">
        <v>0.457319127319403</v>
      </c>
      <c r="AG134" s="40">
        <v>-1.29224147974352E-2</v>
      </c>
      <c r="AH134" s="40">
        <v>-1.9684919257124799E-2</v>
      </c>
      <c r="AI134" s="40">
        <v>-1.2669051999798901E-2</v>
      </c>
      <c r="AJ134" s="40">
        <v>-1.0926773802124101E-2</v>
      </c>
      <c r="AK134" s="40">
        <v>-2.1392040641870398E-3</v>
      </c>
      <c r="AL134" s="40">
        <v>-4.61466153088842E-3</v>
      </c>
      <c r="AM134" s="40">
        <v>-1.6117319699648299E-2</v>
      </c>
      <c r="AN134" s="40">
        <v>-8.2484573043307193E-3</v>
      </c>
      <c r="AO134" s="40">
        <v>-6.5291365716656398E-3</v>
      </c>
      <c r="AP134" s="40">
        <v>-2.06332099438238E-2</v>
      </c>
      <c r="AQ134" s="40">
        <v>-1.02406635212008E-2</v>
      </c>
      <c r="AR134" s="40">
        <v>-8.8390949092993307E-3</v>
      </c>
      <c r="AS134" s="40">
        <v>-1.2444825356890499E-2</v>
      </c>
      <c r="AT134" s="40">
        <v>-3.9231455661171604E-3</v>
      </c>
      <c r="AU134" s="40">
        <v>0.104390786392969</v>
      </c>
      <c r="AV134" s="40">
        <v>0.155562010380764</v>
      </c>
      <c r="AW134" s="40">
        <v>0.14500908491101999</v>
      </c>
      <c r="AX134" s="40">
        <v>0.18210056921690601</v>
      </c>
      <c r="AY134" s="40">
        <v>0.100641815285077</v>
      </c>
      <c r="AZ134" s="40">
        <v>-8.7427605994275598E-2</v>
      </c>
      <c r="BA134" s="40">
        <v>-0.101925307329041</v>
      </c>
      <c r="BB134" s="40">
        <v>-6.4563403230527394E-2</v>
      </c>
      <c r="BC134" s="40">
        <v>-3.3602448154019603E-2</v>
      </c>
      <c r="BD134" s="40">
        <v>-8.3804096153218405E-3</v>
      </c>
      <c r="BE134" s="40">
        <v>-5.8631930775265599E-3</v>
      </c>
      <c r="BF134" s="40">
        <v>-1.30875538825153E-2</v>
      </c>
      <c r="BG134" s="40">
        <v>-6.5511360661010898E-3</v>
      </c>
      <c r="BH134" s="40">
        <v>-7.73602872450899E-3</v>
      </c>
      <c r="BI134" s="40">
        <v>1.1739923753698099E-3</v>
      </c>
      <c r="BJ134" s="40">
        <v>-1.2311513710644699E-3</v>
      </c>
      <c r="BK134" s="40">
        <v>-1.08916019734412E-2</v>
      </c>
      <c r="BL134" s="40">
        <v>-4.0837442177225998E-3</v>
      </c>
      <c r="BM134" s="40">
        <v>-2.6851248665747899E-3</v>
      </c>
      <c r="BN134" s="40">
        <v>-1.01973883136904E-2</v>
      </c>
      <c r="BO134" s="40">
        <v>1.89249332456465E-4</v>
      </c>
      <c r="BP134" s="40">
        <v>-2.48390403322018E-3</v>
      </c>
      <c r="BQ134" s="40">
        <v>-6.09598572013627E-3</v>
      </c>
      <c r="BR134" s="40">
        <v>3.3328042074968899E-3</v>
      </c>
      <c r="BS134" s="40">
        <v>0.114701889234734</v>
      </c>
      <c r="BT134" s="40">
        <v>0.16430631825678599</v>
      </c>
      <c r="BU134" s="40">
        <v>0.16260195841913599</v>
      </c>
      <c r="BV134" s="40">
        <v>0.198512364896578</v>
      </c>
      <c r="BW134" s="40">
        <v>0.117563793889325</v>
      </c>
      <c r="BX134" s="40">
        <v>-7.3752887345797102E-2</v>
      </c>
      <c r="BY134" s="40">
        <v>-8.6590344319523893E-2</v>
      </c>
      <c r="BZ134" s="40">
        <v>-4.7290629070408298E-2</v>
      </c>
      <c r="CA134" s="40">
        <v>-1.9236544468378702E-2</v>
      </c>
      <c r="CB134" s="40">
        <v>3.4951173568666901E-3</v>
      </c>
      <c r="CC134" s="40">
        <v>-9.7399761861341298E-4</v>
      </c>
      <c r="CD134" s="40">
        <v>-8.5182387214171994E-3</v>
      </c>
      <c r="CE134" s="40">
        <v>-2.3138861272459098E-3</v>
      </c>
      <c r="CF134" s="40">
        <v>-5.52612840362384E-3</v>
      </c>
      <c r="CG134" s="40">
        <v>3.4687021365158699E-3</v>
      </c>
      <c r="CH134" s="40">
        <v>1.112257458544E-3</v>
      </c>
      <c r="CI134" s="40">
        <v>-7.2722857952174803E-3</v>
      </c>
      <c r="CJ134" s="40">
        <v>-1.19927662077848E-3</v>
      </c>
      <c r="CK134" s="40">
        <v>-2.2774069526527401E-5</v>
      </c>
      <c r="CL134" s="40">
        <v>-2.96957004299068E-3</v>
      </c>
      <c r="CM134" s="40">
        <v>7.41297520256857E-3</v>
      </c>
      <c r="CN134" s="40">
        <v>1.91768180792474E-3</v>
      </c>
      <c r="CO134" s="40">
        <v>-1.6987987280001999E-3</v>
      </c>
      <c r="CP134" s="40">
        <v>8.3582529171196494E-3</v>
      </c>
      <c r="CQ134" s="40">
        <v>0.121843327652536</v>
      </c>
      <c r="CR134" s="40">
        <v>0.170362599254196</v>
      </c>
      <c r="CS134" s="40">
        <v>0.17478672901821299</v>
      </c>
      <c r="CT134" s="40">
        <v>0.20987912458955699</v>
      </c>
      <c r="CU134" s="40">
        <v>0.129283904721712</v>
      </c>
      <c r="CV134" s="40">
        <v>-6.4281818866746596E-2</v>
      </c>
      <c r="CW134" s="40">
        <v>-7.5969395653570498E-2</v>
      </c>
      <c r="CX134" s="40">
        <v>-3.5327558304644097E-2</v>
      </c>
      <c r="CY134" s="40">
        <v>-9.2867633381256195E-3</v>
      </c>
      <c r="CZ134" s="40">
        <v>1.17200711617425E-2</v>
      </c>
      <c r="DA134" s="40">
        <v>3.9151978402997296E-3</v>
      </c>
      <c r="DB134" s="40">
        <v>-3.9489235603190802E-3</v>
      </c>
      <c r="DC134" s="40">
        <v>1.92336381160926E-3</v>
      </c>
      <c r="DD134" s="40">
        <v>-3.3162280827387001E-3</v>
      </c>
      <c r="DE134" s="40">
        <v>5.7634118976619304E-3</v>
      </c>
      <c r="DF134" s="40">
        <v>3.4556662881524698E-3</v>
      </c>
      <c r="DG134" s="40">
        <v>-3.6529696169937398E-3</v>
      </c>
      <c r="DH134" s="40">
        <v>1.6851909761656501E-3</v>
      </c>
      <c r="DI134" s="40">
        <v>2.6395767275217401E-3</v>
      </c>
      <c r="DJ134" s="40">
        <v>4.2582482277090401E-3</v>
      </c>
      <c r="DK134" s="40">
        <v>1.46367010726807E-2</v>
      </c>
      <c r="DL134" s="40">
        <v>6.3192676490696599E-3</v>
      </c>
      <c r="DM134" s="40">
        <v>2.6983882641358802E-3</v>
      </c>
      <c r="DN134" s="40">
        <v>1.3383701626742401E-2</v>
      </c>
      <c r="DO134" s="40">
        <v>0.12898476607033901</v>
      </c>
      <c r="DP134" s="40">
        <v>0.17641888025160599</v>
      </c>
      <c r="DQ134" s="40">
        <v>0.18697149961729101</v>
      </c>
      <c r="DR134" s="40">
        <v>0.221245884282536</v>
      </c>
      <c r="DS134" s="40">
        <v>0.141004015554098</v>
      </c>
      <c r="DT134" s="40">
        <v>-5.4810750387695999E-2</v>
      </c>
      <c r="DU134" s="40">
        <v>-6.5348446987617104E-2</v>
      </c>
      <c r="DV134" s="40">
        <v>-2.3364487538879899E-2</v>
      </c>
      <c r="DW134" s="40">
        <v>6.6301779212744698E-4</v>
      </c>
      <c r="DX134" s="40">
        <v>1.9945024966618399E-2</v>
      </c>
      <c r="DY134" s="40">
        <v>1.09744195602084E-2</v>
      </c>
      <c r="DZ134" s="40">
        <v>2.6484418142904299E-3</v>
      </c>
      <c r="EA134" s="40">
        <v>8.0412797453071096E-3</v>
      </c>
      <c r="EB134" s="40">
        <v>-1.25483005123544E-4</v>
      </c>
      <c r="EC134" s="40">
        <v>9.0766083372187892E-3</v>
      </c>
      <c r="ED134" s="40">
        <v>6.8391764479764196E-3</v>
      </c>
      <c r="EE134" s="40">
        <v>1.57274810921336E-3</v>
      </c>
      <c r="EF134" s="40">
        <v>5.8499040627737597E-3</v>
      </c>
      <c r="EG134" s="40">
        <v>6.48358843261259E-3</v>
      </c>
      <c r="EH134" s="40">
        <v>1.46940698578424E-2</v>
      </c>
      <c r="EI134" s="40">
        <v>2.5066613926338001E-2</v>
      </c>
      <c r="EJ134" s="40">
        <v>1.2674458525148801E-2</v>
      </c>
      <c r="EK134" s="40">
        <v>9.0472279008901191E-3</v>
      </c>
      <c r="EL134" s="40">
        <v>2.06396514003565E-2</v>
      </c>
      <c r="EM134" s="40">
        <v>0.13929586891210299</v>
      </c>
      <c r="EN134" s="40">
        <v>0.185163188127628</v>
      </c>
      <c r="EO134" s="40">
        <v>0.20456437312540601</v>
      </c>
      <c r="EP134" s="40">
        <v>0.23765767996220799</v>
      </c>
      <c r="EQ134" s="40">
        <v>0.15792599415834699</v>
      </c>
      <c r="ER134" s="40">
        <v>-4.11360317392176E-2</v>
      </c>
      <c r="ES134" s="40">
        <v>-5.0013483978099897E-2</v>
      </c>
      <c r="ET134" s="40">
        <v>-6.0917133787608798E-3</v>
      </c>
      <c r="EU134" s="40">
        <v>1.50289214777684E-2</v>
      </c>
      <c r="EV134" s="40">
        <v>3.1820551938806903E-2</v>
      </c>
      <c r="EW134" s="40">
        <v>74.195360067184595</v>
      </c>
      <c r="EX134" s="40">
        <v>71.842641192525704</v>
      </c>
      <c r="EY134" s="40">
        <v>69.884001679613704</v>
      </c>
      <c r="EZ134" s="40">
        <v>68.617048078941806</v>
      </c>
      <c r="FA134" s="40">
        <v>68.482888935544807</v>
      </c>
      <c r="FB134" s="40">
        <v>67.858702498425401</v>
      </c>
      <c r="FC134" s="40">
        <v>67.080411505353794</v>
      </c>
      <c r="FD134" s="40">
        <v>68.369829939113998</v>
      </c>
      <c r="FE134" s="40">
        <v>72.617467982364104</v>
      </c>
      <c r="FF134" s="40">
        <v>77.5532227587655</v>
      </c>
      <c r="FG134" s="40">
        <v>82.163027503674201</v>
      </c>
      <c r="FH134" s="40">
        <v>85.540310728532404</v>
      </c>
      <c r="FI134" s="40">
        <v>88.604555952130994</v>
      </c>
      <c r="FJ134" s="40">
        <v>92.498425362166699</v>
      </c>
      <c r="FK134" s="40">
        <v>94.817342011337402</v>
      </c>
      <c r="FL134" s="40">
        <v>96.599937014486699</v>
      </c>
      <c r="FM134" s="40">
        <v>98.381902162502598</v>
      </c>
      <c r="FN134" s="40">
        <v>98.955175309678793</v>
      </c>
      <c r="FO134" s="40">
        <v>98.8848414864581</v>
      </c>
      <c r="FP134" s="40">
        <v>97.047449086710103</v>
      </c>
      <c r="FQ134" s="40">
        <v>91.155679193785403</v>
      </c>
      <c r="FR134" s="40">
        <v>85.058786479109799</v>
      </c>
      <c r="FS134" s="40">
        <v>81.239239974805798</v>
      </c>
      <c r="FT134" s="40">
        <v>78.334453075792595</v>
      </c>
      <c r="FU134" s="40">
        <v>4.0538654996694699E-2</v>
      </c>
      <c r="FV134" s="40">
        <v>0</v>
      </c>
      <c r="FW134" s="40">
        <v>0</v>
      </c>
      <c r="FX134" s="41">
        <v>1</v>
      </c>
      <c r="FY134" s="22"/>
      <c r="FZ134" s="22"/>
    </row>
    <row r="135" spans="1:182" x14ac:dyDescent="0.2">
      <c r="A135" t="s">
        <v>42</v>
      </c>
      <c r="B135" t="s">
        <v>58</v>
      </c>
      <c r="C135" t="s">
        <v>3</v>
      </c>
      <c r="D135" t="s">
        <v>41</v>
      </c>
      <c r="E135" t="s">
        <v>1</v>
      </c>
      <c r="F135" s="22" t="s">
        <v>1</v>
      </c>
      <c r="G135" s="35">
        <v>43670</v>
      </c>
      <c r="H135" s="40">
        <v>6790</v>
      </c>
      <c r="I135" s="40">
        <v>7.0710436079043797</v>
      </c>
      <c r="J135" s="40">
        <v>6.1502502572286204</v>
      </c>
      <c r="K135" s="40">
        <v>5.5082652293722898</v>
      </c>
      <c r="L135" s="40">
        <v>5.1061640104473902</v>
      </c>
      <c r="M135" s="40">
        <v>4.8556668465925501</v>
      </c>
      <c r="N135" s="40">
        <v>4.8287296208762296</v>
      </c>
      <c r="O135" s="40">
        <v>5.0477651131398904</v>
      </c>
      <c r="P135" s="40">
        <v>5.4188136550972397</v>
      </c>
      <c r="Q135" s="40">
        <v>5.9746300682902698</v>
      </c>
      <c r="R135" s="40">
        <v>6.6302455676679104</v>
      </c>
      <c r="S135" s="40">
        <v>7.5605553538810204</v>
      </c>
      <c r="T135" s="40">
        <v>8.8259934125673798</v>
      </c>
      <c r="U135" s="40">
        <v>10.2108929569893</v>
      </c>
      <c r="V135" s="40">
        <v>11.533845875544801</v>
      </c>
      <c r="W135" s="40">
        <v>12.906814812243001</v>
      </c>
      <c r="X135" s="40">
        <v>14.605109565083801</v>
      </c>
      <c r="Y135" s="40">
        <v>15.9971419016453</v>
      </c>
      <c r="Z135" s="40">
        <v>17.1578204218577</v>
      </c>
      <c r="AA135" s="40">
        <v>17.373190053103599</v>
      </c>
      <c r="AB135" s="40">
        <v>16.837241631831301</v>
      </c>
      <c r="AC135" s="40">
        <v>16.361839417050099</v>
      </c>
      <c r="AD135" s="40">
        <v>14.6881984491582</v>
      </c>
      <c r="AE135" s="40">
        <v>12.3020249352022</v>
      </c>
      <c r="AF135" s="40">
        <v>9.9835710831235005</v>
      </c>
      <c r="AG135" s="40">
        <v>-0.111220620135374</v>
      </c>
      <c r="AH135" s="40">
        <v>-2.3862305071820199E-2</v>
      </c>
      <c r="AI135" s="40">
        <v>-5.6566370369055298E-3</v>
      </c>
      <c r="AJ135" s="40">
        <v>-1.74857227517825E-2</v>
      </c>
      <c r="AK135" s="40">
        <v>-3.10727396568641E-2</v>
      </c>
      <c r="AL135" s="40">
        <v>-4.5014138083038002E-2</v>
      </c>
      <c r="AM135" s="40">
        <v>-8.7593608441129595E-2</v>
      </c>
      <c r="AN135" s="40">
        <v>3.0737854881669399E-2</v>
      </c>
      <c r="AO135" s="40">
        <v>6.9211221484533403E-2</v>
      </c>
      <c r="AP135" s="40">
        <v>3.6510863697200302E-2</v>
      </c>
      <c r="AQ135" s="40">
        <v>-4.4511111220223797E-2</v>
      </c>
      <c r="AR135" s="40">
        <v>-6.7218224782871303E-2</v>
      </c>
      <c r="AS135" s="40">
        <v>-1.14018396025703E-2</v>
      </c>
      <c r="AT135" s="40">
        <v>-6.2731442202481294E-2</v>
      </c>
      <c r="AU135" s="40">
        <v>1.1546928598304</v>
      </c>
      <c r="AV135" s="40">
        <v>1.52984792936722</v>
      </c>
      <c r="AW135" s="40">
        <v>1.7442551131550901</v>
      </c>
      <c r="AX135" s="40">
        <v>1.78805341591658</v>
      </c>
      <c r="AY135" s="40">
        <v>1.49707764507541</v>
      </c>
      <c r="AZ135" s="40">
        <v>-0.29516506186983199</v>
      </c>
      <c r="BA135" s="40">
        <v>-0.57962898945730701</v>
      </c>
      <c r="BB135" s="40">
        <v>-0.47988095917097601</v>
      </c>
      <c r="BC135" s="40">
        <v>-0.282680065415579</v>
      </c>
      <c r="BD135" s="40">
        <v>-0.29504463630213901</v>
      </c>
      <c r="BE135" s="40">
        <v>-4.9995298747331003E-2</v>
      </c>
      <c r="BF135" s="40">
        <v>2.3742251401680198E-2</v>
      </c>
      <c r="BG135" s="40">
        <v>3.3857498293544397E-2</v>
      </c>
      <c r="BH135" s="40">
        <v>1.98916680301701E-2</v>
      </c>
      <c r="BI135" s="40">
        <v>4.4490769779609099E-3</v>
      </c>
      <c r="BJ135" s="40">
        <v>-1.2791836831567399E-2</v>
      </c>
      <c r="BK135" s="40">
        <v>-5.0698111826249198E-2</v>
      </c>
      <c r="BL135" s="40">
        <v>6.5616495966499599E-2</v>
      </c>
      <c r="BM135" s="40">
        <v>0.104726498312466</v>
      </c>
      <c r="BN135" s="40">
        <v>8.1793502425345194E-2</v>
      </c>
      <c r="BO135" s="40">
        <v>-9.2041980922950208E-3</v>
      </c>
      <c r="BP135" s="40">
        <v>-4.3564625267334699E-2</v>
      </c>
      <c r="BQ135" s="40">
        <v>1.2126950033981201E-2</v>
      </c>
      <c r="BR135" s="40">
        <v>-2.99726766712425E-3</v>
      </c>
      <c r="BS135" s="40">
        <v>1.2290702558611</v>
      </c>
      <c r="BT135" s="40">
        <v>1.6171016070394699</v>
      </c>
      <c r="BU135" s="40">
        <v>1.8413532210060399</v>
      </c>
      <c r="BV135" s="40">
        <v>1.9061018985424101</v>
      </c>
      <c r="BW135" s="40">
        <v>1.6189474706257001</v>
      </c>
      <c r="BX135" s="40">
        <v>-0.18155416449543699</v>
      </c>
      <c r="BY135" s="40">
        <v>-0.50547537339037696</v>
      </c>
      <c r="BZ135" s="40">
        <v>-0.39176988720828798</v>
      </c>
      <c r="CA135" s="40">
        <v>-0.203055807669974</v>
      </c>
      <c r="CB135" s="40">
        <v>-0.21962854312348301</v>
      </c>
      <c r="CC135" s="40">
        <v>-7.5908276628344103E-3</v>
      </c>
      <c r="CD135" s="40">
        <v>5.6713022198892897E-2</v>
      </c>
      <c r="CE135" s="40">
        <v>6.12248680526878E-2</v>
      </c>
      <c r="CF135" s="40">
        <v>4.5779135024125103E-2</v>
      </c>
      <c r="CG135" s="40">
        <v>2.9051378970195298E-2</v>
      </c>
      <c r="CH135" s="40">
        <v>9.5252308573704897E-3</v>
      </c>
      <c r="CI135" s="40">
        <v>-2.51444032644286E-2</v>
      </c>
      <c r="CJ135" s="40">
        <v>8.9773336532094003E-2</v>
      </c>
      <c r="CK135" s="40">
        <v>0.12932427085436901</v>
      </c>
      <c r="CL135" s="40">
        <v>0.113156120065313</v>
      </c>
      <c r="CM135" s="40">
        <v>1.52492623857171E-2</v>
      </c>
      <c r="CN135" s="40">
        <v>-2.7182214298125298E-2</v>
      </c>
      <c r="CO135" s="40">
        <v>2.8422918061210001E-2</v>
      </c>
      <c r="CP135" s="40">
        <v>3.8374439649638298E-2</v>
      </c>
      <c r="CQ135" s="40">
        <v>1.2805838137783201</v>
      </c>
      <c r="CR135" s="40">
        <v>1.6775332383970001</v>
      </c>
      <c r="CS135" s="40">
        <v>1.9086030747165501</v>
      </c>
      <c r="CT135" s="40">
        <v>1.9878619180015</v>
      </c>
      <c r="CU135" s="40">
        <v>1.70335414055344</v>
      </c>
      <c r="CV135" s="40">
        <v>-0.10286760306340299</v>
      </c>
      <c r="CW135" s="40">
        <v>-0.45411680479436001</v>
      </c>
      <c r="CX135" s="40">
        <v>-0.330744427177047</v>
      </c>
      <c r="CY135" s="40">
        <v>-0.147908289312358</v>
      </c>
      <c r="CZ135" s="40">
        <v>-0.16739558672572899</v>
      </c>
      <c r="DA135" s="40">
        <v>3.4813643421662203E-2</v>
      </c>
      <c r="DB135" s="40">
        <v>8.9683792996105696E-2</v>
      </c>
      <c r="DC135" s="40">
        <v>8.8592237811831204E-2</v>
      </c>
      <c r="DD135" s="40">
        <v>7.16666020180802E-2</v>
      </c>
      <c r="DE135" s="40">
        <v>5.3653680962429701E-2</v>
      </c>
      <c r="DF135" s="40">
        <v>3.1842298546308399E-2</v>
      </c>
      <c r="DG135" s="40">
        <v>4.0930529739200902E-4</v>
      </c>
      <c r="DH135" s="40">
        <v>0.113930177097688</v>
      </c>
      <c r="DI135" s="40">
        <v>0.153922043396272</v>
      </c>
      <c r="DJ135" s="40">
        <v>0.14451873770528101</v>
      </c>
      <c r="DK135" s="40">
        <v>3.9702722863729299E-2</v>
      </c>
      <c r="DL135" s="40">
        <v>-1.0799803328916001E-2</v>
      </c>
      <c r="DM135" s="40">
        <v>4.4718886088438797E-2</v>
      </c>
      <c r="DN135" s="40">
        <v>7.9746146966400894E-2</v>
      </c>
      <c r="DO135" s="40">
        <v>1.33209737169555</v>
      </c>
      <c r="DP135" s="40">
        <v>1.73796486975454</v>
      </c>
      <c r="DQ135" s="40">
        <v>1.9758529284270501</v>
      </c>
      <c r="DR135" s="40">
        <v>2.0696219374606</v>
      </c>
      <c r="DS135" s="40">
        <v>1.78776081048117</v>
      </c>
      <c r="DT135" s="40">
        <v>-2.41810416313686E-2</v>
      </c>
      <c r="DU135" s="40">
        <v>-0.402758236198343</v>
      </c>
      <c r="DV135" s="40">
        <v>-0.26971896714580801</v>
      </c>
      <c r="DW135" s="40">
        <v>-9.2760770954742694E-2</v>
      </c>
      <c r="DX135" s="40">
        <v>-0.115162630327976</v>
      </c>
      <c r="DY135" s="40">
        <v>9.6038964809704794E-2</v>
      </c>
      <c r="DZ135" s="40">
        <v>0.137288349469606</v>
      </c>
      <c r="EA135" s="40">
        <v>0.12810637314228099</v>
      </c>
      <c r="EB135" s="40">
        <v>0.109043992800033</v>
      </c>
      <c r="EC135" s="40">
        <v>8.9175497597254696E-2</v>
      </c>
      <c r="ED135" s="40">
        <v>6.4064599797778995E-2</v>
      </c>
      <c r="EE135" s="40">
        <v>3.7304801912272499E-2</v>
      </c>
      <c r="EF135" s="40">
        <v>0.14880881818251901</v>
      </c>
      <c r="EG135" s="40">
        <v>0.18943732022420401</v>
      </c>
      <c r="EH135" s="40">
        <v>0.18980137643342601</v>
      </c>
      <c r="EI135" s="40">
        <v>7.5009635991658094E-2</v>
      </c>
      <c r="EJ135" s="40">
        <v>1.28537961866207E-2</v>
      </c>
      <c r="EK135" s="40">
        <v>6.8247675724990298E-2</v>
      </c>
      <c r="EL135" s="40">
        <v>0.13948032150175799</v>
      </c>
      <c r="EM135" s="40">
        <v>1.4064747677262399</v>
      </c>
      <c r="EN135" s="40">
        <v>1.8252185474267899</v>
      </c>
      <c r="EO135" s="40">
        <v>2.0729510362779999</v>
      </c>
      <c r="EP135" s="40">
        <v>2.1876704200864299</v>
      </c>
      <c r="EQ135" s="40">
        <v>1.9096306360314601</v>
      </c>
      <c r="ER135" s="40">
        <v>8.9429855743026601E-2</v>
      </c>
      <c r="ES135" s="40">
        <v>-0.32860462013141301</v>
      </c>
      <c r="ET135" s="40">
        <v>-0.18160789518311901</v>
      </c>
      <c r="EU135" s="40">
        <v>-1.31365132091378E-2</v>
      </c>
      <c r="EV135" s="40">
        <v>-3.9746537149319298E-2</v>
      </c>
      <c r="EW135" s="40">
        <v>76.237306664507202</v>
      </c>
      <c r="EX135" s="40">
        <v>75.192525710583894</v>
      </c>
      <c r="EY135" s="40">
        <v>74.192525710583894</v>
      </c>
      <c r="EZ135" s="40">
        <v>74.128350473722605</v>
      </c>
      <c r="FA135" s="40">
        <v>73.9104380921532</v>
      </c>
      <c r="FB135" s="40">
        <v>73.301481901368504</v>
      </c>
      <c r="FC135" s="40">
        <v>72.519394282937895</v>
      </c>
      <c r="FD135" s="40">
        <v>73.391043809215304</v>
      </c>
      <c r="FE135" s="40">
        <v>76.025386670985498</v>
      </c>
      <c r="FF135" s="40">
        <v>79.852255243339499</v>
      </c>
      <c r="FG135" s="40">
        <v>83.570167624908905</v>
      </c>
      <c r="FH135" s="40">
        <v>86.570167624908905</v>
      </c>
      <c r="FI135" s="40">
        <v>89.961211434124195</v>
      </c>
      <c r="FJ135" s="40">
        <v>93.634342861770193</v>
      </c>
      <c r="FK135" s="40">
        <v>95.480605717062105</v>
      </c>
      <c r="FL135" s="40">
        <v>97.153737144708103</v>
      </c>
      <c r="FM135" s="40">
        <v>97.826868572354002</v>
      </c>
      <c r="FN135" s="40">
        <v>97.891043809215304</v>
      </c>
      <c r="FO135" s="40">
        <v>97.782087618430594</v>
      </c>
      <c r="FP135" s="40">
        <v>97.237306664507202</v>
      </c>
      <c r="FQ135" s="40">
        <v>94.801481901368504</v>
      </c>
      <c r="FR135" s="40">
        <v>90.237306664507202</v>
      </c>
      <c r="FS135" s="40">
        <v>86.583569519799198</v>
      </c>
      <c r="FT135" s="40">
        <v>82.974613329014502</v>
      </c>
      <c r="FU135" s="40">
        <v>1.9398641983198898E-2</v>
      </c>
      <c r="FV135" s="40">
        <v>0</v>
      </c>
      <c r="FW135" s="40">
        <v>0</v>
      </c>
      <c r="FX135" s="41">
        <v>1</v>
      </c>
      <c r="FY135" s="22"/>
      <c r="FZ135" s="22"/>
    </row>
    <row r="136" spans="1:182" x14ac:dyDescent="0.2">
      <c r="A136" t="s">
        <v>42</v>
      </c>
      <c r="B136" t="s">
        <v>58</v>
      </c>
      <c r="C136" t="s">
        <v>3</v>
      </c>
      <c r="D136" t="s">
        <v>41</v>
      </c>
      <c r="E136" t="s">
        <v>1</v>
      </c>
      <c r="F136" s="22" t="s">
        <v>77</v>
      </c>
      <c r="G136" s="35">
        <v>43670</v>
      </c>
      <c r="H136" s="40">
        <v>5110</v>
      </c>
      <c r="I136" s="40">
        <v>5.5788779479459603</v>
      </c>
      <c r="J136" s="40">
        <v>4.8472296453174604</v>
      </c>
      <c r="K136" s="40">
        <v>4.3269893663978296</v>
      </c>
      <c r="L136" s="40">
        <v>3.9981407185413498</v>
      </c>
      <c r="M136" s="40">
        <v>3.7884771565691402</v>
      </c>
      <c r="N136" s="40">
        <v>3.7376051470216902</v>
      </c>
      <c r="O136" s="40">
        <v>3.8826196214313402</v>
      </c>
      <c r="P136" s="40">
        <v>4.1712425489237503</v>
      </c>
      <c r="Q136" s="40">
        <v>4.5872462962189298</v>
      </c>
      <c r="R136" s="40">
        <v>5.0934405435177403</v>
      </c>
      <c r="S136" s="40">
        <v>5.81984928132474</v>
      </c>
      <c r="T136" s="40">
        <v>6.7702596950421299</v>
      </c>
      <c r="U136" s="40">
        <v>7.8007014534448897</v>
      </c>
      <c r="V136" s="40">
        <v>8.7533029794185708</v>
      </c>
      <c r="W136" s="40">
        <v>9.7290646017721407</v>
      </c>
      <c r="X136" s="40">
        <v>10.977504192336699</v>
      </c>
      <c r="Y136" s="40">
        <v>12.0313022640306</v>
      </c>
      <c r="Z136" s="40">
        <v>12.9534955145725</v>
      </c>
      <c r="AA136" s="40">
        <v>13.136972459224999</v>
      </c>
      <c r="AB136" s="40">
        <v>12.665867964016</v>
      </c>
      <c r="AC136" s="40">
        <v>12.378944612347899</v>
      </c>
      <c r="AD136" s="40">
        <v>11.242822015832999</v>
      </c>
      <c r="AE136" s="40">
        <v>9.5176357808215499</v>
      </c>
      <c r="AF136" s="40">
        <v>7.7852379582376701</v>
      </c>
      <c r="AG136" s="40">
        <v>-0.10785848369348</v>
      </c>
      <c r="AH136" s="40">
        <v>-2.7856286492487999E-2</v>
      </c>
      <c r="AI136" s="40">
        <v>1.17189020976352E-3</v>
      </c>
      <c r="AJ136" s="40">
        <v>-1.6753991637218701E-2</v>
      </c>
      <c r="AK136" s="40">
        <v>-3.1853511662040899E-3</v>
      </c>
      <c r="AL136" s="40">
        <v>-2.87845870511893E-2</v>
      </c>
      <c r="AM136" s="40">
        <v>-9.0890867542530202E-2</v>
      </c>
      <c r="AN136" s="40">
        <v>1.2676060164692299E-2</v>
      </c>
      <c r="AO136" s="40">
        <v>2.7668318425691601E-2</v>
      </c>
      <c r="AP136" s="40">
        <v>-1.2407510528754899E-2</v>
      </c>
      <c r="AQ136" s="40">
        <v>-7.9011938352220104E-2</v>
      </c>
      <c r="AR136" s="40">
        <v>-3.4149724420533399E-2</v>
      </c>
      <c r="AS136" s="40">
        <v>-2.9547639270290402E-2</v>
      </c>
      <c r="AT136" s="40">
        <v>-7.2174066873789397E-2</v>
      </c>
      <c r="AU136" s="40">
        <v>0.55440993247453896</v>
      </c>
      <c r="AV136" s="40">
        <v>0.74167443923602905</v>
      </c>
      <c r="AW136" s="40">
        <v>0.84015153431178302</v>
      </c>
      <c r="AX136" s="40">
        <v>0.85077621178372898</v>
      </c>
      <c r="AY136" s="40">
        <v>0.88135283788153596</v>
      </c>
      <c r="AZ136" s="40">
        <v>0.102057662883105</v>
      </c>
      <c r="BA136" s="40">
        <v>-0.15372735502645099</v>
      </c>
      <c r="BB136" s="40">
        <v>-0.216179215843636</v>
      </c>
      <c r="BC136" s="40">
        <v>-0.183822454034719</v>
      </c>
      <c r="BD136" s="40">
        <v>-0.19258990627092001</v>
      </c>
      <c r="BE136" s="40">
        <v>-5.1508089638372299E-2</v>
      </c>
      <c r="BF136" s="40">
        <v>1.25285409838413E-2</v>
      </c>
      <c r="BG136" s="40">
        <v>3.19555214930137E-2</v>
      </c>
      <c r="BH136" s="40">
        <v>1.38022584408259E-2</v>
      </c>
      <c r="BI136" s="40">
        <v>2.32392827154165E-2</v>
      </c>
      <c r="BJ136" s="40">
        <v>-5.5372991975447903E-3</v>
      </c>
      <c r="BK136" s="40">
        <v>-5.5394969777155897E-2</v>
      </c>
      <c r="BL136" s="40">
        <v>4.0428113579384702E-2</v>
      </c>
      <c r="BM136" s="40">
        <v>5.2745302182090198E-2</v>
      </c>
      <c r="BN136" s="40">
        <v>1.97067844534125E-2</v>
      </c>
      <c r="BO136" s="40">
        <v>-4.5219981771008499E-2</v>
      </c>
      <c r="BP136" s="40">
        <v>-1.53221457510934E-2</v>
      </c>
      <c r="BQ136" s="40">
        <v>-1.07843041301777E-2</v>
      </c>
      <c r="BR136" s="40">
        <v>-2.29395999364807E-2</v>
      </c>
      <c r="BS136" s="40">
        <v>0.60411492382359999</v>
      </c>
      <c r="BT136" s="40">
        <v>0.79664837930475496</v>
      </c>
      <c r="BU136" s="40">
        <v>0.90782863537172398</v>
      </c>
      <c r="BV136" s="40">
        <v>0.93364855156857096</v>
      </c>
      <c r="BW136" s="40">
        <v>0.95659523017059001</v>
      </c>
      <c r="BX136" s="40">
        <v>0.17442679743484299</v>
      </c>
      <c r="BY136" s="40">
        <v>-0.103217799998518</v>
      </c>
      <c r="BZ136" s="40">
        <v>-0.146644889232138</v>
      </c>
      <c r="CA136" s="40">
        <v>-0.117552615474387</v>
      </c>
      <c r="CB136" s="40">
        <v>-0.13163621098248199</v>
      </c>
      <c r="CC136" s="40">
        <v>-1.2479978374321601E-2</v>
      </c>
      <c r="CD136" s="40">
        <v>4.0498949470857297E-2</v>
      </c>
      <c r="CE136" s="40">
        <v>5.32761707445394E-2</v>
      </c>
      <c r="CF136" s="40">
        <v>3.4965424162290697E-2</v>
      </c>
      <c r="CG136" s="40">
        <v>4.1540903645256699E-2</v>
      </c>
      <c r="CH136" s="40">
        <v>1.05637015523731E-2</v>
      </c>
      <c r="CI136" s="40">
        <v>-3.0810619114947198E-2</v>
      </c>
      <c r="CJ136" s="40">
        <v>5.9649101234151999E-2</v>
      </c>
      <c r="CK136" s="40">
        <v>7.0113544740507794E-2</v>
      </c>
      <c r="CL136" s="40">
        <v>4.1949047329247299E-2</v>
      </c>
      <c r="CM136" s="40">
        <v>-2.1815775582285899E-2</v>
      </c>
      <c r="CN136" s="40">
        <v>-2.2822221185278802E-3</v>
      </c>
      <c r="CO136" s="40">
        <v>2.2111246296788599E-3</v>
      </c>
      <c r="CP136" s="40">
        <v>1.1160041882818101E-2</v>
      </c>
      <c r="CQ136" s="40">
        <v>0.63854044941713495</v>
      </c>
      <c r="CR136" s="40">
        <v>0.83472316273088898</v>
      </c>
      <c r="CS136" s="40">
        <v>0.954701589403115</v>
      </c>
      <c r="CT136" s="40">
        <v>0.991045681652027</v>
      </c>
      <c r="CU136" s="40">
        <v>1.00870788186134</v>
      </c>
      <c r="CV136" s="40">
        <v>0.224549439569451</v>
      </c>
      <c r="CW136" s="40">
        <v>-6.8235036051915707E-2</v>
      </c>
      <c r="CX136" s="40">
        <v>-9.8485626441349602E-2</v>
      </c>
      <c r="CY136" s="40">
        <v>-7.1654327163324899E-2</v>
      </c>
      <c r="CZ136" s="40">
        <v>-8.94198673071252E-2</v>
      </c>
      <c r="DA136" s="40">
        <v>2.6548132889729101E-2</v>
      </c>
      <c r="DB136" s="40">
        <v>6.8469357957873303E-2</v>
      </c>
      <c r="DC136" s="40">
        <v>7.4596819996065003E-2</v>
      </c>
      <c r="DD136" s="40">
        <v>5.6128589883755499E-2</v>
      </c>
      <c r="DE136" s="40">
        <v>5.9842524575096902E-2</v>
      </c>
      <c r="DF136" s="40">
        <v>2.6664702302291E-2</v>
      </c>
      <c r="DG136" s="40">
        <v>-6.22626845273849E-3</v>
      </c>
      <c r="DH136" s="40">
        <v>7.8870088888919304E-2</v>
      </c>
      <c r="DI136" s="40">
        <v>8.7481787298925404E-2</v>
      </c>
      <c r="DJ136" s="40">
        <v>6.4191310205081994E-2</v>
      </c>
      <c r="DK136" s="40">
        <v>1.5884306064366299E-3</v>
      </c>
      <c r="DL136" s="40">
        <v>1.07577015140376E-2</v>
      </c>
      <c r="DM136" s="40">
        <v>1.52065533895354E-2</v>
      </c>
      <c r="DN136" s="40">
        <v>4.5259683702116998E-2</v>
      </c>
      <c r="DO136" s="40">
        <v>0.67296597501066902</v>
      </c>
      <c r="DP136" s="40">
        <v>0.872797946157023</v>
      </c>
      <c r="DQ136" s="40">
        <v>1.00157454343451</v>
      </c>
      <c r="DR136" s="40">
        <v>1.04844281173548</v>
      </c>
      <c r="DS136" s="40">
        <v>1.0608205335520999</v>
      </c>
      <c r="DT136" s="40">
        <v>0.27467208170405899</v>
      </c>
      <c r="DU136" s="40">
        <v>-3.3252272105313299E-2</v>
      </c>
      <c r="DV136" s="40">
        <v>-5.0326363650561201E-2</v>
      </c>
      <c r="DW136" s="40">
        <v>-2.5756038852262401E-2</v>
      </c>
      <c r="DX136" s="40">
        <v>-4.72035236317681E-2</v>
      </c>
      <c r="DY136" s="40">
        <v>8.2898526944836404E-2</v>
      </c>
      <c r="DZ136" s="40">
        <v>0.108854185434203</v>
      </c>
      <c r="EA136" s="40">
        <v>0.105380451279315</v>
      </c>
      <c r="EB136" s="40">
        <v>8.6684839961800098E-2</v>
      </c>
      <c r="EC136" s="40">
        <v>8.6267158456717494E-2</v>
      </c>
      <c r="ED136" s="40">
        <v>4.9911990155935497E-2</v>
      </c>
      <c r="EE136" s="40">
        <v>2.9269629312635902E-2</v>
      </c>
      <c r="EF136" s="40">
        <v>0.106622142303612</v>
      </c>
      <c r="EG136" s="40">
        <v>0.112558771055324</v>
      </c>
      <c r="EH136" s="40">
        <v>9.6305605187249399E-2</v>
      </c>
      <c r="EI136" s="40">
        <v>3.5380387187648202E-2</v>
      </c>
      <c r="EJ136" s="40">
        <v>2.95852801834776E-2</v>
      </c>
      <c r="EK136" s="40">
        <v>3.39698885296481E-2</v>
      </c>
      <c r="EL136" s="40">
        <v>9.4494150639425706E-2</v>
      </c>
      <c r="EM136" s="40">
        <v>0.72267096635973105</v>
      </c>
      <c r="EN136" s="40">
        <v>0.92777188622574902</v>
      </c>
      <c r="EO136" s="40">
        <v>1.06925164449445</v>
      </c>
      <c r="EP136" s="40">
        <v>1.1313151515203199</v>
      </c>
      <c r="EQ136" s="40">
        <v>1.1360629258411501</v>
      </c>
      <c r="ER136" s="40">
        <v>0.34704121625579798</v>
      </c>
      <c r="ES136" s="40">
        <v>1.7257282922619299E-2</v>
      </c>
      <c r="ET136" s="40">
        <v>1.9207962960936999E-2</v>
      </c>
      <c r="EU136" s="40">
        <v>4.05137997080691E-2</v>
      </c>
      <c r="EV136" s="40">
        <v>1.3750171656670101E-2</v>
      </c>
      <c r="EW136" s="40">
        <v>76.220686932491105</v>
      </c>
      <c r="EX136" s="40">
        <v>75.164034741413303</v>
      </c>
      <c r="EY136" s="40">
        <v>74.164034741413303</v>
      </c>
      <c r="EZ136" s="40">
        <v>74.109356494275602</v>
      </c>
      <c r="FA136" s="40">
        <v>73.886695617844495</v>
      </c>
      <c r="FB136" s="40">
        <v>73.275365179628906</v>
      </c>
      <c r="FC136" s="40">
        <v>72.498026056059999</v>
      </c>
      <c r="FD136" s="40">
        <v>73.388669561784397</v>
      </c>
      <c r="FE136" s="40">
        <v>76.058626135017803</v>
      </c>
      <c r="FF136" s="40">
        <v>79.892617449664399</v>
      </c>
      <c r="FG136" s="40">
        <v>83.615278326095506</v>
      </c>
      <c r="FH136" s="40">
        <v>86.615278326095506</v>
      </c>
      <c r="FI136" s="40">
        <v>90.003947887880003</v>
      </c>
      <c r="FJ136" s="40">
        <v>93.669956573233307</v>
      </c>
      <c r="FK136" s="40">
        <v>95.501973943940001</v>
      </c>
      <c r="FL136" s="40">
        <v>97.167982629293306</v>
      </c>
      <c r="FM136" s="40">
        <v>97.833991314646696</v>
      </c>
      <c r="FN136" s="40">
        <v>97.888669561784397</v>
      </c>
      <c r="FO136" s="40">
        <v>97.777339123568893</v>
      </c>
      <c r="FP136" s="40">
        <v>97.220686932491105</v>
      </c>
      <c r="FQ136" s="40">
        <v>94.775365179628906</v>
      </c>
      <c r="FR136" s="40">
        <v>90.220686932491105</v>
      </c>
      <c r="FS136" s="40">
        <v>86.5527043031978</v>
      </c>
      <c r="FT136" s="40">
        <v>82.941373864982197</v>
      </c>
      <c r="FU136" s="40">
        <v>1.7082821783881399E-2</v>
      </c>
      <c r="FV136" s="40">
        <v>0</v>
      </c>
      <c r="FW136" s="40">
        <v>0</v>
      </c>
      <c r="FX136" s="41">
        <v>1</v>
      </c>
      <c r="FY136" s="22"/>
      <c r="FZ136" s="22"/>
    </row>
    <row r="137" spans="1:182" x14ac:dyDescent="0.2">
      <c r="A137" t="s">
        <v>42</v>
      </c>
      <c r="B137" t="s">
        <v>58</v>
      </c>
      <c r="C137" t="s">
        <v>3</v>
      </c>
      <c r="D137" t="s">
        <v>41</v>
      </c>
      <c r="E137" t="s">
        <v>1</v>
      </c>
      <c r="F137" s="22" t="s">
        <v>78</v>
      </c>
      <c r="G137" s="35">
        <v>43670</v>
      </c>
      <c r="H137" s="40">
        <v>1680</v>
      </c>
      <c r="I137" s="40">
        <v>1.5024664503912299</v>
      </c>
      <c r="J137" s="40">
        <v>1.3017023108831101</v>
      </c>
      <c r="K137" s="40">
        <v>1.1742351246407099</v>
      </c>
      <c r="L137" s="40">
        <v>1.1007364283347301</v>
      </c>
      <c r="M137" s="40">
        <v>1.0557342904503499</v>
      </c>
      <c r="N137" s="40">
        <v>1.07259370181115</v>
      </c>
      <c r="O137" s="40">
        <v>1.15417772726924</v>
      </c>
      <c r="P137" s="40">
        <v>1.24560721317835</v>
      </c>
      <c r="Q137" s="40">
        <v>1.3716163971166599</v>
      </c>
      <c r="R137" s="40">
        <v>1.5230067480215299</v>
      </c>
      <c r="S137" s="40">
        <v>1.74018315946549</v>
      </c>
      <c r="T137" s="40">
        <v>2.06961370623329</v>
      </c>
      <c r="U137" s="40">
        <v>2.43444503223105</v>
      </c>
      <c r="V137" s="40">
        <v>2.8058963840354201</v>
      </c>
      <c r="W137" s="40">
        <v>3.18569480828672</v>
      </c>
      <c r="X137" s="40">
        <v>3.6219979062580601</v>
      </c>
      <c r="Y137" s="40">
        <v>3.9462836731798698</v>
      </c>
      <c r="Z137" s="40">
        <v>4.1987611090504302</v>
      </c>
      <c r="AA137" s="40">
        <v>4.2036672275979896</v>
      </c>
      <c r="AB137" s="40">
        <v>4.1102880686986403</v>
      </c>
      <c r="AC137" s="40">
        <v>3.9270003352368201</v>
      </c>
      <c r="AD137" s="40">
        <v>3.4249214734687898</v>
      </c>
      <c r="AE137" s="40">
        <v>2.7803348852009901</v>
      </c>
      <c r="AF137" s="40">
        <v>2.1969303444312298</v>
      </c>
      <c r="AG137" s="40">
        <v>-2.6512807379932501E-2</v>
      </c>
      <c r="AH137" s="40">
        <v>-3.37030745563262E-2</v>
      </c>
      <c r="AI137" s="40">
        <v>-2.4237472991703299E-2</v>
      </c>
      <c r="AJ137" s="40">
        <v>-1.15264577856471E-2</v>
      </c>
      <c r="AK137" s="40">
        <v>-3.0737452991364399E-2</v>
      </c>
      <c r="AL137" s="40">
        <v>-2.85219641079444E-2</v>
      </c>
      <c r="AM137" s="40">
        <v>-3.0401741512737598E-2</v>
      </c>
      <c r="AN137" s="40">
        <v>-1.11786010950066E-2</v>
      </c>
      <c r="AO137" s="40">
        <v>8.8702403138324701E-3</v>
      </c>
      <c r="AP137" s="40">
        <v>-1.5889043723440799E-2</v>
      </c>
      <c r="AQ137" s="40">
        <v>-1.31106835588182E-2</v>
      </c>
      <c r="AR137" s="40">
        <v>-3.1220909581396901E-2</v>
      </c>
      <c r="AS137" s="40">
        <v>-2.7568203132409901E-3</v>
      </c>
      <c r="AT137" s="40">
        <v>-1.4645818937229301E-2</v>
      </c>
      <c r="AU137" s="40">
        <v>0.53638654768713201</v>
      </c>
      <c r="AV137" s="40">
        <v>0.71727672980699997</v>
      </c>
      <c r="AW137" s="40">
        <v>0.84039509895040698</v>
      </c>
      <c r="AX137" s="40">
        <v>0.87852109532377298</v>
      </c>
      <c r="AY137" s="40">
        <v>0.53790223178888696</v>
      </c>
      <c r="AZ137" s="40">
        <v>-0.45725706087395901</v>
      </c>
      <c r="BA137" s="40">
        <v>-0.45915349061674499</v>
      </c>
      <c r="BB137" s="40">
        <v>-0.27235115473364402</v>
      </c>
      <c r="BC137" s="40">
        <v>-0.16809574713574901</v>
      </c>
      <c r="BD137" s="40">
        <v>-0.112077190887962</v>
      </c>
      <c r="BE137" s="40">
        <v>-1.31396573530509E-2</v>
      </c>
      <c r="BF137" s="40">
        <v>-1.9647870230228001E-2</v>
      </c>
      <c r="BG137" s="40">
        <v>-1.5615040423280799E-2</v>
      </c>
      <c r="BH137" s="40">
        <v>-4.9730981462270604E-3</v>
      </c>
      <c r="BI137" s="40">
        <v>-2.2755738669929498E-2</v>
      </c>
      <c r="BJ137" s="40">
        <v>-1.7029647018470599E-2</v>
      </c>
      <c r="BK137" s="40">
        <v>-1.9172103979673401E-2</v>
      </c>
      <c r="BL137" s="40">
        <v>1.3884915068846601E-3</v>
      </c>
      <c r="BM137" s="40">
        <v>2.2212397601089399E-2</v>
      </c>
      <c r="BN137" s="40">
        <v>1.37966165825634E-3</v>
      </c>
      <c r="BO137" s="40">
        <v>3.8292418035058098E-3</v>
      </c>
      <c r="BP137" s="40">
        <v>-2.0952063013239E-2</v>
      </c>
      <c r="BQ137" s="40">
        <v>7.6996069176019999E-3</v>
      </c>
      <c r="BR137" s="40">
        <v>4.3527160065464704E-3</v>
      </c>
      <c r="BS137" s="40">
        <v>0.57277108891207196</v>
      </c>
      <c r="BT137" s="40">
        <v>0.76895872968053902</v>
      </c>
      <c r="BU137" s="40">
        <v>0.89673898513092598</v>
      </c>
      <c r="BV137" s="40">
        <v>0.92875469906397601</v>
      </c>
      <c r="BW137" s="40">
        <v>0.59422072763329803</v>
      </c>
      <c r="BX137" s="40">
        <v>-0.404592762257521</v>
      </c>
      <c r="BY137" s="40">
        <v>-0.41627556162040302</v>
      </c>
      <c r="BZ137" s="40">
        <v>-0.23567946791030001</v>
      </c>
      <c r="CA137" s="40">
        <v>-0.13104973573098699</v>
      </c>
      <c r="CB137" s="40">
        <v>-8.4299204922473406E-2</v>
      </c>
      <c r="CC137" s="40">
        <v>-3.8774543826588198E-3</v>
      </c>
      <c r="CD137" s="40">
        <v>-9.9132785299201106E-3</v>
      </c>
      <c r="CE137" s="40">
        <v>-9.6431698926493399E-3</v>
      </c>
      <c r="CF137" s="40">
        <v>-4.3426122326781501E-4</v>
      </c>
      <c r="CG137" s="40">
        <v>-1.7227627645360899E-2</v>
      </c>
      <c r="CH137" s="40">
        <v>-9.0701032110022395E-3</v>
      </c>
      <c r="CI137" s="40">
        <v>-1.13944912327815E-2</v>
      </c>
      <c r="CJ137" s="40">
        <v>1.0092421560197001E-2</v>
      </c>
      <c r="CK137" s="40">
        <v>3.1453135094429603E-2</v>
      </c>
      <c r="CL137" s="40">
        <v>1.33399144004801E-2</v>
      </c>
      <c r="CM137" s="40">
        <v>1.5561782505864499E-2</v>
      </c>
      <c r="CN137" s="40">
        <v>-1.38398911618124E-2</v>
      </c>
      <c r="CO137" s="40">
        <v>1.4941696564582999E-2</v>
      </c>
      <c r="CP137" s="40">
        <v>1.75110434339379E-2</v>
      </c>
      <c r="CQ137" s="40">
        <v>0.59797091132732805</v>
      </c>
      <c r="CR137" s="40">
        <v>0.80475352535562505</v>
      </c>
      <c r="CS137" s="40">
        <v>0.93576258906086196</v>
      </c>
      <c r="CT137" s="40">
        <v>0.96354633998931805</v>
      </c>
      <c r="CU137" s="40">
        <v>0.63322674629379205</v>
      </c>
      <c r="CV137" s="40">
        <v>-0.36811762946545001</v>
      </c>
      <c r="CW137" s="40">
        <v>-0.38657843861528601</v>
      </c>
      <c r="CX137" s="40">
        <v>-0.21028076932831299</v>
      </c>
      <c r="CY137" s="40">
        <v>-0.105391781084203</v>
      </c>
      <c r="CZ137" s="40">
        <v>-6.5060256462022306E-2</v>
      </c>
      <c r="DA137" s="40">
        <v>5.3847485877332596E-3</v>
      </c>
      <c r="DB137" s="40">
        <v>-1.78686829612223E-4</v>
      </c>
      <c r="DC137" s="40">
        <v>-3.67129936201785E-3</v>
      </c>
      <c r="DD137" s="40">
        <v>4.1045756996914299E-3</v>
      </c>
      <c r="DE137" s="40">
        <v>-1.1699516620792201E-2</v>
      </c>
      <c r="DF137" s="40">
        <v>-1.1105594035338399E-3</v>
      </c>
      <c r="DG137" s="40">
        <v>-3.6168784858894901E-3</v>
      </c>
      <c r="DH137" s="40">
        <v>1.8796351613509201E-2</v>
      </c>
      <c r="DI137" s="40">
        <v>4.0693872587769901E-2</v>
      </c>
      <c r="DJ137" s="40">
        <v>2.5300167142703899E-2</v>
      </c>
      <c r="DK137" s="40">
        <v>2.7294323208223101E-2</v>
      </c>
      <c r="DL137" s="40">
        <v>-6.7277193103858499E-3</v>
      </c>
      <c r="DM137" s="40">
        <v>2.2183786211563899E-2</v>
      </c>
      <c r="DN137" s="40">
        <v>3.0669370861329402E-2</v>
      </c>
      <c r="DO137" s="40">
        <v>0.62317073374258403</v>
      </c>
      <c r="DP137" s="40">
        <v>0.84054832103071098</v>
      </c>
      <c r="DQ137" s="40">
        <v>0.97478619299079705</v>
      </c>
      <c r="DR137" s="40">
        <v>0.99833798091465997</v>
      </c>
      <c r="DS137" s="40">
        <v>0.67223276495428497</v>
      </c>
      <c r="DT137" s="40">
        <v>-0.33164249667338003</v>
      </c>
      <c r="DU137" s="40">
        <v>-0.35688131561017</v>
      </c>
      <c r="DV137" s="40">
        <v>-0.18488207074632501</v>
      </c>
      <c r="DW137" s="40">
        <v>-7.97338264374189E-2</v>
      </c>
      <c r="DX137" s="40">
        <v>-4.5821308001571102E-2</v>
      </c>
      <c r="DY137" s="40">
        <v>1.8757898614614899E-2</v>
      </c>
      <c r="DZ137" s="40">
        <v>1.3876517496486E-2</v>
      </c>
      <c r="EA137" s="40">
        <v>4.9511332064046303E-3</v>
      </c>
      <c r="EB137" s="40">
        <v>1.06579353391115E-2</v>
      </c>
      <c r="EC137" s="40">
        <v>-3.7178022993572999E-3</v>
      </c>
      <c r="ED137" s="40">
        <v>1.0381757685939901E-2</v>
      </c>
      <c r="EE137" s="40">
        <v>7.6127590471746802E-3</v>
      </c>
      <c r="EF137" s="40">
        <v>3.13634442154005E-2</v>
      </c>
      <c r="EG137" s="40">
        <v>5.40360298750268E-2</v>
      </c>
      <c r="EH137" s="40">
        <v>4.25688725244011E-2</v>
      </c>
      <c r="EI137" s="40">
        <v>4.4234248570547099E-2</v>
      </c>
      <c r="EJ137" s="40">
        <v>3.5411272577720102E-3</v>
      </c>
      <c r="EK137" s="40">
        <v>3.2640213442406897E-2</v>
      </c>
      <c r="EL137" s="40">
        <v>4.9667905805105099E-2</v>
      </c>
      <c r="EM137" s="40">
        <v>0.65955527496752497</v>
      </c>
      <c r="EN137" s="40">
        <v>0.89223032090425003</v>
      </c>
      <c r="EO137" s="40">
        <v>1.03113007917132</v>
      </c>
      <c r="EP137" s="40">
        <v>1.04857158465486</v>
      </c>
      <c r="EQ137" s="40">
        <v>0.72855126079869603</v>
      </c>
      <c r="ER137" s="40">
        <v>-0.27897819805694202</v>
      </c>
      <c r="ES137" s="40">
        <v>-0.31400338661382798</v>
      </c>
      <c r="ET137" s="40">
        <v>-0.148210383922981</v>
      </c>
      <c r="EU137" s="40">
        <v>-4.2687815032656999E-2</v>
      </c>
      <c r="EV137" s="40">
        <v>-1.80433220360828E-2</v>
      </c>
      <c r="EW137" s="40">
        <v>76.348790030430393</v>
      </c>
      <c r="EX137" s="40">
        <v>75.383640052166399</v>
      </c>
      <c r="EY137" s="40">
        <v>74.383640052166399</v>
      </c>
      <c r="EZ137" s="40">
        <v>74.255760034777595</v>
      </c>
      <c r="FA137" s="40">
        <v>74.069700043471997</v>
      </c>
      <c r="FB137" s="40">
        <v>73.476670047819198</v>
      </c>
      <c r="FC137" s="40">
        <v>72.662730039124796</v>
      </c>
      <c r="FD137" s="40">
        <v>73.406970004347201</v>
      </c>
      <c r="FE137" s="40">
        <v>75.802419939139298</v>
      </c>
      <c r="FF137" s="40">
        <v>79.581509926097695</v>
      </c>
      <c r="FG137" s="40">
        <v>83.267569917403307</v>
      </c>
      <c r="FH137" s="40">
        <v>86.267569917403307</v>
      </c>
      <c r="FI137" s="40">
        <v>89.674539921750494</v>
      </c>
      <c r="FJ137" s="40">
        <v>93.395449934792097</v>
      </c>
      <c r="FK137" s="40">
        <v>95.337269960875204</v>
      </c>
      <c r="FL137" s="40">
        <v>97.058179973916793</v>
      </c>
      <c r="FM137" s="40">
        <v>97.779089986958397</v>
      </c>
      <c r="FN137" s="40">
        <v>97.906970004347201</v>
      </c>
      <c r="FO137" s="40">
        <v>97.813940008694402</v>
      </c>
      <c r="FP137" s="40">
        <v>97.348790030430393</v>
      </c>
      <c r="FQ137" s="40">
        <v>94.976670047819198</v>
      </c>
      <c r="FR137" s="40">
        <v>90.348790030430393</v>
      </c>
      <c r="FS137" s="40">
        <v>86.790610056513501</v>
      </c>
      <c r="FT137" s="40">
        <v>83.197580060860702</v>
      </c>
      <c r="FU137" s="40">
        <v>3.9459089677494397E-2</v>
      </c>
      <c r="FV137" s="40">
        <v>0</v>
      </c>
      <c r="FW137" s="40">
        <v>0</v>
      </c>
      <c r="FX137" s="41">
        <v>1</v>
      </c>
      <c r="FY137" s="22"/>
      <c r="FZ137" s="22"/>
    </row>
    <row r="138" spans="1:182" x14ac:dyDescent="0.2">
      <c r="A138" t="s">
        <v>42</v>
      </c>
      <c r="B138" t="s">
        <v>58</v>
      </c>
      <c r="C138" t="s">
        <v>3</v>
      </c>
      <c r="D138" t="s">
        <v>41</v>
      </c>
      <c r="E138" t="s">
        <v>77</v>
      </c>
      <c r="F138" s="22" t="s">
        <v>1</v>
      </c>
      <c r="G138" s="35">
        <v>43670</v>
      </c>
      <c r="H138" s="40">
        <v>3888</v>
      </c>
      <c r="I138" s="40">
        <v>4.1325323015646598</v>
      </c>
      <c r="J138" s="40">
        <v>3.6353655710947002</v>
      </c>
      <c r="K138" s="40">
        <v>3.3008003820727501</v>
      </c>
      <c r="L138" s="40">
        <v>3.0942571766488198</v>
      </c>
      <c r="M138" s="40">
        <v>2.9650988719045301</v>
      </c>
      <c r="N138" s="40">
        <v>3.00612878629707</v>
      </c>
      <c r="O138" s="40">
        <v>3.20990521311488</v>
      </c>
      <c r="P138" s="40">
        <v>3.3621677834895398</v>
      </c>
      <c r="Q138" s="40">
        <v>3.6563466888185099</v>
      </c>
      <c r="R138" s="40">
        <v>3.9916104734457099</v>
      </c>
      <c r="S138" s="40">
        <v>4.4786383865408199</v>
      </c>
      <c r="T138" s="40">
        <v>5.1465362023894299</v>
      </c>
      <c r="U138" s="40">
        <v>5.8615364105815901</v>
      </c>
      <c r="V138" s="40">
        <v>6.54290007792497</v>
      </c>
      <c r="W138" s="40">
        <v>7.3128750200256896</v>
      </c>
      <c r="X138" s="40">
        <v>8.3187857937521397</v>
      </c>
      <c r="Y138" s="40">
        <v>9.1623396944851105</v>
      </c>
      <c r="Z138" s="40">
        <v>9.9340533008177392</v>
      </c>
      <c r="AA138" s="40">
        <v>10.0805272564413</v>
      </c>
      <c r="AB138" s="40">
        <v>9.7185380933669308</v>
      </c>
      <c r="AC138" s="40">
        <v>9.4659274210236504</v>
      </c>
      <c r="AD138" s="40">
        <v>8.4878307778950095</v>
      </c>
      <c r="AE138" s="40">
        <v>7.0610680701810802</v>
      </c>
      <c r="AF138" s="40">
        <v>5.76881854100436</v>
      </c>
      <c r="AG138" s="40">
        <v>-2.71484906659691E-2</v>
      </c>
      <c r="AH138" s="40">
        <v>-6.6805627014665499E-3</v>
      </c>
      <c r="AI138" s="40">
        <v>1.8286536486115501E-2</v>
      </c>
      <c r="AJ138" s="40">
        <v>-2.3624451804365302E-3</v>
      </c>
      <c r="AK138" s="40">
        <v>-1.51098788861877E-2</v>
      </c>
      <c r="AL138" s="40">
        <v>-2.00258149803141E-2</v>
      </c>
      <c r="AM138" s="40">
        <v>-3.3008102514015702E-2</v>
      </c>
      <c r="AN138" s="40">
        <v>-4.6786463509157598E-2</v>
      </c>
      <c r="AO138" s="40">
        <v>-8.3497301966079605E-3</v>
      </c>
      <c r="AP138" s="40">
        <v>-5.0972498282348698E-2</v>
      </c>
      <c r="AQ138" s="40">
        <v>-1.65565391034618E-2</v>
      </c>
      <c r="AR138" s="40">
        <v>-1.99611959749658E-2</v>
      </c>
      <c r="AS138" s="40">
        <v>-3.1661375959693698E-2</v>
      </c>
      <c r="AT138" s="40">
        <v>-4.8765247817913603E-2</v>
      </c>
      <c r="AU138" s="40">
        <v>0.84315504897738103</v>
      </c>
      <c r="AV138" s="40">
        <v>1.02958627996552</v>
      </c>
      <c r="AW138" s="40">
        <v>1.1287610707062601</v>
      </c>
      <c r="AX138" s="40">
        <v>1.13268613398396</v>
      </c>
      <c r="AY138" s="40">
        <v>0.96095950731843904</v>
      </c>
      <c r="AZ138" s="40">
        <v>-0.30280501836692503</v>
      </c>
      <c r="BA138" s="40">
        <v>-0.53503624795913296</v>
      </c>
      <c r="BB138" s="40">
        <v>-0.315262826343092</v>
      </c>
      <c r="BC138" s="40">
        <v>-0.216198693861548</v>
      </c>
      <c r="BD138" s="40">
        <v>-0.207331040861222</v>
      </c>
      <c r="BE138" s="40">
        <v>6.4460851659075297E-3</v>
      </c>
      <c r="BF138" s="40">
        <v>2.31696289550033E-2</v>
      </c>
      <c r="BG138" s="40">
        <v>4.3422229611884799E-2</v>
      </c>
      <c r="BH138" s="40">
        <v>2.4262286427443502E-2</v>
      </c>
      <c r="BI138" s="40">
        <v>9.4907648140190801E-3</v>
      </c>
      <c r="BJ138" s="40">
        <v>2.3869374138853301E-3</v>
      </c>
      <c r="BK138" s="40">
        <v>-5.2815670149435204E-3</v>
      </c>
      <c r="BL138" s="40">
        <v>-1.22426246630125E-2</v>
      </c>
      <c r="BM138" s="40">
        <v>1.9919051234294698E-2</v>
      </c>
      <c r="BN138" s="40">
        <v>-1.69210943852404E-2</v>
      </c>
      <c r="BO138" s="40">
        <v>1.20862855993199E-2</v>
      </c>
      <c r="BP138" s="40">
        <v>-4.6891728842585502E-3</v>
      </c>
      <c r="BQ138" s="40">
        <v>-1.6374485766426802E-2</v>
      </c>
      <c r="BR138" s="40">
        <v>-2.0210982611981601E-3</v>
      </c>
      <c r="BS138" s="40">
        <v>0.90564615647260904</v>
      </c>
      <c r="BT138" s="40">
        <v>1.1257593410446201</v>
      </c>
      <c r="BU138" s="40">
        <v>1.2203842364825901</v>
      </c>
      <c r="BV138" s="40">
        <v>1.2306171484877999</v>
      </c>
      <c r="BW138" s="40">
        <v>1.04243675513087</v>
      </c>
      <c r="BX138" s="40">
        <v>-0.22586475571164899</v>
      </c>
      <c r="BY138" s="40">
        <v>-0.48514254309193999</v>
      </c>
      <c r="BZ138" s="40">
        <v>-0.26033646932605897</v>
      </c>
      <c r="CA138" s="40">
        <v>-0.166968417274097</v>
      </c>
      <c r="CB138" s="40">
        <v>-0.15816553003725101</v>
      </c>
      <c r="CC138" s="40">
        <v>2.9713586048915702E-2</v>
      </c>
      <c r="CD138" s="40">
        <v>4.3843780764530098E-2</v>
      </c>
      <c r="CE138" s="40">
        <v>6.0831134100683901E-2</v>
      </c>
      <c r="CF138" s="40">
        <v>4.2702494432939199E-2</v>
      </c>
      <c r="CG138" s="40">
        <v>2.6529095700578601E-2</v>
      </c>
      <c r="CH138" s="40">
        <v>1.7909941446811999E-2</v>
      </c>
      <c r="CI138" s="40">
        <v>1.39217470091997E-2</v>
      </c>
      <c r="CJ138" s="40">
        <v>1.16823328919666E-2</v>
      </c>
      <c r="CK138" s="40">
        <v>3.9497923138996201E-2</v>
      </c>
      <c r="CL138" s="40">
        <v>6.6628042241255597E-3</v>
      </c>
      <c r="CM138" s="40">
        <v>3.1924218734688002E-2</v>
      </c>
      <c r="CN138" s="40">
        <v>5.8881837856590404E-3</v>
      </c>
      <c r="CO138" s="40">
        <v>-5.7868321865655898E-3</v>
      </c>
      <c r="CP138" s="40">
        <v>3.0353757326481101E-2</v>
      </c>
      <c r="CQ138" s="40">
        <v>0.94892730715901696</v>
      </c>
      <c r="CR138" s="40">
        <v>1.1923685101788899</v>
      </c>
      <c r="CS138" s="40">
        <v>1.2838421619903699</v>
      </c>
      <c r="CT138" s="40">
        <v>1.2984438708088399</v>
      </c>
      <c r="CU138" s="40">
        <v>1.0988676487640601</v>
      </c>
      <c r="CV138" s="40">
        <v>-0.172576164177422</v>
      </c>
      <c r="CW138" s="40">
        <v>-0.45058631509061903</v>
      </c>
      <c r="CX138" s="40">
        <v>-0.22229464177657701</v>
      </c>
      <c r="CY138" s="40">
        <v>-0.13287167767834601</v>
      </c>
      <c r="CZ138" s="40">
        <v>-0.124113647011991</v>
      </c>
      <c r="DA138" s="40">
        <v>5.2981086931923903E-2</v>
      </c>
      <c r="DB138" s="40">
        <v>6.4517932574056899E-2</v>
      </c>
      <c r="DC138" s="40">
        <v>7.8240038589483099E-2</v>
      </c>
      <c r="DD138" s="40">
        <v>6.1142702438434997E-2</v>
      </c>
      <c r="DE138" s="40">
        <v>4.3567426587138199E-2</v>
      </c>
      <c r="DF138" s="40">
        <v>3.3432945479738602E-2</v>
      </c>
      <c r="DG138" s="40">
        <v>3.3125061033342902E-2</v>
      </c>
      <c r="DH138" s="40">
        <v>3.5607290446945702E-2</v>
      </c>
      <c r="DI138" s="40">
        <v>5.90767950436977E-2</v>
      </c>
      <c r="DJ138" s="40">
        <v>3.0246702833491599E-2</v>
      </c>
      <c r="DK138" s="40">
        <v>5.1762151870056103E-2</v>
      </c>
      <c r="DL138" s="40">
        <v>1.6465540455576601E-2</v>
      </c>
      <c r="DM138" s="40">
        <v>4.8008213932956203E-3</v>
      </c>
      <c r="DN138" s="40">
        <v>6.2728612914160306E-2</v>
      </c>
      <c r="DO138" s="40">
        <v>0.992208457845424</v>
      </c>
      <c r="DP138" s="40">
        <v>1.25897767931317</v>
      </c>
      <c r="DQ138" s="40">
        <v>1.34730008749815</v>
      </c>
      <c r="DR138" s="40">
        <v>1.36627059312988</v>
      </c>
      <c r="DS138" s="40">
        <v>1.1552985423972599</v>
      </c>
      <c r="DT138" s="40">
        <v>-0.11928757264319401</v>
      </c>
      <c r="DU138" s="40">
        <v>-0.41603008708929901</v>
      </c>
      <c r="DV138" s="40">
        <v>-0.184252814227095</v>
      </c>
      <c r="DW138" s="40">
        <v>-9.8774938082593605E-2</v>
      </c>
      <c r="DX138" s="40">
        <v>-9.0061763986730201E-2</v>
      </c>
      <c r="DY138" s="40">
        <v>8.6575662763800507E-2</v>
      </c>
      <c r="DZ138" s="40">
        <v>9.4368124230526804E-2</v>
      </c>
      <c r="EA138" s="40">
        <v>0.103375731715252</v>
      </c>
      <c r="EB138" s="40">
        <v>8.7767434046314999E-2</v>
      </c>
      <c r="EC138" s="40">
        <v>6.8168070287345006E-2</v>
      </c>
      <c r="ED138" s="40">
        <v>5.5845697873938102E-2</v>
      </c>
      <c r="EE138" s="40">
        <v>6.0851596532415099E-2</v>
      </c>
      <c r="EF138" s="40">
        <v>7.0151129293090794E-2</v>
      </c>
      <c r="EG138" s="40">
        <v>8.7345576474600298E-2</v>
      </c>
      <c r="EH138" s="40">
        <v>6.4298106730599797E-2</v>
      </c>
      <c r="EI138" s="40">
        <v>8.0404976572837794E-2</v>
      </c>
      <c r="EJ138" s="40">
        <v>3.1737563546283903E-2</v>
      </c>
      <c r="EK138" s="40">
        <v>2.0087711586562501E-2</v>
      </c>
      <c r="EL138" s="40">
        <v>0.10947276247087601</v>
      </c>
      <c r="EM138" s="40">
        <v>1.0546995653406499</v>
      </c>
      <c r="EN138" s="40">
        <v>1.35515074039227</v>
      </c>
      <c r="EO138" s="40">
        <v>1.43892325327448</v>
      </c>
      <c r="EP138" s="40">
        <v>1.4642016076337201</v>
      </c>
      <c r="EQ138" s="40">
        <v>1.2367757902096901</v>
      </c>
      <c r="ER138" s="40">
        <v>-4.2347309987918302E-2</v>
      </c>
      <c r="ES138" s="40">
        <v>-0.36613638222210498</v>
      </c>
      <c r="ET138" s="40">
        <v>-0.129326457210062</v>
      </c>
      <c r="EU138" s="40">
        <v>-4.9544661495143402E-2</v>
      </c>
      <c r="EV138" s="40">
        <v>-4.08962531627588E-2</v>
      </c>
      <c r="EW138" s="40">
        <v>76.083548774715098</v>
      </c>
      <c r="EX138" s="40">
        <v>74.928940756654399</v>
      </c>
      <c r="EY138" s="40">
        <v>73.928940756654399</v>
      </c>
      <c r="EZ138" s="40">
        <v>73.952627171102904</v>
      </c>
      <c r="FA138" s="40">
        <v>73.690783963878701</v>
      </c>
      <c r="FB138" s="40">
        <v>73.059862360266493</v>
      </c>
      <c r="FC138" s="40">
        <v>72.321705567490795</v>
      </c>
      <c r="FD138" s="40">
        <v>73.369078396387906</v>
      </c>
      <c r="FE138" s="40">
        <v>76.332902450569904</v>
      </c>
      <c r="FF138" s="40">
        <v>80.225667261406301</v>
      </c>
      <c r="FG138" s="40">
        <v>83.987510468630504</v>
      </c>
      <c r="FH138" s="40">
        <v>86.987510468630504</v>
      </c>
      <c r="FI138" s="40">
        <v>90.356588865018395</v>
      </c>
      <c r="FJ138" s="40">
        <v>93.963824054181998</v>
      </c>
      <c r="FK138" s="40">
        <v>95.678294432509205</v>
      </c>
      <c r="FL138" s="40">
        <v>97.285529621672794</v>
      </c>
      <c r="FM138" s="40">
        <v>97.892764810836397</v>
      </c>
      <c r="FN138" s="40">
        <v>97.869078396387906</v>
      </c>
      <c r="FO138" s="40">
        <v>97.738156792775698</v>
      </c>
      <c r="FP138" s="40">
        <v>97.083548774715098</v>
      </c>
      <c r="FQ138" s="40">
        <v>94.559862360266493</v>
      </c>
      <c r="FR138" s="40">
        <v>90.083548774715098</v>
      </c>
      <c r="FS138" s="40">
        <v>86.298019153042304</v>
      </c>
      <c r="FT138" s="40">
        <v>82.667097549430096</v>
      </c>
      <c r="FU138" s="40">
        <v>2.9193227524823801E-2</v>
      </c>
      <c r="FV138" s="40">
        <v>0</v>
      </c>
      <c r="FW138" s="40">
        <v>0</v>
      </c>
      <c r="FX138" s="41">
        <v>1</v>
      </c>
      <c r="FY138" s="22"/>
      <c r="FZ138" s="22"/>
    </row>
    <row r="139" spans="1:182" x14ac:dyDescent="0.2">
      <c r="A139" t="s">
        <v>42</v>
      </c>
      <c r="B139" t="s">
        <v>58</v>
      </c>
      <c r="C139" t="s">
        <v>3</v>
      </c>
      <c r="D139" t="s">
        <v>41</v>
      </c>
      <c r="E139" t="s">
        <v>77</v>
      </c>
      <c r="F139" s="22" t="s">
        <v>77</v>
      </c>
      <c r="G139" s="35">
        <v>43670</v>
      </c>
      <c r="H139" s="40">
        <v>2899</v>
      </c>
      <c r="I139" s="40">
        <v>3.2699024158635002</v>
      </c>
      <c r="J139" s="40">
        <v>2.8750270895450698</v>
      </c>
      <c r="K139" s="40">
        <v>2.6012154715187399</v>
      </c>
      <c r="L139" s="40">
        <v>2.43164329169156</v>
      </c>
      <c r="M139" s="40">
        <v>2.32052030453664</v>
      </c>
      <c r="N139" s="40">
        <v>2.3359278310018499</v>
      </c>
      <c r="O139" s="40">
        <v>2.4725001608224799</v>
      </c>
      <c r="P139" s="40">
        <v>2.5833431894126</v>
      </c>
      <c r="Q139" s="40">
        <v>2.8022477295159098</v>
      </c>
      <c r="R139" s="40">
        <v>3.0559187766084199</v>
      </c>
      <c r="S139" s="40">
        <v>3.4241244726668598</v>
      </c>
      <c r="T139" s="40">
        <v>3.9168572756905702</v>
      </c>
      <c r="U139" s="40">
        <v>4.4408381219717201</v>
      </c>
      <c r="V139" s="40">
        <v>4.9182267835566904</v>
      </c>
      <c r="W139" s="40">
        <v>5.4738347524651303</v>
      </c>
      <c r="X139" s="40">
        <v>6.1986901998992998</v>
      </c>
      <c r="Y139" s="40">
        <v>6.8555705242961</v>
      </c>
      <c r="Z139" s="40">
        <v>7.4780060719089798</v>
      </c>
      <c r="AA139" s="40">
        <v>7.6240188798344102</v>
      </c>
      <c r="AB139" s="40">
        <v>7.3223012788223603</v>
      </c>
      <c r="AC139" s="40">
        <v>7.1973691866880696</v>
      </c>
      <c r="AD139" s="40">
        <v>6.5226161475313704</v>
      </c>
      <c r="AE139" s="40">
        <v>5.4763104462132297</v>
      </c>
      <c r="AF139" s="40">
        <v>4.5179068748227698</v>
      </c>
      <c r="AG139" s="40">
        <v>-4.8786155098444597E-2</v>
      </c>
      <c r="AH139" s="40">
        <v>-1.46709958137213E-2</v>
      </c>
      <c r="AI139" s="40">
        <v>2.9256654152337198E-3</v>
      </c>
      <c r="AJ139" s="40">
        <v>-1.1628173124739001E-2</v>
      </c>
      <c r="AK139" s="40">
        <v>-1.1296447757677901E-2</v>
      </c>
      <c r="AL139" s="40">
        <v>-2.4972891847560501E-2</v>
      </c>
      <c r="AM139" s="40">
        <v>-4.61507469278504E-2</v>
      </c>
      <c r="AN139" s="40">
        <v>-4.3364088506012297E-2</v>
      </c>
      <c r="AO139" s="40">
        <v>-1.5786829419185501E-2</v>
      </c>
      <c r="AP139" s="40">
        <v>-3.1710414251772498E-2</v>
      </c>
      <c r="AQ139" s="40">
        <v>-3.8735225135394798E-2</v>
      </c>
      <c r="AR139" s="40">
        <v>-6.96349018101413E-3</v>
      </c>
      <c r="AS139" s="40">
        <v>-3.9806933290291897E-2</v>
      </c>
      <c r="AT139" s="40">
        <v>-2.6942820963281801E-2</v>
      </c>
      <c r="AU139" s="40">
        <v>0.49359634351008302</v>
      </c>
      <c r="AV139" s="40">
        <v>0.58616226482225597</v>
      </c>
      <c r="AW139" s="40">
        <v>0.61542479105120496</v>
      </c>
      <c r="AX139" s="40">
        <v>0.59053124262540002</v>
      </c>
      <c r="AY139" s="40">
        <v>0.63024965512553699</v>
      </c>
      <c r="AZ139" s="40">
        <v>-7.69526564645979E-3</v>
      </c>
      <c r="BA139" s="40">
        <v>-0.22580375092893101</v>
      </c>
      <c r="BB139" s="40">
        <v>-0.18180155171323201</v>
      </c>
      <c r="BC139" s="40">
        <v>-0.15399800022837701</v>
      </c>
      <c r="BD139" s="40">
        <v>-0.16372296162491101</v>
      </c>
      <c r="BE139" s="40">
        <v>-1.41246551174255E-2</v>
      </c>
      <c r="BF139" s="40">
        <v>1.43386324737551E-2</v>
      </c>
      <c r="BG139" s="40">
        <v>2.9661620133894302E-2</v>
      </c>
      <c r="BH139" s="40">
        <v>1.5180019291377101E-2</v>
      </c>
      <c r="BI139" s="40">
        <v>1.31210368354587E-2</v>
      </c>
      <c r="BJ139" s="40">
        <v>-9.1498266144673902E-4</v>
      </c>
      <c r="BK139" s="40">
        <v>-1.5452934996370399E-2</v>
      </c>
      <c r="BL139" s="40">
        <v>-1.36957118034386E-2</v>
      </c>
      <c r="BM139" s="40">
        <v>7.7273850926346099E-3</v>
      </c>
      <c r="BN139" s="40">
        <v>-4.9764157687651597E-3</v>
      </c>
      <c r="BO139" s="40">
        <v>-1.5496343496213901E-2</v>
      </c>
      <c r="BP139" s="40">
        <v>6.5984165484523401E-3</v>
      </c>
      <c r="BQ139" s="40">
        <v>-2.6377068715517898E-2</v>
      </c>
      <c r="BR139" s="40">
        <v>1.0773537897384401E-2</v>
      </c>
      <c r="BS139" s="40">
        <v>0.53688169991370505</v>
      </c>
      <c r="BT139" s="40">
        <v>0.64053655688303701</v>
      </c>
      <c r="BU139" s="40">
        <v>0.66828098260165103</v>
      </c>
      <c r="BV139" s="40">
        <v>0.65422835780202704</v>
      </c>
      <c r="BW139" s="40">
        <v>0.679329677203801</v>
      </c>
      <c r="BX139" s="40">
        <v>4.2552017313177801E-2</v>
      </c>
      <c r="BY139" s="40">
        <v>-0.18802421654795101</v>
      </c>
      <c r="BZ139" s="40">
        <v>-0.130727504513276</v>
      </c>
      <c r="CA139" s="40">
        <v>-0.109929227552334</v>
      </c>
      <c r="CB139" s="40">
        <v>-0.119702673481991</v>
      </c>
      <c r="CC139" s="40">
        <v>9.88179418113979E-3</v>
      </c>
      <c r="CD139" s="40">
        <v>3.4430612654499898E-2</v>
      </c>
      <c r="CE139" s="40">
        <v>4.8178860927100997E-2</v>
      </c>
      <c r="CF139" s="40">
        <v>3.3747291693785902E-2</v>
      </c>
      <c r="CG139" s="40">
        <v>3.00325122824135E-2</v>
      </c>
      <c r="CH139" s="40">
        <v>1.57474519539679E-2</v>
      </c>
      <c r="CI139" s="40">
        <v>5.8082760335481697E-3</v>
      </c>
      <c r="CJ139" s="40">
        <v>6.8525155228771504E-3</v>
      </c>
      <c r="CK139" s="40">
        <v>2.4013258432874302E-2</v>
      </c>
      <c r="CL139" s="40">
        <v>1.3539470141587399E-2</v>
      </c>
      <c r="CM139" s="40">
        <v>5.9883513517410101E-4</v>
      </c>
      <c r="CN139" s="40">
        <v>1.5991351836050799E-2</v>
      </c>
      <c r="CO139" s="40">
        <v>-1.70755854220235E-2</v>
      </c>
      <c r="CP139" s="40">
        <v>3.6895773150068201E-2</v>
      </c>
      <c r="CQ139" s="40">
        <v>0.56686100589997102</v>
      </c>
      <c r="CR139" s="40">
        <v>0.67819602592555805</v>
      </c>
      <c r="CS139" s="40">
        <v>0.70488901985525798</v>
      </c>
      <c r="CT139" s="40">
        <v>0.69834478573474601</v>
      </c>
      <c r="CU139" s="40">
        <v>0.71332235098420604</v>
      </c>
      <c r="CV139" s="40">
        <v>7.73531324242306E-2</v>
      </c>
      <c r="CW139" s="40">
        <v>-0.16185822612234699</v>
      </c>
      <c r="CX139" s="40">
        <v>-9.5353775007925495E-2</v>
      </c>
      <c r="CY139" s="40">
        <v>-7.9407329842289098E-2</v>
      </c>
      <c r="CZ139" s="40">
        <v>-8.9214356011889998E-2</v>
      </c>
      <c r="DA139" s="40">
        <v>3.38882434797051E-2</v>
      </c>
      <c r="DB139" s="40">
        <v>5.4522592835244799E-2</v>
      </c>
      <c r="DC139" s="40">
        <v>6.6696101720307793E-2</v>
      </c>
      <c r="DD139" s="40">
        <v>5.2314564096194699E-2</v>
      </c>
      <c r="DE139" s="40">
        <v>4.6943987729368399E-2</v>
      </c>
      <c r="DF139" s="40">
        <v>3.2409886569382498E-2</v>
      </c>
      <c r="DG139" s="40">
        <v>2.70694870634667E-2</v>
      </c>
      <c r="DH139" s="40">
        <v>2.7400742849192899E-2</v>
      </c>
      <c r="DI139" s="40">
        <v>4.0299131773113998E-2</v>
      </c>
      <c r="DJ139" s="40">
        <v>3.2055356051939897E-2</v>
      </c>
      <c r="DK139" s="40">
        <v>1.6694013766562099E-2</v>
      </c>
      <c r="DL139" s="40">
        <v>2.53842871236492E-2</v>
      </c>
      <c r="DM139" s="40">
        <v>-7.7741021285290101E-3</v>
      </c>
      <c r="DN139" s="40">
        <v>6.3018008402751902E-2</v>
      </c>
      <c r="DO139" s="40">
        <v>0.59684031188623599</v>
      </c>
      <c r="DP139" s="40">
        <v>0.71585549496807799</v>
      </c>
      <c r="DQ139" s="40">
        <v>0.74149705710886504</v>
      </c>
      <c r="DR139" s="40">
        <v>0.74246121366746498</v>
      </c>
      <c r="DS139" s="40">
        <v>0.74731502476461098</v>
      </c>
      <c r="DT139" s="40">
        <v>0.112154247535283</v>
      </c>
      <c r="DU139" s="40">
        <v>-0.13569223569674299</v>
      </c>
      <c r="DV139" s="40">
        <v>-5.9980045502575102E-2</v>
      </c>
      <c r="DW139" s="40">
        <v>-4.8885432132243799E-2</v>
      </c>
      <c r="DX139" s="40">
        <v>-5.8726038541788601E-2</v>
      </c>
      <c r="DY139" s="40">
        <v>6.8549743460724205E-2</v>
      </c>
      <c r="DZ139" s="40">
        <v>8.3532221122721101E-2</v>
      </c>
      <c r="EA139" s="40">
        <v>9.3432056438968306E-2</v>
      </c>
      <c r="EB139" s="40">
        <v>7.9122756512310793E-2</v>
      </c>
      <c r="EC139" s="40">
        <v>7.1361472322504907E-2</v>
      </c>
      <c r="ED139" s="40">
        <v>5.6467795755496299E-2</v>
      </c>
      <c r="EE139" s="40">
        <v>5.7767298994946703E-2</v>
      </c>
      <c r="EF139" s="40">
        <v>5.7069119551766599E-2</v>
      </c>
      <c r="EG139" s="40">
        <v>6.3813346284934097E-2</v>
      </c>
      <c r="EH139" s="40">
        <v>5.8789354534947297E-2</v>
      </c>
      <c r="EI139" s="40">
        <v>3.9932895405742998E-2</v>
      </c>
      <c r="EJ139" s="40">
        <v>3.89461938531157E-2</v>
      </c>
      <c r="EK139" s="40">
        <v>5.6557624462449203E-3</v>
      </c>
      <c r="EL139" s="40">
        <v>0.100734367263418</v>
      </c>
      <c r="EM139" s="40">
        <v>0.64012566828985795</v>
      </c>
      <c r="EN139" s="40">
        <v>0.77022978702885903</v>
      </c>
      <c r="EO139" s="40">
        <v>0.79435324865931101</v>
      </c>
      <c r="EP139" s="40">
        <v>0.806158328844093</v>
      </c>
      <c r="EQ139" s="40">
        <v>0.79639504684287499</v>
      </c>
      <c r="ER139" s="40">
        <v>0.16240153049492101</v>
      </c>
      <c r="ES139" s="40">
        <v>-9.7912701315762393E-2</v>
      </c>
      <c r="ET139" s="40">
        <v>-8.9059983026187096E-3</v>
      </c>
      <c r="EU139" s="40">
        <v>-4.8166594562016702E-3</v>
      </c>
      <c r="EV139" s="40">
        <v>-1.4705750398869301E-2</v>
      </c>
      <c r="EW139" s="40">
        <v>76.056839296774498</v>
      </c>
      <c r="EX139" s="40">
        <v>74.883153080184897</v>
      </c>
      <c r="EY139" s="40">
        <v>73.883153080184897</v>
      </c>
      <c r="EZ139" s="40">
        <v>73.922102053456598</v>
      </c>
      <c r="FA139" s="40">
        <v>73.652627566820698</v>
      </c>
      <c r="FB139" s="40">
        <v>73.017890323502797</v>
      </c>
      <c r="FC139" s="40">
        <v>72.287364810138598</v>
      </c>
      <c r="FD139" s="40">
        <v>73.3652627566821</v>
      </c>
      <c r="FE139" s="40">
        <v>76.386321406451003</v>
      </c>
      <c r="FF139" s="40">
        <v>80.290533136404804</v>
      </c>
      <c r="FG139" s="40">
        <v>84.060007623040605</v>
      </c>
      <c r="FH139" s="40">
        <v>87.060007623040605</v>
      </c>
      <c r="FI139" s="40">
        <v>90.425270379722704</v>
      </c>
      <c r="FJ139" s="40">
        <v>94.021058649768904</v>
      </c>
      <c r="FK139" s="40">
        <v>95.712635189861402</v>
      </c>
      <c r="FL139" s="40">
        <v>97.308423459907601</v>
      </c>
      <c r="FM139" s="40">
        <v>97.904211729953801</v>
      </c>
      <c r="FN139" s="40">
        <v>97.8652627566821</v>
      </c>
      <c r="FO139" s="40">
        <v>97.7305255133641</v>
      </c>
      <c r="FP139" s="40">
        <v>97.056839296774498</v>
      </c>
      <c r="FQ139" s="40">
        <v>94.517890323502797</v>
      </c>
      <c r="FR139" s="40">
        <v>90.056839296774498</v>
      </c>
      <c r="FS139" s="40">
        <v>86.248415836866897</v>
      </c>
      <c r="FT139" s="40">
        <v>82.613678593548997</v>
      </c>
      <c r="FU139" s="40">
        <v>2.39904572298613E-2</v>
      </c>
      <c r="FV139" s="40">
        <v>0</v>
      </c>
      <c r="FW139" s="40">
        <v>0</v>
      </c>
      <c r="FX139" s="41">
        <v>1</v>
      </c>
      <c r="FY139" s="22"/>
      <c r="FZ139" s="22"/>
    </row>
    <row r="140" spans="1:182" x14ac:dyDescent="0.2">
      <c r="A140" t="s">
        <v>42</v>
      </c>
      <c r="B140" t="s">
        <v>58</v>
      </c>
      <c r="C140" t="s">
        <v>3</v>
      </c>
      <c r="D140" t="s">
        <v>41</v>
      </c>
      <c r="E140" t="s">
        <v>77</v>
      </c>
      <c r="F140" s="22" t="s">
        <v>78</v>
      </c>
      <c r="G140" s="35">
        <v>43670</v>
      </c>
      <c r="H140" s="40">
        <v>989</v>
      </c>
      <c r="I140" s="40">
        <v>0.87243992480362798</v>
      </c>
      <c r="J140" s="40">
        <v>0.76476862954083702</v>
      </c>
      <c r="K140" s="40">
        <v>0.69846427250093601</v>
      </c>
      <c r="L140" s="40">
        <v>0.66421713678247296</v>
      </c>
      <c r="M140" s="40">
        <v>0.64517017699565005</v>
      </c>
      <c r="N140" s="40">
        <v>0.66826026867559396</v>
      </c>
      <c r="O140" s="40">
        <v>0.735593689742993</v>
      </c>
      <c r="P140" s="40">
        <v>0.78367196311300302</v>
      </c>
      <c r="Q140" s="40">
        <v>0.85552114996706496</v>
      </c>
      <c r="R140" s="40">
        <v>0.93936802095363803</v>
      </c>
      <c r="S140" s="40">
        <v>1.06034844842563</v>
      </c>
      <c r="T140" s="40">
        <v>1.2393530132033499</v>
      </c>
      <c r="U140" s="40">
        <v>1.42981652610059</v>
      </c>
      <c r="V140" s="40">
        <v>1.6289875897927999</v>
      </c>
      <c r="W140" s="40">
        <v>1.8398792635255301</v>
      </c>
      <c r="X140" s="40">
        <v>2.1174853434367402</v>
      </c>
      <c r="Y140" s="40">
        <v>2.30874660758391</v>
      </c>
      <c r="Z140" s="40">
        <v>2.46305054614318</v>
      </c>
      <c r="AA140" s="40">
        <v>2.4674559276136798</v>
      </c>
      <c r="AB140" s="40">
        <v>2.4016392672175901</v>
      </c>
      <c r="AC140" s="40">
        <v>2.2809493255194702</v>
      </c>
      <c r="AD140" s="40">
        <v>1.98025596735306</v>
      </c>
      <c r="AE140" s="40">
        <v>1.59825179430785</v>
      </c>
      <c r="AF140" s="40">
        <v>1.2655102561270799</v>
      </c>
      <c r="AG140" s="40">
        <v>-1.0509732363191899E-2</v>
      </c>
      <c r="AH140" s="40">
        <v>-1.21886061265307E-2</v>
      </c>
      <c r="AI140" s="40">
        <v>-6.5098997558572097E-3</v>
      </c>
      <c r="AJ140" s="40">
        <v>-9.1335933571423892E-3</v>
      </c>
      <c r="AK140" s="40">
        <v>-2.3414302109629401E-2</v>
      </c>
      <c r="AL140" s="40">
        <v>-2.1183405784867999E-2</v>
      </c>
      <c r="AM140" s="40">
        <v>-1.6923557467674301E-2</v>
      </c>
      <c r="AN140" s="40">
        <v>-1.8327873868353599E-2</v>
      </c>
      <c r="AO140" s="40">
        <v>-7.6164133067807699E-3</v>
      </c>
      <c r="AP140" s="40">
        <v>-3.3128483463699399E-2</v>
      </c>
      <c r="AQ140" s="40">
        <v>1.21611165069297E-3</v>
      </c>
      <c r="AR140" s="40">
        <v>-2.0527413634705699E-2</v>
      </c>
      <c r="AS140" s="40">
        <v>3.59762654902358E-4</v>
      </c>
      <c r="AT140" s="40">
        <v>-3.5756622983050199E-2</v>
      </c>
      <c r="AU140" s="40">
        <v>0.31392717260798603</v>
      </c>
      <c r="AV140" s="40">
        <v>0.40331631697763198</v>
      </c>
      <c r="AW140" s="40">
        <v>0.474635204229165</v>
      </c>
      <c r="AX140" s="40">
        <v>0.50771763904746903</v>
      </c>
      <c r="AY140" s="40">
        <v>0.31375260270985</v>
      </c>
      <c r="AZ140" s="40">
        <v>-0.28276311937069398</v>
      </c>
      <c r="BA140" s="40">
        <v>-0.31740697875444901</v>
      </c>
      <c r="BB140" s="40">
        <v>-0.16427582151287501</v>
      </c>
      <c r="BC140" s="40">
        <v>-0.10003895933251</v>
      </c>
      <c r="BD140" s="40">
        <v>-6.8602943395480898E-2</v>
      </c>
      <c r="BE140" s="40">
        <v>1.6829322095175299E-3</v>
      </c>
      <c r="BF140" s="40">
        <v>-4.2718876438563097E-3</v>
      </c>
      <c r="BG140" s="40">
        <v>-9.6643456693618404E-4</v>
      </c>
      <c r="BH140" s="40">
        <v>-3.4939564440131599E-3</v>
      </c>
      <c r="BI140" s="40">
        <v>-1.65909170218735E-2</v>
      </c>
      <c r="BJ140" s="40">
        <v>-1.3518473480298001E-2</v>
      </c>
      <c r="BK140" s="40">
        <v>-7.7859138019853403E-3</v>
      </c>
      <c r="BL140" s="40">
        <v>-9.4379590046595394E-3</v>
      </c>
      <c r="BM140" s="40">
        <v>5.76875055378965E-4</v>
      </c>
      <c r="BN140" s="40">
        <v>-2.10367345829519E-2</v>
      </c>
      <c r="BO140" s="40">
        <v>1.4295141455854501E-2</v>
      </c>
      <c r="BP140" s="40">
        <v>-1.43741789930835E-2</v>
      </c>
      <c r="BQ140" s="40">
        <v>6.6858354194775996E-3</v>
      </c>
      <c r="BR140" s="40">
        <v>-1.7565320357918499E-2</v>
      </c>
      <c r="BS140" s="40">
        <v>0.34132748866842799</v>
      </c>
      <c r="BT140" s="40">
        <v>0.45112480881676398</v>
      </c>
      <c r="BU140" s="40">
        <v>0.51824268837740295</v>
      </c>
      <c r="BV140" s="40">
        <v>0.54461684590806703</v>
      </c>
      <c r="BW140" s="40">
        <v>0.35066737894557298</v>
      </c>
      <c r="BX140" s="40">
        <v>-0.24782215142462899</v>
      </c>
      <c r="BY140" s="40">
        <v>-0.286697174426924</v>
      </c>
      <c r="BZ140" s="40">
        <v>-0.137824717020402</v>
      </c>
      <c r="CA140" s="40">
        <v>-7.2833164567090394E-2</v>
      </c>
      <c r="CB140" s="40">
        <v>-4.9615902536456903E-2</v>
      </c>
      <c r="CC140" s="40">
        <v>1.01275345504274E-2</v>
      </c>
      <c r="CD140" s="40">
        <v>1.21120746078171E-3</v>
      </c>
      <c r="CE140" s="40">
        <v>2.8729525360186498E-3</v>
      </c>
      <c r="CF140" s="40">
        <v>4.12038902163224E-4</v>
      </c>
      <c r="CG140" s="40">
        <v>-1.1865061295967301E-2</v>
      </c>
      <c r="CH140" s="40">
        <v>-8.2097647156062995E-3</v>
      </c>
      <c r="CI140" s="40">
        <v>-1.4572096348592E-3</v>
      </c>
      <c r="CJ140" s="40">
        <v>-3.2808310511462501E-3</v>
      </c>
      <c r="CK140" s="40">
        <v>6.2515216160420103E-3</v>
      </c>
      <c r="CL140" s="40">
        <v>-1.26620261428784E-2</v>
      </c>
      <c r="CM140" s="40">
        <v>2.3353637656652899E-2</v>
      </c>
      <c r="CN140" s="40">
        <v>-1.01124674247103E-2</v>
      </c>
      <c r="CO140" s="40">
        <v>1.1067254145296501E-2</v>
      </c>
      <c r="CP140" s="40">
        <v>-4.9660795753722004E-3</v>
      </c>
      <c r="CQ140" s="40">
        <v>0.36030486410312901</v>
      </c>
      <c r="CR140" s="40">
        <v>0.48423682462697198</v>
      </c>
      <c r="CS140" s="40">
        <v>0.54844509905830097</v>
      </c>
      <c r="CT140" s="40">
        <v>0.57017312417476995</v>
      </c>
      <c r="CU140" s="40">
        <v>0.37623444051405902</v>
      </c>
      <c r="CV140" s="40">
        <v>-0.22362214346480799</v>
      </c>
      <c r="CW140" s="40">
        <v>-0.265427657500037</v>
      </c>
      <c r="CX140" s="40">
        <v>-0.119504762626122</v>
      </c>
      <c r="CY140" s="40">
        <v>-5.3990513988757698E-2</v>
      </c>
      <c r="CZ140" s="40">
        <v>-3.6465535877150401E-2</v>
      </c>
      <c r="DA140" s="40">
        <v>1.8572136891337299E-2</v>
      </c>
      <c r="DB140" s="40">
        <v>6.6943025654197198E-3</v>
      </c>
      <c r="DC140" s="40">
        <v>6.7123396389734804E-3</v>
      </c>
      <c r="DD140" s="40">
        <v>4.3180342483396103E-3</v>
      </c>
      <c r="DE140" s="40">
        <v>-7.13920557006108E-3</v>
      </c>
      <c r="DF140" s="40">
        <v>-2.90105595091464E-3</v>
      </c>
      <c r="DG140" s="40">
        <v>4.8714945322669298E-3</v>
      </c>
      <c r="DH140" s="40">
        <v>2.87629690236705E-3</v>
      </c>
      <c r="DI140" s="40">
        <v>1.1926168176705099E-2</v>
      </c>
      <c r="DJ140" s="40">
        <v>-4.2873177028049103E-3</v>
      </c>
      <c r="DK140" s="40">
        <v>3.24121338574513E-2</v>
      </c>
      <c r="DL140" s="40">
        <v>-5.8507558563370204E-3</v>
      </c>
      <c r="DM140" s="40">
        <v>1.5448672871115499E-2</v>
      </c>
      <c r="DN140" s="40">
        <v>7.6331612071740499E-3</v>
      </c>
      <c r="DO140" s="40">
        <v>0.37928223953783002</v>
      </c>
      <c r="DP140" s="40">
        <v>0.51734884043717899</v>
      </c>
      <c r="DQ140" s="40">
        <v>0.57864750973919798</v>
      </c>
      <c r="DR140" s="40">
        <v>0.59572940244147199</v>
      </c>
      <c r="DS140" s="40">
        <v>0.401801502082545</v>
      </c>
      <c r="DT140" s="40">
        <v>-0.199422135504987</v>
      </c>
      <c r="DU140" s="40">
        <v>-0.24415814057315</v>
      </c>
      <c r="DV140" s="40">
        <v>-0.101184808231843</v>
      </c>
      <c r="DW140" s="40">
        <v>-3.5147863410425098E-2</v>
      </c>
      <c r="DX140" s="40">
        <v>-2.3315169217843899E-2</v>
      </c>
      <c r="DY140" s="40">
        <v>3.0764801464046702E-2</v>
      </c>
      <c r="DZ140" s="40">
        <v>1.46110210480941E-2</v>
      </c>
      <c r="EA140" s="40">
        <v>1.22558048278945E-2</v>
      </c>
      <c r="EB140" s="40">
        <v>9.9576711614688396E-3</v>
      </c>
      <c r="EC140" s="40">
        <v>-3.1582048230521001E-4</v>
      </c>
      <c r="ED140" s="40">
        <v>4.7638763536554203E-3</v>
      </c>
      <c r="EE140" s="40">
        <v>1.4009138197955901E-2</v>
      </c>
      <c r="EF140" s="40">
        <v>1.17662117660611E-2</v>
      </c>
      <c r="EG140" s="40">
        <v>2.0119456538864801E-2</v>
      </c>
      <c r="EH140" s="40">
        <v>7.8044311779425796E-3</v>
      </c>
      <c r="EI140" s="40">
        <v>4.5491163662612903E-2</v>
      </c>
      <c r="EJ140" s="40">
        <v>3.0247878528515701E-4</v>
      </c>
      <c r="EK140" s="40">
        <v>2.17747456356907E-2</v>
      </c>
      <c r="EL140" s="40">
        <v>2.58244638323058E-2</v>
      </c>
      <c r="EM140" s="40">
        <v>0.40668255559827299</v>
      </c>
      <c r="EN140" s="40">
        <v>0.56515733227631204</v>
      </c>
      <c r="EO140" s="40">
        <v>0.62225499388743699</v>
      </c>
      <c r="EP140" s="40">
        <v>0.63262860930207099</v>
      </c>
      <c r="EQ140" s="40">
        <v>0.43871627831826798</v>
      </c>
      <c r="ER140" s="40">
        <v>-0.164481167558921</v>
      </c>
      <c r="ES140" s="40">
        <v>-0.21344833624562501</v>
      </c>
      <c r="ET140" s="40">
        <v>-7.4733703739370105E-2</v>
      </c>
      <c r="EU140" s="40">
        <v>-7.9420686450050598E-3</v>
      </c>
      <c r="EV140" s="40">
        <v>-4.3281283588199101E-3</v>
      </c>
      <c r="EW140" s="40">
        <v>76.177113540040196</v>
      </c>
      <c r="EX140" s="40">
        <v>75.089337497211702</v>
      </c>
      <c r="EY140" s="40">
        <v>74.089337497211702</v>
      </c>
      <c r="EZ140" s="40">
        <v>74.059558331474506</v>
      </c>
      <c r="FA140" s="40">
        <v>73.824447914343096</v>
      </c>
      <c r="FB140" s="40">
        <v>73.206892705777406</v>
      </c>
      <c r="FC140" s="40">
        <v>72.442003122908801</v>
      </c>
      <c r="FD140" s="40">
        <v>73.382444791434295</v>
      </c>
      <c r="FE140" s="40">
        <v>76.145772919919693</v>
      </c>
      <c r="FF140" s="40">
        <v>79.998438545616807</v>
      </c>
      <c r="FG140" s="40">
        <v>83.733548962748202</v>
      </c>
      <c r="FH140" s="40">
        <v>86.733548962748202</v>
      </c>
      <c r="FI140" s="40">
        <v>90.115993754182497</v>
      </c>
      <c r="FJ140" s="40">
        <v>93.763328128485398</v>
      </c>
      <c r="FK140" s="40">
        <v>95.557996877091199</v>
      </c>
      <c r="FL140" s="40">
        <v>97.205331251394199</v>
      </c>
      <c r="FM140" s="40">
        <v>97.852665625697099</v>
      </c>
      <c r="FN140" s="40">
        <v>97.882444791434295</v>
      </c>
      <c r="FO140" s="40">
        <v>97.764889582868605</v>
      </c>
      <c r="FP140" s="40">
        <v>97.177113540040196</v>
      </c>
      <c r="FQ140" s="40">
        <v>94.706892705777406</v>
      </c>
      <c r="FR140" s="40">
        <v>90.177113540040196</v>
      </c>
      <c r="FS140" s="40">
        <v>86.471782288645997</v>
      </c>
      <c r="FT140" s="40">
        <v>82.854227080080307</v>
      </c>
      <c r="FU140" s="40">
        <v>5.1448855534675403E-2</v>
      </c>
      <c r="FV140" s="40">
        <v>0</v>
      </c>
      <c r="FW140" s="40">
        <v>0</v>
      </c>
      <c r="FX140" s="41">
        <v>1</v>
      </c>
      <c r="FY140" s="22"/>
      <c r="FZ140" s="22"/>
    </row>
    <row r="141" spans="1:182" x14ac:dyDescent="0.2">
      <c r="A141" t="s">
        <v>42</v>
      </c>
      <c r="B141" t="s">
        <v>58</v>
      </c>
      <c r="C141" t="s">
        <v>3</v>
      </c>
      <c r="D141" t="s">
        <v>41</v>
      </c>
      <c r="E141" t="s">
        <v>78</v>
      </c>
      <c r="F141" s="22" t="s">
        <v>1</v>
      </c>
      <c r="G141" s="35">
        <v>43670</v>
      </c>
      <c r="H141" s="40">
        <v>2902</v>
      </c>
      <c r="I141" s="40">
        <v>2.93934578044647</v>
      </c>
      <c r="J141" s="40">
        <v>2.5107021230364301</v>
      </c>
      <c r="K141" s="40">
        <v>2.20619173209688</v>
      </c>
      <c r="L141" s="40">
        <v>2.0172282770988601</v>
      </c>
      <c r="M141" s="40">
        <v>1.8958587510517699</v>
      </c>
      <c r="N141" s="40">
        <v>1.8313903394484199</v>
      </c>
      <c r="O141" s="40">
        <v>1.8619192032815901</v>
      </c>
      <c r="P141" s="40">
        <v>2.0576793495729802</v>
      </c>
      <c r="Q141" s="40">
        <v>2.2776577111240699</v>
      </c>
      <c r="R141" s="40">
        <v>2.5983130739870002</v>
      </c>
      <c r="S141" s="40">
        <v>3.0608178210594001</v>
      </c>
      <c r="T141" s="40">
        <v>3.6753390494979001</v>
      </c>
      <c r="U141" s="40">
        <v>4.3678695506706999</v>
      </c>
      <c r="V141" s="40">
        <v>5.03136897331449</v>
      </c>
      <c r="W141" s="40">
        <v>5.6284926693274198</v>
      </c>
      <c r="X141" s="40">
        <v>6.2984418206920498</v>
      </c>
      <c r="Y141" s="40">
        <v>6.8201360987964401</v>
      </c>
      <c r="Z141" s="40">
        <v>7.2117940678014101</v>
      </c>
      <c r="AA141" s="40">
        <v>7.2543808112668797</v>
      </c>
      <c r="AB141" s="40">
        <v>7.0603876399644498</v>
      </c>
      <c r="AC141" s="40">
        <v>6.8450366940501004</v>
      </c>
      <c r="AD141" s="40">
        <v>6.1688153379258699</v>
      </c>
      <c r="AE141" s="40">
        <v>5.2167837446448697</v>
      </c>
      <c r="AF141" s="40">
        <v>4.1884712261360404</v>
      </c>
      <c r="AG141" s="40">
        <v>-8.74975274253776E-2</v>
      </c>
      <c r="AH141" s="40">
        <v>-4.2475253908569897E-2</v>
      </c>
      <c r="AI141" s="40">
        <v>-4.1664219236863399E-2</v>
      </c>
      <c r="AJ141" s="40">
        <v>-1.62609953479247E-2</v>
      </c>
      <c r="AK141" s="40">
        <v>-2.6374348839666799E-3</v>
      </c>
      <c r="AL141" s="40">
        <v>-1.33305846347293E-2</v>
      </c>
      <c r="AM141" s="40">
        <v>-5.9478958633423201E-2</v>
      </c>
      <c r="AN141" s="40">
        <v>5.4547750124234302E-2</v>
      </c>
      <c r="AO141" s="40">
        <v>4.0817472808790202E-2</v>
      </c>
      <c r="AP141" s="40">
        <v>2.2368876890885198E-2</v>
      </c>
      <c r="AQ141" s="40">
        <v>-6.99389583818711E-2</v>
      </c>
      <c r="AR141" s="40">
        <v>-4.4297132811700099E-2</v>
      </c>
      <c r="AS141" s="40">
        <v>2.3839672124188098E-3</v>
      </c>
      <c r="AT141" s="40">
        <v>-4.3948995404200199E-2</v>
      </c>
      <c r="AU141" s="40">
        <v>0.24728263391507699</v>
      </c>
      <c r="AV141" s="40">
        <v>0.41085483363868303</v>
      </c>
      <c r="AW141" s="40">
        <v>0.57638729130390698</v>
      </c>
      <c r="AX141" s="40">
        <v>0.63352739004385505</v>
      </c>
      <c r="AY141" s="40">
        <v>0.457534218585884</v>
      </c>
      <c r="AZ141" s="40">
        <v>-7.0287644557432097E-2</v>
      </c>
      <c r="BA141" s="40">
        <v>-5.88829544932888E-2</v>
      </c>
      <c r="BB141" s="40">
        <v>-0.16365106697783899</v>
      </c>
      <c r="BC141" s="40">
        <v>-0.10797192881050501</v>
      </c>
      <c r="BD141" s="40">
        <v>-7.5492534782376802E-2</v>
      </c>
      <c r="BE141" s="40">
        <v>-5.5709606409631199E-2</v>
      </c>
      <c r="BF141" s="40">
        <v>-1.9462652787521999E-2</v>
      </c>
      <c r="BG141" s="40">
        <v>-1.9447815370526401E-2</v>
      </c>
      <c r="BH141" s="40">
        <v>-1.73951419349067E-3</v>
      </c>
      <c r="BI141" s="40">
        <v>8.0045525683981704E-3</v>
      </c>
      <c r="BJ141" s="40">
        <v>-1.39057765952139E-3</v>
      </c>
      <c r="BK141" s="40">
        <v>-4.0463219731566302E-2</v>
      </c>
      <c r="BL141" s="40">
        <v>6.6549966111064202E-2</v>
      </c>
      <c r="BM141" s="40">
        <v>5.65533508285678E-2</v>
      </c>
      <c r="BN141" s="40">
        <v>3.8954147761394997E-2</v>
      </c>
      <c r="BO141" s="40">
        <v>-4.8627435695129902E-2</v>
      </c>
      <c r="BP141" s="40">
        <v>-3.1454548617234297E-2</v>
      </c>
      <c r="BQ141" s="40">
        <v>1.4974804483993499E-2</v>
      </c>
      <c r="BR141" s="40">
        <v>-1.8555286648722399E-2</v>
      </c>
      <c r="BS141" s="40">
        <v>0.28549488036702603</v>
      </c>
      <c r="BT141" s="40">
        <v>0.45125457663143598</v>
      </c>
      <c r="BU141" s="40">
        <v>0.61714247756616403</v>
      </c>
      <c r="BV141" s="40">
        <v>0.67125524343583098</v>
      </c>
      <c r="BW141" s="40">
        <v>0.52023237339745199</v>
      </c>
      <c r="BX141" s="40">
        <v>-2.15909513138412E-2</v>
      </c>
      <c r="BY141" s="40">
        <v>-2.0804823611389401E-2</v>
      </c>
      <c r="BZ141" s="40">
        <v>-0.11445884700624399</v>
      </c>
      <c r="CA141" s="40">
        <v>-6.3715884265868605E-2</v>
      </c>
      <c r="CB141" s="40">
        <v>-4.1946596557534098E-2</v>
      </c>
      <c r="CC141" s="40">
        <v>-3.36933891487163E-2</v>
      </c>
      <c r="CD141" s="40">
        <v>-3.5241953536813502E-3</v>
      </c>
      <c r="CE141" s="40">
        <v>-4.0608017298667401E-3</v>
      </c>
      <c r="CF141" s="40">
        <v>8.3180194177175197E-3</v>
      </c>
      <c r="CG141" s="40">
        <v>1.53751606595386E-2</v>
      </c>
      <c r="CH141" s="40">
        <v>6.8790347990222104E-3</v>
      </c>
      <c r="CI141" s="40">
        <v>-2.7292976895215801E-2</v>
      </c>
      <c r="CJ141" s="40">
        <v>7.4862664341551796E-2</v>
      </c>
      <c r="CK141" s="40">
        <v>6.7451972009332201E-2</v>
      </c>
      <c r="CL141" s="40">
        <v>5.0441055843096397E-2</v>
      </c>
      <c r="CM141" s="40">
        <v>-3.3867140002945897E-2</v>
      </c>
      <c r="CN141" s="40">
        <v>-2.2559813926126701E-2</v>
      </c>
      <c r="CO141" s="40">
        <v>2.3695180023195799E-2</v>
      </c>
      <c r="CP141" s="40">
        <v>-9.6768132077246997E-4</v>
      </c>
      <c r="CQ141" s="40">
        <v>0.31196056585482501</v>
      </c>
      <c r="CR141" s="40">
        <v>0.47923531555969101</v>
      </c>
      <c r="CS141" s="40">
        <v>0.64536939542009997</v>
      </c>
      <c r="CT141" s="40">
        <v>0.69738543976588396</v>
      </c>
      <c r="CU141" s="40">
        <v>0.56365692442443405</v>
      </c>
      <c r="CV141" s="40">
        <v>1.21362300833926E-2</v>
      </c>
      <c r="CW141" s="40">
        <v>5.5679738411451799E-3</v>
      </c>
      <c r="CX141" s="40">
        <v>-8.0388465306703405E-2</v>
      </c>
      <c r="CY141" s="40">
        <v>-3.30642826301158E-2</v>
      </c>
      <c r="CZ141" s="40">
        <v>-1.8712781932994301E-2</v>
      </c>
      <c r="DA141" s="40">
        <v>-1.16771718878014E-2</v>
      </c>
      <c r="DB141" s="40">
        <v>1.24142620801593E-2</v>
      </c>
      <c r="DC141" s="40">
        <v>1.13262119107929E-2</v>
      </c>
      <c r="DD141" s="40">
        <v>1.8375553028925701E-2</v>
      </c>
      <c r="DE141" s="40">
        <v>2.2745768750679098E-2</v>
      </c>
      <c r="DF141" s="40">
        <v>1.51486472575658E-2</v>
      </c>
      <c r="DG141" s="40">
        <v>-1.4122734058865299E-2</v>
      </c>
      <c r="DH141" s="40">
        <v>8.3175362572039294E-2</v>
      </c>
      <c r="DI141" s="40">
        <v>7.8350593190096601E-2</v>
      </c>
      <c r="DJ141" s="40">
        <v>6.1927963924797901E-2</v>
      </c>
      <c r="DK141" s="40">
        <v>-1.91068443107618E-2</v>
      </c>
      <c r="DL141" s="40">
        <v>-1.3665079235018999E-2</v>
      </c>
      <c r="DM141" s="40">
        <v>3.2415555562398203E-2</v>
      </c>
      <c r="DN141" s="40">
        <v>1.6619924007177499E-2</v>
      </c>
      <c r="DO141" s="40">
        <v>0.338426251342624</v>
      </c>
      <c r="DP141" s="40">
        <v>0.50721605448794604</v>
      </c>
      <c r="DQ141" s="40">
        <v>0.67359631327403702</v>
      </c>
      <c r="DR141" s="40">
        <v>0.72351563609593705</v>
      </c>
      <c r="DS141" s="40">
        <v>0.607081475451416</v>
      </c>
      <c r="DT141" s="40">
        <v>4.58634114806264E-2</v>
      </c>
      <c r="DU141" s="40">
        <v>3.1940771293679802E-2</v>
      </c>
      <c r="DV141" s="40">
        <v>-4.6318083607162497E-2</v>
      </c>
      <c r="DW141" s="40">
        <v>-2.4126809943629001E-3</v>
      </c>
      <c r="DX141" s="40">
        <v>4.5210326915455096E-3</v>
      </c>
      <c r="DY141" s="40">
        <v>2.01107491279451E-2</v>
      </c>
      <c r="DZ141" s="40">
        <v>3.54268632012072E-2</v>
      </c>
      <c r="EA141" s="40">
        <v>3.35426157771299E-2</v>
      </c>
      <c r="EB141" s="40">
        <v>3.2897034183359798E-2</v>
      </c>
      <c r="EC141" s="40">
        <v>3.3387756203043899E-2</v>
      </c>
      <c r="ED141" s="40">
        <v>2.70886542327737E-2</v>
      </c>
      <c r="EE141" s="40">
        <v>4.89300484299159E-3</v>
      </c>
      <c r="EF141" s="40">
        <v>9.51775785588692E-2</v>
      </c>
      <c r="EG141" s="40">
        <v>9.4086471209874206E-2</v>
      </c>
      <c r="EH141" s="40">
        <v>7.8513234795307696E-2</v>
      </c>
      <c r="EI141" s="40">
        <v>2.2046783759792901E-3</v>
      </c>
      <c r="EJ141" s="40">
        <v>-8.2249504055325196E-4</v>
      </c>
      <c r="EK141" s="40">
        <v>4.50063928339728E-2</v>
      </c>
      <c r="EL141" s="40">
        <v>4.2013632762655198E-2</v>
      </c>
      <c r="EM141" s="40">
        <v>0.37663849779457298</v>
      </c>
      <c r="EN141" s="40">
        <v>0.547615797480699</v>
      </c>
      <c r="EO141" s="40">
        <v>0.71435149953629296</v>
      </c>
      <c r="EP141" s="40">
        <v>0.76124348948791298</v>
      </c>
      <c r="EQ141" s="40">
        <v>0.66977963026298404</v>
      </c>
      <c r="ER141" s="40">
        <v>9.4560104724217206E-2</v>
      </c>
      <c r="ES141" s="40">
        <v>7.0018902175579198E-2</v>
      </c>
      <c r="ET141" s="40">
        <v>2.8741363644321201E-3</v>
      </c>
      <c r="EU141" s="40">
        <v>4.1843363550273301E-2</v>
      </c>
      <c r="EV141" s="40">
        <v>3.80669709163882E-2</v>
      </c>
      <c r="EW141" s="40">
        <v>76.523523351648393</v>
      </c>
      <c r="EX141" s="40">
        <v>75.683182888540003</v>
      </c>
      <c r="EY141" s="40">
        <v>74.683182888540003</v>
      </c>
      <c r="EZ141" s="40">
        <v>74.455455259026706</v>
      </c>
      <c r="FA141" s="40">
        <v>74.319319073783404</v>
      </c>
      <c r="FB141" s="40">
        <v>73.751250981161704</v>
      </c>
      <c r="FC141" s="40">
        <v>72.887387166405006</v>
      </c>
      <c r="FD141" s="40">
        <v>73.431931907378299</v>
      </c>
      <c r="FE141" s="40">
        <v>75.452953296703299</v>
      </c>
      <c r="FF141" s="40">
        <v>79.157157574568302</v>
      </c>
      <c r="FG141" s="40">
        <v>82.793293759811604</v>
      </c>
      <c r="FH141" s="40">
        <v>85.793293759811604</v>
      </c>
      <c r="FI141" s="40">
        <v>89.225225667189903</v>
      </c>
      <c r="FJ141" s="40">
        <v>93.021021389325</v>
      </c>
      <c r="FK141" s="40">
        <v>95.112612833594994</v>
      </c>
      <c r="FL141" s="40">
        <v>96.908408555730006</v>
      </c>
      <c r="FM141" s="40">
        <v>97.704204277865003</v>
      </c>
      <c r="FN141" s="40">
        <v>97.931931907378299</v>
      </c>
      <c r="FO141" s="40">
        <v>97.863863814756698</v>
      </c>
      <c r="FP141" s="40">
        <v>97.523523351648393</v>
      </c>
      <c r="FQ141" s="40">
        <v>95.251250981161704</v>
      </c>
      <c r="FR141" s="40">
        <v>90.523523351648393</v>
      </c>
      <c r="FS141" s="40">
        <v>87.115114795918402</v>
      </c>
      <c r="FT141" s="40">
        <v>83.547046703296701</v>
      </c>
      <c r="FU141" s="40">
        <v>2.0006184849652602E-2</v>
      </c>
      <c r="FV141" s="40">
        <v>0</v>
      </c>
      <c r="FW141" s="40">
        <v>0</v>
      </c>
      <c r="FX141" s="41">
        <v>1</v>
      </c>
      <c r="FY141" s="22"/>
      <c r="FZ141" s="22"/>
    </row>
    <row r="142" spans="1:182" x14ac:dyDescent="0.2">
      <c r="A142" t="s">
        <v>42</v>
      </c>
      <c r="B142" t="s">
        <v>58</v>
      </c>
      <c r="C142" t="s">
        <v>3</v>
      </c>
      <c r="D142" t="s">
        <v>41</v>
      </c>
      <c r="E142" t="s">
        <v>78</v>
      </c>
      <c r="F142" s="22" t="s">
        <v>77</v>
      </c>
      <c r="G142" s="35">
        <v>43670</v>
      </c>
      <c r="H142" s="40">
        <v>2211</v>
      </c>
      <c r="I142" s="40">
        <v>2.3092883561853399</v>
      </c>
      <c r="J142" s="40">
        <v>1.9731619734017201</v>
      </c>
      <c r="K142" s="40">
        <v>1.72973771596113</v>
      </c>
      <c r="L142" s="40">
        <v>1.5806133782090801</v>
      </c>
      <c r="M142" s="40">
        <v>1.48589765828372</v>
      </c>
      <c r="N142" s="40">
        <v>1.4277493017934999</v>
      </c>
      <c r="O142" s="40">
        <v>1.44333501885008</v>
      </c>
      <c r="P142" s="40">
        <v>1.60331839369631</v>
      </c>
      <c r="Q142" s="40">
        <v>1.77255771237111</v>
      </c>
      <c r="R142" s="40">
        <v>2.02592930608269</v>
      </c>
      <c r="S142" s="40">
        <v>2.38982446834396</v>
      </c>
      <c r="T142" s="40">
        <v>2.8498639533611598</v>
      </c>
      <c r="U142" s="40">
        <v>3.3622449472274001</v>
      </c>
      <c r="V142" s="40">
        <v>3.8453950470975098</v>
      </c>
      <c r="W142" s="40">
        <v>4.2689535112983199</v>
      </c>
      <c r="X142" s="40">
        <v>4.7850984736158697</v>
      </c>
      <c r="Y142" s="40">
        <v>5.1782197900624096</v>
      </c>
      <c r="Z142" s="40">
        <v>5.4746109097500604</v>
      </c>
      <c r="AA142" s="40">
        <v>5.5161532391317998</v>
      </c>
      <c r="AB142" s="40">
        <v>5.3456293370674501</v>
      </c>
      <c r="AC142" s="40">
        <v>5.1910201387205603</v>
      </c>
      <c r="AD142" s="40">
        <v>4.7209904110584704</v>
      </c>
      <c r="AE142" s="40">
        <v>4.03424905601688</v>
      </c>
      <c r="AF142" s="40">
        <v>3.2599332026437602</v>
      </c>
      <c r="AG142" s="40">
        <v>-7.3478821935014399E-2</v>
      </c>
      <c r="AH142" s="40">
        <v>-3.50532592024701E-2</v>
      </c>
      <c r="AI142" s="40">
        <v>-2.9468711052853098E-2</v>
      </c>
      <c r="AJ142" s="40">
        <v>-2.2008510243665801E-2</v>
      </c>
      <c r="AK142" s="40">
        <v>-4.6293264005038503E-4</v>
      </c>
      <c r="AL142" s="40">
        <v>-1.34968929246217E-2</v>
      </c>
      <c r="AM142" s="40">
        <v>-5.2747333343825302E-2</v>
      </c>
      <c r="AN142" s="40">
        <v>3.8389252237223503E-2</v>
      </c>
      <c r="AO142" s="40">
        <v>1.7719097573401701E-2</v>
      </c>
      <c r="AP142" s="40">
        <v>-4.5509508259968201E-4</v>
      </c>
      <c r="AQ142" s="40">
        <v>-6.1269325303618602E-2</v>
      </c>
      <c r="AR142" s="40">
        <v>-3.8384968669573603E-2</v>
      </c>
      <c r="AS142" s="40">
        <v>1.02748726240069E-3</v>
      </c>
      <c r="AT142" s="40">
        <v>-6.2229503639261503E-2</v>
      </c>
      <c r="AU142" s="40">
        <v>3.0671610450527399E-2</v>
      </c>
      <c r="AV142" s="40">
        <v>0.105236893468585</v>
      </c>
      <c r="AW142" s="40">
        <v>0.183295123796341</v>
      </c>
      <c r="AX142" s="40">
        <v>0.243698964231296</v>
      </c>
      <c r="AY142" s="40">
        <v>0.22570426081442799</v>
      </c>
      <c r="AZ142" s="40">
        <v>9.2250112272494703E-2</v>
      </c>
      <c r="BA142" s="40">
        <v>5.8306916751443102E-2</v>
      </c>
      <c r="BB142" s="40">
        <v>-5.1730695514702198E-2</v>
      </c>
      <c r="BC142" s="40">
        <v>-4.4232185036021797E-2</v>
      </c>
      <c r="BD142" s="40">
        <v>-3.8542626473236398E-2</v>
      </c>
      <c r="BE142" s="40">
        <v>-4.17898754274399E-2</v>
      </c>
      <c r="BF142" s="40">
        <v>-1.0405976007525301E-2</v>
      </c>
      <c r="BG142" s="40">
        <v>-7.8577402123418804E-3</v>
      </c>
      <c r="BH142" s="40">
        <v>-5.5364063152913198E-3</v>
      </c>
      <c r="BI142" s="40">
        <v>1.01564983904251E-2</v>
      </c>
      <c r="BJ142" s="40">
        <v>-3.1627252431941102E-3</v>
      </c>
      <c r="BK142" s="40">
        <v>-3.4581447179810501E-2</v>
      </c>
      <c r="BL142" s="40">
        <v>5.0468927906859799E-2</v>
      </c>
      <c r="BM142" s="40">
        <v>3.18146958649832E-2</v>
      </c>
      <c r="BN142" s="40">
        <v>1.3734798919074699E-2</v>
      </c>
      <c r="BO142" s="40">
        <v>-3.8520202781015103E-2</v>
      </c>
      <c r="BP142" s="40">
        <v>-2.6946145032508601E-2</v>
      </c>
      <c r="BQ142" s="40">
        <v>1.22039275157467E-2</v>
      </c>
      <c r="BR142" s="40">
        <v>-4.135501247764E-2</v>
      </c>
      <c r="BS142" s="40">
        <v>5.3896429086596503E-2</v>
      </c>
      <c r="BT142" s="40">
        <v>0.133407306612641</v>
      </c>
      <c r="BU142" s="40">
        <v>0.22362579562040599</v>
      </c>
      <c r="BV142" s="40">
        <v>0.27651643198107001</v>
      </c>
      <c r="BW142" s="40">
        <v>0.271883565578524</v>
      </c>
      <c r="BX142" s="40">
        <v>0.129528247680018</v>
      </c>
      <c r="BY142" s="40">
        <v>9.3300323679373798E-2</v>
      </c>
      <c r="BZ142" s="40">
        <v>-1.49996134600429E-2</v>
      </c>
      <c r="CA142" s="40">
        <v>-7.2786625617376997E-3</v>
      </c>
      <c r="CB142" s="40">
        <v>-9.74580981967893E-3</v>
      </c>
      <c r="CC142" s="40">
        <v>-1.9842207609381698E-2</v>
      </c>
      <c r="CD142" s="40">
        <v>6.6646572510133699E-3</v>
      </c>
      <c r="CE142" s="40">
        <v>7.1099523589434003E-3</v>
      </c>
      <c r="CF142" s="40">
        <v>5.8721226870243302E-3</v>
      </c>
      <c r="CG142" s="40">
        <v>1.7511483972477902E-2</v>
      </c>
      <c r="CH142" s="40">
        <v>3.9946878122973598E-3</v>
      </c>
      <c r="CI142" s="40">
        <v>-2.1999809760808502E-2</v>
      </c>
      <c r="CJ142" s="40">
        <v>5.8835274477695897E-2</v>
      </c>
      <c r="CK142" s="40">
        <v>4.1577264302734E-2</v>
      </c>
      <c r="CL142" s="40">
        <v>2.35626762783856E-2</v>
      </c>
      <c r="CM142" s="40">
        <v>-2.2764229821830202E-2</v>
      </c>
      <c r="CN142" s="40">
        <v>-1.9023650627222999E-2</v>
      </c>
      <c r="CO142" s="40">
        <v>1.9944695988759101E-2</v>
      </c>
      <c r="CP142" s="40">
        <v>-2.6897403488437801E-2</v>
      </c>
      <c r="CQ142" s="40">
        <v>6.9981867724868904E-2</v>
      </c>
      <c r="CR142" s="40">
        <v>0.15291804894152899</v>
      </c>
      <c r="CS142" s="40">
        <v>0.25155869606763698</v>
      </c>
      <c r="CT142" s="40">
        <v>0.299245710173695</v>
      </c>
      <c r="CU142" s="40">
        <v>0.30386721138350398</v>
      </c>
      <c r="CV142" s="40">
        <v>0.155346970704002</v>
      </c>
      <c r="CW142" s="40">
        <v>0.117536650718292</v>
      </c>
      <c r="CX142" s="40">
        <v>1.04402220782196E-2</v>
      </c>
      <c r="CY142" s="40">
        <v>1.83152345335434E-2</v>
      </c>
      <c r="CZ142" s="40">
        <v>1.01987776716954E-2</v>
      </c>
      <c r="DA142" s="40">
        <v>2.10546020867636E-3</v>
      </c>
      <c r="DB142" s="40">
        <v>2.3735290509552E-2</v>
      </c>
      <c r="DC142" s="40">
        <v>2.20776449302287E-2</v>
      </c>
      <c r="DD142" s="40">
        <v>1.7280651689339999E-2</v>
      </c>
      <c r="DE142" s="40">
        <v>2.4866469554530701E-2</v>
      </c>
      <c r="DF142" s="40">
        <v>1.1152100867788801E-2</v>
      </c>
      <c r="DG142" s="40">
        <v>-9.4181723418064796E-3</v>
      </c>
      <c r="DH142" s="40">
        <v>6.7201621048532001E-2</v>
      </c>
      <c r="DI142" s="40">
        <v>5.13398327404848E-2</v>
      </c>
      <c r="DJ142" s="40">
        <v>3.3390553637696399E-2</v>
      </c>
      <c r="DK142" s="40">
        <v>-7.0082568626451801E-3</v>
      </c>
      <c r="DL142" s="40">
        <v>-1.11011562219374E-2</v>
      </c>
      <c r="DM142" s="40">
        <v>2.7685464461771499E-2</v>
      </c>
      <c r="DN142" s="40">
        <v>-1.24397944992356E-2</v>
      </c>
      <c r="DO142" s="40">
        <v>8.6067306363141402E-2</v>
      </c>
      <c r="DP142" s="40">
        <v>0.17242879127041699</v>
      </c>
      <c r="DQ142" s="40">
        <v>0.27949159651486799</v>
      </c>
      <c r="DR142" s="40">
        <v>0.32197498836631899</v>
      </c>
      <c r="DS142" s="40">
        <v>0.33585085718848501</v>
      </c>
      <c r="DT142" s="40">
        <v>0.18116569372798599</v>
      </c>
      <c r="DU142" s="40">
        <v>0.14177297775721001</v>
      </c>
      <c r="DV142" s="40">
        <v>3.5880057616482101E-2</v>
      </c>
      <c r="DW142" s="40">
        <v>4.3909131628824503E-2</v>
      </c>
      <c r="DX142" s="40">
        <v>3.0143365163069799E-2</v>
      </c>
      <c r="DY142" s="40">
        <v>3.3794406716250898E-2</v>
      </c>
      <c r="DZ142" s="40">
        <v>4.8382573704496799E-2</v>
      </c>
      <c r="EA142" s="40">
        <v>4.3688615770739903E-2</v>
      </c>
      <c r="EB142" s="40">
        <v>3.37527556177145E-2</v>
      </c>
      <c r="EC142" s="40">
        <v>3.54859005850061E-2</v>
      </c>
      <c r="ED142" s="40">
        <v>2.1486268549216501E-2</v>
      </c>
      <c r="EE142" s="40">
        <v>8.7477138222082605E-3</v>
      </c>
      <c r="EF142" s="40">
        <v>7.9281296718168304E-2</v>
      </c>
      <c r="EG142" s="40">
        <v>6.5435431032066393E-2</v>
      </c>
      <c r="EH142" s="40">
        <v>4.7580447639370797E-2</v>
      </c>
      <c r="EI142" s="40">
        <v>1.57408656599583E-2</v>
      </c>
      <c r="EJ142" s="40">
        <v>3.3766741512765501E-4</v>
      </c>
      <c r="EK142" s="40">
        <v>3.8861904715117503E-2</v>
      </c>
      <c r="EL142" s="40">
        <v>8.4346966623858703E-3</v>
      </c>
      <c r="EM142" s="40">
        <v>0.10929212499921</v>
      </c>
      <c r="EN142" s="40">
        <v>0.20059920441447299</v>
      </c>
      <c r="EO142" s="40">
        <v>0.31982226833893301</v>
      </c>
      <c r="EP142" s="40">
        <v>0.354792456116093</v>
      </c>
      <c r="EQ142" s="40">
        <v>0.38203016195257999</v>
      </c>
      <c r="ER142" s="40">
        <v>0.218443829135509</v>
      </c>
      <c r="ES142" s="40">
        <v>0.176766384685141</v>
      </c>
      <c r="ET142" s="40">
        <v>7.2611139671141398E-2</v>
      </c>
      <c r="EU142" s="40">
        <v>8.08626541031085E-2</v>
      </c>
      <c r="EV142" s="40">
        <v>5.8940181816627198E-2</v>
      </c>
      <c r="EW142" s="40">
        <v>76.502171081198398</v>
      </c>
      <c r="EX142" s="40">
        <v>75.646578996340196</v>
      </c>
      <c r="EY142" s="40">
        <v>74.646578996340196</v>
      </c>
      <c r="EZ142" s="40">
        <v>74.431052664226797</v>
      </c>
      <c r="FA142" s="40">
        <v>74.288815830283497</v>
      </c>
      <c r="FB142" s="40">
        <v>73.717697413311797</v>
      </c>
      <c r="FC142" s="40">
        <v>72.859934247255097</v>
      </c>
      <c r="FD142" s="40">
        <v>73.4288815830283</v>
      </c>
      <c r="FE142" s="40">
        <v>75.495657837603105</v>
      </c>
      <c r="FF142" s="40">
        <v>79.209013088518105</v>
      </c>
      <c r="FG142" s="40">
        <v>82.851249922461406</v>
      </c>
      <c r="FH142" s="40">
        <v>85.851249922461406</v>
      </c>
      <c r="FI142" s="40">
        <v>89.280131505489706</v>
      </c>
      <c r="FJ142" s="40">
        <v>93.066776254574805</v>
      </c>
      <c r="FK142" s="40">
        <v>95.140065752744903</v>
      </c>
      <c r="FL142" s="40">
        <v>96.926710501829902</v>
      </c>
      <c r="FM142" s="40">
        <v>97.713355250915001</v>
      </c>
      <c r="FN142" s="40">
        <v>97.9288815830283</v>
      </c>
      <c r="FO142" s="40">
        <v>97.857763166056699</v>
      </c>
      <c r="FP142" s="40">
        <v>97.502171081198398</v>
      </c>
      <c r="FQ142" s="40">
        <v>95.217697413311797</v>
      </c>
      <c r="FR142" s="40">
        <v>90.502171081198398</v>
      </c>
      <c r="FS142" s="40">
        <v>87.075460579368496</v>
      </c>
      <c r="FT142" s="40">
        <v>83.504342162396895</v>
      </c>
      <c r="FU142" s="40">
        <v>2.0396231484973999E-2</v>
      </c>
      <c r="FV142" s="40">
        <v>0</v>
      </c>
      <c r="FW142" s="40">
        <v>0</v>
      </c>
      <c r="FX142" s="41">
        <v>1</v>
      </c>
      <c r="FY142" s="22"/>
      <c r="FZ142" s="22"/>
    </row>
    <row r="143" spans="1:182" x14ac:dyDescent="0.2">
      <c r="A143" t="s">
        <v>42</v>
      </c>
      <c r="B143" t="s">
        <v>58</v>
      </c>
      <c r="C143" t="s">
        <v>3</v>
      </c>
      <c r="D143" t="s">
        <v>41</v>
      </c>
      <c r="E143" t="s">
        <v>78</v>
      </c>
      <c r="F143" s="22" t="s">
        <v>78</v>
      </c>
      <c r="G143" s="35">
        <v>43670</v>
      </c>
      <c r="H143" s="40">
        <v>691</v>
      </c>
      <c r="I143" s="40">
        <v>0.63125078078011498</v>
      </c>
      <c r="J143" s="40">
        <v>0.53911766180542797</v>
      </c>
      <c r="K143" s="40">
        <v>0.47774149945268102</v>
      </c>
      <c r="L143" s="40">
        <v>0.43839245297282903</v>
      </c>
      <c r="M143" s="40">
        <v>0.41217491860255701</v>
      </c>
      <c r="N143" s="40">
        <v>0.40604703833592598</v>
      </c>
      <c r="O143" s="40">
        <v>0.42069769691859998</v>
      </c>
      <c r="P143" s="40">
        <v>0.45627453308332699</v>
      </c>
      <c r="Q143" s="40">
        <v>0.50522207852671996</v>
      </c>
      <c r="R143" s="40">
        <v>0.57235702816812195</v>
      </c>
      <c r="S143" s="40">
        <v>0.67090753686194404</v>
      </c>
      <c r="T143" s="40">
        <v>0.82607932969678799</v>
      </c>
      <c r="U143" s="40">
        <v>1.0064637401360099</v>
      </c>
      <c r="V143" s="40">
        <v>1.18695646883587</v>
      </c>
      <c r="W143" s="40">
        <v>1.35989759313907</v>
      </c>
      <c r="X143" s="40">
        <v>1.51268787782381</v>
      </c>
      <c r="Y143" s="40">
        <v>1.6404782567615099</v>
      </c>
      <c r="Z143" s="40">
        <v>1.7347813167333099</v>
      </c>
      <c r="AA143" s="40">
        <v>1.73617850257538</v>
      </c>
      <c r="AB143" s="40">
        <v>1.7117258483186699</v>
      </c>
      <c r="AC143" s="40">
        <v>1.65008827198675</v>
      </c>
      <c r="AD143" s="40">
        <v>1.4460332894357399</v>
      </c>
      <c r="AE143" s="40">
        <v>1.1813683548667999</v>
      </c>
      <c r="AF143" s="40">
        <v>0.92792127851990902</v>
      </c>
      <c r="AG143" s="40">
        <v>-2.7137366472293201E-2</v>
      </c>
      <c r="AH143" s="40">
        <v>-2.73737353595511E-2</v>
      </c>
      <c r="AI143" s="40">
        <v>-2.3271485721629001E-2</v>
      </c>
      <c r="AJ143" s="40">
        <v>-7.8502904960460994E-3</v>
      </c>
      <c r="AK143" s="40">
        <v>-1.12535991260689E-2</v>
      </c>
      <c r="AL143" s="40">
        <v>-8.2907844251067595E-3</v>
      </c>
      <c r="AM143" s="40">
        <v>-1.6285473009657599E-2</v>
      </c>
      <c r="AN143" s="40">
        <v>3.2093328817083999E-3</v>
      </c>
      <c r="AO143" s="40">
        <v>7.9592861423949304E-3</v>
      </c>
      <c r="AP143" s="40">
        <v>8.0650558825602001E-3</v>
      </c>
      <c r="AQ143" s="40">
        <v>-2.7878545934211098E-2</v>
      </c>
      <c r="AR143" s="40">
        <v>-1.6115924985277402E-2</v>
      </c>
      <c r="AS143" s="40">
        <v>-7.7461619441241301E-3</v>
      </c>
      <c r="AT143" s="40">
        <v>6.40741538384934E-3</v>
      </c>
      <c r="AU143" s="40">
        <v>0.20284043887445699</v>
      </c>
      <c r="AV143" s="40">
        <v>0.27806412853761098</v>
      </c>
      <c r="AW143" s="40">
        <v>0.34623940254526497</v>
      </c>
      <c r="AX143" s="40">
        <v>0.35896570328167499</v>
      </c>
      <c r="AY143" s="40">
        <v>0.21055756369579101</v>
      </c>
      <c r="AZ143" s="40">
        <v>-0.188425499848592</v>
      </c>
      <c r="BA143" s="40">
        <v>-0.14431041981968201</v>
      </c>
      <c r="BB143" s="40">
        <v>-0.12354253083604801</v>
      </c>
      <c r="BC143" s="40">
        <v>-8.2822666487704297E-2</v>
      </c>
      <c r="BD143" s="40">
        <v>-5.2760300521768E-2</v>
      </c>
      <c r="BE143" s="40">
        <v>-1.9723962027984099E-2</v>
      </c>
      <c r="BF143" s="40">
        <v>-1.7490826556110999E-2</v>
      </c>
      <c r="BG143" s="40">
        <v>-1.6421319699809998E-2</v>
      </c>
      <c r="BH143" s="40">
        <v>-1.8617610626547501E-3</v>
      </c>
      <c r="BI143" s="40">
        <v>-5.9830448785060403E-3</v>
      </c>
      <c r="BJ143" s="40">
        <v>-1.7116624187181501E-3</v>
      </c>
      <c r="BK143" s="40">
        <v>-9.8665183616075593E-3</v>
      </c>
      <c r="BL143" s="40">
        <v>1.0229620447040901E-2</v>
      </c>
      <c r="BM143" s="40">
        <v>1.7428116535122402E-2</v>
      </c>
      <c r="BN143" s="40">
        <v>1.7942636124695599E-2</v>
      </c>
      <c r="BO143" s="40">
        <v>-1.91391928017727E-2</v>
      </c>
      <c r="BP143" s="40">
        <v>-8.9828641282899205E-3</v>
      </c>
      <c r="BQ143" s="40">
        <v>-6.6016677750539699E-4</v>
      </c>
      <c r="BR143" s="40">
        <v>1.7407715633008899E-2</v>
      </c>
      <c r="BS143" s="40">
        <v>0.222907025423801</v>
      </c>
      <c r="BT143" s="40">
        <v>0.30335844296780801</v>
      </c>
      <c r="BU143" s="40">
        <v>0.37190849194593001</v>
      </c>
      <c r="BV143" s="40">
        <v>0.38011113500093502</v>
      </c>
      <c r="BW143" s="40">
        <v>0.239000782191512</v>
      </c>
      <c r="BX143" s="40">
        <v>-0.16123096958207001</v>
      </c>
      <c r="BY143" s="40">
        <v>-0.124568002983955</v>
      </c>
      <c r="BZ143" s="40">
        <v>-0.1035959455107</v>
      </c>
      <c r="CA143" s="40">
        <v>-6.3947517916396704E-2</v>
      </c>
      <c r="CB143" s="40">
        <v>-3.8247800285917802E-2</v>
      </c>
      <c r="CC143" s="40">
        <v>-1.45894606930873E-2</v>
      </c>
      <c r="CD143" s="40">
        <v>-1.0645954024857299E-2</v>
      </c>
      <c r="CE143" s="40">
        <v>-1.16769155805536E-2</v>
      </c>
      <c r="CF143" s="40">
        <v>2.28587618023437E-3</v>
      </c>
      <c r="CG143" s="40">
        <v>-2.3326750621754798E-3</v>
      </c>
      <c r="CH143" s="40">
        <v>2.84501744112441E-3</v>
      </c>
      <c r="CI143" s="40">
        <v>-5.4207699262372499E-3</v>
      </c>
      <c r="CJ143" s="40">
        <v>1.5091850229098499E-2</v>
      </c>
      <c r="CK143" s="40">
        <v>2.3986199620511201E-2</v>
      </c>
      <c r="CL143" s="40">
        <v>2.47838181106219E-2</v>
      </c>
      <c r="CM143" s="40">
        <v>-1.30863434446755E-2</v>
      </c>
      <c r="CN143" s="40">
        <v>-4.04252790796989E-3</v>
      </c>
      <c r="CO143" s="40">
        <v>4.2475718890400303E-3</v>
      </c>
      <c r="CP143" s="40">
        <v>2.5026490075691799E-2</v>
      </c>
      <c r="CQ143" s="40">
        <v>0.236805082139635</v>
      </c>
      <c r="CR143" s="40">
        <v>0.32087720808885001</v>
      </c>
      <c r="CS143" s="40">
        <v>0.38968682506985203</v>
      </c>
      <c r="CT143" s="40">
        <v>0.394756396595</v>
      </c>
      <c r="CU143" s="40">
        <v>0.258700468675924</v>
      </c>
      <c r="CV143" s="40">
        <v>-0.14239612076135999</v>
      </c>
      <c r="CW143" s="40">
        <v>-0.11089446522426399</v>
      </c>
      <c r="CX143" s="40">
        <v>-8.9781001277048897E-2</v>
      </c>
      <c r="CY143" s="40">
        <v>-5.08746475147085E-2</v>
      </c>
      <c r="CZ143" s="40">
        <v>-2.8196486831562499E-2</v>
      </c>
      <c r="DA143" s="40">
        <v>-9.4549593581906392E-3</v>
      </c>
      <c r="DB143" s="40">
        <v>-3.80108149360355E-3</v>
      </c>
      <c r="DC143" s="40">
        <v>-6.9325114612972501E-3</v>
      </c>
      <c r="DD143" s="40">
        <v>6.4335134231234799E-3</v>
      </c>
      <c r="DE143" s="40">
        <v>1.3176947541550801E-3</v>
      </c>
      <c r="DF143" s="40">
        <v>7.4016973009669697E-3</v>
      </c>
      <c r="DG143" s="40">
        <v>-9.75021490866942E-4</v>
      </c>
      <c r="DH143" s="40">
        <v>1.9954080011156099E-2</v>
      </c>
      <c r="DI143" s="40">
        <v>3.0544282705900101E-2</v>
      </c>
      <c r="DJ143" s="40">
        <v>3.16250000965482E-2</v>
      </c>
      <c r="DK143" s="40">
        <v>-7.0334940875782003E-3</v>
      </c>
      <c r="DL143" s="40">
        <v>8.9780831235014504E-4</v>
      </c>
      <c r="DM143" s="40">
        <v>9.1553105555854507E-3</v>
      </c>
      <c r="DN143" s="40">
        <v>3.2645264518374698E-2</v>
      </c>
      <c r="DO143" s="40">
        <v>0.25070313885546902</v>
      </c>
      <c r="DP143" s="40">
        <v>0.33839597320989201</v>
      </c>
      <c r="DQ143" s="40">
        <v>0.40746515819377399</v>
      </c>
      <c r="DR143" s="40">
        <v>0.40940165818906499</v>
      </c>
      <c r="DS143" s="40">
        <v>0.278400155160336</v>
      </c>
      <c r="DT143" s="40">
        <v>-0.123561271940649</v>
      </c>
      <c r="DU143" s="40">
        <v>-9.7220927464572296E-2</v>
      </c>
      <c r="DV143" s="40">
        <v>-7.59660570433979E-2</v>
      </c>
      <c r="DW143" s="40">
        <v>-3.7801777113020303E-2</v>
      </c>
      <c r="DX143" s="40">
        <v>-1.81451733772072E-2</v>
      </c>
      <c r="DY143" s="40">
        <v>-2.04155491388153E-3</v>
      </c>
      <c r="DZ143" s="40">
        <v>6.0818273098365598E-3</v>
      </c>
      <c r="EA143" s="40">
        <v>-8.2345439478259894E-5</v>
      </c>
      <c r="EB143" s="40">
        <v>1.24220428565148E-2</v>
      </c>
      <c r="EC143" s="40">
        <v>6.5882490017178897E-3</v>
      </c>
      <c r="ED143" s="40">
        <v>1.39808193073556E-2</v>
      </c>
      <c r="EE143" s="40">
        <v>5.44393315718313E-3</v>
      </c>
      <c r="EF143" s="40">
        <v>2.6974367576488599E-2</v>
      </c>
      <c r="EG143" s="40">
        <v>4.0013113098627602E-2</v>
      </c>
      <c r="EH143" s="40">
        <v>4.1502580338683599E-2</v>
      </c>
      <c r="EI143" s="40">
        <v>1.70585904486015E-3</v>
      </c>
      <c r="EJ143" s="40">
        <v>8.0308691693376493E-3</v>
      </c>
      <c r="EK143" s="40">
        <v>1.62413057222042E-2</v>
      </c>
      <c r="EL143" s="40">
        <v>4.3645564767534201E-2</v>
      </c>
      <c r="EM143" s="40">
        <v>0.27076972540481198</v>
      </c>
      <c r="EN143" s="40">
        <v>0.36369028764008798</v>
      </c>
      <c r="EO143" s="40">
        <v>0.43313424759443803</v>
      </c>
      <c r="EP143" s="40">
        <v>0.43054708990832502</v>
      </c>
      <c r="EQ143" s="40">
        <v>0.30684337365605602</v>
      </c>
      <c r="ER143" s="40">
        <v>-9.6366741674127204E-2</v>
      </c>
      <c r="ES143" s="40">
        <v>-7.7478510628845698E-2</v>
      </c>
      <c r="ET143" s="40">
        <v>-5.6019471718049697E-2</v>
      </c>
      <c r="EU143" s="40">
        <v>-1.89266285417127E-2</v>
      </c>
      <c r="EV143" s="40">
        <v>-3.6326731413570202E-3</v>
      </c>
      <c r="EW143" s="40">
        <v>76.655157109888194</v>
      </c>
      <c r="EX143" s="40">
        <v>75.908840759808299</v>
      </c>
      <c r="EY143" s="40">
        <v>74.908840759808299</v>
      </c>
      <c r="EZ143" s="40">
        <v>74.605893839872195</v>
      </c>
      <c r="FA143" s="40">
        <v>74.507367299840197</v>
      </c>
      <c r="FB143" s="40">
        <v>73.958104029824298</v>
      </c>
      <c r="FC143" s="40">
        <v>73.056630569856196</v>
      </c>
      <c r="FD143" s="40">
        <v>73.450736729984001</v>
      </c>
      <c r="FE143" s="40">
        <v>75.189685780223698</v>
      </c>
      <c r="FF143" s="40">
        <v>78.837475590271595</v>
      </c>
      <c r="FG143" s="40">
        <v>82.436002130303606</v>
      </c>
      <c r="FH143" s="40">
        <v>85.436002130303606</v>
      </c>
      <c r="FI143" s="40">
        <v>88.886738860287593</v>
      </c>
      <c r="FJ143" s="40">
        <v>92.738949050239697</v>
      </c>
      <c r="FK143" s="40">
        <v>94.943369430143804</v>
      </c>
      <c r="FL143" s="40">
        <v>96.795579620095907</v>
      </c>
      <c r="FM143" s="40">
        <v>97.647789810047897</v>
      </c>
      <c r="FN143" s="40">
        <v>97.950736729984001</v>
      </c>
      <c r="FO143" s="40">
        <v>97.901473459968003</v>
      </c>
      <c r="FP143" s="40">
        <v>97.655157109888194</v>
      </c>
      <c r="FQ143" s="40">
        <v>95.458104029824298</v>
      </c>
      <c r="FR143" s="40">
        <v>90.655157109888194</v>
      </c>
      <c r="FS143" s="40">
        <v>87.359577489792301</v>
      </c>
      <c r="FT143" s="40">
        <v>83.810314219776302</v>
      </c>
      <c r="FU143" s="40">
        <v>4.61088029276112E-2</v>
      </c>
      <c r="FV143" s="40">
        <v>0</v>
      </c>
      <c r="FW143" s="40">
        <v>0</v>
      </c>
      <c r="FX143" s="41">
        <v>1</v>
      </c>
      <c r="FY143" s="22"/>
      <c r="FZ143" s="22"/>
    </row>
    <row r="144" spans="1:182" x14ac:dyDescent="0.2">
      <c r="A144" t="s">
        <v>42</v>
      </c>
      <c r="B144" t="s">
        <v>58</v>
      </c>
      <c r="C144" t="s">
        <v>3</v>
      </c>
      <c r="D144" t="s">
        <v>1</v>
      </c>
      <c r="E144" t="s">
        <v>1</v>
      </c>
      <c r="F144" s="22" t="s">
        <v>1</v>
      </c>
      <c r="G144" s="35">
        <v>43672</v>
      </c>
      <c r="H144" s="40">
        <v>66529</v>
      </c>
      <c r="I144" s="40">
        <v>74.250437165411896</v>
      </c>
      <c r="J144" s="40">
        <v>64.566866420141096</v>
      </c>
      <c r="K144" s="40">
        <v>57.950466911591398</v>
      </c>
      <c r="L144" s="40">
        <v>53.103372481126499</v>
      </c>
      <c r="M144" s="40">
        <v>50.830449838176797</v>
      </c>
      <c r="N144" s="40">
        <v>50.959694301909003</v>
      </c>
      <c r="O144" s="40">
        <v>54.150538569151401</v>
      </c>
      <c r="P144" s="40">
        <v>57.779972118145402</v>
      </c>
      <c r="Q144" s="40">
        <v>61.125060819583702</v>
      </c>
      <c r="R144" s="40">
        <v>67.230927115041098</v>
      </c>
      <c r="S144" s="40">
        <v>76.274834904447204</v>
      </c>
      <c r="T144" s="40">
        <v>88.503121872497303</v>
      </c>
      <c r="U144" s="40">
        <v>101.676109657297</v>
      </c>
      <c r="V144" s="40">
        <v>112.970210677442</v>
      </c>
      <c r="W144" s="40">
        <v>124.327428939105</v>
      </c>
      <c r="X144" s="40">
        <v>136.43868197968399</v>
      </c>
      <c r="Y144" s="40">
        <v>146.51340316927701</v>
      </c>
      <c r="Z144" s="40">
        <v>153.29376489398001</v>
      </c>
      <c r="AA144" s="40">
        <v>152.97518640635801</v>
      </c>
      <c r="AB144" s="40">
        <v>145.674708318694</v>
      </c>
      <c r="AC144" s="40">
        <v>135.116373576005</v>
      </c>
      <c r="AD144" s="40">
        <v>123.825321390526</v>
      </c>
      <c r="AE144" s="40">
        <v>105.770386761807</v>
      </c>
      <c r="AF144" s="40">
        <v>87.370853255296893</v>
      </c>
      <c r="AG144" s="40">
        <v>-0.18839890106933399</v>
      </c>
      <c r="AH144" s="40">
        <v>-0.32817285534507701</v>
      </c>
      <c r="AI144" s="40">
        <v>-0.32244502663101199</v>
      </c>
      <c r="AJ144" s="40">
        <v>-0.39012300063305</v>
      </c>
      <c r="AK144" s="40">
        <v>-0.45936858628278499</v>
      </c>
      <c r="AL144" s="40">
        <v>-0.21111483714830001</v>
      </c>
      <c r="AM144" s="40">
        <v>8.0932104319747594E-2</v>
      </c>
      <c r="AN144" s="40">
        <v>0.22491596769786501</v>
      </c>
      <c r="AO144" s="40">
        <v>0.36348144920580799</v>
      </c>
      <c r="AP144" s="40">
        <v>-0.439296594198409</v>
      </c>
      <c r="AQ144" s="40">
        <v>-0.34739726871500598</v>
      </c>
      <c r="AR144" s="40">
        <v>-8.8802171968801608E-3</v>
      </c>
      <c r="AS144" s="40">
        <v>-5.3321135801398398E-2</v>
      </c>
      <c r="AT144" s="40">
        <v>0.2184787684992</v>
      </c>
      <c r="AU144" s="40">
        <v>11.0807704782209</v>
      </c>
      <c r="AV144" s="40">
        <v>14.452072550052501</v>
      </c>
      <c r="AW144" s="40">
        <v>15.5259681395209</v>
      </c>
      <c r="AX144" s="40">
        <v>15.1068278521638</v>
      </c>
      <c r="AY144" s="40">
        <v>11.6663436309983</v>
      </c>
      <c r="AZ144" s="40">
        <v>-1.30944017450524</v>
      </c>
      <c r="BA144" s="40">
        <v>-2.5225132880271302</v>
      </c>
      <c r="BB144" s="40">
        <v>-2.4386088719519599</v>
      </c>
      <c r="BC144" s="40">
        <v>-1.9465432360735699</v>
      </c>
      <c r="BD144" s="40">
        <v>-1.3874149369677899</v>
      </c>
      <c r="BE144" s="40">
        <v>-0.150152116792339</v>
      </c>
      <c r="BF144" s="40">
        <v>-0.28858099914132501</v>
      </c>
      <c r="BG144" s="40">
        <v>-0.28498423800328798</v>
      </c>
      <c r="BH144" s="40">
        <v>-0.348988298673161</v>
      </c>
      <c r="BI144" s="40">
        <v>-0.42174043307783998</v>
      </c>
      <c r="BJ144" s="40">
        <v>-0.17667151888799301</v>
      </c>
      <c r="BK144" s="40">
        <v>0.117060438379662</v>
      </c>
      <c r="BL144" s="40">
        <v>0.25752495345552101</v>
      </c>
      <c r="BM144" s="40">
        <v>0.39135702838026398</v>
      </c>
      <c r="BN144" s="40">
        <v>-0.40925277979549302</v>
      </c>
      <c r="BO144" s="40">
        <v>-0.32135704238352297</v>
      </c>
      <c r="BP144" s="40">
        <v>1.4409238569732301E-2</v>
      </c>
      <c r="BQ144" s="40">
        <v>-3.0488535730051398E-2</v>
      </c>
      <c r="BR144" s="40">
        <v>0.27311718899328502</v>
      </c>
      <c r="BS144" s="40">
        <v>11.160287805145501</v>
      </c>
      <c r="BT144" s="40">
        <v>14.535503623611501</v>
      </c>
      <c r="BU144" s="40">
        <v>15.6187410638329</v>
      </c>
      <c r="BV144" s="40">
        <v>15.217082749749</v>
      </c>
      <c r="BW144" s="40">
        <v>11.7747722441202</v>
      </c>
      <c r="BX144" s="40">
        <v>-1.2271782669181199</v>
      </c>
      <c r="BY144" s="40">
        <v>-2.4502618127278901</v>
      </c>
      <c r="BZ144" s="40">
        <v>-2.3478844375805901</v>
      </c>
      <c r="CA144" s="40">
        <v>-1.8620781216531099</v>
      </c>
      <c r="CB144" s="40">
        <v>-1.33117817997134</v>
      </c>
      <c r="CC144" s="40">
        <v>-0.123662510512126</v>
      </c>
      <c r="CD144" s="40">
        <v>-0.261159800142092</v>
      </c>
      <c r="CE144" s="40">
        <v>-0.25903900991540502</v>
      </c>
      <c r="CF144" s="40">
        <v>-0.32049852940315099</v>
      </c>
      <c r="CG144" s="40">
        <v>-0.39567928879360997</v>
      </c>
      <c r="CH144" s="40">
        <v>-0.15281618158455201</v>
      </c>
      <c r="CI144" s="40">
        <v>0.142082812492898</v>
      </c>
      <c r="CJ144" s="40">
        <v>0.28010983765549802</v>
      </c>
      <c r="CK144" s="40">
        <v>0.41066356959995098</v>
      </c>
      <c r="CL144" s="40">
        <v>-0.38844452546160502</v>
      </c>
      <c r="CM144" s="40">
        <v>-0.303321660951898</v>
      </c>
      <c r="CN144" s="40">
        <v>3.05394446877169E-2</v>
      </c>
      <c r="CO144" s="40">
        <v>-1.4674746474901801E-2</v>
      </c>
      <c r="CP144" s="40">
        <v>0.31095959258410499</v>
      </c>
      <c r="CQ144" s="40">
        <v>11.215361263542199</v>
      </c>
      <c r="CR144" s="40">
        <v>14.593287731004899</v>
      </c>
      <c r="CS144" s="40">
        <v>15.6829953086001</v>
      </c>
      <c r="CT144" s="40">
        <v>15.2934449559502</v>
      </c>
      <c r="CU144" s="40">
        <v>11.849869571265501</v>
      </c>
      <c r="CV144" s="40">
        <v>-1.1702039203152601</v>
      </c>
      <c r="CW144" s="40">
        <v>-2.40022066103315</v>
      </c>
      <c r="CX144" s="40">
        <v>-2.2850489707061001</v>
      </c>
      <c r="CY144" s="40">
        <v>-1.8035778407090499</v>
      </c>
      <c r="CZ144" s="40">
        <v>-1.2922287733879401</v>
      </c>
      <c r="DA144" s="40">
        <v>-9.7172904231911994E-2</v>
      </c>
      <c r="DB144" s="40">
        <v>-0.23373860114285899</v>
      </c>
      <c r="DC144" s="40">
        <v>-0.233093781827522</v>
      </c>
      <c r="DD144" s="40">
        <v>-0.29200876013314098</v>
      </c>
      <c r="DE144" s="40">
        <v>-0.36961814450938002</v>
      </c>
      <c r="DF144" s="40">
        <v>-0.12896084428111099</v>
      </c>
      <c r="DG144" s="40">
        <v>0.16710518660613299</v>
      </c>
      <c r="DH144" s="40">
        <v>0.30269472185547402</v>
      </c>
      <c r="DI144" s="40">
        <v>0.42997011081963799</v>
      </c>
      <c r="DJ144" s="40">
        <v>-0.36763627112771802</v>
      </c>
      <c r="DK144" s="40">
        <v>-0.28528627952027402</v>
      </c>
      <c r="DL144" s="40">
        <v>4.6669650805701499E-2</v>
      </c>
      <c r="DM144" s="40">
        <v>1.1390427802477599E-3</v>
      </c>
      <c r="DN144" s="40">
        <v>0.34880199617492502</v>
      </c>
      <c r="DO144" s="40">
        <v>11.270434721939001</v>
      </c>
      <c r="DP144" s="40">
        <v>14.6510718383983</v>
      </c>
      <c r="DQ144" s="40">
        <v>15.7472495533673</v>
      </c>
      <c r="DR144" s="40">
        <v>15.3698071621516</v>
      </c>
      <c r="DS144" s="40">
        <v>11.924966898410901</v>
      </c>
      <c r="DT144" s="40">
        <v>-1.11322957371241</v>
      </c>
      <c r="DU144" s="40">
        <v>-2.3501795093384001</v>
      </c>
      <c r="DV144" s="40">
        <v>-2.2222135038316102</v>
      </c>
      <c r="DW144" s="40">
        <v>-1.7450775597649899</v>
      </c>
      <c r="DX144" s="40">
        <v>-1.2532793668045401</v>
      </c>
      <c r="DY144" s="40">
        <v>-5.8926119954917602E-2</v>
      </c>
      <c r="DZ144" s="40">
        <v>-0.194146744939108</v>
      </c>
      <c r="EA144" s="40">
        <v>-0.19563299319979799</v>
      </c>
      <c r="EB144" s="40">
        <v>-0.25087405817325198</v>
      </c>
      <c r="EC144" s="40">
        <v>-0.33198999130443402</v>
      </c>
      <c r="ED144" s="40">
        <v>-9.4517526020803697E-2</v>
      </c>
      <c r="EE144" s="40">
        <v>0.203233520666048</v>
      </c>
      <c r="EF144" s="40">
        <v>0.335303707613131</v>
      </c>
      <c r="EG144" s="40">
        <v>0.45784568999409397</v>
      </c>
      <c r="EH144" s="40">
        <v>-0.33759245672480198</v>
      </c>
      <c r="EI144" s="40">
        <v>-0.25924605318879002</v>
      </c>
      <c r="EJ144" s="40">
        <v>6.9959106572313898E-2</v>
      </c>
      <c r="EK144" s="40">
        <v>2.3971642851594699E-2</v>
      </c>
      <c r="EL144" s="40">
        <v>0.40344041666900998</v>
      </c>
      <c r="EM144" s="40">
        <v>11.3499520488635</v>
      </c>
      <c r="EN144" s="40">
        <v>14.734502911957399</v>
      </c>
      <c r="EO144" s="40">
        <v>15.8400224776793</v>
      </c>
      <c r="EP144" s="40">
        <v>15.480062059736699</v>
      </c>
      <c r="EQ144" s="40">
        <v>12.033395511532801</v>
      </c>
      <c r="ER144" s="40">
        <v>-1.03096766612529</v>
      </c>
      <c r="ES144" s="40">
        <v>-2.2779280340391601</v>
      </c>
      <c r="ET144" s="40">
        <v>-2.13148906946024</v>
      </c>
      <c r="EU144" s="40">
        <v>-1.6606124453445299</v>
      </c>
      <c r="EV144" s="40">
        <v>-1.19704260980809</v>
      </c>
      <c r="EW144" s="40">
        <v>77.566384739799602</v>
      </c>
      <c r="EX144" s="40">
        <v>76.088936606367696</v>
      </c>
      <c r="EY144" s="40">
        <v>74.823805726635698</v>
      </c>
      <c r="EZ144" s="40">
        <v>73.2290999275274</v>
      </c>
      <c r="FA144" s="40">
        <v>71.693732921664505</v>
      </c>
      <c r="FB144" s="40">
        <v>70.404537091429404</v>
      </c>
      <c r="FC144" s="40">
        <v>69.354625452042001</v>
      </c>
      <c r="FD144" s="40">
        <v>70.487108242765103</v>
      </c>
      <c r="FE144" s="40">
        <v>73.292134864741399</v>
      </c>
      <c r="FF144" s="40">
        <v>77.156874157822699</v>
      </c>
      <c r="FG144" s="40">
        <v>81.696526162282396</v>
      </c>
      <c r="FH144" s="40">
        <v>85.213811916673507</v>
      </c>
      <c r="FI144" s="40">
        <v>88.192942214225596</v>
      </c>
      <c r="FJ144" s="40">
        <v>90.624265501179195</v>
      </c>
      <c r="FK144" s="40">
        <v>92.889145174139202</v>
      </c>
      <c r="FL144" s="40">
        <v>94.295257631810998</v>
      </c>
      <c r="FM144" s="40">
        <v>95.052820551704599</v>
      </c>
      <c r="FN144" s="40">
        <v>94.752021959324395</v>
      </c>
      <c r="FO144" s="40">
        <v>93.333916945873995</v>
      </c>
      <c r="FP144" s="40">
        <v>90.562676270967401</v>
      </c>
      <c r="FQ144" s="40">
        <v>86.332258263685702</v>
      </c>
      <c r="FR144" s="40">
        <v>82.086000534769298</v>
      </c>
      <c r="FS144" s="40">
        <v>79.180741439790907</v>
      </c>
      <c r="FT144" s="40">
        <v>76.806844269653595</v>
      </c>
      <c r="FU144" s="40">
        <v>1.8820306439637901E-3</v>
      </c>
      <c r="FV144" s="40">
        <v>0</v>
      </c>
      <c r="FW144" s="40">
        <v>0</v>
      </c>
      <c r="FX144" s="41">
        <v>1</v>
      </c>
      <c r="FY144" s="22"/>
      <c r="FZ144" s="22"/>
    </row>
    <row r="145" spans="1:182" x14ac:dyDescent="0.2">
      <c r="A145" t="s">
        <v>42</v>
      </c>
      <c r="B145" t="s">
        <v>58</v>
      </c>
      <c r="C145" t="s">
        <v>3</v>
      </c>
      <c r="D145" t="s">
        <v>1</v>
      </c>
      <c r="E145" t="s">
        <v>1</v>
      </c>
      <c r="F145" s="22" t="s">
        <v>77</v>
      </c>
      <c r="G145" s="35">
        <v>43672</v>
      </c>
      <c r="H145" s="40">
        <v>54201</v>
      </c>
      <c r="I145" s="40">
        <v>62.592683514671897</v>
      </c>
      <c r="J145" s="40">
        <v>54.446118839222699</v>
      </c>
      <c r="K145" s="40">
        <v>48.829496269426798</v>
      </c>
      <c r="L145" s="40">
        <v>44.825220831462602</v>
      </c>
      <c r="M145" s="40">
        <v>42.920880627418697</v>
      </c>
      <c r="N145" s="40">
        <v>42.878465101823302</v>
      </c>
      <c r="O145" s="40">
        <v>45.415284419503102</v>
      </c>
      <c r="P145" s="40">
        <v>48.2887464649002</v>
      </c>
      <c r="Q145" s="40">
        <v>50.881014034930097</v>
      </c>
      <c r="R145" s="40">
        <v>55.864763080133102</v>
      </c>
      <c r="S145" s="40">
        <v>63.307756918992297</v>
      </c>
      <c r="T145" s="40">
        <v>73.1429438169733</v>
      </c>
      <c r="U145" s="40">
        <v>83.842260848821894</v>
      </c>
      <c r="V145" s="40">
        <v>92.940321938748397</v>
      </c>
      <c r="W145" s="40">
        <v>102.043124523046</v>
      </c>
      <c r="X145" s="40">
        <v>111.56641048086099</v>
      </c>
      <c r="Y145" s="40">
        <v>119.22166173294499</v>
      </c>
      <c r="Z145" s="40">
        <v>124.584767306298</v>
      </c>
      <c r="AA145" s="40">
        <v>124.480243048825</v>
      </c>
      <c r="AB145" s="40">
        <v>118.757808688235</v>
      </c>
      <c r="AC145" s="40">
        <v>110.75674605768999</v>
      </c>
      <c r="AD145" s="40">
        <v>102.507759995393</v>
      </c>
      <c r="AE145" s="40">
        <v>88.281851988135799</v>
      </c>
      <c r="AF145" s="40">
        <v>73.517179367824497</v>
      </c>
      <c r="AG145" s="40">
        <v>-0.26764327032341201</v>
      </c>
      <c r="AH145" s="40">
        <v>-0.47355947110743102</v>
      </c>
      <c r="AI145" s="40">
        <v>-0.47258144897806897</v>
      </c>
      <c r="AJ145" s="40">
        <v>-0.50874111088859197</v>
      </c>
      <c r="AK145" s="40">
        <v>-0.64177761088588803</v>
      </c>
      <c r="AL145" s="40">
        <v>-0.348577664525688</v>
      </c>
      <c r="AM145" s="40">
        <v>-1.7717032071830702E-2</v>
      </c>
      <c r="AN145" s="40">
        <v>0.408067447551131</v>
      </c>
      <c r="AO145" s="40">
        <v>0.29883490194297802</v>
      </c>
      <c r="AP145" s="40">
        <v>-0.54040067198403496</v>
      </c>
      <c r="AQ145" s="40">
        <v>-0.34656633525458402</v>
      </c>
      <c r="AR145" s="40">
        <v>-0.16315978375344001</v>
      </c>
      <c r="AS145" s="40">
        <v>0.116418364588269</v>
      </c>
      <c r="AT145" s="40">
        <v>0.30183588235983599</v>
      </c>
      <c r="AU145" s="40">
        <v>6.6755270133986597</v>
      </c>
      <c r="AV145" s="40">
        <v>8.9902889674350206</v>
      </c>
      <c r="AW145" s="40">
        <v>9.4707357302396105</v>
      </c>
      <c r="AX145" s="40">
        <v>9.1676440687964202</v>
      </c>
      <c r="AY145" s="40">
        <v>8.4716277277003798</v>
      </c>
      <c r="AZ145" s="40">
        <v>1.57673227612551</v>
      </c>
      <c r="BA145" s="40">
        <v>-0.16216925789529299</v>
      </c>
      <c r="BB145" s="40">
        <v>-0.72437277830884095</v>
      </c>
      <c r="BC145" s="40">
        <v>-1.17109171059484</v>
      </c>
      <c r="BD145" s="40">
        <v>-1.0262407065618999</v>
      </c>
      <c r="BE145" s="40">
        <v>-0.23219978658092399</v>
      </c>
      <c r="BF145" s="40">
        <v>-0.43937091227804698</v>
      </c>
      <c r="BG145" s="40">
        <v>-0.44149216290144699</v>
      </c>
      <c r="BH145" s="40">
        <v>-0.47344440795056397</v>
      </c>
      <c r="BI145" s="40">
        <v>-0.61159787093293505</v>
      </c>
      <c r="BJ145" s="40">
        <v>-0.31808112973405001</v>
      </c>
      <c r="BK145" s="40">
        <v>1.8738188304713601E-2</v>
      </c>
      <c r="BL145" s="40">
        <v>0.44180601730770103</v>
      </c>
      <c r="BM145" s="40">
        <v>0.32833153542638599</v>
      </c>
      <c r="BN145" s="40">
        <v>-0.51736961574076301</v>
      </c>
      <c r="BO145" s="40">
        <v>-0.328490140683105</v>
      </c>
      <c r="BP145" s="40">
        <v>-0.14736160025737899</v>
      </c>
      <c r="BQ145" s="40">
        <v>0.131976212563268</v>
      </c>
      <c r="BR145" s="40">
        <v>0.34860817527261601</v>
      </c>
      <c r="BS145" s="40">
        <v>6.7427868282755901</v>
      </c>
      <c r="BT145" s="40">
        <v>9.0553132402724703</v>
      </c>
      <c r="BU145" s="40">
        <v>9.5337898002616601</v>
      </c>
      <c r="BV145" s="40">
        <v>9.2323790422658707</v>
      </c>
      <c r="BW145" s="40">
        <v>8.5481241729022894</v>
      </c>
      <c r="BX145" s="40">
        <v>1.63918118937158</v>
      </c>
      <c r="BY145" s="40">
        <v>-0.10569541300440199</v>
      </c>
      <c r="BZ145" s="40">
        <v>-0.65060123643954404</v>
      </c>
      <c r="CA145" s="40">
        <v>-1.10240110479996</v>
      </c>
      <c r="CB145" s="40">
        <v>-0.98009164325019205</v>
      </c>
      <c r="CC145" s="40">
        <v>-0.20765173771129899</v>
      </c>
      <c r="CD145" s="40">
        <v>-0.415692020580397</v>
      </c>
      <c r="CE145" s="40">
        <v>-0.41995981807113902</v>
      </c>
      <c r="CF145" s="40">
        <v>-0.44899801901897302</v>
      </c>
      <c r="CG145" s="40">
        <v>-0.59069547497715802</v>
      </c>
      <c r="CH145" s="40">
        <v>-0.29695932263804198</v>
      </c>
      <c r="CI145" s="40">
        <v>4.3986962885062798E-2</v>
      </c>
      <c r="CJ145" s="40">
        <v>0.46517324794430698</v>
      </c>
      <c r="CK145" s="40">
        <v>0.34876081392228397</v>
      </c>
      <c r="CL145" s="40">
        <v>-0.50141837634549002</v>
      </c>
      <c r="CM145" s="40">
        <v>-0.31597062338786802</v>
      </c>
      <c r="CN145" s="40">
        <v>-0.13641982649354101</v>
      </c>
      <c r="CO145" s="40">
        <v>0.142751530677347</v>
      </c>
      <c r="CP145" s="40">
        <v>0.38100252286297298</v>
      </c>
      <c r="CQ145" s="40">
        <v>6.78937077116779</v>
      </c>
      <c r="CR145" s="40">
        <v>9.1003488535582004</v>
      </c>
      <c r="CS145" s="40">
        <v>9.5774608570792008</v>
      </c>
      <c r="CT145" s="40">
        <v>9.2772142876906099</v>
      </c>
      <c r="CU145" s="40">
        <v>8.6011053778202893</v>
      </c>
      <c r="CV145" s="40">
        <v>1.6824331164495501</v>
      </c>
      <c r="CW145" s="40">
        <v>-6.6581800067552002E-2</v>
      </c>
      <c r="CX145" s="40">
        <v>-0.59950729126890501</v>
      </c>
      <c r="CY145" s="40">
        <v>-1.0548262004765601</v>
      </c>
      <c r="CZ145" s="40">
        <v>-0.94812894258301605</v>
      </c>
      <c r="DA145" s="40">
        <v>-0.18310368884167399</v>
      </c>
      <c r="DB145" s="40">
        <v>-0.39201312888274797</v>
      </c>
      <c r="DC145" s="40">
        <v>-0.39842747324083</v>
      </c>
      <c r="DD145" s="40">
        <v>-0.424551630087383</v>
      </c>
      <c r="DE145" s="40">
        <v>-0.56979307902138099</v>
      </c>
      <c r="DF145" s="40">
        <v>-0.27583751554203301</v>
      </c>
      <c r="DG145" s="40">
        <v>6.9235737465412103E-2</v>
      </c>
      <c r="DH145" s="40">
        <v>0.48854047858091298</v>
      </c>
      <c r="DI145" s="40">
        <v>0.36919009241818201</v>
      </c>
      <c r="DJ145" s="40">
        <v>-0.48546713695021598</v>
      </c>
      <c r="DK145" s="40">
        <v>-0.30345110609263098</v>
      </c>
      <c r="DL145" s="40">
        <v>-0.125478052729703</v>
      </c>
      <c r="DM145" s="40">
        <v>0.153526848791426</v>
      </c>
      <c r="DN145" s="40">
        <v>0.41339687045333001</v>
      </c>
      <c r="DO145" s="40">
        <v>6.8359547140599899</v>
      </c>
      <c r="DP145" s="40">
        <v>9.1453844668439199</v>
      </c>
      <c r="DQ145" s="40">
        <v>9.6211319138967504</v>
      </c>
      <c r="DR145" s="40">
        <v>9.3220495331153401</v>
      </c>
      <c r="DS145" s="40">
        <v>8.6540865827383104</v>
      </c>
      <c r="DT145" s="40">
        <v>1.7256850435275299</v>
      </c>
      <c r="DU145" s="40">
        <v>-2.7468187130701899E-2</v>
      </c>
      <c r="DV145" s="40">
        <v>-0.54841334609826697</v>
      </c>
      <c r="DW145" s="40">
        <v>-1.0072512961531599</v>
      </c>
      <c r="DX145" s="40">
        <v>-0.91616624191583895</v>
      </c>
      <c r="DY145" s="40">
        <v>-0.14766020509918501</v>
      </c>
      <c r="DZ145" s="40">
        <v>-0.35782457005336299</v>
      </c>
      <c r="EA145" s="40">
        <v>-0.36733818716420802</v>
      </c>
      <c r="EB145" s="40">
        <v>-0.389254927149354</v>
      </c>
      <c r="EC145" s="40">
        <v>-0.53961333906842901</v>
      </c>
      <c r="ED145" s="40">
        <v>-0.24534098075039601</v>
      </c>
      <c r="EE145" s="40">
        <v>0.10569095784195599</v>
      </c>
      <c r="EF145" s="40">
        <v>0.52227904833748295</v>
      </c>
      <c r="EG145" s="40">
        <v>0.39868672590159099</v>
      </c>
      <c r="EH145" s="40">
        <v>-0.46243608070694497</v>
      </c>
      <c r="EI145" s="40">
        <v>-0.28537491152115202</v>
      </c>
      <c r="EJ145" s="40">
        <v>-0.10967986923364299</v>
      </c>
      <c r="EK145" s="40">
        <v>0.16908469676642501</v>
      </c>
      <c r="EL145" s="40">
        <v>0.46016916336610902</v>
      </c>
      <c r="EM145" s="40">
        <v>6.9032145289369202</v>
      </c>
      <c r="EN145" s="40">
        <v>9.2104087396813696</v>
      </c>
      <c r="EO145" s="40">
        <v>9.6841859839188</v>
      </c>
      <c r="EP145" s="40">
        <v>9.3867845065847906</v>
      </c>
      <c r="EQ145" s="40">
        <v>8.7305830279402095</v>
      </c>
      <c r="ER145" s="40">
        <v>1.7881339567736001</v>
      </c>
      <c r="ES145" s="40">
        <v>2.9005657760189402E-2</v>
      </c>
      <c r="ET145" s="40">
        <v>-0.47464180422897001</v>
      </c>
      <c r="EU145" s="40">
        <v>-0.93856069035827405</v>
      </c>
      <c r="EV145" s="40">
        <v>-0.87001717860413597</v>
      </c>
      <c r="EW145" s="40">
        <v>77.539338439208706</v>
      </c>
      <c r="EX145" s="40">
        <v>76.0729095580338</v>
      </c>
      <c r="EY145" s="40">
        <v>74.837188048454195</v>
      </c>
      <c r="EZ145" s="40">
        <v>73.270170978986499</v>
      </c>
      <c r="FA145" s="40">
        <v>71.785023624544095</v>
      </c>
      <c r="FB145" s="40">
        <v>70.517983208094606</v>
      </c>
      <c r="FC145" s="40">
        <v>69.480200916452901</v>
      </c>
      <c r="FD145" s="40">
        <v>70.624111863530601</v>
      </c>
      <c r="FE145" s="40">
        <v>73.396737594232505</v>
      </c>
      <c r="FF145" s="40">
        <v>77.232818495427793</v>
      </c>
      <c r="FG145" s="40">
        <v>81.780055945082907</v>
      </c>
      <c r="FH145" s="40">
        <v>85.276463562282601</v>
      </c>
      <c r="FI145" s="40">
        <v>88.235027387539205</v>
      </c>
      <c r="FJ145" s="40">
        <v>90.628046341288496</v>
      </c>
      <c r="FK145" s="40">
        <v>92.860802392930594</v>
      </c>
      <c r="FL145" s="40">
        <v>94.258525685593398</v>
      </c>
      <c r="FM145" s="40">
        <v>94.9733761348011</v>
      </c>
      <c r="FN145" s="40">
        <v>94.644689628522201</v>
      </c>
      <c r="FO145" s="40">
        <v>93.228397550562207</v>
      </c>
      <c r="FP145" s="40">
        <v>90.498975281605595</v>
      </c>
      <c r="FQ145" s="40">
        <v>86.3415199443738</v>
      </c>
      <c r="FR145" s="40">
        <v>82.174617676339693</v>
      </c>
      <c r="FS145" s="40">
        <v>79.303118761449198</v>
      </c>
      <c r="FT145" s="40">
        <v>76.938130037032295</v>
      </c>
      <c r="FU145" s="40">
        <v>1.6386060303538201E-3</v>
      </c>
      <c r="FV145" s="40">
        <v>0</v>
      </c>
      <c r="FW145" s="40">
        <v>0</v>
      </c>
      <c r="FX145" s="41">
        <v>1</v>
      </c>
      <c r="FY145" s="22"/>
      <c r="FZ145" s="22"/>
    </row>
    <row r="146" spans="1:182" x14ac:dyDescent="0.2">
      <c r="A146" t="s">
        <v>42</v>
      </c>
      <c r="B146" t="s">
        <v>58</v>
      </c>
      <c r="C146" t="s">
        <v>3</v>
      </c>
      <c r="D146" t="s">
        <v>1</v>
      </c>
      <c r="E146" t="s">
        <v>1</v>
      </c>
      <c r="F146" s="22" t="s">
        <v>78</v>
      </c>
      <c r="G146" s="35">
        <v>43672</v>
      </c>
      <c r="H146" s="40">
        <v>12328</v>
      </c>
      <c r="I146" s="40">
        <v>11.8553669161844</v>
      </c>
      <c r="J146" s="40">
        <v>10.193086709392301</v>
      </c>
      <c r="K146" s="40">
        <v>9.1636273065927494</v>
      </c>
      <c r="L146" s="40">
        <v>8.3779420315032702</v>
      </c>
      <c r="M146" s="40">
        <v>8.0127351631077399</v>
      </c>
      <c r="N146" s="40">
        <v>8.19609943275373</v>
      </c>
      <c r="O146" s="40">
        <v>8.9422809098562706</v>
      </c>
      <c r="P146" s="40">
        <v>9.6901880041984505</v>
      </c>
      <c r="Q146" s="40">
        <v>10.4500847219782</v>
      </c>
      <c r="R146" s="40">
        <v>11.5861814425734</v>
      </c>
      <c r="S146" s="40">
        <v>13.174837229150601</v>
      </c>
      <c r="T146" s="40">
        <v>15.5334887982262</v>
      </c>
      <c r="U146" s="40">
        <v>18.0210995548867</v>
      </c>
      <c r="V146" s="40">
        <v>20.096274601274398</v>
      </c>
      <c r="W146" s="40">
        <v>22.319899970293701</v>
      </c>
      <c r="X146" s="40">
        <v>24.861848433566401</v>
      </c>
      <c r="Y146" s="40">
        <v>27.2904879700911</v>
      </c>
      <c r="Z146" s="40">
        <v>28.846538245633901</v>
      </c>
      <c r="AA146" s="40">
        <v>28.490346926748</v>
      </c>
      <c r="AB146" s="40">
        <v>26.796440620885502</v>
      </c>
      <c r="AC146" s="40">
        <v>24.262929090982102</v>
      </c>
      <c r="AD146" s="40">
        <v>21.3844336182927</v>
      </c>
      <c r="AE146" s="40">
        <v>17.646707545617399</v>
      </c>
      <c r="AF146" s="40">
        <v>14.1161929708513</v>
      </c>
      <c r="AG146" s="40">
        <v>5.3666665866382503E-2</v>
      </c>
      <c r="AH146" s="40">
        <v>1.0125974899389E-2</v>
      </c>
      <c r="AI146" s="40">
        <v>8.9200253758819306E-2</v>
      </c>
      <c r="AJ146" s="40">
        <v>7.8243834657965895E-3</v>
      </c>
      <c r="AK146" s="40">
        <v>2.3042078031782501E-2</v>
      </c>
      <c r="AL146" s="40">
        <v>4.0856087223337098E-2</v>
      </c>
      <c r="AM146" s="40">
        <v>-4.3348641242763997E-2</v>
      </c>
      <c r="AN146" s="40">
        <v>-0.21601072502600299</v>
      </c>
      <c r="AO146" s="40">
        <v>8.3851014150039399E-2</v>
      </c>
      <c r="AP146" s="40">
        <v>3.7665379537957198E-2</v>
      </c>
      <c r="AQ146" s="40">
        <v>-0.106215729813913</v>
      </c>
      <c r="AR146" s="40">
        <v>8.4702228907822905E-2</v>
      </c>
      <c r="AS146" s="40">
        <v>-0.107520245730671</v>
      </c>
      <c r="AT146" s="40">
        <v>-0.28637741535565397</v>
      </c>
      <c r="AU146" s="40">
        <v>4.3462677250672499</v>
      </c>
      <c r="AV146" s="40">
        <v>5.5134885922740704</v>
      </c>
      <c r="AW146" s="40">
        <v>6.1293693475611803</v>
      </c>
      <c r="AX146" s="40">
        <v>6.1115645535154197</v>
      </c>
      <c r="AY146" s="40">
        <v>3.1735681269365799</v>
      </c>
      <c r="AZ146" s="40">
        <v>-2.9626947276743301</v>
      </c>
      <c r="BA146" s="40">
        <v>-2.45832895882875</v>
      </c>
      <c r="BB146" s="40">
        <v>-1.8051629185684801</v>
      </c>
      <c r="BC146" s="40">
        <v>-0.87952707294395605</v>
      </c>
      <c r="BD146" s="40">
        <v>-0.425684812412845</v>
      </c>
      <c r="BE146" s="40">
        <v>6.4343310801736206E-2</v>
      </c>
      <c r="BF146" s="40">
        <v>1.8981780314469E-2</v>
      </c>
      <c r="BG146" s="40">
        <v>9.6663040229458402E-2</v>
      </c>
      <c r="BH146" s="40">
        <v>1.5198629817735201E-2</v>
      </c>
      <c r="BI146" s="40">
        <v>3.0214745244041899E-2</v>
      </c>
      <c r="BJ146" s="40">
        <v>4.66832609687109E-2</v>
      </c>
      <c r="BK146" s="40">
        <v>-3.5552510359959703E-2</v>
      </c>
      <c r="BL146" s="40">
        <v>-0.20594075634707301</v>
      </c>
      <c r="BM146" s="40">
        <v>9.2492389472465603E-2</v>
      </c>
      <c r="BN146" s="40">
        <v>4.6983875286993E-2</v>
      </c>
      <c r="BO146" s="40">
        <v>-9.7406009915379593E-2</v>
      </c>
      <c r="BP146" s="40">
        <v>9.2231509673473794E-2</v>
      </c>
      <c r="BQ146" s="40">
        <v>-9.9986964610378107E-2</v>
      </c>
      <c r="BR146" s="40">
        <v>-0.26949075456103999</v>
      </c>
      <c r="BS146" s="40">
        <v>4.3695423984412196</v>
      </c>
      <c r="BT146" s="40">
        <v>5.5427608528105496</v>
      </c>
      <c r="BU146" s="40">
        <v>6.1662473317467201</v>
      </c>
      <c r="BV146" s="40">
        <v>6.1501111055502502</v>
      </c>
      <c r="BW146" s="40">
        <v>3.2117861091492501</v>
      </c>
      <c r="BX146" s="40">
        <v>-2.9298932900441401</v>
      </c>
      <c r="BY146" s="40">
        <v>-2.4303277903056202</v>
      </c>
      <c r="BZ146" s="40">
        <v>-1.78011132142049</v>
      </c>
      <c r="CA146" s="40">
        <v>-0.85770290547341599</v>
      </c>
      <c r="CB146" s="40">
        <v>-0.41042570243337201</v>
      </c>
      <c r="CC146" s="40">
        <v>7.1737922560018597E-2</v>
      </c>
      <c r="CD146" s="40">
        <v>2.5115284167778699E-2</v>
      </c>
      <c r="CE146" s="40">
        <v>0.10183174340536</v>
      </c>
      <c r="CF146" s="40">
        <v>2.0306010377142199E-2</v>
      </c>
      <c r="CG146" s="40">
        <v>3.5182512705371601E-2</v>
      </c>
      <c r="CH146" s="40">
        <v>5.0719143753612098E-2</v>
      </c>
      <c r="CI146" s="40">
        <v>-3.0152933859649199E-2</v>
      </c>
      <c r="CJ146" s="40">
        <v>-0.19896632671589001</v>
      </c>
      <c r="CK146" s="40">
        <v>9.8477379696815401E-2</v>
      </c>
      <c r="CL146" s="40">
        <v>5.3437837056120902E-2</v>
      </c>
      <c r="CM146" s="40">
        <v>-9.1304424750440899E-2</v>
      </c>
      <c r="CN146" s="40">
        <v>9.74462665955413E-2</v>
      </c>
      <c r="CO146" s="40">
        <v>-9.47694370548718E-2</v>
      </c>
      <c r="CP146" s="40">
        <v>-0.25779510473601802</v>
      </c>
      <c r="CQ146" s="40">
        <v>4.3856623663190897</v>
      </c>
      <c r="CR146" s="40">
        <v>5.5630347312869102</v>
      </c>
      <c r="CS146" s="40">
        <v>6.1917889112533198</v>
      </c>
      <c r="CT146" s="40">
        <v>6.1768083300663701</v>
      </c>
      <c r="CU146" s="40">
        <v>3.2382557672074501</v>
      </c>
      <c r="CV146" s="40">
        <v>-2.9071751142635098</v>
      </c>
      <c r="CW146" s="40">
        <v>-2.4109342662856199</v>
      </c>
      <c r="CX146" s="40">
        <v>-1.76276066154971</v>
      </c>
      <c r="CY146" s="40">
        <v>-0.84258755356562798</v>
      </c>
      <c r="CZ146" s="40">
        <v>-0.39985728934495701</v>
      </c>
      <c r="DA146" s="40">
        <v>7.9132534318301098E-2</v>
      </c>
      <c r="DB146" s="40">
        <v>3.1248788021088401E-2</v>
      </c>
      <c r="DC146" s="40">
        <v>0.107000446581262</v>
      </c>
      <c r="DD146" s="40">
        <v>2.54133909365492E-2</v>
      </c>
      <c r="DE146" s="40">
        <v>4.0150280166701198E-2</v>
      </c>
      <c r="DF146" s="40">
        <v>5.4755026538513302E-2</v>
      </c>
      <c r="DG146" s="40">
        <v>-2.4753357359338798E-2</v>
      </c>
      <c r="DH146" s="40">
        <v>-0.19199189708470699</v>
      </c>
      <c r="DI146" s="40">
        <v>0.104462369921165</v>
      </c>
      <c r="DJ146" s="40">
        <v>5.9891798825248803E-2</v>
      </c>
      <c r="DK146" s="40">
        <v>-8.5202839585502205E-2</v>
      </c>
      <c r="DL146" s="40">
        <v>0.102661023517609</v>
      </c>
      <c r="DM146" s="40">
        <v>-8.9551909499365506E-2</v>
      </c>
      <c r="DN146" s="40">
        <v>-0.246099454910997</v>
      </c>
      <c r="DO146" s="40">
        <v>4.4017823341969597</v>
      </c>
      <c r="DP146" s="40">
        <v>5.5833086097632698</v>
      </c>
      <c r="DQ146" s="40">
        <v>6.2173304907599203</v>
      </c>
      <c r="DR146" s="40">
        <v>6.20350555458249</v>
      </c>
      <c r="DS146" s="40">
        <v>3.2647254252656599</v>
      </c>
      <c r="DT146" s="40">
        <v>-2.8844569384828702</v>
      </c>
      <c r="DU146" s="40">
        <v>-2.3915407422656298</v>
      </c>
      <c r="DV146" s="40">
        <v>-1.74541000167894</v>
      </c>
      <c r="DW146" s="40">
        <v>-0.82747220165783997</v>
      </c>
      <c r="DX146" s="40">
        <v>-0.38928887625654301</v>
      </c>
      <c r="DY146" s="40">
        <v>8.9809179253654697E-2</v>
      </c>
      <c r="DZ146" s="40">
        <v>4.0104593436168401E-2</v>
      </c>
      <c r="EA146" s="40">
        <v>0.11446323305190099</v>
      </c>
      <c r="EB146" s="40">
        <v>3.2787637288487798E-2</v>
      </c>
      <c r="EC146" s="40">
        <v>4.7322947378960603E-2</v>
      </c>
      <c r="ED146" s="40">
        <v>6.0582200283887097E-2</v>
      </c>
      <c r="EE146" s="40">
        <v>-1.6957226476534502E-2</v>
      </c>
      <c r="EF146" s="40">
        <v>-0.18192192840577701</v>
      </c>
      <c r="EG146" s="40">
        <v>0.113103745243591</v>
      </c>
      <c r="EH146" s="40">
        <v>6.9210294574284695E-2</v>
      </c>
      <c r="EI146" s="40">
        <v>-7.6393119686968505E-2</v>
      </c>
      <c r="EJ146" s="40">
        <v>0.11019030428326</v>
      </c>
      <c r="EK146" s="40">
        <v>-8.20186283790727E-2</v>
      </c>
      <c r="EL146" s="40">
        <v>-0.22921279411638301</v>
      </c>
      <c r="EM146" s="40">
        <v>4.4250570075709303</v>
      </c>
      <c r="EN146" s="40">
        <v>5.6125808702997499</v>
      </c>
      <c r="EO146" s="40">
        <v>6.2542084749454503</v>
      </c>
      <c r="EP146" s="40">
        <v>6.2420521066173196</v>
      </c>
      <c r="EQ146" s="40">
        <v>3.3029434074783302</v>
      </c>
      <c r="ER146" s="40">
        <v>-2.8516555008526798</v>
      </c>
      <c r="ES146" s="40">
        <v>-2.3635395737425</v>
      </c>
      <c r="ET146" s="40">
        <v>-1.7203584045309399</v>
      </c>
      <c r="EU146" s="40">
        <v>-0.80564803418730002</v>
      </c>
      <c r="EV146" s="40">
        <v>-0.37402976627707002</v>
      </c>
      <c r="EW146" s="40">
        <v>78.106605616139504</v>
      </c>
      <c r="EX146" s="40">
        <v>76.535700230587594</v>
      </c>
      <c r="EY146" s="40">
        <v>75.111600552916997</v>
      </c>
      <c r="EZ146" s="40">
        <v>73.3152943837637</v>
      </c>
      <c r="FA146" s="40">
        <v>71.448796062976896</v>
      </c>
      <c r="FB146" s="40">
        <v>70.011308412963999</v>
      </c>
      <c r="FC146" s="40">
        <v>68.855640130882705</v>
      </c>
      <c r="FD146" s="40">
        <v>69.941292087501907</v>
      </c>
      <c r="FE146" s="40">
        <v>72.922832067863197</v>
      </c>
      <c r="FF146" s="40">
        <v>76.964372983556004</v>
      </c>
      <c r="FG146" s="40">
        <v>81.510937464280801</v>
      </c>
      <c r="FH146" s="40">
        <v>85.209103811938903</v>
      </c>
      <c r="FI146" s="40">
        <v>88.432774050603797</v>
      </c>
      <c r="FJ146" s="40">
        <v>91.097719884911598</v>
      </c>
      <c r="FK146" s="40">
        <v>93.553936568086797</v>
      </c>
      <c r="FL146" s="40">
        <v>95.027076741049797</v>
      </c>
      <c r="FM146" s="40">
        <v>96.000219069274607</v>
      </c>
      <c r="FN146" s="40">
        <v>95.816225781343107</v>
      </c>
      <c r="FO146" s="40">
        <v>94.425232625833104</v>
      </c>
      <c r="FP146" s="40">
        <v>91.4375508611691</v>
      </c>
      <c r="FQ146" s="40">
        <v>86.830795667305495</v>
      </c>
      <c r="FR146" s="40">
        <v>82.1589615093459</v>
      </c>
      <c r="FS146" s="40">
        <v>79.028146242336007</v>
      </c>
      <c r="FT146" s="40">
        <v>76.562818834107503</v>
      </c>
      <c r="FU146" s="40">
        <v>3.5608878519073502E-3</v>
      </c>
      <c r="FV146" s="40">
        <v>0</v>
      </c>
      <c r="FW146" s="40">
        <v>0</v>
      </c>
      <c r="FX146" s="41">
        <v>1</v>
      </c>
      <c r="FY146" s="22"/>
      <c r="FZ146" s="22"/>
    </row>
    <row r="147" spans="1:182" x14ac:dyDescent="0.2">
      <c r="A147" t="s">
        <v>42</v>
      </c>
      <c r="B147" t="s">
        <v>58</v>
      </c>
      <c r="C147" t="s">
        <v>3</v>
      </c>
      <c r="D147" t="s">
        <v>1</v>
      </c>
      <c r="E147" t="s">
        <v>77</v>
      </c>
      <c r="F147" s="22" t="s">
        <v>1</v>
      </c>
      <c r="G147" s="35">
        <v>43672</v>
      </c>
      <c r="H147" s="40">
        <v>41410</v>
      </c>
      <c r="I147" s="40">
        <v>45.007725559608197</v>
      </c>
      <c r="J147" s="40">
        <v>39.302482537651201</v>
      </c>
      <c r="K147" s="40">
        <v>35.524558445502599</v>
      </c>
      <c r="L147" s="40">
        <v>32.847408828326401</v>
      </c>
      <c r="M147" s="40">
        <v>31.774900205568201</v>
      </c>
      <c r="N147" s="40">
        <v>32.507205428621901</v>
      </c>
      <c r="O147" s="40">
        <v>35.320680425133098</v>
      </c>
      <c r="P147" s="40">
        <v>37.679779615882403</v>
      </c>
      <c r="Q147" s="40">
        <v>39.420151978610797</v>
      </c>
      <c r="R147" s="40">
        <v>42.232260847679498</v>
      </c>
      <c r="S147" s="40">
        <v>46.523011946911602</v>
      </c>
      <c r="T147" s="40">
        <v>52.828128718435998</v>
      </c>
      <c r="U147" s="40">
        <v>59.742207795953398</v>
      </c>
      <c r="V147" s="40">
        <v>65.689636493138494</v>
      </c>
      <c r="W147" s="40">
        <v>72.092158308479597</v>
      </c>
      <c r="X147" s="40">
        <v>79.438943938232597</v>
      </c>
      <c r="Y147" s="40">
        <v>85.916193669246894</v>
      </c>
      <c r="Z147" s="40">
        <v>91.177679120649302</v>
      </c>
      <c r="AA147" s="40">
        <v>91.731158581746001</v>
      </c>
      <c r="AB147" s="40">
        <v>87.915817948390597</v>
      </c>
      <c r="AC147" s="40">
        <v>81.693869593869593</v>
      </c>
      <c r="AD147" s="40">
        <v>74.875881228422401</v>
      </c>
      <c r="AE147" s="40">
        <v>63.751326983769999</v>
      </c>
      <c r="AF147" s="40">
        <v>52.7314718044694</v>
      </c>
      <c r="AG147" s="40">
        <v>1.7998860489916502E-2</v>
      </c>
      <c r="AH147" s="40">
        <v>-0.11936526251363901</v>
      </c>
      <c r="AI147" s="40">
        <v>-1.6693358829020299E-2</v>
      </c>
      <c r="AJ147" s="40">
        <v>-0.15560501881663999</v>
      </c>
      <c r="AK147" s="40">
        <v>-0.15168796890983499</v>
      </c>
      <c r="AL147" s="40">
        <v>5.57732281317216E-2</v>
      </c>
      <c r="AM147" s="40">
        <v>0.15353789073215701</v>
      </c>
      <c r="AN147" s="40">
        <v>0.21818311503537099</v>
      </c>
      <c r="AO147" s="40">
        <v>0.32736148760456601</v>
      </c>
      <c r="AP147" s="40">
        <v>-2.1943411475062399E-2</v>
      </c>
      <c r="AQ147" s="40">
        <v>-0.243225281123849</v>
      </c>
      <c r="AR147" s="40">
        <v>6.7715775187838403E-2</v>
      </c>
      <c r="AS147" s="40">
        <v>-9.6503798034720797E-2</v>
      </c>
      <c r="AT147" s="40">
        <v>2.7763680255137799E-3</v>
      </c>
      <c r="AU147" s="40">
        <v>7.9105323119866702</v>
      </c>
      <c r="AV147" s="40">
        <v>10.2685327060139</v>
      </c>
      <c r="AW147" s="40">
        <v>11.1759430752988</v>
      </c>
      <c r="AX147" s="40">
        <v>10.9061352279953</v>
      </c>
      <c r="AY147" s="40">
        <v>8.6781922863854</v>
      </c>
      <c r="AZ147" s="40">
        <v>-0.75577810695074099</v>
      </c>
      <c r="BA147" s="40">
        <v>-1.9944042540323199</v>
      </c>
      <c r="BB147" s="40">
        <v>-1.7638199427015799</v>
      </c>
      <c r="BC147" s="40">
        <v>-1.1545833530590699</v>
      </c>
      <c r="BD147" s="40">
        <v>-0.73133727247094005</v>
      </c>
      <c r="BE147" s="40">
        <v>4.7371571577018601E-2</v>
      </c>
      <c r="BF147" s="40">
        <v>-8.9206496418984302E-2</v>
      </c>
      <c r="BG147" s="40">
        <v>1.07450222669683E-2</v>
      </c>
      <c r="BH147" s="40">
        <v>-0.12889871317671101</v>
      </c>
      <c r="BI147" s="40">
        <v>-0.12670527453982899</v>
      </c>
      <c r="BJ147" s="40">
        <v>7.7564293698767606E-2</v>
      </c>
      <c r="BK147" s="40">
        <v>0.18035417198338999</v>
      </c>
      <c r="BL147" s="40">
        <v>0.24266288473731401</v>
      </c>
      <c r="BM147" s="40">
        <v>0.35154984081122598</v>
      </c>
      <c r="BN147" s="40">
        <v>2.0652664004972701E-4</v>
      </c>
      <c r="BO147" s="40">
        <v>-0.22636589460408299</v>
      </c>
      <c r="BP147" s="40">
        <v>8.0513985865653295E-2</v>
      </c>
      <c r="BQ147" s="40">
        <v>-8.3978509442953098E-2</v>
      </c>
      <c r="BR147" s="40">
        <v>4.16789789475914E-2</v>
      </c>
      <c r="BS147" s="40">
        <v>7.96325238964622</v>
      </c>
      <c r="BT147" s="40">
        <v>10.337028183735599</v>
      </c>
      <c r="BU147" s="40">
        <v>11.251895826930401</v>
      </c>
      <c r="BV147" s="40">
        <v>10.9857068366448</v>
      </c>
      <c r="BW147" s="40">
        <v>8.7600347139294001</v>
      </c>
      <c r="BX147" s="40">
        <v>-0.69477496432783803</v>
      </c>
      <c r="BY147" s="40">
        <v>-1.9414468638592499</v>
      </c>
      <c r="BZ147" s="40">
        <v>-1.70679131188973</v>
      </c>
      <c r="CA147" s="40">
        <v>-1.09819407698948</v>
      </c>
      <c r="CB147" s="40">
        <v>-0.69080290413608503</v>
      </c>
      <c r="CC147" s="40">
        <v>6.7715021798735994E-2</v>
      </c>
      <c r="CD147" s="40">
        <v>-6.8318626893572001E-2</v>
      </c>
      <c r="CE147" s="40">
        <v>2.9748761429331999E-2</v>
      </c>
      <c r="CF147" s="40">
        <v>-0.11040200724511399</v>
      </c>
      <c r="CG147" s="40">
        <v>-0.109402336523196</v>
      </c>
      <c r="CH147" s="40">
        <v>9.2656719329033702E-2</v>
      </c>
      <c r="CI147" s="40">
        <v>0.19892704668836</v>
      </c>
      <c r="CJ147" s="40">
        <v>0.25961749866089101</v>
      </c>
      <c r="CK147" s="40">
        <v>0.36830262055790303</v>
      </c>
      <c r="CL147" s="40">
        <v>1.55475063038837E-2</v>
      </c>
      <c r="CM147" s="40">
        <v>-0.214689134858738</v>
      </c>
      <c r="CN147" s="40">
        <v>8.9377987594302197E-2</v>
      </c>
      <c r="CO147" s="40">
        <v>-7.5303532719705996E-2</v>
      </c>
      <c r="CP147" s="40">
        <v>6.8622808764364704E-2</v>
      </c>
      <c r="CQ147" s="40">
        <v>7.9997661548336296</v>
      </c>
      <c r="CR147" s="40">
        <v>10.3844679429499</v>
      </c>
      <c r="CS147" s="40">
        <v>11.304500471337899</v>
      </c>
      <c r="CT147" s="40">
        <v>11.040817890398801</v>
      </c>
      <c r="CU147" s="40">
        <v>8.8167185299322401</v>
      </c>
      <c r="CV147" s="40">
        <v>-0.65252437357925996</v>
      </c>
      <c r="CW147" s="40">
        <v>-1.90476873674789</v>
      </c>
      <c r="CX147" s="40">
        <v>-1.66729345591406</v>
      </c>
      <c r="CY147" s="40">
        <v>-1.0591390361606501</v>
      </c>
      <c r="CZ147" s="40">
        <v>-0.66272892410599504</v>
      </c>
      <c r="DA147" s="40">
        <v>8.8058472020453499E-2</v>
      </c>
      <c r="DB147" s="40">
        <v>-4.7430757368159701E-2</v>
      </c>
      <c r="DC147" s="40">
        <v>4.8752500591695697E-2</v>
      </c>
      <c r="DD147" s="40">
        <v>-9.1905301313517998E-2</v>
      </c>
      <c r="DE147" s="40">
        <v>-9.2099398506563304E-2</v>
      </c>
      <c r="DF147" s="40">
        <v>0.10774914495930001</v>
      </c>
      <c r="DG147" s="40">
        <v>0.21749992139332999</v>
      </c>
      <c r="DH147" s="40">
        <v>0.27657211258446801</v>
      </c>
      <c r="DI147" s="40">
        <v>0.38505540030458002</v>
      </c>
      <c r="DJ147" s="40">
        <v>3.0888485967717701E-2</v>
      </c>
      <c r="DK147" s="40">
        <v>-0.20301237511339201</v>
      </c>
      <c r="DL147" s="40">
        <v>9.8241989322951098E-2</v>
      </c>
      <c r="DM147" s="40">
        <v>-6.6628555996459005E-2</v>
      </c>
      <c r="DN147" s="40">
        <v>9.5566638581137897E-2</v>
      </c>
      <c r="DO147" s="40">
        <v>8.0362799200210304</v>
      </c>
      <c r="DP147" s="40">
        <v>10.431907702164301</v>
      </c>
      <c r="DQ147" s="40">
        <v>11.3571051157453</v>
      </c>
      <c r="DR147" s="40">
        <v>11.095928944152799</v>
      </c>
      <c r="DS147" s="40">
        <v>8.8734023459350801</v>
      </c>
      <c r="DT147" s="40">
        <v>-0.61027378283068201</v>
      </c>
      <c r="DU147" s="40">
        <v>-1.86809060963653</v>
      </c>
      <c r="DV147" s="40">
        <v>-1.62779559993838</v>
      </c>
      <c r="DW147" s="40">
        <v>-1.0200839953318199</v>
      </c>
      <c r="DX147" s="40">
        <v>-0.63465494407590595</v>
      </c>
      <c r="DY147" s="40">
        <v>0.117431183107556</v>
      </c>
      <c r="DZ147" s="40">
        <v>-1.7271991273505202E-2</v>
      </c>
      <c r="EA147" s="40">
        <v>7.61908816876843E-2</v>
      </c>
      <c r="EB147" s="40">
        <v>-6.5198995673588805E-2</v>
      </c>
      <c r="EC147" s="40">
        <v>-6.7116704136557598E-2</v>
      </c>
      <c r="ED147" s="40">
        <v>0.12954021052634601</v>
      </c>
      <c r="EE147" s="40">
        <v>0.244316202644564</v>
      </c>
      <c r="EF147" s="40">
        <v>0.301051882286411</v>
      </c>
      <c r="EG147" s="40">
        <v>0.40924375351123998</v>
      </c>
      <c r="EH147" s="40">
        <v>5.3038424082829799E-2</v>
      </c>
      <c r="EI147" s="40">
        <v>-0.186152988593627</v>
      </c>
      <c r="EJ147" s="40">
        <v>0.111040200000766</v>
      </c>
      <c r="EK147" s="40">
        <v>-5.4103267404691201E-2</v>
      </c>
      <c r="EL147" s="40">
        <v>0.13446924950321601</v>
      </c>
      <c r="EM147" s="40">
        <v>8.0889999976805793</v>
      </c>
      <c r="EN147" s="40">
        <v>10.500403179886</v>
      </c>
      <c r="EO147" s="40">
        <v>11.433057867376901</v>
      </c>
      <c r="EP147" s="40">
        <v>11.1755005528022</v>
      </c>
      <c r="EQ147" s="40">
        <v>8.9552447734790803</v>
      </c>
      <c r="ER147" s="40">
        <v>-0.54927064020777905</v>
      </c>
      <c r="ES147" s="40">
        <v>-1.8151332194634699</v>
      </c>
      <c r="ET147" s="40">
        <v>-1.57076696912654</v>
      </c>
      <c r="EU147" s="40">
        <v>-0.96369471926222805</v>
      </c>
      <c r="EV147" s="40">
        <v>-0.59412057574105004</v>
      </c>
      <c r="EW147" s="40">
        <v>75.526017868629296</v>
      </c>
      <c r="EX147" s="40">
        <v>74.104511261287996</v>
      </c>
      <c r="EY147" s="40">
        <v>72.834570534237002</v>
      </c>
      <c r="EZ147" s="40">
        <v>71.349305539266595</v>
      </c>
      <c r="FA147" s="40">
        <v>69.878469722475401</v>
      </c>
      <c r="FB147" s="40">
        <v>68.698491268309596</v>
      </c>
      <c r="FC147" s="40">
        <v>67.727465856450095</v>
      </c>
      <c r="FD147" s="40">
        <v>68.826876924983907</v>
      </c>
      <c r="FE147" s="40">
        <v>71.665735293484303</v>
      </c>
      <c r="FF147" s="40">
        <v>75.543050156343696</v>
      </c>
      <c r="FG147" s="40">
        <v>80.067077333881997</v>
      </c>
      <c r="FH147" s="40">
        <v>83.611519975935593</v>
      </c>
      <c r="FI147" s="40">
        <v>86.639257422279996</v>
      </c>
      <c r="FJ147" s="40">
        <v>88.996791367278604</v>
      </c>
      <c r="FK147" s="40">
        <v>91.245462099907499</v>
      </c>
      <c r="FL147" s="40">
        <v>92.542482239479597</v>
      </c>
      <c r="FM147" s="40">
        <v>93.115945808332199</v>
      </c>
      <c r="FN147" s="40">
        <v>92.719174121389401</v>
      </c>
      <c r="FO147" s="40">
        <v>91.232493433204297</v>
      </c>
      <c r="FP147" s="40">
        <v>88.357416200665995</v>
      </c>
      <c r="FQ147" s="40">
        <v>83.972966933279594</v>
      </c>
      <c r="FR147" s="40">
        <v>79.649157338335002</v>
      </c>
      <c r="FS147" s="40">
        <v>76.794982334398298</v>
      </c>
      <c r="FT147" s="40">
        <v>74.530723005418395</v>
      </c>
      <c r="FU147" s="40">
        <v>2.2848041045686698E-3</v>
      </c>
      <c r="FV147" s="40">
        <v>0</v>
      </c>
      <c r="FW147" s="40">
        <v>0</v>
      </c>
      <c r="FX147" s="41">
        <v>1</v>
      </c>
      <c r="FY147" s="22"/>
      <c r="FZ147" s="22"/>
    </row>
    <row r="148" spans="1:182" x14ac:dyDescent="0.2">
      <c r="A148" t="s">
        <v>42</v>
      </c>
      <c r="B148" t="s">
        <v>58</v>
      </c>
      <c r="C148" t="s">
        <v>3</v>
      </c>
      <c r="D148" t="s">
        <v>1</v>
      </c>
      <c r="E148" t="s">
        <v>77</v>
      </c>
      <c r="F148" s="22" t="s">
        <v>77</v>
      </c>
      <c r="G148" s="35">
        <v>43672</v>
      </c>
      <c r="H148" s="40">
        <v>33320</v>
      </c>
      <c r="I148" s="40">
        <v>37.462621770835803</v>
      </c>
      <c r="J148" s="40">
        <v>32.782505549482899</v>
      </c>
      <c r="K148" s="40">
        <v>29.615497327131301</v>
      </c>
      <c r="L148" s="40">
        <v>27.358694040826801</v>
      </c>
      <c r="M148" s="40">
        <v>26.4030374059985</v>
      </c>
      <c r="N148" s="40">
        <v>26.899013699823499</v>
      </c>
      <c r="O148" s="40">
        <v>29.083643470407001</v>
      </c>
      <c r="P148" s="40">
        <v>30.895587992703401</v>
      </c>
      <c r="Q148" s="40">
        <v>32.2087677742255</v>
      </c>
      <c r="R148" s="40">
        <v>34.458920908907999</v>
      </c>
      <c r="S148" s="40">
        <v>37.969116673593902</v>
      </c>
      <c r="T148" s="40">
        <v>43.003570457842699</v>
      </c>
      <c r="U148" s="40">
        <v>48.550562881432498</v>
      </c>
      <c r="V148" s="40">
        <v>53.327860351084603</v>
      </c>
      <c r="W148" s="40">
        <v>58.454840006561803</v>
      </c>
      <c r="X148" s="40">
        <v>64.180484406481497</v>
      </c>
      <c r="Y148" s="40">
        <v>69.025883633117601</v>
      </c>
      <c r="Z148" s="40">
        <v>73.048593085597005</v>
      </c>
      <c r="AA148" s="40">
        <v>73.660939103456798</v>
      </c>
      <c r="AB148" s="40">
        <v>70.783660159171305</v>
      </c>
      <c r="AC148" s="40">
        <v>66.145301686632294</v>
      </c>
      <c r="AD148" s="40">
        <v>61.193917027869801</v>
      </c>
      <c r="AE148" s="40">
        <v>52.455877775120001</v>
      </c>
      <c r="AF148" s="40">
        <v>43.680794970583896</v>
      </c>
      <c r="AG148" s="40">
        <v>-0.118466561839495</v>
      </c>
      <c r="AH148" s="40">
        <v>-0.205494795733244</v>
      </c>
      <c r="AI148" s="40">
        <v>-0.131784236773309</v>
      </c>
      <c r="AJ148" s="40">
        <v>-0.223979230161162</v>
      </c>
      <c r="AK148" s="40">
        <v>-0.262339122426685</v>
      </c>
      <c r="AL148" s="40">
        <v>-5.7777115856009101E-2</v>
      </c>
      <c r="AM148" s="40">
        <v>9.87822952682854E-2</v>
      </c>
      <c r="AN148" s="40">
        <v>0.29723600780966403</v>
      </c>
      <c r="AO148" s="40">
        <v>0.245408802586042</v>
      </c>
      <c r="AP148" s="40">
        <v>-7.6335851003459507E-2</v>
      </c>
      <c r="AQ148" s="40">
        <v>-0.21017159542663499</v>
      </c>
      <c r="AR148" s="40">
        <v>-1.2884100467729699E-2</v>
      </c>
      <c r="AS148" s="40">
        <v>-9.9868796183152694E-3</v>
      </c>
      <c r="AT148" s="40">
        <v>0.23942126411706199</v>
      </c>
      <c r="AU148" s="40">
        <v>5.1022571904410503</v>
      </c>
      <c r="AV148" s="40">
        <v>6.6529063317666903</v>
      </c>
      <c r="AW148" s="40">
        <v>7.1326183572272397</v>
      </c>
      <c r="AX148" s="40">
        <v>6.8863479378298598</v>
      </c>
      <c r="AY148" s="40">
        <v>6.3545201398320996</v>
      </c>
      <c r="AZ148" s="40">
        <v>0.95556856839599202</v>
      </c>
      <c r="BA148" s="40">
        <v>-0.51768218796891496</v>
      </c>
      <c r="BB148" s="40">
        <v>-0.64957944038100202</v>
      </c>
      <c r="BC148" s="40">
        <v>-0.67875235291470104</v>
      </c>
      <c r="BD148" s="40">
        <v>-0.55122054643108997</v>
      </c>
      <c r="BE148" s="40">
        <v>-9.3048349200506003E-2</v>
      </c>
      <c r="BF148" s="40">
        <v>-0.178807576612703</v>
      </c>
      <c r="BG148" s="40">
        <v>-0.106574927065999</v>
      </c>
      <c r="BH148" s="40">
        <v>-0.20041379227450301</v>
      </c>
      <c r="BI148" s="40">
        <v>-0.24127520053925899</v>
      </c>
      <c r="BJ148" s="40">
        <v>-3.7500931658082499E-2</v>
      </c>
      <c r="BK148" s="40">
        <v>0.12457430791500899</v>
      </c>
      <c r="BL148" s="40">
        <v>0.32123946712666201</v>
      </c>
      <c r="BM148" s="40">
        <v>0.26739460669948201</v>
      </c>
      <c r="BN148" s="40">
        <v>-5.6706774606340403E-2</v>
      </c>
      <c r="BO148" s="40">
        <v>-0.193314339566133</v>
      </c>
      <c r="BP148" s="40">
        <v>-2.1764926606261401E-3</v>
      </c>
      <c r="BQ148" s="40">
        <v>4.5292008493500499E-4</v>
      </c>
      <c r="BR148" s="40">
        <v>0.27002093403924299</v>
      </c>
      <c r="BS148" s="40">
        <v>5.1446607825815898</v>
      </c>
      <c r="BT148" s="40">
        <v>6.7071829594347196</v>
      </c>
      <c r="BU148" s="40">
        <v>7.19055674471005</v>
      </c>
      <c r="BV148" s="40">
        <v>6.9428241043961503</v>
      </c>
      <c r="BW148" s="40">
        <v>6.41730928081755</v>
      </c>
      <c r="BX148" s="40">
        <v>1.0030807519984699</v>
      </c>
      <c r="BY148" s="40">
        <v>-0.47495140883418102</v>
      </c>
      <c r="BZ148" s="40">
        <v>-0.60304109068860001</v>
      </c>
      <c r="CA148" s="40">
        <v>-0.63194806384060298</v>
      </c>
      <c r="CB148" s="40">
        <v>-0.51579908651748196</v>
      </c>
      <c r="CC148" s="40">
        <v>-7.5443772557481401E-2</v>
      </c>
      <c r="CD148" s="40">
        <v>-0.16032408994629199</v>
      </c>
      <c r="CE148" s="40">
        <v>-8.9115035957079897E-2</v>
      </c>
      <c r="CF148" s="40">
        <v>-0.18409244178088899</v>
      </c>
      <c r="CG148" s="40">
        <v>-0.22668639240642199</v>
      </c>
      <c r="CH148" s="40">
        <v>-2.34577082493309E-2</v>
      </c>
      <c r="CI148" s="40">
        <v>0.14243777730469501</v>
      </c>
      <c r="CJ148" s="40">
        <v>0.33786418992859601</v>
      </c>
      <c r="CK148" s="40">
        <v>0.282621907653754</v>
      </c>
      <c r="CL148" s="40">
        <v>-4.31117360891628E-2</v>
      </c>
      <c r="CM148" s="40">
        <v>-0.181639055508903</v>
      </c>
      <c r="CN148" s="40">
        <v>5.2395638883090704E-3</v>
      </c>
      <c r="CO148" s="40">
        <v>7.6834935569571796E-3</v>
      </c>
      <c r="CP148" s="40">
        <v>0.29121417221248802</v>
      </c>
      <c r="CQ148" s="40">
        <v>5.1740293813253402</v>
      </c>
      <c r="CR148" s="40">
        <v>6.7447747864163397</v>
      </c>
      <c r="CS148" s="40">
        <v>7.23068469538467</v>
      </c>
      <c r="CT148" s="40">
        <v>6.9819393253183204</v>
      </c>
      <c r="CU148" s="40">
        <v>6.4607968485914</v>
      </c>
      <c r="CV148" s="40">
        <v>1.0359875456266101</v>
      </c>
      <c r="CW148" s="40">
        <v>-0.44535620137495602</v>
      </c>
      <c r="CX148" s="40">
        <v>-0.57080877146002196</v>
      </c>
      <c r="CY148" s="40">
        <v>-0.59953155580638595</v>
      </c>
      <c r="CZ148" s="40">
        <v>-0.49126629128464799</v>
      </c>
      <c r="DA148" s="40">
        <v>-5.7839195914456798E-2</v>
      </c>
      <c r="DB148" s="40">
        <v>-0.14184060327988099</v>
      </c>
      <c r="DC148" s="40">
        <v>-7.1655144848161198E-2</v>
      </c>
      <c r="DD148" s="40">
        <v>-0.16777109128727599</v>
      </c>
      <c r="DE148" s="40">
        <v>-0.21209758427358599</v>
      </c>
      <c r="DF148" s="40">
        <v>-9.4144848405791695E-3</v>
      </c>
      <c r="DG148" s="40">
        <v>0.16030124669438001</v>
      </c>
      <c r="DH148" s="40">
        <v>0.35448891273053001</v>
      </c>
      <c r="DI148" s="40">
        <v>0.29784920860802599</v>
      </c>
      <c r="DJ148" s="40">
        <v>-2.95166975719852E-2</v>
      </c>
      <c r="DK148" s="40">
        <v>-0.16996377145167299</v>
      </c>
      <c r="DL148" s="40">
        <v>1.2655620437244299E-2</v>
      </c>
      <c r="DM148" s="40">
        <v>1.49140670289794E-2</v>
      </c>
      <c r="DN148" s="40">
        <v>0.312407410385733</v>
      </c>
      <c r="DO148" s="40">
        <v>5.2033979800690799</v>
      </c>
      <c r="DP148" s="40">
        <v>6.7823666133979597</v>
      </c>
      <c r="DQ148" s="40">
        <v>7.2708126460592997</v>
      </c>
      <c r="DR148" s="40">
        <v>7.0210545462404799</v>
      </c>
      <c r="DS148" s="40">
        <v>6.5042844163652402</v>
      </c>
      <c r="DT148" s="40">
        <v>1.0688943392547501</v>
      </c>
      <c r="DU148" s="40">
        <v>-0.41576099391573101</v>
      </c>
      <c r="DV148" s="40">
        <v>-0.53857645223144401</v>
      </c>
      <c r="DW148" s="40">
        <v>-0.56711504777216903</v>
      </c>
      <c r="DX148" s="40">
        <v>-0.46673349605181502</v>
      </c>
      <c r="DY148" s="40">
        <v>-3.2420983275467399E-2</v>
      </c>
      <c r="DZ148" s="40">
        <v>-0.115153384159339</v>
      </c>
      <c r="EA148" s="40">
        <v>-4.64458351408506E-2</v>
      </c>
      <c r="EB148" s="40">
        <v>-0.144205653400617</v>
      </c>
      <c r="EC148" s="40">
        <v>-0.19103366238616001</v>
      </c>
      <c r="ED148" s="40">
        <v>1.0861699357347401E-2</v>
      </c>
      <c r="EE148" s="40">
        <v>0.18609325934110399</v>
      </c>
      <c r="EF148" s="40">
        <v>0.378492372047528</v>
      </c>
      <c r="EG148" s="40">
        <v>0.31983501272146603</v>
      </c>
      <c r="EH148" s="40">
        <v>-9.8876211748659907E-3</v>
      </c>
      <c r="EI148" s="40">
        <v>-0.153106515591172</v>
      </c>
      <c r="EJ148" s="40">
        <v>2.3363228244347899E-2</v>
      </c>
      <c r="EK148" s="40">
        <v>2.5353866732229599E-2</v>
      </c>
      <c r="EL148" s="40">
        <v>0.34300708030791399</v>
      </c>
      <c r="EM148" s="40">
        <v>5.2458015722096203</v>
      </c>
      <c r="EN148" s="40">
        <v>6.8366432410659899</v>
      </c>
      <c r="EO148" s="40">
        <v>7.32875103354211</v>
      </c>
      <c r="EP148" s="40">
        <v>7.0775307128067801</v>
      </c>
      <c r="EQ148" s="40">
        <v>6.5670735573506898</v>
      </c>
      <c r="ER148" s="40">
        <v>1.11640652285723</v>
      </c>
      <c r="ES148" s="40">
        <v>-0.37303021478099602</v>
      </c>
      <c r="ET148" s="40">
        <v>-0.49203810253904201</v>
      </c>
      <c r="EU148" s="40">
        <v>-0.52031075869807097</v>
      </c>
      <c r="EV148" s="40">
        <v>-0.43131203613820701</v>
      </c>
      <c r="EW148" s="40">
        <v>75.381327515633103</v>
      </c>
      <c r="EX148" s="40">
        <v>73.975341719588002</v>
      </c>
      <c r="EY148" s="40">
        <v>72.739687801899606</v>
      </c>
      <c r="EZ148" s="40">
        <v>71.290926692606604</v>
      </c>
      <c r="FA148" s="40">
        <v>69.8812243723997</v>
      </c>
      <c r="FB148" s="40">
        <v>68.727863276626493</v>
      </c>
      <c r="FC148" s="40">
        <v>67.767794595632097</v>
      </c>
      <c r="FD148" s="40">
        <v>68.875184050591102</v>
      </c>
      <c r="FE148" s="40">
        <v>71.6692221695901</v>
      </c>
      <c r="FF148" s="40">
        <v>75.502536083128604</v>
      </c>
      <c r="FG148" s="40">
        <v>80.044160437312797</v>
      </c>
      <c r="FH148" s="40">
        <v>83.569102660256206</v>
      </c>
      <c r="FI148" s="40">
        <v>86.568101828482298</v>
      </c>
      <c r="FJ148" s="40">
        <v>88.872153613513603</v>
      </c>
      <c r="FK148" s="40">
        <v>91.081111874141001</v>
      </c>
      <c r="FL148" s="40">
        <v>92.365718303592402</v>
      </c>
      <c r="FM148" s="40">
        <v>92.881625421432702</v>
      </c>
      <c r="FN148" s="40">
        <v>92.442950959493601</v>
      </c>
      <c r="FO148" s="40">
        <v>90.948059417012701</v>
      </c>
      <c r="FP148" s="40">
        <v>88.107998899512793</v>
      </c>
      <c r="FQ148" s="40">
        <v>83.809199351696506</v>
      </c>
      <c r="FR148" s="40">
        <v>79.579995013311404</v>
      </c>
      <c r="FS148" s="40">
        <v>76.776738820854305</v>
      </c>
      <c r="FT148" s="40">
        <v>74.537630070579795</v>
      </c>
      <c r="FU148" s="40">
        <v>2.1682524539491598E-3</v>
      </c>
      <c r="FV148" s="40">
        <v>0</v>
      </c>
      <c r="FW148" s="40">
        <v>0</v>
      </c>
      <c r="FX148" s="41">
        <v>1</v>
      </c>
      <c r="FY148" s="22"/>
      <c r="FZ148" s="22"/>
    </row>
    <row r="149" spans="1:182" x14ac:dyDescent="0.2">
      <c r="A149" t="s">
        <v>42</v>
      </c>
      <c r="B149" t="s">
        <v>58</v>
      </c>
      <c r="C149" t="s">
        <v>3</v>
      </c>
      <c r="D149" t="s">
        <v>1</v>
      </c>
      <c r="E149" t="s">
        <v>77</v>
      </c>
      <c r="F149" s="22" t="s">
        <v>78</v>
      </c>
      <c r="G149" s="35">
        <v>43672</v>
      </c>
      <c r="H149" s="40">
        <v>8090</v>
      </c>
      <c r="I149" s="40">
        <v>7.4659416220442898</v>
      </c>
      <c r="J149" s="40">
        <v>6.4401865436584202</v>
      </c>
      <c r="K149" s="40">
        <v>5.8310371506568597</v>
      </c>
      <c r="L149" s="40">
        <v>5.4022254173611</v>
      </c>
      <c r="M149" s="40">
        <v>5.2364158914238796</v>
      </c>
      <c r="N149" s="40">
        <v>5.4763305705453398</v>
      </c>
      <c r="O149" s="40">
        <v>6.1049457587504303</v>
      </c>
      <c r="P149" s="40">
        <v>6.6474285229961696</v>
      </c>
      <c r="Q149" s="40">
        <v>7.0799418895842603</v>
      </c>
      <c r="R149" s="40">
        <v>7.6751388707407902</v>
      </c>
      <c r="S149" s="40">
        <v>8.4910233327994007</v>
      </c>
      <c r="T149" s="40">
        <v>9.8214318636743698</v>
      </c>
      <c r="U149" s="40">
        <v>11.1926552550956</v>
      </c>
      <c r="V149" s="40">
        <v>12.327991740776399</v>
      </c>
      <c r="W149" s="40">
        <v>13.5801611776226</v>
      </c>
      <c r="X149" s="40">
        <v>15.2183003934285</v>
      </c>
      <c r="Y149" s="40">
        <v>16.891293853666198</v>
      </c>
      <c r="Z149" s="40">
        <v>18.147849926149799</v>
      </c>
      <c r="AA149" s="40">
        <v>18.061421540026199</v>
      </c>
      <c r="AB149" s="40">
        <v>17.0936282105537</v>
      </c>
      <c r="AC149" s="40">
        <v>15.4904074064469</v>
      </c>
      <c r="AD149" s="40">
        <v>13.5763172581819</v>
      </c>
      <c r="AE149" s="40">
        <v>11.1753944178807</v>
      </c>
      <c r="AF149" s="40">
        <v>8.9302881739965603</v>
      </c>
      <c r="AG149" s="40">
        <v>8.3908194574227005E-2</v>
      </c>
      <c r="AH149" s="40">
        <v>2.6387525331491302E-2</v>
      </c>
      <c r="AI149" s="40">
        <v>4.6635749007123903E-2</v>
      </c>
      <c r="AJ149" s="40">
        <v>1.44057486265575E-3</v>
      </c>
      <c r="AK149" s="40">
        <v>4.6495866524087999E-2</v>
      </c>
      <c r="AL149" s="40">
        <v>4.5232829000212901E-2</v>
      </c>
      <c r="AM149" s="40">
        <v>-1.9485763884646599E-2</v>
      </c>
      <c r="AN149" s="40">
        <v>-0.15654452160843599</v>
      </c>
      <c r="AO149" s="40">
        <v>2.53981622713234E-2</v>
      </c>
      <c r="AP149" s="40">
        <v>6.43679435899826E-3</v>
      </c>
      <c r="AQ149" s="40">
        <v>-7.3800258607327807E-2</v>
      </c>
      <c r="AR149" s="40">
        <v>7.9232445580337499E-2</v>
      </c>
      <c r="AS149" s="40">
        <v>-9.5765505619471405E-2</v>
      </c>
      <c r="AT149" s="40">
        <v>-0.264906270750287</v>
      </c>
      <c r="AU149" s="40">
        <v>2.7700018704585601</v>
      </c>
      <c r="AV149" s="40">
        <v>3.5669649614265202</v>
      </c>
      <c r="AW149" s="40">
        <v>4.0118993600468302</v>
      </c>
      <c r="AX149" s="40">
        <v>3.9907574416862301</v>
      </c>
      <c r="AY149" s="40">
        <v>2.2825985906122401</v>
      </c>
      <c r="AZ149" s="40">
        <v>-1.77350083671781</v>
      </c>
      <c r="BA149" s="40">
        <v>-1.5379916956795701</v>
      </c>
      <c r="BB149" s="40">
        <v>-1.18317636571397</v>
      </c>
      <c r="BC149" s="40">
        <v>-0.54813201354304397</v>
      </c>
      <c r="BD149" s="40">
        <v>-0.24701929944738399</v>
      </c>
      <c r="BE149" s="40">
        <v>9.3213889128875599E-2</v>
      </c>
      <c r="BF149" s="40">
        <v>3.4168439241139499E-2</v>
      </c>
      <c r="BG149" s="40">
        <v>5.2517360563934197E-2</v>
      </c>
      <c r="BH149" s="40">
        <v>7.35307744626901E-3</v>
      </c>
      <c r="BI149" s="40">
        <v>5.2850391793392702E-2</v>
      </c>
      <c r="BJ149" s="40">
        <v>5.0010608620331701E-2</v>
      </c>
      <c r="BK149" s="40">
        <v>-1.2693260139382399E-2</v>
      </c>
      <c r="BL149" s="40">
        <v>-0.14820846103837201</v>
      </c>
      <c r="BM149" s="40">
        <v>3.2251912075261499E-2</v>
      </c>
      <c r="BN149" s="40">
        <v>1.38534364710504E-2</v>
      </c>
      <c r="BO149" s="40">
        <v>-6.5841599938947795E-2</v>
      </c>
      <c r="BP149" s="40">
        <v>8.43319978409105E-2</v>
      </c>
      <c r="BQ149" s="40">
        <v>-9.0582561599417299E-2</v>
      </c>
      <c r="BR149" s="40">
        <v>-0.25212247419528</v>
      </c>
      <c r="BS149" s="40">
        <v>2.7876938157068998</v>
      </c>
      <c r="BT149" s="40">
        <v>3.5931597852197301</v>
      </c>
      <c r="BU149" s="40">
        <v>4.0409851268447703</v>
      </c>
      <c r="BV149" s="40">
        <v>4.0226418819843799</v>
      </c>
      <c r="BW149" s="40">
        <v>2.3129573080835102</v>
      </c>
      <c r="BX149" s="40">
        <v>-1.74601910422301</v>
      </c>
      <c r="BY149" s="40">
        <v>-1.5142462172034199</v>
      </c>
      <c r="BZ149" s="40">
        <v>-1.1617687550347799</v>
      </c>
      <c r="CA149" s="40">
        <v>-0.52965722931193604</v>
      </c>
      <c r="CB149" s="40">
        <v>-0.23492474650178299</v>
      </c>
      <c r="CC149" s="40">
        <v>9.96589848297669E-2</v>
      </c>
      <c r="CD149" s="40">
        <v>3.9557476512197098E-2</v>
      </c>
      <c r="CE149" s="40">
        <v>5.6590946811204003E-2</v>
      </c>
      <c r="CF149" s="40">
        <v>1.1448058724600099E-2</v>
      </c>
      <c r="CG149" s="40">
        <v>5.7251516637313302E-2</v>
      </c>
      <c r="CH149" s="40">
        <v>5.3319684230819002E-2</v>
      </c>
      <c r="CI149" s="40">
        <v>-7.9887927372129398E-3</v>
      </c>
      <c r="CJ149" s="40">
        <v>-0.14243493088143699</v>
      </c>
      <c r="CK149" s="40">
        <v>3.6998798311096398E-2</v>
      </c>
      <c r="CL149" s="40">
        <v>1.8990180204763001E-2</v>
      </c>
      <c r="CM149" s="40">
        <v>-6.0329457189451298E-2</v>
      </c>
      <c r="CN149" s="40">
        <v>8.7863932201970099E-2</v>
      </c>
      <c r="CO149" s="40">
        <v>-8.6992870359775001E-2</v>
      </c>
      <c r="CP149" s="40">
        <v>-0.24326845564417801</v>
      </c>
      <c r="CQ149" s="40">
        <v>2.7999472030914601</v>
      </c>
      <c r="CR149" s="40">
        <v>3.6113022403823898</v>
      </c>
      <c r="CS149" s="40">
        <v>4.0611298403259299</v>
      </c>
      <c r="CT149" s="40">
        <v>4.0447249482062704</v>
      </c>
      <c r="CU149" s="40">
        <v>2.33398366332327</v>
      </c>
      <c r="CV149" s="40">
        <v>-1.7269853400138799</v>
      </c>
      <c r="CW149" s="40">
        <v>-1.4978001711459801</v>
      </c>
      <c r="CX149" s="40">
        <v>-1.1469419090917301</v>
      </c>
      <c r="CY149" s="40">
        <v>-0.51686165003265305</v>
      </c>
      <c r="CZ149" s="40">
        <v>-0.226548095974934</v>
      </c>
      <c r="DA149" s="40">
        <v>0.10610408053065799</v>
      </c>
      <c r="DB149" s="40">
        <v>4.4946513783254698E-2</v>
      </c>
      <c r="DC149" s="40">
        <v>6.0664533058473899E-2</v>
      </c>
      <c r="DD149" s="40">
        <v>1.55430400029312E-2</v>
      </c>
      <c r="DE149" s="40">
        <v>6.1652641481233797E-2</v>
      </c>
      <c r="DF149" s="40">
        <v>5.66287598413064E-2</v>
      </c>
      <c r="DG149" s="40">
        <v>-3.2843253350435301E-3</v>
      </c>
      <c r="DH149" s="40">
        <v>-0.136661400724503</v>
      </c>
      <c r="DI149" s="40">
        <v>4.1745684546931297E-2</v>
      </c>
      <c r="DJ149" s="40">
        <v>2.4126923938475701E-2</v>
      </c>
      <c r="DK149" s="40">
        <v>-5.4817314439954697E-2</v>
      </c>
      <c r="DL149" s="40">
        <v>9.1395866563029796E-2</v>
      </c>
      <c r="DM149" s="40">
        <v>-8.3403179120132606E-2</v>
      </c>
      <c r="DN149" s="40">
        <v>-0.23441443709307599</v>
      </c>
      <c r="DO149" s="40">
        <v>2.8122005904760199</v>
      </c>
      <c r="DP149" s="40">
        <v>3.6294446955450601</v>
      </c>
      <c r="DQ149" s="40">
        <v>4.0812745538070798</v>
      </c>
      <c r="DR149" s="40">
        <v>4.0668080144281502</v>
      </c>
      <c r="DS149" s="40">
        <v>2.3550100185630201</v>
      </c>
      <c r="DT149" s="40">
        <v>-1.7079515758047501</v>
      </c>
      <c r="DU149" s="40">
        <v>-1.48135412508854</v>
      </c>
      <c r="DV149" s="40">
        <v>-1.13211506314868</v>
      </c>
      <c r="DW149" s="40">
        <v>-0.50406607075336896</v>
      </c>
      <c r="DX149" s="40">
        <v>-0.21817144544808501</v>
      </c>
      <c r="DY149" s="40">
        <v>0.115409775085307</v>
      </c>
      <c r="DZ149" s="40">
        <v>5.2727427692902999E-2</v>
      </c>
      <c r="EA149" s="40">
        <v>6.65461446152842E-2</v>
      </c>
      <c r="EB149" s="40">
        <v>2.1455542586544502E-2</v>
      </c>
      <c r="EC149" s="40">
        <v>6.80071667505385E-2</v>
      </c>
      <c r="ED149" s="40">
        <v>6.1406539461425103E-2</v>
      </c>
      <c r="EE149" s="40">
        <v>3.5081784102207101E-3</v>
      </c>
      <c r="EF149" s="40">
        <v>-0.128325340154439</v>
      </c>
      <c r="EG149" s="40">
        <v>4.85994343508694E-2</v>
      </c>
      <c r="EH149" s="40">
        <v>3.1543566050527799E-2</v>
      </c>
      <c r="EI149" s="40">
        <v>-4.6858655771574803E-2</v>
      </c>
      <c r="EJ149" s="40">
        <v>9.6495418823602699E-2</v>
      </c>
      <c r="EK149" s="40">
        <v>-7.82202351000785E-2</v>
      </c>
      <c r="EL149" s="40">
        <v>-0.221630640538068</v>
      </c>
      <c r="EM149" s="40">
        <v>2.8298925357243601</v>
      </c>
      <c r="EN149" s="40">
        <v>3.6556395193382598</v>
      </c>
      <c r="EO149" s="40">
        <v>4.1103603206050199</v>
      </c>
      <c r="EP149" s="40">
        <v>4.0986924547262999</v>
      </c>
      <c r="EQ149" s="40">
        <v>2.3853687360342999</v>
      </c>
      <c r="ER149" s="40">
        <v>-1.6804698433099401</v>
      </c>
      <c r="ES149" s="40">
        <v>-1.4576086466123901</v>
      </c>
      <c r="ET149" s="40">
        <v>-1.11070745246949</v>
      </c>
      <c r="EU149" s="40">
        <v>-0.48559128652226202</v>
      </c>
      <c r="EV149" s="40">
        <v>-0.20607689250248401</v>
      </c>
      <c r="EW149" s="40">
        <v>76.610513833871494</v>
      </c>
      <c r="EX149" s="40">
        <v>75.073091325880299</v>
      </c>
      <c r="EY149" s="40">
        <v>73.622188467272295</v>
      </c>
      <c r="EZ149" s="40">
        <v>71.902761813862696</v>
      </c>
      <c r="FA149" s="40">
        <v>70.057431572904093</v>
      </c>
      <c r="FB149" s="40">
        <v>68.722025942042393</v>
      </c>
      <c r="FC149" s="40">
        <v>67.662415108019502</v>
      </c>
      <c r="FD149" s="40">
        <v>68.724933547410501</v>
      </c>
      <c r="FE149" s="40">
        <v>71.783843596114096</v>
      </c>
      <c r="FF149" s="40">
        <v>75.908652657716203</v>
      </c>
      <c r="FG149" s="40">
        <v>80.410132443535204</v>
      </c>
      <c r="FH149" s="40">
        <v>84.132354675660693</v>
      </c>
      <c r="FI149" s="40">
        <v>87.451775727425598</v>
      </c>
      <c r="FJ149" s="40">
        <v>90.099600918973294</v>
      </c>
      <c r="FK149" s="40">
        <v>92.566255250414898</v>
      </c>
      <c r="FL149" s="40">
        <v>93.948840931977898</v>
      </c>
      <c r="FM149" s="40">
        <v>94.777916593359606</v>
      </c>
      <c r="FN149" s="40">
        <v>94.541554631700606</v>
      </c>
      <c r="FO149" s="40">
        <v>93.136720212368004</v>
      </c>
      <c r="FP149" s="40">
        <v>90.084787479212196</v>
      </c>
      <c r="FQ149" s="40">
        <v>85.279315337932104</v>
      </c>
      <c r="FR149" s="40">
        <v>80.480511195263006</v>
      </c>
      <c r="FS149" s="40">
        <v>77.331878640415894</v>
      </c>
      <c r="FT149" s="40">
        <v>74.897510177060397</v>
      </c>
      <c r="FU149" s="40">
        <v>4.4149525847252003E-3</v>
      </c>
      <c r="FV149" s="40">
        <v>0</v>
      </c>
      <c r="FW149" s="40">
        <v>0</v>
      </c>
      <c r="FX149" s="41">
        <v>1</v>
      </c>
      <c r="FY149" s="22"/>
      <c r="FZ149" s="22"/>
    </row>
    <row r="150" spans="1:182" x14ac:dyDescent="0.2">
      <c r="A150" t="s">
        <v>42</v>
      </c>
      <c r="B150" t="s">
        <v>58</v>
      </c>
      <c r="C150" t="s">
        <v>3</v>
      </c>
      <c r="D150" t="s">
        <v>1</v>
      </c>
      <c r="E150" t="s">
        <v>78</v>
      </c>
      <c r="F150" s="22" t="s">
        <v>1</v>
      </c>
      <c r="G150" s="35">
        <v>43672</v>
      </c>
      <c r="H150" s="40">
        <v>25119</v>
      </c>
      <c r="I150" s="40">
        <v>29.480090727069999</v>
      </c>
      <c r="J150" s="40">
        <v>25.475054926530898</v>
      </c>
      <c r="K150" s="40">
        <v>22.677707385380401</v>
      </c>
      <c r="L150" s="40">
        <v>20.496890713361399</v>
      </c>
      <c r="M150" s="40">
        <v>19.2901765795107</v>
      </c>
      <c r="N150" s="40">
        <v>18.673106377487901</v>
      </c>
      <c r="O150" s="40">
        <v>19.102146697181901</v>
      </c>
      <c r="P150" s="40">
        <v>20.354332321082001</v>
      </c>
      <c r="Q150" s="40">
        <v>21.909286008116201</v>
      </c>
      <c r="R150" s="40">
        <v>25.156071928464399</v>
      </c>
      <c r="S150" s="40">
        <v>29.9122093496755</v>
      </c>
      <c r="T150" s="40">
        <v>35.821228818495698</v>
      </c>
      <c r="U150" s="40">
        <v>42.044300708869898</v>
      </c>
      <c r="V150" s="40">
        <v>47.291178097756401</v>
      </c>
      <c r="W150" s="40">
        <v>52.260577405712901</v>
      </c>
      <c r="X150" s="40">
        <v>56.9812363388005</v>
      </c>
      <c r="Y150" s="40">
        <v>60.513128927109904</v>
      </c>
      <c r="Z150" s="40">
        <v>62.177306933345299</v>
      </c>
      <c r="AA150" s="40">
        <v>61.240409806605903</v>
      </c>
      <c r="AB150" s="40">
        <v>57.6688438442131</v>
      </c>
      <c r="AC150" s="40">
        <v>53.4238315813787</v>
      </c>
      <c r="AD150" s="40">
        <v>49.069622632941702</v>
      </c>
      <c r="AE150" s="40">
        <v>42.194545500676</v>
      </c>
      <c r="AF150" s="40">
        <v>34.920765517686</v>
      </c>
      <c r="AG150" s="40">
        <v>-0.19888307346992301</v>
      </c>
      <c r="AH150" s="40">
        <v>-0.19710824473975799</v>
      </c>
      <c r="AI150" s="40">
        <v>-0.18931147059907</v>
      </c>
      <c r="AJ150" s="40">
        <v>-0.19841788009710301</v>
      </c>
      <c r="AK150" s="40">
        <v>-0.32813440805251398</v>
      </c>
      <c r="AL150" s="40">
        <v>-0.215078651810583</v>
      </c>
      <c r="AM150" s="40">
        <v>-3.2104333931763401E-2</v>
      </c>
      <c r="AN150" s="40">
        <v>8.5687105326499299E-2</v>
      </c>
      <c r="AO150" s="40">
        <v>0.106915499589575</v>
      </c>
      <c r="AP150" s="40">
        <v>-0.37970671578457799</v>
      </c>
      <c r="AQ150" s="40">
        <v>-0.19392756431730501</v>
      </c>
      <c r="AR150" s="40">
        <v>-7.2325097881395697E-2</v>
      </c>
      <c r="AS150" s="40">
        <v>2.9894161760645001E-2</v>
      </c>
      <c r="AT150" s="40">
        <v>5.2278144386579802E-2</v>
      </c>
      <c r="AU150" s="40">
        <v>3.2048835378726799</v>
      </c>
      <c r="AV150" s="40">
        <v>4.2852840036591502</v>
      </c>
      <c r="AW150" s="40">
        <v>4.3845939171809398</v>
      </c>
      <c r="AX150" s="40">
        <v>4.3424262862771599</v>
      </c>
      <c r="AY150" s="40">
        <v>3.0041652211230399</v>
      </c>
      <c r="AZ150" s="40">
        <v>-0.53262815114546702</v>
      </c>
      <c r="BA150" s="40">
        <v>-0.491768668982905</v>
      </c>
      <c r="BB150" s="40">
        <v>-0.65842738743860796</v>
      </c>
      <c r="BC150" s="40">
        <v>-0.81852218207386995</v>
      </c>
      <c r="BD150" s="40">
        <v>-0.725506968251596</v>
      </c>
      <c r="BE150" s="40">
        <v>-0.16787909565454101</v>
      </c>
      <c r="BF150" s="40">
        <v>-0.169171093669823</v>
      </c>
      <c r="BG150" s="40">
        <v>-0.166108556097122</v>
      </c>
      <c r="BH150" s="40">
        <v>-0.17337471033118401</v>
      </c>
      <c r="BI150" s="40">
        <v>-0.308963313834134</v>
      </c>
      <c r="BJ150" s="40">
        <v>-0.19459586131628201</v>
      </c>
      <c r="BK150" s="40">
        <v>-1.15207299055577E-2</v>
      </c>
      <c r="BL150" s="40">
        <v>0.106352013536753</v>
      </c>
      <c r="BM150" s="40">
        <v>0.12326791943483301</v>
      </c>
      <c r="BN150" s="40">
        <v>-0.36471419647484199</v>
      </c>
      <c r="BO150" s="40">
        <v>-0.17849543604986101</v>
      </c>
      <c r="BP150" s="40">
        <v>-6.1596648830153103E-2</v>
      </c>
      <c r="BQ150" s="40">
        <v>4.0569424787685403E-2</v>
      </c>
      <c r="BR150" s="40">
        <v>7.9376237684971304E-2</v>
      </c>
      <c r="BS150" s="40">
        <v>3.2435032913260899</v>
      </c>
      <c r="BT150" s="40">
        <v>4.3216300976424504</v>
      </c>
      <c r="BU150" s="40">
        <v>4.4214850816915403</v>
      </c>
      <c r="BV150" s="40">
        <v>4.3850184085688202</v>
      </c>
      <c r="BW150" s="40">
        <v>3.05145952186004</v>
      </c>
      <c r="BX150" s="40">
        <v>-0.49315462050271702</v>
      </c>
      <c r="BY150" s="40">
        <v>-0.45330327813416199</v>
      </c>
      <c r="BZ150" s="40">
        <v>-0.61048770718610701</v>
      </c>
      <c r="CA150" s="40">
        <v>-0.77167146390616703</v>
      </c>
      <c r="CB150" s="40">
        <v>-0.692701322337683</v>
      </c>
      <c r="CC150" s="40">
        <v>-0.146405835066097</v>
      </c>
      <c r="CD150" s="40">
        <v>-0.14982190794289199</v>
      </c>
      <c r="CE150" s="40">
        <v>-0.15003828819541601</v>
      </c>
      <c r="CF150" s="40">
        <v>-0.15602988723956601</v>
      </c>
      <c r="CG150" s="40">
        <v>-0.29568547237881299</v>
      </c>
      <c r="CH150" s="40">
        <v>-0.18040954301604001</v>
      </c>
      <c r="CI150" s="40">
        <v>2.7354115397762802E-3</v>
      </c>
      <c r="CJ150" s="40">
        <v>0.12066446601228401</v>
      </c>
      <c r="CK150" s="40">
        <v>0.13459355560577199</v>
      </c>
      <c r="CL150" s="40">
        <v>-0.354330423272182</v>
      </c>
      <c r="CM150" s="40">
        <v>-0.16780719102225899</v>
      </c>
      <c r="CN150" s="40">
        <v>-5.4166157699015297E-2</v>
      </c>
      <c r="CO150" s="40">
        <v>4.79630794404797E-2</v>
      </c>
      <c r="CP150" s="40">
        <v>9.8144294555327805E-2</v>
      </c>
      <c r="CQ150" s="40">
        <v>3.27025121492172</v>
      </c>
      <c r="CR150" s="40">
        <v>4.3468032916152701</v>
      </c>
      <c r="CS150" s="40">
        <v>4.4470357898511299</v>
      </c>
      <c r="CT150" s="40">
        <v>4.4145175827209204</v>
      </c>
      <c r="CU150" s="40">
        <v>3.0842154104792798</v>
      </c>
      <c r="CV150" s="40">
        <v>-0.46581537342658202</v>
      </c>
      <c r="CW150" s="40">
        <v>-0.42666226560828902</v>
      </c>
      <c r="CX150" s="40">
        <v>-0.57728483068043601</v>
      </c>
      <c r="CY150" s="40">
        <v>-0.73922279922315404</v>
      </c>
      <c r="CZ150" s="40">
        <v>-0.66998023191256195</v>
      </c>
      <c r="DA150" s="40">
        <v>-0.12493257447765201</v>
      </c>
      <c r="DB150" s="40">
        <v>-0.13047272221596001</v>
      </c>
      <c r="DC150" s="40">
        <v>-0.13396802029371099</v>
      </c>
      <c r="DD150" s="40">
        <v>-0.13868506414794801</v>
      </c>
      <c r="DE150" s="40">
        <v>-0.28240763092349302</v>
      </c>
      <c r="DF150" s="40">
        <v>-0.16622322471579801</v>
      </c>
      <c r="DG150" s="40">
        <v>1.6991552985110299E-2</v>
      </c>
      <c r="DH150" s="40">
        <v>0.13497691848781501</v>
      </c>
      <c r="DI150" s="40">
        <v>0.145919191776711</v>
      </c>
      <c r="DJ150" s="40">
        <v>-0.34394665006952102</v>
      </c>
      <c r="DK150" s="40">
        <v>-0.15711894599465701</v>
      </c>
      <c r="DL150" s="40">
        <v>-4.6735666567877601E-2</v>
      </c>
      <c r="DM150" s="40">
        <v>5.5356734093274101E-2</v>
      </c>
      <c r="DN150" s="40">
        <v>0.116912351425684</v>
      </c>
      <c r="DO150" s="40">
        <v>3.29699913851735</v>
      </c>
      <c r="DP150" s="40">
        <v>4.3719764855880898</v>
      </c>
      <c r="DQ150" s="40">
        <v>4.4725864980107204</v>
      </c>
      <c r="DR150" s="40">
        <v>4.4440167568730198</v>
      </c>
      <c r="DS150" s="40">
        <v>3.1169712990985201</v>
      </c>
      <c r="DT150" s="40">
        <v>-0.43847612635044703</v>
      </c>
      <c r="DU150" s="40">
        <v>-0.40002125308241598</v>
      </c>
      <c r="DV150" s="40">
        <v>-0.54408195417476601</v>
      </c>
      <c r="DW150" s="40">
        <v>-0.70677413454014104</v>
      </c>
      <c r="DX150" s="40">
        <v>-0.64725914148744201</v>
      </c>
      <c r="DY150" s="40">
        <v>-9.3928596662271102E-2</v>
      </c>
      <c r="DZ150" s="40">
        <v>-0.102535571146025</v>
      </c>
      <c r="EA150" s="40">
        <v>-0.110765105791763</v>
      </c>
      <c r="EB150" s="40">
        <v>-0.113641894382029</v>
      </c>
      <c r="EC150" s="40">
        <v>-0.26323653670511299</v>
      </c>
      <c r="ED150" s="40">
        <v>-0.14574043422149699</v>
      </c>
      <c r="EE150" s="40">
        <v>3.7575157011316002E-2</v>
      </c>
      <c r="EF150" s="40">
        <v>0.155641826698069</v>
      </c>
      <c r="EG150" s="40">
        <v>0.16227161162196899</v>
      </c>
      <c r="EH150" s="40">
        <v>-0.32895413075978502</v>
      </c>
      <c r="EI150" s="40">
        <v>-0.14168681772721201</v>
      </c>
      <c r="EJ150" s="40">
        <v>-3.6007217516635E-2</v>
      </c>
      <c r="EK150" s="40">
        <v>6.6031997120314503E-2</v>
      </c>
      <c r="EL150" s="40">
        <v>0.14401044472407601</v>
      </c>
      <c r="EM150" s="40">
        <v>3.3356188919707601</v>
      </c>
      <c r="EN150" s="40">
        <v>4.4083225795713998</v>
      </c>
      <c r="EO150" s="40">
        <v>4.50947766252132</v>
      </c>
      <c r="EP150" s="40">
        <v>4.4866088791646801</v>
      </c>
      <c r="EQ150" s="40">
        <v>3.1642655998355198</v>
      </c>
      <c r="ER150" s="40">
        <v>-0.39900259570769803</v>
      </c>
      <c r="ES150" s="40">
        <v>-0.36155586223367298</v>
      </c>
      <c r="ET150" s="40">
        <v>-0.49614227392226501</v>
      </c>
      <c r="EU150" s="40">
        <v>-0.65992341637243801</v>
      </c>
      <c r="EV150" s="40">
        <v>-0.61445349557352902</v>
      </c>
      <c r="EW150" s="40">
        <v>81.147785358183299</v>
      </c>
      <c r="EX150" s="40">
        <v>79.559392830047599</v>
      </c>
      <c r="EY150" s="40">
        <v>78.280444952634397</v>
      </c>
      <c r="EZ150" s="40">
        <v>76.464532545779406</v>
      </c>
      <c r="FA150" s="40">
        <v>74.777824185437694</v>
      </c>
      <c r="FB150" s="40">
        <v>73.276741925577696</v>
      </c>
      <c r="FC150" s="40">
        <v>72.070364416139199</v>
      </c>
      <c r="FD150" s="40">
        <v>73.258900533211403</v>
      </c>
      <c r="FE150" s="40">
        <v>76.010901431924495</v>
      </c>
      <c r="FF150" s="40">
        <v>79.849709771374506</v>
      </c>
      <c r="FG150" s="40">
        <v>84.426787435803703</v>
      </c>
      <c r="FH150" s="40">
        <v>87.922809641360601</v>
      </c>
      <c r="FI150" s="40">
        <v>90.872873014509096</v>
      </c>
      <c r="FJ150" s="40">
        <v>93.458731207536204</v>
      </c>
      <c r="FK150" s="40">
        <v>95.766411462471396</v>
      </c>
      <c r="FL150" s="40">
        <v>97.366049181765803</v>
      </c>
      <c r="FM150" s="40">
        <v>98.444832216109504</v>
      </c>
      <c r="FN150" s="40">
        <v>98.306334587938906</v>
      </c>
      <c r="FO150" s="40">
        <v>97.012145270516598</v>
      </c>
      <c r="FP150" s="40">
        <v>94.404553303383906</v>
      </c>
      <c r="FQ150" s="40">
        <v>90.423822270993995</v>
      </c>
      <c r="FR150" s="40">
        <v>86.299093077816096</v>
      </c>
      <c r="FS150" s="40">
        <v>83.290122140001301</v>
      </c>
      <c r="FT150" s="40">
        <v>80.727008833794699</v>
      </c>
      <c r="FU150" s="40">
        <v>2.1207474464222898E-3</v>
      </c>
      <c r="FV150" s="40">
        <v>0</v>
      </c>
      <c r="FW150" s="40">
        <v>0</v>
      </c>
      <c r="FX150" s="41">
        <v>1</v>
      </c>
      <c r="FY150" s="22"/>
      <c r="FZ150" s="22"/>
    </row>
    <row r="151" spans="1:182" x14ac:dyDescent="0.2">
      <c r="A151" t="s">
        <v>42</v>
      </c>
      <c r="B151" t="s">
        <v>58</v>
      </c>
      <c r="C151" t="s">
        <v>3</v>
      </c>
      <c r="D151" t="s">
        <v>1</v>
      </c>
      <c r="E151" t="s">
        <v>78</v>
      </c>
      <c r="F151" s="22" t="s">
        <v>77</v>
      </c>
      <c r="G151" s="35">
        <v>43672</v>
      </c>
      <c r="H151" s="40">
        <v>20881</v>
      </c>
      <c r="I151" s="40">
        <v>25.064027475197101</v>
      </c>
      <c r="J151" s="40">
        <v>21.686194086122502</v>
      </c>
      <c r="K151" s="40">
        <v>19.312251072203502</v>
      </c>
      <c r="L151" s="40">
        <v>17.495254033566699</v>
      </c>
      <c r="M151" s="40">
        <v>16.4914511354451</v>
      </c>
      <c r="N151" s="40">
        <v>15.925205044781</v>
      </c>
      <c r="O151" s="40">
        <v>16.2336515762609</v>
      </c>
      <c r="P151" s="40">
        <v>17.270673161382799</v>
      </c>
      <c r="Q151" s="40">
        <v>18.513592284148402</v>
      </c>
      <c r="R151" s="40">
        <v>21.238609315660199</v>
      </c>
      <c r="S151" s="40">
        <v>25.226403070448399</v>
      </c>
      <c r="T151" s="40">
        <v>30.1085581681854</v>
      </c>
      <c r="U151" s="40">
        <v>35.217123048389801</v>
      </c>
      <c r="V151" s="40">
        <v>39.517420345335601</v>
      </c>
      <c r="W151" s="40">
        <v>43.507868183388901</v>
      </c>
      <c r="X151" s="40">
        <v>47.323423473374</v>
      </c>
      <c r="Y151" s="40">
        <v>50.1116285191721</v>
      </c>
      <c r="Z151" s="40">
        <v>51.474744957295002</v>
      </c>
      <c r="AA151" s="40">
        <v>50.7949979111714</v>
      </c>
      <c r="AB151" s="40">
        <v>47.931624304480202</v>
      </c>
      <c r="AC151" s="40">
        <v>44.614051045196099</v>
      </c>
      <c r="AD151" s="40">
        <v>41.225880609500301</v>
      </c>
      <c r="AE151" s="40">
        <v>35.685707939022997</v>
      </c>
      <c r="AF151" s="40">
        <v>29.6915441309812</v>
      </c>
      <c r="AG151" s="40">
        <v>-0.18246391419182101</v>
      </c>
      <c r="AH151" s="40">
        <v>-0.19962039535846501</v>
      </c>
      <c r="AI151" s="40">
        <v>-0.25269863777924001</v>
      </c>
      <c r="AJ151" s="40">
        <v>-0.22092700552168501</v>
      </c>
      <c r="AK151" s="40">
        <v>-0.31338329543799798</v>
      </c>
      <c r="AL151" s="40">
        <v>-0.22332689535589201</v>
      </c>
      <c r="AM151" s="40">
        <v>-2.4806794219014099E-2</v>
      </c>
      <c r="AN151" s="40">
        <v>0.12236297952860301</v>
      </c>
      <c r="AO151" s="40">
        <v>3.4542815943350798E-2</v>
      </c>
      <c r="AP151" s="40">
        <v>-0.413395531615185</v>
      </c>
      <c r="AQ151" s="40">
        <v>-0.164794602657514</v>
      </c>
      <c r="AR151" s="40">
        <v>-8.0048179224351201E-2</v>
      </c>
      <c r="AS151" s="40">
        <v>3.9602646225740799E-2</v>
      </c>
      <c r="AT151" s="40">
        <v>7.3758893915354007E-2</v>
      </c>
      <c r="AU151" s="40">
        <v>1.6276096415067001</v>
      </c>
      <c r="AV151" s="40">
        <v>2.3339198793890099</v>
      </c>
      <c r="AW151" s="40">
        <v>2.2623936480065501</v>
      </c>
      <c r="AX151" s="40">
        <v>2.22299403765293</v>
      </c>
      <c r="AY151" s="40">
        <v>2.0984451025328901</v>
      </c>
      <c r="AZ151" s="40">
        <v>0.62355924128241103</v>
      </c>
      <c r="BA151" s="40">
        <v>0.40039665985468698</v>
      </c>
      <c r="BB151" s="40">
        <v>-4.4318369421488903E-2</v>
      </c>
      <c r="BC151" s="40">
        <v>-0.49233023894662198</v>
      </c>
      <c r="BD151" s="40">
        <v>-0.55639055801784498</v>
      </c>
      <c r="BE151" s="40">
        <v>-0.15336842412006901</v>
      </c>
      <c r="BF151" s="40">
        <v>-0.17269844994774</v>
      </c>
      <c r="BG151" s="40">
        <v>-0.23004842144332999</v>
      </c>
      <c r="BH151" s="40">
        <v>-0.196619672064092</v>
      </c>
      <c r="BI151" s="40">
        <v>-0.29530371950559198</v>
      </c>
      <c r="BJ151" s="40">
        <v>-0.20441836505105401</v>
      </c>
      <c r="BK151" s="40">
        <v>-5.2727641771913398E-3</v>
      </c>
      <c r="BL151" s="40">
        <v>0.14332308349706799</v>
      </c>
      <c r="BM151" s="40">
        <v>4.9850157344208799E-2</v>
      </c>
      <c r="BN151" s="40">
        <v>-0.399318738960455</v>
      </c>
      <c r="BO151" s="40">
        <v>-0.149201663785685</v>
      </c>
      <c r="BP151" s="40">
        <v>-7.0272703240507203E-2</v>
      </c>
      <c r="BQ151" s="40">
        <v>4.9356355587192702E-2</v>
      </c>
      <c r="BR151" s="40">
        <v>9.4219412582117995E-2</v>
      </c>
      <c r="BS151" s="40">
        <v>1.6587286627404401</v>
      </c>
      <c r="BT151" s="40">
        <v>2.36742708812324</v>
      </c>
      <c r="BU151" s="40">
        <v>2.29683486298637</v>
      </c>
      <c r="BV151" s="40">
        <v>2.2570946073204299</v>
      </c>
      <c r="BW151" s="40">
        <v>2.1372538384503601</v>
      </c>
      <c r="BX151" s="40">
        <v>0.65688318760141895</v>
      </c>
      <c r="BY151" s="40">
        <v>0.43336690507015202</v>
      </c>
      <c r="BZ151" s="40">
        <v>-3.9875268545146499E-3</v>
      </c>
      <c r="CA151" s="40">
        <v>-0.45249448478189402</v>
      </c>
      <c r="CB151" s="40">
        <v>-0.52606879328706502</v>
      </c>
      <c r="CC151" s="40">
        <v>-0.13321697632909399</v>
      </c>
      <c r="CD151" s="40">
        <v>-0.15405239256778699</v>
      </c>
      <c r="CE151" s="40">
        <v>-0.21436095060775401</v>
      </c>
      <c r="CF151" s="40">
        <v>-0.17978448695806501</v>
      </c>
      <c r="CG151" s="40">
        <v>-0.28278186029007801</v>
      </c>
      <c r="CH151" s="40">
        <v>-0.19132237456241299</v>
      </c>
      <c r="CI151" s="40">
        <v>8.2564455238447795E-3</v>
      </c>
      <c r="CJ151" s="40">
        <v>0.15783998765549101</v>
      </c>
      <c r="CK151" s="40">
        <v>6.0451975368147601E-2</v>
      </c>
      <c r="CL151" s="40">
        <v>-0.38956919524950001</v>
      </c>
      <c r="CM151" s="40">
        <v>-0.138402041823359</v>
      </c>
      <c r="CN151" s="40">
        <v>-6.3502238352836402E-2</v>
      </c>
      <c r="CO151" s="40">
        <v>5.6111744978501903E-2</v>
      </c>
      <c r="CP151" s="40">
        <v>0.108390305482454</v>
      </c>
      <c r="CQ151" s="40">
        <v>1.68028160204998</v>
      </c>
      <c r="CR151" s="40">
        <v>2.3906340788205598</v>
      </c>
      <c r="CS151" s="40">
        <v>2.3206887435641499</v>
      </c>
      <c r="CT151" s="40">
        <v>2.2807125579926</v>
      </c>
      <c r="CU151" s="40">
        <v>2.1641326507249201</v>
      </c>
      <c r="CV151" s="40">
        <v>0.67996325130822399</v>
      </c>
      <c r="CW151" s="40">
        <v>0.456201996470113</v>
      </c>
      <c r="CX151" s="40">
        <v>2.39454918487347E-2</v>
      </c>
      <c r="CY151" s="40">
        <v>-0.42490436279786697</v>
      </c>
      <c r="CZ151" s="40">
        <v>-0.50506803140280998</v>
      </c>
      <c r="DA151" s="40">
        <v>-0.11306552853811799</v>
      </c>
      <c r="DB151" s="40">
        <v>-0.13540633518783399</v>
      </c>
      <c r="DC151" s="40">
        <v>-0.198673479772179</v>
      </c>
      <c r="DD151" s="40">
        <v>-0.16294930185203799</v>
      </c>
      <c r="DE151" s="40">
        <v>-0.27026000107456399</v>
      </c>
      <c r="DF151" s="40">
        <v>-0.178226384073771</v>
      </c>
      <c r="DG151" s="40">
        <v>2.17856552248809E-2</v>
      </c>
      <c r="DH151" s="40">
        <v>0.172356891813913</v>
      </c>
      <c r="DI151" s="40">
        <v>7.1053793392086506E-2</v>
      </c>
      <c r="DJ151" s="40">
        <v>-0.37981965153854502</v>
      </c>
      <c r="DK151" s="40">
        <v>-0.12760241986103299</v>
      </c>
      <c r="DL151" s="40">
        <v>-5.67317734651656E-2</v>
      </c>
      <c r="DM151" s="40">
        <v>6.2867134369811006E-2</v>
      </c>
      <c r="DN151" s="40">
        <v>0.12256119838279</v>
      </c>
      <c r="DO151" s="40">
        <v>1.7018345413595199</v>
      </c>
      <c r="DP151" s="40">
        <v>2.41384106951788</v>
      </c>
      <c r="DQ151" s="40">
        <v>2.3445426241419298</v>
      </c>
      <c r="DR151" s="40">
        <v>2.3043305086647701</v>
      </c>
      <c r="DS151" s="40">
        <v>2.1910114629994801</v>
      </c>
      <c r="DT151" s="40">
        <v>0.70304331501503003</v>
      </c>
      <c r="DU151" s="40">
        <v>0.47903708787007299</v>
      </c>
      <c r="DV151" s="40">
        <v>5.1878510551984003E-2</v>
      </c>
      <c r="DW151" s="40">
        <v>-0.39731424081383998</v>
      </c>
      <c r="DX151" s="40">
        <v>-0.484067269518555</v>
      </c>
      <c r="DY151" s="40">
        <v>-8.3970038466367206E-2</v>
      </c>
      <c r="DZ151" s="40">
        <v>-0.108484389777108</v>
      </c>
      <c r="EA151" s="40">
        <v>-0.17602326343626901</v>
      </c>
      <c r="EB151" s="40">
        <v>-0.13864196839444501</v>
      </c>
      <c r="EC151" s="40">
        <v>-0.25218042514215799</v>
      </c>
      <c r="ED151" s="40">
        <v>-0.15931785376893401</v>
      </c>
      <c r="EE151" s="40">
        <v>4.1319685266703599E-2</v>
      </c>
      <c r="EF151" s="40">
        <v>0.19331699578237799</v>
      </c>
      <c r="EG151" s="40">
        <v>8.6361134792944494E-2</v>
      </c>
      <c r="EH151" s="40">
        <v>-0.36574285888381503</v>
      </c>
      <c r="EI151" s="40">
        <v>-0.112009480989205</v>
      </c>
      <c r="EJ151" s="40">
        <v>-4.6956297481321602E-2</v>
      </c>
      <c r="EK151" s="40">
        <v>7.2620843731262999E-2</v>
      </c>
      <c r="EL151" s="40">
        <v>0.14302171704955399</v>
      </c>
      <c r="EM151" s="40">
        <v>1.73295356259325</v>
      </c>
      <c r="EN151" s="40">
        <v>2.4473482782521101</v>
      </c>
      <c r="EO151" s="40">
        <v>2.3789838391217399</v>
      </c>
      <c r="EP151" s="40">
        <v>2.3384310783322699</v>
      </c>
      <c r="EQ151" s="40">
        <v>2.2298201989169502</v>
      </c>
      <c r="ER151" s="40">
        <v>0.73636726133403796</v>
      </c>
      <c r="ES151" s="40">
        <v>0.51200733308553703</v>
      </c>
      <c r="ET151" s="40">
        <v>9.2209353118958198E-2</v>
      </c>
      <c r="EU151" s="40">
        <v>-0.35747848664911203</v>
      </c>
      <c r="EV151" s="40">
        <v>-0.45374550478777398</v>
      </c>
      <c r="EW151" s="40">
        <v>81.210778354584704</v>
      </c>
      <c r="EX151" s="40">
        <v>79.630412346321904</v>
      </c>
      <c r="EY151" s="40">
        <v>78.368497644691004</v>
      </c>
      <c r="EZ151" s="40">
        <v>76.572961083507593</v>
      </c>
      <c r="FA151" s="40">
        <v>74.929057546563897</v>
      </c>
      <c r="FB151" s="40">
        <v>73.451927312973297</v>
      </c>
      <c r="FC151" s="40">
        <v>72.2692762255585</v>
      </c>
      <c r="FD151" s="40">
        <v>73.472528949886893</v>
      </c>
      <c r="FE151" s="40">
        <v>76.208331109071395</v>
      </c>
      <c r="FF151" s="40">
        <v>80.036257238362296</v>
      </c>
      <c r="FG151" s="40">
        <v>84.602994017704205</v>
      </c>
      <c r="FH151" s="40">
        <v>88.0697222141997</v>
      </c>
      <c r="FI151" s="40">
        <v>91.003491279156506</v>
      </c>
      <c r="FJ151" s="40">
        <v>93.569035854712197</v>
      </c>
      <c r="FK151" s="40">
        <v>95.851960221641505</v>
      </c>
      <c r="FL151" s="40">
        <v>97.4444627366574</v>
      </c>
      <c r="FM151" s="40">
        <v>98.489596407764395</v>
      </c>
      <c r="FN151" s="40">
        <v>98.339391023976503</v>
      </c>
      <c r="FO151" s="40">
        <v>97.060891330453799</v>
      </c>
      <c r="FP151" s="40">
        <v>94.506476952930299</v>
      </c>
      <c r="FQ151" s="40">
        <v>90.574828803119303</v>
      </c>
      <c r="FR151" s="40">
        <v>86.510960970078003</v>
      </c>
      <c r="FS151" s="40">
        <v>83.520140188636702</v>
      </c>
      <c r="FT151" s="40">
        <v>80.949307549853501</v>
      </c>
      <c r="FU151" s="40">
        <v>2.1745968964705302E-3</v>
      </c>
      <c r="FV151" s="40">
        <v>0</v>
      </c>
      <c r="FW151" s="40">
        <v>0</v>
      </c>
      <c r="FX151" s="41">
        <v>1</v>
      </c>
      <c r="FY151" s="22"/>
      <c r="FZ151" s="22"/>
    </row>
    <row r="152" spans="1:182" x14ac:dyDescent="0.2">
      <c r="A152" t="s">
        <v>42</v>
      </c>
      <c r="B152" t="s">
        <v>58</v>
      </c>
      <c r="C152" t="s">
        <v>3</v>
      </c>
      <c r="D152" t="s">
        <v>1</v>
      </c>
      <c r="E152" t="s">
        <v>78</v>
      </c>
      <c r="F152" s="22" t="s">
        <v>78</v>
      </c>
      <c r="G152" s="35">
        <v>43672</v>
      </c>
      <c r="H152" s="40">
        <v>4238</v>
      </c>
      <c r="I152" s="40">
        <v>4.4037819796936297</v>
      </c>
      <c r="J152" s="40">
        <v>3.7771898173934302</v>
      </c>
      <c r="K152" s="40">
        <v>3.3600121418264499</v>
      </c>
      <c r="L152" s="40">
        <v>2.99753683840567</v>
      </c>
      <c r="M152" s="40">
        <v>2.7904679793620999</v>
      </c>
      <c r="N152" s="40">
        <v>2.7344066311613702</v>
      </c>
      <c r="O152" s="40">
        <v>2.85041806249989</v>
      </c>
      <c r="P152" s="40">
        <v>3.0618259633194298</v>
      </c>
      <c r="Q152" s="40">
        <v>3.3776990841433499</v>
      </c>
      <c r="R152" s="40">
        <v>3.9091196998256099</v>
      </c>
      <c r="S152" s="40">
        <v>4.6844306518032903</v>
      </c>
      <c r="T152" s="40">
        <v>5.7132038636241402</v>
      </c>
      <c r="U152" s="40">
        <v>6.8257732002448996</v>
      </c>
      <c r="V152" s="40">
        <v>7.7622684401878299</v>
      </c>
      <c r="W152" s="40">
        <v>8.7335969874682107</v>
      </c>
      <c r="X152" s="40">
        <v>9.6353335208822202</v>
      </c>
      <c r="Y152" s="40">
        <v>10.390980739195101</v>
      </c>
      <c r="Z152" s="40">
        <v>10.6970174379341</v>
      </c>
      <c r="AA152" s="40">
        <v>10.4347602334861</v>
      </c>
      <c r="AB152" s="40">
        <v>9.7106217293234103</v>
      </c>
      <c r="AC152" s="40">
        <v>8.7816407176791493</v>
      </c>
      <c r="AD152" s="40">
        <v>7.8102400709180202</v>
      </c>
      <c r="AE152" s="40">
        <v>6.4735972654648704</v>
      </c>
      <c r="AF152" s="40">
        <v>5.1910280789541003</v>
      </c>
      <c r="AG152" s="40">
        <v>-2.3029909668908301E-2</v>
      </c>
      <c r="AH152" s="40">
        <v>-4.0338184488300198E-3</v>
      </c>
      <c r="AI152" s="40">
        <v>5.9418675577929798E-2</v>
      </c>
      <c r="AJ152" s="40">
        <v>2.0342943356183599E-2</v>
      </c>
      <c r="AK152" s="40">
        <v>-1.66061181009011E-2</v>
      </c>
      <c r="AL152" s="40">
        <v>7.0751580703704098E-3</v>
      </c>
      <c r="AM152" s="40">
        <v>-1.4090006287670801E-2</v>
      </c>
      <c r="AN152" s="40">
        <v>-4.7594084035528901E-2</v>
      </c>
      <c r="AO152" s="40">
        <v>6.2433401496515599E-2</v>
      </c>
      <c r="AP152" s="40">
        <v>2.6889105951755799E-2</v>
      </c>
      <c r="AQ152" s="40">
        <v>-3.57061295172948E-2</v>
      </c>
      <c r="AR152" s="40">
        <v>3.0284111097419902E-3</v>
      </c>
      <c r="AS152" s="40">
        <v>-1.6985580416941499E-2</v>
      </c>
      <c r="AT152" s="40">
        <v>-3.30263558931988E-2</v>
      </c>
      <c r="AU152" s="40">
        <v>1.55797021595768</v>
      </c>
      <c r="AV152" s="40">
        <v>1.9228693387058999</v>
      </c>
      <c r="AW152" s="40">
        <v>2.0898607659235902</v>
      </c>
      <c r="AX152" s="40">
        <v>2.1001550417732902</v>
      </c>
      <c r="AY152" s="40">
        <v>0.87953819896867602</v>
      </c>
      <c r="AZ152" s="40">
        <v>-1.19576443044773</v>
      </c>
      <c r="BA152" s="40">
        <v>-0.92596795980607705</v>
      </c>
      <c r="BB152" s="40">
        <v>-0.63524038371835001</v>
      </c>
      <c r="BC152" s="40">
        <v>-0.342435393454669</v>
      </c>
      <c r="BD152" s="40">
        <v>-0.185030906499519</v>
      </c>
      <c r="BE152" s="40">
        <v>-1.72791457678871E-2</v>
      </c>
      <c r="BF152" s="40">
        <v>1.34109033357652E-3</v>
      </c>
      <c r="BG152" s="40">
        <v>6.4125067525430804E-2</v>
      </c>
      <c r="BH152" s="40">
        <v>2.4245204721002899E-2</v>
      </c>
      <c r="BI152" s="40">
        <v>-1.28161797214219E-2</v>
      </c>
      <c r="BJ152" s="40">
        <v>1.0337721220561801E-2</v>
      </c>
      <c r="BK152" s="40">
        <v>-1.0154376756212899E-2</v>
      </c>
      <c r="BL152" s="40">
        <v>-4.3390393799112699E-2</v>
      </c>
      <c r="BM152" s="40">
        <v>6.7095392273333998E-2</v>
      </c>
      <c r="BN152" s="40">
        <v>3.1813785253012303E-2</v>
      </c>
      <c r="BO152" s="40">
        <v>-3.02830977087384E-2</v>
      </c>
      <c r="BP152" s="40">
        <v>7.4818357416248501E-3</v>
      </c>
      <c r="BQ152" s="40">
        <v>-1.25403648002406E-2</v>
      </c>
      <c r="BR152" s="40">
        <v>-2.3169883559609101E-2</v>
      </c>
      <c r="BS152" s="40">
        <v>1.5708170587874699</v>
      </c>
      <c r="BT152" s="40">
        <v>1.93410590162638</v>
      </c>
      <c r="BU152" s="40">
        <v>2.1049736586265002</v>
      </c>
      <c r="BV152" s="40">
        <v>2.1157171108344799</v>
      </c>
      <c r="BW152" s="40">
        <v>0.89586869743634001</v>
      </c>
      <c r="BX152" s="40">
        <v>-1.18209961756197</v>
      </c>
      <c r="BY152" s="40">
        <v>-0.91535642446163401</v>
      </c>
      <c r="BZ152" s="40">
        <v>-0.62334558178917299</v>
      </c>
      <c r="CA152" s="40">
        <v>-0.33169332911278099</v>
      </c>
      <c r="CB152" s="40">
        <v>-0.176427185220557</v>
      </c>
      <c r="CC152" s="40">
        <v>-1.3296184208419499E-2</v>
      </c>
      <c r="CD152" s="40">
        <v>5.0637357828477499E-3</v>
      </c>
      <c r="CE152" s="40">
        <v>6.7384700251329199E-2</v>
      </c>
      <c r="CF152" s="40">
        <v>2.6947899054934901E-2</v>
      </c>
      <c r="CG152" s="40">
        <v>-1.01912799449702E-2</v>
      </c>
      <c r="CH152" s="40">
        <v>1.2597362519735899E-2</v>
      </c>
      <c r="CI152" s="40">
        <v>-7.4285717317155104E-3</v>
      </c>
      <c r="CJ152" s="40">
        <v>-4.04789307469463E-2</v>
      </c>
      <c r="CK152" s="40">
        <v>7.0324272883675598E-2</v>
      </c>
      <c r="CL152" s="40">
        <v>3.5224603135159599E-2</v>
      </c>
      <c r="CM152" s="40">
        <v>-2.6527122398151502E-2</v>
      </c>
      <c r="CN152" s="40">
        <v>1.05662640753329E-2</v>
      </c>
      <c r="CO152" s="40">
        <v>-9.4616220054406404E-3</v>
      </c>
      <c r="CP152" s="40">
        <v>-1.6343320846841199E-2</v>
      </c>
      <c r="CQ152" s="40">
        <v>1.57971474299642</v>
      </c>
      <c r="CR152" s="40">
        <v>1.9418883108755001</v>
      </c>
      <c r="CS152" s="40">
        <v>2.1154408020745898</v>
      </c>
      <c r="CT152" s="40">
        <v>2.1264953524600001</v>
      </c>
      <c r="CU152" s="40">
        <v>0.907179150927936</v>
      </c>
      <c r="CV152" s="40">
        <v>-1.1726354097839999</v>
      </c>
      <c r="CW152" s="40">
        <v>-0.90800690740767498</v>
      </c>
      <c r="CX152" s="40">
        <v>-0.61510727820780398</v>
      </c>
      <c r="CY152" s="40">
        <v>-0.32425340807281799</v>
      </c>
      <c r="CZ152" s="40">
        <v>-0.17046827407200599</v>
      </c>
      <c r="DA152" s="40">
        <v>-9.3132226489519403E-3</v>
      </c>
      <c r="DB152" s="40">
        <v>8.7863812321189692E-3</v>
      </c>
      <c r="DC152" s="40">
        <v>7.0644332977227706E-2</v>
      </c>
      <c r="DD152" s="40">
        <v>2.96505933888669E-2</v>
      </c>
      <c r="DE152" s="40">
        <v>-7.5663801685185803E-3</v>
      </c>
      <c r="DF152" s="40">
        <v>1.48570038189101E-2</v>
      </c>
      <c r="DG152" s="40">
        <v>-4.7027667072180998E-3</v>
      </c>
      <c r="DH152" s="40">
        <v>-3.7567467694779998E-2</v>
      </c>
      <c r="DI152" s="40">
        <v>7.3553153494017295E-2</v>
      </c>
      <c r="DJ152" s="40">
        <v>3.8635421017306902E-2</v>
      </c>
      <c r="DK152" s="40">
        <v>-2.27711470875646E-2</v>
      </c>
      <c r="DL152" s="40">
        <v>1.3650692409041E-2</v>
      </c>
      <c r="DM152" s="40">
        <v>-6.3828792106407099E-3</v>
      </c>
      <c r="DN152" s="40">
        <v>-9.5167581340732492E-3</v>
      </c>
      <c r="DO152" s="40">
        <v>1.5886124272053801</v>
      </c>
      <c r="DP152" s="40">
        <v>1.94967072012461</v>
      </c>
      <c r="DQ152" s="40">
        <v>2.1259079455226702</v>
      </c>
      <c r="DR152" s="40">
        <v>2.1372735940855199</v>
      </c>
      <c r="DS152" s="40">
        <v>0.91848960441953198</v>
      </c>
      <c r="DT152" s="40">
        <v>-1.1631712020060401</v>
      </c>
      <c r="DU152" s="40">
        <v>-0.90065739035371595</v>
      </c>
      <c r="DV152" s="40">
        <v>-0.60686897462643496</v>
      </c>
      <c r="DW152" s="40">
        <v>-0.316813487032855</v>
      </c>
      <c r="DX152" s="40">
        <v>-0.164509362923455</v>
      </c>
      <c r="DY152" s="40">
        <v>-3.5624587479307001E-3</v>
      </c>
      <c r="DZ152" s="40">
        <v>1.4161290014525501E-2</v>
      </c>
      <c r="EA152" s="40">
        <v>7.5350724924728593E-2</v>
      </c>
      <c r="EB152" s="40">
        <v>3.3552854753686301E-2</v>
      </c>
      <c r="EC152" s="40">
        <v>-3.7764417890393102E-3</v>
      </c>
      <c r="ED152" s="40">
        <v>1.8119566969101501E-2</v>
      </c>
      <c r="EE152" s="40">
        <v>-7.6713717576024304E-4</v>
      </c>
      <c r="EF152" s="40">
        <v>-3.3363777458363698E-2</v>
      </c>
      <c r="EG152" s="40">
        <v>7.8215144270835604E-2</v>
      </c>
      <c r="EH152" s="40">
        <v>4.3560100318563402E-2</v>
      </c>
      <c r="EI152" s="40">
        <v>-1.7348115279008199E-2</v>
      </c>
      <c r="EJ152" s="40">
        <v>1.8104117040923899E-2</v>
      </c>
      <c r="EK152" s="40">
        <v>-1.9376635939398099E-3</v>
      </c>
      <c r="EL152" s="40">
        <v>3.3971419951644202E-4</v>
      </c>
      <c r="EM152" s="40">
        <v>1.60145927003517</v>
      </c>
      <c r="EN152" s="40">
        <v>1.96090728304509</v>
      </c>
      <c r="EO152" s="40">
        <v>2.1410208382255802</v>
      </c>
      <c r="EP152" s="40">
        <v>2.1528356631467198</v>
      </c>
      <c r="EQ152" s="40">
        <v>0.93482010288719597</v>
      </c>
      <c r="ER152" s="40">
        <v>-1.1495063891202799</v>
      </c>
      <c r="ES152" s="40">
        <v>-0.89004585500927302</v>
      </c>
      <c r="ET152" s="40">
        <v>-0.59497417269725805</v>
      </c>
      <c r="EU152" s="40">
        <v>-0.30607142269096699</v>
      </c>
      <c r="EV152" s="40">
        <v>-0.155905641644493</v>
      </c>
      <c r="EW152" s="40">
        <v>81.055387161292302</v>
      </c>
      <c r="EX152" s="40">
        <v>79.416589568685296</v>
      </c>
      <c r="EY152" s="40">
        <v>78.039743222426907</v>
      </c>
      <c r="EZ152" s="40">
        <v>76.079875997679494</v>
      </c>
      <c r="FA152" s="40">
        <v>74.149693168310307</v>
      </c>
      <c r="FB152" s="40">
        <v>72.498429492600494</v>
      </c>
      <c r="FC152" s="40">
        <v>71.147982063712107</v>
      </c>
      <c r="FD152" s="40">
        <v>72.263743096422303</v>
      </c>
      <c r="FE152" s="40">
        <v>75.082873398180993</v>
      </c>
      <c r="FF152" s="40">
        <v>78.955628797717395</v>
      </c>
      <c r="FG152" s="40">
        <v>83.591794807415596</v>
      </c>
      <c r="FH152" s="40">
        <v>87.252222098101797</v>
      </c>
      <c r="FI152" s="40">
        <v>90.3264972862044</v>
      </c>
      <c r="FJ152" s="40">
        <v>93.047024031978694</v>
      </c>
      <c r="FK152" s="40">
        <v>95.493105411959206</v>
      </c>
      <c r="FL152" s="40">
        <v>97.151123253221698</v>
      </c>
      <c r="FM152" s="40">
        <v>98.407390117262693</v>
      </c>
      <c r="FN152" s="40">
        <v>98.323935866550997</v>
      </c>
      <c r="FO152" s="40">
        <v>96.964651616400502</v>
      </c>
      <c r="FP152" s="40">
        <v>94.086588690171098</v>
      </c>
      <c r="FQ152" s="40">
        <v>89.873014219209296</v>
      </c>
      <c r="FR152" s="40">
        <v>85.451228190635106</v>
      </c>
      <c r="FS152" s="40">
        <v>82.3425672197138</v>
      </c>
      <c r="FT152" s="40">
        <v>79.818465881731598</v>
      </c>
      <c r="FU152" s="40">
        <v>4.4308607248166199E-3</v>
      </c>
      <c r="FV152" s="40">
        <v>0</v>
      </c>
      <c r="FW152" s="40">
        <v>0</v>
      </c>
      <c r="FX152" s="41">
        <v>1</v>
      </c>
      <c r="FY152" s="22"/>
      <c r="FZ152" s="22"/>
    </row>
    <row r="153" spans="1:182" x14ac:dyDescent="0.2">
      <c r="A153" t="s">
        <v>42</v>
      </c>
      <c r="B153" t="s">
        <v>58</v>
      </c>
      <c r="C153" t="s">
        <v>3</v>
      </c>
      <c r="D153" t="s">
        <v>37</v>
      </c>
      <c r="E153" t="s">
        <v>1</v>
      </c>
      <c r="F153" s="22" t="s">
        <v>1</v>
      </c>
      <c r="G153" s="35">
        <v>43672</v>
      </c>
      <c r="H153" s="40">
        <v>9473</v>
      </c>
      <c r="I153" s="40">
        <v>7.0284487271622202</v>
      </c>
      <c r="J153" s="40">
        <v>6.1353940623561201</v>
      </c>
      <c r="K153" s="40">
        <v>5.5572215435931103</v>
      </c>
      <c r="L153" s="40">
        <v>5.2416939059836798</v>
      </c>
      <c r="M153" s="40">
        <v>5.1482076008199602</v>
      </c>
      <c r="N153" s="40">
        <v>5.2129798329061003</v>
      </c>
      <c r="O153" s="40">
        <v>5.6732355286423104</v>
      </c>
      <c r="P153" s="40">
        <v>6.2754968952754799</v>
      </c>
      <c r="Q153" s="40">
        <v>6.62925477399006</v>
      </c>
      <c r="R153" s="40">
        <v>6.9369288935346702</v>
      </c>
      <c r="S153" s="40">
        <v>7.3323345529695203</v>
      </c>
      <c r="T153" s="40">
        <v>7.9606201550487903</v>
      </c>
      <c r="U153" s="40">
        <v>8.5716490929565499</v>
      </c>
      <c r="V153" s="40">
        <v>8.8835019512074602</v>
      </c>
      <c r="W153" s="40">
        <v>9.4725345812944894</v>
      </c>
      <c r="X153" s="40">
        <v>10.2693716292767</v>
      </c>
      <c r="Y153" s="40">
        <v>11.1293078385791</v>
      </c>
      <c r="Z153" s="40">
        <v>11.9967759987425</v>
      </c>
      <c r="AA153" s="40">
        <v>12.6988983003464</v>
      </c>
      <c r="AB153" s="40">
        <v>12.4871194697312</v>
      </c>
      <c r="AC153" s="40">
        <v>11.9395513969371</v>
      </c>
      <c r="AD153" s="40">
        <v>11.446711864273301</v>
      </c>
      <c r="AE153" s="40">
        <v>10.036777292499201</v>
      </c>
      <c r="AF153" s="40">
        <v>8.4735400909998404</v>
      </c>
      <c r="AG153" s="40">
        <v>-0.11191301447949401</v>
      </c>
      <c r="AH153" s="40">
        <v>-1.76212629778595E-2</v>
      </c>
      <c r="AI153" s="40">
        <v>1.94228596625309E-5</v>
      </c>
      <c r="AJ153" s="40">
        <v>-5.2806170639356801E-3</v>
      </c>
      <c r="AK153" s="40">
        <v>-6.3322264615110799E-2</v>
      </c>
      <c r="AL153" s="40">
        <v>-3.0799004483103298E-2</v>
      </c>
      <c r="AM153" s="40">
        <v>-4.6435193726256097E-2</v>
      </c>
      <c r="AN153" s="40">
        <v>-7.0766166039609599E-2</v>
      </c>
      <c r="AO153" s="40">
        <v>-5.1828204354063802E-2</v>
      </c>
      <c r="AP153" s="40">
        <v>-0.17025050699414401</v>
      </c>
      <c r="AQ153" s="40">
        <v>-0.234996494372291</v>
      </c>
      <c r="AR153" s="40">
        <v>-2.6422422409345399E-2</v>
      </c>
      <c r="AS153" s="40">
        <v>-8.3672568622990301E-2</v>
      </c>
      <c r="AT153" s="40">
        <v>-0.124876783623965</v>
      </c>
      <c r="AU153" s="40">
        <v>0.882622783257479</v>
      </c>
      <c r="AV153" s="40">
        <v>1.3145488754135799</v>
      </c>
      <c r="AW153" s="40">
        <v>1.43619115441572</v>
      </c>
      <c r="AX153" s="40">
        <v>1.43091543296192</v>
      </c>
      <c r="AY153" s="40">
        <v>1.1608201737309001</v>
      </c>
      <c r="AZ153" s="40">
        <v>9.5406698131656906E-2</v>
      </c>
      <c r="BA153" s="40">
        <v>-1.9220507555538901E-2</v>
      </c>
      <c r="BB153" s="40">
        <v>-3.6712771571635598E-2</v>
      </c>
      <c r="BC153" s="40">
        <v>-0.13286409404668401</v>
      </c>
      <c r="BD153" s="40">
        <v>2.0065573956828502E-2</v>
      </c>
      <c r="BE153" s="40">
        <v>-3.5594092387904903E-2</v>
      </c>
      <c r="BF153" s="40">
        <v>4.5379666406804103E-2</v>
      </c>
      <c r="BG153" s="40">
        <v>5.7576577131741899E-2</v>
      </c>
      <c r="BH153" s="40">
        <v>5.6953974226922999E-2</v>
      </c>
      <c r="BI153" s="40">
        <v>-1.2966908926894E-2</v>
      </c>
      <c r="BJ153" s="40">
        <v>2.1986352800581099E-2</v>
      </c>
      <c r="BK153" s="40">
        <v>1.5824938056702299E-2</v>
      </c>
      <c r="BL153" s="40">
        <v>-8.81302261722469E-3</v>
      </c>
      <c r="BM153" s="40">
        <v>2.0893488575979701E-3</v>
      </c>
      <c r="BN153" s="40">
        <v>-0.100430829495533</v>
      </c>
      <c r="BO153" s="40">
        <v>-0.18398907564657699</v>
      </c>
      <c r="BP153" s="40">
        <v>6.0955197240193703E-3</v>
      </c>
      <c r="BQ153" s="40">
        <v>-5.1618863080971203E-2</v>
      </c>
      <c r="BR153" s="40">
        <v>-4.0740530280071602E-2</v>
      </c>
      <c r="BS153" s="40">
        <v>0.97316268079828006</v>
      </c>
      <c r="BT153" s="40">
        <v>1.4116145886615801</v>
      </c>
      <c r="BU153" s="40">
        <v>1.5503500308959099</v>
      </c>
      <c r="BV153" s="40">
        <v>1.5793563465585001</v>
      </c>
      <c r="BW153" s="40">
        <v>1.3146112808827699</v>
      </c>
      <c r="BX153" s="40">
        <v>0.24101513739064201</v>
      </c>
      <c r="BY153" s="40">
        <v>0.109713934379659</v>
      </c>
      <c r="BZ153" s="40">
        <v>9.6857082582567103E-2</v>
      </c>
      <c r="CA153" s="40">
        <v>-5.3125546330536302E-2</v>
      </c>
      <c r="CB153" s="40">
        <v>8.12203184424235E-2</v>
      </c>
      <c r="CC153" s="40">
        <v>1.7264160564684598E-2</v>
      </c>
      <c r="CD153" s="40">
        <v>8.9013918180779E-2</v>
      </c>
      <c r="CE153" s="40">
        <v>9.7440486845950094E-2</v>
      </c>
      <c r="CF153" s="40">
        <v>0.100057462571601</v>
      </c>
      <c r="CG153" s="40">
        <v>2.1909057026754102E-2</v>
      </c>
      <c r="CH153" s="40">
        <v>5.8545330456809E-2</v>
      </c>
      <c r="CI153" s="40">
        <v>5.8946115668405699E-2</v>
      </c>
      <c r="CJ153" s="40">
        <v>3.4095535791115003E-2</v>
      </c>
      <c r="CK153" s="40">
        <v>3.9432481964568403E-2</v>
      </c>
      <c r="CL153" s="40">
        <v>-5.2073933549586303E-2</v>
      </c>
      <c r="CM153" s="40">
        <v>-0.14866149281951799</v>
      </c>
      <c r="CN153" s="40">
        <v>2.8617347387155202E-2</v>
      </c>
      <c r="CO153" s="40">
        <v>-2.9418564266811401E-2</v>
      </c>
      <c r="CP153" s="40">
        <v>1.75319824841619E-2</v>
      </c>
      <c r="CQ153" s="40">
        <v>1.0358703380260601</v>
      </c>
      <c r="CR153" s="40">
        <v>1.4788420059687699</v>
      </c>
      <c r="CS153" s="40">
        <v>1.6294161209873299</v>
      </c>
      <c r="CT153" s="40">
        <v>1.68216607112438</v>
      </c>
      <c r="CU153" s="40">
        <v>1.4211265332069201</v>
      </c>
      <c r="CV153" s="40">
        <v>0.34186309885879101</v>
      </c>
      <c r="CW153" s="40">
        <v>0.19901353609485001</v>
      </c>
      <c r="CX153" s="40">
        <v>0.18936715667992399</v>
      </c>
      <c r="CY153" s="40">
        <v>2.10112891251929E-3</v>
      </c>
      <c r="CZ153" s="40">
        <v>0.123575908179281</v>
      </c>
      <c r="DA153" s="40">
        <v>7.0122413517274093E-2</v>
      </c>
      <c r="DB153" s="40">
        <v>0.13264816995475401</v>
      </c>
      <c r="DC153" s="40">
        <v>0.137304396560158</v>
      </c>
      <c r="DD153" s="40">
        <v>0.14316095091628001</v>
      </c>
      <c r="DE153" s="40">
        <v>5.6785022980402201E-2</v>
      </c>
      <c r="DF153" s="40">
        <v>9.5104308113036898E-2</v>
      </c>
      <c r="DG153" s="40">
        <v>0.10206729328010899</v>
      </c>
      <c r="DH153" s="40">
        <v>7.7004094199454601E-2</v>
      </c>
      <c r="DI153" s="40">
        <v>7.6775615071538905E-2</v>
      </c>
      <c r="DJ153" s="40">
        <v>-3.7170376036394798E-3</v>
      </c>
      <c r="DK153" s="40">
        <v>-0.113333909992459</v>
      </c>
      <c r="DL153" s="40">
        <v>5.11391750502911E-2</v>
      </c>
      <c r="DM153" s="40">
        <v>-7.2182654526514898E-3</v>
      </c>
      <c r="DN153" s="40">
        <v>7.5804495248395401E-2</v>
      </c>
      <c r="DO153" s="40">
        <v>1.0985779952538399</v>
      </c>
      <c r="DP153" s="40">
        <v>1.54606942327595</v>
      </c>
      <c r="DQ153" s="40">
        <v>1.7084822110787501</v>
      </c>
      <c r="DR153" s="40">
        <v>1.7849757956902601</v>
      </c>
      <c r="DS153" s="40">
        <v>1.52764178553106</v>
      </c>
      <c r="DT153" s="40">
        <v>0.44271106032693902</v>
      </c>
      <c r="DU153" s="40">
        <v>0.28831313781004198</v>
      </c>
      <c r="DV153" s="40">
        <v>0.281877230777281</v>
      </c>
      <c r="DW153" s="40">
        <v>5.7327804155574903E-2</v>
      </c>
      <c r="DX153" s="40">
        <v>0.16593149791613901</v>
      </c>
      <c r="DY153" s="40">
        <v>0.14644133560886299</v>
      </c>
      <c r="DZ153" s="40">
        <v>0.19564909933941699</v>
      </c>
      <c r="EA153" s="40">
        <v>0.194861550832238</v>
      </c>
      <c r="EB153" s="40">
        <v>0.20539554220713799</v>
      </c>
      <c r="EC153" s="40">
        <v>0.107140378668619</v>
      </c>
      <c r="ED153" s="40">
        <v>0.14788966539672099</v>
      </c>
      <c r="EE153" s="40">
        <v>0.164327425063067</v>
      </c>
      <c r="EF153" s="40">
        <v>0.13895723762184001</v>
      </c>
      <c r="EG153" s="40">
        <v>0.13069316828320099</v>
      </c>
      <c r="EH153" s="40">
        <v>6.6102639894971393E-2</v>
      </c>
      <c r="EI153" s="40">
        <v>-6.2326491266744798E-2</v>
      </c>
      <c r="EJ153" s="40">
        <v>8.3657117183655802E-2</v>
      </c>
      <c r="EK153" s="40">
        <v>2.48354400893676E-2</v>
      </c>
      <c r="EL153" s="40">
        <v>0.15994074859228899</v>
      </c>
      <c r="EM153" s="40">
        <v>1.18911789279465</v>
      </c>
      <c r="EN153" s="40">
        <v>1.6431351365239499</v>
      </c>
      <c r="EO153" s="40">
        <v>1.82264108755895</v>
      </c>
      <c r="EP153" s="40">
        <v>1.93341670928683</v>
      </c>
      <c r="EQ153" s="40">
        <v>1.6814328926829301</v>
      </c>
      <c r="ER153" s="40">
        <v>0.588319499585924</v>
      </c>
      <c r="ES153" s="40">
        <v>0.41724757974524002</v>
      </c>
      <c r="ET153" s="40">
        <v>0.41544708493148402</v>
      </c>
      <c r="EU153" s="40">
        <v>0.137066351871722</v>
      </c>
      <c r="EV153" s="40">
        <v>0.227086242401734</v>
      </c>
      <c r="EW153" s="40">
        <v>64.995969547693704</v>
      </c>
      <c r="EX153" s="40">
        <v>64.314323607427099</v>
      </c>
      <c r="EY153" s="40">
        <v>63.605601295256498</v>
      </c>
      <c r="EZ153" s="40">
        <v>62.6504185469703</v>
      </c>
      <c r="FA153" s="40">
        <v>61.271039305522102</v>
      </c>
      <c r="FB153" s="40">
        <v>60.312273932963599</v>
      </c>
      <c r="FC153" s="40">
        <v>59.957129077818699</v>
      </c>
      <c r="FD153" s="40">
        <v>60.485238899031998</v>
      </c>
      <c r="FE153" s="40">
        <v>62.658410554962302</v>
      </c>
      <c r="FF153" s="40">
        <v>66.130731337627907</v>
      </c>
      <c r="FG153" s="40">
        <v>69.489527713665694</v>
      </c>
      <c r="FH153" s="40">
        <v>72.299390264907501</v>
      </c>
      <c r="FI153" s="40">
        <v>75.214475179992405</v>
      </c>
      <c r="FJ153" s="40">
        <v>77.666540356195497</v>
      </c>
      <c r="FK153" s="40">
        <v>79.891074442798597</v>
      </c>
      <c r="FL153" s="40">
        <v>80.833184057322001</v>
      </c>
      <c r="FM153" s="40">
        <v>80.914809328602402</v>
      </c>
      <c r="FN153" s="40">
        <v>79.988528712666593</v>
      </c>
      <c r="FO153" s="40">
        <v>78.424299838092907</v>
      </c>
      <c r="FP153" s="40">
        <v>75.296772193323903</v>
      </c>
      <c r="FQ153" s="40">
        <v>71.099831203279507</v>
      </c>
      <c r="FR153" s="40">
        <v>67.994109338936894</v>
      </c>
      <c r="FS153" s="40">
        <v>65.918443625340203</v>
      </c>
      <c r="FT153" s="40">
        <v>64.447190740294204</v>
      </c>
      <c r="FU153" s="40">
        <v>1.6842026856433399E-2</v>
      </c>
      <c r="FV153" s="40">
        <v>0</v>
      </c>
      <c r="FW153" s="40">
        <v>0</v>
      </c>
      <c r="FX153" s="41">
        <v>1</v>
      </c>
      <c r="FY153" s="22"/>
      <c r="FZ153" s="22"/>
    </row>
    <row r="154" spans="1:182" x14ac:dyDescent="0.2">
      <c r="A154" t="s">
        <v>42</v>
      </c>
      <c r="B154" t="s">
        <v>58</v>
      </c>
      <c r="C154" t="s">
        <v>3</v>
      </c>
      <c r="D154" t="s">
        <v>37</v>
      </c>
      <c r="E154" t="s">
        <v>1</v>
      </c>
      <c r="F154" s="22" t="s">
        <v>77</v>
      </c>
      <c r="G154" s="35">
        <v>43672</v>
      </c>
      <c r="H154" s="40">
        <v>7429</v>
      </c>
      <c r="I154" s="40">
        <v>5.6429528334151504</v>
      </c>
      <c r="J154" s="40">
        <v>4.95071644915022</v>
      </c>
      <c r="K154" s="40">
        <v>4.49399342311622</v>
      </c>
      <c r="L154" s="40">
        <v>4.2332466320659501</v>
      </c>
      <c r="M154" s="40">
        <v>4.1376657613570504</v>
      </c>
      <c r="N154" s="40">
        <v>4.1856175261603301</v>
      </c>
      <c r="O154" s="40">
        <v>4.5381482231611399</v>
      </c>
      <c r="P154" s="40">
        <v>4.9995804025567496</v>
      </c>
      <c r="Q154" s="40">
        <v>5.2468661942048502</v>
      </c>
      <c r="R154" s="40">
        <v>5.4720947075605002</v>
      </c>
      <c r="S154" s="40">
        <v>5.76783253186069</v>
      </c>
      <c r="T154" s="40">
        <v>6.2213442632373699</v>
      </c>
      <c r="U154" s="40">
        <v>6.6672269931982902</v>
      </c>
      <c r="V154" s="40">
        <v>6.8761112899845998</v>
      </c>
      <c r="W154" s="40">
        <v>7.2693173558784796</v>
      </c>
      <c r="X154" s="40">
        <v>7.7834449087403996</v>
      </c>
      <c r="Y154" s="40">
        <v>8.3345820064838296</v>
      </c>
      <c r="Z154" s="40">
        <v>8.9455937455436594</v>
      </c>
      <c r="AA154" s="40">
        <v>9.5091634317218592</v>
      </c>
      <c r="AB154" s="40">
        <v>9.4340934401706598</v>
      </c>
      <c r="AC154" s="40">
        <v>9.1241133521117792</v>
      </c>
      <c r="AD154" s="40">
        <v>8.8738343433662195</v>
      </c>
      <c r="AE154" s="40">
        <v>7.8628415424447597</v>
      </c>
      <c r="AF154" s="40">
        <v>6.7240855772212296</v>
      </c>
      <c r="AG154" s="40">
        <v>-0.12071164173568399</v>
      </c>
      <c r="AH154" s="40">
        <v>-7.7223586948801201E-2</v>
      </c>
      <c r="AI154" s="40">
        <v>-5.6085190059534801E-2</v>
      </c>
      <c r="AJ154" s="40">
        <v>-5.9795197177216999E-2</v>
      </c>
      <c r="AK154" s="40">
        <v>-0.111598413456464</v>
      </c>
      <c r="AL154" s="40">
        <v>-5.5201822084246399E-2</v>
      </c>
      <c r="AM154" s="40">
        <v>-5.9601513759030597E-2</v>
      </c>
      <c r="AN154" s="40">
        <v>-5.6980356211709299E-2</v>
      </c>
      <c r="AO154" s="40">
        <v>-7.7593651213065995E-2</v>
      </c>
      <c r="AP154" s="40">
        <v>-0.16770834656157199</v>
      </c>
      <c r="AQ154" s="40">
        <v>-0.18114545848469901</v>
      </c>
      <c r="AR154" s="40">
        <v>-1.8159601827418902E-2</v>
      </c>
      <c r="AS154" s="40">
        <v>-6.7479177185473305E-2</v>
      </c>
      <c r="AT154" s="40">
        <v>-0.12445236124992</v>
      </c>
      <c r="AU154" s="40">
        <v>0.43874551243575199</v>
      </c>
      <c r="AV154" s="40">
        <v>0.71865590818914404</v>
      </c>
      <c r="AW154" s="40">
        <v>0.78741664486810103</v>
      </c>
      <c r="AX154" s="40">
        <v>0.84219815501710305</v>
      </c>
      <c r="AY154" s="40">
        <v>0.88309197781631599</v>
      </c>
      <c r="AZ154" s="40">
        <v>0.42689424158526701</v>
      </c>
      <c r="BA154" s="40">
        <v>0.182532880928469</v>
      </c>
      <c r="BB154" s="40">
        <v>8.3886589679839293E-2</v>
      </c>
      <c r="BC154" s="40">
        <v>-0.106622123678539</v>
      </c>
      <c r="BD154" s="40">
        <v>-3.6391398857722301E-2</v>
      </c>
      <c r="BE154" s="40">
        <v>-4.9144820420517099E-2</v>
      </c>
      <c r="BF154" s="40">
        <v>-9.7471300235939702E-3</v>
      </c>
      <c r="BG154" s="40">
        <v>8.52607159856591E-3</v>
      </c>
      <c r="BH154" s="40">
        <v>3.41634608091114E-3</v>
      </c>
      <c r="BI154" s="40">
        <v>-5.97047468369283E-2</v>
      </c>
      <c r="BJ154" s="40">
        <v>-1.3130697325703601E-3</v>
      </c>
      <c r="BK154" s="40">
        <v>1.7632804420958301E-3</v>
      </c>
      <c r="BL154" s="40">
        <v>3.1046545329092299E-3</v>
      </c>
      <c r="BM154" s="40">
        <v>-1.6174340088899099E-2</v>
      </c>
      <c r="BN154" s="40">
        <v>-0.100203370678627</v>
      </c>
      <c r="BO154" s="40">
        <v>-0.13127059826677001</v>
      </c>
      <c r="BP154" s="40">
        <v>6.9670460402799297E-3</v>
      </c>
      <c r="BQ154" s="40">
        <v>-4.3149859626518301E-2</v>
      </c>
      <c r="BR154" s="40">
        <v>-5.8755462506382E-2</v>
      </c>
      <c r="BS154" s="40">
        <v>0.52078788245260899</v>
      </c>
      <c r="BT154" s="40">
        <v>0.81133637882208198</v>
      </c>
      <c r="BU154" s="40">
        <v>0.88639482239452105</v>
      </c>
      <c r="BV154" s="40">
        <v>0.93879128086233599</v>
      </c>
      <c r="BW154" s="40">
        <v>0.96920758272526797</v>
      </c>
      <c r="BX154" s="40">
        <v>0.50155283594346001</v>
      </c>
      <c r="BY154" s="40">
        <v>0.29007961682216599</v>
      </c>
      <c r="BZ154" s="40">
        <v>0.190272726037545</v>
      </c>
      <c r="CA154" s="40">
        <v>-3.8542145921743702E-2</v>
      </c>
      <c r="CB154" s="40">
        <v>3.5472180207044998E-2</v>
      </c>
      <c r="CC154" s="40">
        <v>4.2214201050446901E-4</v>
      </c>
      <c r="CD154" s="40">
        <v>3.6986858491296098E-2</v>
      </c>
      <c r="CE154" s="40">
        <v>5.32756345996164E-2</v>
      </c>
      <c r="CF154" s="40">
        <v>4.7196468382060798E-2</v>
      </c>
      <c r="CG154" s="40">
        <v>-2.3763351418359401E-2</v>
      </c>
      <c r="CH154" s="40">
        <v>3.6010115986509203E-2</v>
      </c>
      <c r="CI154" s="40">
        <v>4.4264349972062501E-2</v>
      </c>
      <c r="CJ154" s="40">
        <v>4.4719349939464498E-2</v>
      </c>
      <c r="CK154" s="40">
        <v>2.63644876958921E-2</v>
      </c>
      <c r="CL154" s="40">
        <v>-5.3449630020484501E-2</v>
      </c>
      <c r="CM154" s="40">
        <v>-9.6727422012124795E-2</v>
      </c>
      <c r="CN154" s="40">
        <v>2.4369685810893799E-2</v>
      </c>
      <c r="CO154" s="40">
        <v>-2.6299448398856999E-2</v>
      </c>
      <c r="CP154" s="40">
        <v>-1.32539905671015E-2</v>
      </c>
      <c r="CQ154" s="40">
        <v>0.57761017800307102</v>
      </c>
      <c r="CR154" s="40">
        <v>0.87552659045271397</v>
      </c>
      <c r="CS154" s="40">
        <v>0.95494680663506304</v>
      </c>
      <c r="CT154" s="40">
        <v>1.005691385574</v>
      </c>
      <c r="CU154" s="40">
        <v>1.0288509883538199</v>
      </c>
      <c r="CV154" s="40">
        <v>0.55326115096570605</v>
      </c>
      <c r="CW154" s="40">
        <v>0.36456615848574297</v>
      </c>
      <c r="CX154" s="40">
        <v>0.26395543999799398</v>
      </c>
      <c r="CY154" s="40">
        <v>8.6098392826165597E-3</v>
      </c>
      <c r="CZ154" s="40">
        <v>8.5244676151435703E-2</v>
      </c>
      <c r="DA154" s="40">
        <v>4.9989104441526003E-2</v>
      </c>
      <c r="DB154" s="40">
        <v>8.3720847006186094E-2</v>
      </c>
      <c r="DC154" s="40">
        <v>9.80251976006669E-2</v>
      </c>
      <c r="DD154" s="40">
        <v>9.0976590683210498E-2</v>
      </c>
      <c r="DE154" s="40">
        <v>1.21780440002095E-2</v>
      </c>
      <c r="DF154" s="40">
        <v>7.3333301705588799E-2</v>
      </c>
      <c r="DG154" s="40">
        <v>8.6765419502029206E-2</v>
      </c>
      <c r="DH154" s="40">
        <v>8.6334045346019905E-2</v>
      </c>
      <c r="DI154" s="40">
        <v>6.8903315480683305E-2</v>
      </c>
      <c r="DJ154" s="40">
        <v>-6.6958893623418397E-3</v>
      </c>
      <c r="DK154" s="40">
        <v>-6.2184245757479398E-2</v>
      </c>
      <c r="DL154" s="40">
        <v>4.1772325581507598E-2</v>
      </c>
      <c r="DM154" s="40">
        <v>-9.4490371711957108E-3</v>
      </c>
      <c r="DN154" s="40">
        <v>3.22474813721789E-2</v>
      </c>
      <c r="DO154" s="40">
        <v>0.63443247355353305</v>
      </c>
      <c r="DP154" s="40">
        <v>0.93971680208334696</v>
      </c>
      <c r="DQ154" s="40">
        <v>1.0234987908756099</v>
      </c>
      <c r="DR154" s="40">
        <v>1.0725914902856599</v>
      </c>
      <c r="DS154" s="40">
        <v>1.0884943939823799</v>
      </c>
      <c r="DT154" s="40">
        <v>0.60496946598795198</v>
      </c>
      <c r="DU154" s="40">
        <v>0.43905270014932002</v>
      </c>
      <c r="DV154" s="40">
        <v>0.33763815395844199</v>
      </c>
      <c r="DW154" s="40">
        <v>5.5761824486976801E-2</v>
      </c>
      <c r="DX154" s="40">
        <v>0.135017172095826</v>
      </c>
      <c r="DY154" s="40">
        <v>0.121555925756693</v>
      </c>
      <c r="DZ154" s="40">
        <v>0.151197303931393</v>
      </c>
      <c r="EA154" s="40">
        <v>0.16263645925876799</v>
      </c>
      <c r="EB154" s="40">
        <v>0.15418813394133901</v>
      </c>
      <c r="EC154" s="40">
        <v>6.4071710619745106E-2</v>
      </c>
      <c r="ED154" s="40">
        <v>0.127222054057265</v>
      </c>
      <c r="EE154" s="40">
        <v>0.14813021370315599</v>
      </c>
      <c r="EF154" s="40">
        <v>0.14641905609063799</v>
      </c>
      <c r="EG154" s="40">
        <v>0.13032262660485</v>
      </c>
      <c r="EH154" s="40">
        <v>6.0809086520603101E-2</v>
      </c>
      <c r="EI154" s="40">
        <v>-1.23093855395509E-2</v>
      </c>
      <c r="EJ154" s="40">
        <v>6.6898973449206395E-2</v>
      </c>
      <c r="EK154" s="40">
        <v>1.48802803877593E-2</v>
      </c>
      <c r="EL154" s="40">
        <v>9.7944380115716601E-2</v>
      </c>
      <c r="EM154" s="40">
        <v>0.71647484357039004</v>
      </c>
      <c r="EN154" s="40">
        <v>1.03239727271628</v>
      </c>
      <c r="EO154" s="40">
        <v>1.1224769684020199</v>
      </c>
      <c r="EP154" s="40">
        <v>1.1691846161309001</v>
      </c>
      <c r="EQ154" s="40">
        <v>1.1746099988913301</v>
      </c>
      <c r="ER154" s="40">
        <v>0.67962806034614498</v>
      </c>
      <c r="ES154" s="40">
        <v>0.54659943604301697</v>
      </c>
      <c r="ET154" s="40">
        <v>0.44402429031614898</v>
      </c>
      <c r="EU154" s="40">
        <v>0.123841802243772</v>
      </c>
      <c r="EV154" s="40">
        <v>0.20688075116059401</v>
      </c>
      <c r="EW154" s="40">
        <v>64.642635750156899</v>
      </c>
      <c r="EX154" s="40">
        <v>63.995586158192097</v>
      </c>
      <c r="EY154" s="40">
        <v>63.310028248587599</v>
      </c>
      <c r="EZ154" s="40">
        <v>62.420727401129902</v>
      </c>
      <c r="FA154" s="40">
        <v>61.1211550533584</v>
      </c>
      <c r="FB154" s="40">
        <v>60.194581763967399</v>
      </c>
      <c r="FC154" s="40">
        <v>59.8729009730069</v>
      </c>
      <c r="FD154" s="40">
        <v>60.4253374136849</v>
      </c>
      <c r="FE154" s="40">
        <v>62.577820935342103</v>
      </c>
      <c r="FF154" s="40">
        <v>65.992192404268707</v>
      </c>
      <c r="FG154" s="40">
        <v>69.305241682360304</v>
      </c>
      <c r="FH154" s="40">
        <v>72.052240269930905</v>
      </c>
      <c r="FI154" s="40">
        <v>74.858168549905798</v>
      </c>
      <c r="FJ154" s="40">
        <v>77.233168549905798</v>
      </c>
      <c r="FK154" s="40">
        <v>79.403052416823598</v>
      </c>
      <c r="FL154" s="40">
        <v>80.3097732266164</v>
      </c>
      <c r="FM154" s="40">
        <v>80.385318581293205</v>
      </c>
      <c r="FN154" s="40">
        <v>79.461511299435003</v>
      </c>
      <c r="FO154" s="40">
        <v>77.852459981167598</v>
      </c>
      <c r="FP154" s="40">
        <v>74.7549631198996</v>
      </c>
      <c r="FQ154" s="40">
        <v>70.638418079095999</v>
      </c>
      <c r="FR154" s="40">
        <v>67.600223634651599</v>
      </c>
      <c r="FS154" s="40">
        <v>65.574309478970505</v>
      </c>
      <c r="FT154" s="40">
        <v>64.151228028876304</v>
      </c>
      <c r="FU154" s="40">
        <v>1.6228262317395999E-2</v>
      </c>
      <c r="FV154" s="40">
        <v>0</v>
      </c>
      <c r="FW154" s="40">
        <v>0</v>
      </c>
      <c r="FX154" s="41">
        <v>1</v>
      </c>
      <c r="FY154" s="22"/>
      <c r="FZ154" s="22"/>
    </row>
    <row r="155" spans="1:182" x14ac:dyDescent="0.2">
      <c r="A155" t="s">
        <v>42</v>
      </c>
      <c r="B155" t="s">
        <v>58</v>
      </c>
      <c r="C155" t="s">
        <v>3</v>
      </c>
      <c r="D155" t="s">
        <v>37</v>
      </c>
      <c r="E155" t="s">
        <v>1</v>
      </c>
      <c r="F155" s="22" t="s">
        <v>78</v>
      </c>
      <c r="G155" s="35">
        <v>43672</v>
      </c>
      <c r="H155" s="40">
        <v>2044</v>
      </c>
      <c r="I155" s="40">
        <v>1.3931516609138499</v>
      </c>
      <c r="J155" s="40">
        <v>1.20224820083576</v>
      </c>
      <c r="K155" s="40">
        <v>1.0903786595706799</v>
      </c>
      <c r="L155" s="40">
        <v>1.0189763587363501</v>
      </c>
      <c r="M155" s="40">
        <v>0.97584290176530897</v>
      </c>
      <c r="N155" s="40">
        <v>1.0071809826082401</v>
      </c>
      <c r="O155" s="40">
        <v>1.1192520823893599</v>
      </c>
      <c r="P155" s="40">
        <v>1.25086132618429</v>
      </c>
      <c r="Q155" s="40">
        <v>1.34551366357702</v>
      </c>
      <c r="R155" s="40">
        <v>1.43378415797207</v>
      </c>
      <c r="S155" s="40">
        <v>1.54475637327558</v>
      </c>
      <c r="T155" s="40">
        <v>1.73708057688441</v>
      </c>
      <c r="U155" s="40">
        <v>1.90475294435772</v>
      </c>
      <c r="V155" s="40">
        <v>1.9878011876119599</v>
      </c>
      <c r="W155" s="40">
        <v>2.1802832743232701</v>
      </c>
      <c r="X155" s="40">
        <v>2.4785755695594598</v>
      </c>
      <c r="Y155" s="40">
        <v>2.82574024516004</v>
      </c>
      <c r="Z155" s="40">
        <v>3.10309703821446</v>
      </c>
      <c r="AA155" s="40">
        <v>3.2248720726211402</v>
      </c>
      <c r="AB155" s="40">
        <v>3.0711568981394102</v>
      </c>
      <c r="AC155" s="40">
        <v>2.8233194209191499</v>
      </c>
      <c r="AD155" s="40">
        <v>2.5717001301737299</v>
      </c>
      <c r="AE155" s="40">
        <v>2.1691883846423501</v>
      </c>
      <c r="AF155" s="40">
        <v>1.74804267568561</v>
      </c>
      <c r="AG155" s="40">
        <v>-3.376196064999E-2</v>
      </c>
      <c r="AH155" s="40">
        <v>1.0079167652148001E-2</v>
      </c>
      <c r="AI155" s="40">
        <v>1.45990285930001E-2</v>
      </c>
      <c r="AJ155" s="40">
        <v>2.26676999399902E-2</v>
      </c>
      <c r="AK155" s="40">
        <v>1.2872805260438601E-2</v>
      </c>
      <c r="AL155" s="40">
        <v>5.17604061278059E-3</v>
      </c>
      <c r="AM155" s="40">
        <v>-1.8827480382566101E-2</v>
      </c>
      <c r="AN155" s="40">
        <v>-5.0615958963114001E-2</v>
      </c>
      <c r="AO155" s="40">
        <v>-2.5818056526608801E-2</v>
      </c>
      <c r="AP155" s="40">
        <v>-3.3748059689812801E-2</v>
      </c>
      <c r="AQ155" s="40">
        <v>-7.9412019034359696E-2</v>
      </c>
      <c r="AR155" s="40">
        <v>-1.8581594010148899E-2</v>
      </c>
      <c r="AS155" s="40">
        <v>-3.1630999384906003E-2</v>
      </c>
      <c r="AT155" s="40">
        <v>-4.7889841495536302E-2</v>
      </c>
      <c r="AU155" s="40">
        <v>0.36828732891169402</v>
      </c>
      <c r="AV155" s="40">
        <v>0.46685241616796702</v>
      </c>
      <c r="AW155" s="40">
        <v>0.53102983646605595</v>
      </c>
      <c r="AX155" s="40">
        <v>0.50904837560637095</v>
      </c>
      <c r="AY155" s="40">
        <v>0.18880068325302901</v>
      </c>
      <c r="AZ155" s="40">
        <v>-0.40476738816153401</v>
      </c>
      <c r="BA155" s="40">
        <v>-0.32250679792724501</v>
      </c>
      <c r="BB155" s="40">
        <v>-0.197593195128171</v>
      </c>
      <c r="BC155" s="40">
        <v>-0.104633331313555</v>
      </c>
      <c r="BD155" s="40">
        <v>-1.3885944449702E-2</v>
      </c>
      <c r="BE155" s="40">
        <v>-8.6686795680156799E-3</v>
      </c>
      <c r="BF155" s="40">
        <v>3.04868176399044E-2</v>
      </c>
      <c r="BG155" s="40">
        <v>2.8189536236628301E-2</v>
      </c>
      <c r="BH155" s="40">
        <v>3.5452176554449599E-2</v>
      </c>
      <c r="BI155" s="40">
        <v>2.8575655749151899E-2</v>
      </c>
      <c r="BJ155" s="40">
        <v>1.12286604213517E-2</v>
      </c>
      <c r="BK155" s="40">
        <v>-3.6998624408323601E-3</v>
      </c>
      <c r="BL155" s="40">
        <v>-3.1641986734358099E-2</v>
      </c>
      <c r="BM155" s="40">
        <v>-7.25605914718959E-3</v>
      </c>
      <c r="BN155" s="40">
        <v>-1.55291900410602E-2</v>
      </c>
      <c r="BO155" s="40">
        <v>-6.5423385006430496E-2</v>
      </c>
      <c r="BP155" s="40">
        <v>-3.59015264993297E-3</v>
      </c>
      <c r="BQ155" s="40">
        <v>-1.6176099370807901E-2</v>
      </c>
      <c r="BR155" s="40">
        <v>-1.05395639879766E-2</v>
      </c>
      <c r="BS155" s="40">
        <v>0.41377634253161499</v>
      </c>
      <c r="BT155" s="40">
        <v>0.53745709023874899</v>
      </c>
      <c r="BU155" s="40">
        <v>0.61784749922123905</v>
      </c>
      <c r="BV155" s="40">
        <v>0.612361660169077</v>
      </c>
      <c r="BW155" s="40">
        <v>0.30620116803049302</v>
      </c>
      <c r="BX155" s="40">
        <v>-0.29593455643023597</v>
      </c>
      <c r="BY155" s="40">
        <v>-0.23424863519040601</v>
      </c>
      <c r="BZ155" s="40">
        <v>-0.13005870591729099</v>
      </c>
      <c r="CA155" s="40">
        <v>-5.1741503574505798E-2</v>
      </c>
      <c r="CB155" s="40">
        <v>1.3186766326836E-2</v>
      </c>
      <c r="CC155" s="40">
        <v>8.7108504684496307E-3</v>
      </c>
      <c r="CD155" s="40">
        <v>4.4621093854212E-2</v>
      </c>
      <c r="CE155" s="40">
        <v>3.7602280430249102E-2</v>
      </c>
      <c r="CF155" s="40">
        <v>4.4306666112656198E-2</v>
      </c>
      <c r="CG155" s="40">
        <v>3.9451402162511799E-2</v>
      </c>
      <c r="CH155" s="40">
        <v>1.5420686462853699E-2</v>
      </c>
      <c r="CI155" s="40">
        <v>6.77747966280327E-3</v>
      </c>
      <c r="CJ155" s="40">
        <v>-1.8500671368564699E-2</v>
      </c>
      <c r="CK155" s="40">
        <v>5.5999236929397999E-3</v>
      </c>
      <c r="CL155" s="40">
        <v>-2.9108564219307602E-3</v>
      </c>
      <c r="CM155" s="40">
        <v>-5.5734899691843399E-2</v>
      </c>
      <c r="CN155" s="40">
        <v>6.7928739681740197E-3</v>
      </c>
      <c r="CO155" s="40">
        <v>-5.47208270084233E-3</v>
      </c>
      <c r="CP155" s="40">
        <v>1.5329124434728199E-2</v>
      </c>
      <c r="CQ155" s="40">
        <v>0.44528189479295199</v>
      </c>
      <c r="CR155" s="40">
        <v>0.58635767241926995</v>
      </c>
      <c r="CS155" s="40">
        <v>0.67797714797543396</v>
      </c>
      <c r="CT155" s="40">
        <v>0.68391612633704402</v>
      </c>
      <c r="CU155" s="40">
        <v>0.38751238615378703</v>
      </c>
      <c r="CV155" s="40">
        <v>-0.220557268707333</v>
      </c>
      <c r="CW155" s="40">
        <v>-0.17312130053706701</v>
      </c>
      <c r="CX155" s="40">
        <v>-8.3284524418126296E-2</v>
      </c>
      <c r="CY155" s="40">
        <v>-1.51087848052299E-2</v>
      </c>
      <c r="CZ155" s="40">
        <v>3.1937243339878803E-2</v>
      </c>
      <c r="DA155" s="40">
        <v>2.6090380504914901E-2</v>
      </c>
      <c r="DB155" s="40">
        <v>5.8755370068519497E-2</v>
      </c>
      <c r="DC155" s="40">
        <v>4.7015024623869903E-2</v>
      </c>
      <c r="DD155" s="40">
        <v>5.3161155670862797E-2</v>
      </c>
      <c r="DE155" s="40">
        <v>5.0327148575871797E-2</v>
      </c>
      <c r="DF155" s="40">
        <v>1.96127125043557E-2</v>
      </c>
      <c r="DG155" s="40">
        <v>1.7254821766438899E-2</v>
      </c>
      <c r="DH155" s="40">
        <v>-5.3593560027713301E-3</v>
      </c>
      <c r="DI155" s="40">
        <v>1.8455906533069201E-2</v>
      </c>
      <c r="DJ155" s="40">
        <v>9.7074771971986992E-3</v>
      </c>
      <c r="DK155" s="40">
        <v>-4.6046414377256199E-2</v>
      </c>
      <c r="DL155" s="40">
        <v>1.7175900586281E-2</v>
      </c>
      <c r="DM155" s="40">
        <v>5.2319339691232602E-3</v>
      </c>
      <c r="DN155" s="40">
        <v>4.1197812857433097E-2</v>
      </c>
      <c r="DO155" s="40">
        <v>0.47678744705428999</v>
      </c>
      <c r="DP155" s="40">
        <v>0.63525825459979002</v>
      </c>
      <c r="DQ155" s="40">
        <v>0.73810679672962898</v>
      </c>
      <c r="DR155" s="40">
        <v>0.75547059250501103</v>
      </c>
      <c r="DS155" s="40">
        <v>0.46882360427708097</v>
      </c>
      <c r="DT155" s="40">
        <v>-0.145179980984429</v>
      </c>
      <c r="DU155" s="40">
        <v>-0.11199396588372799</v>
      </c>
      <c r="DV155" s="40">
        <v>-3.6510342918961401E-2</v>
      </c>
      <c r="DW155" s="40">
        <v>2.1523933964046098E-2</v>
      </c>
      <c r="DX155" s="40">
        <v>5.0687720352921503E-2</v>
      </c>
      <c r="DY155" s="40">
        <v>5.1183661586889299E-2</v>
      </c>
      <c r="DZ155" s="40">
        <v>7.9163020056275901E-2</v>
      </c>
      <c r="EA155" s="40">
        <v>6.0605532267498097E-2</v>
      </c>
      <c r="EB155" s="40">
        <v>6.59456322853222E-2</v>
      </c>
      <c r="EC155" s="40">
        <v>6.6029999064584996E-2</v>
      </c>
      <c r="ED155" s="40">
        <v>2.5665332312926701E-2</v>
      </c>
      <c r="EE155" s="40">
        <v>3.23824397081727E-2</v>
      </c>
      <c r="EF155" s="40">
        <v>1.36146162259846E-2</v>
      </c>
      <c r="EG155" s="40">
        <v>3.7017903912488402E-2</v>
      </c>
      <c r="EH155" s="40">
        <v>2.79263468459513E-2</v>
      </c>
      <c r="EI155" s="40">
        <v>-3.2057780349326999E-2</v>
      </c>
      <c r="EJ155" s="40">
        <v>3.2167341946496897E-2</v>
      </c>
      <c r="EK155" s="40">
        <v>2.0686833983221301E-2</v>
      </c>
      <c r="EL155" s="40">
        <v>7.8548090364992704E-2</v>
      </c>
      <c r="EM155" s="40">
        <v>0.52227646067421096</v>
      </c>
      <c r="EN155" s="40">
        <v>0.70586292867057199</v>
      </c>
      <c r="EO155" s="40">
        <v>0.82492445948481197</v>
      </c>
      <c r="EP155" s="40">
        <v>0.85878387706771697</v>
      </c>
      <c r="EQ155" s="40">
        <v>0.58622408905454504</v>
      </c>
      <c r="ER155" s="40">
        <v>-3.63471492531309E-2</v>
      </c>
      <c r="ES155" s="40">
        <v>-2.3735803146889299E-2</v>
      </c>
      <c r="ET155" s="40">
        <v>3.1024146291918499E-2</v>
      </c>
      <c r="EU155" s="40">
        <v>7.4415761703095495E-2</v>
      </c>
      <c r="EV155" s="40">
        <v>7.7760431129459601E-2</v>
      </c>
      <c r="EW155" s="40">
        <v>68.397429403570996</v>
      </c>
      <c r="EX155" s="40">
        <v>67.391667721919703</v>
      </c>
      <c r="EY155" s="40">
        <v>66.465366594909497</v>
      </c>
      <c r="EZ155" s="40">
        <v>64.928200582499699</v>
      </c>
      <c r="FA155" s="40">
        <v>62.732050145624903</v>
      </c>
      <c r="FB155" s="40">
        <v>61.450867418006801</v>
      </c>
      <c r="FC155" s="40">
        <v>60.801443586171999</v>
      </c>
      <c r="FD155" s="40">
        <v>61.028618462707399</v>
      </c>
      <c r="FE155" s="40">
        <v>63.296568317082397</v>
      </c>
      <c r="FF155" s="40">
        <v>67.2573129036343</v>
      </c>
      <c r="FG155" s="40">
        <v>71.004052171710796</v>
      </c>
      <c r="FH155" s="40">
        <v>74.309674559959504</v>
      </c>
      <c r="FI155" s="40">
        <v>78.323667215398302</v>
      </c>
      <c r="FJ155" s="40">
        <v>81.499430163353196</v>
      </c>
      <c r="FK155" s="40">
        <v>84.203621628466493</v>
      </c>
      <c r="FL155" s="40">
        <v>85.409269342788406</v>
      </c>
      <c r="FM155" s="40">
        <v>85.589274408003007</v>
      </c>
      <c r="FN155" s="40">
        <v>84.659617576294806</v>
      </c>
      <c r="FO155" s="40">
        <v>83.477079903760895</v>
      </c>
      <c r="FP155" s="40">
        <v>80.050525516018695</v>
      </c>
      <c r="FQ155" s="40">
        <v>75.271115613524103</v>
      </c>
      <c r="FR155" s="40">
        <v>71.664112954286395</v>
      </c>
      <c r="FS155" s="40">
        <v>69.142142585792101</v>
      </c>
      <c r="FT155" s="40">
        <v>67.260478662783299</v>
      </c>
      <c r="FU155" s="40">
        <v>5.4745481300737697E-2</v>
      </c>
      <c r="FV155" s="40">
        <v>0</v>
      </c>
      <c r="FW155" s="40">
        <v>0</v>
      </c>
      <c r="FX155" s="41">
        <v>1</v>
      </c>
      <c r="FY155" s="22"/>
      <c r="FZ155" s="22"/>
    </row>
    <row r="156" spans="1:182" x14ac:dyDescent="0.2">
      <c r="A156" t="s">
        <v>42</v>
      </c>
      <c r="B156" t="s">
        <v>58</v>
      </c>
      <c r="C156" t="s">
        <v>3</v>
      </c>
      <c r="D156" t="s">
        <v>37</v>
      </c>
      <c r="E156" t="s">
        <v>77</v>
      </c>
      <c r="F156" s="22" t="s">
        <v>1</v>
      </c>
      <c r="G156" s="35">
        <v>43672</v>
      </c>
      <c r="H156" s="40">
        <v>7665</v>
      </c>
      <c r="I156" s="40">
        <v>5.8606668598281697</v>
      </c>
      <c r="J156" s="40">
        <v>5.1302176905163304</v>
      </c>
      <c r="K156" s="40">
        <v>4.6644099454099504</v>
      </c>
      <c r="L156" s="40">
        <v>4.4088680459992604</v>
      </c>
      <c r="M156" s="40">
        <v>4.3392624259402099</v>
      </c>
      <c r="N156" s="40">
        <v>4.3885291503523698</v>
      </c>
      <c r="O156" s="40">
        <v>4.7938704368279801</v>
      </c>
      <c r="P156" s="40">
        <v>5.3066494268025304</v>
      </c>
      <c r="Q156" s="40">
        <v>5.5925226765931502</v>
      </c>
      <c r="R156" s="40">
        <v>5.8337315801043799</v>
      </c>
      <c r="S156" s="40">
        <v>6.1383668649257697</v>
      </c>
      <c r="T156" s="40">
        <v>6.6118067931987996</v>
      </c>
      <c r="U156" s="40">
        <v>7.0820215550953396</v>
      </c>
      <c r="V156" s="40">
        <v>7.3245134469184698</v>
      </c>
      <c r="W156" s="40">
        <v>7.7888904363574998</v>
      </c>
      <c r="X156" s="40">
        <v>8.43390030793684</v>
      </c>
      <c r="Y156" s="40">
        <v>9.11717594335156</v>
      </c>
      <c r="Z156" s="40">
        <v>9.8291335108688092</v>
      </c>
      <c r="AA156" s="40">
        <v>10.454496436886</v>
      </c>
      <c r="AB156" s="40">
        <v>10.292239041459499</v>
      </c>
      <c r="AC156" s="40">
        <v>9.8438742406547792</v>
      </c>
      <c r="AD156" s="40">
        <v>9.4793710212503903</v>
      </c>
      <c r="AE156" s="40">
        <v>8.33687012254126</v>
      </c>
      <c r="AF156" s="40">
        <v>7.0418790115105496</v>
      </c>
      <c r="AG156" s="40">
        <v>-8.7036480284208795E-2</v>
      </c>
      <c r="AH156" s="40">
        <v>-7.5931020892839899E-3</v>
      </c>
      <c r="AI156" s="40">
        <v>2.4574048235130298E-2</v>
      </c>
      <c r="AJ156" s="40">
        <v>1.9767051665179301E-2</v>
      </c>
      <c r="AK156" s="40">
        <v>-1.4826919999639801E-2</v>
      </c>
      <c r="AL156" s="40">
        <v>-1.1888365374461501E-3</v>
      </c>
      <c r="AM156" s="40">
        <v>-5.7488820641010702E-3</v>
      </c>
      <c r="AN156" s="40">
        <v>-1.7767398707239299E-2</v>
      </c>
      <c r="AO156" s="40">
        <v>-1.6821416600983901E-3</v>
      </c>
      <c r="AP156" s="40">
        <v>-0.108322920755728</v>
      </c>
      <c r="AQ156" s="40">
        <v>-0.16052164685350501</v>
      </c>
      <c r="AR156" s="40">
        <v>-1.5554366801060499E-2</v>
      </c>
      <c r="AS156" s="40">
        <v>-7.9694668558362394E-2</v>
      </c>
      <c r="AT156" s="40">
        <v>-0.119874605543521</v>
      </c>
      <c r="AU156" s="40">
        <v>0.71198388162609505</v>
      </c>
      <c r="AV156" s="40">
        <v>1.1050434773476701</v>
      </c>
      <c r="AW156" s="40">
        <v>1.19068480473502</v>
      </c>
      <c r="AX156" s="40">
        <v>1.2161120278964299</v>
      </c>
      <c r="AY156" s="40">
        <v>1.0085493611604199</v>
      </c>
      <c r="AZ156" s="40">
        <v>6.5040083696061901E-2</v>
      </c>
      <c r="BA156" s="40">
        <v>-3.9138488259211401E-2</v>
      </c>
      <c r="BB156" s="40">
        <v>-1.7284176435217499E-2</v>
      </c>
      <c r="BC156" s="40">
        <v>-0.11254148339769</v>
      </c>
      <c r="BD156" s="40">
        <v>8.4106633605870604E-2</v>
      </c>
      <c r="BE156" s="40">
        <v>-1.02477114775651E-2</v>
      </c>
      <c r="BF156" s="40">
        <v>5.6532992183196101E-2</v>
      </c>
      <c r="BG156" s="40">
        <v>7.24858569334208E-2</v>
      </c>
      <c r="BH156" s="40">
        <v>7.5827822828715294E-2</v>
      </c>
      <c r="BI156" s="40">
        <v>3.1641708475632802E-2</v>
      </c>
      <c r="BJ156" s="40">
        <v>4.8040250585616603E-2</v>
      </c>
      <c r="BK156" s="40">
        <v>4.3412971106462701E-2</v>
      </c>
      <c r="BL156" s="40">
        <v>2.88767889661561E-2</v>
      </c>
      <c r="BM156" s="40">
        <v>4.6553424026871598E-2</v>
      </c>
      <c r="BN156" s="40">
        <v>-4.6208379904874301E-2</v>
      </c>
      <c r="BO156" s="40">
        <v>-0.11436247396252899</v>
      </c>
      <c r="BP156" s="40">
        <v>1.2575622709777801E-2</v>
      </c>
      <c r="BQ156" s="40">
        <v>-5.17047111034439E-2</v>
      </c>
      <c r="BR156" s="40">
        <v>-3.9683613391195402E-2</v>
      </c>
      <c r="BS156" s="40">
        <v>0.79930899599413696</v>
      </c>
      <c r="BT156" s="40">
        <v>1.20757878967256</v>
      </c>
      <c r="BU156" s="40">
        <v>1.3183332416370801</v>
      </c>
      <c r="BV156" s="40">
        <v>1.3633675861002801</v>
      </c>
      <c r="BW156" s="40">
        <v>1.15820247132007</v>
      </c>
      <c r="BX156" s="40">
        <v>0.202510892578604</v>
      </c>
      <c r="BY156" s="40">
        <v>7.1890072312056894E-2</v>
      </c>
      <c r="BZ156" s="40">
        <v>0.11789761121516699</v>
      </c>
      <c r="CA156" s="40">
        <v>-1.94339806420132E-2</v>
      </c>
      <c r="CB156" s="40">
        <v>0.138286890073931</v>
      </c>
      <c r="CC156" s="40">
        <v>4.2935955878591198E-2</v>
      </c>
      <c r="CD156" s="40">
        <v>0.100946529730917</v>
      </c>
      <c r="CE156" s="40">
        <v>0.10566942968555</v>
      </c>
      <c r="CF156" s="40">
        <v>0.114655342160333</v>
      </c>
      <c r="CG156" s="40">
        <v>6.3825739001616297E-2</v>
      </c>
      <c r="CH156" s="40">
        <v>8.21361663619571E-2</v>
      </c>
      <c r="CI156" s="40">
        <v>7.7462320852115296E-2</v>
      </c>
      <c r="CJ156" s="40">
        <v>6.1182411257958702E-2</v>
      </c>
      <c r="CK156" s="40">
        <v>7.99612298831089E-2</v>
      </c>
      <c r="CL156" s="40">
        <v>-3.1880381292373901E-3</v>
      </c>
      <c r="CM156" s="40">
        <v>-8.2392771431543901E-2</v>
      </c>
      <c r="CN156" s="40">
        <v>3.2058367753440502E-2</v>
      </c>
      <c r="CO156" s="40">
        <v>-3.2318951835135799E-2</v>
      </c>
      <c r="CP156" s="40">
        <v>1.5856423490089502E-2</v>
      </c>
      <c r="CQ156" s="40">
        <v>0.85979010418956403</v>
      </c>
      <c r="CR156" s="40">
        <v>1.2785944346385301</v>
      </c>
      <c r="CS156" s="40">
        <v>1.4067421601838399</v>
      </c>
      <c r="CT156" s="40">
        <v>1.4653563371320699</v>
      </c>
      <c r="CU156" s="40">
        <v>1.26185175953286</v>
      </c>
      <c r="CV156" s="40">
        <v>0.29772275603744802</v>
      </c>
      <c r="CW156" s="40">
        <v>0.148788115140741</v>
      </c>
      <c r="CX156" s="40">
        <v>0.21152410554159501</v>
      </c>
      <c r="CY156" s="40">
        <v>4.5051992135973398E-2</v>
      </c>
      <c r="CZ156" s="40">
        <v>0.175811970656018</v>
      </c>
      <c r="DA156" s="40">
        <v>9.6119623234747598E-2</v>
      </c>
      <c r="DB156" s="40">
        <v>0.14536006727863701</v>
      </c>
      <c r="DC156" s="40">
        <v>0.13885300243767901</v>
      </c>
      <c r="DD156" s="40">
        <v>0.15348286149195101</v>
      </c>
      <c r="DE156" s="40">
        <v>9.6009769527599806E-2</v>
      </c>
      <c r="DF156" s="40">
        <v>0.116232082138298</v>
      </c>
      <c r="DG156" s="40">
        <v>0.111511670597768</v>
      </c>
      <c r="DH156" s="40">
        <v>9.3488033549761304E-2</v>
      </c>
      <c r="DI156" s="40">
        <v>0.11336903573934599</v>
      </c>
      <c r="DJ156" s="40">
        <v>3.9832303646399503E-2</v>
      </c>
      <c r="DK156" s="40">
        <v>-5.0423068900559101E-2</v>
      </c>
      <c r="DL156" s="40">
        <v>5.1541112797103203E-2</v>
      </c>
      <c r="DM156" s="40">
        <v>-1.29331925668278E-2</v>
      </c>
      <c r="DN156" s="40">
        <v>7.1396460371374398E-2</v>
      </c>
      <c r="DO156" s="40">
        <v>0.92027121238499199</v>
      </c>
      <c r="DP156" s="40">
        <v>1.3496100796045001</v>
      </c>
      <c r="DQ156" s="40">
        <v>1.4951510787305899</v>
      </c>
      <c r="DR156" s="40">
        <v>1.56734508816387</v>
      </c>
      <c r="DS156" s="40">
        <v>1.36550104774565</v>
      </c>
      <c r="DT156" s="40">
        <v>0.39293461949629199</v>
      </c>
      <c r="DU156" s="40">
        <v>0.22568615796942501</v>
      </c>
      <c r="DV156" s="40">
        <v>0.30515059986802301</v>
      </c>
      <c r="DW156" s="40">
        <v>0.10953796491396001</v>
      </c>
      <c r="DX156" s="40">
        <v>0.21333705123810501</v>
      </c>
      <c r="DY156" s="40">
        <v>0.172908392041391</v>
      </c>
      <c r="DZ156" s="40">
        <v>0.20948616155111699</v>
      </c>
      <c r="EA156" s="40">
        <v>0.18676481113596999</v>
      </c>
      <c r="EB156" s="40">
        <v>0.20954363265548701</v>
      </c>
      <c r="EC156" s="40">
        <v>0.14247839800287199</v>
      </c>
      <c r="ED156" s="40">
        <v>0.16546116926136001</v>
      </c>
      <c r="EE156" s="40">
        <v>0.16067352376833199</v>
      </c>
      <c r="EF156" s="40">
        <v>0.14013222122315699</v>
      </c>
      <c r="EG156" s="40">
        <v>0.161604601426316</v>
      </c>
      <c r="EH156" s="40">
        <v>0.101946844497253</v>
      </c>
      <c r="EI156" s="40">
        <v>-4.2638960095832002E-3</v>
      </c>
      <c r="EJ156" s="40">
        <v>7.9671102307941596E-2</v>
      </c>
      <c r="EK156" s="40">
        <v>1.50567648880907E-2</v>
      </c>
      <c r="EL156" s="40">
        <v>0.15158745252370001</v>
      </c>
      <c r="EM156" s="40">
        <v>1.0075963267530299</v>
      </c>
      <c r="EN156" s="40">
        <v>1.4521453919294001</v>
      </c>
      <c r="EO156" s="40">
        <v>1.62279951563265</v>
      </c>
      <c r="EP156" s="40">
        <v>1.7146006463677199</v>
      </c>
      <c r="EQ156" s="40">
        <v>1.5151541579053001</v>
      </c>
      <c r="ER156" s="40">
        <v>0.53040542837883398</v>
      </c>
      <c r="ES156" s="40">
        <v>0.33671471854069301</v>
      </c>
      <c r="ET156" s="40">
        <v>0.44033238751840797</v>
      </c>
      <c r="EU156" s="40">
        <v>0.20264546766963701</v>
      </c>
      <c r="EV156" s="40">
        <v>0.267517307706166</v>
      </c>
      <c r="EW156" s="40">
        <v>65.186544281618396</v>
      </c>
      <c r="EX156" s="40">
        <v>64.480925453966194</v>
      </c>
      <c r="EY156" s="40">
        <v>63.766864447276198</v>
      </c>
      <c r="EZ156" s="40">
        <v>62.751473399171701</v>
      </c>
      <c r="FA156" s="40">
        <v>61.3189112774769</v>
      </c>
      <c r="FB156" s="40">
        <v>60.3538746416056</v>
      </c>
      <c r="FC156" s="40">
        <v>59.975290697674403</v>
      </c>
      <c r="FD156" s="40">
        <v>60.4913985345651</v>
      </c>
      <c r="FE156" s="40">
        <v>62.6746774450462</v>
      </c>
      <c r="FF156" s="40">
        <v>66.184573112456206</v>
      </c>
      <c r="FG156" s="40">
        <v>69.544321439949002</v>
      </c>
      <c r="FH156" s="40">
        <v>72.386448709780197</v>
      </c>
      <c r="FI156" s="40">
        <v>75.356343580758207</v>
      </c>
      <c r="FJ156" s="40">
        <v>77.868170595731101</v>
      </c>
      <c r="FK156" s="40">
        <v>80.102222045237298</v>
      </c>
      <c r="FL156" s="40">
        <v>81.05885632367</v>
      </c>
      <c r="FM156" s="40">
        <v>81.132765211850895</v>
      </c>
      <c r="FN156" s="40">
        <v>80.197933258999697</v>
      </c>
      <c r="FO156" s="40">
        <v>78.624183657215696</v>
      </c>
      <c r="FP156" s="40">
        <v>75.479292768397599</v>
      </c>
      <c r="FQ156" s="40">
        <v>71.245918286078407</v>
      </c>
      <c r="FR156" s="40">
        <v>68.118668365721604</v>
      </c>
      <c r="FS156" s="40">
        <v>66.055909525326499</v>
      </c>
      <c r="FT156" s="40">
        <v>64.577433099713303</v>
      </c>
      <c r="FU156" s="40">
        <v>2.1173804816652899E-2</v>
      </c>
      <c r="FV156" s="40">
        <v>0</v>
      </c>
      <c r="FW156" s="40">
        <v>0</v>
      </c>
      <c r="FX156" s="41">
        <v>1</v>
      </c>
      <c r="FY156" s="22"/>
      <c r="FZ156" s="22"/>
    </row>
    <row r="157" spans="1:182" x14ac:dyDescent="0.2">
      <c r="A157" t="s">
        <v>42</v>
      </c>
      <c r="B157" t="s">
        <v>58</v>
      </c>
      <c r="C157" t="s">
        <v>3</v>
      </c>
      <c r="D157" t="s">
        <v>37</v>
      </c>
      <c r="E157" t="s">
        <v>77</v>
      </c>
      <c r="F157" s="22" t="s">
        <v>77</v>
      </c>
      <c r="G157" s="35">
        <v>43672</v>
      </c>
      <c r="H157" s="40">
        <v>5963</v>
      </c>
      <c r="I157" s="40">
        <v>4.7064792789491596</v>
      </c>
      <c r="J157" s="40">
        <v>4.1390454723258996</v>
      </c>
      <c r="K157" s="40">
        <v>3.7695887033030702</v>
      </c>
      <c r="L157" s="40">
        <v>3.5566537008906098</v>
      </c>
      <c r="M157" s="40">
        <v>3.48241293457937</v>
      </c>
      <c r="N157" s="40">
        <v>3.5174681990418102</v>
      </c>
      <c r="O157" s="40">
        <v>3.826328360772</v>
      </c>
      <c r="P157" s="40">
        <v>4.2127228454529098</v>
      </c>
      <c r="Q157" s="40">
        <v>4.4137971150933799</v>
      </c>
      <c r="R157" s="40">
        <v>4.5900095345974901</v>
      </c>
      <c r="S157" s="40">
        <v>4.8202206141118698</v>
      </c>
      <c r="T157" s="40">
        <v>5.1570125607352297</v>
      </c>
      <c r="U157" s="40">
        <v>5.4998820388000302</v>
      </c>
      <c r="V157" s="40">
        <v>5.6641940994161102</v>
      </c>
      <c r="W157" s="40">
        <v>5.9747034583657301</v>
      </c>
      <c r="X157" s="40">
        <v>6.3823197787304702</v>
      </c>
      <c r="Y157" s="40">
        <v>6.8091888052681897</v>
      </c>
      <c r="Z157" s="40">
        <v>7.3083566434457996</v>
      </c>
      <c r="AA157" s="40">
        <v>7.8113559935713903</v>
      </c>
      <c r="AB157" s="40">
        <v>7.75541772352073</v>
      </c>
      <c r="AC157" s="40">
        <v>7.4965218001810099</v>
      </c>
      <c r="AD157" s="40">
        <v>7.3467939990098303</v>
      </c>
      <c r="AE157" s="40">
        <v>6.5363920317524702</v>
      </c>
      <c r="AF157" s="40">
        <v>5.5935469233119504</v>
      </c>
      <c r="AG157" s="40">
        <v>-0.103832065818279</v>
      </c>
      <c r="AH157" s="40">
        <v>-6.2694521970125497E-2</v>
      </c>
      <c r="AI157" s="40">
        <v>-3.8130165627888499E-2</v>
      </c>
      <c r="AJ157" s="40">
        <v>-3.5223755834464798E-2</v>
      </c>
      <c r="AK157" s="40">
        <v>-6.2995076044839102E-2</v>
      </c>
      <c r="AL157" s="40">
        <v>-2.45702703682158E-2</v>
      </c>
      <c r="AM157" s="40">
        <v>-1.31058614014783E-2</v>
      </c>
      <c r="AN157" s="40">
        <v>-1.48421209789712E-2</v>
      </c>
      <c r="AO157" s="40">
        <v>-2.2957838210928401E-2</v>
      </c>
      <c r="AP157" s="40">
        <v>-0.113168732646817</v>
      </c>
      <c r="AQ157" s="40">
        <v>-0.13605913296394201</v>
      </c>
      <c r="AR157" s="40">
        <v>-1.38723454213794E-2</v>
      </c>
      <c r="AS157" s="40">
        <v>-6.1147745876637301E-2</v>
      </c>
      <c r="AT157" s="40">
        <v>-0.112767565619837</v>
      </c>
      <c r="AU157" s="40">
        <v>0.367815656832222</v>
      </c>
      <c r="AV157" s="40">
        <v>0.61542386896196999</v>
      </c>
      <c r="AW157" s="40">
        <v>0.66751840812034602</v>
      </c>
      <c r="AX157" s="40">
        <v>0.72753341415113104</v>
      </c>
      <c r="AY157" s="40">
        <v>0.75999620366560405</v>
      </c>
      <c r="AZ157" s="40">
        <v>0.352943255320947</v>
      </c>
      <c r="BA157" s="40">
        <v>0.147027417251719</v>
      </c>
      <c r="BB157" s="40">
        <v>0.113608135843822</v>
      </c>
      <c r="BC157" s="40">
        <v>-6.8835924628044998E-2</v>
      </c>
      <c r="BD157" s="40">
        <v>4.3096855578199499E-2</v>
      </c>
      <c r="BE157" s="40">
        <v>-3.5614235796502303E-2</v>
      </c>
      <c r="BF157" s="40">
        <v>2.3148992656806802E-3</v>
      </c>
      <c r="BG157" s="40">
        <v>1.6822857706004401E-2</v>
      </c>
      <c r="BH157" s="40">
        <v>2.0935144252325399E-2</v>
      </c>
      <c r="BI157" s="40">
        <v>-1.89953159191673E-2</v>
      </c>
      <c r="BJ157" s="40">
        <v>2.2435608534911999E-2</v>
      </c>
      <c r="BK157" s="40">
        <v>3.3860183786436501E-2</v>
      </c>
      <c r="BL157" s="40">
        <v>2.90106758777577E-2</v>
      </c>
      <c r="BM157" s="40">
        <v>2.7587446718049701E-2</v>
      </c>
      <c r="BN157" s="40">
        <v>-5.1400688564803003E-2</v>
      </c>
      <c r="BO157" s="40">
        <v>-8.8813053970231398E-2</v>
      </c>
      <c r="BP157" s="40">
        <v>8.1656819875105899E-3</v>
      </c>
      <c r="BQ157" s="40">
        <v>-3.9580980977920302E-2</v>
      </c>
      <c r="BR157" s="40">
        <v>-4.81776222622134E-2</v>
      </c>
      <c r="BS157" s="40">
        <v>0.44416836622331202</v>
      </c>
      <c r="BT157" s="40">
        <v>0.70105009448078204</v>
      </c>
      <c r="BU157" s="40">
        <v>0.76265151598439296</v>
      </c>
      <c r="BV157" s="40">
        <v>0.81256591598258798</v>
      </c>
      <c r="BW157" s="40">
        <v>0.83889163670608802</v>
      </c>
      <c r="BX157" s="40">
        <v>0.41532147550623499</v>
      </c>
      <c r="BY157" s="40">
        <v>0.22894065528214999</v>
      </c>
      <c r="BZ157" s="40">
        <v>0.20669474816387701</v>
      </c>
      <c r="CA157" s="40">
        <v>3.05166893570654E-3</v>
      </c>
      <c r="CB157" s="40">
        <v>0.10207896215336699</v>
      </c>
      <c r="CC157" s="40">
        <v>1.16332254666494E-2</v>
      </c>
      <c r="CD157" s="40">
        <v>4.7340226377348402E-2</v>
      </c>
      <c r="CE157" s="40">
        <v>5.4883154265310603E-2</v>
      </c>
      <c r="CF157" s="40">
        <v>5.9830627377261997E-2</v>
      </c>
      <c r="CG157" s="40">
        <v>1.14787839087223E-2</v>
      </c>
      <c r="CH157" s="40">
        <v>5.4991737070618101E-2</v>
      </c>
      <c r="CI157" s="40">
        <v>6.6388723612330294E-2</v>
      </c>
      <c r="CJ157" s="40">
        <v>5.9382989393267298E-2</v>
      </c>
      <c r="CK157" s="40">
        <v>6.2594957085273198E-2</v>
      </c>
      <c r="CL157" s="40">
        <v>-8.6203293957414304E-3</v>
      </c>
      <c r="CM157" s="40">
        <v>-5.6090563583501798E-2</v>
      </c>
      <c r="CN157" s="40">
        <v>2.3429152637125399E-2</v>
      </c>
      <c r="CO157" s="40">
        <v>-2.4643905307258501E-2</v>
      </c>
      <c r="CP157" s="40">
        <v>-3.44282425113211E-3</v>
      </c>
      <c r="CQ157" s="40">
        <v>0.49705002015661098</v>
      </c>
      <c r="CR157" s="40">
        <v>0.76035455743450597</v>
      </c>
      <c r="CS157" s="40">
        <v>0.82854041668989697</v>
      </c>
      <c r="CT157" s="40">
        <v>0.87145916771909304</v>
      </c>
      <c r="CU157" s="40">
        <v>0.89353437329313401</v>
      </c>
      <c r="CV157" s="40">
        <v>0.45852444078566301</v>
      </c>
      <c r="CW157" s="40">
        <v>0.28567351441218503</v>
      </c>
      <c r="CX157" s="40">
        <v>0.27116625228979002</v>
      </c>
      <c r="CY157" s="40">
        <v>5.2840797248939003E-2</v>
      </c>
      <c r="CZ157" s="40">
        <v>0.14292978949190499</v>
      </c>
      <c r="DA157" s="40">
        <v>5.8880686729801103E-2</v>
      </c>
      <c r="DB157" s="40">
        <v>9.2365553489016095E-2</v>
      </c>
      <c r="DC157" s="40">
        <v>9.2943450824616802E-2</v>
      </c>
      <c r="DD157" s="40">
        <v>9.8726110502198594E-2</v>
      </c>
      <c r="DE157" s="40">
        <v>4.19528837366119E-2</v>
      </c>
      <c r="DF157" s="40">
        <v>8.7547865606324202E-2</v>
      </c>
      <c r="DG157" s="40">
        <v>9.8917263438224198E-2</v>
      </c>
      <c r="DH157" s="40">
        <v>8.9755302908776896E-2</v>
      </c>
      <c r="DI157" s="40">
        <v>9.7602467452496802E-2</v>
      </c>
      <c r="DJ157" s="40">
        <v>3.4160029773320097E-2</v>
      </c>
      <c r="DK157" s="40">
        <v>-2.3368073196772299E-2</v>
      </c>
      <c r="DL157" s="40">
        <v>3.8692623286740203E-2</v>
      </c>
      <c r="DM157" s="40">
        <v>-9.70682963659668E-3</v>
      </c>
      <c r="DN157" s="40">
        <v>4.1291973759949203E-2</v>
      </c>
      <c r="DO157" s="40">
        <v>0.54993167408990895</v>
      </c>
      <c r="DP157" s="40">
        <v>0.81965902038823002</v>
      </c>
      <c r="DQ157" s="40">
        <v>0.89442931739540099</v>
      </c>
      <c r="DR157" s="40">
        <v>0.93035241945559899</v>
      </c>
      <c r="DS157" s="40">
        <v>0.948177109880179</v>
      </c>
      <c r="DT157" s="40">
        <v>0.50172740606509103</v>
      </c>
      <c r="DU157" s="40">
        <v>0.34240637354221898</v>
      </c>
      <c r="DV157" s="40">
        <v>0.33563775641570298</v>
      </c>
      <c r="DW157" s="40">
        <v>0.102629925562171</v>
      </c>
      <c r="DX157" s="40">
        <v>0.183780616830443</v>
      </c>
      <c r="DY157" s="40">
        <v>0.12709851675157799</v>
      </c>
      <c r="DZ157" s="40">
        <v>0.15737497472482201</v>
      </c>
      <c r="EA157" s="40">
        <v>0.14789647415851001</v>
      </c>
      <c r="EB157" s="40">
        <v>0.15488501058898901</v>
      </c>
      <c r="EC157" s="40">
        <v>8.5952643862283698E-2</v>
      </c>
      <c r="ED157" s="40">
        <v>0.13455374450945201</v>
      </c>
      <c r="EE157" s="40">
        <v>0.14588330862613899</v>
      </c>
      <c r="EF157" s="40">
        <v>0.133608099765506</v>
      </c>
      <c r="EG157" s="40">
        <v>0.14814775238147501</v>
      </c>
      <c r="EH157" s="40">
        <v>9.5928073855334403E-2</v>
      </c>
      <c r="EI157" s="40">
        <v>2.3878005796938499E-2</v>
      </c>
      <c r="EJ157" s="40">
        <v>6.07306506956303E-2</v>
      </c>
      <c r="EK157" s="40">
        <v>1.18599352621203E-2</v>
      </c>
      <c r="EL157" s="40">
        <v>0.105881917117573</v>
      </c>
      <c r="EM157" s="40">
        <v>0.62628438348100002</v>
      </c>
      <c r="EN157" s="40">
        <v>0.90528524590704196</v>
      </c>
      <c r="EO157" s="40">
        <v>0.98956242525944904</v>
      </c>
      <c r="EP157" s="40">
        <v>1.01538492128706</v>
      </c>
      <c r="EQ157" s="40">
        <v>1.02707254292066</v>
      </c>
      <c r="ER157" s="40">
        <v>0.56410562625037897</v>
      </c>
      <c r="ES157" s="40">
        <v>0.42431961157265102</v>
      </c>
      <c r="ET157" s="40">
        <v>0.42872436873575798</v>
      </c>
      <c r="EU157" s="40">
        <v>0.174517519125923</v>
      </c>
      <c r="EV157" s="40">
        <v>0.242762723405611</v>
      </c>
      <c r="EW157" s="40">
        <v>64.825073152889502</v>
      </c>
      <c r="EX157" s="40">
        <v>64.155861375274299</v>
      </c>
      <c r="EY157" s="40">
        <v>63.466143928310203</v>
      </c>
      <c r="EZ157" s="40">
        <v>62.516710863204104</v>
      </c>
      <c r="FA157" s="40">
        <v>61.168023043160197</v>
      </c>
      <c r="FB157" s="40">
        <v>60.234272128749097</v>
      </c>
      <c r="FC157" s="40">
        <v>59.888921909290403</v>
      </c>
      <c r="FD157" s="40">
        <v>60.431076261887299</v>
      </c>
      <c r="FE157" s="40">
        <v>62.597110460863199</v>
      </c>
      <c r="FF157" s="40">
        <v>66.050155449890298</v>
      </c>
      <c r="FG157" s="40">
        <v>69.362312545720599</v>
      </c>
      <c r="FH157" s="40">
        <v>72.139219092904199</v>
      </c>
      <c r="FI157" s="40">
        <v>74.998079736649601</v>
      </c>
      <c r="FJ157" s="40">
        <v>77.431419166057097</v>
      </c>
      <c r="FK157" s="40">
        <v>79.609363569861003</v>
      </c>
      <c r="FL157" s="40">
        <v>80.529832662765202</v>
      </c>
      <c r="FM157" s="40">
        <v>80.595944586686201</v>
      </c>
      <c r="FN157" s="40">
        <v>79.664616861740996</v>
      </c>
      <c r="FO157" s="40">
        <v>78.044760424286807</v>
      </c>
      <c r="FP157" s="40">
        <v>74.929201719092902</v>
      </c>
      <c r="FQ157" s="40">
        <v>70.773203182150695</v>
      </c>
      <c r="FR157" s="40">
        <v>67.716875457205603</v>
      </c>
      <c r="FS157" s="40">
        <v>65.705879663496702</v>
      </c>
      <c r="FT157" s="40">
        <v>64.277478054133098</v>
      </c>
      <c r="FU157" s="40">
        <v>1.86511660967957E-2</v>
      </c>
      <c r="FV157" s="40">
        <v>0</v>
      </c>
      <c r="FW157" s="40">
        <v>0</v>
      </c>
      <c r="FX157" s="41">
        <v>1</v>
      </c>
      <c r="FY157" s="22"/>
      <c r="FZ157" s="22"/>
    </row>
    <row r="158" spans="1:182" x14ac:dyDescent="0.2">
      <c r="A158" t="s">
        <v>42</v>
      </c>
      <c r="B158" t="s">
        <v>58</v>
      </c>
      <c r="C158" t="s">
        <v>3</v>
      </c>
      <c r="D158" t="s">
        <v>37</v>
      </c>
      <c r="E158" t="s">
        <v>77</v>
      </c>
      <c r="F158" s="22" t="s">
        <v>78</v>
      </c>
      <c r="G158" s="35">
        <v>43672</v>
      </c>
      <c r="H158" s="40">
        <v>1702</v>
      </c>
      <c r="I158" s="40">
        <v>1.1521858809441801</v>
      </c>
      <c r="J158" s="40">
        <v>0.99790420070339803</v>
      </c>
      <c r="K158" s="40">
        <v>0.91003202038578901</v>
      </c>
      <c r="L158" s="40">
        <v>0.85344914957762497</v>
      </c>
      <c r="M158" s="40">
        <v>0.81811050980233302</v>
      </c>
      <c r="N158" s="40">
        <v>0.84686519835054197</v>
      </c>
      <c r="O158" s="40">
        <v>0.94686593207897096</v>
      </c>
      <c r="P158" s="40">
        <v>1.0644220014677801</v>
      </c>
      <c r="Q158" s="40">
        <v>1.1394762874739499</v>
      </c>
      <c r="R158" s="40">
        <v>1.2083772444241401</v>
      </c>
      <c r="S158" s="40">
        <v>1.2940613017232201</v>
      </c>
      <c r="T158" s="40">
        <v>1.4520322781780599</v>
      </c>
      <c r="U158" s="40">
        <v>1.5834506044549801</v>
      </c>
      <c r="V158" s="40">
        <v>1.6432864805716101</v>
      </c>
      <c r="W158" s="40">
        <v>1.79675433556049</v>
      </c>
      <c r="X158" s="40">
        <v>2.0502644473346101</v>
      </c>
      <c r="Y158" s="40">
        <v>2.3378484936933401</v>
      </c>
      <c r="Z158" s="40">
        <v>2.5659848705676902</v>
      </c>
      <c r="AA158" s="40">
        <v>2.6689005891243101</v>
      </c>
      <c r="AB158" s="40">
        <v>2.5477684044272402</v>
      </c>
      <c r="AC158" s="40">
        <v>2.3497626953872701</v>
      </c>
      <c r="AD158" s="40">
        <v>2.1250005148125002</v>
      </c>
      <c r="AE158" s="40">
        <v>1.7894553123722099</v>
      </c>
      <c r="AF158" s="40">
        <v>1.4408705455503601</v>
      </c>
      <c r="AG158" s="40">
        <v>-2.6665686903682501E-2</v>
      </c>
      <c r="AH158" s="40">
        <v>3.7396158532655701E-3</v>
      </c>
      <c r="AI158" s="40">
        <v>1.42296378011296E-2</v>
      </c>
      <c r="AJ158" s="40">
        <v>1.44246861275032E-2</v>
      </c>
      <c r="AK158" s="40">
        <v>9.4247043931284108E-3</v>
      </c>
      <c r="AL158" s="40">
        <v>1.3293603060370799E-3</v>
      </c>
      <c r="AM158" s="40">
        <v>-3.03789529219337E-2</v>
      </c>
      <c r="AN158" s="40">
        <v>-3.9597105766229497E-2</v>
      </c>
      <c r="AO158" s="40">
        <v>-2.2867751796043102E-2</v>
      </c>
      <c r="AP158" s="40">
        <v>-3.1943083478218497E-2</v>
      </c>
      <c r="AQ158" s="40">
        <v>-6.32541712527461E-2</v>
      </c>
      <c r="AR158" s="40">
        <v>-1.1233129754778699E-2</v>
      </c>
      <c r="AS158" s="40">
        <v>-3.0107779965560501E-2</v>
      </c>
      <c r="AT158" s="40">
        <v>-4.4090007918333202E-2</v>
      </c>
      <c r="AU158" s="40">
        <v>0.28620398571704098</v>
      </c>
      <c r="AV158" s="40">
        <v>0.399325548266943</v>
      </c>
      <c r="AW158" s="40">
        <v>0.45108868872042801</v>
      </c>
      <c r="AX158" s="40">
        <v>0.44280957779299801</v>
      </c>
      <c r="AY158" s="40">
        <v>0.1912929050438</v>
      </c>
      <c r="AZ158" s="40">
        <v>-0.33175503463919997</v>
      </c>
      <c r="BA158" s="40">
        <v>-0.27823350183950901</v>
      </c>
      <c r="BB158" s="40">
        <v>-0.18964878974097599</v>
      </c>
      <c r="BC158" s="40">
        <v>-0.107145786655175</v>
      </c>
      <c r="BD158" s="40">
        <v>-2.4750169950761899E-2</v>
      </c>
      <c r="BE158" s="40">
        <v>-2.3380025754907098E-3</v>
      </c>
      <c r="BF158" s="40">
        <v>2.3578990769499E-2</v>
      </c>
      <c r="BG158" s="40">
        <v>2.6315283859580998E-2</v>
      </c>
      <c r="BH158" s="40">
        <v>2.7892383034466801E-2</v>
      </c>
      <c r="BI158" s="40">
        <v>2.5787870777582999E-2</v>
      </c>
      <c r="BJ158" s="40">
        <v>7.8519177391260606E-3</v>
      </c>
      <c r="BK158" s="40">
        <v>-1.5662587155896902E-2</v>
      </c>
      <c r="BL158" s="40">
        <v>-2.4589234217525499E-2</v>
      </c>
      <c r="BM158" s="40">
        <v>-6.8215967936918302E-3</v>
      </c>
      <c r="BN158" s="40">
        <v>-1.60618668905495E-2</v>
      </c>
      <c r="BO158" s="40">
        <v>-4.6662755473652798E-2</v>
      </c>
      <c r="BP158" s="40">
        <v>1.0790403739478699E-3</v>
      </c>
      <c r="BQ158" s="40">
        <v>-1.7277045524560299E-2</v>
      </c>
      <c r="BR158" s="40">
        <v>-1.5389419951030599E-2</v>
      </c>
      <c r="BS158" s="40">
        <v>0.32453830461409999</v>
      </c>
      <c r="BT158" s="40">
        <v>0.46083680301518798</v>
      </c>
      <c r="BU158" s="40">
        <v>0.52700082759382405</v>
      </c>
      <c r="BV158" s="40">
        <v>0.53468514639504505</v>
      </c>
      <c r="BW158" s="40">
        <v>0.291732835740799</v>
      </c>
      <c r="BX158" s="40">
        <v>-0.23697096863922501</v>
      </c>
      <c r="BY158" s="40">
        <v>-0.2002158915874</v>
      </c>
      <c r="BZ158" s="40">
        <v>-0.120751193068715</v>
      </c>
      <c r="CA158" s="40">
        <v>-5.6862750151938798E-2</v>
      </c>
      <c r="CB158" s="40">
        <v>1.8249282315562999E-3</v>
      </c>
      <c r="CC158" s="40">
        <v>1.45112774815193E-2</v>
      </c>
      <c r="CD158" s="40">
        <v>3.7319681400389E-2</v>
      </c>
      <c r="CE158" s="40">
        <v>3.4685765503523001E-2</v>
      </c>
      <c r="CF158" s="40">
        <v>3.7220068885988403E-2</v>
      </c>
      <c r="CG158" s="40">
        <v>3.7120949968832799E-2</v>
      </c>
      <c r="CH158" s="40">
        <v>1.23694211478122E-2</v>
      </c>
      <c r="CI158" s="40">
        <v>-5.4700770563638401E-3</v>
      </c>
      <c r="CJ158" s="40">
        <v>-1.41948281009224E-2</v>
      </c>
      <c r="CK158" s="40">
        <v>4.2919212800155799E-3</v>
      </c>
      <c r="CL158" s="40">
        <v>-5.06258466040413E-3</v>
      </c>
      <c r="CM158" s="40">
        <v>-3.5171591446985499E-2</v>
      </c>
      <c r="CN158" s="40">
        <v>9.6064118989090102E-3</v>
      </c>
      <c r="CO158" s="40">
        <v>-8.3905179366054097E-3</v>
      </c>
      <c r="CP158" s="40">
        <v>4.4885198453822796E-3</v>
      </c>
      <c r="CQ158" s="40">
        <v>0.35108853710551702</v>
      </c>
      <c r="CR158" s="40">
        <v>0.503439310673931</v>
      </c>
      <c r="CS158" s="40">
        <v>0.57957734372866399</v>
      </c>
      <c r="CT158" s="40">
        <v>0.59831788533103103</v>
      </c>
      <c r="CU158" s="40">
        <v>0.36129722577439</v>
      </c>
      <c r="CV158" s="40">
        <v>-0.171323813265502</v>
      </c>
      <c r="CW158" s="40">
        <v>-0.14618113238949701</v>
      </c>
      <c r="CX158" s="40">
        <v>-7.3032927494190894E-2</v>
      </c>
      <c r="CY158" s="40">
        <v>-2.2036872245504199E-2</v>
      </c>
      <c r="CZ158" s="40">
        <v>2.02307602777047E-2</v>
      </c>
      <c r="DA158" s="40">
        <v>3.1360557538529302E-2</v>
      </c>
      <c r="DB158" s="40">
        <v>5.1060372031279E-2</v>
      </c>
      <c r="DC158" s="40">
        <v>4.3056247147465102E-2</v>
      </c>
      <c r="DD158" s="40">
        <v>4.6547754737510001E-2</v>
      </c>
      <c r="DE158" s="40">
        <v>4.84540291600827E-2</v>
      </c>
      <c r="DF158" s="40">
        <v>1.6886924556498401E-2</v>
      </c>
      <c r="DG158" s="40">
        <v>4.7224330431692397E-3</v>
      </c>
      <c r="DH158" s="40">
        <v>-3.8004219843192802E-3</v>
      </c>
      <c r="DI158" s="40">
        <v>1.5405439353723E-2</v>
      </c>
      <c r="DJ158" s="40">
        <v>5.9366975697412597E-3</v>
      </c>
      <c r="DK158" s="40">
        <v>-2.3680427420318201E-2</v>
      </c>
      <c r="DL158" s="40">
        <v>1.81337834238702E-2</v>
      </c>
      <c r="DM158" s="40">
        <v>4.9600965134950097E-4</v>
      </c>
      <c r="DN158" s="40">
        <v>2.43664596417951E-2</v>
      </c>
      <c r="DO158" s="40">
        <v>0.37763876959693399</v>
      </c>
      <c r="DP158" s="40">
        <v>0.54604181833267296</v>
      </c>
      <c r="DQ158" s="40">
        <v>0.63215385986350503</v>
      </c>
      <c r="DR158" s="40">
        <v>0.66195062426701801</v>
      </c>
      <c r="DS158" s="40">
        <v>0.43086161580798099</v>
      </c>
      <c r="DT158" s="40">
        <v>-0.10567665789177801</v>
      </c>
      <c r="DU158" s="40">
        <v>-9.21463731915943E-2</v>
      </c>
      <c r="DV158" s="40">
        <v>-2.53146619196668E-2</v>
      </c>
      <c r="DW158" s="40">
        <v>1.2789005660930299E-2</v>
      </c>
      <c r="DX158" s="40">
        <v>3.8636592323853199E-2</v>
      </c>
      <c r="DY158" s="40">
        <v>5.5688241866721097E-2</v>
      </c>
      <c r="DZ158" s="40">
        <v>7.0899746947512499E-2</v>
      </c>
      <c r="EA158" s="40">
        <v>5.5141893205916503E-2</v>
      </c>
      <c r="EB158" s="40">
        <v>6.0015451644473597E-2</v>
      </c>
      <c r="EC158" s="40">
        <v>6.4817195544537298E-2</v>
      </c>
      <c r="ED158" s="40">
        <v>2.3409481989587401E-2</v>
      </c>
      <c r="EE158" s="40">
        <v>1.9438798809206001E-2</v>
      </c>
      <c r="EF158" s="40">
        <v>1.12074495643847E-2</v>
      </c>
      <c r="EG158" s="40">
        <v>3.1451594356074301E-2</v>
      </c>
      <c r="EH158" s="40">
        <v>2.18179141574102E-2</v>
      </c>
      <c r="EI158" s="40">
        <v>-7.0890116412248997E-3</v>
      </c>
      <c r="EJ158" s="40">
        <v>3.0445953552596699E-2</v>
      </c>
      <c r="EK158" s="40">
        <v>1.3326744092349701E-2</v>
      </c>
      <c r="EL158" s="40">
        <v>5.3067047609097799E-2</v>
      </c>
      <c r="EM158" s="40">
        <v>0.415973088493993</v>
      </c>
      <c r="EN158" s="40">
        <v>0.60755307308091799</v>
      </c>
      <c r="EO158" s="40">
        <v>0.70806599873690101</v>
      </c>
      <c r="EP158" s="40">
        <v>0.75382619286906505</v>
      </c>
      <c r="EQ158" s="40">
        <v>0.53130154650497996</v>
      </c>
      <c r="ER158" s="40">
        <v>-1.08925918918031E-2</v>
      </c>
      <c r="ES158" s="40">
        <v>-1.4128762939485199E-2</v>
      </c>
      <c r="ET158" s="40">
        <v>4.35829347525944E-2</v>
      </c>
      <c r="EU158" s="40">
        <v>6.3072042164166994E-2</v>
      </c>
      <c r="EV158" s="40">
        <v>6.5211690506171399E-2</v>
      </c>
      <c r="EW158" s="40">
        <v>68.366715328467194</v>
      </c>
      <c r="EX158" s="40">
        <v>67.335985401459894</v>
      </c>
      <c r="EY158" s="40">
        <v>66.408978102189806</v>
      </c>
      <c r="EZ158" s="40">
        <v>64.820802919708001</v>
      </c>
      <c r="FA158" s="40">
        <v>62.574963503649599</v>
      </c>
      <c r="FB158" s="40">
        <v>61.3335766423358</v>
      </c>
      <c r="FC158" s="40">
        <v>60.699270072992697</v>
      </c>
      <c r="FD158" s="40">
        <v>60.912481751824799</v>
      </c>
      <c r="FE158" s="40">
        <v>63.156277372262799</v>
      </c>
      <c r="FF158" s="40">
        <v>67.140802919707994</v>
      </c>
      <c r="FG158" s="40">
        <v>70.879051094890499</v>
      </c>
      <c r="FH158" s="40">
        <v>74.232408759124098</v>
      </c>
      <c r="FI158" s="40">
        <v>78.247372262773695</v>
      </c>
      <c r="FJ158" s="40">
        <v>81.456934306569295</v>
      </c>
      <c r="FK158" s="40">
        <v>84.153649635036501</v>
      </c>
      <c r="FL158" s="40">
        <v>85.391021897810205</v>
      </c>
      <c r="FM158" s="40">
        <v>85.545985401459902</v>
      </c>
      <c r="FN158" s="40">
        <v>84.579270072992699</v>
      </c>
      <c r="FO158" s="40">
        <v>83.401532846715298</v>
      </c>
      <c r="FP158" s="40">
        <v>79.996423357664199</v>
      </c>
      <c r="FQ158" s="40">
        <v>75.223722627737203</v>
      </c>
      <c r="FR158" s="40">
        <v>71.551240875912399</v>
      </c>
      <c r="FS158" s="40">
        <v>69.047591240875903</v>
      </c>
      <c r="FT158" s="40">
        <v>67.162919708029193</v>
      </c>
      <c r="FU158" s="40">
        <v>5.7124461644765701E-2</v>
      </c>
      <c r="FV158" s="40">
        <v>0</v>
      </c>
      <c r="FW158" s="40">
        <v>0</v>
      </c>
      <c r="FX158" s="41">
        <v>1</v>
      </c>
      <c r="FY158" s="22"/>
      <c r="FZ158" s="22"/>
    </row>
    <row r="159" spans="1:182" x14ac:dyDescent="0.2">
      <c r="A159" t="s">
        <v>42</v>
      </c>
      <c r="B159" t="s">
        <v>58</v>
      </c>
      <c r="C159" t="s">
        <v>3</v>
      </c>
      <c r="D159" t="s">
        <v>37</v>
      </c>
      <c r="E159" t="s">
        <v>78</v>
      </c>
      <c r="F159" s="22" t="s">
        <v>1</v>
      </c>
      <c r="G159" s="35">
        <v>43672</v>
      </c>
      <c r="H159" s="40">
        <v>1808</v>
      </c>
      <c r="I159" s="40">
        <v>1.2053986948836899</v>
      </c>
      <c r="J159" s="40">
        <v>1.0518146668874799</v>
      </c>
      <c r="K159" s="40">
        <v>0.94570994312041901</v>
      </c>
      <c r="L159" s="40">
        <v>0.87213341798790101</v>
      </c>
      <c r="M159" s="40">
        <v>0.82853940198600795</v>
      </c>
      <c r="N159" s="40">
        <v>0.846916086577987</v>
      </c>
      <c r="O159" s="40">
        <v>0.91417172840636896</v>
      </c>
      <c r="P159" s="40">
        <v>0.99025166862684899</v>
      </c>
      <c r="Q159" s="40">
        <v>1.0186301217146001</v>
      </c>
      <c r="R159" s="40">
        <v>1.0813006649130099</v>
      </c>
      <c r="S159" s="40">
        <v>1.1776865437483901</v>
      </c>
      <c r="T159" s="40">
        <v>1.3437179698933801</v>
      </c>
      <c r="U159" s="40">
        <v>1.4935761419342499</v>
      </c>
      <c r="V159" s="40">
        <v>1.56436036439295</v>
      </c>
      <c r="W159" s="40">
        <v>1.6883305741494401</v>
      </c>
      <c r="X159" s="40">
        <v>1.84019589137675</v>
      </c>
      <c r="Y159" s="40">
        <v>2.01736566005312</v>
      </c>
      <c r="Z159" s="40">
        <v>2.1710206609004299</v>
      </c>
      <c r="AA159" s="40">
        <v>2.2436352182106298</v>
      </c>
      <c r="AB159" s="40">
        <v>2.19440504276327</v>
      </c>
      <c r="AC159" s="40">
        <v>2.0951819213343201</v>
      </c>
      <c r="AD159" s="40">
        <v>1.97599627221606</v>
      </c>
      <c r="AE159" s="40">
        <v>1.7132198708166</v>
      </c>
      <c r="AF159" s="40">
        <v>1.4531924670132099</v>
      </c>
      <c r="AG159" s="40">
        <v>-4.5506676373023101E-2</v>
      </c>
      <c r="AH159" s="40">
        <v>-2.7105435073567299E-2</v>
      </c>
      <c r="AI159" s="40">
        <v>-1.9408025592124602E-2</v>
      </c>
      <c r="AJ159" s="40">
        <v>-2.4609852332755599E-2</v>
      </c>
      <c r="AK159" s="40">
        <v>-4.2648818403986898E-2</v>
      </c>
      <c r="AL159" s="40">
        <v>-2.6103448106670001E-2</v>
      </c>
      <c r="AM159" s="40">
        <v>-2.70727465093616E-2</v>
      </c>
      <c r="AN159" s="40">
        <v>-2.9087368386751501E-2</v>
      </c>
      <c r="AO159" s="40">
        <v>-5.1987087112941303E-2</v>
      </c>
      <c r="AP159" s="40">
        <v>-7.0935205253913905E-2</v>
      </c>
      <c r="AQ159" s="40">
        <v>-7.4258587098483597E-2</v>
      </c>
      <c r="AR159" s="40">
        <v>-2.0333191750808201E-2</v>
      </c>
      <c r="AS159" s="40">
        <v>-1.7856585497282602E-2</v>
      </c>
      <c r="AT159" s="40">
        <v>-5.2693172167482601E-2</v>
      </c>
      <c r="AU159" s="40">
        <v>0.11997903102410901</v>
      </c>
      <c r="AV159" s="40">
        <v>0.12488352361718499</v>
      </c>
      <c r="AW159" s="40">
        <v>0.11396842503097999</v>
      </c>
      <c r="AX159" s="40">
        <v>0.112995817280839</v>
      </c>
      <c r="AY159" s="40">
        <v>7.1738455073677695E-2</v>
      </c>
      <c r="AZ159" s="40">
        <v>-3.9459426299375898E-2</v>
      </c>
      <c r="BA159" s="40">
        <v>-3.25962845588132E-2</v>
      </c>
      <c r="BB159" s="40">
        <v>-9.5843895786700495E-2</v>
      </c>
      <c r="BC159" s="40">
        <v>-8.3452326938027802E-2</v>
      </c>
      <c r="BD159" s="40">
        <v>-8.2770859755006906E-2</v>
      </c>
      <c r="BE159" s="40">
        <v>-2.38918970168591E-2</v>
      </c>
      <c r="BF159" s="40">
        <v>-7.9822860415476992E-3</v>
      </c>
      <c r="BG159" s="40">
        <v>-1.86011860318382E-3</v>
      </c>
      <c r="BH159" s="40">
        <v>-6.0321448573606102E-3</v>
      </c>
      <c r="BI159" s="40">
        <v>-2.6707831418381699E-2</v>
      </c>
      <c r="BJ159" s="40">
        <v>-1.1695819385850599E-2</v>
      </c>
      <c r="BK159" s="40">
        <v>-7.1073486462299197E-3</v>
      </c>
      <c r="BL159" s="40">
        <v>-1.3699152626620401E-2</v>
      </c>
      <c r="BM159" s="40">
        <v>-3.6138977088100203E-2</v>
      </c>
      <c r="BN159" s="40">
        <v>-5.0420888834055801E-2</v>
      </c>
      <c r="BO159" s="40">
        <v>-6.2913233495725904E-2</v>
      </c>
      <c r="BP159" s="40">
        <v>-9.0956657635480696E-3</v>
      </c>
      <c r="BQ159" s="40">
        <v>-6.7485570375129499E-3</v>
      </c>
      <c r="BR159" s="40">
        <v>-2.2673384070366599E-2</v>
      </c>
      <c r="BS159" s="40">
        <v>0.151045248850599</v>
      </c>
      <c r="BT159" s="40">
        <v>0.16511970516103999</v>
      </c>
      <c r="BU159" s="40">
        <v>0.17252735318397799</v>
      </c>
      <c r="BV159" s="40">
        <v>0.16805931973101901</v>
      </c>
      <c r="BW159" s="40">
        <v>0.121050687337889</v>
      </c>
      <c r="BX159" s="40">
        <v>1.09050126979181E-2</v>
      </c>
      <c r="BY159" s="40">
        <v>1.9907753107374099E-2</v>
      </c>
      <c r="BZ159" s="40">
        <v>-4.7013566524245598E-2</v>
      </c>
      <c r="CA159" s="40">
        <v>-5.28252466733539E-2</v>
      </c>
      <c r="CB159" s="40">
        <v>-5.6898276424543398E-2</v>
      </c>
      <c r="CC159" s="40">
        <v>-8.9215666792345095E-3</v>
      </c>
      <c r="CD159" s="40">
        <v>5.2623487237533004E-3</v>
      </c>
      <c r="CE159" s="40">
        <v>1.0293508321693399E-2</v>
      </c>
      <c r="CF159" s="40">
        <v>6.8347187473844304E-3</v>
      </c>
      <c r="CG159" s="40">
        <v>-1.5667152392702399E-2</v>
      </c>
      <c r="CH159" s="40">
        <v>-1.71713962333863E-3</v>
      </c>
      <c r="CI159" s="40">
        <v>6.7206250937818903E-3</v>
      </c>
      <c r="CJ159" s="40">
        <v>-3.0413212678140201E-3</v>
      </c>
      <c r="CK159" s="40">
        <v>-2.5162624362517899E-2</v>
      </c>
      <c r="CL159" s="40">
        <v>-3.6212735773809401E-2</v>
      </c>
      <c r="CM159" s="40">
        <v>-5.5055476151466602E-2</v>
      </c>
      <c r="CN159" s="40">
        <v>-1.3125894973103399E-3</v>
      </c>
      <c r="CO159" s="40">
        <v>9.4482963566927796E-4</v>
      </c>
      <c r="CP159" s="40">
        <v>-1.8817702826849499E-3</v>
      </c>
      <c r="CQ159" s="40">
        <v>0.17256161668113801</v>
      </c>
      <c r="CR159" s="40">
        <v>0.192987161928041</v>
      </c>
      <c r="CS159" s="40">
        <v>0.213085088436436</v>
      </c>
      <c r="CT159" s="40">
        <v>0.20619613378971699</v>
      </c>
      <c r="CU159" s="40">
        <v>0.155204189185707</v>
      </c>
      <c r="CV159" s="40">
        <v>4.5787269723762798E-2</v>
      </c>
      <c r="CW159" s="40">
        <v>5.6271889653499101E-2</v>
      </c>
      <c r="CX159" s="40">
        <v>-1.3193829227438E-2</v>
      </c>
      <c r="CY159" s="40">
        <v>-3.1613024180397499E-2</v>
      </c>
      <c r="CZ159" s="40">
        <v>-3.8979004024739597E-2</v>
      </c>
      <c r="DA159" s="40">
        <v>6.0487636583900998E-3</v>
      </c>
      <c r="DB159" s="40">
        <v>1.8506983489054302E-2</v>
      </c>
      <c r="DC159" s="40">
        <v>2.2447135246570701E-2</v>
      </c>
      <c r="DD159" s="40">
        <v>1.9701582352129501E-2</v>
      </c>
      <c r="DE159" s="40">
        <v>-4.6264733670230698E-3</v>
      </c>
      <c r="DF159" s="40">
        <v>8.2615401391732905E-3</v>
      </c>
      <c r="DG159" s="40">
        <v>2.0548598833793699E-2</v>
      </c>
      <c r="DH159" s="40">
        <v>7.6165100909923403E-3</v>
      </c>
      <c r="DI159" s="40">
        <v>-1.4186271636935701E-2</v>
      </c>
      <c r="DJ159" s="40">
        <v>-2.2004582713562999E-2</v>
      </c>
      <c r="DK159" s="40">
        <v>-4.7197718807207301E-2</v>
      </c>
      <c r="DL159" s="40">
        <v>6.4704867689274002E-3</v>
      </c>
      <c r="DM159" s="40">
        <v>8.6382163088515092E-3</v>
      </c>
      <c r="DN159" s="40">
        <v>1.89098435049967E-2</v>
      </c>
      <c r="DO159" s="40">
        <v>0.19407798451167599</v>
      </c>
      <c r="DP159" s="40">
        <v>0.220854618695041</v>
      </c>
      <c r="DQ159" s="40">
        <v>0.25364282368889501</v>
      </c>
      <c r="DR159" s="40">
        <v>0.244332947848415</v>
      </c>
      <c r="DS159" s="40">
        <v>0.18935769103352501</v>
      </c>
      <c r="DT159" s="40">
        <v>8.0669526749607506E-2</v>
      </c>
      <c r="DU159" s="40">
        <v>9.2636026199623994E-2</v>
      </c>
      <c r="DV159" s="40">
        <v>2.0625908069369599E-2</v>
      </c>
      <c r="DW159" s="40">
        <v>-1.04008016874411E-2</v>
      </c>
      <c r="DX159" s="40">
        <v>-2.1059731624935799E-2</v>
      </c>
      <c r="DY159" s="40">
        <v>2.76635430145541E-2</v>
      </c>
      <c r="DZ159" s="40">
        <v>3.7630132521073903E-2</v>
      </c>
      <c r="EA159" s="40">
        <v>3.9995042235511501E-2</v>
      </c>
      <c r="EB159" s="40">
        <v>3.8279289827524397E-2</v>
      </c>
      <c r="EC159" s="40">
        <v>1.1314513618582199E-2</v>
      </c>
      <c r="ED159" s="40">
        <v>2.2669168859992699E-2</v>
      </c>
      <c r="EE159" s="40">
        <v>4.0513996696925299E-2</v>
      </c>
      <c r="EF159" s="40">
        <v>2.3004725851123502E-2</v>
      </c>
      <c r="EG159" s="40">
        <v>1.6618383879053701E-3</v>
      </c>
      <c r="EH159" s="40">
        <v>-1.49026629370492E-3</v>
      </c>
      <c r="EI159" s="40">
        <v>-3.5852365204449697E-2</v>
      </c>
      <c r="EJ159" s="40">
        <v>1.77080127561875E-2</v>
      </c>
      <c r="EK159" s="40">
        <v>1.97462447686211E-2</v>
      </c>
      <c r="EL159" s="40">
        <v>4.8929631602112701E-2</v>
      </c>
      <c r="EM159" s="40">
        <v>0.22514420233816601</v>
      </c>
      <c r="EN159" s="40">
        <v>0.26109080023889703</v>
      </c>
      <c r="EO159" s="40">
        <v>0.31220175184189197</v>
      </c>
      <c r="EP159" s="40">
        <v>0.29939645029859602</v>
      </c>
      <c r="EQ159" s="40">
        <v>0.23866992329773601</v>
      </c>
      <c r="ER159" s="40">
        <v>0.13103396574690099</v>
      </c>
      <c r="ES159" s="40">
        <v>0.14514006386581099</v>
      </c>
      <c r="ET159" s="40">
        <v>6.9456237331824502E-2</v>
      </c>
      <c r="EU159" s="40">
        <v>2.02262785772328E-2</v>
      </c>
      <c r="EV159" s="40">
        <v>4.8128517055277004E-3</v>
      </c>
      <c r="EW159" s="40">
        <v>65.692493025614993</v>
      </c>
      <c r="EX159" s="40">
        <v>65.022127821455697</v>
      </c>
      <c r="EY159" s="40">
        <v>64.265343646969299</v>
      </c>
      <c r="EZ159" s="40">
        <v>63.423725589652499</v>
      </c>
      <c r="FA159" s="40">
        <v>61.965191478569601</v>
      </c>
      <c r="FB159" s="40">
        <v>60.8237382703525</v>
      </c>
      <c r="FC159" s="40">
        <v>60.4298757291402</v>
      </c>
      <c r="FD159" s="40">
        <v>60.871798123256397</v>
      </c>
      <c r="FE159" s="40">
        <v>63.031701749936602</v>
      </c>
      <c r="FF159" s="40">
        <v>66.466459548567101</v>
      </c>
      <c r="FG159" s="40">
        <v>69.944965762110101</v>
      </c>
      <c r="FH159" s="40">
        <v>72.663390819173202</v>
      </c>
      <c r="FI159" s="40">
        <v>75.816700481866604</v>
      </c>
      <c r="FJ159" s="40">
        <v>78.280750697438506</v>
      </c>
      <c r="FK159" s="40">
        <v>80.622051737255902</v>
      </c>
      <c r="FL159" s="40">
        <v>81.499682982500602</v>
      </c>
      <c r="FM159" s="40">
        <v>81.724067968551907</v>
      </c>
      <c r="FN159" s="40">
        <v>80.913200608673606</v>
      </c>
      <c r="FO159" s="40">
        <v>79.472863302054293</v>
      </c>
      <c r="FP159" s="40">
        <v>76.230915546538199</v>
      </c>
      <c r="FQ159" s="40">
        <v>72.064417955871207</v>
      </c>
      <c r="FR159" s="40">
        <v>69.061945219376099</v>
      </c>
      <c r="FS159" s="40">
        <v>66.761159015977697</v>
      </c>
      <c r="FT159" s="40">
        <v>65.212211514075605</v>
      </c>
      <c r="FU159" s="40">
        <v>3.4221942047104499E-2</v>
      </c>
      <c r="FV159" s="40">
        <v>0</v>
      </c>
      <c r="FW159" s="40">
        <v>0</v>
      </c>
      <c r="FX159" s="41">
        <v>1</v>
      </c>
      <c r="FY159" s="22"/>
      <c r="FZ159" s="22"/>
    </row>
    <row r="160" spans="1:182" x14ac:dyDescent="0.2">
      <c r="A160" t="s">
        <v>42</v>
      </c>
      <c r="B160" t="s">
        <v>58</v>
      </c>
      <c r="C160" t="s">
        <v>3</v>
      </c>
      <c r="D160" t="s">
        <v>37</v>
      </c>
      <c r="E160" t="s">
        <v>78</v>
      </c>
      <c r="F160" s="22" t="s">
        <v>77</v>
      </c>
      <c r="G160" s="35">
        <v>43672</v>
      </c>
      <c r="H160" s="40">
        <v>1466</v>
      </c>
      <c r="I160" s="40">
        <v>0.963524084967042</v>
      </c>
      <c r="J160" s="40">
        <v>0.84655730544274299</v>
      </c>
      <c r="K160" s="40">
        <v>0.76439127448931399</v>
      </c>
      <c r="L160" s="40">
        <v>0.70612068446610199</v>
      </c>
      <c r="M160" s="40">
        <v>0.67139330334680003</v>
      </c>
      <c r="N160" s="40">
        <v>0.68714341626111497</v>
      </c>
      <c r="O160" s="40">
        <v>0.741873940034112</v>
      </c>
      <c r="P160" s="40">
        <v>0.80457807989108598</v>
      </c>
      <c r="Q160" s="40">
        <v>0.81532932178492601</v>
      </c>
      <c r="R160" s="40">
        <v>0.85955051002601401</v>
      </c>
      <c r="S160" s="40">
        <v>0.93048718368876704</v>
      </c>
      <c r="T160" s="40">
        <v>1.0593743542492</v>
      </c>
      <c r="U160" s="40">
        <v>1.1715955210364699</v>
      </c>
      <c r="V160" s="40">
        <v>1.2170771097209601</v>
      </c>
      <c r="W160" s="40">
        <v>1.2986364933019401</v>
      </c>
      <c r="X160" s="40">
        <v>1.40559646585556</v>
      </c>
      <c r="Y160" s="40">
        <v>1.5308661614010799</v>
      </c>
      <c r="Z160" s="40">
        <v>1.6420836725260399</v>
      </c>
      <c r="AA160" s="40">
        <v>1.69723163094245</v>
      </c>
      <c r="AB160" s="40">
        <v>1.67819084902525</v>
      </c>
      <c r="AC160" s="40">
        <v>1.6276760334645199</v>
      </c>
      <c r="AD160" s="40">
        <v>1.53259438440142</v>
      </c>
      <c r="AE160" s="40">
        <v>1.3348917573665899</v>
      </c>
      <c r="AF160" s="40">
        <v>1.14636715861353</v>
      </c>
      <c r="AG160" s="40">
        <v>-3.6351358442269201E-2</v>
      </c>
      <c r="AH160" s="40">
        <v>-3.0265607575497799E-2</v>
      </c>
      <c r="AI160" s="40">
        <v>-2.0109958212081398E-2</v>
      </c>
      <c r="AJ160" s="40">
        <v>-2.8196105255958101E-2</v>
      </c>
      <c r="AK160" s="40">
        <v>-4.1008304387958799E-2</v>
      </c>
      <c r="AL160" s="40">
        <v>-2.5482655417544499E-2</v>
      </c>
      <c r="AM160" s="40">
        <v>-3.4863869214741702E-2</v>
      </c>
      <c r="AN160" s="40">
        <v>-2.3732389942483799E-2</v>
      </c>
      <c r="AO160" s="40">
        <v>-5.6035516818256297E-2</v>
      </c>
      <c r="AP160" s="40">
        <v>-7.1241520029208194E-2</v>
      </c>
      <c r="AQ160" s="40">
        <v>-5.5922142238272798E-2</v>
      </c>
      <c r="AR160" s="40">
        <v>-1.34421058691286E-2</v>
      </c>
      <c r="AS160" s="40">
        <v>-1.8070550542867599E-2</v>
      </c>
      <c r="AT160" s="40">
        <v>-5.3626987742792002E-2</v>
      </c>
      <c r="AU160" s="40">
        <v>3.4325788098343898E-2</v>
      </c>
      <c r="AV160" s="40">
        <v>4.84452984564442E-2</v>
      </c>
      <c r="AW160" s="40">
        <v>3.4895146895842798E-2</v>
      </c>
      <c r="AX160" s="40">
        <v>4.2420795396636297E-2</v>
      </c>
      <c r="AY160" s="40">
        <v>5.9365077868457801E-2</v>
      </c>
      <c r="AZ160" s="40">
        <v>2.40551888897769E-2</v>
      </c>
      <c r="BA160" s="40">
        <v>6.4682138440496596E-3</v>
      </c>
      <c r="BB160" s="40">
        <v>-7.47246972359603E-2</v>
      </c>
      <c r="BC160" s="40">
        <v>-8.9948745161500199E-2</v>
      </c>
      <c r="BD160" s="40">
        <v>-9.3272729435836796E-2</v>
      </c>
      <c r="BE160" s="40">
        <v>-1.59003733315413E-2</v>
      </c>
      <c r="BF160" s="40">
        <v>-1.285448079386E-2</v>
      </c>
      <c r="BG160" s="40">
        <v>-3.2126814354213602E-3</v>
      </c>
      <c r="BH160" s="40">
        <v>-1.1281413080494501E-2</v>
      </c>
      <c r="BI160" s="40">
        <v>-2.6339104215471199E-2</v>
      </c>
      <c r="BJ160" s="40">
        <v>-1.2431128963072101E-2</v>
      </c>
      <c r="BK160" s="40">
        <v>-1.6923194544415598E-2</v>
      </c>
      <c r="BL160" s="40">
        <v>-8.2406459903722005E-3</v>
      </c>
      <c r="BM160" s="40">
        <v>-3.7886453824495001E-2</v>
      </c>
      <c r="BN160" s="40">
        <v>-5.09893906381053E-2</v>
      </c>
      <c r="BO160" s="40">
        <v>-4.2774977924279797E-2</v>
      </c>
      <c r="BP160" s="40">
        <v>-4.21964814097699E-3</v>
      </c>
      <c r="BQ160" s="40">
        <v>-8.9735874642587407E-3</v>
      </c>
      <c r="BR160" s="40">
        <v>-2.8925763249873501E-2</v>
      </c>
      <c r="BS160" s="40">
        <v>6.04439991813348E-2</v>
      </c>
      <c r="BT160" s="40">
        <v>8.5005816648016902E-2</v>
      </c>
      <c r="BU160" s="40">
        <v>8.5040542957176404E-2</v>
      </c>
      <c r="BV160" s="40">
        <v>9.2714479181498596E-2</v>
      </c>
      <c r="BW160" s="40">
        <v>0.10265673969106</v>
      </c>
      <c r="BX160" s="40">
        <v>6.6332747523454402E-2</v>
      </c>
      <c r="BY160" s="40">
        <v>5.1843535036458603E-2</v>
      </c>
      <c r="BZ160" s="40">
        <v>-3.1078127532806699E-2</v>
      </c>
      <c r="CA160" s="40">
        <v>-5.8427971562538199E-2</v>
      </c>
      <c r="CB160" s="40">
        <v>-6.6892284199478402E-2</v>
      </c>
      <c r="CC160" s="40">
        <v>-1.73608334307419E-3</v>
      </c>
      <c r="CD160" s="40">
        <v>-7.9558742389134298E-4</v>
      </c>
      <c r="CE160" s="40">
        <v>8.4903209864255706E-3</v>
      </c>
      <c r="CF160" s="40">
        <v>4.3365119351178799E-4</v>
      </c>
      <c r="CG160" s="40">
        <v>-1.6179260862351101E-2</v>
      </c>
      <c r="CH160" s="40">
        <v>-3.3916814991783902E-3</v>
      </c>
      <c r="CI160" s="40">
        <v>-4.4975379198873202E-3</v>
      </c>
      <c r="CJ160" s="40">
        <v>2.4888886788249601E-3</v>
      </c>
      <c r="CK160" s="40">
        <v>-2.5316468081962602E-2</v>
      </c>
      <c r="CL160" s="40">
        <v>-3.69628275152823E-2</v>
      </c>
      <c r="CM160" s="40">
        <v>-3.3669291970220998E-2</v>
      </c>
      <c r="CN160" s="40">
        <v>2.16779798744425E-3</v>
      </c>
      <c r="CO160" s="40">
        <v>-2.67305854782025E-3</v>
      </c>
      <c r="CP160" s="40">
        <v>-1.1817770412677999E-2</v>
      </c>
      <c r="CQ160" s="40">
        <v>7.8533392614290598E-2</v>
      </c>
      <c r="CR160" s="40">
        <v>0.110327520174289</v>
      </c>
      <c r="CS160" s="40">
        <v>0.119771091512839</v>
      </c>
      <c r="CT160" s="40">
        <v>0.12754773136275299</v>
      </c>
      <c r="CU160" s="40">
        <v>0.13264041279130301</v>
      </c>
      <c r="CV160" s="40">
        <v>9.5614055844279705E-2</v>
      </c>
      <c r="CW160" s="40">
        <v>8.3270344268840002E-2</v>
      </c>
      <c r="CX160" s="40">
        <v>-8.4864631563971401E-4</v>
      </c>
      <c r="CY160" s="40">
        <v>-3.6596779788685099E-2</v>
      </c>
      <c r="CZ160" s="40">
        <v>-4.86212681907362E-2</v>
      </c>
      <c r="DA160" s="40">
        <v>1.24282066453929E-2</v>
      </c>
      <c r="DB160" s="40">
        <v>1.1263305946077299E-2</v>
      </c>
      <c r="DC160" s="40">
        <v>2.0193323408272498E-2</v>
      </c>
      <c r="DD160" s="40">
        <v>1.2148715467517999E-2</v>
      </c>
      <c r="DE160" s="40">
        <v>-6.0194175092310601E-3</v>
      </c>
      <c r="DF160" s="40">
        <v>5.6477659647153197E-3</v>
      </c>
      <c r="DG160" s="40">
        <v>7.9281187046409303E-3</v>
      </c>
      <c r="DH160" s="40">
        <v>1.3218423348022101E-2</v>
      </c>
      <c r="DI160" s="40">
        <v>-1.2746482339430199E-2</v>
      </c>
      <c r="DJ160" s="40">
        <v>-2.2936264392459198E-2</v>
      </c>
      <c r="DK160" s="40">
        <v>-2.4563606016162101E-2</v>
      </c>
      <c r="DL160" s="40">
        <v>8.5552441158654909E-3</v>
      </c>
      <c r="DM160" s="40">
        <v>3.62747036861823E-3</v>
      </c>
      <c r="DN160" s="40">
        <v>5.2902224245174601E-3</v>
      </c>
      <c r="DO160" s="40">
        <v>9.6622786047246403E-2</v>
      </c>
      <c r="DP160" s="40">
        <v>0.13564922370056201</v>
      </c>
      <c r="DQ160" s="40">
        <v>0.15450164006850101</v>
      </c>
      <c r="DR160" s="40">
        <v>0.16238098354400701</v>
      </c>
      <c r="DS160" s="40">
        <v>0.16262408589154501</v>
      </c>
      <c r="DT160" s="40">
        <v>0.12489536416510499</v>
      </c>
      <c r="DU160" s="40">
        <v>0.11469715350122101</v>
      </c>
      <c r="DV160" s="40">
        <v>2.9380834901527299E-2</v>
      </c>
      <c r="DW160" s="40">
        <v>-1.4765588014832E-2</v>
      </c>
      <c r="DX160" s="40">
        <v>-3.0350252181994102E-2</v>
      </c>
      <c r="DY160" s="40">
        <v>3.28791917561208E-2</v>
      </c>
      <c r="DZ160" s="40">
        <v>2.86744327277152E-2</v>
      </c>
      <c r="EA160" s="40">
        <v>3.7090600184932598E-2</v>
      </c>
      <c r="EB160" s="40">
        <v>2.9063407642981699E-2</v>
      </c>
      <c r="EC160" s="40">
        <v>8.6497826632565295E-3</v>
      </c>
      <c r="ED160" s="40">
        <v>1.8699292419187701E-2</v>
      </c>
      <c r="EE160" s="40">
        <v>2.5868793374966999E-2</v>
      </c>
      <c r="EF160" s="40">
        <v>2.8710167300133701E-2</v>
      </c>
      <c r="EG160" s="40">
        <v>5.4025806543310604E-3</v>
      </c>
      <c r="EH160" s="40">
        <v>-2.6841350013563502E-3</v>
      </c>
      <c r="EI160" s="40">
        <v>-1.1416441702169201E-2</v>
      </c>
      <c r="EJ160" s="40">
        <v>1.7777701844017099E-2</v>
      </c>
      <c r="EK160" s="40">
        <v>1.2724433447227099E-2</v>
      </c>
      <c r="EL160" s="40">
        <v>2.9991446917436E-2</v>
      </c>
      <c r="EM160" s="40">
        <v>0.12274099713023701</v>
      </c>
      <c r="EN160" s="40">
        <v>0.17220974189213401</v>
      </c>
      <c r="EO160" s="40">
        <v>0.20464703612983501</v>
      </c>
      <c r="EP160" s="40">
        <v>0.212674667328869</v>
      </c>
      <c r="EQ160" s="40">
        <v>0.205915747714148</v>
      </c>
      <c r="ER160" s="40">
        <v>0.16717292279878199</v>
      </c>
      <c r="ES160" s="40">
        <v>0.16007247469363001</v>
      </c>
      <c r="ET160" s="40">
        <v>7.3027404604680907E-2</v>
      </c>
      <c r="EU160" s="40">
        <v>1.675518558413E-2</v>
      </c>
      <c r="EV160" s="40">
        <v>-3.9698069456356498E-3</v>
      </c>
      <c r="EW160" s="40">
        <v>65.089584905660402</v>
      </c>
      <c r="EX160" s="40">
        <v>64.463471698113196</v>
      </c>
      <c r="EY160" s="40">
        <v>63.740528301886798</v>
      </c>
      <c r="EZ160" s="40">
        <v>62.991320754717002</v>
      </c>
      <c r="FA160" s="40">
        <v>61.641660377358498</v>
      </c>
      <c r="FB160" s="40">
        <v>60.573735849056597</v>
      </c>
      <c r="FC160" s="40">
        <v>60.2463396226415</v>
      </c>
      <c r="FD160" s="40">
        <v>60.724301886792503</v>
      </c>
      <c r="FE160" s="40">
        <v>62.839396226415097</v>
      </c>
      <c r="FF160" s="40">
        <v>66.189660377358507</v>
      </c>
      <c r="FG160" s="40">
        <v>69.603320754717004</v>
      </c>
      <c r="FH160" s="40">
        <v>72.252301886792495</v>
      </c>
      <c r="FI160" s="40">
        <v>75.219169811320796</v>
      </c>
      <c r="FJ160" s="40">
        <v>77.567547169811306</v>
      </c>
      <c r="FK160" s="40">
        <v>79.825811320754696</v>
      </c>
      <c r="FL160" s="40">
        <v>80.668075471698103</v>
      </c>
      <c r="FM160" s="40">
        <v>80.875698113207505</v>
      </c>
      <c r="FN160" s="40">
        <v>80.049811320754699</v>
      </c>
      <c r="FO160" s="40">
        <v>78.555245283018905</v>
      </c>
      <c r="FP160" s="40">
        <v>75.377056603773596</v>
      </c>
      <c r="FQ160" s="40">
        <v>71.339622641509393</v>
      </c>
      <c r="FR160" s="40">
        <v>68.391471698113193</v>
      </c>
      <c r="FS160" s="40">
        <v>66.160981132075506</v>
      </c>
      <c r="FT160" s="40">
        <v>64.677283018867897</v>
      </c>
      <c r="FU160" s="40">
        <v>3.7191450405827303E-2</v>
      </c>
      <c r="FV160" s="40">
        <v>0</v>
      </c>
      <c r="FW160" s="40">
        <v>0</v>
      </c>
      <c r="FX160" s="41">
        <v>1</v>
      </c>
      <c r="FY160" s="22"/>
      <c r="FZ160" s="22"/>
    </row>
    <row r="161" spans="1:182" x14ac:dyDescent="0.2">
      <c r="A161" t="s">
        <v>42</v>
      </c>
      <c r="B161" t="s">
        <v>58</v>
      </c>
      <c r="C161" t="s">
        <v>3</v>
      </c>
      <c r="D161" t="s">
        <v>37</v>
      </c>
      <c r="E161" t="s">
        <v>78</v>
      </c>
      <c r="F161" s="22" t="s">
        <v>78</v>
      </c>
      <c r="G161" s="35">
        <v>43672</v>
      </c>
      <c r="H161" s="40">
        <v>342</v>
      </c>
      <c r="I161" s="40">
        <v>0.24143334504644301</v>
      </c>
      <c r="J161" s="40">
        <v>0.20472379387683101</v>
      </c>
      <c r="K161" s="40">
        <v>0.181010853342189</v>
      </c>
      <c r="L161" s="40">
        <v>0.165892018635203</v>
      </c>
      <c r="M161" s="40">
        <v>0.15759939624413999</v>
      </c>
      <c r="N161" s="40">
        <v>0.16011127941772901</v>
      </c>
      <c r="O161" s="40">
        <v>0.17211952464415001</v>
      </c>
      <c r="P161" s="40">
        <v>0.185681968733728</v>
      </c>
      <c r="Q161" s="40">
        <v>0.20419835791928401</v>
      </c>
      <c r="R161" s="40">
        <v>0.223694583684073</v>
      </c>
      <c r="S161" s="40">
        <v>0.25063206001986899</v>
      </c>
      <c r="T161" s="40">
        <v>0.28486292535643198</v>
      </c>
      <c r="U161" s="40">
        <v>0.32131495393744303</v>
      </c>
      <c r="V161" s="40">
        <v>0.34564852711618199</v>
      </c>
      <c r="W161" s="40">
        <v>0.38692574660828599</v>
      </c>
      <c r="X161" s="40">
        <v>0.43063164637541801</v>
      </c>
      <c r="Y161" s="40">
        <v>0.48986955999188497</v>
      </c>
      <c r="Z161" s="40">
        <v>0.53846477926244296</v>
      </c>
      <c r="AA161" s="40">
        <v>0.55537931857033196</v>
      </c>
      <c r="AB161" s="40">
        <v>0.52129733379063203</v>
      </c>
      <c r="AC161" s="40">
        <v>0.47175601610404899</v>
      </c>
      <c r="AD161" s="40">
        <v>0.446194929478261</v>
      </c>
      <c r="AE161" s="40">
        <v>0.37951171440738302</v>
      </c>
      <c r="AF161" s="40">
        <v>0.30672517854228298</v>
      </c>
      <c r="AG161" s="40">
        <v>-1.91173471045048E-2</v>
      </c>
      <c r="AH161" s="40">
        <v>-4.0438005005317603E-3</v>
      </c>
      <c r="AI161" s="40">
        <v>-6.9351775876989197E-3</v>
      </c>
      <c r="AJ161" s="40">
        <v>-6.7266634176709101E-4</v>
      </c>
      <c r="AK161" s="40">
        <v>-5.3320932399834198E-3</v>
      </c>
      <c r="AL161" s="40">
        <v>-5.5012914418843201E-3</v>
      </c>
      <c r="AM161" s="40">
        <v>2.6824272680955499E-3</v>
      </c>
      <c r="AN161" s="40">
        <v>-1.3576385797087099E-2</v>
      </c>
      <c r="AO161" s="40">
        <v>-9.7656879696847408E-3</v>
      </c>
      <c r="AP161" s="40">
        <v>-1.2968479424322801E-2</v>
      </c>
      <c r="AQ161" s="40">
        <v>-3.4107321703376402E-2</v>
      </c>
      <c r="AR161" s="40">
        <v>-1.37053369055856E-2</v>
      </c>
      <c r="AS161" s="40">
        <v>-9.4777303432718504E-3</v>
      </c>
      <c r="AT161" s="40">
        <v>-1.2682846149039299E-2</v>
      </c>
      <c r="AU161" s="40">
        <v>6.0624048223477299E-2</v>
      </c>
      <c r="AV161" s="40">
        <v>5.02927193364716E-2</v>
      </c>
      <c r="AW161" s="40">
        <v>5.8970801481080401E-2</v>
      </c>
      <c r="AX161" s="40">
        <v>4.3565464848740999E-2</v>
      </c>
      <c r="AY161" s="40">
        <v>-1.7295031690364698E-2</v>
      </c>
      <c r="AZ161" s="40">
        <v>-8.3217600554584395E-2</v>
      </c>
      <c r="BA161" s="40">
        <v>-5.5917656662450799E-2</v>
      </c>
      <c r="BB161" s="40">
        <v>-3.0851239113929001E-2</v>
      </c>
      <c r="BC161" s="40">
        <v>-1.0665025390131099E-2</v>
      </c>
      <c r="BD161" s="40">
        <v>1.9590042625029398E-3</v>
      </c>
      <c r="BE161" s="40">
        <v>-1.13282033252087E-2</v>
      </c>
      <c r="BF161" s="40">
        <v>2.6290140397075899E-3</v>
      </c>
      <c r="BG161" s="40">
        <v>-7.2552805491584598E-4</v>
      </c>
      <c r="BH161" s="40">
        <v>4.1238403075706002E-3</v>
      </c>
      <c r="BI161" s="40">
        <v>-1.01683437723254E-3</v>
      </c>
      <c r="BJ161" s="40">
        <v>-6.0062583796460496E-4</v>
      </c>
      <c r="BK161" s="40">
        <v>8.4268480579607306E-3</v>
      </c>
      <c r="BL161" s="40">
        <v>-8.3928719197845607E-3</v>
      </c>
      <c r="BM161" s="40">
        <v>-3.8260102103851901E-3</v>
      </c>
      <c r="BN161" s="40">
        <v>-4.4856584787253198E-3</v>
      </c>
      <c r="BO161" s="40">
        <v>-2.5300201286947599E-2</v>
      </c>
      <c r="BP161" s="40">
        <v>-6.8044416847901704E-3</v>
      </c>
      <c r="BQ161" s="40">
        <v>-2.5526965123570302E-3</v>
      </c>
      <c r="BR161" s="40">
        <v>3.9195882888250601E-4</v>
      </c>
      <c r="BS161" s="40">
        <v>7.9875863316055604E-2</v>
      </c>
      <c r="BT161" s="40">
        <v>6.8629825873977604E-2</v>
      </c>
      <c r="BU161" s="40">
        <v>8.0864441060423203E-2</v>
      </c>
      <c r="BV161" s="40">
        <v>6.7157014989565597E-2</v>
      </c>
      <c r="BW161" s="40">
        <v>7.4561080906044297E-3</v>
      </c>
      <c r="BX161" s="40">
        <v>-6.3714560892090696E-2</v>
      </c>
      <c r="BY161" s="40">
        <v>-3.8711291373689699E-2</v>
      </c>
      <c r="BZ161" s="40">
        <v>-1.92906852937452E-2</v>
      </c>
      <c r="CA161" s="40">
        <v>-8.4859040524630004E-4</v>
      </c>
      <c r="CB161" s="40">
        <v>6.9180473049678002E-3</v>
      </c>
      <c r="CC161" s="40">
        <v>-5.9334660715035601E-3</v>
      </c>
      <c r="CD161" s="40">
        <v>7.2505850630823999E-3</v>
      </c>
      <c r="CE161" s="40">
        <v>3.5752562952204399E-3</v>
      </c>
      <c r="CF161" s="40">
        <v>7.44588620144742E-3</v>
      </c>
      <c r="CG161" s="40">
        <v>1.9719007656649702E-3</v>
      </c>
      <c r="CH161" s="40">
        <v>2.7935602305594301E-3</v>
      </c>
      <c r="CI161" s="40">
        <v>1.2405416397964501E-2</v>
      </c>
      <c r="CJ161" s="40">
        <v>-4.8027859987477698E-3</v>
      </c>
      <c r="CK161" s="40">
        <v>2.8779251184333002E-4</v>
      </c>
      <c r="CL161" s="40">
        <v>1.3895174672322701E-3</v>
      </c>
      <c r="CM161" s="40">
        <v>-1.9200416515396002E-2</v>
      </c>
      <c r="CN161" s="40">
        <v>-2.0249026768575499E-3</v>
      </c>
      <c r="CO161" s="40">
        <v>2.2435608234115602E-3</v>
      </c>
      <c r="CP161" s="40">
        <v>9.4475289272046205E-3</v>
      </c>
      <c r="CQ161" s="40">
        <v>9.3209611802947998E-2</v>
      </c>
      <c r="CR161" s="40">
        <v>8.1330050002076104E-2</v>
      </c>
      <c r="CS161" s="40">
        <v>9.6027909139138001E-2</v>
      </c>
      <c r="CT161" s="40">
        <v>8.3496450750868506E-2</v>
      </c>
      <c r="CU161" s="40">
        <v>2.4598672104248299E-2</v>
      </c>
      <c r="CV161" s="40">
        <v>-5.0206815033372799E-2</v>
      </c>
      <c r="CW161" s="40">
        <v>-2.6794215189928701E-2</v>
      </c>
      <c r="CX161" s="40">
        <v>-1.12838809344546E-2</v>
      </c>
      <c r="CY161" s="40">
        <v>5.9502425617732396E-3</v>
      </c>
      <c r="CZ161" s="40">
        <v>1.03526654095948E-2</v>
      </c>
      <c r="DA161" s="40">
        <v>-5.3872881779837897E-4</v>
      </c>
      <c r="DB161" s="40">
        <v>1.1872156086457201E-2</v>
      </c>
      <c r="DC161" s="40">
        <v>7.8760406453567203E-3</v>
      </c>
      <c r="DD161" s="40">
        <v>1.0767932095324201E-2</v>
      </c>
      <c r="DE161" s="40">
        <v>4.9606359085624802E-3</v>
      </c>
      <c r="DF161" s="40">
        <v>6.1877462990834603E-3</v>
      </c>
      <c r="DG161" s="40">
        <v>1.6383984737968201E-2</v>
      </c>
      <c r="DH161" s="40">
        <v>-1.2127000777109899E-3</v>
      </c>
      <c r="DI161" s="40">
        <v>4.4015952340718499E-3</v>
      </c>
      <c r="DJ161" s="40">
        <v>7.2646934131898599E-3</v>
      </c>
      <c r="DK161" s="40">
        <v>-1.3100631743844401E-2</v>
      </c>
      <c r="DL161" s="40">
        <v>2.7546363310750601E-3</v>
      </c>
      <c r="DM161" s="40">
        <v>7.0398181591801497E-3</v>
      </c>
      <c r="DN161" s="40">
        <v>1.8503099025526701E-2</v>
      </c>
      <c r="DO161" s="40">
        <v>0.10654336028984</v>
      </c>
      <c r="DP161" s="40">
        <v>9.4030274130174701E-2</v>
      </c>
      <c r="DQ161" s="40">
        <v>0.11119137721785299</v>
      </c>
      <c r="DR161" s="40">
        <v>9.9835886512171401E-2</v>
      </c>
      <c r="DS161" s="40">
        <v>4.1741236117892301E-2</v>
      </c>
      <c r="DT161" s="40">
        <v>-3.6699069174654902E-2</v>
      </c>
      <c r="DU161" s="40">
        <v>-1.4877139006167699E-2</v>
      </c>
      <c r="DV161" s="40">
        <v>-3.2770765751638999E-3</v>
      </c>
      <c r="DW161" s="40">
        <v>1.27490755287928E-2</v>
      </c>
      <c r="DX161" s="40">
        <v>1.3787283514221701E-2</v>
      </c>
      <c r="DY161" s="40">
        <v>7.2504149614976603E-3</v>
      </c>
      <c r="DZ161" s="40">
        <v>1.8544970626696598E-2</v>
      </c>
      <c r="EA161" s="40">
        <v>1.4085690178139799E-2</v>
      </c>
      <c r="EB161" s="40">
        <v>1.55644387446619E-2</v>
      </c>
      <c r="EC161" s="40">
        <v>9.2758947713133602E-3</v>
      </c>
      <c r="ED161" s="40">
        <v>1.1088411903003199E-2</v>
      </c>
      <c r="EE161" s="40">
        <v>2.2128405527833399E-2</v>
      </c>
      <c r="EF161" s="40">
        <v>3.9708137995915797E-3</v>
      </c>
      <c r="EG161" s="40">
        <v>1.0341272993371399E-2</v>
      </c>
      <c r="EH161" s="40">
        <v>1.5747514358787299E-2</v>
      </c>
      <c r="EI161" s="40">
        <v>-4.2935113274155503E-3</v>
      </c>
      <c r="EJ161" s="40">
        <v>9.6555315518704905E-3</v>
      </c>
      <c r="EK161" s="40">
        <v>1.3964851990094999E-2</v>
      </c>
      <c r="EL161" s="40">
        <v>3.1577904003448599E-2</v>
      </c>
      <c r="EM161" s="40">
        <v>0.12579517538241899</v>
      </c>
      <c r="EN161" s="40">
        <v>0.112367380667681</v>
      </c>
      <c r="EO161" s="40">
        <v>0.133085016797196</v>
      </c>
      <c r="EP161" s="40">
        <v>0.12342743665299601</v>
      </c>
      <c r="EQ161" s="40">
        <v>6.6492375898861394E-2</v>
      </c>
      <c r="ER161" s="40">
        <v>-1.71960295121611E-2</v>
      </c>
      <c r="ES161" s="40">
        <v>2.3292262825934302E-3</v>
      </c>
      <c r="ET161" s="40">
        <v>8.2834772450198907E-3</v>
      </c>
      <c r="EU161" s="40">
        <v>2.2565510513677601E-2</v>
      </c>
      <c r="EV161" s="40">
        <v>1.87463265566866E-2</v>
      </c>
      <c r="EW161" s="40">
        <v>69.341351660939296</v>
      </c>
      <c r="EX161" s="40">
        <v>68.4135166093929</v>
      </c>
      <c r="EY161" s="40">
        <v>67.463344788087099</v>
      </c>
      <c r="EZ161" s="40">
        <v>66.103379152348197</v>
      </c>
      <c r="FA161" s="40">
        <v>63.978808705612799</v>
      </c>
      <c r="FB161" s="40">
        <v>62.378579610538402</v>
      </c>
      <c r="FC161" s="40">
        <v>61.589060710194701</v>
      </c>
      <c r="FD161" s="40">
        <v>61.793814432989699</v>
      </c>
      <c r="FE161" s="40">
        <v>64.189289805269198</v>
      </c>
      <c r="FF161" s="40">
        <v>68.082187857961102</v>
      </c>
      <c r="FG161" s="40">
        <v>71.932130584192393</v>
      </c>
      <c r="FH161" s="40">
        <v>75.007731958762903</v>
      </c>
      <c r="FI161" s="40">
        <v>79.292382588774302</v>
      </c>
      <c r="FJ161" s="40">
        <v>82.443012600229096</v>
      </c>
      <c r="FK161" s="40">
        <v>85.258304696449002</v>
      </c>
      <c r="FL161" s="40">
        <v>86.308132875143201</v>
      </c>
      <c r="FM161" s="40">
        <v>86.658934707903796</v>
      </c>
      <c r="FN161" s="40">
        <v>85.960767468499398</v>
      </c>
      <c r="FO161" s="40">
        <v>84.821019473081293</v>
      </c>
      <c r="FP161" s="40">
        <v>81.176975945017205</v>
      </c>
      <c r="FQ161" s="40">
        <v>76.323596792668994</v>
      </c>
      <c r="FR161" s="40">
        <v>73.081328751431798</v>
      </c>
      <c r="FS161" s="40">
        <v>70.3642611683849</v>
      </c>
      <c r="FT161" s="40">
        <v>68.452176403207304</v>
      </c>
      <c r="FU161" s="40">
        <v>8.3280214931603494E-2</v>
      </c>
      <c r="FV161" s="40">
        <v>0</v>
      </c>
      <c r="FW161" s="40">
        <v>0</v>
      </c>
      <c r="FX161" s="41">
        <v>1</v>
      </c>
      <c r="FY161" s="22"/>
      <c r="FZ161" s="22"/>
    </row>
    <row r="162" spans="1:182" x14ac:dyDescent="0.2">
      <c r="A162" t="s">
        <v>42</v>
      </c>
      <c r="B162" t="s">
        <v>58</v>
      </c>
      <c r="C162" t="s">
        <v>3</v>
      </c>
      <c r="D162" t="s">
        <v>80</v>
      </c>
      <c r="E162" t="s">
        <v>1</v>
      </c>
      <c r="F162" s="22" t="s">
        <v>1</v>
      </c>
      <c r="G162" s="35">
        <v>43672</v>
      </c>
      <c r="H162" s="40">
        <v>14636</v>
      </c>
      <c r="I162" s="40">
        <v>22.317134984761399</v>
      </c>
      <c r="J162" s="40">
        <v>19.3824784989141</v>
      </c>
      <c r="K162" s="40">
        <v>17.1599083116824</v>
      </c>
      <c r="L162" s="40">
        <v>15.4513476838997</v>
      </c>
      <c r="M162" s="40">
        <v>14.4736753603741</v>
      </c>
      <c r="N162" s="40">
        <v>13.9082480391878</v>
      </c>
      <c r="O162" s="40">
        <v>14.210083280789499</v>
      </c>
      <c r="P162" s="40">
        <v>14.9996880226781</v>
      </c>
      <c r="Q162" s="40">
        <v>16.252624372846299</v>
      </c>
      <c r="R162" s="40">
        <v>18.662885436418499</v>
      </c>
      <c r="S162" s="40">
        <v>22.176327803623</v>
      </c>
      <c r="T162" s="40">
        <v>26.775895725696099</v>
      </c>
      <c r="U162" s="40">
        <v>31.4459852052569</v>
      </c>
      <c r="V162" s="40">
        <v>35.074011560477203</v>
      </c>
      <c r="W162" s="40">
        <v>38.5719453279115</v>
      </c>
      <c r="X162" s="40">
        <v>42.288571455206998</v>
      </c>
      <c r="Y162" s="40">
        <v>45.050779831571802</v>
      </c>
      <c r="Z162" s="40">
        <v>46.1445669020925</v>
      </c>
      <c r="AA162" s="40">
        <v>45.256865456222997</v>
      </c>
      <c r="AB162" s="40">
        <v>42.450702794137001</v>
      </c>
      <c r="AC162" s="40">
        <v>39.548388766952499</v>
      </c>
      <c r="AD162" s="40">
        <v>36.600997375350303</v>
      </c>
      <c r="AE162" s="40">
        <v>31.662191684983998</v>
      </c>
      <c r="AF162" s="40">
        <v>26.399671479622398</v>
      </c>
      <c r="AG162" s="40">
        <v>-0.572105012443474</v>
      </c>
      <c r="AH162" s="40">
        <v>-0.59543896750332204</v>
      </c>
      <c r="AI162" s="40">
        <v>-0.62891849274259504</v>
      </c>
      <c r="AJ162" s="40">
        <v>-0.61893017066270095</v>
      </c>
      <c r="AK162" s="40">
        <v>-0.60562710312670298</v>
      </c>
      <c r="AL162" s="40">
        <v>-0.50906039301007899</v>
      </c>
      <c r="AM162" s="40">
        <v>-0.27591735368140902</v>
      </c>
      <c r="AN162" s="40">
        <v>-4.1883914965562097E-2</v>
      </c>
      <c r="AO162" s="40">
        <v>-0.25133213029291901</v>
      </c>
      <c r="AP162" s="40">
        <v>-0.35179149497788398</v>
      </c>
      <c r="AQ162" s="40">
        <v>-0.33474580882300298</v>
      </c>
      <c r="AR162" s="40">
        <v>-6.9315623157317194E-2</v>
      </c>
      <c r="AS162" s="40">
        <v>-0.212230377218631</v>
      </c>
      <c r="AT162" s="40">
        <v>-0.48342713378446101</v>
      </c>
      <c r="AU162" s="40">
        <v>2.5349910455772702</v>
      </c>
      <c r="AV162" s="40">
        <v>3.3242555426254699</v>
      </c>
      <c r="AW162" s="40">
        <v>3.6643700589714898</v>
      </c>
      <c r="AX162" s="40">
        <v>3.1580938729593502</v>
      </c>
      <c r="AY162" s="40">
        <v>2.1668092953352098</v>
      </c>
      <c r="AZ162" s="40">
        <v>-1.27699468760616</v>
      </c>
      <c r="BA162" s="40">
        <v>-1.5250549636970101</v>
      </c>
      <c r="BB162" s="40">
        <v>-1.8542761870337401</v>
      </c>
      <c r="BC162" s="40">
        <v>-1.5195307297910801</v>
      </c>
      <c r="BD162" s="40">
        <v>-1.18868746207594</v>
      </c>
      <c r="BE162" s="40">
        <v>-0.457990806626416</v>
      </c>
      <c r="BF162" s="40">
        <v>-0.47996973370748103</v>
      </c>
      <c r="BG162" s="40">
        <v>-0.51853065406001597</v>
      </c>
      <c r="BH162" s="40">
        <v>-0.49854420493950302</v>
      </c>
      <c r="BI162" s="40">
        <v>-0.50147785744857798</v>
      </c>
      <c r="BJ162" s="40">
        <v>-0.40127544737552601</v>
      </c>
      <c r="BK162" s="40">
        <v>-0.188369121054386</v>
      </c>
      <c r="BL162" s="40">
        <v>1.6196013071750101E-2</v>
      </c>
      <c r="BM162" s="40">
        <v>-0.182385604940037</v>
      </c>
      <c r="BN162" s="40">
        <v>-0.26670900852742901</v>
      </c>
      <c r="BO162" s="40">
        <v>-0.24225537337872299</v>
      </c>
      <c r="BP162" s="40">
        <v>1.7792923766536899E-2</v>
      </c>
      <c r="BQ162" s="40">
        <v>-0.126604779860849</v>
      </c>
      <c r="BR162" s="40">
        <v>-0.309898582107757</v>
      </c>
      <c r="BS162" s="40">
        <v>2.7894945517501202</v>
      </c>
      <c r="BT162" s="40">
        <v>3.5736103849505398</v>
      </c>
      <c r="BU162" s="40">
        <v>3.9355199219591199</v>
      </c>
      <c r="BV162" s="40">
        <v>3.5127058059423502</v>
      </c>
      <c r="BW162" s="40">
        <v>2.4969205106237302</v>
      </c>
      <c r="BX162" s="40">
        <v>-0.98743575134628703</v>
      </c>
      <c r="BY162" s="40">
        <v>-1.3007356968063599</v>
      </c>
      <c r="BZ162" s="40">
        <v>-1.5457965061485199</v>
      </c>
      <c r="CA162" s="40">
        <v>-1.23255706137932</v>
      </c>
      <c r="CB162" s="40">
        <v>-1.0239397140533499</v>
      </c>
      <c r="CC162" s="40">
        <v>-0.37895565530020697</v>
      </c>
      <c r="CD162" s="40">
        <v>-0.399996094130947</v>
      </c>
      <c r="CE162" s="40">
        <v>-0.44207637325962601</v>
      </c>
      <c r="CF162" s="40">
        <v>-0.41516525180777503</v>
      </c>
      <c r="CG162" s="40">
        <v>-0.42934440715863398</v>
      </c>
      <c r="CH162" s="40">
        <v>-0.32662392237108501</v>
      </c>
      <c r="CI162" s="40">
        <v>-0.12773348183246699</v>
      </c>
      <c r="CJ162" s="40">
        <v>5.6421994303248402E-2</v>
      </c>
      <c r="CK162" s="40">
        <v>-0.13463345151036399</v>
      </c>
      <c r="CL162" s="40">
        <v>-0.207781137596072</v>
      </c>
      <c r="CM162" s="40">
        <v>-0.178196779540856</v>
      </c>
      <c r="CN162" s="40">
        <v>7.81240380098423E-2</v>
      </c>
      <c r="CO162" s="40">
        <v>-6.7300751969540301E-2</v>
      </c>
      <c r="CP162" s="40">
        <v>-0.18971323583129801</v>
      </c>
      <c r="CQ162" s="40">
        <v>2.9657629048390399</v>
      </c>
      <c r="CR162" s="40">
        <v>3.7463127891427002</v>
      </c>
      <c r="CS162" s="40">
        <v>4.1233174910686596</v>
      </c>
      <c r="CT162" s="40">
        <v>3.7583089504826801</v>
      </c>
      <c r="CU162" s="40">
        <v>2.7255545327246602</v>
      </c>
      <c r="CV162" s="40">
        <v>-0.786888114167411</v>
      </c>
      <c r="CW162" s="40">
        <v>-1.1453728558949501</v>
      </c>
      <c r="CX162" s="40">
        <v>-1.3321444188798199</v>
      </c>
      <c r="CY162" s="40">
        <v>-1.0337999728366201</v>
      </c>
      <c r="CZ162" s="40">
        <v>-0.90983592563903504</v>
      </c>
      <c r="DA162" s="40">
        <v>-0.299920503973998</v>
      </c>
      <c r="DB162" s="40">
        <v>-0.32002245455441403</v>
      </c>
      <c r="DC162" s="40">
        <v>-0.36562209245923599</v>
      </c>
      <c r="DD162" s="40">
        <v>-0.33178629867604698</v>
      </c>
      <c r="DE162" s="40">
        <v>-0.35721095686869098</v>
      </c>
      <c r="DF162" s="40">
        <v>-0.25197239736664401</v>
      </c>
      <c r="DG162" s="40">
        <v>-6.7097842610547895E-2</v>
      </c>
      <c r="DH162" s="40">
        <v>9.6647975534746702E-2</v>
      </c>
      <c r="DI162" s="40">
        <v>-8.6881298080691505E-2</v>
      </c>
      <c r="DJ162" s="40">
        <v>-0.14885326666471599</v>
      </c>
      <c r="DK162" s="40">
        <v>-0.114138185702988</v>
      </c>
      <c r="DL162" s="40">
        <v>0.138455152253148</v>
      </c>
      <c r="DM162" s="40">
        <v>-7.9967240782314996E-3</v>
      </c>
      <c r="DN162" s="40">
        <v>-6.9527889554839406E-2</v>
      </c>
      <c r="DO162" s="40">
        <v>3.1420312579279499</v>
      </c>
      <c r="DP162" s="40">
        <v>3.91901519333486</v>
      </c>
      <c r="DQ162" s="40">
        <v>4.3111150601781896</v>
      </c>
      <c r="DR162" s="40">
        <v>4.0039120950229998</v>
      </c>
      <c r="DS162" s="40">
        <v>2.9541885548255902</v>
      </c>
      <c r="DT162" s="40">
        <v>-0.58634047698853498</v>
      </c>
      <c r="DU162" s="40">
        <v>-0.99001001498354602</v>
      </c>
      <c r="DV162" s="40">
        <v>-1.1184923316111199</v>
      </c>
      <c r="DW162" s="40">
        <v>-0.83504288429391305</v>
      </c>
      <c r="DX162" s="40">
        <v>-0.79573213722471703</v>
      </c>
      <c r="DY162" s="40">
        <v>-0.18580629815694</v>
      </c>
      <c r="DZ162" s="40">
        <v>-0.20455322075857199</v>
      </c>
      <c r="EA162" s="40">
        <v>-0.25523425377665698</v>
      </c>
      <c r="EB162" s="40">
        <v>-0.21140033295284899</v>
      </c>
      <c r="EC162" s="40">
        <v>-0.25306171119056597</v>
      </c>
      <c r="ED162" s="40">
        <v>-0.14418745173209099</v>
      </c>
      <c r="EE162" s="40">
        <v>2.04503900164754E-2</v>
      </c>
      <c r="EF162" s="40">
        <v>0.15472790357205901</v>
      </c>
      <c r="EG162" s="40">
        <v>-1.7934772727808999E-2</v>
      </c>
      <c r="EH162" s="40">
        <v>-6.3770780214260595E-2</v>
      </c>
      <c r="EI162" s="40">
        <v>-2.1647750258707899E-2</v>
      </c>
      <c r="EJ162" s="40">
        <v>0.225563699177002</v>
      </c>
      <c r="EK162" s="40">
        <v>7.7628873279550606E-2</v>
      </c>
      <c r="EL162" s="40">
        <v>0.104000662121865</v>
      </c>
      <c r="EM162" s="40">
        <v>3.3965347641007999</v>
      </c>
      <c r="EN162" s="40">
        <v>4.1683700356599296</v>
      </c>
      <c r="EO162" s="40">
        <v>4.5822649231658303</v>
      </c>
      <c r="EP162" s="40">
        <v>4.3585240280060003</v>
      </c>
      <c r="EQ162" s="40">
        <v>3.2842997701141101</v>
      </c>
      <c r="ER162" s="40">
        <v>-0.29678154072866603</v>
      </c>
      <c r="ES162" s="40">
        <v>-0.76569074809289295</v>
      </c>
      <c r="ET162" s="40">
        <v>-0.81001265072589301</v>
      </c>
      <c r="EU162" s="40">
        <v>-0.54806921588214896</v>
      </c>
      <c r="EV162" s="40">
        <v>-0.63098438920212696</v>
      </c>
      <c r="EW162" s="40">
        <v>88.873170610087499</v>
      </c>
      <c r="EX162" s="40">
        <v>87.323169363484496</v>
      </c>
      <c r="EY162" s="40">
        <v>86.304133735570602</v>
      </c>
      <c r="EZ162" s="40">
        <v>84.797028098431795</v>
      </c>
      <c r="FA162" s="40">
        <v>83.701849958862098</v>
      </c>
      <c r="FB162" s="40">
        <v>81.251851205465101</v>
      </c>
      <c r="FC162" s="40">
        <v>79.313782442843205</v>
      </c>
      <c r="FD162" s="40">
        <v>80.313782442843205</v>
      </c>
      <c r="FE162" s="40">
        <v>82.865391807324997</v>
      </c>
      <c r="FF162" s="40">
        <v>86.447966790495897</v>
      </c>
      <c r="FG162" s="40">
        <v>91.918609289685605</v>
      </c>
      <c r="FH162" s="40">
        <v>95.436036799720796</v>
      </c>
      <c r="FI162" s="40">
        <v>97.925714926824398</v>
      </c>
      <c r="FJ162" s="40">
        <v>99.943142436859603</v>
      </c>
      <c r="FK162" s="40">
        <v>101.96056994689501</v>
      </c>
      <c r="FL162" s="40">
        <v>103.919282455309</v>
      </c>
      <c r="FM162" s="40">
        <v>104.955745593258</v>
      </c>
      <c r="FN162" s="40">
        <v>104.495424966965</v>
      </c>
      <c r="FO162" s="40">
        <v>103.42638809244799</v>
      </c>
      <c r="FP162" s="40">
        <v>100.869281208706</v>
      </c>
      <c r="FQ162" s="40">
        <v>98.212171831758496</v>
      </c>
      <c r="FR162" s="40">
        <v>95.105063701413599</v>
      </c>
      <c r="FS162" s="40">
        <v>92.124099329327606</v>
      </c>
      <c r="FT162" s="40">
        <v>89.151848712259095</v>
      </c>
      <c r="FU162" s="40">
        <v>2.6344987839369002E-2</v>
      </c>
      <c r="FV162" s="40">
        <v>0</v>
      </c>
      <c r="FW162" s="40">
        <v>0</v>
      </c>
      <c r="FX162" s="41">
        <v>1</v>
      </c>
      <c r="FY162" s="22"/>
      <c r="FZ162" s="22"/>
    </row>
    <row r="163" spans="1:182" x14ac:dyDescent="0.2">
      <c r="A163" t="s">
        <v>42</v>
      </c>
      <c r="B163" t="s">
        <v>58</v>
      </c>
      <c r="C163" t="s">
        <v>3</v>
      </c>
      <c r="D163" t="s">
        <v>80</v>
      </c>
      <c r="E163" t="s">
        <v>1</v>
      </c>
      <c r="F163" s="22" t="s">
        <v>77</v>
      </c>
      <c r="G163" s="35">
        <v>43672</v>
      </c>
      <c r="H163" s="40">
        <v>12246</v>
      </c>
      <c r="I163" s="40">
        <v>19.421333101550399</v>
      </c>
      <c r="J163" s="40">
        <v>16.807426642426901</v>
      </c>
      <c r="K163" s="40">
        <v>14.8678363510795</v>
      </c>
      <c r="L163" s="40">
        <v>13.4710679863091</v>
      </c>
      <c r="M163" s="40">
        <v>12.5922718420906</v>
      </c>
      <c r="N163" s="40">
        <v>12.028049688096001</v>
      </c>
      <c r="O163" s="40">
        <v>12.310479083053201</v>
      </c>
      <c r="P163" s="40">
        <v>12.9974680150992</v>
      </c>
      <c r="Q163" s="40">
        <v>14.0354126121163</v>
      </c>
      <c r="R163" s="40">
        <v>16.051820429721399</v>
      </c>
      <c r="S163" s="40">
        <v>19.027217802315199</v>
      </c>
      <c r="T163" s="40">
        <v>22.780682576036401</v>
      </c>
      <c r="U163" s="40">
        <v>26.636067040668699</v>
      </c>
      <c r="V163" s="40">
        <v>29.589815074971</v>
      </c>
      <c r="W163" s="40">
        <v>32.524701453512201</v>
      </c>
      <c r="X163" s="40">
        <v>35.513410898550099</v>
      </c>
      <c r="Y163" s="40">
        <v>37.789022631745198</v>
      </c>
      <c r="Z163" s="40">
        <v>38.804597584645499</v>
      </c>
      <c r="AA163" s="40">
        <v>38.0807031805261</v>
      </c>
      <c r="AB163" s="40">
        <v>35.742926227224203</v>
      </c>
      <c r="AC163" s="40">
        <v>33.383440611679902</v>
      </c>
      <c r="AD163" s="40">
        <v>31.242814964958701</v>
      </c>
      <c r="AE163" s="40">
        <v>27.268239538559399</v>
      </c>
      <c r="AF163" s="40">
        <v>22.9273516800096</v>
      </c>
      <c r="AG163" s="40">
        <v>-0.53536275321893301</v>
      </c>
      <c r="AH163" s="40">
        <v>-0.51453483825188195</v>
      </c>
      <c r="AI163" s="40">
        <v>-0.48700166424412</v>
      </c>
      <c r="AJ163" s="40">
        <v>-0.51184886139587205</v>
      </c>
      <c r="AK163" s="40">
        <v>-0.50398360463001801</v>
      </c>
      <c r="AL163" s="40">
        <v>-0.506741005940745</v>
      </c>
      <c r="AM163" s="40">
        <v>-0.42263834163059899</v>
      </c>
      <c r="AN163" s="40">
        <v>1.5112049236237299E-2</v>
      </c>
      <c r="AO163" s="40">
        <v>-0.142701582051008</v>
      </c>
      <c r="AP163" s="40">
        <v>-0.255428669153899</v>
      </c>
      <c r="AQ163" s="40">
        <v>-0.18954892069318799</v>
      </c>
      <c r="AR163" s="40">
        <v>-9.8549511407891699E-2</v>
      </c>
      <c r="AS163" s="40">
        <v>-8.2801347182134902E-2</v>
      </c>
      <c r="AT163" s="40">
        <v>-0.39945951633328203</v>
      </c>
      <c r="AU163" s="40">
        <v>1.1838806486934801</v>
      </c>
      <c r="AV163" s="40">
        <v>1.8682485964805999</v>
      </c>
      <c r="AW163" s="40">
        <v>2.1271583063447501</v>
      </c>
      <c r="AX163" s="40">
        <v>1.9605496452048701</v>
      </c>
      <c r="AY163" s="40">
        <v>1.5282479220602601</v>
      </c>
      <c r="AZ163" s="40">
        <v>-0.35489632032194401</v>
      </c>
      <c r="BA163" s="40">
        <v>-0.63441992477757103</v>
      </c>
      <c r="BB163" s="40">
        <v>-1.1339551439126401</v>
      </c>
      <c r="BC163" s="40">
        <v>-1.0596258129913201</v>
      </c>
      <c r="BD163" s="40">
        <v>-0.94361707470596901</v>
      </c>
      <c r="BE163" s="40">
        <v>-0.433227389194769</v>
      </c>
      <c r="BF163" s="40">
        <v>-0.425199389148746</v>
      </c>
      <c r="BG163" s="40">
        <v>-0.41649277179975402</v>
      </c>
      <c r="BH163" s="40">
        <v>-0.42317122861483603</v>
      </c>
      <c r="BI163" s="40">
        <v>-0.443251700741012</v>
      </c>
      <c r="BJ163" s="40">
        <v>-0.423782075880756</v>
      </c>
      <c r="BK163" s="40">
        <v>-0.34143698349277302</v>
      </c>
      <c r="BL163" s="40">
        <v>7.4696801490037504E-2</v>
      </c>
      <c r="BM163" s="40">
        <v>-6.0799986932431799E-2</v>
      </c>
      <c r="BN163" s="40">
        <v>-0.192644963117035</v>
      </c>
      <c r="BO163" s="40">
        <v>-0.14150038657904601</v>
      </c>
      <c r="BP163" s="40">
        <v>-4.4023858752354698E-2</v>
      </c>
      <c r="BQ163" s="40">
        <v>-2.88332471122104E-2</v>
      </c>
      <c r="BR163" s="40">
        <v>-0.23480005505468299</v>
      </c>
      <c r="BS163" s="40">
        <v>1.4173051803208301</v>
      </c>
      <c r="BT163" s="40">
        <v>2.0694974178933201</v>
      </c>
      <c r="BU163" s="40">
        <v>2.3035424356289802</v>
      </c>
      <c r="BV163" s="40">
        <v>2.1396523234621201</v>
      </c>
      <c r="BW163" s="40">
        <v>1.7724523052560399</v>
      </c>
      <c r="BX163" s="40">
        <v>-0.12560014198651401</v>
      </c>
      <c r="BY163" s="40">
        <v>-0.45020048094932902</v>
      </c>
      <c r="BZ163" s="40">
        <v>-0.86802546907801104</v>
      </c>
      <c r="CA163" s="40">
        <v>-0.81690365827606004</v>
      </c>
      <c r="CB163" s="40">
        <v>-0.79077045833949799</v>
      </c>
      <c r="CC163" s="40">
        <v>-0.36248874720353103</v>
      </c>
      <c r="CD163" s="40">
        <v>-0.36332592923981499</v>
      </c>
      <c r="CE163" s="40">
        <v>-0.36765852768191098</v>
      </c>
      <c r="CF163" s="40">
        <v>-0.36175337028670501</v>
      </c>
      <c r="CG163" s="40">
        <v>-0.40118896911326501</v>
      </c>
      <c r="CH163" s="40">
        <v>-0.36632497363650901</v>
      </c>
      <c r="CI163" s="40">
        <v>-0.28519717020777902</v>
      </c>
      <c r="CJ163" s="40">
        <v>0.11596501938977399</v>
      </c>
      <c r="CK163" s="40">
        <v>-4.07519164768035E-3</v>
      </c>
      <c r="CL163" s="40">
        <v>-0.149161159572025</v>
      </c>
      <c r="CM163" s="40">
        <v>-0.1082221182204</v>
      </c>
      <c r="CN163" s="40">
        <v>-6.2595578229912999E-3</v>
      </c>
      <c r="CO163" s="40">
        <v>8.5448945948135499E-3</v>
      </c>
      <c r="CP163" s="40">
        <v>-0.12075741377030801</v>
      </c>
      <c r="CQ163" s="40">
        <v>1.57897429985177</v>
      </c>
      <c r="CR163" s="40">
        <v>2.2088817385455202</v>
      </c>
      <c r="CS163" s="40">
        <v>2.4257055462575501</v>
      </c>
      <c r="CT163" s="40">
        <v>2.2636982928279701</v>
      </c>
      <c r="CU163" s="40">
        <v>1.9415875171449399</v>
      </c>
      <c r="CV163" s="40">
        <v>3.3209692630528802E-2</v>
      </c>
      <c r="CW163" s="40">
        <v>-0.32261065533605998</v>
      </c>
      <c r="CX163" s="40">
        <v>-0.68384338638114495</v>
      </c>
      <c r="CY163" s="40">
        <v>-0.64879503331749699</v>
      </c>
      <c r="CZ163" s="40">
        <v>-0.684909357456148</v>
      </c>
      <c r="DA163" s="40">
        <v>-0.291750105212293</v>
      </c>
      <c r="DB163" s="40">
        <v>-0.30145246933088399</v>
      </c>
      <c r="DC163" s="40">
        <v>-0.318824283564069</v>
      </c>
      <c r="DD163" s="40">
        <v>-0.300335511958575</v>
      </c>
      <c r="DE163" s="40">
        <v>-0.35912623748551797</v>
      </c>
      <c r="DF163" s="40">
        <v>-0.30886787139226302</v>
      </c>
      <c r="DG163" s="40">
        <v>-0.22895735692278399</v>
      </c>
      <c r="DH163" s="40">
        <v>0.157233237289511</v>
      </c>
      <c r="DI163" s="40">
        <v>5.26496036370711E-2</v>
      </c>
      <c r="DJ163" s="40">
        <v>-0.105677356027015</v>
      </c>
      <c r="DK163" s="40">
        <v>-7.4943849861754702E-2</v>
      </c>
      <c r="DL163" s="40">
        <v>3.15047431063721E-2</v>
      </c>
      <c r="DM163" s="40">
        <v>4.5923036301837403E-2</v>
      </c>
      <c r="DN163" s="40">
        <v>-6.7147724859323498E-3</v>
      </c>
      <c r="DO163" s="40">
        <v>1.7406434193827101</v>
      </c>
      <c r="DP163" s="40">
        <v>2.3482660591977198</v>
      </c>
      <c r="DQ163" s="40">
        <v>2.54786865688612</v>
      </c>
      <c r="DR163" s="40">
        <v>2.3877442621938099</v>
      </c>
      <c r="DS163" s="40">
        <v>2.11072272903384</v>
      </c>
      <c r="DT163" s="40">
        <v>0.19201952724757099</v>
      </c>
      <c r="DU163" s="40">
        <v>-0.195020829722791</v>
      </c>
      <c r="DV163" s="40">
        <v>-0.49966130368427902</v>
      </c>
      <c r="DW163" s="40">
        <v>-0.480686408358935</v>
      </c>
      <c r="DX163" s="40">
        <v>-0.57904825657279702</v>
      </c>
      <c r="DY163" s="40">
        <v>-0.18961474118812899</v>
      </c>
      <c r="DZ163" s="40">
        <v>-0.212117020227748</v>
      </c>
      <c r="EA163" s="40">
        <v>-0.24831539111970199</v>
      </c>
      <c r="EB163" s="40">
        <v>-0.21165787917753801</v>
      </c>
      <c r="EC163" s="40">
        <v>-0.29839433359651202</v>
      </c>
      <c r="ED163" s="40">
        <v>-0.22590894133227399</v>
      </c>
      <c r="EE163" s="40">
        <v>-0.14775599878495899</v>
      </c>
      <c r="EF163" s="40">
        <v>0.216817989543312</v>
      </c>
      <c r="EG163" s="40">
        <v>0.134551198755648</v>
      </c>
      <c r="EH163" s="40">
        <v>-4.2893649990151703E-2</v>
      </c>
      <c r="EI163" s="40">
        <v>-2.6895315747612301E-2</v>
      </c>
      <c r="EJ163" s="40">
        <v>8.6030395761909101E-2</v>
      </c>
      <c r="EK163" s="40">
        <v>9.9891136371762002E-2</v>
      </c>
      <c r="EL163" s="40">
        <v>0.15794468879266699</v>
      </c>
      <c r="EM163" s="40">
        <v>1.9740679510100501</v>
      </c>
      <c r="EN163" s="40">
        <v>2.54951488061044</v>
      </c>
      <c r="EO163" s="40">
        <v>2.7242527861703598</v>
      </c>
      <c r="EP163" s="40">
        <v>2.5668469404510601</v>
      </c>
      <c r="EQ163" s="40">
        <v>2.3549271122296198</v>
      </c>
      <c r="ER163" s="40">
        <v>0.42131570558300102</v>
      </c>
      <c r="ES163" s="40">
        <v>-1.08013858945488E-2</v>
      </c>
      <c r="ET163" s="40">
        <v>-0.23373162884964799</v>
      </c>
      <c r="EU163" s="40">
        <v>-0.23796425364367699</v>
      </c>
      <c r="EV163" s="40">
        <v>-0.426201640206327</v>
      </c>
      <c r="EW163" s="40">
        <v>88.884127340263802</v>
      </c>
      <c r="EX163" s="40">
        <v>87.335988332959403</v>
      </c>
      <c r="EY163" s="40">
        <v>86.316755166654204</v>
      </c>
      <c r="EZ163" s="40">
        <v>84.807194675042993</v>
      </c>
      <c r="FA163" s="40">
        <v>83.711028843517099</v>
      </c>
      <c r="FB163" s="40">
        <v>81.259167850821399</v>
      </c>
      <c r="FC163" s="40">
        <v>79.316979532819801</v>
      </c>
      <c r="FD163" s="40">
        <v>80.316979532819801</v>
      </c>
      <c r="FE163" s="40">
        <v>82.865155934485102</v>
      </c>
      <c r="FF163" s="40">
        <v>86.442238177149505</v>
      </c>
      <c r="FG163" s="40">
        <v>91.913369730511306</v>
      </c>
      <c r="FH163" s="40">
        <v>95.432565502455603</v>
      </c>
      <c r="FI163" s="40">
        <v>97.922930222122503</v>
      </c>
      <c r="FJ163" s="40">
        <v>99.942125994066799</v>
      </c>
      <c r="FK163" s="40">
        <v>101.961321766011</v>
      </c>
      <c r="FL163" s="40">
        <v>103.92278064467899</v>
      </c>
      <c r="FM163" s="40">
        <v>104.96120958292801</v>
      </c>
      <c r="FN163" s="40">
        <v>104.4997133099</v>
      </c>
      <c r="FO163" s="40">
        <v>103.43234113629001</v>
      </c>
      <c r="FP163" s="40">
        <v>100.874641637374</v>
      </c>
      <c r="FQ163" s="40">
        <v>98.220664123850099</v>
      </c>
      <c r="FR163" s="40">
        <v>95.114825617630203</v>
      </c>
      <c r="FS163" s="40">
        <v>92.134058783935401</v>
      </c>
      <c r="FT163" s="40">
        <v>89.162889836212699</v>
      </c>
      <c r="FU163" s="40">
        <v>2.2311400663531201E-2</v>
      </c>
      <c r="FV163" s="40">
        <v>0</v>
      </c>
      <c r="FW163" s="40">
        <v>0</v>
      </c>
      <c r="FX163" s="41">
        <v>1</v>
      </c>
      <c r="FY163" s="22"/>
      <c r="FZ163" s="22"/>
    </row>
    <row r="164" spans="1:182" x14ac:dyDescent="0.2">
      <c r="A164" t="s">
        <v>42</v>
      </c>
      <c r="B164" t="s">
        <v>58</v>
      </c>
      <c r="C164" t="s">
        <v>3</v>
      </c>
      <c r="D164" t="s">
        <v>80</v>
      </c>
      <c r="E164" t="s">
        <v>1</v>
      </c>
      <c r="F164" s="22" t="s">
        <v>78</v>
      </c>
      <c r="G164" s="35">
        <v>43672</v>
      </c>
      <c r="H164" s="40">
        <v>2390</v>
      </c>
      <c r="I164" s="40">
        <v>3.1449917622894299</v>
      </c>
      <c r="J164" s="40">
        <v>2.70667281690113</v>
      </c>
      <c r="K164" s="40">
        <v>2.3889537711276598</v>
      </c>
      <c r="L164" s="40">
        <v>2.1391256340876699</v>
      </c>
      <c r="M164" s="40">
        <v>2.0145634629639999</v>
      </c>
      <c r="N164" s="40">
        <v>2.0063005253975099</v>
      </c>
      <c r="O164" s="40">
        <v>2.1251965656014402</v>
      </c>
      <c r="P164" s="40">
        <v>2.2666317103786899</v>
      </c>
      <c r="Q164" s="40">
        <v>2.5114200284158099</v>
      </c>
      <c r="R164" s="40">
        <v>2.9095577713610599</v>
      </c>
      <c r="S164" s="40">
        <v>3.42161931603568</v>
      </c>
      <c r="T164" s="40">
        <v>4.1756429266877202</v>
      </c>
      <c r="U164" s="40">
        <v>4.9901860674707201</v>
      </c>
      <c r="V164" s="40">
        <v>5.5699698020085098</v>
      </c>
      <c r="W164" s="40">
        <v>6.1318878792657596</v>
      </c>
      <c r="X164" s="40">
        <v>6.7784004940444804</v>
      </c>
      <c r="Y164" s="40">
        <v>7.2475571848980502</v>
      </c>
      <c r="Z164" s="40">
        <v>7.4566479697077996</v>
      </c>
      <c r="AA164" s="40">
        <v>7.2445892361492898</v>
      </c>
      <c r="AB164" s="40">
        <v>6.7601334693830797</v>
      </c>
      <c r="AC164" s="40">
        <v>6.20302586131218</v>
      </c>
      <c r="AD164" s="40">
        <v>5.5673155179782201</v>
      </c>
      <c r="AE164" s="40">
        <v>4.6659737631202001</v>
      </c>
      <c r="AF164" s="40">
        <v>3.7788892236154599</v>
      </c>
      <c r="AG164" s="40">
        <v>-0.13814182332559299</v>
      </c>
      <c r="AH164" s="40">
        <v>-0.17355418977864001</v>
      </c>
      <c r="AI164" s="40">
        <v>-0.12235156705077201</v>
      </c>
      <c r="AJ164" s="40">
        <v>-0.13212910987257601</v>
      </c>
      <c r="AK164" s="40">
        <v>-0.12596031123166701</v>
      </c>
      <c r="AL164" s="40">
        <v>-5.7238949340166698E-2</v>
      </c>
      <c r="AM164" s="40">
        <v>-6.9616989192805595E-2</v>
      </c>
      <c r="AN164" s="40">
        <v>-0.165427347957882</v>
      </c>
      <c r="AO164" s="40">
        <v>-6.4933387492821099E-2</v>
      </c>
      <c r="AP164" s="40">
        <v>-0.12445698217010299</v>
      </c>
      <c r="AQ164" s="40">
        <v>-0.13580031985479701</v>
      </c>
      <c r="AR164" s="40">
        <v>-2.9831778801465699E-2</v>
      </c>
      <c r="AS164" s="40">
        <v>-4.3428049752548999E-2</v>
      </c>
      <c r="AT164" s="40">
        <v>-0.24419025005491901</v>
      </c>
      <c r="AU164" s="40">
        <v>1.1950563383867501</v>
      </c>
      <c r="AV164" s="40">
        <v>1.3982590970890201</v>
      </c>
      <c r="AW164" s="40">
        <v>1.4218443792327999</v>
      </c>
      <c r="AX164" s="40">
        <v>1.3535029142038399</v>
      </c>
      <c r="AY164" s="40">
        <v>0.54647190053816996</v>
      </c>
      <c r="AZ164" s="40">
        <v>-1.07428238075237</v>
      </c>
      <c r="BA164" s="40">
        <v>-1.0351811715503001</v>
      </c>
      <c r="BB164" s="40">
        <v>-0.79273074267028398</v>
      </c>
      <c r="BC164" s="40">
        <v>-0.52103325642720999</v>
      </c>
      <c r="BD164" s="40">
        <v>-0.28806669956314901</v>
      </c>
      <c r="BE164" s="40">
        <v>-0.11057262263670301</v>
      </c>
      <c r="BF164" s="40">
        <v>-0.14958199906977099</v>
      </c>
      <c r="BG164" s="40">
        <v>-9.69453382252983E-2</v>
      </c>
      <c r="BH164" s="40">
        <v>-0.105467746202615</v>
      </c>
      <c r="BI164" s="40">
        <v>-0.1025064821174</v>
      </c>
      <c r="BJ164" s="40">
        <v>-3.9565576023443301E-2</v>
      </c>
      <c r="BK164" s="40">
        <v>-4.9524938218332801E-2</v>
      </c>
      <c r="BL164" s="40">
        <v>-0.138650907795519</v>
      </c>
      <c r="BM164" s="40">
        <v>-4.38760503709449E-2</v>
      </c>
      <c r="BN164" s="40">
        <v>-0.104488676332827</v>
      </c>
      <c r="BO164" s="40">
        <v>-0.118370849531978</v>
      </c>
      <c r="BP164" s="40">
        <v>-6.80568112810112E-3</v>
      </c>
      <c r="BQ164" s="40">
        <v>-2.0820168655001199E-2</v>
      </c>
      <c r="BR164" s="40">
        <v>-0.18858856075446301</v>
      </c>
      <c r="BS164" s="40">
        <v>1.26973525078489</v>
      </c>
      <c r="BT164" s="40">
        <v>1.4826849802676301</v>
      </c>
      <c r="BU164" s="40">
        <v>1.54450560509205</v>
      </c>
      <c r="BV164" s="40">
        <v>1.4639989487123299</v>
      </c>
      <c r="BW164" s="40">
        <v>0.64697693365920905</v>
      </c>
      <c r="BX164" s="40">
        <v>-0.973732601594129</v>
      </c>
      <c r="BY164" s="40">
        <v>-0.95898343763531002</v>
      </c>
      <c r="BZ164" s="40">
        <v>-0.71493499013345596</v>
      </c>
      <c r="CA164" s="40">
        <v>-0.456178370373511</v>
      </c>
      <c r="CB164" s="40">
        <v>-0.24519199490232901</v>
      </c>
      <c r="CC164" s="40">
        <v>-9.1478278222808698E-2</v>
      </c>
      <c r="CD164" s="40">
        <v>-0.13297893281057399</v>
      </c>
      <c r="CE164" s="40">
        <v>-7.9349061535008494E-2</v>
      </c>
      <c r="CF164" s="40">
        <v>-8.7002166942513295E-2</v>
      </c>
      <c r="CG164" s="40">
        <v>-8.6262431519554997E-2</v>
      </c>
      <c r="CH164" s="40">
        <v>-2.73250515021481E-2</v>
      </c>
      <c r="CI164" s="40">
        <v>-3.5609244919225798E-2</v>
      </c>
      <c r="CJ164" s="40">
        <v>-0.12010562690733501</v>
      </c>
      <c r="CK164" s="40">
        <v>-2.9291802826668399E-2</v>
      </c>
      <c r="CL164" s="40">
        <v>-9.0658688538780896E-2</v>
      </c>
      <c r="CM164" s="40">
        <v>-0.106299251481266</v>
      </c>
      <c r="CN164" s="40">
        <v>9.1421239767598902E-3</v>
      </c>
      <c r="CO164" s="40">
        <v>-5.16201907655023E-3</v>
      </c>
      <c r="CP164" s="40">
        <v>-0.15007900012272599</v>
      </c>
      <c r="CQ164" s="40">
        <v>1.3214576380197101</v>
      </c>
      <c r="CR164" s="40">
        <v>1.5411580897731001</v>
      </c>
      <c r="CS164" s="40">
        <v>1.6294603964629499</v>
      </c>
      <c r="CT164" s="40">
        <v>1.5405281656121499</v>
      </c>
      <c r="CU164" s="40">
        <v>0.71658641343337004</v>
      </c>
      <c r="CV164" s="40">
        <v>-0.904092130850912</v>
      </c>
      <c r="CW164" s="40">
        <v>-0.90620911924466196</v>
      </c>
      <c r="CX164" s="40">
        <v>-0.66105388891331796</v>
      </c>
      <c r="CY164" s="40">
        <v>-0.411260073858215</v>
      </c>
      <c r="CZ164" s="40">
        <v>-0.21549710506217401</v>
      </c>
      <c r="DA164" s="40">
        <v>-7.2383933808914003E-2</v>
      </c>
      <c r="DB164" s="40">
        <v>-0.11637586655137699</v>
      </c>
      <c r="DC164" s="40">
        <v>-6.17527848447188E-2</v>
      </c>
      <c r="DD164" s="40">
        <v>-6.8536587682411595E-2</v>
      </c>
      <c r="DE164" s="40">
        <v>-7.0018380921710199E-2</v>
      </c>
      <c r="DF164" s="40">
        <v>-1.5084526980853E-2</v>
      </c>
      <c r="DG164" s="40">
        <v>-2.1693551620118701E-2</v>
      </c>
      <c r="DH164" s="40">
        <v>-0.10156034601915</v>
      </c>
      <c r="DI164" s="40">
        <v>-1.4707555282391999E-2</v>
      </c>
      <c r="DJ164" s="40">
        <v>-7.6828700744734899E-2</v>
      </c>
      <c r="DK164" s="40">
        <v>-9.42276534305546E-2</v>
      </c>
      <c r="DL164" s="40">
        <v>2.5089929081620901E-2</v>
      </c>
      <c r="DM164" s="40">
        <v>1.0496130501900699E-2</v>
      </c>
      <c r="DN164" s="40">
        <v>-0.11156943949099001</v>
      </c>
      <c r="DO164" s="40">
        <v>1.3731800252545301</v>
      </c>
      <c r="DP164" s="40">
        <v>1.5996311992785699</v>
      </c>
      <c r="DQ164" s="40">
        <v>1.7144151878338501</v>
      </c>
      <c r="DR164" s="40">
        <v>1.6170573825119701</v>
      </c>
      <c r="DS164" s="40">
        <v>0.78619589320753103</v>
      </c>
      <c r="DT164" s="40">
        <v>-0.834451660107696</v>
      </c>
      <c r="DU164" s="40">
        <v>-0.85343480085401502</v>
      </c>
      <c r="DV164" s="40">
        <v>-0.60717278769317995</v>
      </c>
      <c r="DW164" s="40">
        <v>-0.36634177734291901</v>
      </c>
      <c r="DX164" s="40">
        <v>-0.18580221522201901</v>
      </c>
      <c r="DY164" s="40">
        <v>-4.4814733120024902E-2</v>
      </c>
      <c r="DZ164" s="40">
        <v>-9.2403675842508498E-2</v>
      </c>
      <c r="EA164" s="40">
        <v>-3.6346556019244997E-2</v>
      </c>
      <c r="EB164" s="40">
        <v>-4.18752240124508E-2</v>
      </c>
      <c r="EC164" s="40">
        <v>-4.6564551807442803E-2</v>
      </c>
      <c r="ED164" s="40">
        <v>2.5888463358703902E-3</v>
      </c>
      <c r="EE164" s="40">
        <v>-1.6015006456459699E-3</v>
      </c>
      <c r="EF164" s="40">
        <v>-7.4783905856787194E-2</v>
      </c>
      <c r="EG164" s="40">
        <v>6.3497818394841997E-3</v>
      </c>
      <c r="EH164" s="40">
        <v>-5.6860394907458603E-2</v>
      </c>
      <c r="EI164" s="40">
        <v>-7.6798183107735202E-2</v>
      </c>
      <c r="EJ164" s="40">
        <v>4.81160267549854E-2</v>
      </c>
      <c r="EK164" s="40">
        <v>3.31040115994485E-2</v>
      </c>
      <c r="EL164" s="40">
        <v>-5.5967750190534203E-2</v>
      </c>
      <c r="EM164" s="40">
        <v>1.44785893765267</v>
      </c>
      <c r="EN164" s="40">
        <v>1.6840570824571801</v>
      </c>
      <c r="EO164" s="40">
        <v>1.8370764136930999</v>
      </c>
      <c r="EP164" s="40">
        <v>1.7275534170204701</v>
      </c>
      <c r="EQ164" s="40">
        <v>0.88670092632857</v>
      </c>
      <c r="ER164" s="40">
        <v>-0.73390188094945796</v>
      </c>
      <c r="ES164" s="40">
        <v>-0.77723706693902705</v>
      </c>
      <c r="ET164" s="40">
        <v>-0.52937703515635204</v>
      </c>
      <c r="EU164" s="40">
        <v>-0.30148689128922002</v>
      </c>
      <c r="EV164" s="40">
        <v>-0.14292751056120001</v>
      </c>
      <c r="EW164" s="40">
        <v>88.890413293566297</v>
      </c>
      <c r="EX164" s="40">
        <v>87.338176395398406</v>
      </c>
      <c r="EY164" s="40">
        <v>86.321602045163999</v>
      </c>
      <c r="EZ164" s="40">
        <v>84.824115892628896</v>
      </c>
      <c r="FA164" s="40">
        <v>83.741244141457202</v>
      </c>
      <c r="FB164" s="40">
        <v>81.293481039624993</v>
      </c>
      <c r="FC164" s="40">
        <v>79.364806135492103</v>
      </c>
      <c r="FD164" s="40">
        <v>80.364806135492103</v>
      </c>
      <c r="FE164" s="40">
        <v>82.924243715381294</v>
      </c>
      <c r="FF164" s="40">
        <v>86.519343843204098</v>
      </c>
      <c r="FG164" s="40">
        <v>91.990881976991901</v>
      </c>
      <c r="FH164" s="40">
        <v>95.500255645504893</v>
      </c>
      <c r="FI164" s="40">
        <v>97.988368129527103</v>
      </c>
      <c r="FJ164" s="40">
        <v>99.997741798040096</v>
      </c>
      <c r="FK164" s="40">
        <v>102.007115466553</v>
      </c>
      <c r="FL164" s="40">
        <v>103.959565402642</v>
      </c>
      <c r="FM164" s="40">
        <v>104.985513421389</v>
      </c>
      <c r="FN164" s="40">
        <v>104.525862803579</v>
      </c>
      <c r="FO164" s="40">
        <v>103.457051555177</v>
      </c>
      <c r="FP164" s="40">
        <v>100.90732850447399</v>
      </c>
      <c r="FQ164" s="40">
        <v>98.253131657435006</v>
      </c>
      <c r="FR164" s="40">
        <v>95.151171708564107</v>
      </c>
      <c r="FS164" s="40">
        <v>92.1677460587985</v>
      </c>
      <c r="FT164" s="40">
        <v>89.189007243289296</v>
      </c>
      <c r="FU164" s="40">
        <v>5.4461708157536003E-2</v>
      </c>
      <c r="FV164" s="40">
        <v>0</v>
      </c>
      <c r="FW164" s="40">
        <v>0</v>
      </c>
      <c r="FX164" s="41">
        <v>1</v>
      </c>
      <c r="FY164" s="22"/>
      <c r="FZ164" s="22"/>
    </row>
    <row r="165" spans="1:182" x14ac:dyDescent="0.2">
      <c r="A165" t="s">
        <v>42</v>
      </c>
      <c r="B165" t="s">
        <v>58</v>
      </c>
      <c r="C165" t="s">
        <v>3</v>
      </c>
      <c r="D165" t="s">
        <v>80</v>
      </c>
      <c r="E165" t="s">
        <v>77</v>
      </c>
      <c r="F165" s="22" t="s">
        <v>1</v>
      </c>
      <c r="G165" s="35">
        <v>43672</v>
      </c>
      <c r="H165" s="40">
        <v>7210</v>
      </c>
      <c r="I165" s="40">
        <v>11.737446092676899</v>
      </c>
      <c r="J165" s="40">
        <v>10.212630869453999</v>
      </c>
      <c r="K165" s="40">
        <v>9.1125032593343693</v>
      </c>
      <c r="L165" s="40">
        <v>8.2332020339495102</v>
      </c>
      <c r="M165" s="40">
        <v>7.7514679418323604</v>
      </c>
      <c r="N165" s="40">
        <v>7.6158344191996203</v>
      </c>
      <c r="O165" s="40">
        <v>8.03341440349012</v>
      </c>
      <c r="P165" s="40">
        <v>8.4515496082833206</v>
      </c>
      <c r="Q165" s="40">
        <v>8.9486725266989797</v>
      </c>
      <c r="R165" s="40">
        <v>9.9678449041593407</v>
      </c>
      <c r="S165" s="40">
        <v>11.4533177985863</v>
      </c>
      <c r="T165" s="40">
        <v>13.5773868006867</v>
      </c>
      <c r="U165" s="40">
        <v>15.8151326052357</v>
      </c>
      <c r="V165" s="40">
        <v>17.5382704077931</v>
      </c>
      <c r="W165" s="40">
        <v>19.2634476784018</v>
      </c>
      <c r="X165" s="40">
        <v>21.345009765726299</v>
      </c>
      <c r="Y165" s="40">
        <v>22.865961818553298</v>
      </c>
      <c r="Z165" s="40">
        <v>23.742016029451701</v>
      </c>
      <c r="AA165" s="40">
        <v>23.367379387475498</v>
      </c>
      <c r="AB165" s="40">
        <v>21.989650647329</v>
      </c>
      <c r="AC165" s="40">
        <v>20.468652901773901</v>
      </c>
      <c r="AD165" s="40">
        <v>19.056859840410802</v>
      </c>
      <c r="AE165" s="40">
        <v>16.533392732142701</v>
      </c>
      <c r="AF165" s="40">
        <v>13.8372639864495</v>
      </c>
      <c r="AG165" s="40">
        <v>-0.28432177051441498</v>
      </c>
      <c r="AH165" s="40">
        <v>-0.30374975419577899</v>
      </c>
      <c r="AI165" s="40">
        <v>-0.27880144931171102</v>
      </c>
      <c r="AJ165" s="40">
        <v>-0.26059293660819899</v>
      </c>
      <c r="AK165" s="40">
        <v>-0.26129212625776699</v>
      </c>
      <c r="AL165" s="40">
        <v>-0.25837902151254499</v>
      </c>
      <c r="AM165" s="40">
        <v>-0.20384164958807599</v>
      </c>
      <c r="AN165" s="40">
        <v>-8.0534455356655904E-2</v>
      </c>
      <c r="AO165" s="40">
        <v>-0.123979549995135</v>
      </c>
      <c r="AP165" s="40">
        <v>-7.7942113438554603E-2</v>
      </c>
      <c r="AQ165" s="40">
        <v>-0.18453359437741801</v>
      </c>
      <c r="AR165" s="40">
        <v>-1.7333315826420299E-2</v>
      </c>
      <c r="AS165" s="40">
        <v>-0.13238403382092401</v>
      </c>
      <c r="AT165" s="40">
        <v>-0.33422439596391501</v>
      </c>
      <c r="AU165" s="40">
        <v>1.6392029807928501</v>
      </c>
      <c r="AV165" s="40">
        <v>2.08995971376847</v>
      </c>
      <c r="AW165" s="40">
        <v>2.3146494510637998</v>
      </c>
      <c r="AX165" s="40">
        <v>2.2267691291191598</v>
      </c>
      <c r="AY165" s="40">
        <v>1.5270782306822199</v>
      </c>
      <c r="AZ165" s="40">
        <v>-0.89543698550776196</v>
      </c>
      <c r="BA165" s="40">
        <v>-1.06190252015899</v>
      </c>
      <c r="BB165" s="40">
        <v>-1.22033468580292</v>
      </c>
      <c r="BC165" s="40">
        <v>-0.73926780072503795</v>
      </c>
      <c r="BD165" s="40">
        <v>-0.68317680006756398</v>
      </c>
      <c r="BE165" s="40">
        <v>-0.19728893202721901</v>
      </c>
      <c r="BF165" s="40">
        <v>-0.221156141610379</v>
      </c>
      <c r="BG165" s="40">
        <v>-0.204291872609179</v>
      </c>
      <c r="BH165" s="40">
        <v>-0.20522015521447101</v>
      </c>
      <c r="BI165" s="40">
        <v>-0.20619773872321501</v>
      </c>
      <c r="BJ165" s="40">
        <v>-0.18821426346018899</v>
      </c>
      <c r="BK165" s="40">
        <v>-0.144926703613596</v>
      </c>
      <c r="BL165" s="40">
        <v>-1.2728515632410601E-2</v>
      </c>
      <c r="BM165" s="40">
        <v>-6.6304780265520405E-2</v>
      </c>
      <c r="BN165" s="40">
        <v>-2.2256158918057201E-2</v>
      </c>
      <c r="BO165" s="40">
        <v>-0.13777170044284001</v>
      </c>
      <c r="BP165" s="40">
        <v>2.9933163473030499E-2</v>
      </c>
      <c r="BQ165" s="40">
        <v>-8.6391950909525603E-2</v>
      </c>
      <c r="BR165" s="40">
        <v>-0.21545169009600301</v>
      </c>
      <c r="BS165" s="40">
        <v>1.8018366015320699</v>
      </c>
      <c r="BT165" s="40">
        <v>2.27688357262512</v>
      </c>
      <c r="BU165" s="40">
        <v>2.5266316609990298</v>
      </c>
      <c r="BV165" s="40">
        <v>2.43403102270209</v>
      </c>
      <c r="BW165" s="40">
        <v>1.7620535725336799</v>
      </c>
      <c r="BX165" s="40">
        <v>-0.66457431586721205</v>
      </c>
      <c r="BY165" s="40">
        <v>-0.87663464540372504</v>
      </c>
      <c r="BZ165" s="40">
        <v>-1.01766161839442</v>
      </c>
      <c r="CA165" s="40">
        <v>-0.58577155724674002</v>
      </c>
      <c r="CB165" s="40">
        <v>-0.581450699150034</v>
      </c>
      <c r="CC165" s="40">
        <v>-0.137010253216515</v>
      </c>
      <c r="CD165" s="40">
        <v>-0.163952057136177</v>
      </c>
      <c r="CE165" s="40">
        <v>-0.152686766761296</v>
      </c>
      <c r="CF165" s="40">
        <v>-0.166869135501619</v>
      </c>
      <c r="CG165" s="40">
        <v>-0.168039533749166</v>
      </c>
      <c r="CH165" s="40">
        <v>-0.139618365773927</v>
      </c>
      <c r="CI165" s="40">
        <v>-0.104122391502506</v>
      </c>
      <c r="CJ165" s="40">
        <v>3.4233671665399597E-2</v>
      </c>
      <c r="CK165" s="40">
        <v>-2.6359410443712199E-2</v>
      </c>
      <c r="CL165" s="40">
        <v>1.63117635483849E-2</v>
      </c>
      <c r="CM165" s="40">
        <v>-0.105384555153108</v>
      </c>
      <c r="CN165" s="40">
        <v>6.2669783049370806E-2</v>
      </c>
      <c r="CO165" s="40">
        <v>-5.4537974389394998E-2</v>
      </c>
      <c r="CP165" s="40">
        <v>-0.13319007582562201</v>
      </c>
      <c r="CQ165" s="40">
        <v>1.9144761518301301</v>
      </c>
      <c r="CR165" s="40">
        <v>2.4063464678486901</v>
      </c>
      <c r="CS165" s="40">
        <v>2.6734498938451199</v>
      </c>
      <c r="CT165" s="40">
        <v>2.5775799788219298</v>
      </c>
      <c r="CU165" s="40">
        <v>1.92479677850166</v>
      </c>
      <c r="CV165" s="40">
        <v>-0.50467953414419897</v>
      </c>
      <c r="CW165" s="40">
        <v>-0.74831867972420096</v>
      </c>
      <c r="CX165" s="40">
        <v>-0.87729086930418898</v>
      </c>
      <c r="CY165" s="40">
        <v>-0.47946052660467697</v>
      </c>
      <c r="CZ165" s="40">
        <v>-0.510995511539725</v>
      </c>
      <c r="DA165" s="40">
        <v>-7.6731574405810798E-2</v>
      </c>
      <c r="DB165" s="40">
        <v>-0.106747972661975</v>
      </c>
      <c r="DC165" s="40">
        <v>-0.101081660913413</v>
      </c>
      <c r="DD165" s="40">
        <v>-0.12851811578876801</v>
      </c>
      <c r="DE165" s="40">
        <v>-0.12988132877511699</v>
      </c>
      <c r="DF165" s="40">
        <v>-9.1022468087665204E-2</v>
      </c>
      <c r="DG165" s="40">
        <v>-6.3318079391415802E-2</v>
      </c>
      <c r="DH165" s="40">
        <v>8.1195858963209896E-2</v>
      </c>
      <c r="DI165" s="40">
        <v>1.3585959378096099E-2</v>
      </c>
      <c r="DJ165" s="40">
        <v>5.4879686014826998E-2</v>
      </c>
      <c r="DK165" s="40">
        <v>-7.2997409863375301E-2</v>
      </c>
      <c r="DL165" s="40">
        <v>9.5406402625711095E-2</v>
      </c>
      <c r="DM165" s="40">
        <v>-2.26839978692643E-2</v>
      </c>
      <c r="DN165" s="40">
        <v>-5.0928461555240799E-2</v>
      </c>
      <c r="DO165" s="40">
        <v>2.0271157021281798</v>
      </c>
      <c r="DP165" s="40">
        <v>2.5358093630722598</v>
      </c>
      <c r="DQ165" s="40">
        <v>2.8202681266912002</v>
      </c>
      <c r="DR165" s="40">
        <v>2.72112893494177</v>
      </c>
      <c r="DS165" s="40">
        <v>2.0875399844696401</v>
      </c>
      <c r="DT165" s="40">
        <v>-0.344784752421186</v>
      </c>
      <c r="DU165" s="40">
        <v>-0.62000271404467699</v>
      </c>
      <c r="DV165" s="40">
        <v>-0.73692012021395403</v>
      </c>
      <c r="DW165" s="40">
        <v>-0.37314949596261399</v>
      </c>
      <c r="DX165" s="40">
        <v>-0.440540323929417</v>
      </c>
      <c r="DY165" s="40">
        <v>1.0301264081385E-2</v>
      </c>
      <c r="DZ165" s="40">
        <v>-2.4154360076574101E-2</v>
      </c>
      <c r="EA165" s="40">
        <v>-2.65720842108816E-2</v>
      </c>
      <c r="EB165" s="40">
        <v>-7.3145334395039702E-2</v>
      </c>
      <c r="EC165" s="40">
        <v>-7.4786941240565799E-2</v>
      </c>
      <c r="ED165" s="40">
        <v>-2.0857710035309202E-2</v>
      </c>
      <c r="EE165" s="40">
        <v>-4.4031334169360803E-3</v>
      </c>
      <c r="EF165" s="40">
        <v>0.149001798687455</v>
      </c>
      <c r="EG165" s="40">
        <v>7.1260729107710294E-2</v>
      </c>
      <c r="EH165" s="40">
        <v>0.110565640535324</v>
      </c>
      <c r="EI165" s="40">
        <v>-2.6235515928797502E-2</v>
      </c>
      <c r="EJ165" s="40">
        <v>0.142672881925162</v>
      </c>
      <c r="EK165" s="40">
        <v>2.3308085042134E-2</v>
      </c>
      <c r="EL165" s="40">
        <v>6.7844244312670596E-2</v>
      </c>
      <c r="EM165" s="40">
        <v>2.1897493228673999</v>
      </c>
      <c r="EN165" s="40">
        <v>2.72273322192892</v>
      </c>
      <c r="EO165" s="40">
        <v>3.0322503366264302</v>
      </c>
      <c r="EP165" s="40">
        <v>2.92839082852469</v>
      </c>
      <c r="EQ165" s="40">
        <v>2.3225153263211098</v>
      </c>
      <c r="ER165" s="40">
        <v>-0.11392208278063599</v>
      </c>
      <c r="ES165" s="40">
        <v>-0.43473483928940998</v>
      </c>
      <c r="ET165" s="40">
        <v>-0.53424705280545504</v>
      </c>
      <c r="EU165" s="40">
        <v>-0.219653252484316</v>
      </c>
      <c r="EV165" s="40">
        <v>-0.33881422301188702</v>
      </c>
      <c r="EW165" s="40">
        <v>88.858279268412005</v>
      </c>
      <c r="EX165" s="40">
        <v>87.300573794542402</v>
      </c>
      <c r="EY165" s="40">
        <v>86.284582531868395</v>
      </c>
      <c r="EZ165" s="40">
        <v>84.794314217715893</v>
      </c>
      <c r="FA165" s="40">
        <v>83.714357904345803</v>
      </c>
      <c r="FB165" s="40">
        <v>81.272063378215407</v>
      </c>
      <c r="FC165" s="40">
        <v>79.355491800606401</v>
      </c>
      <c r="FD165" s="40">
        <v>80.355491800606401</v>
      </c>
      <c r="FE165" s="40">
        <v>82.925015485932207</v>
      </c>
      <c r="FF165" s="40">
        <v>86.536253382453594</v>
      </c>
      <c r="FG165" s="40">
        <v>92.006357382714398</v>
      </c>
      <c r="FH165" s="40">
        <v>95.510530433932104</v>
      </c>
      <c r="FI165" s="40">
        <v>97.996625696867</v>
      </c>
      <c r="FJ165" s="40">
        <v>100.000798748085</v>
      </c>
      <c r="FK165" s="40">
        <v>102.004971799302</v>
      </c>
      <c r="FL165" s="40">
        <v>103.94935285104199</v>
      </c>
      <c r="FM165" s="40">
        <v>104.969517164933</v>
      </c>
      <c r="FN165" s="40">
        <v>104.51331790173801</v>
      </c>
      <c r="FO165" s="40">
        <v>103.439621165194</v>
      </c>
      <c r="FP165" s="40">
        <v>100.89164737717201</v>
      </c>
      <c r="FQ165" s="40">
        <v>98.228262641411007</v>
      </c>
      <c r="FR165" s="40">
        <v>95.122583379519398</v>
      </c>
      <c r="FS165" s="40">
        <v>92.138574642193504</v>
      </c>
      <c r="FT165" s="40">
        <v>89.156652430476299</v>
      </c>
      <c r="FU165" s="40">
        <v>3.6774722831971203E-2</v>
      </c>
      <c r="FV165" s="40">
        <v>0</v>
      </c>
      <c r="FW165" s="40">
        <v>0</v>
      </c>
      <c r="FX165" s="41">
        <v>1</v>
      </c>
      <c r="FY165" s="22"/>
      <c r="FZ165" s="22"/>
    </row>
    <row r="166" spans="1:182" x14ac:dyDescent="0.2">
      <c r="A166" t="s">
        <v>42</v>
      </c>
      <c r="B166" t="s">
        <v>58</v>
      </c>
      <c r="C166" t="s">
        <v>3</v>
      </c>
      <c r="D166" t="s">
        <v>80</v>
      </c>
      <c r="E166" t="s">
        <v>77</v>
      </c>
      <c r="F166" s="22" t="s">
        <v>77</v>
      </c>
      <c r="G166" s="35">
        <v>43672</v>
      </c>
      <c r="H166" s="40">
        <v>5981</v>
      </c>
      <c r="I166" s="40">
        <v>10.0507533203783</v>
      </c>
      <c r="J166" s="40">
        <v>8.7716121190736605</v>
      </c>
      <c r="K166" s="40">
        <v>7.83140970889787</v>
      </c>
      <c r="L166" s="40">
        <v>7.0807285314216397</v>
      </c>
      <c r="M166" s="40">
        <v>6.6466529346662497</v>
      </c>
      <c r="N166" s="40">
        <v>6.4733803086029296</v>
      </c>
      <c r="O166" s="40">
        <v>6.7821972358865903</v>
      </c>
      <c r="P166" s="40">
        <v>7.1258613543011897</v>
      </c>
      <c r="Q166" s="40">
        <v>7.5353737111769101</v>
      </c>
      <c r="R166" s="40">
        <v>8.3764993132778294</v>
      </c>
      <c r="S166" s="40">
        <v>9.6558914181926596</v>
      </c>
      <c r="T166" s="40">
        <v>11.436862942636401</v>
      </c>
      <c r="U166" s="40">
        <v>13.285581422231999</v>
      </c>
      <c r="V166" s="40">
        <v>14.737007440749201</v>
      </c>
      <c r="W166" s="40">
        <v>16.203478729606999</v>
      </c>
      <c r="X166" s="40">
        <v>17.926071546421301</v>
      </c>
      <c r="Y166" s="40">
        <v>19.185433536048102</v>
      </c>
      <c r="Z166" s="40">
        <v>19.8711693604549</v>
      </c>
      <c r="AA166" s="40">
        <v>19.5852211619023</v>
      </c>
      <c r="AB166" s="40">
        <v>18.419410158197099</v>
      </c>
      <c r="AC166" s="40">
        <v>17.179956770199698</v>
      </c>
      <c r="AD166" s="40">
        <v>16.102715840106999</v>
      </c>
      <c r="AE166" s="40">
        <v>14.0465898996926</v>
      </c>
      <c r="AF166" s="40">
        <v>11.805622611381301</v>
      </c>
      <c r="AG166" s="40">
        <v>-0.25861573347296501</v>
      </c>
      <c r="AH166" s="40">
        <v>-0.22366353421933299</v>
      </c>
      <c r="AI166" s="40">
        <v>-0.22491923667147801</v>
      </c>
      <c r="AJ166" s="40">
        <v>-0.217733537997192</v>
      </c>
      <c r="AK166" s="40">
        <v>-0.238214800749422</v>
      </c>
      <c r="AL166" s="40">
        <v>-0.27595336920098701</v>
      </c>
      <c r="AM166" s="40">
        <v>-0.20316984182876799</v>
      </c>
      <c r="AN166" s="40">
        <v>-2.5528893834531701E-2</v>
      </c>
      <c r="AO166" s="40">
        <v>-9.4065231856676701E-2</v>
      </c>
      <c r="AP166" s="40">
        <v>-1.9789537982972699E-2</v>
      </c>
      <c r="AQ166" s="40">
        <v>-0.118182003458291</v>
      </c>
      <c r="AR166" s="40">
        <v>-1.11829602729158E-2</v>
      </c>
      <c r="AS166" s="40">
        <v>-0.11262037958565101</v>
      </c>
      <c r="AT166" s="40">
        <v>-0.19784096457241401</v>
      </c>
      <c r="AU166" s="40">
        <v>0.96725473975335596</v>
      </c>
      <c r="AV166" s="40">
        <v>1.2820079658950101</v>
      </c>
      <c r="AW166" s="40">
        <v>1.4901243681974501</v>
      </c>
      <c r="AX166" s="40">
        <v>1.4651693578684299</v>
      </c>
      <c r="AY166" s="40">
        <v>1.1663682969545801</v>
      </c>
      <c r="AZ166" s="40">
        <v>-0.30181523686575201</v>
      </c>
      <c r="BA166" s="40">
        <v>-0.498157776103059</v>
      </c>
      <c r="BB166" s="40">
        <v>-0.76718675761190802</v>
      </c>
      <c r="BC166" s="40">
        <v>-0.47014866809220401</v>
      </c>
      <c r="BD166" s="40">
        <v>-0.56543612468265703</v>
      </c>
      <c r="BE166" s="40">
        <v>-0.19126301731022899</v>
      </c>
      <c r="BF166" s="40">
        <v>-0.15236901737666</v>
      </c>
      <c r="BG166" s="40">
        <v>-0.162154707064642</v>
      </c>
      <c r="BH166" s="40">
        <v>-0.173301332577698</v>
      </c>
      <c r="BI166" s="40">
        <v>-0.191127269433784</v>
      </c>
      <c r="BJ166" s="40">
        <v>-0.215190541553159</v>
      </c>
      <c r="BK166" s="40">
        <v>-0.149503108388374</v>
      </c>
      <c r="BL166" s="40">
        <v>3.7671178991162999E-2</v>
      </c>
      <c r="BM166" s="40">
        <v>-3.9385296559477097E-2</v>
      </c>
      <c r="BN166" s="40">
        <v>3.18725968867846E-2</v>
      </c>
      <c r="BO166" s="40">
        <v>-7.3892055494362202E-2</v>
      </c>
      <c r="BP166" s="40">
        <v>2.7911946281809999E-2</v>
      </c>
      <c r="BQ166" s="40">
        <v>-7.4530420812737294E-2</v>
      </c>
      <c r="BR166" s="40">
        <v>-9.9286108779870402E-2</v>
      </c>
      <c r="BS166" s="40">
        <v>1.09799000110731</v>
      </c>
      <c r="BT166" s="40">
        <v>1.43632270672359</v>
      </c>
      <c r="BU166" s="40">
        <v>1.64485872212248</v>
      </c>
      <c r="BV166" s="40">
        <v>1.6167939323815601</v>
      </c>
      <c r="BW166" s="40">
        <v>1.3526595308209099</v>
      </c>
      <c r="BX166" s="40">
        <v>-0.129432590735933</v>
      </c>
      <c r="BY166" s="40">
        <v>-0.34837467558145202</v>
      </c>
      <c r="BZ166" s="40">
        <v>-0.59553128482482498</v>
      </c>
      <c r="CA166" s="40">
        <v>-0.34134727927158498</v>
      </c>
      <c r="CB166" s="40">
        <v>-0.47124518684858002</v>
      </c>
      <c r="CC166" s="40">
        <v>-0.144614731270479</v>
      </c>
      <c r="CD166" s="40">
        <v>-0.102990652193774</v>
      </c>
      <c r="CE166" s="40">
        <v>-0.118684185056653</v>
      </c>
      <c r="CF166" s="40">
        <v>-0.14252772245665199</v>
      </c>
      <c r="CG166" s="40">
        <v>-0.15851458868590801</v>
      </c>
      <c r="CH166" s="40">
        <v>-0.173106392224254</v>
      </c>
      <c r="CI166" s="40">
        <v>-0.112333692290918</v>
      </c>
      <c r="CJ166" s="40">
        <v>8.1443356905751496E-2</v>
      </c>
      <c r="CK166" s="40">
        <v>-1.51413994248484E-3</v>
      </c>
      <c r="CL166" s="40">
        <v>6.7653634120765305E-2</v>
      </c>
      <c r="CM166" s="40">
        <v>-4.3216972453686102E-2</v>
      </c>
      <c r="CN166" s="40">
        <v>5.4988959467970999E-2</v>
      </c>
      <c r="CO166" s="40">
        <v>-4.8149431398917301E-2</v>
      </c>
      <c r="CP166" s="40">
        <v>-3.10273158826582E-2</v>
      </c>
      <c r="CQ166" s="40">
        <v>1.18853684486614</v>
      </c>
      <c r="CR166" s="40">
        <v>1.5432006261371001</v>
      </c>
      <c r="CS166" s="40">
        <v>1.7520272642883199</v>
      </c>
      <c r="CT166" s="40">
        <v>1.7218086507999499</v>
      </c>
      <c r="CU166" s="40">
        <v>1.4816842719033301</v>
      </c>
      <c r="CV166" s="40">
        <v>-1.0040895150509301E-2</v>
      </c>
      <c r="CW166" s="40">
        <v>-0.24463535643995701</v>
      </c>
      <c r="CX166" s="40">
        <v>-0.47664322728141401</v>
      </c>
      <c r="CY166" s="40">
        <v>-0.25213982973823501</v>
      </c>
      <c r="CZ166" s="40">
        <v>-0.40600883023572898</v>
      </c>
      <c r="DA166" s="40">
        <v>-9.7966445230728394E-2</v>
      </c>
      <c r="DB166" s="40">
        <v>-5.3612287010888597E-2</v>
      </c>
      <c r="DC166" s="40">
        <v>-7.5213663048664003E-2</v>
      </c>
      <c r="DD166" s="40">
        <v>-0.111754112335606</v>
      </c>
      <c r="DE166" s="40">
        <v>-0.12590190793803199</v>
      </c>
      <c r="DF166" s="40">
        <v>-0.131022242895349</v>
      </c>
      <c r="DG166" s="40">
        <v>-7.5164276193463095E-2</v>
      </c>
      <c r="DH166" s="40">
        <v>0.12521553482034001</v>
      </c>
      <c r="DI166" s="40">
        <v>3.63570166745074E-2</v>
      </c>
      <c r="DJ166" s="40">
        <v>0.103434671354746</v>
      </c>
      <c r="DK166" s="40">
        <v>-1.254188941301E-2</v>
      </c>
      <c r="DL166" s="40">
        <v>8.2065972654131902E-2</v>
      </c>
      <c r="DM166" s="40">
        <v>-2.1768441985097298E-2</v>
      </c>
      <c r="DN166" s="40">
        <v>3.72314770145541E-2</v>
      </c>
      <c r="DO166" s="40">
        <v>1.2790836886249799</v>
      </c>
      <c r="DP166" s="40">
        <v>1.65007854555061</v>
      </c>
      <c r="DQ166" s="40">
        <v>1.85919580645417</v>
      </c>
      <c r="DR166" s="40">
        <v>1.82682336921835</v>
      </c>
      <c r="DS166" s="40">
        <v>1.61070901298574</v>
      </c>
      <c r="DT166" s="40">
        <v>0.109350800434915</v>
      </c>
      <c r="DU166" s="40">
        <v>-0.14089603729846201</v>
      </c>
      <c r="DV166" s="40">
        <v>-0.35775516973800198</v>
      </c>
      <c r="DW166" s="40">
        <v>-0.16293238020488501</v>
      </c>
      <c r="DX166" s="40">
        <v>-0.34077247362287799</v>
      </c>
      <c r="DY166" s="40">
        <v>-3.06137290679926E-2</v>
      </c>
      <c r="DZ166" s="40">
        <v>1.7682229831784701E-2</v>
      </c>
      <c r="EA166" s="40">
        <v>-1.24491334418281E-2</v>
      </c>
      <c r="EB166" s="40">
        <v>-6.7321906916111798E-2</v>
      </c>
      <c r="EC166" s="40">
        <v>-7.8814376622393698E-2</v>
      </c>
      <c r="ED166" s="40">
        <v>-7.0259415247520898E-2</v>
      </c>
      <c r="EE166" s="40">
        <v>-2.14975427530688E-2</v>
      </c>
      <c r="EF166" s="40">
        <v>0.18841560764603499</v>
      </c>
      <c r="EG166" s="40">
        <v>9.1036951971706997E-2</v>
      </c>
      <c r="EH166" s="40">
        <v>0.155096806224503</v>
      </c>
      <c r="EI166" s="40">
        <v>3.1748058550919001E-2</v>
      </c>
      <c r="EJ166" s="40">
        <v>0.121160879208858</v>
      </c>
      <c r="EK166" s="40">
        <v>1.6321516787816299E-2</v>
      </c>
      <c r="EL166" s="40">
        <v>0.13578633280709801</v>
      </c>
      <c r="EM166" s="40">
        <v>1.40981894997893</v>
      </c>
      <c r="EN166" s="40">
        <v>1.8043932863792</v>
      </c>
      <c r="EO166" s="40">
        <v>2.0139301603791901</v>
      </c>
      <c r="EP166" s="40">
        <v>1.9784479437314799</v>
      </c>
      <c r="EQ166" s="40">
        <v>1.79700024685207</v>
      </c>
      <c r="ER166" s="40">
        <v>0.28173344656473398</v>
      </c>
      <c r="ES166" s="40">
        <v>8.8870632231451904E-3</v>
      </c>
      <c r="ET166" s="40">
        <v>-0.18609969695091899</v>
      </c>
      <c r="EU166" s="40">
        <v>-3.4130991384265501E-2</v>
      </c>
      <c r="EV166" s="40">
        <v>-0.24658153578879999</v>
      </c>
      <c r="EW166" s="40">
        <v>88.910624551328098</v>
      </c>
      <c r="EX166" s="40">
        <v>87.358843087618496</v>
      </c>
      <c r="EY166" s="40">
        <v>86.343503230437904</v>
      </c>
      <c r="EZ166" s="40">
        <v>84.849265122605502</v>
      </c>
      <c r="FA166" s="40">
        <v>83.772565836702299</v>
      </c>
      <c r="FB166" s="40">
        <v>81.324347300411802</v>
      </c>
      <c r="FC166" s="40">
        <v>79.397230513469594</v>
      </c>
      <c r="FD166" s="40">
        <v>80.397230513469594</v>
      </c>
      <c r="FE166" s="40">
        <v>82.957966524351093</v>
      </c>
      <c r="FF166" s="40">
        <v>86.555144141761403</v>
      </c>
      <c r="FG166" s="40">
        <v>92.027657082404502</v>
      </c>
      <c r="FH166" s="40">
        <v>95.534042392413198</v>
      </c>
      <c r="FI166" s="40">
        <v>98.021895190236904</v>
      </c>
      <c r="FJ166" s="40">
        <v>100.028280500246</v>
      </c>
      <c r="FK166" s="40">
        <v>102.034665810254</v>
      </c>
      <c r="FL166" s="40">
        <v>103.98607700154901</v>
      </c>
      <c r="FM166" s="40">
        <v>105.007802168738</v>
      </c>
      <c r="FN166" s="40">
        <v>104.547436430272</v>
      </c>
      <c r="FO166" s="40">
        <v>103.480315109381</v>
      </c>
      <c r="FP166" s="40">
        <v>100.93429553784</v>
      </c>
      <c r="FQ166" s="40">
        <v>98.284713038878607</v>
      </c>
      <c r="FR166" s="40">
        <v>95.186912003627199</v>
      </c>
      <c r="FS166" s="40">
        <v>92.202251860807806</v>
      </c>
      <c r="FT166" s="40">
        <v>89.220784372992796</v>
      </c>
      <c r="FU166" s="40">
        <v>3.4346766171700301E-2</v>
      </c>
      <c r="FV166" s="40">
        <v>0</v>
      </c>
      <c r="FW166" s="40">
        <v>0</v>
      </c>
      <c r="FX166" s="41">
        <v>1</v>
      </c>
      <c r="FY166" s="22"/>
      <c r="FZ166" s="22"/>
    </row>
    <row r="167" spans="1:182" x14ac:dyDescent="0.2">
      <c r="A167" t="s">
        <v>42</v>
      </c>
      <c r="B167" t="s">
        <v>58</v>
      </c>
      <c r="C167" t="s">
        <v>3</v>
      </c>
      <c r="D167" t="s">
        <v>80</v>
      </c>
      <c r="E167" t="s">
        <v>77</v>
      </c>
      <c r="F167" s="22" t="s">
        <v>78</v>
      </c>
      <c r="G167" s="35">
        <v>43672</v>
      </c>
      <c r="H167" s="40">
        <v>1229</v>
      </c>
      <c r="I167" s="40">
        <v>1.6492169267979899</v>
      </c>
      <c r="J167" s="40">
        <v>1.40863015814227</v>
      </c>
      <c r="K167" s="40">
        <v>1.24730141363953</v>
      </c>
      <c r="L167" s="40">
        <v>1.1232806123135</v>
      </c>
      <c r="M167" s="40">
        <v>1.0799848473337901</v>
      </c>
      <c r="N167" s="40">
        <v>1.12168618726606</v>
      </c>
      <c r="O167" s="40">
        <v>1.2332056510820899</v>
      </c>
      <c r="P167" s="40">
        <v>1.3127516179090799</v>
      </c>
      <c r="Q167" s="40">
        <v>1.4022475359017299</v>
      </c>
      <c r="R167" s="40">
        <v>1.5830293426967701</v>
      </c>
      <c r="S167" s="40">
        <v>1.7925650536012601</v>
      </c>
      <c r="T167" s="40">
        <v>2.1401803532014698</v>
      </c>
      <c r="U167" s="40">
        <v>2.52980261277049</v>
      </c>
      <c r="V167" s="40">
        <v>2.7989264074642501</v>
      </c>
      <c r="W167" s="40">
        <v>3.0488081284078201</v>
      </c>
      <c r="X167" s="40">
        <v>3.40201095865498</v>
      </c>
      <c r="Y167" s="40">
        <v>3.6680790824271101</v>
      </c>
      <c r="Z167" s="40">
        <v>3.8640557537642399</v>
      </c>
      <c r="AA167" s="40">
        <v>3.77711402471077</v>
      </c>
      <c r="AB167" s="40">
        <v>3.5656436836896699</v>
      </c>
      <c r="AC167" s="40">
        <v>3.2756007697179301</v>
      </c>
      <c r="AD167" s="40">
        <v>2.9266293162713</v>
      </c>
      <c r="AE167" s="40">
        <v>2.4533938387115399</v>
      </c>
      <c r="AF167" s="40">
        <v>1.9931817049937901</v>
      </c>
      <c r="AG167" s="40">
        <v>-5.6787463267368402E-2</v>
      </c>
      <c r="AH167" s="40">
        <v>-0.118975660684178</v>
      </c>
      <c r="AI167" s="40">
        <v>-9.3798098470961003E-2</v>
      </c>
      <c r="AJ167" s="40">
        <v>-7.5944056835722598E-2</v>
      </c>
      <c r="AK167" s="40">
        <v>-5.1253532112161999E-2</v>
      </c>
      <c r="AL167" s="40">
        <v>-1.9001799705664899E-3</v>
      </c>
      <c r="AM167" s="40">
        <v>-2.19304488297603E-2</v>
      </c>
      <c r="AN167" s="40">
        <v>-9.1954415743054893E-2</v>
      </c>
      <c r="AO167" s="40">
        <v>-5.7815927780412599E-2</v>
      </c>
      <c r="AP167" s="40">
        <v>-9.3735771405061702E-2</v>
      </c>
      <c r="AQ167" s="40">
        <v>-9.6427326701426896E-2</v>
      </c>
      <c r="AR167" s="40">
        <v>-1.47191895988456E-2</v>
      </c>
      <c r="AS167" s="40">
        <v>-3.2072850299651297E-2</v>
      </c>
      <c r="AT167" s="40">
        <v>-0.158419986284244</v>
      </c>
      <c r="AU167" s="40">
        <v>0.63965697018907297</v>
      </c>
      <c r="AV167" s="40">
        <v>0.74660227637326604</v>
      </c>
      <c r="AW167" s="40">
        <v>0.76490828043098602</v>
      </c>
      <c r="AX167" s="40">
        <v>0.72806207070333395</v>
      </c>
      <c r="AY167" s="40">
        <v>0.33263070964592001</v>
      </c>
      <c r="AZ167" s="40">
        <v>-0.63000576062214497</v>
      </c>
      <c r="BA167" s="40">
        <v>-0.61678676810483701</v>
      </c>
      <c r="BB167" s="40">
        <v>-0.50040876914468302</v>
      </c>
      <c r="BC167" s="40">
        <v>-0.313971476442446</v>
      </c>
      <c r="BD167" s="40">
        <v>-0.161880988650593</v>
      </c>
      <c r="BE167" s="40">
        <v>-3.0796646024493599E-2</v>
      </c>
      <c r="BF167" s="40">
        <v>-9.8245755063594703E-2</v>
      </c>
      <c r="BG167" s="40">
        <v>-7.3442168024186003E-2</v>
      </c>
      <c r="BH167" s="40">
        <v>-5.7511656990737799E-2</v>
      </c>
      <c r="BI167" s="40">
        <v>-3.6538343253539003E-2</v>
      </c>
      <c r="BJ167" s="40">
        <v>1.16641943911233E-2</v>
      </c>
      <c r="BK167" s="40">
        <v>-8.5419433937556199E-3</v>
      </c>
      <c r="BL167" s="40">
        <v>-7.2815645086796693E-2</v>
      </c>
      <c r="BM167" s="40">
        <v>-4.1789669585842501E-2</v>
      </c>
      <c r="BN167" s="40">
        <v>-7.3541013732156296E-2</v>
      </c>
      <c r="BO167" s="40">
        <v>-7.7975790195744202E-2</v>
      </c>
      <c r="BP167" s="40">
        <v>-4.5496125997656901E-4</v>
      </c>
      <c r="BQ167" s="40">
        <v>-1.7924448835230301E-2</v>
      </c>
      <c r="BR167" s="40">
        <v>-0.123785775632728</v>
      </c>
      <c r="BS167" s="40">
        <v>0.68971780274155103</v>
      </c>
      <c r="BT167" s="40">
        <v>0.812824083236237</v>
      </c>
      <c r="BU167" s="40">
        <v>0.85297393437852698</v>
      </c>
      <c r="BV167" s="40">
        <v>0.79774936302690802</v>
      </c>
      <c r="BW167" s="40">
        <v>0.39726223661420701</v>
      </c>
      <c r="BX167" s="40">
        <v>-0.55247426716426096</v>
      </c>
      <c r="BY167" s="40">
        <v>-0.55434706569090997</v>
      </c>
      <c r="BZ167" s="40">
        <v>-0.44456643863794398</v>
      </c>
      <c r="CA167" s="40">
        <v>-0.26843816137548898</v>
      </c>
      <c r="CB167" s="40">
        <v>-0.13185105583648399</v>
      </c>
      <c r="CC167" s="40">
        <v>-1.27954851771262E-2</v>
      </c>
      <c r="CD167" s="40">
        <v>-8.3888285579669097E-2</v>
      </c>
      <c r="CE167" s="40">
        <v>-5.9343712606410498E-2</v>
      </c>
      <c r="CF167" s="40">
        <v>-4.4745433008168502E-2</v>
      </c>
      <c r="CG167" s="40">
        <v>-2.6346648276495601E-2</v>
      </c>
      <c r="CH167" s="40">
        <v>2.1058838753282499E-2</v>
      </c>
      <c r="CI167" s="40">
        <v>7.3089468621839596E-4</v>
      </c>
      <c r="CJ167" s="40">
        <v>-5.9560190832135797E-2</v>
      </c>
      <c r="CK167" s="40">
        <v>-3.0689931980593201E-2</v>
      </c>
      <c r="CL167" s="40">
        <v>-5.9554186086587198E-2</v>
      </c>
      <c r="CM167" s="40">
        <v>-6.5196312220271002E-2</v>
      </c>
      <c r="CN167" s="40">
        <v>9.4243998348328001E-3</v>
      </c>
      <c r="CO167" s="40">
        <v>-8.1253090808236592E-3</v>
      </c>
      <c r="CP167" s="40">
        <v>-9.9798226840645501E-2</v>
      </c>
      <c r="CQ167" s="40">
        <v>0.72438978286858302</v>
      </c>
      <c r="CR167" s="40">
        <v>0.85868910494002504</v>
      </c>
      <c r="CS167" s="40">
        <v>0.91396793803083198</v>
      </c>
      <c r="CT167" s="40">
        <v>0.84601456940390496</v>
      </c>
      <c r="CU167" s="40">
        <v>0.44202583530735901</v>
      </c>
      <c r="CV167" s="40">
        <v>-0.498776190977196</v>
      </c>
      <c r="CW167" s="40">
        <v>-0.51110151800721804</v>
      </c>
      <c r="CX167" s="40">
        <v>-0.40589021063979402</v>
      </c>
      <c r="CY167" s="40">
        <v>-0.23690192606688801</v>
      </c>
      <c r="CZ167" s="40">
        <v>-0.111052415848716</v>
      </c>
      <c r="DA167" s="40">
        <v>5.2056756702412903E-3</v>
      </c>
      <c r="DB167" s="40">
        <v>-6.9530816095743603E-2</v>
      </c>
      <c r="DC167" s="40">
        <v>-4.5245257188635001E-2</v>
      </c>
      <c r="DD167" s="40">
        <v>-3.1979209025599302E-2</v>
      </c>
      <c r="DE167" s="40">
        <v>-1.6154953299452102E-2</v>
      </c>
      <c r="DF167" s="40">
        <v>3.0453483115441701E-2</v>
      </c>
      <c r="DG167" s="40">
        <v>1.0003732766192401E-2</v>
      </c>
      <c r="DH167" s="40">
        <v>-4.63047365774749E-2</v>
      </c>
      <c r="DI167" s="40">
        <v>-1.9590194375344001E-2</v>
      </c>
      <c r="DJ167" s="40">
        <v>-4.5567358441018002E-2</v>
      </c>
      <c r="DK167" s="40">
        <v>-5.24168342447979E-2</v>
      </c>
      <c r="DL167" s="40">
        <v>1.93037609296422E-2</v>
      </c>
      <c r="DM167" s="40">
        <v>1.6738306735829701E-3</v>
      </c>
      <c r="DN167" s="40">
        <v>-7.5810678048563299E-2</v>
      </c>
      <c r="DO167" s="40">
        <v>0.75906176299561501</v>
      </c>
      <c r="DP167" s="40">
        <v>0.90455412664381396</v>
      </c>
      <c r="DQ167" s="40">
        <v>0.97496194168313599</v>
      </c>
      <c r="DR167" s="40">
        <v>0.89427977578090201</v>
      </c>
      <c r="DS167" s="40">
        <v>0.486789434000511</v>
      </c>
      <c r="DT167" s="40">
        <v>-0.44507811479013099</v>
      </c>
      <c r="DU167" s="40">
        <v>-0.46785597032352599</v>
      </c>
      <c r="DV167" s="40">
        <v>-0.36721398264164401</v>
      </c>
      <c r="DW167" s="40">
        <v>-0.20536569075828601</v>
      </c>
      <c r="DX167" s="40">
        <v>-9.0253775860947405E-2</v>
      </c>
      <c r="DY167" s="40">
        <v>3.1196492913116099E-2</v>
      </c>
      <c r="DZ167" s="40">
        <v>-4.8800910475160497E-2</v>
      </c>
      <c r="EA167" s="40">
        <v>-2.488932674186E-2</v>
      </c>
      <c r="EB167" s="40">
        <v>-1.3546809180614501E-2</v>
      </c>
      <c r="EC167" s="40">
        <v>-1.43976444082911E-3</v>
      </c>
      <c r="ED167" s="40">
        <v>4.4017857477131501E-2</v>
      </c>
      <c r="EE167" s="40">
        <v>2.3392238202197099E-2</v>
      </c>
      <c r="EF167" s="40">
        <v>-2.7165965921216801E-2</v>
      </c>
      <c r="EG167" s="40">
        <v>-3.5639361807738401E-3</v>
      </c>
      <c r="EH167" s="40">
        <v>-2.53726007681126E-2</v>
      </c>
      <c r="EI167" s="40">
        <v>-3.3965297739115198E-2</v>
      </c>
      <c r="EJ167" s="40">
        <v>3.3567989268511199E-2</v>
      </c>
      <c r="EK167" s="40">
        <v>1.5822232138003999E-2</v>
      </c>
      <c r="EL167" s="40">
        <v>-4.1176467397046897E-2</v>
      </c>
      <c r="EM167" s="40">
        <v>0.80912259554809296</v>
      </c>
      <c r="EN167" s="40">
        <v>0.97077593350678504</v>
      </c>
      <c r="EO167" s="40">
        <v>1.0630275956306801</v>
      </c>
      <c r="EP167" s="40">
        <v>0.96396706810447597</v>
      </c>
      <c r="EQ167" s="40">
        <v>0.551420960968798</v>
      </c>
      <c r="ER167" s="40">
        <v>-0.36754662133224802</v>
      </c>
      <c r="ES167" s="40">
        <v>-0.405416267909599</v>
      </c>
      <c r="ET167" s="40">
        <v>-0.31137165213490398</v>
      </c>
      <c r="EU167" s="40">
        <v>-0.15983237569132899</v>
      </c>
      <c r="EV167" s="40">
        <v>-6.0223843046837602E-2</v>
      </c>
      <c r="EW167" s="40">
        <v>88.802389855308107</v>
      </c>
      <c r="EX167" s="40">
        <v>87.233620549504195</v>
      </c>
      <c r="EY167" s="40">
        <v>86.219476507884906</v>
      </c>
      <c r="EZ167" s="40">
        <v>84.745813688831106</v>
      </c>
      <c r="FA167" s="40">
        <v>83.675093480734802</v>
      </c>
      <c r="FB167" s="40">
        <v>81.243862786538799</v>
      </c>
      <c r="FC167" s="40">
        <v>79.3531133149081</v>
      </c>
      <c r="FD167" s="40">
        <v>80.3531133149081</v>
      </c>
      <c r="FE167" s="40">
        <v>82.944155421882598</v>
      </c>
      <c r="FF167" s="40">
        <v>86.589822793041805</v>
      </c>
      <c r="FG167" s="40">
        <v>92.057470330027598</v>
      </c>
      <c r="FH167" s="40">
        <v>95.549341570476301</v>
      </c>
      <c r="FI167" s="40">
        <v>98.031133149081498</v>
      </c>
      <c r="FJ167" s="40">
        <v>100.02300438953</v>
      </c>
      <c r="FK167" s="40">
        <v>102.014875629979</v>
      </c>
      <c r="FL167" s="40">
        <v>103.94204194439899</v>
      </c>
      <c r="FM167" s="40">
        <v>104.948057226467</v>
      </c>
      <c r="FN167" s="40">
        <v>104.498618110876</v>
      </c>
      <c r="FO167" s="40">
        <v>103.41570476345299</v>
      </c>
      <c r="FP167" s="40">
        <v>100.873272638595</v>
      </c>
      <c r="FQ167" s="40">
        <v>98.193301902129704</v>
      </c>
      <c r="FR167" s="40">
        <v>95.082100471468095</v>
      </c>
      <c r="FS167" s="40">
        <v>92.096244513087299</v>
      </c>
      <c r="FT167" s="40">
        <v>89.106324174930904</v>
      </c>
      <c r="FU167" s="40">
        <v>7.2789478408399097E-2</v>
      </c>
      <c r="FV167" s="40">
        <v>0</v>
      </c>
      <c r="FW167" s="40">
        <v>0</v>
      </c>
      <c r="FX167" s="41">
        <v>1</v>
      </c>
      <c r="FY167" s="22"/>
      <c r="FZ167" s="22"/>
    </row>
    <row r="168" spans="1:182" x14ac:dyDescent="0.2">
      <c r="A168" t="s">
        <v>42</v>
      </c>
      <c r="B168" t="s">
        <v>58</v>
      </c>
      <c r="C168" t="s">
        <v>3</v>
      </c>
      <c r="D168" t="s">
        <v>80</v>
      </c>
      <c r="E168" t="s">
        <v>78</v>
      </c>
      <c r="F168" s="22" t="s">
        <v>1</v>
      </c>
      <c r="G168" s="35">
        <v>43672</v>
      </c>
      <c r="H168" s="40">
        <v>7426</v>
      </c>
      <c r="I168" s="40">
        <v>10.7884858082506</v>
      </c>
      <c r="J168" s="40">
        <v>9.3292662807483602</v>
      </c>
      <c r="K168" s="40">
        <v>8.2251995340237194</v>
      </c>
      <c r="L168" s="40">
        <v>7.4070235273825604</v>
      </c>
      <c r="M168" s="40">
        <v>6.8740472319071504</v>
      </c>
      <c r="N168" s="40">
        <v>6.4265770002404601</v>
      </c>
      <c r="O168" s="40">
        <v>6.3680676192773298</v>
      </c>
      <c r="P168" s="40">
        <v>6.7626014805315098</v>
      </c>
      <c r="Q168" s="40">
        <v>7.5029702717859497</v>
      </c>
      <c r="R168" s="40">
        <v>8.8835398787118507</v>
      </c>
      <c r="S168" s="40">
        <v>10.926095945674501</v>
      </c>
      <c r="T168" s="40">
        <v>13.3792410444944</v>
      </c>
      <c r="U168" s="40">
        <v>15.7777597433565</v>
      </c>
      <c r="V168" s="40">
        <v>17.582344113280399</v>
      </c>
      <c r="W168" s="40">
        <v>19.375336423735099</v>
      </c>
      <c r="X168" s="40">
        <v>20.9701612481092</v>
      </c>
      <c r="Y168" s="40">
        <v>22.1492918017465</v>
      </c>
      <c r="Z168" s="40">
        <v>22.472841908401101</v>
      </c>
      <c r="AA168" s="40">
        <v>21.963625299125098</v>
      </c>
      <c r="AB168" s="40">
        <v>20.511494556273998</v>
      </c>
      <c r="AC168" s="40">
        <v>19.139838402551899</v>
      </c>
      <c r="AD168" s="40">
        <v>17.702270002149199</v>
      </c>
      <c r="AE168" s="40">
        <v>15.306867170680601</v>
      </c>
      <c r="AF168" s="40">
        <v>12.778155548307801</v>
      </c>
      <c r="AG168" s="40">
        <v>-0.44374293592397901</v>
      </c>
      <c r="AH168" s="40">
        <v>-0.37894247994396402</v>
      </c>
      <c r="AI168" s="40">
        <v>-0.29624068814633903</v>
      </c>
      <c r="AJ168" s="40">
        <v>-0.346192784333059</v>
      </c>
      <c r="AK168" s="40">
        <v>-0.34688104287865901</v>
      </c>
      <c r="AL168" s="40">
        <v>-0.28883959904987799</v>
      </c>
      <c r="AM168" s="40">
        <v>-0.221531999381819</v>
      </c>
      <c r="AN168" s="40">
        <v>-8.8698694363486597E-2</v>
      </c>
      <c r="AO168" s="40">
        <v>-9.8988314217446804E-2</v>
      </c>
      <c r="AP168" s="40">
        <v>-0.25996793664237999</v>
      </c>
      <c r="AQ168" s="40">
        <v>-0.19601324386969499</v>
      </c>
      <c r="AR168" s="40">
        <v>-2.25867140747609E-2</v>
      </c>
      <c r="AS168" s="40">
        <v>-7.7366781294558998E-2</v>
      </c>
      <c r="AT168" s="40">
        <v>-0.29426082647324198</v>
      </c>
      <c r="AU168" s="40">
        <v>0.86049706959268402</v>
      </c>
      <c r="AV168" s="40">
        <v>1.2114768136102401</v>
      </c>
      <c r="AW168" s="40">
        <v>1.1915267236884699</v>
      </c>
      <c r="AX168" s="40">
        <v>1.0217282691971901</v>
      </c>
      <c r="AY168" s="40">
        <v>0.51828375183732001</v>
      </c>
      <c r="AZ168" s="40">
        <v>-0.56918937853247598</v>
      </c>
      <c r="BA168" s="40">
        <v>-0.62650372484556804</v>
      </c>
      <c r="BB168" s="40">
        <v>-0.70705889555326795</v>
      </c>
      <c r="BC168" s="40">
        <v>-0.81533819855453504</v>
      </c>
      <c r="BD168" s="40">
        <v>-0.57745726323511004</v>
      </c>
      <c r="BE168" s="40">
        <v>-0.34926431935795199</v>
      </c>
      <c r="BF168" s="40">
        <v>-0.29239653290047302</v>
      </c>
      <c r="BG168" s="40">
        <v>-0.225480339996361</v>
      </c>
      <c r="BH168" s="40">
        <v>-0.27024974382547501</v>
      </c>
      <c r="BI168" s="40">
        <v>-0.29210149892962101</v>
      </c>
      <c r="BJ168" s="40">
        <v>-0.22886562192474999</v>
      </c>
      <c r="BK168" s="40">
        <v>-0.16411083955376199</v>
      </c>
      <c r="BL168" s="40">
        <v>-4.0131507426021902E-2</v>
      </c>
      <c r="BM168" s="40">
        <v>-5.3565727152299299E-2</v>
      </c>
      <c r="BN168" s="40">
        <v>-0.22439773274291699</v>
      </c>
      <c r="BO168" s="40">
        <v>-0.15497746127884199</v>
      </c>
      <c r="BP168" s="40">
        <v>6.13782842018506E-3</v>
      </c>
      <c r="BQ168" s="40">
        <v>-4.8647011656529099E-2</v>
      </c>
      <c r="BR168" s="40">
        <v>-0.21129822317872199</v>
      </c>
      <c r="BS168" s="40">
        <v>0.97648564739992705</v>
      </c>
      <c r="BT168" s="40">
        <v>1.31936086276463</v>
      </c>
      <c r="BU168" s="40">
        <v>1.2989222097958599</v>
      </c>
      <c r="BV168" s="40">
        <v>1.14488974784548</v>
      </c>
      <c r="BW168" s="40">
        <v>0.65555438639905605</v>
      </c>
      <c r="BX168" s="40">
        <v>-0.45440676138469699</v>
      </c>
      <c r="BY168" s="40">
        <v>-0.51213059778453796</v>
      </c>
      <c r="BZ168" s="40">
        <v>-0.558474164965445</v>
      </c>
      <c r="CA168" s="40">
        <v>-0.66308993274224004</v>
      </c>
      <c r="CB168" s="40">
        <v>-0.47774119147093802</v>
      </c>
      <c r="CC168" s="40">
        <v>-0.28382871733169901</v>
      </c>
      <c r="CD168" s="40">
        <v>-0.23245507362047599</v>
      </c>
      <c r="CE168" s="40">
        <v>-0.176471938422814</v>
      </c>
      <c r="CF168" s="40">
        <v>-0.21765182531293001</v>
      </c>
      <c r="CG168" s="40">
        <v>-0.25416135366379899</v>
      </c>
      <c r="CH168" s="40">
        <v>-0.18732782806481499</v>
      </c>
      <c r="CI168" s="40">
        <v>-0.124341119177208</v>
      </c>
      <c r="CJ168" s="40">
        <v>-6.4940217018999201E-3</v>
      </c>
      <c r="CK168" s="40">
        <v>-2.2106181720443801E-2</v>
      </c>
      <c r="CL168" s="40">
        <v>-0.19976191787859601</v>
      </c>
      <c r="CM168" s="40">
        <v>-0.12655620326249101</v>
      </c>
      <c r="CN168" s="40">
        <v>2.6032359049471699E-2</v>
      </c>
      <c r="CO168" s="40">
        <v>-2.8755786693403101E-2</v>
      </c>
      <c r="CP168" s="40">
        <v>-0.153838576863429</v>
      </c>
      <c r="CQ168" s="40">
        <v>1.0568189830567001</v>
      </c>
      <c r="CR168" s="40">
        <v>1.3940810265650301</v>
      </c>
      <c r="CS168" s="40">
        <v>1.3733039963181799</v>
      </c>
      <c r="CT168" s="40">
        <v>1.23019101277417</v>
      </c>
      <c r="CU168" s="40">
        <v>0.75062760973309395</v>
      </c>
      <c r="CV168" s="40">
        <v>-0.374908670406992</v>
      </c>
      <c r="CW168" s="40">
        <v>-0.43291611839349797</v>
      </c>
      <c r="CX168" s="40">
        <v>-0.45556483318953001</v>
      </c>
      <c r="CY168" s="40">
        <v>-0.55764324762997297</v>
      </c>
      <c r="CZ168" s="40">
        <v>-0.40867814392915203</v>
      </c>
      <c r="DA168" s="40">
        <v>-0.218393115305447</v>
      </c>
      <c r="DB168" s="40">
        <v>-0.17251361434047899</v>
      </c>
      <c r="DC168" s="40">
        <v>-0.12746353684926701</v>
      </c>
      <c r="DD168" s="40">
        <v>-0.16505390680038601</v>
      </c>
      <c r="DE168" s="40">
        <v>-0.21622120839797801</v>
      </c>
      <c r="DF168" s="40">
        <v>-0.14579003420487999</v>
      </c>
      <c r="DG168" s="40">
        <v>-8.4571398800653896E-2</v>
      </c>
      <c r="DH168" s="40">
        <v>2.7143464022222102E-2</v>
      </c>
      <c r="DI168" s="40">
        <v>9.3533637114116205E-3</v>
      </c>
      <c r="DJ168" s="40">
        <v>-0.175126103014274</v>
      </c>
      <c r="DK168" s="40">
        <v>-9.8134945246140998E-2</v>
      </c>
      <c r="DL168" s="40">
        <v>4.5926889678758402E-2</v>
      </c>
      <c r="DM168" s="40">
        <v>-8.8645617302771096E-3</v>
      </c>
      <c r="DN168" s="40">
        <v>-9.6378930548136996E-2</v>
      </c>
      <c r="DO168" s="40">
        <v>1.13715231871346</v>
      </c>
      <c r="DP168" s="40">
        <v>1.4688011903654199</v>
      </c>
      <c r="DQ168" s="40">
        <v>1.4476857828405101</v>
      </c>
      <c r="DR168" s="40">
        <v>1.3154922777028599</v>
      </c>
      <c r="DS168" s="40">
        <v>0.84570083306713195</v>
      </c>
      <c r="DT168" s="40">
        <v>-0.295410579429287</v>
      </c>
      <c r="DU168" s="40">
        <v>-0.35370163900245699</v>
      </c>
      <c r="DV168" s="40">
        <v>-0.35265550141361601</v>
      </c>
      <c r="DW168" s="40">
        <v>-0.45219656251770701</v>
      </c>
      <c r="DX168" s="40">
        <v>-0.33961509638736698</v>
      </c>
      <c r="DY168" s="40">
        <v>-0.12391449873942</v>
      </c>
      <c r="DZ168" s="40">
        <v>-8.5967667296987405E-2</v>
      </c>
      <c r="EA168" s="40">
        <v>-5.6703188699289198E-2</v>
      </c>
      <c r="EB168" s="40">
        <v>-8.9110866292802099E-2</v>
      </c>
      <c r="EC168" s="40">
        <v>-0.16144166444894001</v>
      </c>
      <c r="ED168" s="40">
        <v>-8.5816057079751207E-2</v>
      </c>
      <c r="EE168" s="40">
        <v>-2.7150238972596899E-2</v>
      </c>
      <c r="EF168" s="40">
        <v>7.5710650959686807E-2</v>
      </c>
      <c r="EG168" s="40">
        <v>5.4775950776559099E-2</v>
      </c>
      <c r="EH168" s="40">
        <v>-0.139555899114812</v>
      </c>
      <c r="EI168" s="40">
        <v>-5.7099162655287701E-2</v>
      </c>
      <c r="EJ168" s="40">
        <v>7.4651432173704402E-2</v>
      </c>
      <c r="EK168" s="40">
        <v>1.98552079077528E-2</v>
      </c>
      <c r="EL168" s="40">
        <v>-1.3416327253617201E-2</v>
      </c>
      <c r="EM168" s="40">
        <v>1.25314089652071</v>
      </c>
      <c r="EN168" s="40">
        <v>1.5766852395198101</v>
      </c>
      <c r="EO168" s="40">
        <v>1.5550812689479001</v>
      </c>
      <c r="EP168" s="40">
        <v>1.4386537563511499</v>
      </c>
      <c r="EQ168" s="40">
        <v>0.982971467628868</v>
      </c>
      <c r="ER168" s="40">
        <v>-0.18062796228150901</v>
      </c>
      <c r="ES168" s="40">
        <v>-0.23932851194142801</v>
      </c>
      <c r="ET168" s="40">
        <v>-0.204070770825793</v>
      </c>
      <c r="EU168" s="40">
        <v>-0.29994829670541101</v>
      </c>
      <c r="EV168" s="40">
        <v>-0.23989902462319401</v>
      </c>
      <c r="EW168" s="40">
        <v>88.939975952411103</v>
      </c>
      <c r="EX168" s="40">
        <v>87.402528160992304</v>
      </c>
      <c r="EY168" s="40">
        <v>86.381644728515397</v>
      </c>
      <c r="EZ168" s="40">
        <v>84.856442222503503</v>
      </c>
      <c r="FA168" s="40">
        <v>83.752025060118996</v>
      </c>
      <c r="FB168" s="40">
        <v>81.289472851537795</v>
      </c>
      <c r="FC168" s="40">
        <v>79.322601569421593</v>
      </c>
      <c r="FD168" s="40">
        <v>80.322601569421593</v>
      </c>
      <c r="FE168" s="40">
        <v>82.850208834324803</v>
      </c>
      <c r="FF168" s="40">
        <v>86.394380458169806</v>
      </c>
      <c r="FG168" s="40">
        <v>91.867975572712297</v>
      </c>
      <c r="FH168" s="40">
        <v>95.398699531704807</v>
      </c>
      <c r="FI168" s="40">
        <v>97.893178078724205</v>
      </c>
      <c r="FJ168" s="40">
        <v>99.923902037716701</v>
      </c>
      <c r="FK168" s="40">
        <v>101.954625996709</v>
      </c>
      <c r="FL168" s="40">
        <v>103.932540184787</v>
      </c>
      <c r="FM168" s="40">
        <v>104.98414757625601</v>
      </c>
      <c r="FN168" s="40">
        <v>104.516073914694</v>
      </c>
      <c r="FO168" s="40">
        <v>103.45774269079899</v>
      </c>
      <c r="FP168" s="40">
        <v>100.895092393368</v>
      </c>
      <c r="FQ168" s="40">
        <v>98.257546513099598</v>
      </c>
      <c r="FR168" s="40">
        <v>95.157448424250106</v>
      </c>
      <c r="FS168" s="40">
        <v>92.178331856726999</v>
      </c>
      <c r="FT168" s="40">
        <v>89.214577268700197</v>
      </c>
      <c r="FU168" s="40">
        <v>2.1047196491777401E-2</v>
      </c>
      <c r="FV168" s="40">
        <v>0</v>
      </c>
      <c r="FW168" s="40">
        <v>0</v>
      </c>
      <c r="FX168" s="41">
        <v>1</v>
      </c>
      <c r="FY168" s="22"/>
      <c r="FZ168" s="22"/>
    </row>
    <row r="169" spans="1:182" x14ac:dyDescent="0.2">
      <c r="A169" t="s">
        <v>42</v>
      </c>
      <c r="B169" t="s">
        <v>58</v>
      </c>
      <c r="C169" t="s">
        <v>3</v>
      </c>
      <c r="D169" t="s">
        <v>80</v>
      </c>
      <c r="E169" t="s">
        <v>78</v>
      </c>
      <c r="F169" s="22" t="s">
        <v>77</v>
      </c>
      <c r="G169" s="35">
        <v>43672</v>
      </c>
      <c r="H169" s="40">
        <v>6265</v>
      </c>
      <c r="I169" s="40">
        <v>9.2774844189092995</v>
      </c>
      <c r="J169" s="40">
        <v>8.0108609716128392</v>
      </c>
      <c r="K169" s="40">
        <v>7.0613425429916097</v>
      </c>
      <c r="L169" s="40">
        <v>6.37093016186114</v>
      </c>
      <c r="M169" s="40">
        <v>5.9243266818099398</v>
      </c>
      <c r="N169" s="40">
        <v>5.5241899500606699</v>
      </c>
      <c r="O169" s="40">
        <v>5.4567524083096401</v>
      </c>
      <c r="P169" s="40">
        <v>5.7895122012018501</v>
      </c>
      <c r="Q169" s="40">
        <v>6.38805043624125</v>
      </c>
      <c r="R169" s="40">
        <v>7.5571511167917302</v>
      </c>
      <c r="S169" s="40">
        <v>9.29862641774859</v>
      </c>
      <c r="T169" s="40">
        <v>11.3448178623775</v>
      </c>
      <c r="U169" s="40">
        <v>13.3163397724222</v>
      </c>
      <c r="V169" s="40">
        <v>14.8071947605322</v>
      </c>
      <c r="W169" s="40">
        <v>16.292013260780202</v>
      </c>
      <c r="X169" s="40">
        <v>17.601420860710999</v>
      </c>
      <c r="Y169" s="40">
        <v>18.579492320267601</v>
      </c>
      <c r="Z169" s="40">
        <v>18.881838978019498</v>
      </c>
      <c r="AA169" s="40">
        <v>18.487010695713099</v>
      </c>
      <c r="AB169" s="40">
        <v>17.302143625719399</v>
      </c>
      <c r="AC169" s="40">
        <v>16.196188707026899</v>
      </c>
      <c r="AD169" s="40">
        <v>15.0436344188305</v>
      </c>
      <c r="AE169" s="40">
        <v>13.072895396139399</v>
      </c>
      <c r="AF169" s="40">
        <v>10.971757060854999</v>
      </c>
      <c r="AG169" s="40">
        <v>-0.35997005320402098</v>
      </c>
      <c r="AH169" s="40">
        <v>-0.33377755573363799</v>
      </c>
      <c r="AI169" s="40">
        <v>-0.28553097882754302</v>
      </c>
      <c r="AJ169" s="40">
        <v>-0.311246387086415</v>
      </c>
      <c r="AK169" s="40">
        <v>-0.28893676357143999</v>
      </c>
      <c r="AL169" s="40">
        <v>-0.24097617181658301</v>
      </c>
      <c r="AM169" s="40">
        <v>-0.191130151077232</v>
      </c>
      <c r="AN169" s="40">
        <v>-4.5127695130713602E-2</v>
      </c>
      <c r="AO169" s="40">
        <v>-9.91378873560117E-2</v>
      </c>
      <c r="AP169" s="40">
        <v>-0.23139256921896301</v>
      </c>
      <c r="AQ169" s="40">
        <v>-0.15811880063751499</v>
      </c>
      <c r="AR169" s="40">
        <v>-2.0884794634000899E-2</v>
      </c>
      <c r="AS169" s="40">
        <v>-7.7349185901925396E-2</v>
      </c>
      <c r="AT169" s="40">
        <v>-0.21215125025015699</v>
      </c>
      <c r="AU169" s="40">
        <v>0.30254843414237598</v>
      </c>
      <c r="AV169" s="40">
        <v>0.54712744343985797</v>
      </c>
      <c r="AW169" s="40">
        <v>0.49112650594811202</v>
      </c>
      <c r="AX169" s="40">
        <v>0.37538679323391699</v>
      </c>
      <c r="AY169" s="40">
        <v>0.28814611607656299</v>
      </c>
      <c r="AZ169" s="40">
        <v>-0.13781086152403799</v>
      </c>
      <c r="BA169" s="40">
        <v>-0.21093183980235899</v>
      </c>
      <c r="BB169" s="40">
        <v>-0.417945584615526</v>
      </c>
      <c r="BC169" s="40">
        <v>-0.61144486392199204</v>
      </c>
      <c r="BD169" s="40">
        <v>-0.46722025604406597</v>
      </c>
      <c r="BE169" s="40">
        <v>-0.27387167922622901</v>
      </c>
      <c r="BF169" s="40">
        <v>-0.25358341386398198</v>
      </c>
      <c r="BG169" s="40">
        <v>-0.21935407874327201</v>
      </c>
      <c r="BH169" s="40">
        <v>-0.240439188238629</v>
      </c>
      <c r="BI169" s="40">
        <v>-0.239912310974602</v>
      </c>
      <c r="BJ169" s="40">
        <v>-0.189283791410462</v>
      </c>
      <c r="BK169" s="40">
        <v>-0.14012419898658299</v>
      </c>
      <c r="BL169" s="40">
        <v>2.8411972574131899E-3</v>
      </c>
      <c r="BM169" s="40">
        <v>-5.9076324622043798E-2</v>
      </c>
      <c r="BN169" s="40">
        <v>-0.194820600136901</v>
      </c>
      <c r="BO169" s="40">
        <v>-0.11494819667499299</v>
      </c>
      <c r="BP169" s="40">
        <v>6.5485639896186798E-3</v>
      </c>
      <c r="BQ169" s="40">
        <v>-4.9819419745668302E-2</v>
      </c>
      <c r="BR169" s="40">
        <v>-0.15111660203764701</v>
      </c>
      <c r="BS169" s="40">
        <v>0.39486631147510398</v>
      </c>
      <c r="BT169" s="40">
        <v>0.64576359757241497</v>
      </c>
      <c r="BU169" s="40">
        <v>0.59164821713131499</v>
      </c>
      <c r="BV169" s="40">
        <v>0.46966115474826198</v>
      </c>
      <c r="BW169" s="40">
        <v>0.39416143216357802</v>
      </c>
      <c r="BX169" s="40">
        <v>-4.5737926354899101E-2</v>
      </c>
      <c r="BY169" s="40">
        <v>-0.115404185226024</v>
      </c>
      <c r="BZ169" s="40">
        <v>-0.294747611196988</v>
      </c>
      <c r="CA169" s="40">
        <v>-0.48386880397315202</v>
      </c>
      <c r="CB169" s="40">
        <v>-0.376943191258578</v>
      </c>
      <c r="CC169" s="40">
        <v>-0.214240207688106</v>
      </c>
      <c r="CD169" s="40">
        <v>-0.19804119549806901</v>
      </c>
      <c r="CE169" s="40">
        <v>-0.173520159337613</v>
      </c>
      <c r="CF169" s="40">
        <v>-0.19139833801450001</v>
      </c>
      <c r="CG169" s="40">
        <v>-0.20595812444775299</v>
      </c>
      <c r="CH169" s="40">
        <v>-0.15348180621013199</v>
      </c>
      <c r="CI169" s="40">
        <v>-0.104797631946503</v>
      </c>
      <c r="CJ169" s="40">
        <v>3.6064305999230502E-2</v>
      </c>
      <c r="CK169" s="40">
        <v>-3.1329808310835601E-2</v>
      </c>
      <c r="CL169" s="40">
        <v>-0.16949096575875799</v>
      </c>
      <c r="CM169" s="40">
        <v>-8.50483678798679E-2</v>
      </c>
      <c r="CN169" s="40">
        <v>2.55488246029194E-2</v>
      </c>
      <c r="CO169" s="40">
        <v>-3.0752387568946202E-2</v>
      </c>
      <c r="CP169" s="40">
        <v>-0.108844190613683</v>
      </c>
      <c r="CQ169" s="40">
        <v>0.45880539209056798</v>
      </c>
      <c r="CR169" s="40">
        <v>0.71407869745226404</v>
      </c>
      <c r="CS169" s="40">
        <v>0.66126924808052501</v>
      </c>
      <c r="CT169" s="40">
        <v>0.53495529034793499</v>
      </c>
      <c r="CU169" s="40">
        <v>0.46758731713416501</v>
      </c>
      <c r="CV169" s="40">
        <v>1.8031508064223802E-2</v>
      </c>
      <c r="CW169" s="40">
        <v>-4.9242022669485901E-2</v>
      </c>
      <c r="CX169" s="40">
        <v>-0.20942107010160199</v>
      </c>
      <c r="CY169" s="40">
        <v>-0.39551001348371301</v>
      </c>
      <c r="CZ169" s="40">
        <v>-0.31441757119646602</v>
      </c>
      <c r="DA169" s="40">
        <v>-0.15460873614998299</v>
      </c>
      <c r="DB169" s="40">
        <v>-0.14249897713215601</v>
      </c>
      <c r="DC169" s="40">
        <v>-0.12768623993195499</v>
      </c>
      <c r="DD169" s="40">
        <v>-0.142357487790371</v>
      </c>
      <c r="DE169" s="40">
        <v>-0.17200393792090299</v>
      </c>
      <c r="DF169" s="40">
        <v>-0.117679821009802</v>
      </c>
      <c r="DG169" s="40">
        <v>-6.9471064906423394E-2</v>
      </c>
      <c r="DH169" s="40">
        <v>6.9287414741047895E-2</v>
      </c>
      <c r="DI169" s="40">
        <v>-3.5832919996274201E-3</v>
      </c>
      <c r="DJ169" s="40">
        <v>-0.14416133138061499</v>
      </c>
      <c r="DK169" s="40">
        <v>-5.5148539084742397E-2</v>
      </c>
      <c r="DL169" s="40">
        <v>4.45490852162201E-2</v>
      </c>
      <c r="DM169" s="40">
        <v>-1.16853553922241E-2</v>
      </c>
      <c r="DN169" s="40">
        <v>-6.6571779189718003E-2</v>
      </c>
      <c r="DO169" s="40">
        <v>0.52274447270603197</v>
      </c>
      <c r="DP169" s="40">
        <v>0.78239379733211201</v>
      </c>
      <c r="DQ169" s="40">
        <v>0.73089027902973602</v>
      </c>
      <c r="DR169" s="40">
        <v>0.60024942594760899</v>
      </c>
      <c r="DS169" s="40">
        <v>0.54101320210475101</v>
      </c>
      <c r="DT169" s="40">
        <v>8.1800942483346697E-2</v>
      </c>
      <c r="DU169" s="40">
        <v>1.6920139887052502E-2</v>
      </c>
      <c r="DV169" s="40">
        <v>-0.12409452900621699</v>
      </c>
      <c r="DW169" s="40">
        <v>-0.307151222994275</v>
      </c>
      <c r="DX169" s="40">
        <v>-0.25189195113435398</v>
      </c>
      <c r="DY169" s="40">
        <v>-6.8510362172190503E-2</v>
      </c>
      <c r="DZ169" s="40">
        <v>-6.2304835262500302E-2</v>
      </c>
      <c r="EA169" s="40">
        <v>-6.1509339847684301E-2</v>
      </c>
      <c r="EB169" s="40">
        <v>-7.1550288942585194E-2</v>
      </c>
      <c r="EC169" s="40">
        <v>-0.122979485324065</v>
      </c>
      <c r="ED169" s="40">
        <v>-6.5987440603680697E-2</v>
      </c>
      <c r="EE169" s="40">
        <v>-1.84651128157747E-2</v>
      </c>
      <c r="EF169" s="40">
        <v>0.11725630712917499</v>
      </c>
      <c r="EG169" s="40">
        <v>3.6478270734340401E-2</v>
      </c>
      <c r="EH169" s="40">
        <v>-0.107589362298553</v>
      </c>
      <c r="EI169" s="40">
        <v>-1.19779351222208E-2</v>
      </c>
      <c r="EJ169" s="40">
        <v>7.1982443839839705E-2</v>
      </c>
      <c r="EK169" s="40">
        <v>1.5844410764033E-2</v>
      </c>
      <c r="EL169" s="40">
        <v>-5.5371309772083502E-3</v>
      </c>
      <c r="EM169" s="40">
        <v>0.61506235003875898</v>
      </c>
      <c r="EN169" s="40">
        <v>0.881029951464669</v>
      </c>
      <c r="EO169" s="40">
        <v>0.83141199021293799</v>
      </c>
      <c r="EP169" s="40">
        <v>0.69452378746195298</v>
      </c>
      <c r="EQ169" s="40">
        <v>0.64702851819176599</v>
      </c>
      <c r="ER169" s="40">
        <v>0.17387387765248599</v>
      </c>
      <c r="ES169" s="40">
        <v>0.112447794463388</v>
      </c>
      <c r="ET169" s="40">
        <v>-8.9655558767805699E-4</v>
      </c>
      <c r="EU169" s="40">
        <v>-0.179575163045435</v>
      </c>
      <c r="EV169" s="40">
        <v>-0.161614886348866</v>
      </c>
      <c r="EW169" s="40">
        <v>88.959544811063907</v>
      </c>
      <c r="EX169" s="40">
        <v>87.423391048676905</v>
      </c>
      <c r="EY169" s="40">
        <v>86.403245126864903</v>
      </c>
      <c r="EZ169" s="40">
        <v>84.878961123815699</v>
      </c>
      <c r="FA169" s="40">
        <v>83.778231514755504</v>
      </c>
      <c r="FB169" s="40">
        <v>81.314385277142506</v>
      </c>
      <c r="FC169" s="40">
        <v>79.346400958292506</v>
      </c>
      <c r="FD169" s="40">
        <v>80.346400958292506</v>
      </c>
      <c r="FE169" s="40">
        <v>82.873080692584097</v>
      </c>
      <c r="FF169" s="40">
        <v>86.415768267450702</v>
      </c>
      <c r="FG169" s="40">
        <v>91.890286398780404</v>
      </c>
      <c r="FH169" s="40">
        <v>95.419906348687803</v>
      </c>
      <c r="FI169" s="40">
        <v>97.914570401829494</v>
      </c>
      <c r="FJ169" s="40">
        <v>99.944190351736907</v>
      </c>
      <c r="FK169" s="40">
        <v>101.97381030164399</v>
      </c>
      <c r="FL169" s="40">
        <v>103.952466514211</v>
      </c>
      <c r="FM169" s="40">
        <v>105.00223238593099</v>
      </c>
      <c r="FN169" s="40">
        <v>104.53305020145901</v>
      </c>
      <c r="FO169" s="40">
        <v>103.47675051726</v>
      </c>
      <c r="FP169" s="40">
        <v>100.91631275182399</v>
      </c>
      <c r="FQ169" s="40">
        <v>98.283567461613899</v>
      </c>
      <c r="FR169" s="40">
        <v>95.186975933790706</v>
      </c>
      <c r="FS169" s="40">
        <v>92.207121855602793</v>
      </c>
      <c r="FT169" s="40">
        <v>89.242077752368502</v>
      </c>
      <c r="FU169" s="40">
        <v>2.0734061228718299E-2</v>
      </c>
      <c r="FV169" s="40">
        <v>0</v>
      </c>
      <c r="FW169" s="40">
        <v>0</v>
      </c>
      <c r="FX169" s="41">
        <v>1</v>
      </c>
      <c r="FY169" s="22"/>
      <c r="FZ169" s="22"/>
    </row>
    <row r="170" spans="1:182" x14ac:dyDescent="0.2">
      <c r="A170" t="s">
        <v>42</v>
      </c>
      <c r="B170" t="s">
        <v>58</v>
      </c>
      <c r="C170" t="s">
        <v>3</v>
      </c>
      <c r="D170" t="s">
        <v>80</v>
      </c>
      <c r="E170" t="s">
        <v>78</v>
      </c>
      <c r="F170" s="22" t="s">
        <v>78</v>
      </c>
      <c r="G170" s="35">
        <v>43672</v>
      </c>
      <c r="H170" s="40">
        <v>1161</v>
      </c>
      <c r="I170" s="40">
        <v>1.49899305906618</v>
      </c>
      <c r="J170" s="40">
        <v>1.3076959088736499</v>
      </c>
      <c r="K170" s="40">
        <v>1.15453669988168</v>
      </c>
      <c r="L170" s="40">
        <v>1.0290780097531</v>
      </c>
      <c r="M170" s="40">
        <v>0.944061240226026</v>
      </c>
      <c r="N170" s="40">
        <v>0.89653445438436097</v>
      </c>
      <c r="O170" s="40">
        <v>0.90548208090254201</v>
      </c>
      <c r="P170" s="40">
        <v>0.96716874561691601</v>
      </c>
      <c r="Q170" s="40">
        <v>1.10942018869547</v>
      </c>
      <c r="R170" s="40">
        <v>1.3217188935682</v>
      </c>
      <c r="S170" s="40">
        <v>1.62502503541831</v>
      </c>
      <c r="T170" s="40">
        <v>2.0340532528690298</v>
      </c>
      <c r="U170" s="40">
        <v>2.46167197450273</v>
      </c>
      <c r="V170" s="40">
        <v>2.7724004145969201</v>
      </c>
      <c r="W170" s="40">
        <v>3.0772342571440499</v>
      </c>
      <c r="X170" s="40">
        <v>3.3625400966635999</v>
      </c>
      <c r="Y170" s="40">
        <v>3.5641462076996899</v>
      </c>
      <c r="Z170" s="40">
        <v>3.5852040546626101</v>
      </c>
      <c r="AA170" s="40">
        <v>3.4682021081583199</v>
      </c>
      <c r="AB170" s="40">
        <v>3.1989571955850198</v>
      </c>
      <c r="AC170" s="40">
        <v>2.9303156674961301</v>
      </c>
      <c r="AD170" s="40">
        <v>2.6425449765234399</v>
      </c>
      <c r="AE170" s="40">
        <v>2.2153405220644</v>
      </c>
      <c r="AF170" s="40">
        <v>1.78709684712717</v>
      </c>
      <c r="AG170" s="40">
        <v>-0.10535995253156299</v>
      </c>
      <c r="AH170" s="40">
        <v>-6.7494377425062493E-2</v>
      </c>
      <c r="AI170" s="40">
        <v>-3.3614767128529503E-2</v>
      </c>
      <c r="AJ170" s="40">
        <v>-5.1931425702850399E-2</v>
      </c>
      <c r="AK170" s="40">
        <v>-7.2419313769790605E-2</v>
      </c>
      <c r="AL170" s="40">
        <v>-5.4362266995046697E-2</v>
      </c>
      <c r="AM170" s="40">
        <v>-4.14636508956608E-2</v>
      </c>
      <c r="AN170" s="40">
        <v>-6.6601761672004697E-2</v>
      </c>
      <c r="AO170" s="40">
        <v>-1.68923860650508E-2</v>
      </c>
      <c r="AP170" s="40">
        <v>-5.1264298336459201E-2</v>
      </c>
      <c r="AQ170" s="40">
        <v>-6.7263089635556703E-2</v>
      </c>
      <c r="AR170" s="40">
        <v>-2.2152213323425599E-2</v>
      </c>
      <c r="AS170" s="40">
        <v>-1.7929957868491799E-2</v>
      </c>
      <c r="AT170" s="40">
        <v>-0.10398612691336299</v>
      </c>
      <c r="AU170" s="40">
        <v>0.52419316978833497</v>
      </c>
      <c r="AV170" s="40">
        <v>0.621846619644563</v>
      </c>
      <c r="AW170" s="40">
        <v>0.632413844937183</v>
      </c>
      <c r="AX170" s="40">
        <v>0.60969633755909503</v>
      </c>
      <c r="AY170" s="40">
        <v>0.202810641865697</v>
      </c>
      <c r="AZ170" s="40">
        <v>-0.467549221087462</v>
      </c>
      <c r="BA170" s="40">
        <v>-0.43834434002168499</v>
      </c>
      <c r="BB170" s="40">
        <v>-0.31291963060052203</v>
      </c>
      <c r="BC170" s="40">
        <v>-0.22885263817753901</v>
      </c>
      <c r="BD170" s="40">
        <v>-0.14703387794429901</v>
      </c>
      <c r="BE170" s="40">
        <v>-8.8523802912197497E-2</v>
      </c>
      <c r="BF170" s="40">
        <v>-5.2020742270090403E-2</v>
      </c>
      <c r="BG170" s="40">
        <v>-1.94610309728434E-2</v>
      </c>
      <c r="BH170" s="40">
        <v>-4.0112508988187301E-2</v>
      </c>
      <c r="BI170" s="40">
        <v>-6.0666690073004598E-2</v>
      </c>
      <c r="BJ170" s="40">
        <v>-4.4497276942995198E-2</v>
      </c>
      <c r="BK170" s="40">
        <v>-3.08310401755593E-2</v>
      </c>
      <c r="BL170" s="40">
        <v>-5.5527169687213197E-2</v>
      </c>
      <c r="BM170" s="40">
        <v>-4.7661693209135698E-3</v>
      </c>
      <c r="BN170" s="40">
        <v>-4.0898902595962502E-2</v>
      </c>
      <c r="BO170" s="40">
        <v>-5.3230180837366303E-2</v>
      </c>
      <c r="BP170" s="40">
        <v>-9.50141058709527E-3</v>
      </c>
      <c r="BQ170" s="40">
        <v>-5.40851453578716E-3</v>
      </c>
      <c r="BR170" s="40">
        <v>-7.1444790392373697E-2</v>
      </c>
      <c r="BS170" s="40">
        <v>0.565218940481379</v>
      </c>
      <c r="BT170" s="40">
        <v>0.65254303126688395</v>
      </c>
      <c r="BU170" s="40">
        <v>0.67661085665640897</v>
      </c>
      <c r="BV170" s="40">
        <v>0.65822590761490696</v>
      </c>
      <c r="BW170" s="40">
        <v>0.24728023239670999</v>
      </c>
      <c r="BX170" s="40">
        <v>-0.42811359326866999</v>
      </c>
      <c r="BY170" s="40">
        <v>-0.41126493464258201</v>
      </c>
      <c r="BZ170" s="40">
        <v>-0.27741137695196</v>
      </c>
      <c r="CA170" s="40">
        <v>-0.19456277370925301</v>
      </c>
      <c r="CB170" s="40">
        <v>-0.120584155655412</v>
      </c>
      <c r="CC170" s="40">
        <v>-7.6863136973283203E-2</v>
      </c>
      <c r="CD170" s="40">
        <v>-4.1303749698627802E-2</v>
      </c>
      <c r="CE170" s="40">
        <v>-9.6581964275174997E-3</v>
      </c>
      <c r="CF170" s="40">
        <v>-3.1926763275223403E-2</v>
      </c>
      <c r="CG170" s="40">
        <v>-5.25268587022759E-2</v>
      </c>
      <c r="CH170" s="40">
        <v>-3.7664814884367903E-2</v>
      </c>
      <c r="CI170" s="40">
        <v>-2.3466926380620302E-2</v>
      </c>
      <c r="CJ170" s="40">
        <v>-4.7856941014744199E-2</v>
      </c>
      <c r="CK170" s="40">
        <v>3.6324114563452302E-3</v>
      </c>
      <c r="CL170" s="40">
        <v>-3.3719861081888902E-2</v>
      </c>
      <c r="CM170" s="40">
        <v>-4.3511030951769197E-2</v>
      </c>
      <c r="CN170" s="40">
        <v>-7.3950314967408505E-4</v>
      </c>
      <c r="CO170" s="40">
        <v>3.26379897274654E-3</v>
      </c>
      <c r="CP170" s="40">
        <v>-4.8906759847635102E-2</v>
      </c>
      <c r="CQ170" s="40">
        <v>0.59363326428780605</v>
      </c>
      <c r="CR170" s="40">
        <v>0.67380327244694405</v>
      </c>
      <c r="CS170" s="40">
        <v>0.70722157233711103</v>
      </c>
      <c r="CT170" s="40">
        <v>0.69183734000138697</v>
      </c>
      <c r="CU170" s="40">
        <v>0.278079735332108</v>
      </c>
      <c r="CV170" s="40">
        <v>-0.400800597572946</v>
      </c>
      <c r="CW170" s="40">
        <v>-0.39250982096819698</v>
      </c>
      <c r="CX170" s="40">
        <v>-0.25281846864269503</v>
      </c>
      <c r="CY170" s="40">
        <v>-0.17081371803470499</v>
      </c>
      <c r="CZ170" s="40">
        <v>-0.102265158571124</v>
      </c>
      <c r="DA170" s="40">
        <v>-6.5202471034368895E-2</v>
      </c>
      <c r="DB170" s="40">
        <v>-3.0586757127165201E-2</v>
      </c>
      <c r="DC170" s="40">
        <v>1.44638117808395E-4</v>
      </c>
      <c r="DD170" s="40">
        <v>-2.37410175622596E-2</v>
      </c>
      <c r="DE170" s="40">
        <v>-4.4387027331547202E-2</v>
      </c>
      <c r="DF170" s="40">
        <v>-3.0832352825740601E-2</v>
      </c>
      <c r="DG170" s="40">
        <v>-1.61028125856813E-2</v>
      </c>
      <c r="DH170" s="40">
        <v>-4.0186712342275201E-2</v>
      </c>
      <c r="DI170" s="40">
        <v>1.2030992233604E-2</v>
      </c>
      <c r="DJ170" s="40">
        <v>-2.6540819567815298E-2</v>
      </c>
      <c r="DK170" s="40">
        <v>-3.3791881066172001E-2</v>
      </c>
      <c r="DL170" s="40">
        <v>8.0224042877471008E-3</v>
      </c>
      <c r="DM170" s="40">
        <v>1.19361124812802E-2</v>
      </c>
      <c r="DN170" s="40">
        <v>-2.6368729302896399E-2</v>
      </c>
      <c r="DO170" s="40">
        <v>0.62204758809423299</v>
      </c>
      <c r="DP170" s="40">
        <v>0.69506351362700503</v>
      </c>
      <c r="DQ170" s="40">
        <v>0.73783228801781398</v>
      </c>
      <c r="DR170" s="40">
        <v>0.72544877238786698</v>
      </c>
      <c r="DS170" s="40">
        <v>0.30887923826750602</v>
      </c>
      <c r="DT170" s="40">
        <v>-0.37348760187722202</v>
      </c>
      <c r="DU170" s="40">
        <v>-0.37375470729381199</v>
      </c>
      <c r="DV170" s="40">
        <v>-0.22822556033343</v>
      </c>
      <c r="DW170" s="40">
        <v>-0.147064662360157</v>
      </c>
      <c r="DX170" s="40">
        <v>-8.3946161486837201E-2</v>
      </c>
      <c r="DY170" s="40">
        <v>-4.8366321415003799E-2</v>
      </c>
      <c r="DZ170" s="40">
        <v>-1.5113121972193101E-2</v>
      </c>
      <c r="EA170" s="40">
        <v>1.42983742734945E-2</v>
      </c>
      <c r="EB170" s="40">
        <v>-1.19221008475965E-2</v>
      </c>
      <c r="EC170" s="40">
        <v>-3.2634403634761201E-2</v>
      </c>
      <c r="ED170" s="40">
        <v>-2.0967362773689099E-2</v>
      </c>
      <c r="EE170" s="40">
        <v>-5.4702018655797598E-3</v>
      </c>
      <c r="EF170" s="40">
        <v>-2.9112120357483701E-2</v>
      </c>
      <c r="EG170" s="40">
        <v>2.4157208977741301E-2</v>
      </c>
      <c r="EH170" s="40">
        <v>-1.61754238273186E-2</v>
      </c>
      <c r="EI170" s="40">
        <v>-1.9758972267981699E-2</v>
      </c>
      <c r="EJ170" s="40">
        <v>2.0673207024077499E-2</v>
      </c>
      <c r="EK170" s="40">
        <v>2.4457555813984899E-2</v>
      </c>
      <c r="EL170" s="40">
        <v>6.1726072180924704E-3</v>
      </c>
      <c r="EM170" s="40">
        <v>0.66307335878727802</v>
      </c>
      <c r="EN170" s="40">
        <v>0.72575992524932498</v>
      </c>
      <c r="EO170" s="40">
        <v>0.78202929973704005</v>
      </c>
      <c r="EP170" s="40">
        <v>0.77397834244367902</v>
      </c>
      <c r="EQ170" s="40">
        <v>0.35334882879851798</v>
      </c>
      <c r="ER170" s="40">
        <v>-0.33405197405842901</v>
      </c>
      <c r="ES170" s="40">
        <v>-0.34667530191470902</v>
      </c>
      <c r="ET170" s="40">
        <v>-0.192717306684868</v>
      </c>
      <c r="EU170" s="40">
        <v>-0.112774797891872</v>
      </c>
      <c r="EV170" s="40">
        <v>-5.7496439197949799E-2</v>
      </c>
      <c r="EW170" s="40">
        <v>89.018970636753593</v>
      </c>
      <c r="EX170" s="40">
        <v>87.486885516331199</v>
      </c>
      <c r="EY170" s="40">
        <v>86.468904651930103</v>
      </c>
      <c r="EZ170" s="40">
        <v>84.947047179148797</v>
      </c>
      <c r="FA170" s="40">
        <v>83.857142857142904</v>
      </c>
      <c r="FB170" s="40">
        <v>81.389227977565199</v>
      </c>
      <c r="FC170" s="40">
        <v>79.417436489607397</v>
      </c>
      <c r="FD170" s="40">
        <v>80.417436489607397</v>
      </c>
      <c r="FE170" s="40">
        <v>82.940943582975905</v>
      </c>
      <c r="FF170" s="40">
        <v>86.478554932365597</v>
      </c>
      <c r="FG170" s="40">
        <v>91.955872649290697</v>
      </c>
      <c r="FH170" s="40">
        <v>95.482431540745594</v>
      </c>
      <c r="FI170" s="40">
        <v>97.977730122071904</v>
      </c>
      <c r="FJ170" s="40">
        <v>100.004289013527</v>
      </c>
      <c r="FK170" s="40">
        <v>102.030847904982</v>
      </c>
      <c r="FL170" s="40">
        <v>104.01204223028699</v>
      </c>
      <c r="FM170" s="40">
        <v>105.056581986143</v>
      </c>
      <c r="FN170" s="40">
        <v>104.583965687892</v>
      </c>
      <c r="FO170" s="40">
        <v>103.533899703068</v>
      </c>
      <c r="FP170" s="40">
        <v>100.979957109865</v>
      </c>
      <c r="FQ170" s="40">
        <v>98.361844275816594</v>
      </c>
      <c r="FR170" s="40">
        <v>95.275816562190698</v>
      </c>
      <c r="FS170" s="40">
        <v>92.293797426591894</v>
      </c>
      <c r="FT170" s="40">
        <v>89.325057736720595</v>
      </c>
      <c r="FU170" s="40">
        <v>4.7532629725919602E-2</v>
      </c>
      <c r="FV170" s="40">
        <v>0</v>
      </c>
      <c r="FW170" s="40">
        <v>0</v>
      </c>
      <c r="FX170" s="41">
        <v>1</v>
      </c>
      <c r="FY170" s="22"/>
      <c r="FZ170" s="22"/>
    </row>
    <row r="171" spans="1:182" x14ac:dyDescent="0.2">
      <c r="A171" t="s">
        <v>42</v>
      </c>
      <c r="B171" t="s">
        <v>58</v>
      </c>
      <c r="C171" t="s">
        <v>3</v>
      </c>
      <c r="D171" t="s">
        <v>39</v>
      </c>
      <c r="E171" t="s">
        <v>1</v>
      </c>
      <c r="F171" s="22" t="s">
        <v>1</v>
      </c>
      <c r="G171" s="35">
        <v>43672</v>
      </c>
      <c r="H171" s="40">
        <v>6537</v>
      </c>
      <c r="I171" s="40">
        <v>10.1574853023149</v>
      </c>
      <c r="J171" s="40">
        <v>8.9972598958897105</v>
      </c>
      <c r="K171" s="40">
        <v>8.1976608255056291</v>
      </c>
      <c r="L171" s="40">
        <v>7.3198478707192196</v>
      </c>
      <c r="M171" s="40">
        <v>6.8825003510361302</v>
      </c>
      <c r="N171" s="40">
        <v>6.6010464687188</v>
      </c>
      <c r="O171" s="40">
        <v>6.61693701036143</v>
      </c>
      <c r="P171" s="40">
        <v>6.89004869866109</v>
      </c>
      <c r="Q171" s="40">
        <v>7.3872505657818204</v>
      </c>
      <c r="R171" s="40">
        <v>8.5293215517617007</v>
      </c>
      <c r="S171" s="40">
        <v>9.9054744264216303</v>
      </c>
      <c r="T171" s="40">
        <v>11.5228752358026</v>
      </c>
      <c r="U171" s="40">
        <v>13.511717226928999</v>
      </c>
      <c r="V171" s="40">
        <v>15.6013441552376</v>
      </c>
      <c r="W171" s="40">
        <v>17.331263976919502</v>
      </c>
      <c r="X171" s="40">
        <v>19.0148776614468</v>
      </c>
      <c r="Y171" s="40">
        <v>20.033687002322502</v>
      </c>
      <c r="Z171" s="40">
        <v>20.624160565031101</v>
      </c>
      <c r="AA171" s="40">
        <v>20.487077520723499</v>
      </c>
      <c r="AB171" s="40">
        <v>19.6129705029471</v>
      </c>
      <c r="AC171" s="40">
        <v>18.221712932406302</v>
      </c>
      <c r="AD171" s="40">
        <v>17.047938947200599</v>
      </c>
      <c r="AE171" s="40">
        <v>14.9511681780145</v>
      </c>
      <c r="AF171" s="40">
        <v>12.5013402948959</v>
      </c>
      <c r="AG171" s="40">
        <v>2.7515607511542601E-4</v>
      </c>
      <c r="AH171" s="40">
        <v>-0.14714533076979799</v>
      </c>
      <c r="AI171" s="40">
        <v>-0.116857542462268</v>
      </c>
      <c r="AJ171" s="40">
        <v>-7.9242274518647293E-2</v>
      </c>
      <c r="AK171" s="40">
        <v>-8.2082406230515298E-2</v>
      </c>
      <c r="AL171" s="40">
        <v>-1.5638684094362799E-2</v>
      </c>
      <c r="AM171" s="40">
        <v>-1.36250105905312E-2</v>
      </c>
      <c r="AN171" s="40">
        <v>-9.4887976902139806E-2</v>
      </c>
      <c r="AO171" s="40">
        <v>-8.2732259146959905E-2</v>
      </c>
      <c r="AP171" s="40">
        <v>-0.17844307933895001</v>
      </c>
      <c r="AQ171" s="40">
        <v>-0.113015455550226</v>
      </c>
      <c r="AR171" s="40">
        <v>-2.2693284812473999E-2</v>
      </c>
      <c r="AS171" s="40">
        <v>-5.6554510168097399E-2</v>
      </c>
      <c r="AT171" s="40">
        <v>0.117267650296669</v>
      </c>
      <c r="AU171" s="40">
        <v>1.32244404560822</v>
      </c>
      <c r="AV171" s="40">
        <v>1.68594609911632</v>
      </c>
      <c r="AW171" s="40">
        <v>1.7169416788078899</v>
      </c>
      <c r="AX171" s="40">
        <v>1.6997735689870801</v>
      </c>
      <c r="AY171" s="40">
        <v>1.14276107502049</v>
      </c>
      <c r="AZ171" s="40">
        <v>-0.36242252176894901</v>
      </c>
      <c r="BA171" s="40">
        <v>-0.46147517381254299</v>
      </c>
      <c r="BB171" s="40">
        <v>-0.40048634911011499</v>
      </c>
      <c r="BC171" s="40">
        <v>-0.26245507221622899</v>
      </c>
      <c r="BD171" s="40">
        <v>-0.261103510226526</v>
      </c>
      <c r="BE171" s="40">
        <v>4.4509997809371503E-2</v>
      </c>
      <c r="BF171" s="40">
        <v>-0.10163727232424601</v>
      </c>
      <c r="BG171" s="40">
        <v>-8.4203375538363601E-2</v>
      </c>
      <c r="BH171" s="40">
        <v>-4.3323291767468797E-2</v>
      </c>
      <c r="BI171" s="40">
        <v>-4.4041805462826898E-2</v>
      </c>
      <c r="BJ171" s="40">
        <v>2.2150874934957401E-2</v>
      </c>
      <c r="BK171" s="40">
        <v>2.9560802930702099E-2</v>
      </c>
      <c r="BL171" s="40">
        <v>-4.4384451246092298E-2</v>
      </c>
      <c r="BM171" s="40">
        <v>-2.8097900882094799E-2</v>
      </c>
      <c r="BN171" s="40">
        <v>-0.128290563662768</v>
      </c>
      <c r="BO171" s="40">
        <v>-6.1143420307765997E-2</v>
      </c>
      <c r="BP171" s="40">
        <v>1.2889713189281201E-3</v>
      </c>
      <c r="BQ171" s="40">
        <v>-3.2704927471483201E-2</v>
      </c>
      <c r="BR171" s="40">
        <v>0.193249377950023</v>
      </c>
      <c r="BS171" s="40">
        <v>1.3927377875439599</v>
      </c>
      <c r="BT171" s="40">
        <v>1.78241204248431</v>
      </c>
      <c r="BU171" s="40">
        <v>1.8200833215932</v>
      </c>
      <c r="BV171" s="40">
        <v>1.7790896076557701</v>
      </c>
      <c r="BW171" s="40">
        <v>1.22700940545258</v>
      </c>
      <c r="BX171" s="40">
        <v>-0.300960156978617</v>
      </c>
      <c r="BY171" s="40">
        <v>-0.37948650556389801</v>
      </c>
      <c r="BZ171" s="40">
        <v>-0.34245427369383402</v>
      </c>
      <c r="CA171" s="40">
        <v>-0.221341249798158</v>
      </c>
      <c r="CB171" s="40">
        <v>-0.196513071897296</v>
      </c>
      <c r="CC171" s="40">
        <v>7.5146914443244603E-2</v>
      </c>
      <c r="CD171" s="40">
        <v>-7.0118529674691801E-2</v>
      </c>
      <c r="CE171" s="40">
        <v>-6.1587199000277502E-2</v>
      </c>
      <c r="CF171" s="40">
        <v>-1.84459137329233E-2</v>
      </c>
      <c r="CG171" s="40">
        <v>-1.7695001253067999E-2</v>
      </c>
      <c r="CH171" s="40">
        <v>4.83238084014634E-2</v>
      </c>
      <c r="CI171" s="40">
        <v>5.9471165819858798E-2</v>
      </c>
      <c r="CJ171" s="40">
        <v>-9.4058632240905295E-3</v>
      </c>
      <c r="CK171" s="40">
        <v>9.7416892211426194E-3</v>
      </c>
      <c r="CL171" s="40">
        <v>-9.35550840835494E-2</v>
      </c>
      <c r="CM171" s="40">
        <v>-2.52170067150649E-2</v>
      </c>
      <c r="CN171" s="40">
        <v>1.7899008859109101E-2</v>
      </c>
      <c r="CO171" s="40">
        <v>-1.6186779148077202E-2</v>
      </c>
      <c r="CP171" s="40">
        <v>0.24587409106187499</v>
      </c>
      <c r="CQ171" s="40">
        <v>1.44142301907493</v>
      </c>
      <c r="CR171" s="40">
        <v>1.84922406099967</v>
      </c>
      <c r="CS171" s="40">
        <v>1.8915189091890099</v>
      </c>
      <c r="CT171" s="40">
        <v>1.83402365441963</v>
      </c>
      <c r="CU171" s="40">
        <v>1.2853595424666799</v>
      </c>
      <c r="CV171" s="40">
        <v>-0.258391510355793</v>
      </c>
      <c r="CW171" s="40">
        <v>-0.32270140369451</v>
      </c>
      <c r="CX171" s="40">
        <v>-0.30226143504189001</v>
      </c>
      <c r="CY171" s="40">
        <v>-0.19286594163520801</v>
      </c>
      <c r="CZ171" s="40">
        <v>-0.15177793107038701</v>
      </c>
      <c r="DA171" s="40">
        <v>0.105783831077118</v>
      </c>
      <c r="DB171" s="40">
        <v>-3.8599787025137403E-2</v>
      </c>
      <c r="DC171" s="40">
        <v>-3.8971022462191203E-2</v>
      </c>
      <c r="DD171" s="40">
        <v>6.4314643016222701E-3</v>
      </c>
      <c r="DE171" s="40">
        <v>8.6518029566909193E-3</v>
      </c>
      <c r="DF171" s="40">
        <v>7.4496741867969396E-2</v>
      </c>
      <c r="DG171" s="40">
        <v>8.9381528709015501E-2</v>
      </c>
      <c r="DH171" s="40">
        <v>2.5572724797911301E-2</v>
      </c>
      <c r="DI171" s="40">
        <v>4.7581279324379999E-2</v>
      </c>
      <c r="DJ171" s="40">
        <v>-5.8819604504330998E-2</v>
      </c>
      <c r="DK171" s="40">
        <v>1.0709406877636199E-2</v>
      </c>
      <c r="DL171" s="40">
        <v>3.45090463992902E-2</v>
      </c>
      <c r="DM171" s="40">
        <v>3.3136917532878798E-4</v>
      </c>
      <c r="DN171" s="40">
        <v>0.29849880417372798</v>
      </c>
      <c r="DO171" s="40">
        <v>1.4901082506059</v>
      </c>
      <c r="DP171" s="40">
        <v>1.91603607951502</v>
      </c>
      <c r="DQ171" s="40">
        <v>1.96295449678482</v>
      </c>
      <c r="DR171" s="40">
        <v>1.8889577011834899</v>
      </c>
      <c r="DS171" s="40">
        <v>1.3437096794807799</v>
      </c>
      <c r="DT171" s="40">
        <v>-0.21582286373296899</v>
      </c>
      <c r="DU171" s="40">
        <v>-0.26591630182512099</v>
      </c>
      <c r="DV171" s="40">
        <v>-0.26206859638994601</v>
      </c>
      <c r="DW171" s="40">
        <v>-0.16439063347225699</v>
      </c>
      <c r="DX171" s="40">
        <v>-0.107042790243479</v>
      </c>
      <c r="DY171" s="40">
        <v>0.15001867281137399</v>
      </c>
      <c r="DZ171" s="40">
        <v>6.9082714204141598E-3</v>
      </c>
      <c r="EA171" s="40">
        <v>-6.31685553828671E-3</v>
      </c>
      <c r="EB171" s="40">
        <v>4.2350447052800798E-2</v>
      </c>
      <c r="EC171" s="40">
        <v>4.66924037243793E-2</v>
      </c>
      <c r="ED171" s="40">
        <v>0.11228630089729</v>
      </c>
      <c r="EE171" s="40">
        <v>0.13256734223024899</v>
      </c>
      <c r="EF171" s="40">
        <v>7.6076250453958702E-2</v>
      </c>
      <c r="EG171" s="40">
        <v>0.102215637589245</v>
      </c>
      <c r="EH171" s="40">
        <v>-8.6670888281487907E-3</v>
      </c>
      <c r="EI171" s="40">
        <v>6.2581442120095795E-2</v>
      </c>
      <c r="EJ171" s="40">
        <v>5.8491302530692298E-2</v>
      </c>
      <c r="EK171" s="40">
        <v>2.4180951871943E-2</v>
      </c>
      <c r="EL171" s="40">
        <v>0.37448053182708102</v>
      </c>
      <c r="EM171" s="40">
        <v>1.5604019925416399</v>
      </c>
      <c r="EN171" s="40">
        <v>2.0125020228830102</v>
      </c>
      <c r="EO171" s="40">
        <v>2.0660961395701301</v>
      </c>
      <c r="EP171" s="40">
        <v>1.9682737398521699</v>
      </c>
      <c r="EQ171" s="40">
        <v>1.4279580099128599</v>
      </c>
      <c r="ER171" s="40">
        <v>-0.15436049894263801</v>
      </c>
      <c r="ES171" s="40">
        <v>-0.18392763357647701</v>
      </c>
      <c r="ET171" s="40">
        <v>-0.20403652097366601</v>
      </c>
      <c r="EU171" s="40">
        <v>-0.123276811054187</v>
      </c>
      <c r="EV171" s="40">
        <v>-4.2452351914248301E-2</v>
      </c>
      <c r="EW171" s="40">
        <v>86.5</v>
      </c>
      <c r="EX171" s="40">
        <v>85</v>
      </c>
      <c r="EY171" s="40">
        <v>84.5</v>
      </c>
      <c r="EZ171" s="40">
        <v>82.5</v>
      </c>
      <c r="FA171" s="40">
        <v>81</v>
      </c>
      <c r="FB171" s="40">
        <v>80.5</v>
      </c>
      <c r="FC171" s="40">
        <v>80</v>
      </c>
      <c r="FD171" s="40">
        <v>82</v>
      </c>
      <c r="FE171" s="40">
        <v>84.5</v>
      </c>
      <c r="FF171" s="40">
        <v>88.5</v>
      </c>
      <c r="FG171" s="40">
        <v>92</v>
      </c>
      <c r="FH171" s="40">
        <v>94.5</v>
      </c>
      <c r="FI171" s="40">
        <v>97.5</v>
      </c>
      <c r="FJ171" s="40">
        <v>100.5</v>
      </c>
      <c r="FK171" s="40">
        <v>102.5</v>
      </c>
      <c r="FL171" s="40">
        <v>104</v>
      </c>
      <c r="FM171" s="40">
        <v>105.5</v>
      </c>
      <c r="FN171" s="40">
        <v>106</v>
      </c>
      <c r="FO171" s="40">
        <v>105</v>
      </c>
      <c r="FP171" s="40">
        <v>104</v>
      </c>
      <c r="FQ171" s="40">
        <v>101</v>
      </c>
      <c r="FR171" s="40">
        <v>98</v>
      </c>
      <c r="FS171" s="40">
        <v>95</v>
      </c>
      <c r="FT171" s="40">
        <v>92</v>
      </c>
      <c r="FU171" s="40">
        <v>1.7515547414195001E-2</v>
      </c>
      <c r="FV171" s="40">
        <v>0</v>
      </c>
      <c r="FW171" s="40">
        <v>0</v>
      </c>
      <c r="FX171" s="41">
        <v>1</v>
      </c>
      <c r="FY171" s="22"/>
      <c r="FZ171" s="22"/>
    </row>
    <row r="172" spans="1:182" x14ac:dyDescent="0.2">
      <c r="A172" t="s">
        <v>42</v>
      </c>
      <c r="B172" t="s">
        <v>58</v>
      </c>
      <c r="C172" t="s">
        <v>3</v>
      </c>
      <c r="D172" t="s">
        <v>39</v>
      </c>
      <c r="E172" t="s">
        <v>1</v>
      </c>
      <c r="F172" s="22" t="s">
        <v>77</v>
      </c>
      <c r="G172" s="35">
        <v>43672</v>
      </c>
      <c r="H172" s="40">
        <v>5831</v>
      </c>
      <c r="I172" s="40">
        <v>9.0834529338664503</v>
      </c>
      <c r="J172" s="40">
        <v>8.0527622522955706</v>
      </c>
      <c r="K172" s="40">
        <v>7.3347029732566904</v>
      </c>
      <c r="L172" s="40">
        <v>6.5622765202654403</v>
      </c>
      <c r="M172" s="40">
        <v>6.1738579225547898</v>
      </c>
      <c r="N172" s="40">
        <v>5.9072660902420298</v>
      </c>
      <c r="O172" s="40">
        <v>5.8991068544315102</v>
      </c>
      <c r="P172" s="40">
        <v>6.1372253185123</v>
      </c>
      <c r="Q172" s="40">
        <v>6.5897709988920496</v>
      </c>
      <c r="R172" s="40">
        <v>7.6061883141710203</v>
      </c>
      <c r="S172" s="40">
        <v>8.8133602253532892</v>
      </c>
      <c r="T172" s="40">
        <v>10.227543791844001</v>
      </c>
      <c r="U172" s="40">
        <v>11.986463363707999</v>
      </c>
      <c r="V172" s="40">
        <v>13.8413961799126</v>
      </c>
      <c r="W172" s="40">
        <v>15.3844160264991</v>
      </c>
      <c r="X172" s="40">
        <v>16.85798826712</v>
      </c>
      <c r="Y172" s="40">
        <v>17.7562687728113</v>
      </c>
      <c r="Z172" s="40">
        <v>18.257008734052601</v>
      </c>
      <c r="AA172" s="40">
        <v>18.136956481162802</v>
      </c>
      <c r="AB172" s="40">
        <v>17.3400702634559</v>
      </c>
      <c r="AC172" s="40">
        <v>16.111275197199198</v>
      </c>
      <c r="AD172" s="40">
        <v>15.098810042116799</v>
      </c>
      <c r="AE172" s="40">
        <v>13.268453500141</v>
      </c>
      <c r="AF172" s="40">
        <v>11.116287843431801</v>
      </c>
      <c r="AG172" s="40">
        <v>-2.2874043406428301E-2</v>
      </c>
      <c r="AH172" s="40">
        <v>-0.13953655796992201</v>
      </c>
      <c r="AI172" s="40">
        <v>-0.127536678236712</v>
      </c>
      <c r="AJ172" s="40">
        <v>-9.0331192319082404E-2</v>
      </c>
      <c r="AK172" s="40">
        <v>-8.9255986540117002E-2</v>
      </c>
      <c r="AL172" s="40">
        <v>-3.5155314910288199E-2</v>
      </c>
      <c r="AM172" s="40">
        <v>-4.0794255458658703E-2</v>
      </c>
      <c r="AN172" s="40">
        <v>-8.3713395964127205E-2</v>
      </c>
      <c r="AO172" s="40">
        <v>-7.7989578011663702E-2</v>
      </c>
      <c r="AP172" s="40">
        <v>-0.202062992372226</v>
      </c>
      <c r="AQ172" s="40">
        <v>-0.152580950953107</v>
      </c>
      <c r="AR172" s="40">
        <v>-2.13032088311297E-2</v>
      </c>
      <c r="AS172" s="40">
        <v>-3.8983117330622701E-2</v>
      </c>
      <c r="AT172" s="40">
        <v>0.147387118275699</v>
      </c>
      <c r="AU172" s="40">
        <v>0.94430856938701702</v>
      </c>
      <c r="AV172" s="40">
        <v>1.15569251117141</v>
      </c>
      <c r="AW172" s="40">
        <v>1.1819520364813001</v>
      </c>
      <c r="AX172" s="40">
        <v>1.15079426702808</v>
      </c>
      <c r="AY172" s="40">
        <v>0.885014657070332</v>
      </c>
      <c r="AZ172" s="40">
        <v>-0.16845344119727401</v>
      </c>
      <c r="BA172" s="40">
        <v>-0.26950402849426702</v>
      </c>
      <c r="BB172" s="40">
        <v>-0.24894012480217101</v>
      </c>
      <c r="BC172" s="40">
        <v>-0.20429382490759099</v>
      </c>
      <c r="BD172" s="40">
        <v>-0.22093929703592599</v>
      </c>
      <c r="BE172" s="40">
        <v>1.5626705067183201E-2</v>
      </c>
      <c r="BF172" s="40">
        <v>-0.10213748146467599</v>
      </c>
      <c r="BG172" s="40">
        <v>-0.100627965830258</v>
      </c>
      <c r="BH172" s="40">
        <v>-5.5884058107619802E-2</v>
      </c>
      <c r="BI172" s="40">
        <v>-5.9033410059176103E-2</v>
      </c>
      <c r="BJ172" s="40">
        <v>-3.73322327260882E-3</v>
      </c>
      <c r="BK172" s="40">
        <v>-3.9056674100006001E-3</v>
      </c>
      <c r="BL172" s="40">
        <v>-4.0039653823083603E-2</v>
      </c>
      <c r="BM172" s="40">
        <v>-2.9591563093601E-2</v>
      </c>
      <c r="BN172" s="40">
        <v>-0.15665579890560299</v>
      </c>
      <c r="BO172" s="40">
        <v>-0.101720090062892</v>
      </c>
      <c r="BP172" s="40">
        <v>-3.4165183199573999E-3</v>
      </c>
      <c r="BQ172" s="40">
        <v>-2.1157561483197401E-2</v>
      </c>
      <c r="BR172" s="40">
        <v>0.20883100243144001</v>
      </c>
      <c r="BS172" s="40">
        <v>0.99320357323184905</v>
      </c>
      <c r="BT172" s="40">
        <v>1.2337146285455101</v>
      </c>
      <c r="BU172" s="40">
        <v>1.2631405758877201</v>
      </c>
      <c r="BV172" s="40">
        <v>1.21831530588248</v>
      </c>
      <c r="BW172" s="40">
        <v>0.95273584648478404</v>
      </c>
      <c r="BX172" s="40">
        <v>-0.115848385991797</v>
      </c>
      <c r="BY172" s="40">
        <v>-0.19851849570977001</v>
      </c>
      <c r="BZ172" s="40">
        <v>-0.19235071105120199</v>
      </c>
      <c r="CA172" s="40">
        <v>-0.16237912884446701</v>
      </c>
      <c r="CB172" s="40">
        <v>-0.15709737832723</v>
      </c>
      <c r="CC172" s="40">
        <v>4.2292206176330303E-2</v>
      </c>
      <c r="CD172" s="40">
        <v>-7.6234995004827902E-2</v>
      </c>
      <c r="CE172" s="40">
        <v>-8.1991073588752503E-2</v>
      </c>
      <c r="CF172" s="40">
        <v>-3.20260778880333E-2</v>
      </c>
      <c r="CG172" s="40">
        <v>-3.8101345654605497E-2</v>
      </c>
      <c r="CH172" s="40">
        <v>1.8029621675471799E-2</v>
      </c>
      <c r="CI172" s="40">
        <v>2.1643256299899698E-2</v>
      </c>
      <c r="CJ172" s="40">
        <v>-9.7913530582085708E-3</v>
      </c>
      <c r="CK172" s="40">
        <v>3.9287546052268101E-3</v>
      </c>
      <c r="CL172" s="40">
        <v>-0.12520691503319201</v>
      </c>
      <c r="CM172" s="40">
        <v>-6.6494012746245196E-2</v>
      </c>
      <c r="CN172" s="40">
        <v>8.9717490403912904E-3</v>
      </c>
      <c r="CO172" s="40">
        <v>-8.8116358047272206E-3</v>
      </c>
      <c r="CP172" s="40">
        <v>0.25138684942304401</v>
      </c>
      <c r="CQ172" s="40">
        <v>1.0270681039473999</v>
      </c>
      <c r="CR172" s="40">
        <v>1.2877525093623801</v>
      </c>
      <c r="CS172" s="40">
        <v>1.3193715109583899</v>
      </c>
      <c r="CT172" s="40">
        <v>1.2650801717057201</v>
      </c>
      <c r="CU172" s="40">
        <v>0.99963933597620402</v>
      </c>
      <c r="CV172" s="40">
        <v>-7.9414285005686494E-2</v>
      </c>
      <c r="CW172" s="40">
        <v>-0.14935413194432801</v>
      </c>
      <c r="CX172" s="40">
        <v>-0.153157055473916</v>
      </c>
      <c r="CY172" s="40">
        <v>-0.133349138034629</v>
      </c>
      <c r="CZ172" s="40">
        <v>-0.112880659909311</v>
      </c>
      <c r="DA172" s="40">
        <v>6.8957707285477399E-2</v>
      </c>
      <c r="DB172" s="40">
        <v>-5.0332508544979997E-2</v>
      </c>
      <c r="DC172" s="40">
        <v>-6.3354181347246796E-2</v>
      </c>
      <c r="DD172" s="40">
        <v>-8.1680976684468699E-3</v>
      </c>
      <c r="DE172" s="40">
        <v>-1.71692812500348E-2</v>
      </c>
      <c r="DF172" s="40">
        <v>3.97924666235525E-2</v>
      </c>
      <c r="DG172" s="40">
        <v>4.7192180009800001E-2</v>
      </c>
      <c r="DH172" s="40">
        <v>2.0456947706666399E-2</v>
      </c>
      <c r="DI172" s="40">
        <v>3.7449072304054601E-2</v>
      </c>
      <c r="DJ172" s="40">
        <v>-9.3758031160781602E-2</v>
      </c>
      <c r="DK172" s="40">
        <v>-3.1267935429598603E-2</v>
      </c>
      <c r="DL172" s="40">
        <v>2.1360016400739999E-2</v>
      </c>
      <c r="DM172" s="40">
        <v>3.5342898737429902E-3</v>
      </c>
      <c r="DN172" s="40">
        <v>0.29394269641464699</v>
      </c>
      <c r="DO172" s="40">
        <v>1.06093263466294</v>
      </c>
      <c r="DP172" s="40">
        <v>1.3417903901792501</v>
      </c>
      <c r="DQ172" s="40">
        <v>1.3756024460290599</v>
      </c>
      <c r="DR172" s="40">
        <v>1.3118450375289601</v>
      </c>
      <c r="DS172" s="40">
        <v>1.0465428254676199</v>
      </c>
      <c r="DT172" s="40">
        <v>-4.2980184019576297E-2</v>
      </c>
      <c r="DU172" s="40">
        <v>-0.100189768178887</v>
      </c>
      <c r="DV172" s="40">
        <v>-0.11396339989663</v>
      </c>
      <c r="DW172" s="40">
        <v>-0.10431914722479101</v>
      </c>
      <c r="DX172" s="40">
        <v>-6.86639414913921E-2</v>
      </c>
      <c r="DY172" s="40">
        <v>0.10745845575908899</v>
      </c>
      <c r="DZ172" s="40">
        <v>-1.2933432039733401E-2</v>
      </c>
      <c r="EA172" s="40">
        <v>-3.6445468940792897E-2</v>
      </c>
      <c r="EB172" s="40">
        <v>2.6279036543015801E-2</v>
      </c>
      <c r="EC172" s="40">
        <v>1.3053295230906E-2</v>
      </c>
      <c r="ED172" s="40">
        <v>7.1214558261231894E-2</v>
      </c>
      <c r="EE172" s="40">
        <v>8.40807680584581E-2</v>
      </c>
      <c r="EF172" s="40">
        <v>6.4130689847710004E-2</v>
      </c>
      <c r="EG172" s="40">
        <v>8.5847087222117396E-2</v>
      </c>
      <c r="EH172" s="40">
        <v>-4.8350837694158599E-2</v>
      </c>
      <c r="EI172" s="40">
        <v>1.9592925460616299E-2</v>
      </c>
      <c r="EJ172" s="40">
        <v>3.9246706911912302E-2</v>
      </c>
      <c r="EK172" s="40">
        <v>2.1359845721168301E-2</v>
      </c>
      <c r="EL172" s="40">
        <v>0.35538658057038802</v>
      </c>
      <c r="EM172" s="40">
        <v>1.1098276385077701</v>
      </c>
      <c r="EN172" s="40">
        <v>1.4198125075533501</v>
      </c>
      <c r="EO172" s="40">
        <v>1.4567909854354799</v>
      </c>
      <c r="EP172" s="40">
        <v>1.3793660763833699</v>
      </c>
      <c r="EQ172" s="40">
        <v>1.1142640148820799</v>
      </c>
      <c r="ER172" s="40">
        <v>9.6248711859007394E-3</v>
      </c>
      <c r="ES172" s="40">
        <v>-2.92042353943897E-2</v>
      </c>
      <c r="ET172" s="40">
        <v>-5.73739861456612E-2</v>
      </c>
      <c r="EU172" s="40">
        <v>-6.2404451161666902E-2</v>
      </c>
      <c r="EV172" s="40">
        <v>-4.82202278269637E-3</v>
      </c>
      <c r="EW172" s="40">
        <v>86.5</v>
      </c>
      <c r="EX172" s="40">
        <v>85</v>
      </c>
      <c r="EY172" s="40">
        <v>84.5</v>
      </c>
      <c r="EZ172" s="40">
        <v>82.5</v>
      </c>
      <c r="FA172" s="40">
        <v>81</v>
      </c>
      <c r="FB172" s="40">
        <v>80.5</v>
      </c>
      <c r="FC172" s="40">
        <v>80</v>
      </c>
      <c r="FD172" s="40">
        <v>82</v>
      </c>
      <c r="FE172" s="40">
        <v>84.5</v>
      </c>
      <c r="FF172" s="40">
        <v>88.5</v>
      </c>
      <c r="FG172" s="40">
        <v>92</v>
      </c>
      <c r="FH172" s="40">
        <v>94.5</v>
      </c>
      <c r="FI172" s="40">
        <v>97.5</v>
      </c>
      <c r="FJ172" s="40">
        <v>100.5</v>
      </c>
      <c r="FK172" s="40">
        <v>102.5</v>
      </c>
      <c r="FL172" s="40">
        <v>104</v>
      </c>
      <c r="FM172" s="40">
        <v>105.5</v>
      </c>
      <c r="FN172" s="40">
        <v>106</v>
      </c>
      <c r="FO172" s="40">
        <v>105</v>
      </c>
      <c r="FP172" s="40">
        <v>104</v>
      </c>
      <c r="FQ172" s="40">
        <v>101</v>
      </c>
      <c r="FR172" s="40">
        <v>98</v>
      </c>
      <c r="FS172" s="40">
        <v>95</v>
      </c>
      <c r="FT172" s="40">
        <v>92</v>
      </c>
      <c r="FU172" s="40">
        <v>1.5553882188264E-2</v>
      </c>
      <c r="FV172" s="40">
        <v>0</v>
      </c>
      <c r="FW172" s="40">
        <v>0</v>
      </c>
      <c r="FX172" s="41">
        <v>1</v>
      </c>
      <c r="FY172" s="22"/>
      <c r="FZ172" s="22"/>
    </row>
    <row r="173" spans="1:182" x14ac:dyDescent="0.2">
      <c r="A173" t="s">
        <v>42</v>
      </c>
      <c r="B173" t="s">
        <v>58</v>
      </c>
      <c r="C173" t="s">
        <v>3</v>
      </c>
      <c r="D173" t="s">
        <v>39</v>
      </c>
      <c r="E173" t="s">
        <v>1</v>
      </c>
      <c r="F173" s="22" t="s">
        <v>78</v>
      </c>
      <c r="G173" s="35">
        <v>43672</v>
      </c>
      <c r="H173" s="40">
        <v>706</v>
      </c>
      <c r="I173" s="40">
        <v>1.05390699559283</v>
      </c>
      <c r="J173" s="40">
        <v>0.926994935180803</v>
      </c>
      <c r="K173" s="40">
        <v>0.84880844442514203</v>
      </c>
      <c r="L173" s="40">
        <v>0.74268224975110597</v>
      </c>
      <c r="M173" s="40">
        <v>0.69440608617834199</v>
      </c>
      <c r="N173" s="40">
        <v>0.68076241287523498</v>
      </c>
      <c r="O173" s="40">
        <v>0.70608654929902404</v>
      </c>
      <c r="P173" s="40">
        <v>0.74459786353818203</v>
      </c>
      <c r="Q173" s="40">
        <v>0.78757049613331198</v>
      </c>
      <c r="R173" s="40">
        <v>0.91512993365933504</v>
      </c>
      <c r="S173" s="40">
        <v>1.0885118838677601</v>
      </c>
      <c r="T173" s="40">
        <v>1.2959852878601601</v>
      </c>
      <c r="U173" s="40">
        <v>1.52756315348065</v>
      </c>
      <c r="V173" s="40">
        <v>1.76055531190741</v>
      </c>
      <c r="W173" s="40">
        <v>1.94405292423358</v>
      </c>
      <c r="X173" s="40">
        <v>2.15288159640901</v>
      </c>
      <c r="Y173" s="40">
        <v>2.2739917304867698</v>
      </c>
      <c r="Z173" s="40">
        <v>2.3636519168891001</v>
      </c>
      <c r="AA173" s="40">
        <v>2.3444378899834901</v>
      </c>
      <c r="AB173" s="40">
        <v>2.2639524677675502</v>
      </c>
      <c r="AC173" s="40">
        <v>2.0982167828421998</v>
      </c>
      <c r="AD173" s="40">
        <v>1.93413476164521</v>
      </c>
      <c r="AE173" s="40">
        <v>1.66941094813766</v>
      </c>
      <c r="AF173" s="40">
        <v>1.3719394134368299</v>
      </c>
      <c r="AG173" s="40">
        <v>-3.78632894577494E-3</v>
      </c>
      <c r="AH173" s="40">
        <v>-2.1743461038937699E-2</v>
      </c>
      <c r="AI173" s="40">
        <v>-5.57109136765567E-3</v>
      </c>
      <c r="AJ173" s="40">
        <v>-1.1651760512911599E-2</v>
      </c>
      <c r="AK173" s="40">
        <v>-7.6934588661076702E-3</v>
      </c>
      <c r="AL173" s="40">
        <v>8.2236918568852208E-3</v>
      </c>
      <c r="AM173" s="40">
        <v>1.3529718859384201E-2</v>
      </c>
      <c r="AN173" s="40">
        <v>-2.3087886844301599E-2</v>
      </c>
      <c r="AO173" s="40">
        <v>-2.2849654273871998E-2</v>
      </c>
      <c r="AP173" s="40">
        <v>1.0906943978250899E-2</v>
      </c>
      <c r="AQ173" s="40">
        <v>2.17284026101652E-2</v>
      </c>
      <c r="AR173" s="40">
        <v>-4.0841955095336901E-3</v>
      </c>
      <c r="AS173" s="40">
        <v>-2.0019363200734702E-2</v>
      </c>
      <c r="AT173" s="40">
        <v>-5.5805761483461398E-2</v>
      </c>
      <c r="AU173" s="40">
        <v>0.363123610837082</v>
      </c>
      <c r="AV173" s="40">
        <v>0.50879765146134304</v>
      </c>
      <c r="AW173" s="40">
        <v>0.52375334502052995</v>
      </c>
      <c r="AX173" s="40">
        <v>0.52643003389876497</v>
      </c>
      <c r="AY173" s="40">
        <v>0.22680822492125899</v>
      </c>
      <c r="AZ173" s="40">
        <v>-0.23923206153182999</v>
      </c>
      <c r="BA173" s="40">
        <v>-0.23894025763710999</v>
      </c>
      <c r="BB173" s="40">
        <v>-0.19808297849787099</v>
      </c>
      <c r="BC173" s="40">
        <v>-9.5782378194187306E-2</v>
      </c>
      <c r="BD173" s="40">
        <v>-7.0727659012790198E-2</v>
      </c>
      <c r="BE173" s="40">
        <v>1.21320215956904E-2</v>
      </c>
      <c r="BF173" s="40">
        <v>-1.0629610665652101E-2</v>
      </c>
      <c r="BG173" s="40">
        <v>5.52070142830408E-3</v>
      </c>
      <c r="BH173" s="40">
        <v>-1.3746089373749199E-3</v>
      </c>
      <c r="BI173" s="40">
        <v>4.8885037162746704E-3</v>
      </c>
      <c r="BJ173" s="40">
        <v>1.7521817604333901E-2</v>
      </c>
      <c r="BK173" s="40">
        <v>2.3731765831292401E-2</v>
      </c>
      <c r="BL173" s="40">
        <v>-1.30506959959626E-2</v>
      </c>
      <c r="BM173" s="40">
        <v>-1.0297034439613001E-2</v>
      </c>
      <c r="BN173" s="40">
        <v>2.0305991649644299E-2</v>
      </c>
      <c r="BO173" s="40">
        <v>3.1361890070567298E-2</v>
      </c>
      <c r="BP173" s="40">
        <v>3.47673134987994E-3</v>
      </c>
      <c r="BQ173" s="40">
        <v>-1.2366459453294201E-2</v>
      </c>
      <c r="BR173" s="40">
        <v>-2.8675625649895599E-2</v>
      </c>
      <c r="BS173" s="40">
        <v>0.39394926028209498</v>
      </c>
      <c r="BT173" s="40">
        <v>0.54168301970850097</v>
      </c>
      <c r="BU173" s="40">
        <v>0.55452214391704102</v>
      </c>
      <c r="BV173" s="40">
        <v>0.55244242637765295</v>
      </c>
      <c r="BW173" s="40">
        <v>0.25797600668000897</v>
      </c>
      <c r="BX173" s="40">
        <v>-0.214479254480309</v>
      </c>
      <c r="BY173" s="40">
        <v>-0.21133307586893901</v>
      </c>
      <c r="BZ173" s="40">
        <v>-0.17957981612708601</v>
      </c>
      <c r="CA173" s="40">
        <v>-8.1551179204439397E-2</v>
      </c>
      <c r="CB173" s="40">
        <v>-5.7832301247104499E-2</v>
      </c>
      <c r="CC173" s="40">
        <v>2.3157022689115101E-2</v>
      </c>
      <c r="CD173" s="40">
        <v>-2.93219175290375E-3</v>
      </c>
      <c r="CE173" s="40">
        <v>1.32028433301898E-2</v>
      </c>
      <c r="CF173" s="40">
        <v>5.7433149368629702E-3</v>
      </c>
      <c r="CG173" s="40">
        <v>1.3602732672777101E-2</v>
      </c>
      <c r="CH173" s="40">
        <v>2.3961671172414999E-2</v>
      </c>
      <c r="CI173" s="40">
        <v>3.0797672485846101E-2</v>
      </c>
      <c r="CJ173" s="40">
        <v>-6.0989681903966999E-3</v>
      </c>
      <c r="CK173" s="40">
        <v>-1.60312818107473E-3</v>
      </c>
      <c r="CL173" s="40">
        <v>2.6815743434814101E-2</v>
      </c>
      <c r="CM173" s="40">
        <v>3.8034014139437702E-2</v>
      </c>
      <c r="CN173" s="40">
        <v>8.7134062600849205E-3</v>
      </c>
      <c r="CO173" s="40">
        <v>-7.0660816306282901E-3</v>
      </c>
      <c r="CP173" s="40">
        <v>-9.8853762172875902E-3</v>
      </c>
      <c r="CQ173" s="40">
        <v>0.415299011184458</v>
      </c>
      <c r="CR173" s="40">
        <v>0.56445932557877099</v>
      </c>
      <c r="CS173" s="40">
        <v>0.57583252030269405</v>
      </c>
      <c r="CT173" s="40">
        <v>0.57045853016776005</v>
      </c>
      <c r="CU173" s="40">
        <v>0.27956271738063898</v>
      </c>
      <c r="CV173" s="40">
        <v>-0.19733553572015999</v>
      </c>
      <c r="CW173" s="40">
        <v>-0.19221242587523399</v>
      </c>
      <c r="CX173" s="40">
        <v>-0.166764582234709</v>
      </c>
      <c r="CY173" s="40">
        <v>-7.1694694136214904E-2</v>
      </c>
      <c r="CZ173" s="40">
        <v>-4.8901015741332501E-2</v>
      </c>
      <c r="DA173" s="40">
        <v>3.4182023782539699E-2</v>
      </c>
      <c r="DB173" s="40">
        <v>4.7652271598445702E-3</v>
      </c>
      <c r="DC173" s="40">
        <v>2.08849852320756E-2</v>
      </c>
      <c r="DD173" s="40">
        <v>1.2861238811100901E-2</v>
      </c>
      <c r="DE173" s="40">
        <v>2.23169616292796E-2</v>
      </c>
      <c r="DF173" s="40">
        <v>3.0401524740496198E-2</v>
      </c>
      <c r="DG173" s="40">
        <v>3.7863579140399797E-2</v>
      </c>
      <c r="DH173" s="40">
        <v>8.5275961516923296E-4</v>
      </c>
      <c r="DI173" s="40">
        <v>7.0907780774635103E-3</v>
      </c>
      <c r="DJ173" s="40">
        <v>3.3325495219983903E-2</v>
      </c>
      <c r="DK173" s="40">
        <v>4.4706138208308099E-2</v>
      </c>
      <c r="DL173" s="40">
        <v>1.39500811702899E-2</v>
      </c>
      <c r="DM173" s="40">
        <v>-1.76570380796235E-3</v>
      </c>
      <c r="DN173" s="40">
        <v>8.9048732153203993E-3</v>
      </c>
      <c r="DO173" s="40">
        <v>0.43664876208682202</v>
      </c>
      <c r="DP173" s="40">
        <v>0.58723563144904101</v>
      </c>
      <c r="DQ173" s="40">
        <v>0.59714289668834797</v>
      </c>
      <c r="DR173" s="40">
        <v>0.58847463395786703</v>
      </c>
      <c r="DS173" s="40">
        <v>0.30114942808126999</v>
      </c>
      <c r="DT173" s="40">
        <v>-0.18019181696000999</v>
      </c>
      <c r="DU173" s="40">
        <v>-0.17309177588152899</v>
      </c>
      <c r="DV173" s="40">
        <v>-0.15394934834233201</v>
      </c>
      <c r="DW173" s="40">
        <v>-6.1838209067990403E-2</v>
      </c>
      <c r="DX173" s="40">
        <v>-3.9969730235560497E-2</v>
      </c>
      <c r="DY173" s="40">
        <v>5.0100374324005097E-2</v>
      </c>
      <c r="DZ173" s="40">
        <v>1.5879077533130202E-2</v>
      </c>
      <c r="EA173" s="40">
        <v>3.1976778028035301E-2</v>
      </c>
      <c r="EB173" s="40">
        <v>2.3138390386637599E-2</v>
      </c>
      <c r="EC173" s="40">
        <v>3.4898924211661901E-2</v>
      </c>
      <c r="ED173" s="40">
        <v>3.9699650487944903E-2</v>
      </c>
      <c r="EE173" s="40">
        <v>4.8065626112308101E-2</v>
      </c>
      <c r="EF173" s="40">
        <v>1.08899504635082E-2</v>
      </c>
      <c r="EG173" s="40">
        <v>1.96433979117226E-2</v>
      </c>
      <c r="EH173" s="40">
        <v>4.2724542891377303E-2</v>
      </c>
      <c r="EI173" s="40">
        <v>5.4339625668710298E-2</v>
      </c>
      <c r="EJ173" s="40">
        <v>2.1511008029703502E-2</v>
      </c>
      <c r="EK173" s="40">
        <v>5.8871999394781204E-3</v>
      </c>
      <c r="EL173" s="40">
        <v>3.60350090488862E-2</v>
      </c>
      <c r="EM173" s="40">
        <v>0.467474411531834</v>
      </c>
      <c r="EN173" s="40">
        <v>0.62012099969619905</v>
      </c>
      <c r="EO173" s="40">
        <v>0.62791169558485804</v>
      </c>
      <c r="EP173" s="40">
        <v>0.61448702643675601</v>
      </c>
      <c r="EQ173" s="40">
        <v>0.33231720984002</v>
      </c>
      <c r="ER173" s="40">
        <v>-0.155439009908489</v>
      </c>
      <c r="ES173" s="40">
        <v>-0.14548459411335701</v>
      </c>
      <c r="ET173" s="40">
        <v>-0.13544618597154701</v>
      </c>
      <c r="EU173" s="40">
        <v>-4.7607010078242501E-2</v>
      </c>
      <c r="EV173" s="40">
        <v>-2.7074372469874802E-2</v>
      </c>
      <c r="EW173" s="40">
        <v>86.5</v>
      </c>
      <c r="EX173" s="40">
        <v>85</v>
      </c>
      <c r="EY173" s="40">
        <v>84.5</v>
      </c>
      <c r="EZ173" s="40">
        <v>82.5</v>
      </c>
      <c r="FA173" s="40">
        <v>81</v>
      </c>
      <c r="FB173" s="40">
        <v>80.5</v>
      </c>
      <c r="FC173" s="40">
        <v>80</v>
      </c>
      <c r="FD173" s="40">
        <v>82</v>
      </c>
      <c r="FE173" s="40">
        <v>84.5</v>
      </c>
      <c r="FF173" s="40">
        <v>88.5</v>
      </c>
      <c r="FG173" s="40">
        <v>92</v>
      </c>
      <c r="FH173" s="40">
        <v>94.5</v>
      </c>
      <c r="FI173" s="40">
        <v>97.5</v>
      </c>
      <c r="FJ173" s="40">
        <v>100.5</v>
      </c>
      <c r="FK173" s="40">
        <v>102.5</v>
      </c>
      <c r="FL173" s="40">
        <v>104</v>
      </c>
      <c r="FM173" s="40">
        <v>105.5</v>
      </c>
      <c r="FN173" s="40">
        <v>106</v>
      </c>
      <c r="FO173" s="40">
        <v>105</v>
      </c>
      <c r="FP173" s="40">
        <v>104</v>
      </c>
      <c r="FQ173" s="40">
        <v>101</v>
      </c>
      <c r="FR173" s="40">
        <v>98</v>
      </c>
      <c r="FS173" s="40">
        <v>95</v>
      </c>
      <c r="FT173" s="40">
        <v>92</v>
      </c>
      <c r="FU173" s="40">
        <v>5.6743195488932897E-2</v>
      </c>
      <c r="FV173" s="40">
        <v>0</v>
      </c>
      <c r="FW173" s="40">
        <v>0</v>
      </c>
      <c r="FX173" s="41">
        <v>1</v>
      </c>
      <c r="FY173" s="22"/>
      <c r="FZ173" s="22"/>
    </row>
    <row r="174" spans="1:182" x14ac:dyDescent="0.2">
      <c r="A174" t="s">
        <v>42</v>
      </c>
      <c r="B174" t="s">
        <v>58</v>
      </c>
      <c r="C174" t="s">
        <v>3</v>
      </c>
      <c r="D174" t="s">
        <v>39</v>
      </c>
      <c r="E174" t="s">
        <v>77</v>
      </c>
      <c r="F174" s="22" t="s">
        <v>1</v>
      </c>
      <c r="G174" s="35">
        <v>43672</v>
      </c>
      <c r="H174" s="40">
        <v>2876</v>
      </c>
      <c r="I174" s="40">
        <v>4.9341127860776499</v>
      </c>
      <c r="J174" s="40">
        <v>4.3778149744518702</v>
      </c>
      <c r="K174" s="40">
        <v>3.9822824720455001</v>
      </c>
      <c r="L174" s="40">
        <v>3.5582544710469</v>
      </c>
      <c r="M174" s="40">
        <v>3.3617554943890302</v>
      </c>
      <c r="N174" s="40">
        <v>3.28910012245397</v>
      </c>
      <c r="O174" s="40">
        <v>3.38458221316013</v>
      </c>
      <c r="P174" s="40">
        <v>3.5080614558880101</v>
      </c>
      <c r="Q174" s="40">
        <v>3.7053901352054699</v>
      </c>
      <c r="R174" s="40">
        <v>4.14100978876745</v>
      </c>
      <c r="S174" s="40">
        <v>4.6481501032247703</v>
      </c>
      <c r="T174" s="40">
        <v>5.3185671581285296</v>
      </c>
      <c r="U174" s="40">
        <v>6.1613121857373603</v>
      </c>
      <c r="V174" s="40">
        <v>7.1026145801791598</v>
      </c>
      <c r="W174" s="40">
        <v>7.9128504844927496</v>
      </c>
      <c r="X174" s="40">
        <v>8.7526998533868507</v>
      </c>
      <c r="Y174" s="40">
        <v>9.3471092824217408</v>
      </c>
      <c r="Z174" s="40">
        <v>9.8021691962690696</v>
      </c>
      <c r="AA174" s="40">
        <v>9.8157943032041093</v>
      </c>
      <c r="AB174" s="40">
        <v>9.5070009060306297</v>
      </c>
      <c r="AC174" s="40">
        <v>8.8311261635089302</v>
      </c>
      <c r="AD174" s="40">
        <v>8.2589533807607705</v>
      </c>
      <c r="AE174" s="40">
        <v>7.1920464514201301</v>
      </c>
      <c r="AF174" s="40">
        <v>6.0441267089122297</v>
      </c>
      <c r="AG174" s="40">
        <v>-2.9113412401489999E-2</v>
      </c>
      <c r="AH174" s="40">
        <v>-0.113237728675468</v>
      </c>
      <c r="AI174" s="40">
        <v>-8.4903745691459406E-2</v>
      </c>
      <c r="AJ174" s="40">
        <v>-8.9303903350441693E-2</v>
      </c>
      <c r="AK174" s="40">
        <v>-5.3976108350601897E-2</v>
      </c>
      <c r="AL174" s="40">
        <v>-2.8840468263288399E-3</v>
      </c>
      <c r="AM174" s="40">
        <v>-1.5015900129087101E-2</v>
      </c>
      <c r="AN174" s="40">
        <v>-8.6467112354978698E-2</v>
      </c>
      <c r="AO174" s="40">
        <v>-5.1061895469464699E-2</v>
      </c>
      <c r="AP174" s="40">
        <v>-9.2391968939267405E-2</v>
      </c>
      <c r="AQ174" s="40">
        <v>-0.119782146037967</v>
      </c>
      <c r="AR174" s="40">
        <v>-3.8385222384488098E-2</v>
      </c>
      <c r="AS174" s="40">
        <v>-2.7739790220716501E-2</v>
      </c>
      <c r="AT174" s="40">
        <v>1.96850188155029E-2</v>
      </c>
      <c r="AU174" s="40">
        <v>0.82967340646493004</v>
      </c>
      <c r="AV174" s="40">
        <v>1.12101441979703</v>
      </c>
      <c r="AW174" s="40">
        <v>1.1535417578242699</v>
      </c>
      <c r="AX174" s="40">
        <v>1.0427647626066401</v>
      </c>
      <c r="AY174" s="40">
        <v>0.71363950935826004</v>
      </c>
      <c r="AZ174" s="40">
        <v>-0.12572056885742</v>
      </c>
      <c r="BA174" s="40">
        <v>-0.318428055544277</v>
      </c>
      <c r="BB174" s="40">
        <v>-0.36013238788831098</v>
      </c>
      <c r="BC174" s="40">
        <v>-0.24863512192882201</v>
      </c>
      <c r="BD174" s="40">
        <v>-0.17664065842717599</v>
      </c>
      <c r="BE174" s="40">
        <v>3.3206447869191399E-3</v>
      </c>
      <c r="BF174" s="40">
        <v>-8.1191212501261295E-2</v>
      </c>
      <c r="BG174" s="40">
        <v>-5.5100325650776397E-2</v>
      </c>
      <c r="BH174" s="40">
        <v>-5.6322991068613201E-2</v>
      </c>
      <c r="BI174" s="40">
        <v>-2.71715023191887E-2</v>
      </c>
      <c r="BJ174" s="40">
        <v>2.52119283026963E-2</v>
      </c>
      <c r="BK174" s="40">
        <v>1.79138014931957E-2</v>
      </c>
      <c r="BL174" s="40">
        <v>-4.7147301478856603E-2</v>
      </c>
      <c r="BM174" s="40">
        <v>-1.6691610856872301E-2</v>
      </c>
      <c r="BN174" s="40">
        <v>-5.7939984815050902E-2</v>
      </c>
      <c r="BO174" s="40">
        <v>-8.4667718890252902E-2</v>
      </c>
      <c r="BP174" s="40">
        <v>-1.7782468051536601E-2</v>
      </c>
      <c r="BQ174" s="40">
        <v>-7.3052805715531303E-3</v>
      </c>
      <c r="BR174" s="40">
        <v>6.9874668939180498E-2</v>
      </c>
      <c r="BS174" s="40">
        <v>0.88829261557594297</v>
      </c>
      <c r="BT174" s="40">
        <v>1.1805111745814401</v>
      </c>
      <c r="BU174" s="40">
        <v>1.22652953759147</v>
      </c>
      <c r="BV174" s="40">
        <v>1.1022091930715701</v>
      </c>
      <c r="BW174" s="40">
        <v>0.80475751318317401</v>
      </c>
      <c r="BX174" s="40">
        <v>-5.71897745520294E-2</v>
      </c>
      <c r="BY174" s="40">
        <v>-0.24909387926097801</v>
      </c>
      <c r="BZ174" s="40">
        <v>-0.30561810785411198</v>
      </c>
      <c r="CA174" s="40">
        <v>-0.21801297276779499</v>
      </c>
      <c r="CB174" s="40">
        <v>-0.13613275616808801</v>
      </c>
      <c r="CC174" s="40">
        <v>2.5784373992714899E-2</v>
      </c>
      <c r="CD174" s="40">
        <v>-5.8995893021347202E-2</v>
      </c>
      <c r="CE174" s="40">
        <v>-3.4458567719864698E-2</v>
      </c>
      <c r="CF174" s="40">
        <v>-3.3480511690983497E-2</v>
      </c>
      <c r="CG174" s="40">
        <v>-8.6067138358999606E-3</v>
      </c>
      <c r="CH174" s="40">
        <v>4.4671115089132102E-2</v>
      </c>
      <c r="CI174" s="40">
        <v>4.0720812524025603E-2</v>
      </c>
      <c r="CJ174" s="40">
        <v>-1.9914520244815999E-2</v>
      </c>
      <c r="CK174" s="40">
        <v>7.1131435646412102E-3</v>
      </c>
      <c r="CL174" s="40">
        <v>-3.4078645560665297E-2</v>
      </c>
      <c r="CM174" s="40">
        <v>-6.03475736157729E-2</v>
      </c>
      <c r="CN174" s="40">
        <v>-3.51306316208748E-3</v>
      </c>
      <c r="CO174" s="40">
        <v>6.8475985624230898E-3</v>
      </c>
      <c r="CP174" s="40">
        <v>0.104635867723613</v>
      </c>
      <c r="CQ174" s="40">
        <v>0.92889210123628996</v>
      </c>
      <c r="CR174" s="40">
        <v>1.2217184457019299</v>
      </c>
      <c r="CS174" s="40">
        <v>1.27708065151774</v>
      </c>
      <c r="CT174" s="40">
        <v>1.14338022452779</v>
      </c>
      <c r="CU174" s="40">
        <v>0.86786556506226498</v>
      </c>
      <c r="CV174" s="40">
        <v>-9.7255551794208795E-3</v>
      </c>
      <c r="CW174" s="40">
        <v>-0.201073239977788</v>
      </c>
      <c r="CX174" s="40">
        <v>-0.26786168356764301</v>
      </c>
      <c r="CY174" s="40">
        <v>-0.19680416554220401</v>
      </c>
      <c r="CZ174" s="40">
        <v>-0.10807710646145301</v>
      </c>
      <c r="DA174" s="40">
        <v>4.8248103198510597E-2</v>
      </c>
      <c r="DB174" s="40">
        <v>-3.6800573541433103E-2</v>
      </c>
      <c r="DC174" s="40">
        <v>-1.3816809788952901E-2</v>
      </c>
      <c r="DD174" s="40">
        <v>-1.06380323133538E-2</v>
      </c>
      <c r="DE174" s="40">
        <v>9.9580746473887996E-3</v>
      </c>
      <c r="DF174" s="40">
        <v>6.4130301875567897E-2</v>
      </c>
      <c r="DG174" s="40">
        <v>6.3527823554855603E-2</v>
      </c>
      <c r="DH174" s="40">
        <v>7.3182609892246302E-3</v>
      </c>
      <c r="DI174" s="40">
        <v>3.0917897986154699E-2</v>
      </c>
      <c r="DJ174" s="40">
        <v>-1.02173063062797E-2</v>
      </c>
      <c r="DK174" s="40">
        <v>-3.60274283412928E-2</v>
      </c>
      <c r="DL174" s="40">
        <v>1.07563417273617E-2</v>
      </c>
      <c r="DM174" s="40">
        <v>2.1000477696399299E-2</v>
      </c>
      <c r="DN174" s="40">
        <v>0.13939706650804501</v>
      </c>
      <c r="DO174" s="40">
        <v>0.96949158689663695</v>
      </c>
      <c r="DP174" s="40">
        <v>1.2629257168224299</v>
      </c>
      <c r="DQ174" s="40">
        <v>1.32763176544402</v>
      </c>
      <c r="DR174" s="40">
        <v>1.1845512559840199</v>
      </c>
      <c r="DS174" s="40">
        <v>0.93097361694135505</v>
      </c>
      <c r="DT174" s="40">
        <v>3.7738664193187603E-2</v>
      </c>
      <c r="DU174" s="40">
        <v>-0.153052600694599</v>
      </c>
      <c r="DV174" s="40">
        <v>-0.23010525928117401</v>
      </c>
      <c r="DW174" s="40">
        <v>-0.17559535831661199</v>
      </c>
      <c r="DX174" s="40">
        <v>-8.0021456754817699E-2</v>
      </c>
      <c r="DY174" s="40">
        <v>8.0682160386919693E-2</v>
      </c>
      <c r="DZ174" s="40">
        <v>-4.7540573672258998E-3</v>
      </c>
      <c r="EA174" s="40">
        <v>1.59866102517301E-2</v>
      </c>
      <c r="EB174" s="40">
        <v>2.2342879968474699E-2</v>
      </c>
      <c r="EC174" s="40">
        <v>3.6762680678802E-2</v>
      </c>
      <c r="ED174" s="40">
        <v>9.2226277004593099E-2</v>
      </c>
      <c r="EE174" s="40">
        <v>9.6457525177138403E-2</v>
      </c>
      <c r="EF174" s="40">
        <v>4.66380718653467E-2</v>
      </c>
      <c r="EG174" s="40">
        <v>6.5288182598747094E-2</v>
      </c>
      <c r="EH174" s="40">
        <v>2.4234677817936701E-2</v>
      </c>
      <c r="EI174" s="40">
        <v>-9.13001193578312E-4</v>
      </c>
      <c r="EJ174" s="40">
        <v>3.1359096060313202E-2</v>
      </c>
      <c r="EK174" s="40">
        <v>4.1434987345562703E-2</v>
      </c>
      <c r="EL174" s="40">
        <v>0.189586716631722</v>
      </c>
      <c r="EM174" s="40">
        <v>1.0281107960076501</v>
      </c>
      <c r="EN174" s="40">
        <v>1.32242247160684</v>
      </c>
      <c r="EO174" s="40">
        <v>1.40061954521122</v>
      </c>
      <c r="EP174" s="40">
        <v>1.2439956864489501</v>
      </c>
      <c r="EQ174" s="40">
        <v>1.02209162076627</v>
      </c>
      <c r="ER174" s="40">
        <v>0.106269458498578</v>
      </c>
      <c r="ES174" s="40">
        <v>-8.3718424411299397E-2</v>
      </c>
      <c r="ET174" s="40">
        <v>-0.175590979246975</v>
      </c>
      <c r="EU174" s="40">
        <v>-0.14497320915558601</v>
      </c>
      <c r="EV174" s="40">
        <v>-3.9513554495730199E-2</v>
      </c>
      <c r="EW174" s="40">
        <v>86.5</v>
      </c>
      <c r="EX174" s="40">
        <v>85</v>
      </c>
      <c r="EY174" s="40">
        <v>84.5</v>
      </c>
      <c r="EZ174" s="40">
        <v>82.5</v>
      </c>
      <c r="FA174" s="40">
        <v>81</v>
      </c>
      <c r="FB174" s="40">
        <v>80.5</v>
      </c>
      <c r="FC174" s="40">
        <v>80</v>
      </c>
      <c r="FD174" s="40">
        <v>82</v>
      </c>
      <c r="FE174" s="40">
        <v>84.5</v>
      </c>
      <c r="FF174" s="40">
        <v>88.5</v>
      </c>
      <c r="FG174" s="40">
        <v>92</v>
      </c>
      <c r="FH174" s="40">
        <v>94.5</v>
      </c>
      <c r="FI174" s="40">
        <v>97.5</v>
      </c>
      <c r="FJ174" s="40">
        <v>100.5</v>
      </c>
      <c r="FK174" s="40">
        <v>102.5</v>
      </c>
      <c r="FL174" s="40">
        <v>104</v>
      </c>
      <c r="FM174" s="40">
        <v>105.5</v>
      </c>
      <c r="FN174" s="40">
        <v>106</v>
      </c>
      <c r="FO174" s="40">
        <v>105</v>
      </c>
      <c r="FP174" s="40">
        <v>104</v>
      </c>
      <c r="FQ174" s="40">
        <v>101</v>
      </c>
      <c r="FR174" s="40">
        <v>98</v>
      </c>
      <c r="FS174" s="40">
        <v>95</v>
      </c>
      <c r="FT174" s="40">
        <v>92</v>
      </c>
      <c r="FU174" s="40">
        <v>3.1380551570393399E-2</v>
      </c>
      <c r="FV174" s="40">
        <v>0</v>
      </c>
      <c r="FW174" s="40">
        <v>0</v>
      </c>
      <c r="FX174" s="41">
        <v>1</v>
      </c>
      <c r="FY174" s="22"/>
      <c r="FZ174" s="22"/>
    </row>
    <row r="175" spans="1:182" x14ac:dyDescent="0.2">
      <c r="A175" t="s">
        <v>42</v>
      </c>
      <c r="B175" t="s">
        <v>58</v>
      </c>
      <c r="C175" t="s">
        <v>3</v>
      </c>
      <c r="D175" t="s">
        <v>39</v>
      </c>
      <c r="E175" t="s">
        <v>77</v>
      </c>
      <c r="F175" s="22" t="s">
        <v>77</v>
      </c>
      <c r="G175" s="35">
        <v>43672</v>
      </c>
      <c r="H175" s="40">
        <v>2577</v>
      </c>
      <c r="I175" s="40">
        <v>4.4300515316876803</v>
      </c>
      <c r="J175" s="40">
        <v>3.9352101945109998</v>
      </c>
      <c r="K175" s="40">
        <v>3.5823787090056598</v>
      </c>
      <c r="L175" s="40">
        <v>3.2028596179754798</v>
      </c>
      <c r="M175" s="40">
        <v>3.0282691450260599</v>
      </c>
      <c r="N175" s="40">
        <v>2.9557286756253598</v>
      </c>
      <c r="O175" s="40">
        <v>3.0265731011885499</v>
      </c>
      <c r="P175" s="40">
        <v>3.1328344520433098</v>
      </c>
      <c r="Q175" s="40">
        <v>3.31140777590028</v>
      </c>
      <c r="R175" s="40">
        <v>3.7070892634715502</v>
      </c>
      <c r="S175" s="40">
        <v>4.1624171154303697</v>
      </c>
      <c r="T175" s="40">
        <v>4.7452028433915103</v>
      </c>
      <c r="U175" s="40">
        <v>5.4978028747305796</v>
      </c>
      <c r="V175" s="40">
        <v>6.3496618138156098</v>
      </c>
      <c r="W175" s="40">
        <v>7.0869779579186902</v>
      </c>
      <c r="X175" s="40">
        <v>7.8292824884501098</v>
      </c>
      <c r="Y175" s="40">
        <v>8.3525736138912894</v>
      </c>
      <c r="Z175" s="40">
        <v>8.7371447837745606</v>
      </c>
      <c r="AA175" s="40">
        <v>8.7463773657127497</v>
      </c>
      <c r="AB175" s="40">
        <v>8.4529366012916398</v>
      </c>
      <c r="AC175" s="40">
        <v>7.85191350584613</v>
      </c>
      <c r="AD175" s="40">
        <v>7.36170586061208</v>
      </c>
      <c r="AE175" s="40">
        <v>6.4144069403375603</v>
      </c>
      <c r="AF175" s="40">
        <v>5.3955297065272703</v>
      </c>
      <c r="AG175" s="40">
        <v>-4.3879434760570699E-2</v>
      </c>
      <c r="AH175" s="40">
        <v>-0.103936515901616</v>
      </c>
      <c r="AI175" s="40">
        <v>-8.8535770202008396E-2</v>
      </c>
      <c r="AJ175" s="40">
        <v>-8.36985247228135E-2</v>
      </c>
      <c r="AK175" s="40">
        <v>-5.2258249772386099E-2</v>
      </c>
      <c r="AL175" s="40">
        <v>-1.7318730796214599E-2</v>
      </c>
      <c r="AM175" s="40">
        <v>-2.7893155985599001E-2</v>
      </c>
      <c r="AN175" s="40">
        <v>-7.0440151300061093E-2</v>
      </c>
      <c r="AO175" s="40">
        <v>-5.2579622116710398E-2</v>
      </c>
      <c r="AP175" s="40">
        <v>-0.118543555849902</v>
      </c>
      <c r="AQ175" s="40">
        <v>-0.16212672430486799</v>
      </c>
      <c r="AR175" s="40">
        <v>-5.3784669522608998E-2</v>
      </c>
      <c r="AS175" s="40">
        <v>-6.2889339966861304E-3</v>
      </c>
      <c r="AT175" s="40">
        <v>6.2804072292420896E-2</v>
      </c>
      <c r="AU175" s="40">
        <v>0.67130233569922504</v>
      </c>
      <c r="AV175" s="40">
        <v>0.89076155989331196</v>
      </c>
      <c r="AW175" s="40">
        <v>0.90852185314396505</v>
      </c>
      <c r="AX175" s="40">
        <v>0.797955436147049</v>
      </c>
      <c r="AY175" s="40">
        <v>0.56151614693876595</v>
      </c>
      <c r="AZ175" s="40">
        <v>-8.6493994616824402E-2</v>
      </c>
      <c r="BA175" s="40">
        <v>-0.25296894707645101</v>
      </c>
      <c r="BB175" s="40">
        <v>-0.27915974045129299</v>
      </c>
      <c r="BC175" s="40">
        <v>-0.223508793967122</v>
      </c>
      <c r="BD175" s="40">
        <v>-0.154768175009215</v>
      </c>
      <c r="BE175" s="40">
        <v>-1.38308838343513E-2</v>
      </c>
      <c r="BF175" s="40">
        <v>-7.7004418101758801E-2</v>
      </c>
      <c r="BG175" s="40">
        <v>-6.2902903119974499E-2</v>
      </c>
      <c r="BH175" s="40">
        <v>-5.5462338660447398E-2</v>
      </c>
      <c r="BI175" s="40">
        <v>-3.2691160582334101E-2</v>
      </c>
      <c r="BJ175" s="40">
        <v>6.6470124979718997E-3</v>
      </c>
      <c r="BK175" s="40">
        <v>-1.46890259632766E-3</v>
      </c>
      <c r="BL175" s="40">
        <v>-3.7338057691266101E-2</v>
      </c>
      <c r="BM175" s="40">
        <v>-2.18256282455409E-2</v>
      </c>
      <c r="BN175" s="40">
        <v>-8.7517411338019505E-2</v>
      </c>
      <c r="BO175" s="40">
        <v>-0.12814985208179699</v>
      </c>
      <c r="BP175" s="40">
        <v>-3.5449062215803802E-2</v>
      </c>
      <c r="BQ175" s="40">
        <v>1.19228917707571E-2</v>
      </c>
      <c r="BR175" s="40">
        <v>0.10233940122162299</v>
      </c>
      <c r="BS175" s="40">
        <v>0.716796825900337</v>
      </c>
      <c r="BT175" s="40">
        <v>0.93608127430678101</v>
      </c>
      <c r="BU175" s="40">
        <v>0.96887993119429805</v>
      </c>
      <c r="BV175" s="40">
        <v>0.84599399953096899</v>
      </c>
      <c r="BW175" s="40">
        <v>0.64303445693184602</v>
      </c>
      <c r="BX175" s="40">
        <v>-2.4556486798847501E-2</v>
      </c>
      <c r="BY175" s="40">
        <v>-0.188557674068765</v>
      </c>
      <c r="BZ175" s="40">
        <v>-0.22685269740130901</v>
      </c>
      <c r="CA175" s="40">
        <v>-0.19031121363183201</v>
      </c>
      <c r="CB175" s="40">
        <v>-0.11397724022176001</v>
      </c>
      <c r="CC175" s="40">
        <v>6.9806510011481597E-3</v>
      </c>
      <c r="CD175" s="40">
        <v>-5.83513292080199E-2</v>
      </c>
      <c r="CE175" s="40">
        <v>-4.5149657463592702E-2</v>
      </c>
      <c r="CF175" s="40">
        <v>-3.5906042208700001E-2</v>
      </c>
      <c r="CG175" s="40">
        <v>-1.91390542159415E-2</v>
      </c>
      <c r="CH175" s="40">
        <v>2.3245613297399902E-2</v>
      </c>
      <c r="CI175" s="40">
        <v>1.6832454805670499E-2</v>
      </c>
      <c r="CJ175" s="40">
        <v>-1.44116484957304E-2</v>
      </c>
      <c r="CK175" s="40">
        <v>-5.2550577533885595E-4</v>
      </c>
      <c r="CL175" s="40">
        <v>-6.6028798163103503E-2</v>
      </c>
      <c r="CM175" s="40">
        <v>-0.104617573882826</v>
      </c>
      <c r="CN175" s="40">
        <v>-2.2749876450321501E-2</v>
      </c>
      <c r="CO175" s="40">
        <v>2.45363468191492E-2</v>
      </c>
      <c r="CP175" s="40">
        <v>0.12972144960269999</v>
      </c>
      <c r="CQ175" s="40">
        <v>0.74830617122512399</v>
      </c>
      <c r="CR175" s="40">
        <v>0.96746957045346105</v>
      </c>
      <c r="CS175" s="40">
        <v>1.0106837521849501</v>
      </c>
      <c r="CT175" s="40">
        <v>0.87926536219223494</v>
      </c>
      <c r="CU175" s="40">
        <v>0.699493790106269</v>
      </c>
      <c r="CV175" s="40">
        <v>1.8341242437509599E-2</v>
      </c>
      <c r="CW175" s="40">
        <v>-0.14394662259777199</v>
      </c>
      <c r="CX175" s="40">
        <v>-0.19062499872626801</v>
      </c>
      <c r="CY175" s="40">
        <v>-0.16731867062040501</v>
      </c>
      <c r="CZ175" s="40">
        <v>-8.5725563048170098E-2</v>
      </c>
      <c r="DA175" s="40">
        <v>2.7792185836647599E-2</v>
      </c>
      <c r="DB175" s="40">
        <v>-3.9698240314281E-2</v>
      </c>
      <c r="DC175" s="40">
        <v>-2.7396411807210801E-2</v>
      </c>
      <c r="DD175" s="40">
        <v>-1.6349745756952701E-2</v>
      </c>
      <c r="DE175" s="40">
        <v>-5.5869478495488801E-3</v>
      </c>
      <c r="DF175" s="40">
        <v>3.9844214096827903E-2</v>
      </c>
      <c r="DG175" s="40">
        <v>3.5133812207668702E-2</v>
      </c>
      <c r="DH175" s="40">
        <v>8.5147606998053297E-3</v>
      </c>
      <c r="DI175" s="40">
        <v>2.0774616694863201E-2</v>
      </c>
      <c r="DJ175" s="40">
        <v>-4.4540184988187501E-2</v>
      </c>
      <c r="DK175" s="40">
        <v>-8.1085295683854502E-2</v>
      </c>
      <c r="DL175" s="40">
        <v>-1.0050690684839301E-2</v>
      </c>
      <c r="DM175" s="40">
        <v>3.7149801867541403E-2</v>
      </c>
      <c r="DN175" s="40">
        <v>0.15710349798377801</v>
      </c>
      <c r="DO175" s="40">
        <v>0.77981551654991099</v>
      </c>
      <c r="DP175" s="40">
        <v>0.99885786660014098</v>
      </c>
      <c r="DQ175" s="40">
        <v>1.05248757317561</v>
      </c>
      <c r="DR175" s="40">
        <v>0.91253672485350201</v>
      </c>
      <c r="DS175" s="40">
        <v>0.75595312328069197</v>
      </c>
      <c r="DT175" s="40">
        <v>6.12389716738665E-2</v>
      </c>
      <c r="DU175" s="40">
        <v>-9.9335571126778502E-2</v>
      </c>
      <c r="DV175" s="40">
        <v>-0.15439730005122601</v>
      </c>
      <c r="DW175" s="40">
        <v>-0.14432612760897801</v>
      </c>
      <c r="DX175" s="40">
        <v>-5.7473885874580501E-2</v>
      </c>
      <c r="DY175" s="40">
        <v>5.7840736762867002E-2</v>
      </c>
      <c r="DZ175" s="40">
        <v>-1.27661425144235E-2</v>
      </c>
      <c r="EA175" s="40">
        <v>-1.7635447251769501E-3</v>
      </c>
      <c r="EB175" s="40">
        <v>1.1886440305413399E-2</v>
      </c>
      <c r="EC175" s="40">
        <v>1.3980141340503099E-2</v>
      </c>
      <c r="ED175" s="40">
        <v>6.3809957391014305E-2</v>
      </c>
      <c r="EE175" s="40">
        <v>6.155806559694E-2</v>
      </c>
      <c r="EF175" s="40">
        <v>4.16168543086003E-2</v>
      </c>
      <c r="EG175" s="40">
        <v>5.1528610566032702E-2</v>
      </c>
      <c r="EH175" s="40">
        <v>-1.35140404763046E-2</v>
      </c>
      <c r="EI175" s="40">
        <v>-4.7108423460783602E-2</v>
      </c>
      <c r="EJ175" s="40">
        <v>8.2849166219659091E-3</v>
      </c>
      <c r="EK175" s="40">
        <v>5.5361627634984603E-2</v>
      </c>
      <c r="EL175" s="40">
        <v>0.19663882691298001</v>
      </c>
      <c r="EM175" s="40">
        <v>0.82531000675102195</v>
      </c>
      <c r="EN175" s="40">
        <v>1.04417758101361</v>
      </c>
      <c r="EO175" s="40">
        <v>1.1128456512259399</v>
      </c>
      <c r="EP175" s="40">
        <v>0.960575288237422</v>
      </c>
      <c r="EQ175" s="40">
        <v>0.83747143327377205</v>
      </c>
      <c r="ER175" s="40">
        <v>0.123176479491844</v>
      </c>
      <c r="ES175" s="40">
        <v>-3.4924298119092E-2</v>
      </c>
      <c r="ET175" s="40">
        <v>-0.102090257001242</v>
      </c>
      <c r="EU175" s="40">
        <v>-0.111128547273688</v>
      </c>
      <c r="EV175" s="40">
        <v>-1.6682951087124798E-2</v>
      </c>
      <c r="EW175" s="40">
        <v>86.5</v>
      </c>
      <c r="EX175" s="40">
        <v>85</v>
      </c>
      <c r="EY175" s="40">
        <v>84.5</v>
      </c>
      <c r="EZ175" s="40">
        <v>82.5</v>
      </c>
      <c r="FA175" s="40">
        <v>81</v>
      </c>
      <c r="FB175" s="40">
        <v>80.5</v>
      </c>
      <c r="FC175" s="40">
        <v>80</v>
      </c>
      <c r="FD175" s="40">
        <v>82</v>
      </c>
      <c r="FE175" s="40">
        <v>84.5</v>
      </c>
      <c r="FF175" s="40">
        <v>88.5</v>
      </c>
      <c r="FG175" s="40">
        <v>92</v>
      </c>
      <c r="FH175" s="40">
        <v>94.5</v>
      </c>
      <c r="FI175" s="40">
        <v>97.5</v>
      </c>
      <c r="FJ175" s="40">
        <v>100.5</v>
      </c>
      <c r="FK175" s="40">
        <v>102.5</v>
      </c>
      <c r="FL175" s="40">
        <v>104</v>
      </c>
      <c r="FM175" s="40">
        <v>105.5</v>
      </c>
      <c r="FN175" s="40">
        <v>106</v>
      </c>
      <c r="FO175" s="40">
        <v>105</v>
      </c>
      <c r="FP175" s="40">
        <v>104</v>
      </c>
      <c r="FQ175" s="40">
        <v>101</v>
      </c>
      <c r="FR175" s="40">
        <v>98</v>
      </c>
      <c r="FS175" s="40">
        <v>95</v>
      </c>
      <c r="FT175" s="40">
        <v>92</v>
      </c>
      <c r="FU175" s="40">
        <v>2.8775346808885501E-2</v>
      </c>
      <c r="FV175" s="40">
        <v>0</v>
      </c>
      <c r="FW175" s="40">
        <v>0</v>
      </c>
      <c r="FX175" s="41">
        <v>1</v>
      </c>
      <c r="FY175" s="22"/>
      <c r="FZ175" s="22"/>
    </row>
    <row r="176" spans="1:182" x14ac:dyDescent="0.2">
      <c r="A176" t="s">
        <v>42</v>
      </c>
      <c r="B176" t="s">
        <v>58</v>
      </c>
      <c r="C176" t="s">
        <v>3</v>
      </c>
      <c r="D176" t="s">
        <v>39</v>
      </c>
      <c r="E176" t="s">
        <v>77</v>
      </c>
      <c r="F176" s="22" t="s">
        <v>78</v>
      </c>
      <c r="G176" s="35">
        <v>43672</v>
      </c>
      <c r="H176" s="40">
        <v>299</v>
      </c>
      <c r="I176" s="40">
        <v>0.49230761906798498</v>
      </c>
      <c r="J176" s="40">
        <v>0.431846380116444</v>
      </c>
      <c r="K176" s="40">
        <v>0.39088717131983203</v>
      </c>
      <c r="L176" s="40">
        <v>0.34585622876189798</v>
      </c>
      <c r="M176" s="40">
        <v>0.32381329113762602</v>
      </c>
      <c r="N176" s="40">
        <v>0.32430076150060799</v>
      </c>
      <c r="O176" s="40">
        <v>0.34991275254711002</v>
      </c>
      <c r="P176" s="40">
        <v>0.36968558581850403</v>
      </c>
      <c r="Q176" s="40">
        <v>0.38751130606897899</v>
      </c>
      <c r="R176" s="40">
        <v>0.42822548999000098</v>
      </c>
      <c r="S176" s="40">
        <v>0.48289605692444898</v>
      </c>
      <c r="T176" s="40">
        <v>0.57317793048266696</v>
      </c>
      <c r="U176" s="40">
        <v>0.66422503498752605</v>
      </c>
      <c r="V176" s="40">
        <v>0.752399045584493</v>
      </c>
      <c r="W176" s="40">
        <v>0.82370690636466604</v>
      </c>
      <c r="X176" s="40">
        <v>0.92086123122589203</v>
      </c>
      <c r="Y176" s="40">
        <v>0.99260270946154205</v>
      </c>
      <c r="Z176" s="40">
        <v>1.0626733124728001</v>
      </c>
      <c r="AA176" s="40">
        <v>1.0657314504256401</v>
      </c>
      <c r="AB176" s="40">
        <v>1.0476138799985</v>
      </c>
      <c r="AC176" s="40">
        <v>0.97148096320967103</v>
      </c>
      <c r="AD176" s="40">
        <v>0.888977097403162</v>
      </c>
      <c r="AE176" s="40">
        <v>0.76993333261626695</v>
      </c>
      <c r="AF176" s="40">
        <v>0.64110042174771098</v>
      </c>
      <c r="AG176" s="40">
        <v>-2.7154422740430601E-3</v>
      </c>
      <c r="AH176" s="40">
        <v>-2.0749162399075601E-2</v>
      </c>
      <c r="AI176" s="40">
        <v>-5.3694382167220403E-3</v>
      </c>
      <c r="AJ176" s="40">
        <v>-1.3538837090028601E-2</v>
      </c>
      <c r="AK176" s="40">
        <v>-1.0680158991185301E-2</v>
      </c>
      <c r="AL176" s="40">
        <v>7.0453067305778E-3</v>
      </c>
      <c r="AM176" s="40">
        <v>3.6651617256756E-3</v>
      </c>
      <c r="AN176" s="40">
        <v>-2.4312592588096801E-2</v>
      </c>
      <c r="AO176" s="40">
        <v>-9.86226594860788E-3</v>
      </c>
      <c r="AP176" s="40">
        <v>1.4850706235494501E-2</v>
      </c>
      <c r="AQ176" s="40">
        <v>2.9366030384909599E-2</v>
      </c>
      <c r="AR176" s="40">
        <v>1.2418374274477E-2</v>
      </c>
      <c r="AS176" s="40">
        <v>-2.48543696288583E-2</v>
      </c>
      <c r="AT176" s="40">
        <v>-5.3726239262061999E-2</v>
      </c>
      <c r="AU176" s="40">
        <v>0.14043156867763801</v>
      </c>
      <c r="AV176" s="40">
        <v>0.21838104641619399</v>
      </c>
      <c r="AW176" s="40">
        <v>0.231928905308974</v>
      </c>
      <c r="AX176" s="40">
        <v>0.230700143919182</v>
      </c>
      <c r="AY176" s="40">
        <v>0.13422738127441</v>
      </c>
      <c r="AZ176" s="40">
        <v>-5.9045090315628199E-2</v>
      </c>
      <c r="BA176" s="40">
        <v>-9.1239888461378704E-2</v>
      </c>
      <c r="BB176" s="40">
        <v>-0.101081936133931</v>
      </c>
      <c r="BC176" s="40">
        <v>-5.2936475901574499E-2</v>
      </c>
      <c r="BD176" s="40">
        <v>-4.1742825897144599E-2</v>
      </c>
      <c r="BE176" s="40">
        <v>5.8394469061735796E-3</v>
      </c>
      <c r="BF176" s="40">
        <v>-1.2895339639852101E-2</v>
      </c>
      <c r="BG176" s="40">
        <v>6.9612835983999402E-4</v>
      </c>
      <c r="BH176" s="40">
        <v>-7.8086112699883997E-3</v>
      </c>
      <c r="BI176" s="40">
        <v>-1.69471647472551E-3</v>
      </c>
      <c r="BJ176" s="40">
        <v>1.2224368182099101E-2</v>
      </c>
      <c r="BK176" s="40">
        <v>1.2155690629989E-2</v>
      </c>
      <c r="BL176" s="40">
        <v>-1.60131286255384E-2</v>
      </c>
      <c r="BM176" s="40">
        <v>-2.6057548192872002E-3</v>
      </c>
      <c r="BN176" s="40">
        <v>2.2604246948306799E-2</v>
      </c>
      <c r="BO176" s="40">
        <v>3.6886677536669903E-2</v>
      </c>
      <c r="BP176" s="40">
        <v>1.65344574530389E-2</v>
      </c>
      <c r="BQ176" s="40">
        <v>-2.06851989451022E-2</v>
      </c>
      <c r="BR176" s="40">
        <v>-3.8139393295192899E-2</v>
      </c>
      <c r="BS176" s="40">
        <v>0.16338126322986499</v>
      </c>
      <c r="BT176" s="40">
        <v>0.23927928663761699</v>
      </c>
      <c r="BU176" s="40">
        <v>0.252536572820936</v>
      </c>
      <c r="BV176" s="40">
        <v>0.249897243892026</v>
      </c>
      <c r="BW176" s="40">
        <v>0.15257686075173699</v>
      </c>
      <c r="BX176" s="40">
        <v>-4.5459178270377702E-2</v>
      </c>
      <c r="BY176" s="40">
        <v>-7.6211937630541196E-2</v>
      </c>
      <c r="BZ176" s="40">
        <v>-9.1837164742736496E-2</v>
      </c>
      <c r="CA176" s="40">
        <v>-4.3194163204382997E-2</v>
      </c>
      <c r="CB176" s="40">
        <v>-3.39556473103374E-2</v>
      </c>
      <c r="CC176" s="40">
        <v>1.1764537091889101E-2</v>
      </c>
      <c r="CD176" s="40">
        <v>-7.4558059216787197E-3</v>
      </c>
      <c r="CE176" s="40">
        <v>4.89712129341318E-3</v>
      </c>
      <c r="CF176" s="40">
        <v>-3.8398743228437301E-3</v>
      </c>
      <c r="CG176" s="40">
        <v>4.5285736400903099E-3</v>
      </c>
      <c r="CH176" s="40">
        <v>1.58113703666031E-2</v>
      </c>
      <c r="CI176" s="40">
        <v>1.8036205084672598E-2</v>
      </c>
      <c r="CJ176" s="40">
        <v>-1.02649451674787E-2</v>
      </c>
      <c r="CK176" s="40">
        <v>2.4200826835879099E-3</v>
      </c>
      <c r="CL176" s="40">
        <v>2.7974325626621901E-2</v>
      </c>
      <c r="CM176" s="40">
        <v>4.2095454844057099E-2</v>
      </c>
      <c r="CN176" s="40">
        <v>1.938524412381E-2</v>
      </c>
      <c r="CO176" s="40">
        <v>-1.77976440299525E-2</v>
      </c>
      <c r="CP176" s="40">
        <v>-2.7343991260281E-2</v>
      </c>
      <c r="CQ176" s="40">
        <v>0.17927615176577</v>
      </c>
      <c r="CR176" s="40">
        <v>0.25375334415329198</v>
      </c>
      <c r="CS176" s="40">
        <v>0.26680938056320003</v>
      </c>
      <c r="CT176" s="40">
        <v>0.26319309685366798</v>
      </c>
      <c r="CU176" s="40">
        <v>0.16528565434026299</v>
      </c>
      <c r="CV176" s="40">
        <v>-3.6049616974193802E-2</v>
      </c>
      <c r="CW176" s="40">
        <v>-6.5803624664299398E-2</v>
      </c>
      <c r="CX176" s="40">
        <v>-8.5434264239265395E-2</v>
      </c>
      <c r="CY176" s="40">
        <v>-3.6446667108023301E-2</v>
      </c>
      <c r="CZ176" s="40">
        <v>-2.8562271142963499E-2</v>
      </c>
      <c r="DA176" s="40">
        <v>1.7689627277604598E-2</v>
      </c>
      <c r="DB176" s="40">
        <v>-2.01627220350539E-3</v>
      </c>
      <c r="DC176" s="40">
        <v>9.0981142269863594E-3</v>
      </c>
      <c r="DD176" s="40">
        <v>1.28862624300929E-4</v>
      </c>
      <c r="DE176" s="40">
        <v>1.07518637549061E-2</v>
      </c>
      <c r="DF176" s="40">
        <v>1.9398372551107101E-2</v>
      </c>
      <c r="DG176" s="40">
        <v>2.3916719539356299E-2</v>
      </c>
      <c r="DH176" s="40">
        <v>-4.5167617094190099E-3</v>
      </c>
      <c r="DI176" s="40">
        <v>7.4459201864630299E-3</v>
      </c>
      <c r="DJ176" s="40">
        <v>3.3344404304936903E-2</v>
      </c>
      <c r="DK176" s="40">
        <v>4.7304232151444303E-2</v>
      </c>
      <c r="DL176" s="40">
        <v>2.22360307945812E-2</v>
      </c>
      <c r="DM176" s="40">
        <v>-1.4910089114802801E-2</v>
      </c>
      <c r="DN176" s="40">
        <v>-1.6548589225369201E-2</v>
      </c>
      <c r="DO176" s="40">
        <v>0.19517104030167601</v>
      </c>
      <c r="DP176" s="40">
        <v>0.26822740166896702</v>
      </c>
      <c r="DQ176" s="40">
        <v>0.281082188305465</v>
      </c>
      <c r="DR176" s="40">
        <v>0.27648894981530903</v>
      </c>
      <c r="DS176" s="40">
        <v>0.17799444792878999</v>
      </c>
      <c r="DT176" s="40">
        <v>-2.6640055678010002E-2</v>
      </c>
      <c r="DU176" s="40">
        <v>-5.53953116980576E-2</v>
      </c>
      <c r="DV176" s="40">
        <v>-7.9031363735794197E-2</v>
      </c>
      <c r="DW176" s="40">
        <v>-2.9699171011663701E-2</v>
      </c>
      <c r="DX176" s="40">
        <v>-2.31688949755895E-2</v>
      </c>
      <c r="DY176" s="40">
        <v>2.6244516457821301E-2</v>
      </c>
      <c r="DZ176" s="40">
        <v>5.8375505557181498E-3</v>
      </c>
      <c r="EA176" s="40">
        <v>1.51636808035484E-2</v>
      </c>
      <c r="EB176" s="40">
        <v>5.85908844434113E-3</v>
      </c>
      <c r="EC176" s="40">
        <v>1.9737306271365902E-2</v>
      </c>
      <c r="ED176" s="40">
        <v>2.45774340026284E-2</v>
      </c>
      <c r="EE176" s="40">
        <v>3.2407248443669698E-2</v>
      </c>
      <c r="EF176" s="40">
        <v>3.78270225313949E-3</v>
      </c>
      <c r="EG176" s="40">
        <v>1.47024313157837E-2</v>
      </c>
      <c r="EH176" s="40">
        <v>4.1097945017749202E-2</v>
      </c>
      <c r="EI176" s="40">
        <v>5.4824879303204697E-2</v>
      </c>
      <c r="EJ176" s="40">
        <v>2.6352113973143101E-2</v>
      </c>
      <c r="EK176" s="40">
        <v>-1.0740918431046799E-2</v>
      </c>
      <c r="EL176" s="40">
        <v>-9.6174325850007598E-4</v>
      </c>
      <c r="EM176" s="40">
        <v>0.21812073485390299</v>
      </c>
      <c r="EN176" s="40">
        <v>0.28912564189038997</v>
      </c>
      <c r="EO176" s="40">
        <v>0.30168985581742702</v>
      </c>
      <c r="EP176" s="40">
        <v>0.29568604978815299</v>
      </c>
      <c r="EQ176" s="40">
        <v>0.196343927406116</v>
      </c>
      <c r="ER176" s="40">
        <v>-1.30541436327595E-2</v>
      </c>
      <c r="ES176" s="40">
        <v>-4.0367360867220099E-2</v>
      </c>
      <c r="ET176" s="40">
        <v>-6.9786592344599899E-2</v>
      </c>
      <c r="EU176" s="40">
        <v>-1.9956858314472199E-2</v>
      </c>
      <c r="EV176" s="40">
        <v>-1.53817163887823E-2</v>
      </c>
      <c r="EW176" s="40">
        <v>86.5</v>
      </c>
      <c r="EX176" s="40">
        <v>85</v>
      </c>
      <c r="EY176" s="40">
        <v>84.5</v>
      </c>
      <c r="EZ176" s="40">
        <v>82.5</v>
      </c>
      <c r="FA176" s="40">
        <v>81</v>
      </c>
      <c r="FB176" s="40">
        <v>80.5</v>
      </c>
      <c r="FC176" s="40">
        <v>80</v>
      </c>
      <c r="FD176" s="40">
        <v>82</v>
      </c>
      <c r="FE176" s="40">
        <v>84.5</v>
      </c>
      <c r="FF176" s="40">
        <v>88.5</v>
      </c>
      <c r="FG176" s="40">
        <v>92</v>
      </c>
      <c r="FH176" s="40">
        <v>94.5</v>
      </c>
      <c r="FI176" s="40">
        <v>97.5</v>
      </c>
      <c r="FJ176" s="40">
        <v>100.5</v>
      </c>
      <c r="FK176" s="40">
        <v>102.5</v>
      </c>
      <c r="FL176" s="40">
        <v>104</v>
      </c>
      <c r="FM176" s="40">
        <v>105.5</v>
      </c>
      <c r="FN176" s="40">
        <v>106</v>
      </c>
      <c r="FO176" s="40">
        <v>105</v>
      </c>
      <c r="FP176" s="40">
        <v>104</v>
      </c>
      <c r="FQ176" s="40">
        <v>101</v>
      </c>
      <c r="FR176" s="40">
        <v>98</v>
      </c>
      <c r="FS176" s="40">
        <v>95</v>
      </c>
      <c r="FT176" s="40">
        <v>92</v>
      </c>
      <c r="FU176" s="40">
        <v>9.0112645090556304E-2</v>
      </c>
      <c r="FV176" s="40">
        <v>0</v>
      </c>
      <c r="FW176" s="40">
        <v>0</v>
      </c>
      <c r="FX176" s="41">
        <v>1</v>
      </c>
      <c r="FY176" s="22"/>
      <c r="FZ176" s="22"/>
    </row>
    <row r="177" spans="1:182" x14ac:dyDescent="0.2">
      <c r="A177" t="s">
        <v>42</v>
      </c>
      <c r="B177" t="s">
        <v>58</v>
      </c>
      <c r="C177" t="s">
        <v>3</v>
      </c>
      <c r="D177" t="s">
        <v>39</v>
      </c>
      <c r="E177" t="s">
        <v>78</v>
      </c>
      <c r="F177" s="22" t="s">
        <v>1</v>
      </c>
      <c r="G177" s="35">
        <v>43672</v>
      </c>
      <c r="H177" s="40">
        <v>3661</v>
      </c>
      <c r="I177" s="40">
        <v>5.2214754657602098</v>
      </c>
      <c r="J177" s="40">
        <v>4.6166394993040498</v>
      </c>
      <c r="K177" s="40">
        <v>4.2169021988209003</v>
      </c>
      <c r="L177" s="40">
        <v>3.7583069746580802</v>
      </c>
      <c r="M177" s="40">
        <v>3.5149023712693399</v>
      </c>
      <c r="N177" s="40">
        <v>3.3163755561886301</v>
      </c>
      <c r="O177" s="40">
        <v>3.2493665511326202</v>
      </c>
      <c r="P177" s="40">
        <v>3.4123747694306501</v>
      </c>
      <c r="Q177" s="40">
        <v>3.7088245731870302</v>
      </c>
      <c r="R177" s="40">
        <v>4.4164945892822098</v>
      </c>
      <c r="S177" s="40">
        <v>5.2881996667523898</v>
      </c>
      <c r="T177" s="40">
        <v>6.2233129862744798</v>
      </c>
      <c r="U177" s="40">
        <v>7.3637317065185597</v>
      </c>
      <c r="V177" s="40">
        <v>8.5177388123652005</v>
      </c>
      <c r="W177" s="40">
        <v>9.4416663150616191</v>
      </c>
      <c r="X177" s="40">
        <v>10.2905499493399</v>
      </c>
      <c r="Y177" s="40">
        <v>10.727310473352</v>
      </c>
      <c r="Z177" s="40">
        <v>10.8811258535933</v>
      </c>
      <c r="AA177" s="40">
        <v>10.733266066840701</v>
      </c>
      <c r="AB177" s="40">
        <v>10.175774518292201</v>
      </c>
      <c r="AC177" s="40">
        <v>9.4521429533013102</v>
      </c>
      <c r="AD177" s="40">
        <v>8.8429352010037192</v>
      </c>
      <c r="AE177" s="40">
        <v>7.8019815803257702</v>
      </c>
      <c r="AF177" s="40">
        <v>6.4916154960527397</v>
      </c>
      <c r="AG177" s="40">
        <v>4.2611744282774503E-3</v>
      </c>
      <c r="AH177" s="40">
        <v>-5.7163101701337302E-2</v>
      </c>
      <c r="AI177" s="40">
        <v>-5.5110947083710199E-2</v>
      </c>
      <c r="AJ177" s="40">
        <v>-2.6100003382200199E-2</v>
      </c>
      <c r="AK177" s="40">
        <v>-4.38560217334295E-2</v>
      </c>
      <c r="AL177" s="40">
        <v>-3.4020902376237297E-2</v>
      </c>
      <c r="AM177" s="40">
        <v>-1.2667712447793199E-2</v>
      </c>
      <c r="AN177" s="40">
        <v>-3.1220235198653599E-2</v>
      </c>
      <c r="AO177" s="40">
        <v>-3.52078939510794E-2</v>
      </c>
      <c r="AP177" s="40">
        <v>-0.109052609937663</v>
      </c>
      <c r="AQ177" s="40">
        <v>-2.9021129498223799E-2</v>
      </c>
      <c r="AR177" s="40">
        <v>4.7220817301146904E-3</v>
      </c>
      <c r="AS177" s="40">
        <v>-4.1989094685772901E-2</v>
      </c>
      <c r="AT177" s="40">
        <v>7.6775462927259494E-2</v>
      </c>
      <c r="AU177" s="40">
        <v>0.47142273876455099</v>
      </c>
      <c r="AV177" s="40">
        <v>0.55042929103021099</v>
      </c>
      <c r="AW177" s="40">
        <v>0.53434694854097697</v>
      </c>
      <c r="AX177" s="40">
        <v>0.60488907668437597</v>
      </c>
      <c r="AY177" s="40">
        <v>0.32573103863170599</v>
      </c>
      <c r="AZ177" s="40">
        <v>-0.34008792043741398</v>
      </c>
      <c r="BA177" s="40">
        <v>-0.21070788640042901</v>
      </c>
      <c r="BB177" s="40">
        <v>-8.7453873128538598E-2</v>
      </c>
      <c r="BC177" s="40">
        <v>-4.8022684051073898E-2</v>
      </c>
      <c r="BD177" s="40">
        <v>-0.110753190528652</v>
      </c>
      <c r="BE177" s="40">
        <v>3.45770980499919E-2</v>
      </c>
      <c r="BF177" s="40">
        <v>-2.8725829030902799E-2</v>
      </c>
      <c r="BG177" s="40">
        <v>-3.5191044353909101E-2</v>
      </c>
      <c r="BH177" s="40">
        <v>8.2199224306354001E-4</v>
      </c>
      <c r="BI177" s="40">
        <v>-2.0622048259683501E-2</v>
      </c>
      <c r="BJ177" s="40">
        <v>-8.5716238706144109E-3</v>
      </c>
      <c r="BK177" s="40">
        <v>8.5228055263397596E-3</v>
      </c>
      <c r="BL177" s="40">
        <v>-4.8168849930859802E-3</v>
      </c>
      <c r="BM177" s="40">
        <v>-9.9416640458836608E-3</v>
      </c>
      <c r="BN177" s="40">
        <v>-7.7481498329184398E-2</v>
      </c>
      <c r="BO177" s="40">
        <v>8.7631949749218292E-3</v>
      </c>
      <c r="BP177" s="40">
        <v>1.52413001071797E-2</v>
      </c>
      <c r="BQ177" s="40">
        <v>-3.13680838587733E-2</v>
      </c>
      <c r="BR177" s="40">
        <v>0.11474870013520599</v>
      </c>
      <c r="BS177" s="40">
        <v>0.508181536092699</v>
      </c>
      <c r="BT177" s="40">
        <v>0.610759627993812</v>
      </c>
      <c r="BU177" s="40">
        <v>0.59975026104877904</v>
      </c>
      <c r="BV177" s="40">
        <v>0.67365827185122795</v>
      </c>
      <c r="BW177" s="40">
        <v>0.398158093749924</v>
      </c>
      <c r="BX177" s="40">
        <v>-0.27286645419780597</v>
      </c>
      <c r="BY177" s="40">
        <v>-0.15523736556762299</v>
      </c>
      <c r="BZ177" s="40">
        <v>-5.5907241532441303E-2</v>
      </c>
      <c r="CA177" s="40">
        <v>-1.8135324129745899E-2</v>
      </c>
      <c r="CB177" s="40">
        <v>-6.9028117116402998E-2</v>
      </c>
      <c r="CC177" s="40">
        <v>5.5573814399901798E-2</v>
      </c>
      <c r="CD177" s="40">
        <v>-9.0302606069714401E-3</v>
      </c>
      <c r="CE177" s="40">
        <v>-2.13945804046515E-2</v>
      </c>
      <c r="CF177" s="40">
        <v>1.9468084401452802E-2</v>
      </c>
      <c r="CG177" s="40">
        <v>-4.5302690087240596E-3</v>
      </c>
      <c r="CH177" s="40">
        <v>9.0544688970056308E-3</v>
      </c>
      <c r="CI177" s="40">
        <v>2.3199293723184401E-2</v>
      </c>
      <c r="CJ177" s="40">
        <v>1.34699949275557E-2</v>
      </c>
      <c r="CK177" s="40">
        <v>7.5576498186959301E-3</v>
      </c>
      <c r="CL177" s="40">
        <v>-5.5615442603283501E-2</v>
      </c>
      <c r="CM177" s="40">
        <v>3.4932503003767199E-2</v>
      </c>
      <c r="CN177" s="40">
        <v>2.2526878710755201E-2</v>
      </c>
      <c r="CO177" s="40">
        <v>-2.4012004114460399E-2</v>
      </c>
      <c r="CP177" s="40">
        <v>0.14104884854869601</v>
      </c>
      <c r="CQ177" s="40">
        <v>0.533640567144952</v>
      </c>
      <c r="CR177" s="40">
        <v>0.65254423559230501</v>
      </c>
      <c r="CS177" s="40">
        <v>0.64504839605553199</v>
      </c>
      <c r="CT177" s="40">
        <v>0.72128760693424998</v>
      </c>
      <c r="CU177" s="40">
        <v>0.448320851492434</v>
      </c>
      <c r="CV177" s="40">
        <v>-0.22630907145499099</v>
      </c>
      <c r="CW177" s="40">
        <v>-0.116818651817006</v>
      </c>
      <c r="CX177" s="40">
        <v>-3.4058140588542701E-2</v>
      </c>
      <c r="CY177" s="40">
        <v>2.5645703067971098E-3</v>
      </c>
      <c r="CZ177" s="40">
        <v>-4.0129458376919801E-2</v>
      </c>
      <c r="DA177" s="40">
        <v>7.6570530749811697E-2</v>
      </c>
      <c r="DB177" s="40">
        <v>1.066530781696E-2</v>
      </c>
      <c r="DC177" s="40">
        <v>-7.5981164553938904E-3</v>
      </c>
      <c r="DD177" s="40">
        <v>3.8114176559841999E-2</v>
      </c>
      <c r="DE177" s="40">
        <v>1.1561510242235401E-2</v>
      </c>
      <c r="DF177" s="40">
        <v>2.66805616646257E-2</v>
      </c>
      <c r="DG177" s="40">
        <v>3.7875781920029099E-2</v>
      </c>
      <c r="DH177" s="40">
        <v>3.1756874848197399E-2</v>
      </c>
      <c r="DI177" s="40">
        <v>2.50569636832755E-2</v>
      </c>
      <c r="DJ177" s="40">
        <v>-3.37493868773827E-2</v>
      </c>
      <c r="DK177" s="40">
        <v>6.1101811032612703E-2</v>
      </c>
      <c r="DL177" s="40">
        <v>2.9812457314330701E-2</v>
      </c>
      <c r="DM177" s="40">
        <v>-1.6655924370147498E-2</v>
      </c>
      <c r="DN177" s="40">
        <v>0.167348996962186</v>
      </c>
      <c r="DO177" s="40">
        <v>0.55909959819720401</v>
      </c>
      <c r="DP177" s="40">
        <v>0.69432884319079802</v>
      </c>
      <c r="DQ177" s="40">
        <v>0.69034653106228405</v>
      </c>
      <c r="DR177" s="40">
        <v>0.76891694201727401</v>
      </c>
      <c r="DS177" s="40">
        <v>0.498483609234944</v>
      </c>
      <c r="DT177" s="40">
        <v>-0.17975168871217601</v>
      </c>
      <c r="DU177" s="40">
        <v>-7.8399938066390298E-2</v>
      </c>
      <c r="DV177" s="40">
        <v>-1.22090396446441E-2</v>
      </c>
      <c r="DW177" s="40">
        <v>2.32644647433401E-2</v>
      </c>
      <c r="DX177" s="40">
        <v>-1.12307996374367E-2</v>
      </c>
      <c r="DY177" s="40">
        <v>0.106886454371526</v>
      </c>
      <c r="DZ177" s="40">
        <v>3.9102580487394401E-2</v>
      </c>
      <c r="EA177" s="40">
        <v>1.23217862744073E-2</v>
      </c>
      <c r="EB177" s="40">
        <v>6.5036172185105795E-2</v>
      </c>
      <c r="EC177" s="40">
        <v>3.4795483715981401E-2</v>
      </c>
      <c r="ED177" s="40">
        <v>5.2129840170248597E-2</v>
      </c>
      <c r="EE177" s="40">
        <v>5.9066299894161997E-2</v>
      </c>
      <c r="EF177" s="40">
        <v>5.8160225053765002E-2</v>
      </c>
      <c r="EG177" s="40">
        <v>5.0323193588471198E-2</v>
      </c>
      <c r="EH177" s="40">
        <v>-2.1782752689044802E-3</v>
      </c>
      <c r="EI177" s="40">
        <v>9.8886135505758296E-2</v>
      </c>
      <c r="EJ177" s="40">
        <v>4.0331675691395598E-2</v>
      </c>
      <c r="EK177" s="40">
        <v>-6.03491354314796E-3</v>
      </c>
      <c r="EL177" s="40">
        <v>0.20532223417013301</v>
      </c>
      <c r="EM177" s="40">
        <v>0.59585839552535202</v>
      </c>
      <c r="EN177" s="40">
        <v>0.75465918015439903</v>
      </c>
      <c r="EO177" s="40">
        <v>0.75574984357008601</v>
      </c>
      <c r="EP177" s="40">
        <v>0.83768613718412499</v>
      </c>
      <c r="EQ177" s="40">
        <v>0.57091066435316096</v>
      </c>
      <c r="ER177" s="40">
        <v>-0.112530222472567</v>
      </c>
      <c r="ES177" s="40">
        <v>-2.2929417233584298E-2</v>
      </c>
      <c r="ET177" s="40">
        <v>1.9337591951453299E-2</v>
      </c>
      <c r="EU177" s="40">
        <v>5.3151824664668099E-2</v>
      </c>
      <c r="EV177" s="40">
        <v>3.0494273774812598E-2</v>
      </c>
      <c r="EW177" s="40">
        <v>86.5</v>
      </c>
      <c r="EX177" s="40">
        <v>85</v>
      </c>
      <c r="EY177" s="40">
        <v>84.5</v>
      </c>
      <c r="EZ177" s="40">
        <v>82.5</v>
      </c>
      <c r="FA177" s="40">
        <v>81</v>
      </c>
      <c r="FB177" s="40">
        <v>80.5</v>
      </c>
      <c r="FC177" s="40">
        <v>80</v>
      </c>
      <c r="FD177" s="40">
        <v>82</v>
      </c>
      <c r="FE177" s="40">
        <v>84.5</v>
      </c>
      <c r="FF177" s="40">
        <v>88.5</v>
      </c>
      <c r="FG177" s="40">
        <v>92</v>
      </c>
      <c r="FH177" s="40">
        <v>94.5</v>
      </c>
      <c r="FI177" s="40">
        <v>97.5</v>
      </c>
      <c r="FJ177" s="40">
        <v>100.5</v>
      </c>
      <c r="FK177" s="40">
        <v>102.5</v>
      </c>
      <c r="FL177" s="40">
        <v>104</v>
      </c>
      <c r="FM177" s="40">
        <v>105.5</v>
      </c>
      <c r="FN177" s="40">
        <v>106</v>
      </c>
      <c r="FO177" s="40">
        <v>105</v>
      </c>
      <c r="FP177" s="40">
        <v>104</v>
      </c>
      <c r="FQ177" s="40">
        <v>101</v>
      </c>
      <c r="FR177" s="40">
        <v>98</v>
      </c>
      <c r="FS177" s="40">
        <v>95</v>
      </c>
      <c r="FT177" s="40">
        <v>92</v>
      </c>
      <c r="FU177" s="40">
        <v>2.1911714696891099E-2</v>
      </c>
      <c r="FV177" s="40">
        <v>0</v>
      </c>
      <c r="FW177" s="40">
        <v>0</v>
      </c>
      <c r="FX177" s="41">
        <v>1</v>
      </c>
      <c r="FY177" s="22"/>
      <c r="FZ177" s="22"/>
    </row>
    <row r="178" spans="1:182" x14ac:dyDescent="0.2">
      <c r="A178" t="s">
        <v>42</v>
      </c>
      <c r="B178" t="s">
        <v>58</v>
      </c>
      <c r="C178" t="s">
        <v>3</v>
      </c>
      <c r="D178" t="s">
        <v>39</v>
      </c>
      <c r="E178" t="s">
        <v>78</v>
      </c>
      <c r="F178" s="22" t="s">
        <v>77</v>
      </c>
      <c r="G178" s="35">
        <v>43672</v>
      </c>
      <c r="H178" s="40">
        <v>3254</v>
      </c>
      <c r="I178" s="40">
        <v>4.6520036172846604</v>
      </c>
      <c r="J178" s="40">
        <v>4.1151340680933401</v>
      </c>
      <c r="K178" s="40">
        <v>3.7541385500721098</v>
      </c>
      <c r="L178" s="40">
        <v>3.3564213556445202</v>
      </c>
      <c r="M178" s="40">
        <v>3.1399889327295498</v>
      </c>
      <c r="N178" s="40">
        <v>2.9555521189375198</v>
      </c>
      <c r="O178" s="40">
        <v>2.8882980778266298</v>
      </c>
      <c r="P178" s="40">
        <v>3.0328581945402902</v>
      </c>
      <c r="Q178" s="40">
        <v>3.30353280385363</v>
      </c>
      <c r="R178" s="40">
        <v>3.92582977220993</v>
      </c>
      <c r="S178" s="40">
        <v>4.6809332364983396</v>
      </c>
      <c r="T178" s="40">
        <v>5.5002451948508702</v>
      </c>
      <c r="U178" s="40">
        <v>6.5013759089071703</v>
      </c>
      <c r="V178" s="40">
        <v>7.51082411252799</v>
      </c>
      <c r="W178" s="40">
        <v>8.3210767005212904</v>
      </c>
      <c r="X178" s="40">
        <v>9.0573663150035308</v>
      </c>
      <c r="Y178" s="40">
        <v>9.4432424029385196</v>
      </c>
      <c r="Z178" s="40">
        <v>9.5753480839216003</v>
      </c>
      <c r="AA178" s="40">
        <v>9.4485184879886202</v>
      </c>
      <c r="AB178" s="40">
        <v>8.9519613975316794</v>
      </c>
      <c r="AC178" s="40">
        <v>8.3166235513968108</v>
      </c>
      <c r="AD178" s="40">
        <v>7.7880415615699103</v>
      </c>
      <c r="AE178" s="40">
        <v>6.8940482455087597</v>
      </c>
      <c r="AF178" s="40">
        <v>5.7527595382668002</v>
      </c>
      <c r="AG178" s="40">
        <v>-5.5807545406479199E-3</v>
      </c>
      <c r="AH178" s="40">
        <v>-6.4139049962082001E-2</v>
      </c>
      <c r="AI178" s="40">
        <v>-6.7155861675305906E-2</v>
      </c>
      <c r="AJ178" s="40">
        <v>-3.8600964285456799E-2</v>
      </c>
      <c r="AK178" s="40">
        <v>-5.3098770364528501E-2</v>
      </c>
      <c r="AL178" s="40">
        <v>-4.05337513159333E-2</v>
      </c>
      <c r="AM178" s="40">
        <v>-2.5609253791990302E-2</v>
      </c>
      <c r="AN178" s="40">
        <v>-3.3249258237743301E-2</v>
      </c>
      <c r="AO178" s="40">
        <v>-3.2197987116794897E-2</v>
      </c>
      <c r="AP178" s="40">
        <v>-0.103058270273687</v>
      </c>
      <c r="AQ178" s="40">
        <v>-2.7740264281012401E-2</v>
      </c>
      <c r="AR178" s="40">
        <v>1.7415885897141499E-2</v>
      </c>
      <c r="AS178" s="40">
        <v>-4.87079314692739E-2</v>
      </c>
      <c r="AT178" s="40">
        <v>6.8731321297226394E-2</v>
      </c>
      <c r="AU178" s="40">
        <v>0.24219623219985001</v>
      </c>
      <c r="AV178" s="40">
        <v>0.25120244690895999</v>
      </c>
      <c r="AW178" s="40">
        <v>0.24489581720537301</v>
      </c>
      <c r="AX178" s="40">
        <v>0.31448140826314203</v>
      </c>
      <c r="AY178" s="40">
        <v>0.20771839400141601</v>
      </c>
      <c r="AZ178" s="40">
        <v>-0.18673272010543601</v>
      </c>
      <c r="BA178" s="40">
        <v>-8.6802882880764806E-2</v>
      </c>
      <c r="BB178" s="40">
        <v>-1.6991559065945201E-2</v>
      </c>
      <c r="BC178" s="40">
        <v>-1.5883609422868001E-2</v>
      </c>
      <c r="BD178" s="40">
        <v>-9.3329728294805597E-2</v>
      </c>
      <c r="BE178" s="40">
        <v>2.1903629139442202E-2</v>
      </c>
      <c r="BF178" s="40">
        <v>-3.5508043584475901E-2</v>
      </c>
      <c r="BG178" s="40">
        <v>-4.6207007643304501E-2</v>
      </c>
      <c r="BH178" s="40">
        <v>-1.10301591391995E-2</v>
      </c>
      <c r="BI178" s="40">
        <v>-3.0394758704412699E-2</v>
      </c>
      <c r="BJ178" s="40">
        <v>-1.65486748668256E-2</v>
      </c>
      <c r="BK178" s="40">
        <v>-5.1468289553576897E-3</v>
      </c>
      <c r="BL178" s="40">
        <v>-8.6915721416119807E-3</v>
      </c>
      <c r="BM178" s="40">
        <v>-7.5268310802740204E-3</v>
      </c>
      <c r="BN178" s="40">
        <v>-7.5029843040448102E-2</v>
      </c>
      <c r="BO178" s="40">
        <v>1.0378648271934699E-2</v>
      </c>
      <c r="BP178" s="40">
        <v>2.6120326286603799E-2</v>
      </c>
      <c r="BQ178" s="40">
        <v>-3.9824807098607702E-2</v>
      </c>
      <c r="BR178" s="40">
        <v>0.100765778998355</v>
      </c>
      <c r="BS178" s="40">
        <v>0.276929860408138</v>
      </c>
      <c r="BT178" s="40">
        <v>0.30785421821780501</v>
      </c>
      <c r="BU178" s="40">
        <v>0.30150904752700303</v>
      </c>
      <c r="BV178" s="40">
        <v>0.37471101541928098</v>
      </c>
      <c r="BW178" s="40">
        <v>0.279039719328526</v>
      </c>
      <c r="BX178" s="40">
        <v>-0.12348289787123</v>
      </c>
      <c r="BY178" s="40">
        <v>-3.7147537763449201E-2</v>
      </c>
      <c r="BZ178" s="40">
        <v>1.5234742521315001E-2</v>
      </c>
      <c r="CA178" s="40">
        <v>1.21207801310376E-2</v>
      </c>
      <c r="CB178" s="40">
        <v>-5.2365677542976198E-2</v>
      </c>
      <c r="CC178" s="40">
        <v>4.0939229551418203E-2</v>
      </c>
      <c r="CD178" s="40">
        <v>-1.5678295785122601E-2</v>
      </c>
      <c r="CE178" s="40">
        <v>-3.1697895156606502E-2</v>
      </c>
      <c r="CF178" s="40">
        <v>8.0652965169809594E-3</v>
      </c>
      <c r="CG178" s="40">
        <v>-1.46700293911668E-2</v>
      </c>
      <c r="CH178" s="40">
        <v>6.3316016806883306E-5</v>
      </c>
      <c r="CI178" s="40">
        <v>9.0253841524225407E-3</v>
      </c>
      <c r="CJ178" s="40">
        <v>8.3170064392254408E-3</v>
      </c>
      <c r="CK178" s="40">
        <v>9.5603364356171092E-3</v>
      </c>
      <c r="CL178" s="40">
        <v>-5.5617439720864699E-2</v>
      </c>
      <c r="CM178" s="40">
        <v>3.67796909856049E-2</v>
      </c>
      <c r="CN178" s="40">
        <v>3.2148995184269502E-2</v>
      </c>
      <c r="CO178" s="40">
        <v>-3.3672382219879803E-2</v>
      </c>
      <c r="CP178" s="40">
        <v>0.122952746816549</v>
      </c>
      <c r="CQ178" s="40">
        <v>0.30098626549718699</v>
      </c>
      <c r="CR178" s="40">
        <v>0.34709106244971799</v>
      </c>
      <c r="CS178" s="40">
        <v>0.340719198388577</v>
      </c>
      <c r="CT178" s="40">
        <v>0.41642585785997599</v>
      </c>
      <c r="CU178" s="40">
        <v>0.32843665198606697</v>
      </c>
      <c r="CV178" s="40">
        <v>-7.9676263667856906E-2</v>
      </c>
      <c r="CW178" s="40">
        <v>-2.7563969987860299E-3</v>
      </c>
      <c r="CX178" s="40">
        <v>3.7554580830634697E-2</v>
      </c>
      <c r="CY178" s="40">
        <v>3.15165350271399E-2</v>
      </c>
      <c r="CZ178" s="40">
        <v>-2.3994100779819401E-2</v>
      </c>
      <c r="DA178" s="40">
        <v>5.9974829963394302E-2</v>
      </c>
      <c r="DB178" s="40">
        <v>4.15145201423064E-3</v>
      </c>
      <c r="DC178" s="40">
        <v>-1.71887826699085E-2</v>
      </c>
      <c r="DD178" s="40">
        <v>2.7160752173161402E-2</v>
      </c>
      <c r="DE178" s="40">
        <v>1.0546999220791299E-3</v>
      </c>
      <c r="DF178" s="40">
        <v>1.66753069004393E-2</v>
      </c>
      <c r="DG178" s="40">
        <v>2.3197597260202801E-2</v>
      </c>
      <c r="DH178" s="40">
        <v>2.53255850200628E-2</v>
      </c>
      <c r="DI178" s="40">
        <v>2.6647503951508202E-2</v>
      </c>
      <c r="DJ178" s="40">
        <v>-3.6205036401281303E-2</v>
      </c>
      <c r="DK178" s="40">
        <v>6.3180733699275196E-2</v>
      </c>
      <c r="DL178" s="40">
        <v>3.8177664081935299E-2</v>
      </c>
      <c r="DM178" s="40">
        <v>-2.75199573411519E-2</v>
      </c>
      <c r="DN178" s="40">
        <v>0.14513971463474301</v>
      </c>
      <c r="DO178" s="40">
        <v>0.32504267058623598</v>
      </c>
      <c r="DP178" s="40">
        <v>0.38632790668163097</v>
      </c>
      <c r="DQ178" s="40">
        <v>0.37992934925014998</v>
      </c>
      <c r="DR178" s="40">
        <v>0.45814070030067</v>
      </c>
      <c r="DS178" s="40">
        <v>0.377833584643608</v>
      </c>
      <c r="DT178" s="40">
        <v>-3.5869629464483598E-2</v>
      </c>
      <c r="DU178" s="40">
        <v>3.1634743765877098E-2</v>
      </c>
      <c r="DV178" s="40">
        <v>5.98744191399544E-2</v>
      </c>
      <c r="DW178" s="40">
        <v>5.0912289923242302E-2</v>
      </c>
      <c r="DX178" s="40">
        <v>4.3774759833375004E-3</v>
      </c>
      <c r="DY178" s="40">
        <v>8.7459213643484399E-2</v>
      </c>
      <c r="DZ178" s="40">
        <v>3.2782458391836702E-2</v>
      </c>
      <c r="EA178" s="40">
        <v>3.7600713620930099E-3</v>
      </c>
      <c r="EB178" s="40">
        <v>5.47315573194187E-2</v>
      </c>
      <c r="EC178" s="40">
        <v>2.3758711582194902E-2</v>
      </c>
      <c r="ED178" s="40">
        <v>4.0660383349547101E-2</v>
      </c>
      <c r="EE178" s="40">
        <v>4.3660022096835401E-2</v>
      </c>
      <c r="EF178" s="40">
        <v>4.98832711161942E-2</v>
      </c>
      <c r="EG178" s="40">
        <v>5.1318659988029099E-2</v>
      </c>
      <c r="EH178" s="40">
        <v>-8.1766091680424598E-3</v>
      </c>
      <c r="EI178" s="40">
        <v>0.101299646252222</v>
      </c>
      <c r="EJ178" s="40">
        <v>4.6882104471397602E-2</v>
      </c>
      <c r="EK178" s="40">
        <v>-1.8636832970485701E-2</v>
      </c>
      <c r="EL178" s="40">
        <v>0.17717417233587199</v>
      </c>
      <c r="EM178" s="40">
        <v>0.359776298794524</v>
      </c>
      <c r="EN178" s="40">
        <v>0.44297967799047699</v>
      </c>
      <c r="EO178" s="40">
        <v>0.43654257957178</v>
      </c>
      <c r="EP178" s="40">
        <v>0.51837030745680901</v>
      </c>
      <c r="EQ178" s="40">
        <v>0.449154909970718</v>
      </c>
      <c r="ER178" s="40">
        <v>2.7380192769722599E-2</v>
      </c>
      <c r="ES178" s="40">
        <v>8.1290088883192696E-2</v>
      </c>
      <c r="ET178" s="40">
        <v>9.2100720727214605E-2</v>
      </c>
      <c r="EU178" s="40">
        <v>7.8916679477147894E-2</v>
      </c>
      <c r="EV178" s="40">
        <v>4.53415267351669E-2</v>
      </c>
      <c r="EW178" s="40">
        <v>86.5</v>
      </c>
      <c r="EX178" s="40">
        <v>85</v>
      </c>
      <c r="EY178" s="40">
        <v>84.5</v>
      </c>
      <c r="EZ178" s="40">
        <v>82.5</v>
      </c>
      <c r="FA178" s="40">
        <v>81</v>
      </c>
      <c r="FB178" s="40">
        <v>80.5</v>
      </c>
      <c r="FC178" s="40">
        <v>80</v>
      </c>
      <c r="FD178" s="40">
        <v>82</v>
      </c>
      <c r="FE178" s="40">
        <v>84.5</v>
      </c>
      <c r="FF178" s="40">
        <v>88.5</v>
      </c>
      <c r="FG178" s="40">
        <v>92</v>
      </c>
      <c r="FH178" s="40">
        <v>94.5</v>
      </c>
      <c r="FI178" s="40">
        <v>97.5</v>
      </c>
      <c r="FJ178" s="40">
        <v>100.5</v>
      </c>
      <c r="FK178" s="40">
        <v>102.5</v>
      </c>
      <c r="FL178" s="40">
        <v>104</v>
      </c>
      <c r="FM178" s="40">
        <v>105.5</v>
      </c>
      <c r="FN178" s="40">
        <v>106</v>
      </c>
      <c r="FO178" s="40">
        <v>105</v>
      </c>
      <c r="FP178" s="40">
        <v>104</v>
      </c>
      <c r="FQ178" s="40">
        <v>101</v>
      </c>
      <c r="FR178" s="40">
        <v>98</v>
      </c>
      <c r="FS178" s="40">
        <v>95</v>
      </c>
      <c r="FT178" s="40">
        <v>92</v>
      </c>
      <c r="FU178" s="40">
        <v>2.2692833836920799E-2</v>
      </c>
      <c r="FV178" s="40">
        <v>0</v>
      </c>
      <c r="FW178" s="40">
        <v>0</v>
      </c>
      <c r="FX178" s="41">
        <v>1</v>
      </c>
      <c r="FY178" s="22"/>
      <c r="FZ178" s="22"/>
    </row>
    <row r="179" spans="1:182" x14ac:dyDescent="0.2">
      <c r="A179" t="s">
        <v>42</v>
      </c>
      <c r="B179" t="s">
        <v>58</v>
      </c>
      <c r="C179" t="s">
        <v>3</v>
      </c>
      <c r="D179" t="s">
        <v>39</v>
      </c>
      <c r="E179" t="s">
        <v>78</v>
      </c>
      <c r="F179" s="22" t="s">
        <v>78</v>
      </c>
      <c r="G179" s="35">
        <v>43672</v>
      </c>
      <c r="H179" s="40">
        <v>407</v>
      </c>
      <c r="I179" s="40">
        <v>0.56345572870124405</v>
      </c>
      <c r="J179" s="40">
        <v>0.49680368928391599</v>
      </c>
      <c r="K179" s="40">
        <v>0.45933049959544803</v>
      </c>
      <c r="L179" s="40">
        <v>0.398230361170679</v>
      </c>
      <c r="M179" s="40">
        <v>0.37195445308876002</v>
      </c>
      <c r="N179" s="40">
        <v>0.35823826782491502</v>
      </c>
      <c r="O179" s="40">
        <v>0.35867732858857498</v>
      </c>
      <c r="P179" s="40">
        <v>0.37765074156110301</v>
      </c>
      <c r="Q179" s="40">
        <v>0.40278771599582702</v>
      </c>
      <c r="R179" s="40">
        <v>0.489044181323674</v>
      </c>
      <c r="S179" s="40">
        <v>0.60692672638550804</v>
      </c>
      <c r="T179" s="40">
        <v>0.724086036208757</v>
      </c>
      <c r="U179" s="40">
        <v>0.86409672581226005</v>
      </c>
      <c r="V179" s="40">
        <v>1.0085408788767301</v>
      </c>
      <c r="W179" s="40">
        <v>1.1208816046975201</v>
      </c>
      <c r="X179" s="40">
        <v>1.2330227207822499</v>
      </c>
      <c r="Y179" s="40">
        <v>1.28385319656664</v>
      </c>
      <c r="Z179" s="40">
        <v>1.30547568817918</v>
      </c>
      <c r="AA179" s="40">
        <v>1.2835454173493399</v>
      </c>
      <c r="AB179" s="40">
        <v>1.2216713008795399</v>
      </c>
      <c r="AC179" s="40">
        <v>1.1317871417951699</v>
      </c>
      <c r="AD179" s="40">
        <v>1.0496001908341599</v>
      </c>
      <c r="AE179" s="40">
        <v>0.90333814885857899</v>
      </c>
      <c r="AF179" s="40">
        <v>0.73429094944116702</v>
      </c>
      <c r="AG179" s="40">
        <v>-9.6457847028469604E-3</v>
      </c>
      <c r="AH179" s="40">
        <v>-1.07857525903867E-2</v>
      </c>
      <c r="AI179" s="40">
        <v>-4.5731126883184299E-3</v>
      </c>
      <c r="AJ179" s="40">
        <v>-2.5732814158369202E-3</v>
      </c>
      <c r="AK179" s="40">
        <v>-3.0708666723692699E-3</v>
      </c>
      <c r="AL179" s="40">
        <v>-1.02094579975354E-3</v>
      </c>
      <c r="AM179" s="40">
        <v>4.6392969912425102E-3</v>
      </c>
      <c r="AN179" s="40">
        <v>-7.0669663032910503E-3</v>
      </c>
      <c r="AO179" s="40">
        <v>-1.6688022226011099E-2</v>
      </c>
      <c r="AP179" s="40">
        <v>-1.2709243369429401E-2</v>
      </c>
      <c r="AQ179" s="40">
        <v>-1.6442644087464701E-2</v>
      </c>
      <c r="AR179" s="40">
        <v>-2.15434773304292E-2</v>
      </c>
      <c r="AS179" s="40">
        <v>-8.76313807408158E-4</v>
      </c>
      <c r="AT179" s="40">
        <v>-1.0979202535123E-2</v>
      </c>
      <c r="AU179" s="40">
        <v>0.21194620108375101</v>
      </c>
      <c r="AV179" s="40">
        <v>0.27402151856692297</v>
      </c>
      <c r="AW179" s="40">
        <v>0.274401210682094</v>
      </c>
      <c r="AX179" s="40">
        <v>0.28239619749362799</v>
      </c>
      <c r="AY179" s="40">
        <v>7.9224104121182901E-2</v>
      </c>
      <c r="AZ179" s="40">
        <v>-0.187022445656538</v>
      </c>
      <c r="BA179" s="40">
        <v>-0.15329850712581</v>
      </c>
      <c r="BB179" s="40">
        <v>-0.10344262539226901</v>
      </c>
      <c r="BC179" s="40">
        <v>-5.0722268232321698E-2</v>
      </c>
      <c r="BD179" s="40">
        <v>-3.3662267333868699E-2</v>
      </c>
      <c r="BE179" s="40">
        <v>3.23290539835994E-3</v>
      </c>
      <c r="BF179" s="40">
        <v>-1.7282873900442599E-3</v>
      </c>
      <c r="BG179" s="40">
        <v>3.4101074747502802E-3</v>
      </c>
      <c r="BH179" s="40">
        <v>4.8310576152701297E-3</v>
      </c>
      <c r="BI179" s="40">
        <v>4.1977729379795003E-3</v>
      </c>
      <c r="BJ179" s="40">
        <v>4.2861299601164903E-3</v>
      </c>
      <c r="BK179" s="40">
        <v>9.5668548619758705E-3</v>
      </c>
      <c r="BL179" s="40">
        <v>-6.20827281673015E-4</v>
      </c>
      <c r="BM179" s="40">
        <v>-9.1129005377601092E-3</v>
      </c>
      <c r="BN179" s="40">
        <v>-5.6950433954651098E-3</v>
      </c>
      <c r="BO179" s="40">
        <v>-8.5467933569467903E-3</v>
      </c>
      <c r="BP179" s="40">
        <v>-1.4909992259469601E-2</v>
      </c>
      <c r="BQ179" s="40">
        <v>5.7829216418735499E-3</v>
      </c>
      <c r="BR179" s="40">
        <v>5.2949562537490504E-3</v>
      </c>
      <c r="BS179" s="40">
        <v>0.22617269396136599</v>
      </c>
      <c r="BT179" s="40">
        <v>0.29546149471703298</v>
      </c>
      <c r="BU179" s="40">
        <v>0.29479894088686598</v>
      </c>
      <c r="BV179" s="40">
        <v>0.29777739617030302</v>
      </c>
      <c r="BW179" s="40">
        <v>0.101590757529352</v>
      </c>
      <c r="BX179" s="40">
        <v>-0.169654421791921</v>
      </c>
      <c r="BY179" s="40">
        <v>-0.13619222647517701</v>
      </c>
      <c r="BZ179" s="40">
        <v>-8.9829989449564898E-2</v>
      </c>
      <c r="CA179" s="40">
        <v>-4.0705584365713698E-2</v>
      </c>
      <c r="CB179" s="40">
        <v>-2.52236077966294E-2</v>
      </c>
      <c r="CC179" s="40">
        <v>1.2152646930488099E-2</v>
      </c>
      <c r="CD179" s="40">
        <v>4.54488541622808E-3</v>
      </c>
      <c r="CE179" s="40">
        <v>8.9392614406473298E-3</v>
      </c>
      <c r="CF179" s="40">
        <v>9.9592802725987899E-3</v>
      </c>
      <c r="CG179" s="40">
        <v>9.2320105898680595E-3</v>
      </c>
      <c r="CH179" s="40">
        <v>7.9617944646166398E-3</v>
      </c>
      <c r="CI179" s="40">
        <v>1.2979666432573899E-2</v>
      </c>
      <c r="CJ179" s="40">
        <v>3.8437489680195201E-3</v>
      </c>
      <c r="CK179" s="40">
        <v>-3.86639433234363E-3</v>
      </c>
      <c r="CL179" s="40">
        <v>-8.37029860644656E-4</v>
      </c>
      <c r="CM179" s="40">
        <v>-3.0781511938835302E-3</v>
      </c>
      <c r="CN179" s="40">
        <v>-1.03156607067097E-2</v>
      </c>
      <c r="CO179" s="40">
        <v>1.0395087828216701E-2</v>
      </c>
      <c r="CP179" s="40">
        <v>1.6566389055439602E-2</v>
      </c>
      <c r="CQ179" s="40">
        <v>0.23602591959066299</v>
      </c>
      <c r="CR179" s="40">
        <v>0.310310756886642</v>
      </c>
      <c r="CS179" s="40">
        <v>0.30892634668969698</v>
      </c>
      <c r="CT179" s="40">
        <v>0.30843036751848302</v>
      </c>
      <c r="CU179" s="40">
        <v>0.117081833544984</v>
      </c>
      <c r="CV179" s="40">
        <v>-0.15762538137097901</v>
      </c>
      <c r="CW179" s="40">
        <v>-0.124344468606899</v>
      </c>
      <c r="CX179" s="40">
        <v>-8.0401919263413099E-2</v>
      </c>
      <c r="CY179" s="40">
        <v>-3.3768059633224899E-2</v>
      </c>
      <c r="CZ179" s="40">
        <v>-1.9379017907573098E-2</v>
      </c>
      <c r="DA179" s="40">
        <v>2.1072388462616401E-2</v>
      </c>
      <c r="DB179" s="40">
        <v>1.08180582225004E-2</v>
      </c>
      <c r="DC179" s="40">
        <v>1.4468415406544401E-2</v>
      </c>
      <c r="DD179" s="40">
        <v>1.50875029299275E-2</v>
      </c>
      <c r="DE179" s="40">
        <v>1.42662482417566E-2</v>
      </c>
      <c r="DF179" s="40">
        <v>1.1637458969116801E-2</v>
      </c>
      <c r="DG179" s="40">
        <v>1.6392478003171999E-2</v>
      </c>
      <c r="DH179" s="40">
        <v>8.3083252177120603E-3</v>
      </c>
      <c r="DI179" s="40">
        <v>1.38011187307285E-3</v>
      </c>
      <c r="DJ179" s="40">
        <v>4.0209836741757999E-3</v>
      </c>
      <c r="DK179" s="40">
        <v>2.3904909691797199E-3</v>
      </c>
      <c r="DL179" s="40">
        <v>-5.72132915394987E-3</v>
      </c>
      <c r="DM179" s="40">
        <v>1.5007254014559801E-2</v>
      </c>
      <c r="DN179" s="40">
        <v>2.7837821857130199E-2</v>
      </c>
      <c r="DO179" s="40">
        <v>0.24587914521995999</v>
      </c>
      <c r="DP179" s="40">
        <v>0.32516001905625103</v>
      </c>
      <c r="DQ179" s="40">
        <v>0.32305375249252799</v>
      </c>
      <c r="DR179" s="40">
        <v>0.31908333886666301</v>
      </c>
      <c r="DS179" s="40">
        <v>0.13257290956061599</v>
      </c>
      <c r="DT179" s="40">
        <v>-0.14559634095003601</v>
      </c>
      <c r="DU179" s="40">
        <v>-0.112496710738621</v>
      </c>
      <c r="DV179" s="40">
        <v>-7.0973849077261203E-2</v>
      </c>
      <c r="DW179" s="40">
        <v>-2.68305349007361E-2</v>
      </c>
      <c r="DX179" s="40">
        <v>-1.35344280185168E-2</v>
      </c>
      <c r="DY179" s="40">
        <v>3.3951078563823303E-2</v>
      </c>
      <c r="DZ179" s="40">
        <v>1.9875523422842802E-2</v>
      </c>
      <c r="EA179" s="40">
        <v>2.2451635569613101E-2</v>
      </c>
      <c r="EB179" s="40">
        <v>2.2491841961034501E-2</v>
      </c>
      <c r="EC179" s="40">
        <v>2.1534887852105399E-2</v>
      </c>
      <c r="ED179" s="40">
        <v>1.6944534728986799E-2</v>
      </c>
      <c r="EE179" s="40">
        <v>2.1320035873905401E-2</v>
      </c>
      <c r="EF179" s="40">
        <v>1.4754464239330099E-2</v>
      </c>
      <c r="EG179" s="40">
        <v>8.9552335613238693E-3</v>
      </c>
      <c r="EH179" s="40">
        <v>1.103518364814E-2</v>
      </c>
      <c r="EI179" s="40">
        <v>1.0286341699697599E-2</v>
      </c>
      <c r="EJ179" s="40">
        <v>9.1215591700973605E-4</v>
      </c>
      <c r="EK179" s="40">
        <v>2.1666489463841501E-2</v>
      </c>
      <c r="EL179" s="40">
        <v>4.4111980646002198E-2</v>
      </c>
      <c r="EM179" s="40">
        <v>0.26010563809757498</v>
      </c>
      <c r="EN179" s="40">
        <v>0.34659999520636098</v>
      </c>
      <c r="EO179" s="40">
        <v>0.34345148269730003</v>
      </c>
      <c r="EP179" s="40">
        <v>0.33446453754333799</v>
      </c>
      <c r="EQ179" s="40">
        <v>0.154939562968786</v>
      </c>
      <c r="ER179" s="40">
        <v>-0.12822831708542001</v>
      </c>
      <c r="ES179" s="40">
        <v>-9.5390430087988101E-2</v>
      </c>
      <c r="ET179" s="40">
        <v>-5.7361213134557297E-2</v>
      </c>
      <c r="EU179" s="40">
        <v>-1.6813851034128101E-2</v>
      </c>
      <c r="EV179" s="40">
        <v>-5.0957684812774698E-3</v>
      </c>
      <c r="EW179" s="40">
        <v>86.5</v>
      </c>
      <c r="EX179" s="40">
        <v>85</v>
      </c>
      <c r="EY179" s="40">
        <v>84.5</v>
      </c>
      <c r="EZ179" s="40">
        <v>82.5</v>
      </c>
      <c r="FA179" s="40">
        <v>81</v>
      </c>
      <c r="FB179" s="40">
        <v>80.5</v>
      </c>
      <c r="FC179" s="40">
        <v>80</v>
      </c>
      <c r="FD179" s="40">
        <v>82</v>
      </c>
      <c r="FE179" s="40">
        <v>84.5</v>
      </c>
      <c r="FF179" s="40">
        <v>88.5</v>
      </c>
      <c r="FG179" s="40">
        <v>92</v>
      </c>
      <c r="FH179" s="40">
        <v>94.5</v>
      </c>
      <c r="FI179" s="40">
        <v>97.5</v>
      </c>
      <c r="FJ179" s="40">
        <v>100.5</v>
      </c>
      <c r="FK179" s="40">
        <v>102.5</v>
      </c>
      <c r="FL179" s="40">
        <v>104</v>
      </c>
      <c r="FM179" s="40">
        <v>105.5</v>
      </c>
      <c r="FN179" s="40">
        <v>106</v>
      </c>
      <c r="FO179" s="40">
        <v>105</v>
      </c>
      <c r="FP179" s="40">
        <v>104</v>
      </c>
      <c r="FQ179" s="40">
        <v>101</v>
      </c>
      <c r="FR179" s="40">
        <v>98</v>
      </c>
      <c r="FS179" s="40">
        <v>95</v>
      </c>
      <c r="FT179" s="40">
        <v>92</v>
      </c>
      <c r="FU179" s="40">
        <v>6.0885193177668703E-2</v>
      </c>
      <c r="FV179" s="40">
        <v>0</v>
      </c>
      <c r="FW179" s="40">
        <v>0</v>
      </c>
      <c r="FX179" s="41">
        <v>1</v>
      </c>
      <c r="FY179" s="22"/>
      <c r="FZ179" s="22"/>
    </row>
    <row r="180" spans="1:182" x14ac:dyDescent="0.2">
      <c r="A180" t="s">
        <v>42</v>
      </c>
      <c r="B180" t="s">
        <v>58</v>
      </c>
      <c r="C180" t="s">
        <v>3</v>
      </c>
      <c r="D180" t="s">
        <v>226</v>
      </c>
      <c r="E180" t="s">
        <v>1</v>
      </c>
      <c r="F180" s="22" t="s">
        <v>1</v>
      </c>
      <c r="G180" s="35">
        <v>43672</v>
      </c>
      <c r="H180" s="40">
        <v>2819</v>
      </c>
      <c r="I180" s="40">
        <v>1.89077341251663</v>
      </c>
      <c r="J180" s="40">
        <v>1.66301989520524</v>
      </c>
      <c r="K180" s="40">
        <v>1.52703335624892</v>
      </c>
      <c r="L180" s="40">
        <v>1.46922541157092</v>
      </c>
      <c r="M180" s="40">
        <v>1.47923918395952</v>
      </c>
      <c r="N180" s="40">
        <v>1.5780750982626</v>
      </c>
      <c r="O180" s="40">
        <v>1.77280722068009</v>
      </c>
      <c r="P180" s="40">
        <v>1.9332230223031599</v>
      </c>
      <c r="Q180" s="40">
        <v>1.99676569814877</v>
      </c>
      <c r="R180" s="40">
        <v>2.05778995061545</v>
      </c>
      <c r="S180" s="40">
        <v>2.1507388825576799</v>
      </c>
      <c r="T180" s="40">
        <v>2.2649882732285</v>
      </c>
      <c r="U180" s="40">
        <v>2.3481117343223801</v>
      </c>
      <c r="V180" s="40">
        <v>2.36185601469204</v>
      </c>
      <c r="W180" s="40">
        <v>2.5038869878118102</v>
      </c>
      <c r="X180" s="40">
        <v>2.7500019260348001</v>
      </c>
      <c r="Y180" s="40">
        <v>2.8684147203672898</v>
      </c>
      <c r="Z180" s="40">
        <v>3.1029369553351098</v>
      </c>
      <c r="AA180" s="40">
        <v>3.44994525435696</v>
      </c>
      <c r="AB180" s="40">
        <v>3.4915907631076499</v>
      </c>
      <c r="AC180" s="40">
        <v>3.3080011491352699</v>
      </c>
      <c r="AD180" s="40">
        <v>3.0167351633472399</v>
      </c>
      <c r="AE180" s="40">
        <v>2.5673676065555999</v>
      </c>
      <c r="AF180" s="40">
        <v>2.1538635178679102</v>
      </c>
      <c r="AG180" s="40">
        <v>-3.2067035283313401E-2</v>
      </c>
      <c r="AH180" s="40">
        <v>-3.2534337014110203E-2</v>
      </c>
      <c r="AI180" s="40">
        <v>-5.53394525192367E-2</v>
      </c>
      <c r="AJ180" s="40">
        <v>-3.0723413056694501E-2</v>
      </c>
      <c r="AK180" s="40">
        <v>-5.3514172626328099E-2</v>
      </c>
      <c r="AL180" s="40">
        <v>-7.1080410912273406E-2</v>
      </c>
      <c r="AM180" s="40">
        <v>-8.8172422874031903E-2</v>
      </c>
      <c r="AN180" s="40">
        <v>-9.9457700956891604E-2</v>
      </c>
      <c r="AO180" s="40">
        <v>-4.9045410553274103E-3</v>
      </c>
      <c r="AP180" s="40">
        <v>-6.2678684519445901E-2</v>
      </c>
      <c r="AQ180" s="40">
        <v>-3.4024872131750997E-2</v>
      </c>
      <c r="AR180" s="40">
        <v>-3.01597365605514E-2</v>
      </c>
      <c r="AS180" s="40">
        <v>-2.2688810762944201E-2</v>
      </c>
      <c r="AT180" s="40">
        <v>-6.9470587118128403E-3</v>
      </c>
      <c r="AU180" s="40">
        <v>8.5626488790096905E-2</v>
      </c>
      <c r="AV180" s="40">
        <v>0.18154503480506301</v>
      </c>
      <c r="AW180" s="40">
        <v>0.15691599337229201</v>
      </c>
      <c r="AX180" s="40">
        <v>8.9489841425120994E-2</v>
      </c>
      <c r="AY180" s="40">
        <v>0.18949132523190901</v>
      </c>
      <c r="AZ180" s="40">
        <v>-2.69988415913784E-2</v>
      </c>
      <c r="BA180" s="40">
        <v>-5.6519122937065999E-2</v>
      </c>
      <c r="BB180" s="40">
        <v>-0.16222268166564899</v>
      </c>
      <c r="BC180" s="40">
        <v>-0.112328572055614</v>
      </c>
      <c r="BD180" s="40">
        <v>-9.8007483880944199E-2</v>
      </c>
      <c r="BE180" s="40">
        <v>-5.3531191878693702E-3</v>
      </c>
      <c r="BF180" s="40">
        <v>-1.1914349611493199E-2</v>
      </c>
      <c r="BG180" s="40">
        <v>-3.4915425152804998E-2</v>
      </c>
      <c r="BH180" s="40">
        <v>-1.5550730822511599E-2</v>
      </c>
      <c r="BI180" s="40">
        <v>-3.5003259378671797E-2</v>
      </c>
      <c r="BJ180" s="40">
        <v>-5.2230510172805097E-2</v>
      </c>
      <c r="BK180" s="40">
        <v>-6.3567575602189993E-2</v>
      </c>
      <c r="BL180" s="40">
        <v>-6.9585735385055705E-2</v>
      </c>
      <c r="BM180" s="40">
        <v>2.0065442210843502E-2</v>
      </c>
      <c r="BN180" s="40">
        <v>-4.1762386294351903E-2</v>
      </c>
      <c r="BO180" s="40">
        <v>-1.25595038379248E-2</v>
      </c>
      <c r="BP180" s="40">
        <v>-1.43421776105771E-2</v>
      </c>
      <c r="BQ180" s="40">
        <v>-7.1719654161770197E-3</v>
      </c>
      <c r="BR180" s="40">
        <v>2.9703266021863101E-2</v>
      </c>
      <c r="BS180" s="40">
        <v>0.131204360543524</v>
      </c>
      <c r="BT180" s="40">
        <v>0.22859892011633701</v>
      </c>
      <c r="BU180" s="40">
        <v>0.204153412686507</v>
      </c>
      <c r="BV180" s="40">
        <v>0.15191350597831199</v>
      </c>
      <c r="BW180" s="40">
        <v>0.248869569865794</v>
      </c>
      <c r="BX180" s="40">
        <v>3.5440412254754403E-2</v>
      </c>
      <c r="BY180" s="40">
        <v>-8.5714159850404301E-3</v>
      </c>
      <c r="BZ180" s="40">
        <v>-0.110335379028336</v>
      </c>
      <c r="CA180" s="40">
        <v>-7.7051372230476506E-2</v>
      </c>
      <c r="CB180" s="40">
        <v>-7.0848975822506002E-2</v>
      </c>
      <c r="CC180" s="40">
        <v>1.31488577220332E-2</v>
      </c>
      <c r="CD180" s="40">
        <v>2.3669908495096499E-3</v>
      </c>
      <c r="CE180" s="40">
        <v>-2.0769806015916801E-2</v>
      </c>
      <c r="CF180" s="40">
        <v>-5.0421773272037798E-3</v>
      </c>
      <c r="CG180" s="40">
        <v>-2.2182657252585301E-2</v>
      </c>
      <c r="CH180" s="40">
        <v>-3.9175126342537003E-2</v>
      </c>
      <c r="CI180" s="40">
        <v>-4.6526333334721101E-2</v>
      </c>
      <c r="CJ180" s="40">
        <v>-4.8896503028075598E-2</v>
      </c>
      <c r="CK180" s="40">
        <v>3.7359576555681798E-2</v>
      </c>
      <c r="CL180" s="40">
        <v>-2.7275821860344201E-2</v>
      </c>
      <c r="CM180" s="40">
        <v>2.3073448530710901E-3</v>
      </c>
      <c r="CN180" s="40">
        <v>-3.3869844663806299E-3</v>
      </c>
      <c r="CO180" s="40">
        <v>3.5749544024929599E-3</v>
      </c>
      <c r="CP180" s="40">
        <v>5.5087169285621101E-2</v>
      </c>
      <c r="CQ180" s="40">
        <v>0.162771455677443</v>
      </c>
      <c r="CR180" s="40">
        <v>0.26118829774408497</v>
      </c>
      <c r="CS180" s="40">
        <v>0.23686990540559799</v>
      </c>
      <c r="CT180" s="40">
        <v>0.195147945888514</v>
      </c>
      <c r="CU180" s="40">
        <v>0.28999476121705597</v>
      </c>
      <c r="CV180" s="40">
        <v>7.8685649261758195E-2</v>
      </c>
      <c r="CW180" s="40">
        <v>2.4637019788269699E-2</v>
      </c>
      <c r="CX180" s="40">
        <v>-7.4398391284467805E-2</v>
      </c>
      <c r="CY180" s="40">
        <v>-5.2618491095463099E-2</v>
      </c>
      <c r="CZ180" s="40">
        <v>-5.2039075873380899E-2</v>
      </c>
      <c r="DA180" s="40">
        <v>3.1650834631935798E-2</v>
      </c>
      <c r="DB180" s="40">
        <v>1.66483313105125E-2</v>
      </c>
      <c r="DC180" s="40">
        <v>-6.6241868790286804E-3</v>
      </c>
      <c r="DD180" s="40">
        <v>5.4663761681040899E-3</v>
      </c>
      <c r="DE180" s="40">
        <v>-9.3620551264987795E-3</v>
      </c>
      <c r="DF180" s="40">
        <v>-2.6119742512268899E-2</v>
      </c>
      <c r="DG180" s="40">
        <v>-2.9485091067252198E-2</v>
      </c>
      <c r="DH180" s="40">
        <v>-2.8207270671095502E-2</v>
      </c>
      <c r="DI180" s="40">
        <v>5.4653710900520097E-2</v>
      </c>
      <c r="DJ180" s="40">
        <v>-1.2789257426336499E-2</v>
      </c>
      <c r="DK180" s="40">
        <v>1.7174193544067001E-2</v>
      </c>
      <c r="DL180" s="40">
        <v>7.5682086778158198E-3</v>
      </c>
      <c r="DM180" s="40">
        <v>1.4321874221162901E-2</v>
      </c>
      <c r="DN180" s="40">
        <v>8.04710725493792E-2</v>
      </c>
      <c r="DO180" s="40">
        <v>0.194338550811362</v>
      </c>
      <c r="DP180" s="40">
        <v>0.29377767537183302</v>
      </c>
      <c r="DQ180" s="40">
        <v>0.26958639812468899</v>
      </c>
      <c r="DR180" s="40">
        <v>0.23838238579871501</v>
      </c>
      <c r="DS180" s="40">
        <v>0.331119952568318</v>
      </c>
      <c r="DT180" s="40">
        <v>0.121930886268762</v>
      </c>
      <c r="DU180" s="40">
        <v>5.7845455561579898E-2</v>
      </c>
      <c r="DV180" s="40">
        <v>-3.8461403540599903E-2</v>
      </c>
      <c r="DW180" s="40">
        <v>-2.81856099604498E-2</v>
      </c>
      <c r="DX180" s="40">
        <v>-3.3229175924255699E-2</v>
      </c>
      <c r="DY180" s="40">
        <v>5.8364750727379802E-2</v>
      </c>
      <c r="DZ180" s="40">
        <v>3.7268318713129502E-2</v>
      </c>
      <c r="EA180" s="40">
        <v>1.37998404874031E-2</v>
      </c>
      <c r="EB180" s="40">
        <v>2.06390584022869E-2</v>
      </c>
      <c r="EC180" s="40">
        <v>9.1488581211575295E-3</v>
      </c>
      <c r="ED180" s="40">
        <v>-7.2698417728005301E-3</v>
      </c>
      <c r="EE180" s="40">
        <v>-4.88024379541029E-3</v>
      </c>
      <c r="EF180" s="40">
        <v>1.66469490074042E-3</v>
      </c>
      <c r="EG180" s="40">
        <v>7.96236941666911E-2</v>
      </c>
      <c r="EH180" s="40">
        <v>8.1270407987575396E-3</v>
      </c>
      <c r="EI180" s="40">
        <v>3.8639561837893202E-2</v>
      </c>
      <c r="EJ180" s="40">
        <v>2.33857676277902E-2</v>
      </c>
      <c r="EK180" s="40">
        <v>2.9838719567930098E-2</v>
      </c>
      <c r="EL180" s="40">
        <v>0.117121397283055</v>
      </c>
      <c r="EM180" s="40">
        <v>0.23991642256478901</v>
      </c>
      <c r="EN180" s="40">
        <v>0.34083156068310799</v>
      </c>
      <c r="EO180" s="40">
        <v>0.31682381743890398</v>
      </c>
      <c r="EP180" s="40">
        <v>0.300806050351907</v>
      </c>
      <c r="EQ180" s="40">
        <v>0.39049819720220302</v>
      </c>
      <c r="ER180" s="40">
        <v>0.184370140114895</v>
      </c>
      <c r="ES180" s="40">
        <v>0.105793162513605</v>
      </c>
      <c r="ET180" s="40">
        <v>1.3425899096713E-2</v>
      </c>
      <c r="EU180" s="40">
        <v>7.0915898646872998E-3</v>
      </c>
      <c r="EV180" s="40">
        <v>-6.0706678658175401E-3</v>
      </c>
      <c r="EW180" s="40">
        <v>60.5355561126431</v>
      </c>
      <c r="EX180" s="40">
        <v>59.3195454165622</v>
      </c>
      <c r="EY180" s="40">
        <v>58.292303835547798</v>
      </c>
      <c r="EZ180" s="40">
        <v>57.678908665496799</v>
      </c>
      <c r="FA180" s="40">
        <v>56.658769950697803</v>
      </c>
      <c r="FB180" s="40">
        <v>55.746594802373203</v>
      </c>
      <c r="FC180" s="40">
        <v>56.160106960808903</v>
      </c>
      <c r="FD180" s="40">
        <v>57.052226957466402</v>
      </c>
      <c r="FE180" s="40">
        <v>59.215718225119097</v>
      </c>
      <c r="FF180" s="40">
        <v>62.953998495863601</v>
      </c>
      <c r="FG180" s="40">
        <v>67.618743210495495</v>
      </c>
      <c r="FH180" s="40">
        <v>72.766775298738196</v>
      </c>
      <c r="FI180" s="40">
        <v>76.861243419403394</v>
      </c>
      <c r="FJ180" s="40">
        <v>79.958176652460907</v>
      </c>
      <c r="FK180" s="40">
        <v>83.570777972758407</v>
      </c>
      <c r="FL180" s="40">
        <v>86.0329656555528</v>
      </c>
      <c r="FM180" s="40">
        <v>84.026865546920703</v>
      </c>
      <c r="FN180" s="40">
        <v>82.364544163115198</v>
      </c>
      <c r="FO180" s="40">
        <v>82.976059162697396</v>
      </c>
      <c r="FP180" s="40">
        <v>80.048048800869097</v>
      </c>
      <c r="FQ180" s="40">
        <v>73.920197208991397</v>
      </c>
      <c r="FR180" s="40">
        <v>67.631110554023607</v>
      </c>
      <c r="FS180" s="40">
        <v>63.795897050221399</v>
      </c>
      <c r="FT180" s="40">
        <v>61.294601821676302</v>
      </c>
      <c r="FU180" s="40">
        <v>2.4519303271785999E-2</v>
      </c>
      <c r="FV180" s="40">
        <v>0</v>
      </c>
      <c r="FW180" s="40">
        <v>0</v>
      </c>
      <c r="FX180" s="41">
        <v>1</v>
      </c>
      <c r="FY180" s="22"/>
      <c r="FZ180" s="22"/>
    </row>
    <row r="181" spans="1:182" x14ac:dyDescent="0.2">
      <c r="A181" t="s">
        <v>42</v>
      </c>
      <c r="B181" t="s">
        <v>58</v>
      </c>
      <c r="C181" t="s">
        <v>3</v>
      </c>
      <c r="D181" t="s">
        <v>226</v>
      </c>
      <c r="E181" t="s">
        <v>1</v>
      </c>
      <c r="F181" s="22" t="s">
        <v>77</v>
      </c>
      <c r="G181" s="35">
        <v>43672</v>
      </c>
      <c r="H181" s="40">
        <v>2446</v>
      </c>
      <c r="I181" s="40">
        <v>1.69909009839854</v>
      </c>
      <c r="J181" s="40">
        <v>1.49518894223107</v>
      </c>
      <c r="K181" s="40">
        <v>1.3728831258572201</v>
      </c>
      <c r="L181" s="40">
        <v>1.32239217524956</v>
      </c>
      <c r="M181" s="40">
        <v>1.3332954476196199</v>
      </c>
      <c r="N181" s="40">
        <v>1.4195195665470499</v>
      </c>
      <c r="O181" s="40">
        <v>1.5963469665641901</v>
      </c>
      <c r="P181" s="40">
        <v>1.73226183045461</v>
      </c>
      <c r="Q181" s="40">
        <v>1.77908125189954</v>
      </c>
      <c r="R181" s="40">
        <v>1.82793931168035</v>
      </c>
      <c r="S181" s="40">
        <v>1.90972759620362</v>
      </c>
      <c r="T181" s="40">
        <v>2.00375318934258</v>
      </c>
      <c r="U181" s="40">
        <v>2.08297173615105</v>
      </c>
      <c r="V181" s="40">
        <v>2.0832214553303601</v>
      </c>
      <c r="W181" s="40">
        <v>2.1888198437709998</v>
      </c>
      <c r="X181" s="40">
        <v>2.3836643421817398</v>
      </c>
      <c r="Y181" s="40">
        <v>2.4734910692777001</v>
      </c>
      <c r="Z181" s="40">
        <v>2.6735702678553501</v>
      </c>
      <c r="AA181" s="40">
        <v>2.9815975083959501</v>
      </c>
      <c r="AB181" s="40">
        <v>3.0242976228734699</v>
      </c>
      <c r="AC181" s="40">
        <v>2.89825141380935</v>
      </c>
      <c r="AD181" s="40">
        <v>2.6721437184468599</v>
      </c>
      <c r="AE181" s="40">
        <v>2.2858653955351298</v>
      </c>
      <c r="AF181" s="40">
        <v>1.9290364849950701</v>
      </c>
      <c r="AG181" s="40">
        <v>-3.1984979446876297E-2</v>
      </c>
      <c r="AH181" s="40">
        <v>-3.0970517222322101E-2</v>
      </c>
      <c r="AI181" s="40">
        <v>-4.8753031300063102E-2</v>
      </c>
      <c r="AJ181" s="40">
        <v>-2.52962164719919E-2</v>
      </c>
      <c r="AK181" s="40">
        <v>-4.9507951863081698E-2</v>
      </c>
      <c r="AL181" s="40">
        <v>-5.86139294548714E-2</v>
      </c>
      <c r="AM181" s="40">
        <v>-7.1277848205140895E-2</v>
      </c>
      <c r="AN181" s="40">
        <v>-8.2482641349228905E-2</v>
      </c>
      <c r="AO181" s="40">
        <v>1.7258038608350501E-3</v>
      </c>
      <c r="AP181" s="40">
        <v>-4.1522162948427102E-2</v>
      </c>
      <c r="AQ181" s="40">
        <v>-1.8749637189501199E-2</v>
      </c>
      <c r="AR181" s="40">
        <v>-3.9124852934226399E-2</v>
      </c>
      <c r="AS181" s="40">
        <v>-1.1680214885267199E-2</v>
      </c>
      <c r="AT181" s="40">
        <v>1.0241660004804301E-2</v>
      </c>
      <c r="AU181" s="40">
        <v>6.2485496426446997E-2</v>
      </c>
      <c r="AV181" s="40">
        <v>0.13156638882207899</v>
      </c>
      <c r="AW181" s="40">
        <v>0.10486990652964299</v>
      </c>
      <c r="AX181" s="40">
        <v>4.0835703467651599E-2</v>
      </c>
      <c r="AY181" s="40">
        <v>0.135731651587229</v>
      </c>
      <c r="AZ181" s="40">
        <v>-2.5827739392320801E-3</v>
      </c>
      <c r="BA181" s="40">
        <v>-4.0769556347692699E-2</v>
      </c>
      <c r="BB181" s="40">
        <v>-0.13582460282334999</v>
      </c>
      <c r="BC181" s="40">
        <v>-0.101342581281129</v>
      </c>
      <c r="BD181" s="40">
        <v>-0.101240851754078</v>
      </c>
      <c r="BE181" s="40">
        <v>-8.8011862922392995E-3</v>
      </c>
      <c r="BF181" s="40">
        <v>-1.1862277040254001E-2</v>
      </c>
      <c r="BG181" s="40">
        <v>-2.9480398870645599E-2</v>
      </c>
      <c r="BH181" s="40">
        <v>-1.1622832673977899E-2</v>
      </c>
      <c r="BI181" s="40">
        <v>-3.2756883304452498E-2</v>
      </c>
      <c r="BJ181" s="40">
        <v>-4.30518218157213E-2</v>
      </c>
      <c r="BK181" s="40">
        <v>-4.8100707099497902E-2</v>
      </c>
      <c r="BL181" s="40">
        <v>-5.3013521483062598E-2</v>
      </c>
      <c r="BM181" s="40">
        <v>2.24839583402613E-2</v>
      </c>
      <c r="BN181" s="40">
        <v>-2.4120561264188298E-2</v>
      </c>
      <c r="BO181" s="40">
        <v>4.5554473365861699E-4</v>
      </c>
      <c r="BP181" s="40">
        <v>-2.4318834290928501E-2</v>
      </c>
      <c r="BQ181" s="40">
        <v>3.14699751204589E-3</v>
      </c>
      <c r="BR181" s="40">
        <v>4.6078200516014002E-2</v>
      </c>
      <c r="BS181" s="40">
        <v>0.100045477523062</v>
      </c>
      <c r="BT181" s="40">
        <v>0.16594667885775</v>
      </c>
      <c r="BU181" s="40">
        <v>0.14260969802762199</v>
      </c>
      <c r="BV181" s="40">
        <v>8.5988820319193401E-2</v>
      </c>
      <c r="BW181" s="40">
        <v>0.185833464227012</v>
      </c>
      <c r="BX181" s="40">
        <v>4.7975050895711899E-2</v>
      </c>
      <c r="BY181" s="40">
        <v>-5.0934531915483203E-4</v>
      </c>
      <c r="BZ181" s="40">
        <v>-9.1515021918283396E-2</v>
      </c>
      <c r="CA181" s="40">
        <v>-7.0209306467634403E-2</v>
      </c>
      <c r="CB181" s="40">
        <v>-7.1781182639577196E-2</v>
      </c>
      <c r="CC181" s="40">
        <v>7.2558382225680297E-3</v>
      </c>
      <c r="CD181" s="40">
        <v>1.3720319009869399E-3</v>
      </c>
      <c r="CE181" s="40">
        <v>-1.61322323596736E-2</v>
      </c>
      <c r="CF181" s="40">
        <v>-2.15268870829265E-3</v>
      </c>
      <c r="CG181" s="40">
        <v>-2.1155144249024101E-2</v>
      </c>
      <c r="CH181" s="40">
        <v>-3.2273553471227998E-2</v>
      </c>
      <c r="CI181" s="40">
        <v>-3.2048289773559897E-2</v>
      </c>
      <c r="CJ181" s="40">
        <v>-3.26032988346526E-2</v>
      </c>
      <c r="CK181" s="40">
        <v>3.6860992897768001E-2</v>
      </c>
      <c r="CL181" s="40">
        <v>-1.20682649476621E-2</v>
      </c>
      <c r="CM181" s="40">
        <v>1.3756995229469E-2</v>
      </c>
      <c r="CN181" s="40">
        <v>-1.4064230881711199E-2</v>
      </c>
      <c r="CO181" s="40">
        <v>1.34162796507322E-2</v>
      </c>
      <c r="CP181" s="40">
        <v>7.0898479306298501E-2</v>
      </c>
      <c r="CQ181" s="40">
        <v>0.12605940601273299</v>
      </c>
      <c r="CR181" s="40">
        <v>0.189758363004809</v>
      </c>
      <c r="CS181" s="40">
        <v>0.16874816265352699</v>
      </c>
      <c r="CT181" s="40">
        <v>0.117261731501985</v>
      </c>
      <c r="CU181" s="40">
        <v>0.22053382703767499</v>
      </c>
      <c r="CV181" s="40">
        <v>8.2991246363607496E-2</v>
      </c>
      <c r="CW181" s="40">
        <v>2.7374754195736199E-2</v>
      </c>
      <c r="CX181" s="40">
        <v>-6.0826341162382801E-2</v>
      </c>
      <c r="CY181" s="40">
        <v>-4.8646495172170102E-2</v>
      </c>
      <c r="CZ181" s="40">
        <v>-5.1377505552980998E-2</v>
      </c>
      <c r="DA181" s="40">
        <v>2.33128627373754E-2</v>
      </c>
      <c r="DB181" s="40">
        <v>1.4606340842227899E-2</v>
      </c>
      <c r="DC181" s="40">
        <v>-2.78406584870157E-3</v>
      </c>
      <c r="DD181" s="40">
        <v>7.31745525739258E-3</v>
      </c>
      <c r="DE181" s="40">
        <v>-9.5534051935956803E-3</v>
      </c>
      <c r="DF181" s="40">
        <v>-2.1495285126734799E-2</v>
      </c>
      <c r="DG181" s="40">
        <v>-1.5995872447621899E-2</v>
      </c>
      <c r="DH181" s="40">
        <v>-1.21930761862426E-2</v>
      </c>
      <c r="DI181" s="40">
        <v>5.1238027455274698E-2</v>
      </c>
      <c r="DJ181" s="40">
        <v>-1.5968631135959999E-5</v>
      </c>
      <c r="DK181" s="40">
        <v>2.7058445725279399E-2</v>
      </c>
      <c r="DL181" s="40">
        <v>-3.8096274724939302E-3</v>
      </c>
      <c r="DM181" s="40">
        <v>2.36855617894184E-2</v>
      </c>
      <c r="DN181" s="40">
        <v>9.5718758096583006E-2</v>
      </c>
      <c r="DO181" s="40">
        <v>0.15207333450240401</v>
      </c>
      <c r="DP181" s="40">
        <v>0.213570047151868</v>
      </c>
      <c r="DQ181" s="40">
        <v>0.19488662727943101</v>
      </c>
      <c r="DR181" s="40">
        <v>0.14853464268477601</v>
      </c>
      <c r="DS181" s="40">
        <v>0.25523418984833801</v>
      </c>
      <c r="DT181" s="40">
        <v>0.118007441831503</v>
      </c>
      <c r="DU181" s="40">
        <v>5.52588537106272E-2</v>
      </c>
      <c r="DV181" s="40">
        <v>-3.0137660406482299E-2</v>
      </c>
      <c r="DW181" s="40">
        <v>-2.7083683876705799E-2</v>
      </c>
      <c r="DX181" s="40">
        <v>-3.0973828466384801E-2</v>
      </c>
      <c r="DY181" s="40">
        <v>4.6496655892012399E-2</v>
      </c>
      <c r="DZ181" s="40">
        <v>3.3714581024296003E-2</v>
      </c>
      <c r="EA181" s="40">
        <v>1.6488566580715999E-2</v>
      </c>
      <c r="EB181" s="40">
        <v>2.09908390554066E-2</v>
      </c>
      <c r="EC181" s="40">
        <v>7.19766336503348E-3</v>
      </c>
      <c r="ED181" s="40">
        <v>-5.9331774875846996E-3</v>
      </c>
      <c r="EE181" s="40">
        <v>7.1812686580210996E-3</v>
      </c>
      <c r="EF181" s="40">
        <v>1.7276043679923601E-2</v>
      </c>
      <c r="EG181" s="40">
        <v>7.1996181934701003E-2</v>
      </c>
      <c r="EH181" s="40">
        <v>1.7385633053102902E-2</v>
      </c>
      <c r="EI181" s="40">
        <v>4.6263627648439297E-2</v>
      </c>
      <c r="EJ181" s="40">
        <v>1.0996391170804001E-2</v>
      </c>
      <c r="EK181" s="40">
        <v>3.8512774186731498E-2</v>
      </c>
      <c r="EL181" s="40">
        <v>0.131555298607793</v>
      </c>
      <c r="EM181" s="40">
        <v>0.189633315599019</v>
      </c>
      <c r="EN181" s="40">
        <v>0.247950337187539</v>
      </c>
      <c r="EO181" s="40">
        <v>0.23262641877741</v>
      </c>
      <c r="EP181" s="40">
        <v>0.193687759536318</v>
      </c>
      <c r="EQ181" s="40">
        <v>0.30533600248812098</v>
      </c>
      <c r="ER181" s="40">
        <v>0.168565266666447</v>
      </c>
      <c r="ES181" s="40">
        <v>9.5519064739164994E-2</v>
      </c>
      <c r="ET181" s="40">
        <v>1.4171920498584E-2</v>
      </c>
      <c r="EU181" s="40">
        <v>4.0495909367887599E-3</v>
      </c>
      <c r="EV181" s="40">
        <v>-1.5141593518838701E-3</v>
      </c>
      <c r="EW181" s="40">
        <v>60.649720193493302</v>
      </c>
      <c r="EX181" s="40">
        <v>59.396044769041097</v>
      </c>
      <c r="EY181" s="40">
        <v>58.344683676373002</v>
      </c>
      <c r="EZ181" s="40">
        <v>57.6875177843119</v>
      </c>
      <c r="FA181" s="40">
        <v>56.644218913022897</v>
      </c>
      <c r="FB181" s="40">
        <v>55.712795219577004</v>
      </c>
      <c r="FC181" s="40">
        <v>56.116001138195998</v>
      </c>
      <c r="FD181" s="40">
        <v>57.0340510291188</v>
      </c>
      <c r="FE181" s="40">
        <v>59.253058901640898</v>
      </c>
      <c r="FF181" s="40">
        <v>63.022716494356402</v>
      </c>
      <c r="FG181" s="40">
        <v>67.700891586834899</v>
      </c>
      <c r="FH181" s="40">
        <v>72.8756520914351</v>
      </c>
      <c r="FI181" s="40">
        <v>76.959688893104399</v>
      </c>
      <c r="FJ181" s="40">
        <v>80.024708337285404</v>
      </c>
      <c r="FK181" s="40">
        <v>83.613867020772105</v>
      </c>
      <c r="FL181" s="40">
        <v>86.077207625912905</v>
      </c>
      <c r="FM181" s="40">
        <v>84.076448828606701</v>
      </c>
      <c r="FN181" s="40">
        <v>82.424594517689499</v>
      </c>
      <c r="FO181" s="40">
        <v>83.079815991653206</v>
      </c>
      <c r="FP181" s="40">
        <v>80.2274494925543</v>
      </c>
      <c r="FQ181" s="40">
        <v>74.100445793417407</v>
      </c>
      <c r="FR181" s="40">
        <v>67.780660153656498</v>
      </c>
      <c r="FS181" s="40">
        <v>63.911647538651202</v>
      </c>
      <c r="FT181" s="40">
        <v>61.3772171108793</v>
      </c>
      <c r="FU181" s="40">
        <v>2.2131310522930901E-2</v>
      </c>
      <c r="FV181" s="40">
        <v>0</v>
      </c>
      <c r="FW181" s="40">
        <v>0</v>
      </c>
      <c r="FX181" s="41">
        <v>1</v>
      </c>
      <c r="FY181" s="22"/>
      <c r="FZ181" s="22"/>
    </row>
    <row r="182" spans="1:182" x14ac:dyDescent="0.2">
      <c r="A182" t="s">
        <v>42</v>
      </c>
      <c r="B182" t="s">
        <v>58</v>
      </c>
      <c r="C182" t="s">
        <v>3</v>
      </c>
      <c r="D182" t="s">
        <v>226</v>
      </c>
      <c r="E182" t="s">
        <v>1</v>
      </c>
      <c r="F182" s="22" t="s">
        <v>78</v>
      </c>
      <c r="G182" s="35">
        <v>43672</v>
      </c>
      <c r="H182" s="40">
        <v>373</v>
      </c>
      <c r="I182" s="40">
        <v>0.20740743847624599</v>
      </c>
      <c r="J182" s="40">
        <v>0.18074203578440201</v>
      </c>
      <c r="K182" s="40">
        <v>0.16532156089698299</v>
      </c>
      <c r="L182" s="40">
        <v>0.156880486664184</v>
      </c>
      <c r="M182" s="40">
        <v>0.15614049481803699</v>
      </c>
      <c r="N182" s="40">
        <v>0.16825726542953201</v>
      </c>
      <c r="O182" s="40">
        <v>0.18700691665493199</v>
      </c>
      <c r="P182" s="40">
        <v>0.21096032890008801</v>
      </c>
      <c r="Q182" s="40">
        <v>0.22455129508803601</v>
      </c>
      <c r="R182" s="40">
        <v>0.235429187182495</v>
      </c>
      <c r="S182" s="40">
        <v>0.24727201499804799</v>
      </c>
      <c r="T182" s="40">
        <v>0.26724446375419803</v>
      </c>
      <c r="U182" s="40">
        <v>0.271821611127611</v>
      </c>
      <c r="V182" s="40">
        <v>0.28228176770624303</v>
      </c>
      <c r="W182" s="40">
        <v>0.31473684057815898</v>
      </c>
      <c r="X182" s="40">
        <v>0.36203268783409998</v>
      </c>
      <c r="Y182" s="40">
        <v>0.39272333441610602</v>
      </c>
      <c r="Z182" s="40">
        <v>0.42952708023874198</v>
      </c>
      <c r="AA182" s="40">
        <v>0.46431710372531498</v>
      </c>
      <c r="AB182" s="40">
        <v>0.461173133941226</v>
      </c>
      <c r="AC182" s="40">
        <v>0.41399665104973399</v>
      </c>
      <c r="AD182" s="40">
        <v>0.35477102326876098</v>
      </c>
      <c r="AE182" s="40">
        <v>0.29100250275026301</v>
      </c>
      <c r="AF182" s="40">
        <v>0.23506550570285401</v>
      </c>
      <c r="AG182" s="40">
        <v>-2.98325060803574E-3</v>
      </c>
      <c r="AH182" s="40">
        <v>-7.6805858045898099E-3</v>
      </c>
      <c r="AI182" s="40">
        <v>-1.14970042927868E-2</v>
      </c>
      <c r="AJ182" s="40">
        <v>-7.7115419372071996E-3</v>
      </c>
      <c r="AK182" s="40">
        <v>-7.9496142734206306E-3</v>
      </c>
      <c r="AL182" s="40">
        <v>-1.66770548407781E-2</v>
      </c>
      <c r="AM182" s="40">
        <v>-2.1418362784230201E-2</v>
      </c>
      <c r="AN182" s="40">
        <v>-2.2657057318663999E-2</v>
      </c>
      <c r="AO182" s="40">
        <v>-1.0869635648623199E-2</v>
      </c>
      <c r="AP182" s="40">
        <v>-2.7052387998617401E-2</v>
      </c>
      <c r="AQ182" s="40">
        <v>-2.4491501835891698E-2</v>
      </c>
      <c r="AR182" s="40">
        <v>7.87268981693463E-4</v>
      </c>
      <c r="AS182" s="40">
        <v>-1.6978440286978601E-2</v>
      </c>
      <c r="AT182" s="40">
        <v>-3.58169173787821E-2</v>
      </c>
      <c r="AU182" s="40">
        <v>2.0821521090268399E-3</v>
      </c>
      <c r="AV182" s="40">
        <v>3.4988889423959099E-2</v>
      </c>
      <c r="AW182" s="40">
        <v>3.5536557788396303E-2</v>
      </c>
      <c r="AX182" s="40">
        <v>3.7233012797347101E-2</v>
      </c>
      <c r="AY182" s="40">
        <v>3.0078965585197501E-2</v>
      </c>
      <c r="AZ182" s="40">
        <v>-4.2515888683713102E-2</v>
      </c>
      <c r="BA182" s="40">
        <v>-4.4233454917753601E-2</v>
      </c>
      <c r="BB182" s="40">
        <v>-5.0582161823116201E-2</v>
      </c>
      <c r="BC182" s="40">
        <v>-2.5747039337447701E-2</v>
      </c>
      <c r="BD182" s="40">
        <v>-1.6637687312420799E-2</v>
      </c>
      <c r="BE182" s="40">
        <v>5.0830070913888501E-3</v>
      </c>
      <c r="BF182" s="40">
        <v>-9.2068486623586194E-5</v>
      </c>
      <c r="BG182" s="40">
        <v>-5.13843444338382E-3</v>
      </c>
      <c r="BH182" s="40">
        <v>-2.92169588845187E-3</v>
      </c>
      <c r="BI182" s="40">
        <v>-2.4254529704992498E-3</v>
      </c>
      <c r="BJ182" s="40">
        <v>-9.5764743901753796E-3</v>
      </c>
      <c r="BK182" s="40">
        <v>-1.6071219600832298E-2</v>
      </c>
      <c r="BL182" s="40">
        <v>-1.6873724953307901E-2</v>
      </c>
      <c r="BM182" s="40">
        <v>-2.7878258227148301E-3</v>
      </c>
      <c r="BN182" s="40">
        <v>-1.9404173266758099E-2</v>
      </c>
      <c r="BO182" s="40">
        <v>-1.6163711047969601E-2</v>
      </c>
      <c r="BP182" s="40">
        <v>5.7978508651500499E-3</v>
      </c>
      <c r="BQ182" s="40">
        <v>-1.20406110237746E-2</v>
      </c>
      <c r="BR182" s="40">
        <v>-2.3081661626942598E-2</v>
      </c>
      <c r="BS182" s="40">
        <v>2.0122991317220899E-2</v>
      </c>
      <c r="BT182" s="40">
        <v>5.14418552329848E-2</v>
      </c>
      <c r="BU182" s="40">
        <v>5.1898967575974703E-2</v>
      </c>
      <c r="BV182" s="40">
        <v>5.8955582933872402E-2</v>
      </c>
      <c r="BW182" s="40">
        <v>4.9534410003776903E-2</v>
      </c>
      <c r="BX182" s="40">
        <v>-2.12610130945548E-2</v>
      </c>
      <c r="BY182" s="40">
        <v>-2.00998214385406E-2</v>
      </c>
      <c r="BZ182" s="40">
        <v>-2.75516104002691E-2</v>
      </c>
      <c r="CA182" s="40">
        <v>-1.37215401506333E-2</v>
      </c>
      <c r="CB182" s="40">
        <v>-7.7750841224298404E-3</v>
      </c>
      <c r="CC182" s="40">
        <v>1.0669672602011199E-2</v>
      </c>
      <c r="CD182" s="40">
        <v>5.1637154911269396E-3</v>
      </c>
      <c r="CE182" s="40">
        <v>-7.3450833560810601E-4</v>
      </c>
      <c r="CF182" s="40">
        <v>3.9573689375159801E-4</v>
      </c>
      <c r="CG182" s="40">
        <v>1.4005643198170799E-3</v>
      </c>
      <c r="CH182" s="40">
        <v>-4.6586340003733403E-3</v>
      </c>
      <c r="CI182" s="40">
        <v>-1.23678045208529E-2</v>
      </c>
      <c r="CJ182" s="40">
        <v>-1.2868206574654401E-2</v>
      </c>
      <c r="CK182" s="40">
        <v>2.8096110433342E-3</v>
      </c>
      <c r="CL182" s="40">
        <v>-1.41070430419997E-2</v>
      </c>
      <c r="CM182" s="40">
        <v>-1.0395908516954201E-2</v>
      </c>
      <c r="CN182" s="40">
        <v>9.2681646140466596E-3</v>
      </c>
      <c r="CO182" s="40">
        <v>-8.6206855180408198E-3</v>
      </c>
      <c r="CP182" s="40">
        <v>-1.42612622882465E-2</v>
      </c>
      <c r="CQ182" s="40">
        <v>3.2618021595548399E-2</v>
      </c>
      <c r="CR182" s="40">
        <v>6.2837129232139299E-2</v>
      </c>
      <c r="CS182" s="40">
        <v>6.3231522750532995E-2</v>
      </c>
      <c r="CT182" s="40">
        <v>7.4000568837615396E-2</v>
      </c>
      <c r="CU182" s="40">
        <v>6.3009191541547702E-2</v>
      </c>
      <c r="CV182" s="40">
        <v>-6.5399510095943197E-3</v>
      </c>
      <c r="CW182" s="40">
        <v>-3.3849404084020799E-3</v>
      </c>
      <c r="CX182" s="40">
        <v>-1.1600720642083799E-2</v>
      </c>
      <c r="CY182" s="40">
        <v>-5.3927160467633498E-3</v>
      </c>
      <c r="CZ182" s="40">
        <v>-1.6368721509245801E-3</v>
      </c>
      <c r="DA182" s="40">
        <v>1.6256338112633599E-2</v>
      </c>
      <c r="DB182" s="40">
        <v>1.04194994688775E-2</v>
      </c>
      <c r="DC182" s="40">
        <v>3.6694177721676101E-3</v>
      </c>
      <c r="DD182" s="40">
        <v>3.7131696759550698E-3</v>
      </c>
      <c r="DE182" s="40">
        <v>5.22658161013341E-3</v>
      </c>
      <c r="DF182" s="40">
        <v>2.5920638942870001E-4</v>
      </c>
      <c r="DG182" s="40">
        <v>-8.6643894408735093E-3</v>
      </c>
      <c r="DH182" s="40">
        <v>-8.8626881960009105E-3</v>
      </c>
      <c r="DI182" s="40">
        <v>8.4070479093832397E-3</v>
      </c>
      <c r="DJ182" s="40">
        <v>-8.8099128172413003E-3</v>
      </c>
      <c r="DK182" s="40">
        <v>-4.6281059859388397E-3</v>
      </c>
      <c r="DL182" s="40">
        <v>1.27384783629433E-2</v>
      </c>
      <c r="DM182" s="40">
        <v>-5.20076001230701E-3</v>
      </c>
      <c r="DN182" s="40">
        <v>-5.4408629495503701E-3</v>
      </c>
      <c r="DO182" s="40">
        <v>4.5113051873875799E-2</v>
      </c>
      <c r="DP182" s="40">
        <v>7.4232403231293806E-2</v>
      </c>
      <c r="DQ182" s="40">
        <v>7.4564077925091204E-2</v>
      </c>
      <c r="DR182" s="40">
        <v>8.9045554741358404E-2</v>
      </c>
      <c r="DS182" s="40">
        <v>7.6483973079318507E-2</v>
      </c>
      <c r="DT182" s="40">
        <v>8.1811110753662094E-3</v>
      </c>
      <c r="DU182" s="40">
        <v>1.33299406217364E-2</v>
      </c>
      <c r="DV182" s="40">
        <v>4.3501691161015399E-3</v>
      </c>
      <c r="DW182" s="40">
        <v>2.9361080571065701E-3</v>
      </c>
      <c r="DX182" s="40">
        <v>4.5013398205806703E-3</v>
      </c>
      <c r="DY182" s="40">
        <v>2.4322595812058201E-2</v>
      </c>
      <c r="DZ182" s="40">
        <v>1.80080167868437E-2</v>
      </c>
      <c r="EA182" s="40">
        <v>1.0027987621570599E-2</v>
      </c>
      <c r="EB182" s="40">
        <v>8.5030157247104002E-3</v>
      </c>
      <c r="EC182" s="40">
        <v>1.0750742913054801E-2</v>
      </c>
      <c r="ED182" s="40">
        <v>7.3597868400314603E-3</v>
      </c>
      <c r="EE182" s="40">
        <v>-3.3172462574755702E-3</v>
      </c>
      <c r="EF182" s="40">
        <v>-3.0793558306448899E-3</v>
      </c>
      <c r="EG182" s="40">
        <v>1.6488857735291601E-2</v>
      </c>
      <c r="EH182" s="40">
        <v>-1.1616980853820301E-3</v>
      </c>
      <c r="EI182" s="40">
        <v>3.6996848019833E-3</v>
      </c>
      <c r="EJ182" s="40">
        <v>1.7749060246399901E-2</v>
      </c>
      <c r="EK182" s="40">
        <v>-2.62930749102995E-4</v>
      </c>
      <c r="EL182" s="40">
        <v>7.2943928022891303E-3</v>
      </c>
      <c r="EM182" s="40">
        <v>6.3153891082069896E-2</v>
      </c>
      <c r="EN182" s="40">
        <v>9.06853690403195E-2</v>
      </c>
      <c r="EO182" s="40">
        <v>9.0926487712669604E-2</v>
      </c>
      <c r="EP182" s="40">
        <v>0.110768124877884</v>
      </c>
      <c r="EQ182" s="40">
        <v>9.5939417497897805E-2</v>
      </c>
      <c r="ER182" s="40">
        <v>2.9435986664524499E-2</v>
      </c>
      <c r="ES182" s="40">
        <v>3.7463574100949498E-2</v>
      </c>
      <c r="ET182" s="40">
        <v>2.7380720538948598E-2</v>
      </c>
      <c r="EU182" s="40">
        <v>1.4961607243921E-2</v>
      </c>
      <c r="EV182" s="40">
        <v>1.3363943010571601E-2</v>
      </c>
      <c r="EW182" s="40">
        <v>60.848886986301402</v>
      </c>
      <c r="EX182" s="40">
        <v>59.596960616438402</v>
      </c>
      <c r="EY182" s="40">
        <v>58.541095890411</v>
      </c>
      <c r="EZ182" s="40">
        <v>57.912671232876697</v>
      </c>
      <c r="FA182" s="40">
        <v>56.853381849315099</v>
      </c>
      <c r="FB182" s="40">
        <v>55.911601027397303</v>
      </c>
      <c r="FC182" s="40">
        <v>56.293236301369902</v>
      </c>
      <c r="FD182" s="40">
        <v>57.192636986301402</v>
      </c>
      <c r="FE182" s="40">
        <v>59.364511986301402</v>
      </c>
      <c r="FF182" s="40">
        <v>63.112157534246599</v>
      </c>
      <c r="FG182" s="40">
        <v>67.787243150684901</v>
      </c>
      <c r="FH182" s="40">
        <v>72.938356164383606</v>
      </c>
      <c r="FI182" s="40">
        <v>77.122645547945197</v>
      </c>
      <c r="FJ182" s="40">
        <v>80.369434931506802</v>
      </c>
      <c r="FK182" s="40">
        <v>84.034460616438395</v>
      </c>
      <c r="FL182" s="40">
        <v>86.502782534246606</v>
      </c>
      <c r="FM182" s="40">
        <v>84.507491438356197</v>
      </c>
      <c r="FN182" s="40">
        <v>82.870719178082197</v>
      </c>
      <c r="FO182" s="40">
        <v>83.405821917808197</v>
      </c>
      <c r="FP182" s="40">
        <v>80.397688356164394</v>
      </c>
      <c r="FQ182" s="40">
        <v>74.216609589041099</v>
      </c>
      <c r="FR182" s="40">
        <v>67.865582191780803</v>
      </c>
      <c r="FS182" s="40">
        <v>64.007277397260296</v>
      </c>
      <c r="FT182" s="40">
        <v>61.511344178082197</v>
      </c>
      <c r="FU182" s="40">
        <v>6.5176046539781998E-2</v>
      </c>
      <c r="FV182" s="40">
        <v>0</v>
      </c>
      <c r="FW182" s="40">
        <v>0</v>
      </c>
      <c r="FX182" s="41">
        <v>1</v>
      </c>
      <c r="FY182" s="22"/>
      <c r="FZ182" s="22"/>
    </row>
    <row r="183" spans="1:182" x14ac:dyDescent="0.2">
      <c r="A183" t="s">
        <v>42</v>
      </c>
      <c r="B183" t="s">
        <v>58</v>
      </c>
      <c r="C183" t="s">
        <v>3</v>
      </c>
      <c r="D183" t="s">
        <v>226</v>
      </c>
      <c r="E183" t="s">
        <v>77</v>
      </c>
      <c r="F183" s="22" t="s">
        <v>1</v>
      </c>
      <c r="G183" s="35">
        <v>43672</v>
      </c>
      <c r="H183" s="40">
        <v>2022</v>
      </c>
      <c r="I183" s="40">
        <v>1.3539173915940199</v>
      </c>
      <c r="J183" s="40">
        <v>1.1968913736918201</v>
      </c>
      <c r="K183" s="40">
        <v>1.1037734063471101</v>
      </c>
      <c r="L183" s="40">
        <v>1.0629457183214099</v>
      </c>
      <c r="M183" s="40">
        <v>1.07368441928215</v>
      </c>
      <c r="N183" s="40">
        <v>1.15765136147129</v>
      </c>
      <c r="O183" s="40">
        <v>1.3029334004566699</v>
      </c>
      <c r="P183" s="40">
        <v>1.43837533150013</v>
      </c>
      <c r="Q183" s="40">
        <v>1.4982469426554399</v>
      </c>
      <c r="R183" s="40">
        <v>1.53340258593139</v>
      </c>
      <c r="S183" s="40">
        <v>1.5814234788502901</v>
      </c>
      <c r="T183" s="40">
        <v>1.6378912649670401</v>
      </c>
      <c r="U183" s="40">
        <v>1.6802892346982099</v>
      </c>
      <c r="V183" s="40">
        <v>1.6647321424436601</v>
      </c>
      <c r="W183" s="40">
        <v>1.7524570282449701</v>
      </c>
      <c r="X183" s="40">
        <v>1.921681888008</v>
      </c>
      <c r="Y183" s="40">
        <v>2.00846371565919</v>
      </c>
      <c r="Z183" s="40">
        <v>2.1776421506780999</v>
      </c>
      <c r="AA183" s="40">
        <v>2.4515784097339801</v>
      </c>
      <c r="AB183" s="40">
        <v>2.48755808035882</v>
      </c>
      <c r="AC183" s="40">
        <v>2.35909526701179</v>
      </c>
      <c r="AD183" s="40">
        <v>2.1737275947871799</v>
      </c>
      <c r="AE183" s="40">
        <v>1.8455188643146101</v>
      </c>
      <c r="AF183" s="40">
        <v>1.54723413340599</v>
      </c>
      <c r="AG183" s="40">
        <v>-3.9600831475465399E-2</v>
      </c>
      <c r="AH183" s="40">
        <v>-2.8674011337093699E-2</v>
      </c>
      <c r="AI183" s="40">
        <v>-3.8060082380207798E-2</v>
      </c>
      <c r="AJ183" s="40">
        <v>-2.6472866244427899E-2</v>
      </c>
      <c r="AK183" s="40">
        <v>-4.7284064643687E-2</v>
      </c>
      <c r="AL183" s="40">
        <v>-6.5082069359091901E-2</v>
      </c>
      <c r="AM183" s="40">
        <v>-8.7437582983596898E-2</v>
      </c>
      <c r="AN183" s="40">
        <v>-0.108264101297063</v>
      </c>
      <c r="AO183" s="40">
        <v>-2.6406895285969002E-2</v>
      </c>
      <c r="AP183" s="40">
        <v>-7.1117756938374896E-2</v>
      </c>
      <c r="AQ183" s="40">
        <v>-4.0161614121597002E-2</v>
      </c>
      <c r="AR183" s="40">
        <v>-1.6209124393731102E-2</v>
      </c>
      <c r="AS183" s="40">
        <v>-1.9426704324697602E-2</v>
      </c>
      <c r="AT183" s="40">
        <v>-1.01071356119919E-2</v>
      </c>
      <c r="AU183" s="40">
        <v>3.7118406478107401E-2</v>
      </c>
      <c r="AV183" s="40">
        <v>8.80126275874136E-2</v>
      </c>
      <c r="AW183" s="40">
        <v>9.2733416954960804E-2</v>
      </c>
      <c r="AX183" s="40">
        <v>3.1041677778886199E-2</v>
      </c>
      <c r="AY183" s="40">
        <v>0.112921502972002</v>
      </c>
      <c r="AZ183" s="40">
        <v>-6.4983435699774703E-2</v>
      </c>
      <c r="BA183" s="40">
        <v>-9.2721189563737996E-2</v>
      </c>
      <c r="BB183" s="40">
        <v>-0.150871416233407</v>
      </c>
      <c r="BC183" s="40">
        <v>-0.10270101527940199</v>
      </c>
      <c r="BD183" s="40">
        <v>-8.1022903609235503E-2</v>
      </c>
      <c r="BE183" s="40">
        <v>-1.5352381019315801E-2</v>
      </c>
      <c r="BF183" s="40">
        <v>-1.32273776823164E-2</v>
      </c>
      <c r="BG183" s="40">
        <v>-2.0716738980495201E-2</v>
      </c>
      <c r="BH183" s="40">
        <v>-1.5139908576183501E-2</v>
      </c>
      <c r="BI183" s="40">
        <v>-3.3094108366928603E-2</v>
      </c>
      <c r="BJ183" s="40">
        <v>-4.75772509455724E-2</v>
      </c>
      <c r="BK183" s="40">
        <v>-6.4290370982920703E-2</v>
      </c>
      <c r="BL183" s="40">
        <v>-8.2597830534983693E-2</v>
      </c>
      <c r="BM183" s="40">
        <v>-9.4897404960910504E-5</v>
      </c>
      <c r="BN183" s="40">
        <v>-4.9119557413959201E-2</v>
      </c>
      <c r="BO183" s="40">
        <v>-2.07119126113352E-2</v>
      </c>
      <c r="BP183" s="40">
        <v>-5.6177826173031903E-3</v>
      </c>
      <c r="BQ183" s="40">
        <v>-9.0429216288029097E-3</v>
      </c>
      <c r="BR183" s="40">
        <v>1.956243793822E-2</v>
      </c>
      <c r="BS183" s="40">
        <v>7.7967567474950206E-2</v>
      </c>
      <c r="BT183" s="40">
        <v>0.12889292210538</v>
      </c>
      <c r="BU183" s="40">
        <v>0.13049134195091</v>
      </c>
      <c r="BV183" s="40">
        <v>7.8151777243407106E-2</v>
      </c>
      <c r="BW183" s="40">
        <v>0.15649210299436001</v>
      </c>
      <c r="BX183" s="40">
        <v>-1.5144068327097001E-2</v>
      </c>
      <c r="BY183" s="40">
        <v>-5.4627868032733E-2</v>
      </c>
      <c r="BZ183" s="40">
        <v>-0.111063147463874</v>
      </c>
      <c r="CA183" s="40">
        <v>-7.1037599455302997E-2</v>
      </c>
      <c r="CB183" s="40">
        <v>-5.5661481205934303E-2</v>
      </c>
      <c r="CC183" s="40">
        <v>1.4420218992855301E-3</v>
      </c>
      <c r="CD183" s="40">
        <v>-2.5290862676348599E-3</v>
      </c>
      <c r="CE183" s="40">
        <v>-8.7047921743614899E-3</v>
      </c>
      <c r="CF183" s="40">
        <v>-7.2907366184067398E-3</v>
      </c>
      <c r="CG183" s="40">
        <v>-2.32661878760843E-2</v>
      </c>
      <c r="CH183" s="40">
        <v>-3.5453467036772497E-2</v>
      </c>
      <c r="CI183" s="40">
        <v>-4.8258682463910699E-2</v>
      </c>
      <c r="CJ183" s="40">
        <v>-6.4821449591559305E-2</v>
      </c>
      <c r="CK183" s="40">
        <v>1.8128712173974701E-2</v>
      </c>
      <c r="CL183" s="40">
        <v>-3.3883671435804799E-2</v>
      </c>
      <c r="CM183" s="40">
        <v>-7.2411085943706903E-3</v>
      </c>
      <c r="CN183" s="40">
        <v>1.71774843296374E-3</v>
      </c>
      <c r="CO183" s="40">
        <v>-1.8511453654323101E-3</v>
      </c>
      <c r="CP183" s="40">
        <v>4.0111494197564102E-2</v>
      </c>
      <c r="CQ183" s="40">
        <v>0.106259571943789</v>
      </c>
      <c r="CR183" s="40">
        <v>0.157206489556108</v>
      </c>
      <c r="CS183" s="40">
        <v>0.15664236578226901</v>
      </c>
      <c r="CT183" s="40">
        <v>0.11078008862244999</v>
      </c>
      <c r="CU183" s="40">
        <v>0.18666896784203099</v>
      </c>
      <c r="CV183" s="40">
        <v>1.93745256910485E-2</v>
      </c>
      <c r="CW183" s="40">
        <v>-2.8244549582902699E-2</v>
      </c>
      <c r="CX183" s="40">
        <v>-8.3492061780831794E-2</v>
      </c>
      <c r="CY183" s="40">
        <v>-4.9107614110846701E-2</v>
      </c>
      <c r="CZ183" s="40">
        <v>-3.8096237307148902E-2</v>
      </c>
      <c r="DA183" s="40">
        <v>1.8236424817886801E-2</v>
      </c>
      <c r="DB183" s="40">
        <v>8.1692051470467104E-3</v>
      </c>
      <c r="DC183" s="40">
        <v>3.3071546317722301E-3</v>
      </c>
      <c r="DD183" s="40">
        <v>5.5843533937005E-4</v>
      </c>
      <c r="DE183" s="40">
        <v>-1.343826738524E-2</v>
      </c>
      <c r="DF183" s="40">
        <v>-2.3329683127972602E-2</v>
      </c>
      <c r="DG183" s="40">
        <v>-3.2226993944900598E-2</v>
      </c>
      <c r="DH183" s="40">
        <v>-4.7045068648134902E-2</v>
      </c>
      <c r="DI183" s="40">
        <v>3.6352321752910297E-2</v>
      </c>
      <c r="DJ183" s="40">
        <v>-1.86477854576504E-2</v>
      </c>
      <c r="DK183" s="40">
        <v>6.2296954225937997E-3</v>
      </c>
      <c r="DL183" s="40">
        <v>9.0532794832306803E-3</v>
      </c>
      <c r="DM183" s="40">
        <v>5.3406308979383E-3</v>
      </c>
      <c r="DN183" s="40">
        <v>6.0660550456908102E-2</v>
      </c>
      <c r="DO183" s="40">
        <v>0.13455157641262699</v>
      </c>
      <c r="DP183" s="40">
        <v>0.18552005700683499</v>
      </c>
      <c r="DQ183" s="40">
        <v>0.18279338961362801</v>
      </c>
      <c r="DR183" s="40">
        <v>0.14340840000149299</v>
      </c>
      <c r="DS183" s="40">
        <v>0.21684583268970301</v>
      </c>
      <c r="DT183" s="40">
        <v>5.3893119709193901E-2</v>
      </c>
      <c r="DU183" s="40">
        <v>-1.8612311330723501E-3</v>
      </c>
      <c r="DV183" s="40">
        <v>-5.5920976097789697E-2</v>
      </c>
      <c r="DW183" s="40">
        <v>-2.7177628766390498E-2</v>
      </c>
      <c r="DX183" s="40">
        <v>-2.05309934083635E-2</v>
      </c>
      <c r="DY183" s="40">
        <v>4.24848752740365E-2</v>
      </c>
      <c r="DZ183" s="40">
        <v>2.3615838801824E-2</v>
      </c>
      <c r="EA183" s="40">
        <v>2.0650498031484801E-2</v>
      </c>
      <c r="EB183" s="40">
        <v>1.1891393007614499E-2</v>
      </c>
      <c r="EC183" s="40">
        <v>7.5168889151841695E-4</v>
      </c>
      <c r="ED183" s="40">
        <v>-5.8248647144530903E-3</v>
      </c>
      <c r="EE183" s="40">
        <v>-9.0797819442244906E-3</v>
      </c>
      <c r="EF183" s="40">
        <v>-2.1378797886056101E-2</v>
      </c>
      <c r="EG183" s="40">
        <v>6.26643196339184E-2</v>
      </c>
      <c r="EH183" s="40">
        <v>3.35041406676538E-3</v>
      </c>
      <c r="EI183" s="40">
        <v>2.5679396932855598E-2</v>
      </c>
      <c r="EJ183" s="40">
        <v>1.9644621259658601E-2</v>
      </c>
      <c r="EK183" s="40">
        <v>1.5724413593833E-2</v>
      </c>
      <c r="EL183" s="40">
        <v>9.0330124007119997E-2</v>
      </c>
      <c r="EM183" s="40">
        <v>0.17540073740946999</v>
      </c>
      <c r="EN183" s="40">
        <v>0.22640035152480201</v>
      </c>
      <c r="EO183" s="40">
        <v>0.220551314609578</v>
      </c>
      <c r="EP183" s="40">
        <v>0.19051849946601401</v>
      </c>
      <c r="EQ183" s="40">
        <v>0.26041643271206</v>
      </c>
      <c r="ER183" s="40">
        <v>0.10373248708187199</v>
      </c>
      <c r="ES183" s="40">
        <v>3.6232090397932702E-2</v>
      </c>
      <c r="ET183" s="40">
        <v>-1.6112707328257099E-2</v>
      </c>
      <c r="EU183" s="40">
        <v>4.4857870577085001E-3</v>
      </c>
      <c r="EV183" s="40">
        <v>4.8304289949376803E-3</v>
      </c>
      <c r="EW183" s="40">
        <v>60.205182894315897</v>
      </c>
      <c r="EX183" s="40">
        <v>59.071238135864299</v>
      </c>
      <c r="EY183" s="40">
        <v>58.097899114855501</v>
      </c>
      <c r="EZ183" s="40">
        <v>57.567985496427397</v>
      </c>
      <c r="FA183" s="40">
        <v>56.6052575450571</v>
      </c>
      <c r="FB183" s="40">
        <v>55.739575557214501</v>
      </c>
      <c r="FC183" s="40">
        <v>56.185240482030501</v>
      </c>
      <c r="FD183" s="40">
        <v>57.028047349898699</v>
      </c>
      <c r="FE183" s="40">
        <v>59.0912338701077</v>
      </c>
      <c r="FF183" s="40">
        <v>62.771248800255897</v>
      </c>
      <c r="FG183" s="40">
        <v>67.409192705556194</v>
      </c>
      <c r="FH183" s="40">
        <v>72.507571718033503</v>
      </c>
      <c r="FI183" s="40">
        <v>76.581529273754896</v>
      </c>
      <c r="FJ183" s="40">
        <v>79.671216807081194</v>
      </c>
      <c r="FK183" s="40">
        <v>83.3045750239949</v>
      </c>
      <c r="FL183" s="40">
        <v>85.7636770822225</v>
      </c>
      <c r="FM183" s="40">
        <v>83.745920870214306</v>
      </c>
      <c r="FN183" s="40">
        <v>82.055294870427602</v>
      </c>
      <c r="FO183" s="40">
        <v>82.624346806014699</v>
      </c>
      <c r="FP183" s="40">
        <v>79.596512743947997</v>
      </c>
      <c r="FQ183" s="40">
        <v>73.487842593579998</v>
      </c>
      <c r="FR183" s="40">
        <v>67.276421030180202</v>
      </c>
      <c r="FS183" s="40">
        <v>63.507145142369602</v>
      </c>
      <c r="FT183" s="40">
        <v>61.060946997973801</v>
      </c>
      <c r="FU183" s="40">
        <v>2.74557347554918E-2</v>
      </c>
      <c r="FV183" s="40">
        <v>0</v>
      </c>
      <c r="FW183" s="40">
        <v>0</v>
      </c>
      <c r="FX183" s="41">
        <v>1</v>
      </c>
      <c r="FY183" s="22"/>
      <c r="FZ183" s="22"/>
    </row>
    <row r="184" spans="1:182" x14ac:dyDescent="0.2">
      <c r="A184" t="s">
        <v>42</v>
      </c>
      <c r="B184" t="s">
        <v>58</v>
      </c>
      <c r="C184" t="s">
        <v>3</v>
      </c>
      <c r="D184" t="s">
        <v>226</v>
      </c>
      <c r="E184" t="s">
        <v>77</v>
      </c>
      <c r="F184" s="22" t="s">
        <v>77</v>
      </c>
      <c r="G184" s="35">
        <v>43672</v>
      </c>
      <c r="H184" s="40">
        <v>1726</v>
      </c>
      <c r="I184" s="40">
        <v>1.2023594621364599</v>
      </c>
      <c r="J184" s="40">
        <v>1.0624084295129801</v>
      </c>
      <c r="K184" s="40">
        <v>0.98059518568750903</v>
      </c>
      <c r="L184" s="40">
        <v>0.94434829799311903</v>
      </c>
      <c r="M184" s="40">
        <v>0.955260307671153</v>
      </c>
      <c r="N184" s="40">
        <v>1.02878581152543</v>
      </c>
      <c r="O184" s="40">
        <v>1.1588155449280699</v>
      </c>
      <c r="P184" s="40">
        <v>1.2736025467659999</v>
      </c>
      <c r="Q184" s="40">
        <v>1.3184682804894301</v>
      </c>
      <c r="R184" s="40">
        <v>1.34682408014273</v>
      </c>
      <c r="S184" s="40">
        <v>1.3885215280685099</v>
      </c>
      <c r="T184" s="40">
        <v>1.43303417112428</v>
      </c>
      <c r="U184" s="40">
        <v>1.47216016983964</v>
      </c>
      <c r="V184" s="40">
        <v>1.44993708505684</v>
      </c>
      <c r="W184" s="40">
        <v>1.51547603144692</v>
      </c>
      <c r="X184" s="40">
        <v>1.6466891976657201</v>
      </c>
      <c r="Y184" s="40">
        <v>1.7101050784018901</v>
      </c>
      <c r="Z184" s="40">
        <v>1.84833136250024</v>
      </c>
      <c r="AA184" s="40">
        <v>2.0907704000937701</v>
      </c>
      <c r="AB184" s="40">
        <v>2.1256252170699201</v>
      </c>
      <c r="AC184" s="40">
        <v>2.03471798455845</v>
      </c>
      <c r="AD184" s="40">
        <v>1.89708431170587</v>
      </c>
      <c r="AE184" s="40">
        <v>1.6198711253674301</v>
      </c>
      <c r="AF184" s="40">
        <v>1.36699654773403</v>
      </c>
      <c r="AG184" s="40">
        <v>-4.67831428442829E-2</v>
      </c>
      <c r="AH184" s="40">
        <v>-3.1592667783978901E-2</v>
      </c>
      <c r="AI184" s="40">
        <v>-3.5382559129300002E-2</v>
      </c>
      <c r="AJ184" s="40">
        <v>-2.5401316066792499E-2</v>
      </c>
      <c r="AK184" s="40">
        <v>-4.7082484087035102E-2</v>
      </c>
      <c r="AL184" s="40">
        <v>-5.4897346240147998E-2</v>
      </c>
      <c r="AM184" s="40">
        <v>-6.9206365373251796E-2</v>
      </c>
      <c r="AN184" s="40">
        <v>-8.7386352402151604E-2</v>
      </c>
      <c r="AO184" s="40">
        <v>-2.3262009042208001E-2</v>
      </c>
      <c r="AP184" s="40">
        <v>-5.20855368157606E-2</v>
      </c>
      <c r="AQ184" s="40">
        <v>-2.4177529626345399E-2</v>
      </c>
      <c r="AR184" s="40">
        <v>-2.18468110562824E-2</v>
      </c>
      <c r="AS184" s="40">
        <v>-1.30356615777318E-2</v>
      </c>
      <c r="AT184" s="40">
        <v>-1.6396916018407499E-4</v>
      </c>
      <c r="AU184" s="40">
        <v>3.7777681014527303E-2</v>
      </c>
      <c r="AV184" s="40">
        <v>6.9843272044600099E-2</v>
      </c>
      <c r="AW184" s="40">
        <v>6.0677326810453097E-2</v>
      </c>
      <c r="AX184" s="40">
        <v>-2.87444189539623E-3</v>
      </c>
      <c r="AY184" s="40">
        <v>7.7790766315564794E-2</v>
      </c>
      <c r="AZ184" s="40">
        <v>-3.9127698859255801E-2</v>
      </c>
      <c r="BA184" s="40">
        <v>-7.0493685689798302E-2</v>
      </c>
      <c r="BB184" s="40">
        <v>-0.114341232903516</v>
      </c>
      <c r="BC184" s="40">
        <v>-8.4901499967599894E-2</v>
      </c>
      <c r="BD184" s="40">
        <v>-8.3457571251643797E-2</v>
      </c>
      <c r="BE184" s="40">
        <v>-2.3874651229692501E-2</v>
      </c>
      <c r="BF184" s="40">
        <v>-1.7382779897103001E-2</v>
      </c>
      <c r="BG184" s="40">
        <v>-1.8972194546623699E-2</v>
      </c>
      <c r="BH184" s="40">
        <v>-1.47271770296921E-2</v>
      </c>
      <c r="BI184" s="40">
        <v>-3.3700790083456299E-2</v>
      </c>
      <c r="BJ184" s="40">
        <v>-3.9436129653980898E-2</v>
      </c>
      <c r="BK184" s="40">
        <v>-4.7789687879170102E-2</v>
      </c>
      <c r="BL184" s="40">
        <v>-6.2767634296718694E-2</v>
      </c>
      <c r="BM184" s="40">
        <v>8.8607868790711798E-4</v>
      </c>
      <c r="BN184" s="40">
        <v>-3.4103347566077399E-2</v>
      </c>
      <c r="BO184" s="40">
        <v>-5.6283087723596201E-3</v>
      </c>
      <c r="BP184" s="40">
        <v>-1.1649293384970401E-2</v>
      </c>
      <c r="BQ184" s="40">
        <v>-2.8455888530489401E-3</v>
      </c>
      <c r="BR184" s="40">
        <v>3.06863765636105E-2</v>
      </c>
      <c r="BS184" s="40">
        <v>6.9705947104337099E-2</v>
      </c>
      <c r="BT184" s="40">
        <v>9.8500540476135906E-2</v>
      </c>
      <c r="BU184" s="40">
        <v>9.1286658641074894E-2</v>
      </c>
      <c r="BV184" s="40">
        <v>3.1824111533997598E-2</v>
      </c>
      <c r="BW184" s="40">
        <v>0.114154991049934</v>
      </c>
      <c r="BX184" s="40">
        <v>9.7399589334249402E-4</v>
      </c>
      <c r="BY184" s="40">
        <v>-3.9027477885026703E-2</v>
      </c>
      <c r="BZ184" s="40">
        <v>-8.6018730630767107E-2</v>
      </c>
      <c r="CA184" s="40">
        <v>-5.8843261014258998E-2</v>
      </c>
      <c r="CB184" s="40">
        <v>-5.5792021825010502E-2</v>
      </c>
      <c r="CC184" s="40">
        <v>-8.0082997228786007E-3</v>
      </c>
      <c r="CD184" s="40">
        <v>-7.5410548338084096E-3</v>
      </c>
      <c r="CE184" s="40">
        <v>-7.6064260270638801E-3</v>
      </c>
      <c r="CF184" s="40">
        <v>-7.3343008489062701E-3</v>
      </c>
      <c r="CG184" s="40">
        <v>-2.4432669580830998E-2</v>
      </c>
      <c r="CH184" s="40">
        <v>-2.87277381454423E-2</v>
      </c>
      <c r="CI184" s="40">
        <v>-3.29565622877519E-2</v>
      </c>
      <c r="CJ184" s="40">
        <v>-4.5716785132159099E-2</v>
      </c>
      <c r="CK184" s="40">
        <v>1.7610970688188898E-2</v>
      </c>
      <c r="CL184" s="40">
        <v>-2.1648938070350999E-2</v>
      </c>
      <c r="CM184" s="40">
        <v>7.2188250851753597E-3</v>
      </c>
      <c r="CN184" s="40">
        <v>-4.58652371021224E-3</v>
      </c>
      <c r="CO184" s="40">
        <v>4.2120244743532598E-3</v>
      </c>
      <c r="CP184" s="40">
        <v>5.2053232033427099E-2</v>
      </c>
      <c r="CQ184" s="40">
        <v>9.1819366936019206E-2</v>
      </c>
      <c r="CR184" s="40">
        <v>0.11834847729403999</v>
      </c>
      <c r="CS184" s="40">
        <v>0.11248658862267299</v>
      </c>
      <c r="CT184" s="40">
        <v>5.5856223938032301E-2</v>
      </c>
      <c r="CU184" s="40">
        <v>0.139340742325711</v>
      </c>
      <c r="CV184" s="40">
        <v>2.8748307518401101E-2</v>
      </c>
      <c r="CW184" s="40">
        <v>-1.72340782140077E-2</v>
      </c>
      <c r="CX184" s="40">
        <v>-6.6402651834651105E-2</v>
      </c>
      <c r="CY184" s="40">
        <v>-4.0795404095607501E-2</v>
      </c>
      <c r="CZ184" s="40">
        <v>-3.6630946568858402E-2</v>
      </c>
      <c r="DA184" s="40">
        <v>7.85805178393526E-3</v>
      </c>
      <c r="DB184" s="40">
        <v>2.3006702294862398E-3</v>
      </c>
      <c r="DC184" s="40">
        <v>3.7593424924959101E-3</v>
      </c>
      <c r="DD184" s="40">
        <v>5.8575331879574699E-5</v>
      </c>
      <c r="DE184" s="40">
        <v>-1.5164549078205801E-2</v>
      </c>
      <c r="DF184" s="40">
        <v>-1.8019346636903601E-2</v>
      </c>
      <c r="DG184" s="40">
        <v>-1.8123436696333799E-2</v>
      </c>
      <c r="DH184" s="40">
        <v>-2.86659359675994E-2</v>
      </c>
      <c r="DI184" s="40">
        <v>3.4335862688470699E-2</v>
      </c>
      <c r="DJ184" s="40">
        <v>-9.1945285746246504E-3</v>
      </c>
      <c r="DK184" s="40">
        <v>2.0065958942710401E-2</v>
      </c>
      <c r="DL184" s="40">
        <v>2.4762459645459602E-3</v>
      </c>
      <c r="DM184" s="40">
        <v>1.12696378017555E-2</v>
      </c>
      <c r="DN184" s="40">
        <v>7.3420087503243595E-2</v>
      </c>
      <c r="DO184" s="40">
        <v>0.11393278676770099</v>
      </c>
      <c r="DP184" s="40">
        <v>0.138196414111943</v>
      </c>
      <c r="DQ184" s="40">
        <v>0.133686518604272</v>
      </c>
      <c r="DR184" s="40">
        <v>7.9888336342067004E-2</v>
      </c>
      <c r="DS184" s="40">
        <v>0.16452649360148699</v>
      </c>
      <c r="DT184" s="40">
        <v>5.6522619143459803E-2</v>
      </c>
      <c r="DU184" s="40">
        <v>4.5593214570113002E-3</v>
      </c>
      <c r="DV184" s="40">
        <v>-4.6786573038535201E-2</v>
      </c>
      <c r="DW184" s="40">
        <v>-2.2747547176955998E-2</v>
      </c>
      <c r="DX184" s="40">
        <v>-1.7469871312706199E-2</v>
      </c>
      <c r="DY184" s="40">
        <v>3.0766543398525598E-2</v>
      </c>
      <c r="DZ184" s="40">
        <v>1.6510558116362099E-2</v>
      </c>
      <c r="EA184" s="40">
        <v>2.01697070751722E-2</v>
      </c>
      <c r="EB184" s="40">
        <v>1.07327143689799E-2</v>
      </c>
      <c r="EC184" s="40">
        <v>-1.78285507462697E-3</v>
      </c>
      <c r="ED184" s="40">
        <v>-2.55813005073653E-3</v>
      </c>
      <c r="EE184" s="40">
        <v>3.29324079774792E-3</v>
      </c>
      <c r="EF184" s="40">
        <v>-4.0472178621665297E-3</v>
      </c>
      <c r="EG184" s="40">
        <v>5.8483950418585798E-2</v>
      </c>
      <c r="EH184" s="40">
        <v>8.7876606750585309E-3</v>
      </c>
      <c r="EI184" s="40">
        <v>3.8615179796696202E-2</v>
      </c>
      <c r="EJ184" s="40">
        <v>1.26737636358579E-2</v>
      </c>
      <c r="EK184" s="40">
        <v>2.1459710526438299E-2</v>
      </c>
      <c r="EL184" s="40">
        <v>0.104270433227038</v>
      </c>
      <c r="EM184" s="40">
        <v>0.145861052857511</v>
      </c>
      <c r="EN184" s="40">
        <v>0.16685368254347899</v>
      </c>
      <c r="EO184" s="40">
        <v>0.164295850434894</v>
      </c>
      <c r="EP184" s="40">
        <v>0.114586889771461</v>
      </c>
      <c r="EQ184" s="40">
        <v>0.20089071833585601</v>
      </c>
      <c r="ER184" s="40">
        <v>9.6624313896058106E-2</v>
      </c>
      <c r="ES184" s="40">
        <v>3.6025529261782901E-2</v>
      </c>
      <c r="ET184" s="40">
        <v>-1.8464070765786399E-2</v>
      </c>
      <c r="EU184" s="40">
        <v>3.3106917763847999E-3</v>
      </c>
      <c r="EV184" s="40">
        <v>1.0195678113926999E-2</v>
      </c>
      <c r="EW184" s="40">
        <v>60.251327652216901</v>
      </c>
      <c r="EX184" s="40">
        <v>59.0935531678399</v>
      </c>
      <c r="EY184" s="40">
        <v>58.104977152031601</v>
      </c>
      <c r="EZ184" s="40">
        <v>57.5441521551192</v>
      </c>
      <c r="FA184" s="40">
        <v>56.568852661479603</v>
      </c>
      <c r="FB184" s="40">
        <v>55.692293442015597</v>
      </c>
      <c r="FC184" s="40">
        <v>56.135111769791301</v>
      </c>
      <c r="FD184" s="40">
        <v>56.996665431641297</v>
      </c>
      <c r="FE184" s="40">
        <v>59.102507101395602</v>
      </c>
      <c r="FF184" s="40">
        <v>62.806718537729999</v>
      </c>
      <c r="FG184" s="40">
        <v>67.455477337285402</v>
      </c>
      <c r="FH184" s="40">
        <v>72.572989996294893</v>
      </c>
      <c r="FI184" s="40">
        <v>76.626713597628793</v>
      </c>
      <c r="FJ184" s="40">
        <v>79.673459305915799</v>
      </c>
      <c r="FK184" s="40">
        <v>83.284982092132907</v>
      </c>
      <c r="FL184" s="40">
        <v>85.746264048412996</v>
      </c>
      <c r="FM184" s="40">
        <v>83.732740521180702</v>
      </c>
      <c r="FN184" s="40">
        <v>82.047239718414204</v>
      </c>
      <c r="FO184" s="40">
        <v>82.662529331851303</v>
      </c>
      <c r="FP184" s="40">
        <v>79.701803136964301</v>
      </c>
      <c r="FQ184" s="40">
        <v>73.596825984932707</v>
      </c>
      <c r="FR184" s="40">
        <v>67.366061504260799</v>
      </c>
      <c r="FS184" s="40">
        <v>63.570149438063503</v>
      </c>
      <c r="FT184" s="40">
        <v>61.0967024824009</v>
      </c>
      <c r="FU184" s="40">
        <v>2.4832008072691002E-2</v>
      </c>
      <c r="FV184" s="40">
        <v>0</v>
      </c>
      <c r="FW184" s="40">
        <v>0</v>
      </c>
      <c r="FX184" s="41">
        <v>1</v>
      </c>
      <c r="FY184" s="22"/>
      <c r="FZ184" s="22"/>
    </row>
    <row r="185" spans="1:182" x14ac:dyDescent="0.2">
      <c r="A185" t="s">
        <v>42</v>
      </c>
      <c r="B185" t="s">
        <v>58</v>
      </c>
      <c r="C185" t="s">
        <v>3</v>
      </c>
      <c r="D185" t="s">
        <v>226</v>
      </c>
      <c r="E185" t="s">
        <v>77</v>
      </c>
      <c r="F185" s="22" t="s">
        <v>78</v>
      </c>
      <c r="G185" s="35">
        <v>43672</v>
      </c>
      <c r="H185" s="40">
        <v>296</v>
      </c>
      <c r="I185" s="40">
        <v>0.16408768117264499</v>
      </c>
      <c r="J185" s="40">
        <v>0.14457201535766201</v>
      </c>
      <c r="K185" s="40">
        <v>0.13205188477285101</v>
      </c>
      <c r="L185" s="40">
        <v>0.12644363752256901</v>
      </c>
      <c r="M185" s="40">
        <v>0.12654183272782199</v>
      </c>
      <c r="N185" s="40">
        <v>0.136793082942537</v>
      </c>
      <c r="O185" s="40">
        <v>0.152678203580422</v>
      </c>
      <c r="P185" s="40">
        <v>0.17321338161386701</v>
      </c>
      <c r="Q185" s="40">
        <v>0.18597804929439599</v>
      </c>
      <c r="R185" s="40">
        <v>0.19178430933488999</v>
      </c>
      <c r="S185" s="40">
        <v>0.19849922781809201</v>
      </c>
      <c r="T185" s="40">
        <v>0.21020634753590201</v>
      </c>
      <c r="U185" s="40">
        <v>0.213882268602446</v>
      </c>
      <c r="V185" s="40">
        <v>0.21885913129430901</v>
      </c>
      <c r="W185" s="40">
        <v>0.238241112975041</v>
      </c>
      <c r="X185" s="40">
        <v>0.27355233091800601</v>
      </c>
      <c r="Y185" s="40">
        <v>0.29893312680580802</v>
      </c>
      <c r="Z185" s="40">
        <v>0.33150056118159199</v>
      </c>
      <c r="AA185" s="40">
        <v>0.35981241478912401</v>
      </c>
      <c r="AB185" s="40">
        <v>0.35995172171534701</v>
      </c>
      <c r="AC185" s="40">
        <v>0.32784885855000601</v>
      </c>
      <c r="AD185" s="40">
        <v>0.283822110965879</v>
      </c>
      <c r="AE185" s="40">
        <v>0.23187384782461901</v>
      </c>
      <c r="AF185" s="40">
        <v>0.18735670247392799</v>
      </c>
      <c r="AG185" s="40">
        <v>1.7322119924727099E-3</v>
      </c>
      <c r="AH185" s="40">
        <v>-3.3902200703058599E-3</v>
      </c>
      <c r="AI185" s="40">
        <v>-7.4045343939523403E-3</v>
      </c>
      <c r="AJ185" s="40">
        <v>-3.9506988950585601E-3</v>
      </c>
      <c r="AK185" s="40">
        <v>-3.79940484873531E-3</v>
      </c>
      <c r="AL185" s="40">
        <v>-1.6352858866718799E-2</v>
      </c>
      <c r="AM185" s="40">
        <v>-2.21732883159887E-2</v>
      </c>
      <c r="AN185" s="40">
        <v>-2.4349653581084901E-2</v>
      </c>
      <c r="AO185" s="40">
        <v>-8.9712041934385308E-3</v>
      </c>
      <c r="AP185" s="40">
        <v>-2.33886943560183E-2</v>
      </c>
      <c r="AQ185" s="40">
        <v>-2.3942400358006901E-2</v>
      </c>
      <c r="AR185" s="40">
        <v>-1.7301857926530801E-3</v>
      </c>
      <c r="AS185" s="40">
        <v>-1.1988968768208199E-2</v>
      </c>
      <c r="AT185" s="40">
        <v>-3.0930699264724401E-2</v>
      </c>
      <c r="AU185" s="40">
        <v>-1.7577756958914999E-2</v>
      </c>
      <c r="AV185" s="40">
        <v>7.0852192764913899E-3</v>
      </c>
      <c r="AW185" s="40">
        <v>1.4352983992812599E-2</v>
      </c>
      <c r="AX185" s="40">
        <v>2.1293128108954899E-2</v>
      </c>
      <c r="AY185" s="40">
        <v>2.1147682801097901E-2</v>
      </c>
      <c r="AZ185" s="40">
        <v>-3.8237504702835101E-2</v>
      </c>
      <c r="BA185" s="40">
        <v>-5.0949609500290101E-2</v>
      </c>
      <c r="BB185" s="40">
        <v>-5.3489942891759498E-2</v>
      </c>
      <c r="BC185" s="40">
        <v>-2.9088117759553899E-2</v>
      </c>
      <c r="BD185" s="40">
        <v>-1.8627677621744498E-2</v>
      </c>
      <c r="BE185" s="40">
        <v>8.1270209313247608E-3</v>
      </c>
      <c r="BF185" s="40">
        <v>2.9649882347186898E-3</v>
      </c>
      <c r="BG185" s="40">
        <v>-2.1347145178393099E-3</v>
      </c>
      <c r="BH185" s="40">
        <v>-3.5118170169858801E-4</v>
      </c>
      <c r="BI185" s="40">
        <v>1.66004130079398E-4</v>
      </c>
      <c r="BJ185" s="40">
        <v>-9.5791456708979004E-3</v>
      </c>
      <c r="BK185" s="40">
        <v>-1.7044959973251901E-2</v>
      </c>
      <c r="BL185" s="40">
        <v>-1.91653223104244E-2</v>
      </c>
      <c r="BM185" s="40">
        <v>-1.8263608048913499E-3</v>
      </c>
      <c r="BN185" s="40">
        <v>-1.6073880249055102E-2</v>
      </c>
      <c r="BO185" s="40">
        <v>-1.7285941192566E-2</v>
      </c>
      <c r="BP185" s="40">
        <v>2.4397048534245602E-3</v>
      </c>
      <c r="BQ185" s="40">
        <v>-8.0260897230230999E-3</v>
      </c>
      <c r="BR185" s="40">
        <v>-1.93426013320676E-2</v>
      </c>
      <c r="BS185" s="40">
        <v>-5.3068293273937999E-5</v>
      </c>
      <c r="BT185" s="40">
        <v>2.22379652758578E-2</v>
      </c>
      <c r="BU185" s="40">
        <v>3.00770072889418E-2</v>
      </c>
      <c r="BV185" s="40">
        <v>3.9519258379008E-2</v>
      </c>
      <c r="BW185" s="40">
        <v>3.4264632932263499E-2</v>
      </c>
      <c r="BX185" s="40">
        <v>-2.1174317581724399E-2</v>
      </c>
      <c r="BY185" s="40">
        <v>-2.7548480556420198E-2</v>
      </c>
      <c r="BZ185" s="40">
        <v>-3.1556781774577797E-2</v>
      </c>
      <c r="CA185" s="40">
        <v>-1.7698970186495699E-2</v>
      </c>
      <c r="CB185" s="40">
        <v>-9.2652498893733507E-3</v>
      </c>
      <c r="CC185" s="40">
        <v>1.2556046122058901E-2</v>
      </c>
      <c r="CD185" s="40">
        <v>7.3665861470980903E-3</v>
      </c>
      <c r="CE185" s="40">
        <v>1.5151466750622099E-3</v>
      </c>
      <c r="CF185" s="40">
        <v>2.1418329413211801E-3</v>
      </c>
      <c r="CG185" s="40">
        <v>2.9124343090999399E-3</v>
      </c>
      <c r="CH185" s="40">
        <v>-4.8876925460318299E-3</v>
      </c>
      <c r="CI185" s="40">
        <v>-1.3493095385345299E-2</v>
      </c>
      <c r="CJ185" s="40">
        <v>-1.55746702652379E-2</v>
      </c>
      <c r="CK185" s="40">
        <v>3.1221359608941401E-3</v>
      </c>
      <c r="CL185" s="40">
        <v>-1.10076622814714E-2</v>
      </c>
      <c r="CM185" s="40">
        <v>-1.26756978519537E-2</v>
      </c>
      <c r="CN185" s="40">
        <v>5.3277584122850396E-3</v>
      </c>
      <c r="CO185" s="40">
        <v>-5.2814117683275602E-3</v>
      </c>
      <c r="CP185" s="40">
        <v>-1.1316720004384899E-2</v>
      </c>
      <c r="CQ185" s="40">
        <v>1.2084477691615201E-2</v>
      </c>
      <c r="CR185" s="40">
        <v>3.2732710995662898E-2</v>
      </c>
      <c r="CS185" s="40">
        <v>4.0967417924219901E-2</v>
      </c>
      <c r="CT185" s="40">
        <v>5.21426206823324E-2</v>
      </c>
      <c r="CU185" s="40">
        <v>4.33493926353367E-2</v>
      </c>
      <c r="CV185" s="40">
        <v>-9.3564061607186895E-3</v>
      </c>
      <c r="CW185" s="40">
        <v>-1.1340929936053699E-2</v>
      </c>
      <c r="CX185" s="40">
        <v>-1.6365941199149098E-2</v>
      </c>
      <c r="CY185" s="40">
        <v>-9.8108812718145193E-3</v>
      </c>
      <c r="CZ185" s="40">
        <v>-2.78086096241609E-3</v>
      </c>
      <c r="DA185" s="40">
        <v>1.6985071312793001E-2</v>
      </c>
      <c r="DB185" s="40">
        <v>1.17681840594775E-2</v>
      </c>
      <c r="DC185" s="40">
        <v>5.16500786796374E-3</v>
      </c>
      <c r="DD185" s="40">
        <v>4.6348475843409499E-3</v>
      </c>
      <c r="DE185" s="40">
        <v>5.6588644881204698E-3</v>
      </c>
      <c r="DF185" s="40">
        <v>-1.9623942116576301E-4</v>
      </c>
      <c r="DG185" s="40">
        <v>-9.9412307974387302E-3</v>
      </c>
      <c r="DH185" s="40">
        <v>-1.19840182200515E-2</v>
      </c>
      <c r="DI185" s="40">
        <v>8.0706327266796205E-3</v>
      </c>
      <c r="DJ185" s="40">
        <v>-5.94144431388765E-3</v>
      </c>
      <c r="DK185" s="40">
        <v>-8.0654545113414498E-3</v>
      </c>
      <c r="DL185" s="40">
        <v>8.2158119711455094E-3</v>
      </c>
      <c r="DM185" s="40">
        <v>-2.53673381363202E-3</v>
      </c>
      <c r="DN185" s="40">
        <v>-3.2908386767021699E-3</v>
      </c>
      <c r="DO185" s="40">
        <v>2.4222023676504299E-2</v>
      </c>
      <c r="DP185" s="40">
        <v>4.3227456715468002E-2</v>
      </c>
      <c r="DQ185" s="40">
        <v>5.1857828559498102E-2</v>
      </c>
      <c r="DR185" s="40">
        <v>6.4765982985656806E-2</v>
      </c>
      <c r="DS185" s="40">
        <v>5.2434152338409999E-2</v>
      </c>
      <c r="DT185" s="40">
        <v>2.4615052602870399E-3</v>
      </c>
      <c r="DU185" s="40">
        <v>4.8666206843128203E-3</v>
      </c>
      <c r="DV185" s="40">
        <v>-1.1751006237204801E-3</v>
      </c>
      <c r="DW185" s="40">
        <v>-1.92279235713334E-3</v>
      </c>
      <c r="DX185" s="40">
        <v>3.7035279645411699E-3</v>
      </c>
      <c r="DY185" s="40">
        <v>2.3379880251644999E-2</v>
      </c>
      <c r="DZ185" s="40">
        <v>1.8123392364502E-2</v>
      </c>
      <c r="EA185" s="40">
        <v>1.0434827744076801E-2</v>
      </c>
      <c r="EB185" s="40">
        <v>8.2343647777009202E-3</v>
      </c>
      <c r="EC185" s="40">
        <v>9.6242734669351807E-3</v>
      </c>
      <c r="ED185" s="40">
        <v>6.5774737746551598E-3</v>
      </c>
      <c r="EE185" s="40">
        <v>-4.8129024547019297E-3</v>
      </c>
      <c r="EF185" s="40">
        <v>-6.7996869493909904E-3</v>
      </c>
      <c r="EG185" s="40">
        <v>1.5215476115226801E-2</v>
      </c>
      <c r="EH185" s="40">
        <v>1.37336979307557E-3</v>
      </c>
      <c r="EI185" s="40">
        <v>-1.40899534590058E-3</v>
      </c>
      <c r="EJ185" s="40">
        <v>1.2385702617223099E-2</v>
      </c>
      <c r="EK185" s="40">
        <v>1.42614523155309E-3</v>
      </c>
      <c r="EL185" s="40">
        <v>8.2972592559546893E-3</v>
      </c>
      <c r="EM185" s="40">
        <v>4.1746712342145303E-2</v>
      </c>
      <c r="EN185" s="40">
        <v>5.8380202714834399E-2</v>
      </c>
      <c r="EO185" s="40">
        <v>6.7581851855627303E-2</v>
      </c>
      <c r="EP185" s="40">
        <v>8.2992113255710001E-2</v>
      </c>
      <c r="EQ185" s="40">
        <v>6.5551102469575601E-2</v>
      </c>
      <c r="ER185" s="40">
        <v>1.9524692381397799E-2</v>
      </c>
      <c r="ES185" s="40">
        <v>2.8267749628182699E-2</v>
      </c>
      <c r="ET185" s="40">
        <v>2.0758060493461201E-2</v>
      </c>
      <c r="EU185" s="40">
        <v>9.4663552159248501E-3</v>
      </c>
      <c r="EV185" s="40">
        <v>1.30659556969124E-2</v>
      </c>
      <c r="EW185" s="40">
        <v>60.425356750823298</v>
      </c>
      <c r="EX185" s="40">
        <v>59.290065861690501</v>
      </c>
      <c r="EY185" s="40">
        <v>58.305159165751903</v>
      </c>
      <c r="EZ185" s="40">
        <v>57.793358946212997</v>
      </c>
      <c r="FA185" s="40">
        <v>56.812843029637797</v>
      </c>
      <c r="FB185" s="40">
        <v>55.935236004390802</v>
      </c>
      <c r="FC185" s="40">
        <v>56.361690450054901</v>
      </c>
      <c r="FD185" s="40">
        <v>57.188254665203097</v>
      </c>
      <c r="FE185" s="40">
        <v>59.222283205268901</v>
      </c>
      <c r="FF185" s="40">
        <v>62.891328210757401</v>
      </c>
      <c r="FG185" s="40">
        <v>67.5334796926454</v>
      </c>
      <c r="FH185" s="40">
        <v>72.607848518111993</v>
      </c>
      <c r="FI185" s="40">
        <v>76.765642151481899</v>
      </c>
      <c r="FJ185" s="40">
        <v>80.012074643249207</v>
      </c>
      <c r="FK185" s="40">
        <v>83.715971459934096</v>
      </c>
      <c r="FL185" s="40">
        <v>86.186333699231596</v>
      </c>
      <c r="FM185" s="40">
        <v>84.187156970362196</v>
      </c>
      <c r="FN185" s="40">
        <v>82.517288693743097</v>
      </c>
      <c r="FO185" s="40">
        <v>82.994511525795801</v>
      </c>
      <c r="FP185" s="40">
        <v>79.836992316136104</v>
      </c>
      <c r="FQ185" s="40">
        <v>73.674259055982404</v>
      </c>
      <c r="FR185" s="40">
        <v>67.419319429198694</v>
      </c>
      <c r="FS185" s="40">
        <v>63.638583973655301</v>
      </c>
      <c r="FT185" s="40">
        <v>61.217343578485199</v>
      </c>
      <c r="FU185" s="40">
        <v>7.1163402121109207E-2</v>
      </c>
      <c r="FV185" s="40">
        <v>0</v>
      </c>
      <c r="FW185" s="40">
        <v>0</v>
      </c>
      <c r="FX185" s="41">
        <v>1</v>
      </c>
      <c r="FY185" s="22"/>
      <c r="FZ185" s="22"/>
    </row>
    <row r="186" spans="1:182" x14ac:dyDescent="0.2">
      <c r="A186" t="s">
        <v>42</v>
      </c>
      <c r="B186" t="s">
        <v>58</v>
      </c>
      <c r="C186" t="s">
        <v>3</v>
      </c>
      <c r="D186" t="s">
        <v>226</v>
      </c>
      <c r="E186" t="s">
        <v>78</v>
      </c>
      <c r="F186" s="22" t="s">
        <v>1</v>
      </c>
      <c r="G186" s="35">
        <v>43672</v>
      </c>
      <c r="H186" s="40">
        <v>797</v>
      </c>
      <c r="I186" s="40">
        <v>0.53712540669036801</v>
      </c>
      <c r="J186" s="40">
        <v>0.46668028969424202</v>
      </c>
      <c r="K186" s="40">
        <v>0.42320533715826503</v>
      </c>
      <c r="L186" s="40">
        <v>0.40632662541596598</v>
      </c>
      <c r="M186" s="40">
        <v>0.405860536782363</v>
      </c>
      <c r="N186" s="40">
        <v>0.42184057136317499</v>
      </c>
      <c r="O186" s="40">
        <v>0.47150661974255897</v>
      </c>
      <c r="P186" s="40">
        <v>0.49718806738070798</v>
      </c>
      <c r="Q186" s="40">
        <v>0.50177005742167302</v>
      </c>
      <c r="R186" s="40">
        <v>0.52311505326429797</v>
      </c>
      <c r="S186" s="40">
        <v>0.56615655958531497</v>
      </c>
      <c r="T186" s="40">
        <v>0.62624308770614601</v>
      </c>
      <c r="U186" s="40">
        <v>0.66920676060231699</v>
      </c>
      <c r="V186" s="40">
        <v>0.70162642988323798</v>
      </c>
      <c r="W186" s="40">
        <v>0.753385415196269</v>
      </c>
      <c r="X186" s="40">
        <v>0.82712294322164504</v>
      </c>
      <c r="Y186" s="40">
        <v>0.86043553928789196</v>
      </c>
      <c r="Z186" s="40">
        <v>0.92408896664710305</v>
      </c>
      <c r="AA186" s="40">
        <v>0.99144642955466999</v>
      </c>
      <c r="AB186" s="40">
        <v>0.992891369001622</v>
      </c>
      <c r="AC186" s="40">
        <v>0.94426879628653604</v>
      </c>
      <c r="AD186" s="40">
        <v>0.84276629950147797</v>
      </c>
      <c r="AE186" s="40">
        <v>0.722164453949522</v>
      </c>
      <c r="AF186" s="40">
        <v>0.60661884403167299</v>
      </c>
      <c r="AG186" s="40">
        <v>-5.5204502591434598E-3</v>
      </c>
      <c r="AH186" s="40">
        <v>-1.18435518614281E-2</v>
      </c>
      <c r="AI186" s="40">
        <v>-2.7316249137064201E-2</v>
      </c>
      <c r="AJ186" s="40">
        <v>-1.24773754518295E-2</v>
      </c>
      <c r="AK186" s="40">
        <v>-1.5538406478045301E-2</v>
      </c>
      <c r="AL186" s="40">
        <v>-1.9757426919728802E-2</v>
      </c>
      <c r="AM186" s="40">
        <v>-1.3143555111162501E-2</v>
      </c>
      <c r="AN186" s="40">
        <v>-8.34163787788475E-3</v>
      </c>
      <c r="AO186" s="40">
        <v>-2.0194084595995402E-3</v>
      </c>
      <c r="AP186" s="40">
        <v>-2.1217755713920299E-2</v>
      </c>
      <c r="AQ186" s="40">
        <v>-1.0872357503947799E-2</v>
      </c>
      <c r="AR186" s="40">
        <v>-2.0717210639262199E-2</v>
      </c>
      <c r="AS186" s="40">
        <v>-9.7209431510926602E-3</v>
      </c>
      <c r="AT186" s="40">
        <v>-1.2390520153675999E-2</v>
      </c>
      <c r="AU186" s="40">
        <v>3.0930397144892499E-2</v>
      </c>
      <c r="AV186" s="40">
        <v>7.61945977799066E-2</v>
      </c>
      <c r="AW186" s="40">
        <v>4.8083460775327401E-2</v>
      </c>
      <c r="AX186" s="40">
        <v>4.72988725752937E-2</v>
      </c>
      <c r="AY186" s="40">
        <v>5.2195964627252199E-2</v>
      </c>
      <c r="AZ186" s="40">
        <v>1.00312557145714E-2</v>
      </c>
      <c r="BA186" s="40">
        <v>1.6872033374577499E-2</v>
      </c>
      <c r="BB186" s="40">
        <v>-2.4949440605794598E-2</v>
      </c>
      <c r="BC186" s="40">
        <v>-2.79880965202839E-2</v>
      </c>
      <c r="BD186" s="40">
        <v>-3.5148832166321801E-2</v>
      </c>
      <c r="BE186" s="40">
        <v>5.0920411653503396E-3</v>
      </c>
      <c r="BF186" s="40">
        <v>-1.61141105675272E-3</v>
      </c>
      <c r="BG186" s="40">
        <v>-1.8523466076660298E-2</v>
      </c>
      <c r="BH186" s="40">
        <v>-4.2413253921806497E-3</v>
      </c>
      <c r="BI186" s="40">
        <v>-6.3885332899645403E-3</v>
      </c>
      <c r="BJ186" s="40">
        <v>-1.0667526234849499E-2</v>
      </c>
      <c r="BK186" s="40">
        <v>-5.0272020350134996E-3</v>
      </c>
      <c r="BL186" s="40">
        <v>4.1436253322127596E-3</v>
      </c>
      <c r="BM186" s="40">
        <v>9.8886128082357003E-3</v>
      </c>
      <c r="BN186" s="40">
        <v>-6.8236119818756696E-3</v>
      </c>
      <c r="BO186" s="40">
        <v>-4.0037258077214502E-4</v>
      </c>
      <c r="BP186" s="40">
        <v>-1.15588779681003E-2</v>
      </c>
      <c r="BQ186" s="40">
        <v>-6.2006905876850699E-4</v>
      </c>
      <c r="BR186" s="40">
        <v>4.4783297579426796E-3</v>
      </c>
      <c r="BS186" s="40">
        <v>4.5877666487697498E-2</v>
      </c>
      <c r="BT186" s="40">
        <v>9.1444724711298206E-2</v>
      </c>
      <c r="BU186" s="40">
        <v>6.65116736101663E-2</v>
      </c>
      <c r="BV186" s="40">
        <v>6.7746432673546103E-2</v>
      </c>
      <c r="BW186" s="40">
        <v>7.8632386682865096E-2</v>
      </c>
      <c r="BX186" s="40">
        <v>3.3859660116634098E-2</v>
      </c>
      <c r="BY186" s="40">
        <v>3.6479403160713499E-2</v>
      </c>
      <c r="BZ186" s="40">
        <v>-4.7034826386920404E-3</v>
      </c>
      <c r="CA186" s="40">
        <v>-1.31277848897193E-2</v>
      </c>
      <c r="CB186" s="40">
        <v>-2.2767967048061399E-2</v>
      </c>
      <c r="CC186" s="40">
        <v>1.2442220397440199E-2</v>
      </c>
      <c r="CD186" s="40">
        <v>5.4753384947015798E-3</v>
      </c>
      <c r="CE186" s="40">
        <v>-1.24336113142161E-2</v>
      </c>
      <c r="CF186" s="40">
        <v>1.4629377898996601E-3</v>
      </c>
      <c r="CG186" s="40">
        <v>-5.1358992884321803E-5</v>
      </c>
      <c r="CH186" s="40">
        <v>-4.37188871079419E-3</v>
      </c>
      <c r="CI186" s="40">
        <v>5.9415938092417602E-4</v>
      </c>
      <c r="CJ186" s="40">
        <v>1.2790880598043199E-2</v>
      </c>
      <c r="CK186" s="40">
        <v>1.8136072063290098E-2</v>
      </c>
      <c r="CL186" s="40">
        <v>3.14572811848981E-3</v>
      </c>
      <c r="CM186" s="40">
        <v>6.8524922765255203E-3</v>
      </c>
      <c r="CN186" s="40">
        <v>-5.2158446588078198E-3</v>
      </c>
      <c r="CO186" s="40">
        <v>5.6831686138551999E-3</v>
      </c>
      <c r="CP186" s="40">
        <v>1.61616438196578E-2</v>
      </c>
      <c r="CQ186" s="40">
        <v>5.6230099701105603E-2</v>
      </c>
      <c r="CR186" s="40">
        <v>0.102006916167975</v>
      </c>
      <c r="CS186" s="40">
        <v>7.9274997682263204E-2</v>
      </c>
      <c r="CT186" s="40">
        <v>8.1908350508806196E-2</v>
      </c>
      <c r="CU186" s="40">
        <v>9.6942172066102394E-2</v>
      </c>
      <c r="CV186" s="40">
        <v>5.03631404177486E-2</v>
      </c>
      <c r="CW186" s="40">
        <v>5.0059407745248301E-2</v>
      </c>
      <c r="CX186" s="40">
        <v>9.3188061746682198E-3</v>
      </c>
      <c r="CY186" s="40">
        <v>-2.8355783229121502E-3</v>
      </c>
      <c r="CZ186" s="40">
        <v>-1.41930175826127E-2</v>
      </c>
      <c r="DA186" s="40">
        <v>1.979239962953E-2</v>
      </c>
      <c r="DB186" s="40">
        <v>1.2562088046155899E-2</v>
      </c>
      <c r="DC186" s="40">
        <v>-6.3437565517718304E-3</v>
      </c>
      <c r="DD186" s="40">
        <v>7.1672009719799699E-3</v>
      </c>
      <c r="DE186" s="40">
        <v>6.2858153041959004E-3</v>
      </c>
      <c r="DF186" s="40">
        <v>1.9237488132611601E-3</v>
      </c>
      <c r="DG186" s="40">
        <v>6.2155207968618504E-3</v>
      </c>
      <c r="DH186" s="40">
        <v>2.1438135863873602E-2</v>
      </c>
      <c r="DI186" s="40">
        <v>2.6383531318344401E-2</v>
      </c>
      <c r="DJ186" s="40">
        <v>1.3115068218855301E-2</v>
      </c>
      <c r="DK186" s="40">
        <v>1.41053571338232E-2</v>
      </c>
      <c r="DL186" s="40">
        <v>1.12718865048462E-3</v>
      </c>
      <c r="DM186" s="40">
        <v>1.1986406286478899E-2</v>
      </c>
      <c r="DN186" s="40">
        <v>2.7844957881372999E-2</v>
      </c>
      <c r="DO186" s="40">
        <v>6.6582532914513604E-2</v>
      </c>
      <c r="DP186" s="40">
        <v>0.112569107624653</v>
      </c>
      <c r="DQ186" s="40">
        <v>9.2038321754360095E-2</v>
      </c>
      <c r="DR186" s="40">
        <v>9.6070268344066304E-2</v>
      </c>
      <c r="DS186" s="40">
        <v>0.11525195744934</v>
      </c>
      <c r="DT186" s="40">
        <v>6.6866620718863096E-2</v>
      </c>
      <c r="DU186" s="40">
        <v>6.3639412329783096E-2</v>
      </c>
      <c r="DV186" s="40">
        <v>2.3341094988028499E-2</v>
      </c>
      <c r="DW186" s="40">
        <v>7.4566282438949501E-3</v>
      </c>
      <c r="DX186" s="40">
        <v>-5.6180681171638996E-3</v>
      </c>
      <c r="DY186" s="40">
        <v>3.0404891054023799E-2</v>
      </c>
      <c r="DZ186" s="40">
        <v>2.2794228850831301E-2</v>
      </c>
      <c r="EA186" s="40">
        <v>2.4490265086321E-3</v>
      </c>
      <c r="EB186" s="40">
        <v>1.54032510316288E-2</v>
      </c>
      <c r="EC186" s="40">
        <v>1.5435688492276599E-2</v>
      </c>
      <c r="ED186" s="40">
        <v>1.1013649498140401E-2</v>
      </c>
      <c r="EE186" s="40">
        <v>1.43318738730109E-2</v>
      </c>
      <c r="EF186" s="40">
        <v>3.39233990739711E-2</v>
      </c>
      <c r="EG186" s="40">
        <v>3.8291552586179702E-2</v>
      </c>
      <c r="EH186" s="40">
        <v>2.75092119509E-2</v>
      </c>
      <c r="EI186" s="40">
        <v>2.4577342056998901E-2</v>
      </c>
      <c r="EJ186" s="40">
        <v>1.0285521321646601E-2</v>
      </c>
      <c r="EK186" s="40">
        <v>2.10872803788031E-2</v>
      </c>
      <c r="EL186" s="40">
        <v>4.4713807792991701E-2</v>
      </c>
      <c r="EM186" s="40">
        <v>8.1529802257318595E-2</v>
      </c>
      <c r="EN186" s="40">
        <v>0.12781923455604399</v>
      </c>
      <c r="EO186" s="40">
        <v>0.110466534589199</v>
      </c>
      <c r="EP186" s="40">
        <v>0.116517828442319</v>
      </c>
      <c r="EQ186" s="40">
        <v>0.141688379504953</v>
      </c>
      <c r="ER186" s="40">
        <v>9.0695025120925907E-2</v>
      </c>
      <c r="ES186" s="40">
        <v>8.3246782115919196E-2</v>
      </c>
      <c r="ET186" s="40">
        <v>4.35870529551311E-2</v>
      </c>
      <c r="EU186" s="40">
        <v>2.2316939874459599E-2</v>
      </c>
      <c r="EV186" s="40">
        <v>6.7627970010964702E-3</v>
      </c>
      <c r="EW186" s="40">
        <v>62.577953132472501</v>
      </c>
      <c r="EX186" s="40">
        <v>60.855691056910601</v>
      </c>
      <c r="EY186" s="40">
        <v>59.507890961262603</v>
      </c>
      <c r="EZ186" s="40">
        <v>58.391917742706802</v>
      </c>
      <c r="FA186" s="40">
        <v>57.016260162601597</v>
      </c>
      <c r="FB186" s="40">
        <v>55.816953610712602</v>
      </c>
      <c r="FC186" s="40">
        <v>56.018890483022503</v>
      </c>
      <c r="FD186" s="40">
        <v>57.212099473935901</v>
      </c>
      <c r="FE186" s="40">
        <v>59.956241032998598</v>
      </c>
      <c r="FF186" s="40">
        <v>64.026901004304193</v>
      </c>
      <c r="FG186" s="40">
        <v>68.833452893352501</v>
      </c>
      <c r="FH186" s="40">
        <v>74.293639406982294</v>
      </c>
      <c r="FI186" s="40">
        <v>78.5555954088953</v>
      </c>
      <c r="FJ186" s="40">
        <v>81.749521759923496</v>
      </c>
      <c r="FK186" s="40">
        <v>85.230033476805403</v>
      </c>
      <c r="FL186" s="40">
        <v>87.687948350071693</v>
      </c>
      <c r="FM186" s="40">
        <v>85.7240554758489</v>
      </c>
      <c r="FN186" s="40">
        <v>84.227283596365396</v>
      </c>
      <c r="FO186" s="40">
        <v>85.025824964131999</v>
      </c>
      <c r="FP186" s="40">
        <v>82.667742706838794</v>
      </c>
      <c r="FQ186" s="40">
        <v>76.441415590626505</v>
      </c>
      <c r="FR186" s="40">
        <v>69.712697274031598</v>
      </c>
      <c r="FS186" s="40">
        <v>65.529531324724999</v>
      </c>
      <c r="FT186" s="40">
        <v>62.719751315160202</v>
      </c>
      <c r="FU186" s="40">
        <v>3.1654548993295499E-2</v>
      </c>
      <c r="FV186" s="40">
        <v>0</v>
      </c>
      <c r="FW186" s="40">
        <v>0</v>
      </c>
      <c r="FX186" s="41">
        <v>1</v>
      </c>
      <c r="FY186" s="22"/>
      <c r="FZ186" s="22"/>
    </row>
    <row r="187" spans="1:182" x14ac:dyDescent="0.2">
      <c r="A187" t="s">
        <v>42</v>
      </c>
      <c r="B187" t="s">
        <v>58</v>
      </c>
      <c r="C187" t="s">
        <v>3</v>
      </c>
      <c r="D187" t="s">
        <v>226</v>
      </c>
      <c r="E187" t="s">
        <v>78</v>
      </c>
      <c r="F187" s="22" t="s">
        <v>77</v>
      </c>
      <c r="G187" s="35">
        <v>43672</v>
      </c>
      <c r="H187" s="40">
        <v>720</v>
      </c>
      <c r="I187" s="40">
        <v>0.49432339372387502</v>
      </c>
      <c r="J187" s="40">
        <v>0.432873382735457</v>
      </c>
      <c r="K187" s="40">
        <v>0.393023304653768</v>
      </c>
      <c r="L187" s="40">
        <v>0.37869692602836402</v>
      </c>
      <c r="M187" s="40">
        <v>0.37877832616708701</v>
      </c>
      <c r="N187" s="40">
        <v>0.39243807970134098</v>
      </c>
      <c r="O187" s="40">
        <v>0.43936136965894901</v>
      </c>
      <c r="P187" s="40">
        <v>0.46138610144998499</v>
      </c>
      <c r="Q187" s="40">
        <v>0.46377855187605199</v>
      </c>
      <c r="R187" s="40">
        <v>0.48002512784141299</v>
      </c>
      <c r="S187" s="40">
        <v>0.51855116160120895</v>
      </c>
      <c r="T187" s="40">
        <v>0.57018689889075302</v>
      </c>
      <c r="U187" s="40">
        <v>0.61254730561159998</v>
      </c>
      <c r="V187" s="40">
        <v>0.63734374116983505</v>
      </c>
      <c r="W187" s="40">
        <v>0.67565909504386301</v>
      </c>
      <c r="X187" s="40">
        <v>0.73643023422612597</v>
      </c>
      <c r="Y187" s="40">
        <v>0.76416238388284097</v>
      </c>
      <c r="Z187" s="40">
        <v>0.82393537797914995</v>
      </c>
      <c r="AA187" s="40">
        <v>0.88466684825579001</v>
      </c>
      <c r="AB187" s="40">
        <v>0.88848202197443904</v>
      </c>
      <c r="AC187" s="40">
        <v>0.85930006752433596</v>
      </c>
      <c r="AD187" s="40">
        <v>0.77435828975152798</v>
      </c>
      <c r="AE187" s="40">
        <v>0.66586161858477599</v>
      </c>
      <c r="AF187" s="40">
        <v>0.56219354846038805</v>
      </c>
      <c r="AG187" s="40">
        <v>-5.5190068120004702E-3</v>
      </c>
      <c r="AH187" s="40">
        <v>-9.9643927381149605E-3</v>
      </c>
      <c r="AI187" s="40">
        <v>-2.30741236325606E-2</v>
      </c>
      <c r="AJ187" s="40">
        <v>-7.9350728428647793E-3</v>
      </c>
      <c r="AK187" s="40">
        <v>-1.4060417037764899E-2</v>
      </c>
      <c r="AL187" s="40">
        <v>-1.95598924923183E-2</v>
      </c>
      <c r="AM187" s="40">
        <v>-1.26986306958003E-2</v>
      </c>
      <c r="AN187" s="40">
        <v>-9.8798700876352504E-3</v>
      </c>
      <c r="AO187" s="40">
        <v>-1.4913492318632501E-3</v>
      </c>
      <c r="AP187" s="40">
        <v>-1.7749831134748501E-2</v>
      </c>
      <c r="AQ187" s="40">
        <v>-1.4155186350219E-2</v>
      </c>
      <c r="AR187" s="40">
        <v>-2.3321521253757499E-2</v>
      </c>
      <c r="AS187" s="40">
        <v>-3.9663023801350498E-3</v>
      </c>
      <c r="AT187" s="40">
        <v>-7.2668535203150803E-3</v>
      </c>
      <c r="AU187" s="40">
        <v>1.14393926597846E-2</v>
      </c>
      <c r="AV187" s="40">
        <v>5.1169684992164399E-2</v>
      </c>
      <c r="AW187" s="40">
        <v>3.2857629899714198E-2</v>
      </c>
      <c r="AX187" s="40">
        <v>3.08322996365137E-2</v>
      </c>
      <c r="AY187" s="40">
        <v>3.9988654049419002E-2</v>
      </c>
      <c r="AZ187" s="40">
        <v>1.4321692454613301E-2</v>
      </c>
      <c r="BA187" s="40">
        <v>1.56944121647709E-2</v>
      </c>
      <c r="BB187" s="40">
        <v>-2.7113005359644001E-2</v>
      </c>
      <c r="BC187" s="40">
        <v>-3.1949354872455302E-2</v>
      </c>
      <c r="BD187" s="40">
        <v>-3.50460488582671E-2</v>
      </c>
      <c r="BE187" s="40">
        <v>4.9244208789584699E-3</v>
      </c>
      <c r="BF187" s="40">
        <v>9.6110594163400002E-4</v>
      </c>
      <c r="BG187" s="40">
        <v>-1.44454566448952E-2</v>
      </c>
      <c r="BH187" s="40">
        <v>-4.9570900717147901E-4</v>
      </c>
      <c r="BI187" s="40">
        <v>-4.4026315489033097E-3</v>
      </c>
      <c r="BJ187" s="40">
        <v>-1.0494102274687001E-2</v>
      </c>
      <c r="BK187" s="40">
        <v>-5.2677345597231997E-3</v>
      </c>
      <c r="BL187" s="40">
        <v>2.1969470189606502E-3</v>
      </c>
      <c r="BM187" s="40">
        <v>9.8571366844633305E-3</v>
      </c>
      <c r="BN187" s="40">
        <v>-3.6513745202330201E-3</v>
      </c>
      <c r="BO187" s="40">
        <v>-3.19360914461418E-3</v>
      </c>
      <c r="BP187" s="40">
        <v>-1.52742413441885E-2</v>
      </c>
      <c r="BQ187" s="40">
        <v>4.0696010609216904E-3</v>
      </c>
      <c r="BR187" s="40">
        <v>9.1311807837319708E-3</v>
      </c>
      <c r="BS187" s="40">
        <v>2.5876685696598099E-2</v>
      </c>
      <c r="BT187" s="40">
        <v>6.3323575476198699E-2</v>
      </c>
      <c r="BU187" s="40">
        <v>4.6966790923515501E-2</v>
      </c>
      <c r="BV187" s="40">
        <v>4.8168439257667998E-2</v>
      </c>
      <c r="BW187" s="40">
        <v>6.1716412558518903E-2</v>
      </c>
      <c r="BX187" s="40">
        <v>3.3623298187594901E-2</v>
      </c>
      <c r="BY187" s="40">
        <v>3.1586108808753503E-2</v>
      </c>
      <c r="BZ187" s="40">
        <v>-8.2328262854510902E-3</v>
      </c>
      <c r="CA187" s="40">
        <v>-1.7601680481829699E-2</v>
      </c>
      <c r="CB187" s="40">
        <v>-2.30391576797719E-2</v>
      </c>
      <c r="CC187" s="40">
        <v>1.2157507084215801E-2</v>
      </c>
      <c r="CD187" s="40">
        <v>8.5280730452089292E-3</v>
      </c>
      <c r="CE187" s="40">
        <v>-8.4692681744878394E-3</v>
      </c>
      <c r="CF187" s="40">
        <v>4.6567717231186002E-3</v>
      </c>
      <c r="CG187" s="40">
        <v>2.2863212604597601E-3</v>
      </c>
      <c r="CH187" s="40">
        <v>-4.2151635868006403E-3</v>
      </c>
      <c r="CI187" s="40">
        <v>-1.21118532392382E-4</v>
      </c>
      <c r="CJ187" s="40">
        <v>1.0561313757743E-2</v>
      </c>
      <c r="CK187" s="40">
        <v>1.7717063459558601E-2</v>
      </c>
      <c r="CL187" s="40">
        <v>6.1131735832745202E-3</v>
      </c>
      <c r="CM187" s="40">
        <v>4.3983458360635696E-3</v>
      </c>
      <c r="CN187" s="40">
        <v>-9.7007197930087004E-3</v>
      </c>
      <c r="CO187" s="40">
        <v>9.6352433046657596E-3</v>
      </c>
      <c r="CP187" s="40">
        <v>2.04884093898745E-2</v>
      </c>
      <c r="CQ187" s="40">
        <v>3.5875910874002E-2</v>
      </c>
      <c r="CR187" s="40">
        <v>7.1741323001408605E-2</v>
      </c>
      <c r="CS187" s="40">
        <v>5.6738752868285801E-2</v>
      </c>
      <c r="CT187" s="40">
        <v>6.01753967487169E-2</v>
      </c>
      <c r="CU187" s="40">
        <v>7.6764991913301994E-2</v>
      </c>
      <c r="CV187" s="40">
        <v>4.6991531520354998E-2</v>
      </c>
      <c r="CW187" s="40">
        <v>4.2592649493976599E-2</v>
      </c>
      <c r="CX187" s="40">
        <v>4.8435282272112296E-3</v>
      </c>
      <c r="CY187" s="40">
        <v>-7.6645249057729903E-3</v>
      </c>
      <c r="CZ187" s="40">
        <v>-1.47232214257789E-2</v>
      </c>
      <c r="DA187" s="40">
        <v>1.93905932894732E-2</v>
      </c>
      <c r="DB187" s="40">
        <v>1.60950401487839E-2</v>
      </c>
      <c r="DC187" s="40">
        <v>-2.4930797040804398E-3</v>
      </c>
      <c r="DD187" s="40">
        <v>9.8092524534086796E-3</v>
      </c>
      <c r="DE187" s="40">
        <v>8.9752740698228403E-3</v>
      </c>
      <c r="DF187" s="40">
        <v>2.0637751010857499E-3</v>
      </c>
      <c r="DG187" s="40">
        <v>5.0254974949384404E-3</v>
      </c>
      <c r="DH187" s="40">
        <v>1.89256804965253E-2</v>
      </c>
      <c r="DI187" s="40">
        <v>2.5576990234653801E-2</v>
      </c>
      <c r="DJ187" s="40">
        <v>1.5877721686782E-2</v>
      </c>
      <c r="DK187" s="40">
        <v>1.19903008167413E-2</v>
      </c>
      <c r="DL187" s="40">
        <v>-4.1271982418288698E-3</v>
      </c>
      <c r="DM187" s="40">
        <v>1.5200885548409799E-2</v>
      </c>
      <c r="DN187" s="40">
        <v>3.1845637996017001E-2</v>
      </c>
      <c r="DO187" s="40">
        <v>4.5875136051406001E-2</v>
      </c>
      <c r="DP187" s="40">
        <v>8.0159070526618401E-2</v>
      </c>
      <c r="DQ187" s="40">
        <v>6.6510714813056204E-2</v>
      </c>
      <c r="DR187" s="40">
        <v>7.2182354239765795E-2</v>
      </c>
      <c r="DS187" s="40">
        <v>9.1813571268084995E-2</v>
      </c>
      <c r="DT187" s="40">
        <v>6.0359764853114999E-2</v>
      </c>
      <c r="DU187" s="40">
        <v>5.3599190179199598E-2</v>
      </c>
      <c r="DV187" s="40">
        <v>1.7919882739873601E-2</v>
      </c>
      <c r="DW187" s="40">
        <v>2.2726306702837598E-3</v>
      </c>
      <c r="DX187" s="40">
        <v>-6.4072851717859002E-3</v>
      </c>
      <c r="DY187" s="40">
        <v>2.98340209804322E-2</v>
      </c>
      <c r="DZ187" s="40">
        <v>2.7020538828532802E-2</v>
      </c>
      <c r="EA187" s="40">
        <v>6.1355872835849598E-3</v>
      </c>
      <c r="EB187" s="40">
        <v>1.7248616289102001E-2</v>
      </c>
      <c r="EC187" s="40">
        <v>1.8633059558684498E-2</v>
      </c>
      <c r="ED187" s="40">
        <v>1.1129565318717101E-2</v>
      </c>
      <c r="EE187" s="40">
        <v>1.2456393631015601E-2</v>
      </c>
      <c r="EF187" s="40">
        <v>3.1002497603121199E-2</v>
      </c>
      <c r="EG187" s="40">
        <v>3.6925476150980401E-2</v>
      </c>
      <c r="EH187" s="40">
        <v>2.99761783012975E-2</v>
      </c>
      <c r="EI187" s="40">
        <v>2.2951878022346099E-2</v>
      </c>
      <c r="EJ187" s="40">
        <v>3.92008166774006E-3</v>
      </c>
      <c r="EK187" s="40">
        <v>2.32367889894666E-2</v>
      </c>
      <c r="EL187" s="40">
        <v>4.82436723000641E-2</v>
      </c>
      <c r="EM187" s="40">
        <v>6.0312429088219502E-2</v>
      </c>
      <c r="EN187" s="40">
        <v>9.2312961010652797E-2</v>
      </c>
      <c r="EO187" s="40">
        <v>8.0619875836857396E-2</v>
      </c>
      <c r="EP187" s="40">
        <v>8.9518493860920104E-2</v>
      </c>
      <c r="EQ187" s="40">
        <v>0.11354132977718499</v>
      </c>
      <c r="ER187" s="40">
        <v>7.9661370586096694E-2</v>
      </c>
      <c r="ES187" s="40">
        <v>6.9490886823182094E-2</v>
      </c>
      <c r="ET187" s="40">
        <v>3.6800061814066497E-2</v>
      </c>
      <c r="EU187" s="40">
        <v>1.66203050609093E-2</v>
      </c>
      <c r="EV187" s="40">
        <v>5.5996060067092799E-3</v>
      </c>
      <c r="EW187" s="40">
        <v>62.746477000797697</v>
      </c>
      <c r="EX187" s="40">
        <v>60.983382079234197</v>
      </c>
      <c r="EY187" s="40">
        <v>59.610475937250698</v>
      </c>
      <c r="EZ187" s="40">
        <v>58.452805105025298</v>
      </c>
      <c r="FA187" s="40">
        <v>57.048524328635999</v>
      </c>
      <c r="FB187" s="40">
        <v>55.826243020473299</v>
      </c>
      <c r="FC187" s="40">
        <v>56.009438978995</v>
      </c>
      <c r="FD187" s="40">
        <v>57.2265354958788</v>
      </c>
      <c r="FE187" s="40">
        <v>60.014889657006101</v>
      </c>
      <c r="FF187" s="40">
        <v>64.109545333687805</v>
      </c>
      <c r="FG187" s="40">
        <v>68.923956394575896</v>
      </c>
      <c r="FH187" s="40">
        <v>74.410130284498806</v>
      </c>
      <c r="FI187" s="40">
        <v>78.686386599308705</v>
      </c>
      <c r="FJ187" s="40">
        <v>81.886200478596095</v>
      </c>
      <c r="FK187" s="40">
        <v>85.350704599840498</v>
      </c>
      <c r="FL187" s="40">
        <v>87.804573251794693</v>
      </c>
      <c r="FM187" s="40">
        <v>85.842462111140605</v>
      </c>
      <c r="FN187" s="40">
        <v>84.358814145174193</v>
      </c>
      <c r="FO187" s="40">
        <v>85.166976867854302</v>
      </c>
      <c r="FP187" s="40">
        <v>82.856554107950004</v>
      </c>
      <c r="FQ187" s="40">
        <v>76.630018612071297</v>
      </c>
      <c r="FR187" s="40">
        <v>69.8731720287158</v>
      </c>
      <c r="FS187" s="40">
        <v>65.668306301515599</v>
      </c>
      <c r="FT187" s="40">
        <v>62.835947886200501</v>
      </c>
      <c r="FU187" s="40">
        <v>2.9263294283690101E-2</v>
      </c>
      <c r="FV187" s="40">
        <v>0</v>
      </c>
      <c r="FW187" s="40">
        <v>0</v>
      </c>
      <c r="FX187" s="41">
        <v>1</v>
      </c>
      <c r="FY187" s="22"/>
      <c r="FZ187" s="22"/>
    </row>
    <row r="188" spans="1:182" x14ac:dyDescent="0.2">
      <c r="A188" t="s">
        <v>42</v>
      </c>
      <c r="B188" t="s">
        <v>58</v>
      </c>
      <c r="C188" t="s">
        <v>3</v>
      </c>
      <c r="D188" t="s">
        <v>79</v>
      </c>
      <c r="E188" t="s">
        <v>1</v>
      </c>
      <c r="F188" s="22" t="s">
        <v>1</v>
      </c>
      <c r="G188" s="35">
        <v>43672</v>
      </c>
      <c r="H188" s="40">
        <v>18487</v>
      </c>
      <c r="I188" s="40">
        <v>17.931865232791701</v>
      </c>
      <c r="J188" s="40">
        <v>15.6032332477204</v>
      </c>
      <c r="K188" s="40">
        <v>14.1283383296095</v>
      </c>
      <c r="L188" s="40">
        <v>13.1532943856249</v>
      </c>
      <c r="M188" s="40">
        <v>12.787377360441701</v>
      </c>
      <c r="N188" s="40">
        <v>13.253645595033699</v>
      </c>
      <c r="O188" s="40">
        <v>14.514477565650701</v>
      </c>
      <c r="P188" s="40">
        <v>15.527316129398301</v>
      </c>
      <c r="Q188" s="40">
        <v>16.050792319965701</v>
      </c>
      <c r="R188" s="40">
        <v>17.156598400204</v>
      </c>
      <c r="S188" s="40">
        <v>19.046649993905898</v>
      </c>
      <c r="T188" s="40">
        <v>21.757424882027198</v>
      </c>
      <c r="U188" s="40">
        <v>24.770513778073202</v>
      </c>
      <c r="V188" s="40">
        <v>27.4222055962586</v>
      </c>
      <c r="W188" s="40">
        <v>30.1534662342224</v>
      </c>
      <c r="X188" s="40">
        <v>33.101730668664999</v>
      </c>
      <c r="Y188" s="40">
        <v>35.719443543764797</v>
      </c>
      <c r="Z188" s="40">
        <v>37.631188314522902</v>
      </c>
      <c r="AA188" s="40">
        <v>37.495760626431398</v>
      </c>
      <c r="AB188" s="40">
        <v>35.902985792735699</v>
      </c>
      <c r="AC188" s="40">
        <v>33.266771119303499</v>
      </c>
      <c r="AD188" s="40">
        <v>30.1273674715566</v>
      </c>
      <c r="AE188" s="40">
        <v>25.355296110456099</v>
      </c>
      <c r="AF188" s="40">
        <v>20.763258315794602</v>
      </c>
      <c r="AG188" s="40">
        <v>-8.8870919884073293E-2</v>
      </c>
      <c r="AH188" s="40">
        <v>-0.16437473872632399</v>
      </c>
      <c r="AI188" s="40">
        <v>-0.138760939786882</v>
      </c>
      <c r="AJ188" s="40">
        <v>-0.216657501363232</v>
      </c>
      <c r="AK188" s="40">
        <v>-0.191069951077734</v>
      </c>
      <c r="AL188" s="40">
        <v>-0.10657335466321401</v>
      </c>
      <c r="AM188" s="40">
        <v>-8.2283604065111607E-2</v>
      </c>
      <c r="AN188" s="40">
        <v>-4.4413375449636298E-2</v>
      </c>
      <c r="AO188" s="40">
        <v>6.3365881905561902E-2</v>
      </c>
      <c r="AP188" s="40">
        <v>-0.19146665558963399</v>
      </c>
      <c r="AQ188" s="40">
        <v>-0.13155509674031601</v>
      </c>
      <c r="AR188" s="40">
        <v>-0.107299379817242</v>
      </c>
      <c r="AS188" s="40">
        <v>-2.57935103477385E-2</v>
      </c>
      <c r="AT188" s="40">
        <v>-0.13184957029514499</v>
      </c>
      <c r="AU188" s="40">
        <v>2.5774516485866301</v>
      </c>
      <c r="AV188" s="40">
        <v>3.4179319895096798</v>
      </c>
      <c r="AW188" s="40">
        <v>3.6121539625814898</v>
      </c>
      <c r="AX188" s="40">
        <v>3.5629488584099498</v>
      </c>
      <c r="AY188" s="40">
        <v>2.6957370579545001</v>
      </c>
      <c r="AZ188" s="40">
        <v>-0.54861311828767401</v>
      </c>
      <c r="BA188" s="40">
        <v>-0.84938906098894795</v>
      </c>
      <c r="BB188" s="40">
        <v>-0.69565414689124005</v>
      </c>
      <c r="BC188" s="40">
        <v>-0.55921937171911296</v>
      </c>
      <c r="BD188" s="40">
        <v>-0.39486183257852803</v>
      </c>
      <c r="BE188" s="40">
        <v>1.79112711423687E-3</v>
      </c>
      <c r="BF188" s="40">
        <v>-6.4669103138188494E-2</v>
      </c>
      <c r="BG188" s="40">
        <v>-4.4144841980256901E-2</v>
      </c>
      <c r="BH188" s="40">
        <v>-0.111605074888039</v>
      </c>
      <c r="BI188" s="40">
        <v>-9.0740298093367602E-2</v>
      </c>
      <c r="BJ188" s="40">
        <v>-2.39976383154566E-2</v>
      </c>
      <c r="BK188" s="40">
        <v>1.9685903661419701E-2</v>
      </c>
      <c r="BL188" s="40">
        <v>5.5327709133933499E-2</v>
      </c>
      <c r="BM188" s="40">
        <v>0.136955916877262</v>
      </c>
      <c r="BN188" s="40">
        <v>-0.123474395624011</v>
      </c>
      <c r="BO188" s="40">
        <v>-8.7984796912926502E-2</v>
      </c>
      <c r="BP188" s="40">
        <v>-6.6439557606031097E-2</v>
      </c>
      <c r="BQ188" s="40">
        <v>1.38133505349958E-2</v>
      </c>
      <c r="BR188" s="40">
        <v>-5.7900578438236702E-3</v>
      </c>
      <c r="BS188" s="40">
        <v>2.7644107365353401</v>
      </c>
      <c r="BT188" s="40">
        <v>3.6274577411234499</v>
      </c>
      <c r="BU188" s="40">
        <v>3.84709612751747</v>
      </c>
      <c r="BV188" s="40">
        <v>3.8192393727468201</v>
      </c>
      <c r="BW188" s="40">
        <v>2.9610360215207598</v>
      </c>
      <c r="BX188" s="40">
        <v>-0.39454396865437302</v>
      </c>
      <c r="BY188" s="40">
        <v>-0.68742662953726397</v>
      </c>
      <c r="BZ188" s="40">
        <v>-0.50500382552697698</v>
      </c>
      <c r="CA188" s="40">
        <v>-0.371630290082334</v>
      </c>
      <c r="CB188" s="40">
        <v>-0.25375734749384299</v>
      </c>
      <c r="CC188" s="40">
        <v>6.4583384684189796E-2</v>
      </c>
      <c r="CD188" s="40">
        <v>4.38671633986467E-3</v>
      </c>
      <c r="CE188" s="40">
        <v>2.13859791344286E-2</v>
      </c>
      <c r="CF188" s="40">
        <v>-3.8846084329378298E-2</v>
      </c>
      <c r="CG188" s="40">
        <v>-2.12522860676101E-2</v>
      </c>
      <c r="CH188" s="40">
        <v>3.3194051279070297E-2</v>
      </c>
      <c r="CI188" s="40">
        <v>9.0309674086159905E-2</v>
      </c>
      <c r="CJ188" s="40">
        <v>0.124408080478237</v>
      </c>
      <c r="CK188" s="40">
        <v>0.187924150923543</v>
      </c>
      <c r="CL188" s="40">
        <v>-7.6383163494603307E-2</v>
      </c>
      <c r="CM188" s="40">
        <v>-5.78081399793752E-2</v>
      </c>
      <c r="CN188" s="40">
        <v>-3.81401692125981E-2</v>
      </c>
      <c r="CO188" s="40">
        <v>4.1244941729184303E-2</v>
      </c>
      <c r="CP188" s="40">
        <v>8.15183764686465E-2</v>
      </c>
      <c r="CQ188" s="40">
        <v>2.8938980313207399</v>
      </c>
      <c r="CR188" s="40">
        <v>3.7725746384191301</v>
      </c>
      <c r="CS188" s="40">
        <v>4.0098163552548503</v>
      </c>
      <c r="CT188" s="40">
        <v>3.9967454022464302</v>
      </c>
      <c r="CU188" s="40">
        <v>3.14478127551447</v>
      </c>
      <c r="CV188" s="40">
        <v>-0.28783614495458099</v>
      </c>
      <c r="CW188" s="40">
        <v>-0.57525194289512804</v>
      </c>
      <c r="CX188" s="40">
        <v>-0.37295999372244798</v>
      </c>
      <c r="CY188" s="40">
        <v>-0.24170666358769899</v>
      </c>
      <c r="CZ188" s="40">
        <v>-0.15602881096655499</v>
      </c>
      <c r="DA188" s="40">
        <v>0.127375642254143</v>
      </c>
      <c r="DB188" s="40">
        <v>7.3442535817917806E-2</v>
      </c>
      <c r="DC188" s="40">
        <v>8.6916800249114204E-2</v>
      </c>
      <c r="DD188" s="40">
        <v>3.3912906229282301E-2</v>
      </c>
      <c r="DE188" s="40">
        <v>4.8235725958147402E-2</v>
      </c>
      <c r="DF188" s="40">
        <v>9.0385740873597201E-2</v>
      </c>
      <c r="DG188" s="40">
        <v>0.1609334445109</v>
      </c>
      <c r="DH188" s="40">
        <v>0.19348845182254101</v>
      </c>
      <c r="DI188" s="40">
        <v>0.23889238496982401</v>
      </c>
      <c r="DJ188" s="40">
        <v>-2.9291931365196099E-2</v>
      </c>
      <c r="DK188" s="40">
        <v>-2.7631483045823899E-2</v>
      </c>
      <c r="DL188" s="40">
        <v>-9.8407808191650296E-3</v>
      </c>
      <c r="DM188" s="40">
        <v>6.8676532923372696E-2</v>
      </c>
      <c r="DN188" s="40">
        <v>0.168826810781117</v>
      </c>
      <c r="DO188" s="40">
        <v>3.0233853261061499</v>
      </c>
      <c r="DP188" s="40">
        <v>3.9176915357148099</v>
      </c>
      <c r="DQ188" s="40">
        <v>4.1725365829922403</v>
      </c>
      <c r="DR188" s="40">
        <v>4.1742514317460397</v>
      </c>
      <c r="DS188" s="40">
        <v>3.3285265295081699</v>
      </c>
      <c r="DT188" s="40">
        <v>-0.181128321254789</v>
      </c>
      <c r="DU188" s="40">
        <v>-0.46307725625299201</v>
      </c>
      <c r="DV188" s="40">
        <v>-0.24091616191792001</v>
      </c>
      <c r="DW188" s="40">
        <v>-0.111783037093063</v>
      </c>
      <c r="DX188" s="40">
        <v>-5.8300274439266497E-2</v>
      </c>
      <c r="DY188" s="40">
        <v>0.21803768925245301</v>
      </c>
      <c r="DZ188" s="40">
        <v>0.17314817140605299</v>
      </c>
      <c r="EA188" s="40">
        <v>0.18153289805573899</v>
      </c>
      <c r="EB188" s="40">
        <v>0.138965332704476</v>
      </c>
      <c r="EC188" s="40">
        <v>0.14856537894251401</v>
      </c>
      <c r="ED188" s="40">
        <v>0.172961457221355</v>
      </c>
      <c r="EE188" s="40">
        <v>0.26290295223743099</v>
      </c>
      <c r="EF188" s="40">
        <v>0.29322953640611099</v>
      </c>
      <c r="EG188" s="40">
        <v>0.31248241994152398</v>
      </c>
      <c r="EH188" s="40">
        <v>3.87003286004277E-2</v>
      </c>
      <c r="EI188" s="40">
        <v>1.5938816781565501E-2</v>
      </c>
      <c r="EJ188" s="40">
        <v>3.1019041392046202E-2</v>
      </c>
      <c r="EK188" s="40">
        <v>0.10828339380610701</v>
      </c>
      <c r="EL188" s="40">
        <v>0.29488632323243802</v>
      </c>
      <c r="EM188" s="40">
        <v>3.21034441405485</v>
      </c>
      <c r="EN188" s="40">
        <v>4.1272172873285804</v>
      </c>
      <c r="EO188" s="40">
        <v>4.40747874792822</v>
      </c>
      <c r="EP188" s="40">
        <v>4.4305419460829096</v>
      </c>
      <c r="EQ188" s="40">
        <v>3.59382549307443</v>
      </c>
      <c r="ER188" s="40">
        <v>-2.7059171621487601E-2</v>
      </c>
      <c r="ES188" s="40">
        <v>-0.30111482480130802</v>
      </c>
      <c r="ET188" s="40">
        <v>-5.0265840553656599E-2</v>
      </c>
      <c r="EU188" s="40">
        <v>7.5806044543715395E-2</v>
      </c>
      <c r="EV188" s="40">
        <v>8.2804210645418097E-2</v>
      </c>
      <c r="EW188" s="40">
        <v>74.291563752446706</v>
      </c>
      <c r="EX188" s="40">
        <v>72.610789688000906</v>
      </c>
      <c r="EY188" s="40">
        <v>71.163699150949</v>
      </c>
      <c r="EZ188" s="40">
        <v>69.542291257211502</v>
      </c>
      <c r="FA188" s="40">
        <v>67.902400247747906</v>
      </c>
      <c r="FB188" s="40">
        <v>66.921668162680305</v>
      </c>
      <c r="FC188" s="40">
        <v>65.880485798079704</v>
      </c>
      <c r="FD188" s="40">
        <v>67.093525373156595</v>
      </c>
      <c r="FE188" s="40">
        <v>70.057564903351903</v>
      </c>
      <c r="FF188" s="40">
        <v>74.051176505986803</v>
      </c>
      <c r="FG188" s="40">
        <v>78.782791985527794</v>
      </c>
      <c r="FH188" s="40">
        <v>82.650699408001302</v>
      </c>
      <c r="FI188" s="40">
        <v>85.878640857588096</v>
      </c>
      <c r="FJ188" s="40">
        <v>88.025449912040798</v>
      </c>
      <c r="FK188" s="40">
        <v>90.161232213313397</v>
      </c>
      <c r="FL188" s="40">
        <v>91.277752465948097</v>
      </c>
      <c r="FM188" s="40">
        <v>91.816216655782597</v>
      </c>
      <c r="FN188" s="40">
        <v>91.325817172449902</v>
      </c>
      <c r="FO188" s="40">
        <v>89.397653568090703</v>
      </c>
      <c r="FP188" s="40">
        <v>86.3469535758136</v>
      </c>
      <c r="FQ188" s="40">
        <v>81.777201270981493</v>
      </c>
      <c r="FR188" s="40">
        <v>77.146971450120205</v>
      </c>
      <c r="FS188" s="40">
        <v>74.381341096415397</v>
      </c>
      <c r="FT188" s="40">
        <v>72.258575767688498</v>
      </c>
      <c r="FU188" s="40">
        <v>1.6474662995127402E-2</v>
      </c>
      <c r="FV188" s="40">
        <v>0</v>
      </c>
      <c r="FW188" s="40">
        <v>0</v>
      </c>
      <c r="FX188" s="41">
        <v>1</v>
      </c>
      <c r="FY188" s="22"/>
      <c r="FZ188" s="22"/>
    </row>
    <row r="189" spans="1:182" x14ac:dyDescent="0.2">
      <c r="A189" t="s">
        <v>42</v>
      </c>
      <c r="B189" t="s">
        <v>58</v>
      </c>
      <c r="C189" t="s">
        <v>3</v>
      </c>
      <c r="D189" t="s">
        <v>79</v>
      </c>
      <c r="E189" t="s">
        <v>1</v>
      </c>
      <c r="F189" s="22" t="s">
        <v>77</v>
      </c>
      <c r="G189" s="35">
        <v>43672</v>
      </c>
      <c r="H189" s="40">
        <v>15084</v>
      </c>
      <c r="I189" s="40">
        <v>14.8400133291067</v>
      </c>
      <c r="J189" s="40">
        <v>12.9418500484419</v>
      </c>
      <c r="K189" s="40">
        <v>11.7147617952331</v>
      </c>
      <c r="L189" s="40">
        <v>10.9226787935776</v>
      </c>
      <c r="M189" s="40">
        <v>10.6599560925807</v>
      </c>
      <c r="N189" s="40">
        <v>11.042979361766101</v>
      </c>
      <c r="O189" s="40">
        <v>12.060367553090099</v>
      </c>
      <c r="P189" s="40">
        <v>12.8452823965067</v>
      </c>
      <c r="Q189" s="40">
        <v>13.203554658291299</v>
      </c>
      <c r="R189" s="40">
        <v>14.071748348591401</v>
      </c>
      <c r="S189" s="40">
        <v>15.574837082162601</v>
      </c>
      <c r="T189" s="40">
        <v>17.719321127060301</v>
      </c>
      <c r="U189" s="40">
        <v>20.103547605460498</v>
      </c>
      <c r="V189" s="40">
        <v>22.162711537348699</v>
      </c>
      <c r="W189" s="40">
        <v>24.264518417799099</v>
      </c>
      <c r="X189" s="40">
        <v>26.5573435398504</v>
      </c>
      <c r="Y189" s="40">
        <v>28.4647546172639</v>
      </c>
      <c r="Z189" s="40">
        <v>29.9190223088181</v>
      </c>
      <c r="AA189" s="40">
        <v>29.897601577249102</v>
      </c>
      <c r="AB189" s="40">
        <v>28.751080782871099</v>
      </c>
      <c r="AC189" s="40">
        <v>26.864125055611801</v>
      </c>
      <c r="AD189" s="40">
        <v>24.568145001121099</v>
      </c>
      <c r="AE189" s="40">
        <v>20.8369491340931</v>
      </c>
      <c r="AF189" s="40">
        <v>17.2012302842084</v>
      </c>
      <c r="AG189" s="40">
        <v>-9.9068498920808198E-2</v>
      </c>
      <c r="AH189" s="40">
        <v>-0.195557989724985</v>
      </c>
      <c r="AI189" s="40">
        <v>-0.19265561009562099</v>
      </c>
      <c r="AJ189" s="40">
        <v>-0.23731869447002299</v>
      </c>
      <c r="AK189" s="40">
        <v>-0.22927965986759799</v>
      </c>
      <c r="AL189" s="40">
        <v>-0.113489874531454</v>
      </c>
      <c r="AM189" s="40">
        <v>-4.72413971902702E-2</v>
      </c>
      <c r="AN189" s="40">
        <v>-1.7418602418008101E-3</v>
      </c>
      <c r="AO189" s="40">
        <v>-1.7837772677781302E-2</v>
      </c>
      <c r="AP189" s="40">
        <v>-0.22793258433785499</v>
      </c>
      <c r="AQ189" s="40">
        <v>-0.169623409436887</v>
      </c>
      <c r="AR189" s="40">
        <v>-0.11820800532444301</v>
      </c>
      <c r="AS189" s="40">
        <v>1.7815045740611699E-2</v>
      </c>
      <c r="AT189" s="40">
        <v>-6.6546870799060798E-2</v>
      </c>
      <c r="AU189" s="40">
        <v>1.6120697031414299</v>
      </c>
      <c r="AV189" s="40">
        <v>2.1785182905804099</v>
      </c>
      <c r="AW189" s="40">
        <v>2.2390249753731499</v>
      </c>
      <c r="AX189" s="40">
        <v>2.1605852719431602</v>
      </c>
      <c r="AY189" s="40">
        <v>2.0194940755030202</v>
      </c>
      <c r="AZ189" s="40">
        <v>0.314051568814534</v>
      </c>
      <c r="BA189" s="40">
        <v>-0.21163207067693299</v>
      </c>
      <c r="BB189" s="40">
        <v>-0.201374070916086</v>
      </c>
      <c r="BC189" s="40">
        <v>-0.30911901010188397</v>
      </c>
      <c r="BD189" s="40">
        <v>-0.23994257926349599</v>
      </c>
      <c r="BE189" s="40">
        <v>-1.3534968275921801E-2</v>
      </c>
      <c r="BF189" s="40">
        <v>-0.10553062186307099</v>
      </c>
      <c r="BG189" s="40">
        <v>-0.104971573641523</v>
      </c>
      <c r="BH189" s="40">
        <v>-0.14051658076719101</v>
      </c>
      <c r="BI189" s="40">
        <v>-0.13907488511066801</v>
      </c>
      <c r="BJ189" s="40">
        <v>-3.3752792239249603E-2</v>
      </c>
      <c r="BK189" s="40">
        <v>5.9185783111208701E-2</v>
      </c>
      <c r="BL189" s="40">
        <v>0.102750546729697</v>
      </c>
      <c r="BM189" s="40">
        <v>5.4833323146577503E-2</v>
      </c>
      <c r="BN189" s="40">
        <v>-0.17868144252472201</v>
      </c>
      <c r="BO189" s="40">
        <v>-0.13223738484912501</v>
      </c>
      <c r="BP189" s="40">
        <v>-8.7008753949980297E-2</v>
      </c>
      <c r="BQ189" s="40">
        <v>4.8244239164601098E-2</v>
      </c>
      <c r="BR189" s="40">
        <v>2.3705278175978999E-2</v>
      </c>
      <c r="BS189" s="40">
        <v>1.74921518269444</v>
      </c>
      <c r="BT189" s="40">
        <v>2.3322200632270902</v>
      </c>
      <c r="BU189" s="40">
        <v>2.3988920159298401</v>
      </c>
      <c r="BV189" s="40">
        <v>2.3273992921742002</v>
      </c>
      <c r="BW189" s="40">
        <v>2.1975690433199002</v>
      </c>
      <c r="BX189" s="40">
        <v>0.42182063568095501</v>
      </c>
      <c r="BY189" s="40">
        <v>-9.8479770077485707E-2</v>
      </c>
      <c r="BZ189" s="40">
        <v>-6.62613592964406E-2</v>
      </c>
      <c r="CA189" s="40">
        <v>-0.17063806960098299</v>
      </c>
      <c r="CB189" s="40">
        <v>-0.14369848578734501</v>
      </c>
      <c r="CC189" s="40">
        <v>4.5705294490495499E-2</v>
      </c>
      <c r="CD189" s="40">
        <v>-4.3177941129582301E-2</v>
      </c>
      <c r="CE189" s="40">
        <v>-4.4241877102667602E-2</v>
      </c>
      <c r="CF189" s="40">
        <v>-7.3471731701988299E-2</v>
      </c>
      <c r="CG189" s="40">
        <v>-7.6599332902120398E-2</v>
      </c>
      <c r="CH189" s="40">
        <v>2.1472868055647E-2</v>
      </c>
      <c r="CI189" s="40">
        <v>0.132896923982083</v>
      </c>
      <c r="CJ189" s="40">
        <v>0.175121669486068</v>
      </c>
      <c r="CK189" s="40">
        <v>0.105165102738747</v>
      </c>
      <c r="CL189" s="40">
        <v>-0.14457025173722299</v>
      </c>
      <c r="CM189" s="40">
        <v>-0.106343938107567</v>
      </c>
      <c r="CN189" s="40">
        <v>-6.5400247489371593E-2</v>
      </c>
      <c r="CO189" s="40">
        <v>6.9319405834516096E-2</v>
      </c>
      <c r="CP189" s="40">
        <v>8.6213641623674897E-2</v>
      </c>
      <c r="CQ189" s="40">
        <v>1.8442017240507</v>
      </c>
      <c r="CR189" s="40">
        <v>2.43867344274507</v>
      </c>
      <c r="CS189" s="40">
        <v>2.5096154412212299</v>
      </c>
      <c r="CT189" s="40">
        <v>2.4429341744256701</v>
      </c>
      <c r="CU189" s="40">
        <v>2.3209032235654301</v>
      </c>
      <c r="CV189" s="40">
        <v>0.49646116309895899</v>
      </c>
      <c r="CW189" s="40">
        <v>-2.01108313747707E-2</v>
      </c>
      <c r="CX189" s="40">
        <v>2.73172931815218E-2</v>
      </c>
      <c r="CY189" s="40">
        <v>-7.4726592060398403E-2</v>
      </c>
      <c r="CZ189" s="40">
        <v>-7.7040119831261203E-2</v>
      </c>
      <c r="DA189" s="40">
        <v>0.104945557256913</v>
      </c>
      <c r="DB189" s="40">
        <v>1.91747396039064E-2</v>
      </c>
      <c r="DC189" s="40">
        <v>1.6487819436188201E-2</v>
      </c>
      <c r="DD189" s="40">
        <v>-6.4268826367851898E-3</v>
      </c>
      <c r="DE189" s="40">
        <v>-1.41237806935727E-2</v>
      </c>
      <c r="DF189" s="40">
        <v>7.6698528350543596E-2</v>
      </c>
      <c r="DG189" s="40">
        <v>0.20660806485295799</v>
      </c>
      <c r="DH189" s="40">
        <v>0.24749279224244</v>
      </c>
      <c r="DI189" s="40">
        <v>0.15549688233091699</v>
      </c>
      <c r="DJ189" s="40">
        <v>-0.11045906094972301</v>
      </c>
      <c r="DK189" s="40">
        <v>-8.04504913660085E-2</v>
      </c>
      <c r="DL189" s="40">
        <v>-4.37917410287628E-2</v>
      </c>
      <c r="DM189" s="40">
        <v>9.03945725044311E-2</v>
      </c>
      <c r="DN189" s="40">
        <v>0.14872200507137101</v>
      </c>
      <c r="DO189" s="40">
        <v>1.9391882654069601</v>
      </c>
      <c r="DP189" s="40">
        <v>2.5451268222630499</v>
      </c>
      <c r="DQ189" s="40">
        <v>2.6203388665126202</v>
      </c>
      <c r="DR189" s="40">
        <v>2.55846905667714</v>
      </c>
      <c r="DS189" s="40">
        <v>2.4442374038109702</v>
      </c>
      <c r="DT189" s="40">
        <v>0.57110169051696302</v>
      </c>
      <c r="DU189" s="40">
        <v>5.82581073279443E-2</v>
      </c>
      <c r="DV189" s="40">
        <v>0.120895945659484</v>
      </c>
      <c r="DW189" s="40">
        <v>2.11848854801867E-2</v>
      </c>
      <c r="DX189" s="40">
        <v>-1.03817538751771E-2</v>
      </c>
      <c r="DY189" s="40">
        <v>0.19047908790179899</v>
      </c>
      <c r="DZ189" s="40">
        <v>0.10920210746582</v>
      </c>
      <c r="EA189" s="40">
        <v>0.10417185589028601</v>
      </c>
      <c r="EB189" s="40">
        <v>9.0375231066046099E-2</v>
      </c>
      <c r="EC189" s="40">
        <v>7.6080994063357194E-2</v>
      </c>
      <c r="ED189" s="40">
        <v>0.156435610642748</v>
      </c>
      <c r="EE189" s="40">
        <v>0.31303524515443598</v>
      </c>
      <c r="EF189" s="40">
        <v>0.351985199213938</v>
      </c>
      <c r="EG189" s="40">
        <v>0.22816797815527601</v>
      </c>
      <c r="EH189" s="40">
        <v>-6.1207919136589801E-2</v>
      </c>
      <c r="EI189" s="40">
        <v>-4.3064466778245998E-2</v>
      </c>
      <c r="EJ189" s="40">
        <v>-1.2592489654299601E-2</v>
      </c>
      <c r="EK189" s="40">
        <v>0.12082376592841999</v>
      </c>
      <c r="EL189" s="40">
        <v>0.23897415404641101</v>
      </c>
      <c r="EM189" s="40">
        <v>2.0763337449599799</v>
      </c>
      <c r="EN189" s="40">
        <v>2.6988285949097199</v>
      </c>
      <c r="EO189" s="40">
        <v>2.7802059070693099</v>
      </c>
      <c r="EP189" s="40">
        <v>2.7252830769081799</v>
      </c>
      <c r="EQ189" s="40">
        <v>2.62231237162784</v>
      </c>
      <c r="ER189" s="40">
        <v>0.67887075738338298</v>
      </c>
      <c r="ES189" s="40">
        <v>0.17141040792739201</v>
      </c>
      <c r="ET189" s="40">
        <v>0.25600865727913003</v>
      </c>
      <c r="EU189" s="40">
        <v>0.159665825981087</v>
      </c>
      <c r="EV189" s="40">
        <v>8.58623396009731E-2</v>
      </c>
      <c r="EW189" s="40">
        <v>73.730705748228502</v>
      </c>
      <c r="EX189" s="40">
        <v>72.079110984968594</v>
      </c>
      <c r="EY189" s="40">
        <v>70.690695454675605</v>
      </c>
      <c r="EZ189" s="40">
        <v>69.135722064568</v>
      </c>
      <c r="FA189" s="40">
        <v>67.590107428375305</v>
      </c>
      <c r="FB189" s="40">
        <v>66.670093709397506</v>
      </c>
      <c r="FC189" s="40">
        <v>65.645253332001602</v>
      </c>
      <c r="FD189" s="40">
        <v>66.841188431438098</v>
      </c>
      <c r="FE189" s="40">
        <v>69.719575356881407</v>
      </c>
      <c r="FF189" s="40">
        <v>73.6444734012438</v>
      </c>
      <c r="FG189" s="40">
        <v>78.419769173814501</v>
      </c>
      <c r="FH189" s="40">
        <v>82.262058026229496</v>
      </c>
      <c r="FI189" s="40">
        <v>85.471227695295198</v>
      </c>
      <c r="FJ189" s="40">
        <v>87.529632938986595</v>
      </c>
      <c r="FK189" s="40">
        <v>89.596835803599504</v>
      </c>
      <c r="FL189" s="40">
        <v>90.670553501313904</v>
      </c>
      <c r="FM189" s="40">
        <v>91.081680326945303</v>
      </c>
      <c r="FN189" s="40">
        <v>90.496215295084198</v>
      </c>
      <c r="FO189" s="40">
        <v>88.528443159664207</v>
      </c>
      <c r="FP189" s="40">
        <v>85.502681968400097</v>
      </c>
      <c r="FQ189" s="40">
        <v>81.060062041291204</v>
      </c>
      <c r="FR189" s="40">
        <v>76.592918306978405</v>
      </c>
      <c r="FS189" s="40">
        <v>73.935844782563095</v>
      </c>
      <c r="FT189" s="40">
        <v>71.881355403901395</v>
      </c>
      <c r="FU189" s="40">
        <v>1.39324504341034E-2</v>
      </c>
      <c r="FV189" s="40">
        <v>0</v>
      </c>
      <c r="FW189" s="40">
        <v>0</v>
      </c>
      <c r="FX189" s="41">
        <v>1</v>
      </c>
      <c r="FY189" s="22"/>
      <c r="FZ189" s="22"/>
    </row>
    <row r="190" spans="1:182" x14ac:dyDescent="0.2">
      <c r="A190" t="s">
        <v>42</v>
      </c>
      <c r="B190" t="s">
        <v>58</v>
      </c>
      <c r="C190" t="s">
        <v>3</v>
      </c>
      <c r="D190" t="s">
        <v>79</v>
      </c>
      <c r="E190" t="s">
        <v>1</v>
      </c>
      <c r="F190" s="22" t="s">
        <v>78</v>
      </c>
      <c r="G190" s="35">
        <v>43672</v>
      </c>
      <c r="H190" s="40">
        <v>3403</v>
      </c>
      <c r="I190" s="40">
        <v>3.0485090138715201</v>
      </c>
      <c r="J190" s="40">
        <v>2.6108964453265302</v>
      </c>
      <c r="K190" s="40">
        <v>2.36545198625842</v>
      </c>
      <c r="L190" s="40">
        <v>2.18814167389188</v>
      </c>
      <c r="M190" s="40">
        <v>2.11283401212614</v>
      </c>
      <c r="N190" s="40">
        <v>2.1954907592240098</v>
      </c>
      <c r="O190" s="40">
        <v>2.4304150505674298</v>
      </c>
      <c r="P190" s="40">
        <v>2.6381141041940901</v>
      </c>
      <c r="Q190" s="40">
        <v>2.8050617063194099</v>
      </c>
      <c r="R190" s="40">
        <v>3.0503736991383299</v>
      </c>
      <c r="S190" s="40">
        <v>3.43567602833626</v>
      </c>
      <c r="T190" s="40">
        <v>4.0232662694962897</v>
      </c>
      <c r="U190" s="40">
        <v>4.6549640770579499</v>
      </c>
      <c r="V190" s="40">
        <v>5.2443264727024497</v>
      </c>
      <c r="W190" s="40">
        <v>5.8691238622227102</v>
      </c>
      <c r="X190" s="40">
        <v>6.5389505371608596</v>
      </c>
      <c r="Y190" s="40">
        <v>7.2491093225061496</v>
      </c>
      <c r="Z190" s="40">
        <v>7.6985715602018399</v>
      </c>
      <c r="AA190" s="40">
        <v>7.5509559943510096</v>
      </c>
      <c r="AB190" s="40">
        <v>7.0639354602748297</v>
      </c>
      <c r="AC190" s="40">
        <v>6.3245801080761899</v>
      </c>
      <c r="AD190" s="40">
        <v>5.4698793213994703</v>
      </c>
      <c r="AE190" s="40">
        <v>4.4380167550793601</v>
      </c>
      <c r="AF190" s="40">
        <v>3.5064633663356402</v>
      </c>
      <c r="AG190" s="40">
        <v>1.0906318849578E-2</v>
      </c>
      <c r="AH190" s="40">
        <v>8.4246468127787601E-3</v>
      </c>
      <c r="AI190" s="40">
        <v>2.6778942316729799E-2</v>
      </c>
      <c r="AJ190" s="40">
        <v>-1.1026613390639E-2</v>
      </c>
      <c r="AK190" s="40">
        <v>-3.8618603018583898E-3</v>
      </c>
      <c r="AL190" s="40">
        <v>-1.51501531871053E-2</v>
      </c>
      <c r="AM190" s="40">
        <v>-4.3776251526894398E-2</v>
      </c>
      <c r="AN190" s="40">
        <v>-7.1078879626207098E-2</v>
      </c>
      <c r="AO190" s="40">
        <v>2.36895807637614E-2</v>
      </c>
      <c r="AP190" s="40">
        <v>1.8336923942916299E-2</v>
      </c>
      <c r="AQ190" s="40">
        <v>-2.25711068721339E-2</v>
      </c>
      <c r="AR190" s="40">
        <v>4.5635523523550499E-4</v>
      </c>
      <c r="AS190" s="40">
        <v>-6.5288148468988699E-2</v>
      </c>
      <c r="AT190" s="40">
        <v>-0.109759431662714</v>
      </c>
      <c r="AU190" s="40">
        <v>0.98677957209568101</v>
      </c>
      <c r="AV190" s="40">
        <v>1.2737116920687901</v>
      </c>
      <c r="AW190" s="40">
        <v>1.45581157561874</v>
      </c>
      <c r="AX190" s="40">
        <v>1.4747990870764001</v>
      </c>
      <c r="AY190" s="40">
        <v>0.71558741347893695</v>
      </c>
      <c r="AZ190" s="40">
        <v>-0.89203627869777902</v>
      </c>
      <c r="BA190" s="40">
        <v>-0.66115685117572098</v>
      </c>
      <c r="BB190" s="40">
        <v>-0.51397756216684398</v>
      </c>
      <c r="BC190" s="40">
        <v>-0.26620498083572303</v>
      </c>
      <c r="BD190" s="40">
        <v>-0.15936728842508699</v>
      </c>
      <c r="BE190" s="40">
        <v>3.8569341369124398E-2</v>
      </c>
      <c r="BF190" s="40">
        <v>3.0608785486027398E-2</v>
      </c>
      <c r="BG190" s="40">
        <v>4.3062364362678698E-2</v>
      </c>
      <c r="BH190" s="40">
        <v>4.70884542514913E-3</v>
      </c>
      <c r="BI190" s="40">
        <v>1.2346612742705401E-2</v>
      </c>
      <c r="BJ190" s="40">
        <v>-2.5234941895063402E-4</v>
      </c>
      <c r="BK190" s="40">
        <v>-2.3345339471362098E-2</v>
      </c>
      <c r="BL190" s="40">
        <v>-4.3823908347963098E-2</v>
      </c>
      <c r="BM190" s="40">
        <v>4.6326181672224201E-2</v>
      </c>
      <c r="BN190" s="40">
        <v>4.3243514185771603E-2</v>
      </c>
      <c r="BO190" s="40">
        <v>2.1606964897017298E-3</v>
      </c>
      <c r="BP190" s="40">
        <v>1.8893984796465001E-2</v>
      </c>
      <c r="BQ190" s="40">
        <v>-4.6748997681755E-2</v>
      </c>
      <c r="BR190" s="40">
        <v>-7.3120486399737006E-2</v>
      </c>
      <c r="BS190" s="40">
        <v>1.0401754374821</v>
      </c>
      <c r="BT190" s="40">
        <v>1.3429554040862199</v>
      </c>
      <c r="BU190" s="40">
        <v>1.5351155202662801</v>
      </c>
      <c r="BV190" s="40">
        <v>1.5646757726618199</v>
      </c>
      <c r="BW190" s="40">
        <v>0.80219711758712997</v>
      </c>
      <c r="BX190" s="40">
        <v>-0.83206625053859795</v>
      </c>
      <c r="BY190" s="40">
        <v>-0.60024648916978396</v>
      </c>
      <c r="BZ190" s="40">
        <v>-0.46238290195939302</v>
      </c>
      <c r="CA190" s="40">
        <v>-0.21822237190666699</v>
      </c>
      <c r="CB190" s="40">
        <v>-0.12115010385446</v>
      </c>
      <c r="CC190" s="40">
        <v>5.77286664971257E-2</v>
      </c>
      <c r="CD190" s="40">
        <v>4.5973452352242601E-2</v>
      </c>
      <c r="CE190" s="40">
        <v>5.4340212868002301E-2</v>
      </c>
      <c r="CF190" s="40">
        <v>1.5607176266507299E-2</v>
      </c>
      <c r="CG190" s="40">
        <v>2.3572551797984599E-2</v>
      </c>
      <c r="CH190" s="40">
        <v>1.0065824088140199E-2</v>
      </c>
      <c r="CI190" s="40">
        <v>-9.1949520197756006E-3</v>
      </c>
      <c r="CJ190" s="40">
        <v>-2.4947198266653502E-2</v>
      </c>
      <c r="CK190" s="40">
        <v>6.2004222504226603E-2</v>
      </c>
      <c r="CL190" s="40">
        <v>6.04937427157737E-2</v>
      </c>
      <c r="CM190" s="40">
        <v>1.92898681583577E-2</v>
      </c>
      <c r="CN190" s="40">
        <v>3.1663830864574097E-2</v>
      </c>
      <c r="CO190" s="40">
        <v>-3.3908838321776401E-2</v>
      </c>
      <c r="CP190" s="40">
        <v>-4.7744464522720298E-2</v>
      </c>
      <c r="CQ190" s="40">
        <v>1.0771572511905001</v>
      </c>
      <c r="CR190" s="40">
        <v>1.39091338809445</v>
      </c>
      <c r="CS190" s="40">
        <v>1.5900411907479299</v>
      </c>
      <c r="CT190" s="40">
        <v>1.6269240913096199</v>
      </c>
      <c r="CU190" s="40">
        <v>0.86218273481591801</v>
      </c>
      <c r="CV190" s="40">
        <v>-0.79053119172044795</v>
      </c>
      <c r="CW190" s="40">
        <v>-0.55806015799388198</v>
      </c>
      <c r="CX190" s="40">
        <v>-0.426648597470979</v>
      </c>
      <c r="CY190" s="40">
        <v>-0.18498976313038701</v>
      </c>
      <c r="CZ190" s="40">
        <v>-9.4680998240707206E-2</v>
      </c>
      <c r="DA190" s="40">
        <v>7.6887991625127106E-2</v>
      </c>
      <c r="DB190" s="40">
        <v>6.1338119218457901E-2</v>
      </c>
      <c r="DC190" s="40">
        <v>6.5618061373326E-2</v>
      </c>
      <c r="DD190" s="40">
        <v>2.6505507107865599E-2</v>
      </c>
      <c r="DE190" s="40">
        <v>3.4798490853263801E-2</v>
      </c>
      <c r="DF190" s="40">
        <v>2.0383997595231001E-2</v>
      </c>
      <c r="DG190" s="40">
        <v>4.9554354318109301E-3</v>
      </c>
      <c r="DH190" s="40">
        <v>-6.0704881853439301E-3</v>
      </c>
      <c r="DI190" s="40">
        <v>7.7682263336229102E-2</v>
      </c>
      <c r="DJ190" s="40">
        <v>7.7743971245775895E-2</v>
      </c>
      <c r="DK190" s="40">
        <v>3.6419039827013701E-2</v>
      </c>
      <c r="DL190" s="40">
        <v>4.4433676932683297E-2</v>
      </c>
      <c r="DM190" s="40">
        <v>-2.1068678961797802E-2</v>
      </c>
      <c r="DN190" s="40">
        <v>-2.23684426457036E-2</v>
      </c>
      <c r="DO190" s="40">
        <v>1.11413906489891</v>
      </c>
      <c r="DP190" s="40">
        <v>1.43887137210267</v>
      </c>
      <c r="DQ190" s="40">
        <v>1.64496686122959</v>
      </c>
      <c r="DR190" s="40">
        <v>1.6891724099574299</v>
      </c>
      <c r="DS190" s="40">
        <v>0.92216835204470704</v>
      </c>
      <c r="DT190" s="40">
        <v>-0.74899613290229805</v>
      </c>
      <c r="DU190" s="40">
        <v>-0.515873826817981</v>
      </c>
      <c r="DV190" s="40">
        <v>-0.39091429298256503</v>
      </c>
      <c r="DW190" s="40">
        <v>-0.151757154354107</v>
      </c>
      <c r="DX190" s="40">
        <v>-6.8211892626954707E-2</v>
      </c>
      <c r="DY190" s="40">
        <v>0.10455101414467299</v>
      </c>
      <c r="DZ190" s="40">
        <v>8.3522257891706503E-2</v>
      </c>
      <c r="EA190" s="40">
        <v>8.1901483419274904E-2</v>
      </c>
      <c r="EB190" s="40">
        <v>4.2240965923653701E-2</v>
      </c>
      <c r="EC190" s="40">
        <v>5.1006963897827599E-2</v>
      </c>
      <c r="ED190" s="40">
        <v>3.5281801363385698E-2</v>
      </c>
      <c r="EE190" s="40">
        <v>2.5386347487343201E-2</v>
      </c>
      <c r="EF190" s="40">
        <v>2.1184483092900101E-2</v>
      </c>
      <c r="EG190" s="40">
        <v>0.100318864244692</v>
      </c>
      <c r="EH190" s="40">
        <v>0.102650561488631</v>
      </c>
      <c r="EI190" s="40">
        <v>6.1150843188849301E-2</v>
      </c>
      <c r="EJ190" s="40">
        <v>6.2871306493912704E-2</v>
      </c>
      <c r="EK190" s="40">
        <v>-2.5295281745641501E-3</v>
      </c>
      <c r="EL190" s="40">
        <v>1.4270502617272999E-2</v>
      </c>
      <c r="EM190" s="40">
        <v>1.16753493028532</v>
      </c>
      <c r="EN190" s="40">
        <v>1.5081150841201001</v>
      </c>
      <c r="EO190" s="40">
        <v>1.7242708058771301</v>
      </c>
      <c r="EP190" s="40">
        <v>1.77904909554284</v>
      </c>
      <c r="EQ190" s="40">
        <v>1.0087780561529001</v>
      </c>
      <c r="ER190" s="40">
        <v>-0.68902610474311698</v>
      </c>
      <c r="ES190" s="40">
        <v>-0.45496346481204403</v>
      </c>
      <c r="ET190" s="40">
        <v>-0.33931963277511301</v>
      </c>
      <c r="EU190" s="40">
        <v>-0.103774545425052</v>
      </c>
      <c r="EV190" s="40">
        <v>-2.9994708056327299E-2</v>
      </c>
      <c r="EW190" s="40">
        <v>76.952914362316207</v>
      </c>
      <c r="EX190" s="40">
        <v>75.108666817149199</v>
      </c>
      <c r="EY190" s="40">
        <v>73.370561463394196</v>
      </c>
      <c r="EZ190" s="40">
        <v>71.410372262169005</v>
      </c>
      <c r="FA190" s="40">
        <v>69.294934980340201</v>
      </c>
      <c r="FB190" s="40">
        <v>68.013727797075205</v>
      </c>
      <c r="FC190" s="40">
        <v>66.866897223926102</v>
      </c>
      <c r="FD190" s="40">
        <v>68.279314435551797</v>
      </c>
      <c r="FE190" s="40">
        <v>71.711090196780304</v>
      </c>
      <c r="FF190" s="40">
        <v>76.028356823046195</v>
      </c>
      <c r="FG190" s="40">
        <v>80.567466563142403</v>
      </c>
      <c r="FH190" s="40">
        <v>84.670014906494998</v>
      </c>
      <c r="FI190" s="40">
        <v>88.108827748554702</v>
      </c>
      <c r="FJ190" s="40">
        <v>90.612528782429493</v>
      </c>
      <c r="FK190" s="40">
        <v>93.059188449244502</v>
      </c>
      <c r="FL190" s="40">
        <v>94.376669842256504</v>
      </c>
      <c r="FM190" s="40">
        <v>95.505480126318801</v>
      </c>
      <c r="FN190" s="40">
        <v>95.407025623899798</v>
      </c>
      <c r="FO190" s="40">
        <v>93.618726479379305</v>
      </c>
      <c r="FP190" s="40">
        <v>90.419093441600694</v>
      </c>
      <c r="FQ190" s="40">
        <v>85.238280066053804</v>
      </c>
      <c r="FR190" s="40">
        <v>79.807792980390701</v>
      </c>
      <c r="FS190" s="40">
        <v>76.4846178715772</v>
      </c>
      <c r="FT190" s="40">
        <v>74.029972635417593</v>
      </c>
      <c r="FU190" s="40">
        <v>2.9374533106973501E-2</v>
      </c>
      <c r="FV190" s="40">
        <v>0</v>
      </c>
      <c r="FW190" s="40">
        <v>0</v>
      </c>
      <c r="FX190" s="41">
        <v>1</v>
      </c>
      <c r="FY190" s="22"/>
      <c r="FZ190" s="22"/>
    </row>
    <row r="191" spans="1:182" x14ac:dyDescent="0.2">
      <c r="A191" t="s">
        <v>42</v>
      </c>
      <c r="B191" t="s">
        <v>58</v>
      </c>
      <c r="C191" t="s">
        <v>3</v>
      </c>
      <c r="D191" t="s">
        <v>79</v>
      </c>
      <c r="E191" t="s">
        <v>77</v>
      </c>
      <c r="F191" s="22" t="s">
        <v>1</v>
      </c>
      <c r="G191" s="35">
        <v>43672</v>
      </c>
      <c r="H191" s="40">
        <v>12196</v>
      </c>
      <c r="I191" s="40">
        <v>11.3922593514152</v>
      </c>
      <c r="J191" s="40">
        <v>9.9772295932478592</v>
      </c>
      <c r="K191" s="40">
        <v>9.1129839949736802</v>
      </c>
      <c r="L191" s="40">
        <v>8.5681277755286906</v>
      </c>
      <c r="M191" s="40">
        <v>8.4163497577040207</v>
      </c>
      <c r="N191" s="40">
        <v>8.8696840750677506</v>
      </c>
      <c r="O191" s="40">
        <v>9.8628652028345805</v>
      </c>
      <c r="P191" s="40">
        <v>10.508483394838001</v>
      </c>
      <c r="Q191" s="40">
        <v>10.8076124732008</v>
      </c>
      <c r="R191" s="40">
        <v>11.3266783353024</v>
      </c>
      <c r="S191" s="40">
        <v>12.2824779751734</v>
      </c>
      <c r="T191" s="40">
        <v>13.783308897956699</v>
      </c>
      <c r="U191" s="40">
        <v>15.456669636919701</v>
      </c>
      <c r="V191" s="40">
        <v>16.923065234986499</v>
      </c>
      <c r="W191" s="40">
        <v>18.551221619684501</v>
      </c>
      <c r="X191" s="40">
        <v>20.4128749506195</v>
      </c>
      <c r="Y191" s="40">
        <v>22.152608569415701</v>
      </c>
      <c r="Z191" s="40">
        <v>23.590605366239899</v>
      </c>
      <c r="AA191" s="40">
        <v>23.627808468429802</v>
      </c>
      <c r="AB191" s="40">
        <v>22.755056802311099</v>
      </c>
      <c r="AC191" s="40">
        <v>21.179918489430602</v>
      </c>
      <c r="AD191" s="40">
        <v>19.088930674806299</v>
      </c>
      <c r="AE191" s="40">
        <v>15.977130960417901</v>
      </c>
      <c r="AF191" s="40">
        <v>13.070015744080001</v>
      </c>
      <c r="AG191" s="40">
        <v>-6.0250323831035499E-2</v>
      </c>
      <c r="AH191" s="40">
        <v>-0.137854401282933</v>
      </c>
      <c r="AI191" s="40">
        <v>-0.105314786302171</v>
      </c>
      <c r="AJ191" s="40">
        <v>-0.18335317545574301</v>
      </c>
      <c r="AK191" s="40">
        <v>-0.14529792588463</v>
      </c>
      <c r="AL191" s="40">
        <v>-3.6423273695776699E-2</v>
      </c>
      <c r="AM191" s="40">
        <v>-3.3010856029159902E-2</v>
      </c>
      <c r="AN191" s="40">
        <v>1.07258733664423E-2</v>
      </c>
      <c r="AO191" s="40">
        <v>9.8537073216573793E-3</v>
      </c>
      <c r="AP191" s="40">
        <v>-7.0361072495042698E-2</v>
      </c>
      <c r="AQ191" s="40">
        <v>-8.1778900271947993E-2</v>
      </c>
      <c r="AR191" s="40">
        <v>-4.6465477112270101E-2</v>
      </c>
      <c r="AS191" s="40">
        <v>-3.4867214008958099E-2</v>
      </c>
      <c r="AT191" s="40">
        <v>-0.16771332091659899</v>
      </c>
      <c r="AU191" s="40">
        <v>1.8690957780490001</v>
      </c>
      <c r="AV191" s="40">
        <v>2.38216138041079</v>
      </c>
      <c r="AW191" s="40">
        <v>2.56195297967311</v>
      </c>
      <c r="AX191" s="40">
        <v>2.49299707922136</v>
      </c>
      <c r="AY191" s="40">
        <v>1.9113455677898299</v>
      </c>
      <c r="AZ191" s="40">
        <v>-0.44633407693650401</v>
      </c>
      <c r="BA191" s="40">
        <v>-0.72466617627863195</v>
      </c>
      <c r="BB191" s="40">
        <v>-0.513759198480646</v>
      </c>
      <c r="BC191" s="40">
        <v>-0.44604763107156198</v>
      </c>
      <c r="BD191" s="40">
        <v>-0.29669188301428001</v>
      </c>
      <c r="BE191" s="40">
        <v>6.0455864479564301E-3</v>
      </c>
      <c r="BF191" s="40">
        <v>-6.0366854271870898E-2</v>
      </c>
      <c r="BG191" s="40">
        <v>-3.2603094333745003E-2</v>
      </c>
      <c r="BH191" s="40">
        <v>-0.109840869794116</v>
      </c>
      <c r="BI191" s="40">
        <v>-7.6186080308370194E-2</v>
      </c>
      <c r="BJ191" s="40">
        <v>1.4191324727180101E-2</v>
      </c>
      <c r="BK191" s="40">
        <v>4.26200796776465E-2</v>
      </c>
      <c r="BL191" s="40">
        <v>7.48092369392441E-2</v>
      </c>
      <c r="BM191" s="40">
        <v>7.4621014285048401E-2</v>
      </c>
      <c r="BN191" s="40">
        <v>-1.9276050763045002E-2</v>
      </c>
      <c r="BO191" s="40">
        <v>-4.6315662346584803E-2</v>
      </c>
      <c r="BP191" s="40">
        <v>-2.1331423591067399E-2</v>
      </c>
      <c r="BQ191" s="40">
        <v>-1.0419996616927199E-2</v>
      </c>
      <c r="BR191" s="40">
        <v>-7.2920300985942196E-2</v>
      </c>
      <c r="BS191" s="40">
        <v>2.0029417424337601</v>
      </c>
      <c r="BT191" s="40">
        <v>2.56828775484923</v>
      </c>
      <c r="BU191" s="40">
        <v>2.76429610733758</v>
      </c>
      <c r="BV191" s="40">
        <v>2.7066420191809999</v>
      </c>
      <c r="BW191" s="40">
        <v>2.1241121774687799</v>
      </c>
      <c r="BX191" s="40">
        <v>-0.32756830314854202</v>
      </c>
      <c r="BY191" s="40">
        <v>-0.61085022926325805</v>
      </c>
      <c r="BZ191" s="40">
        <v>-0.39935674067972299</v>
      </c>
      <c r="CA191" s="40">
        <v>-0.29587051895199501</v>
      </c>
      <c r="CB191" s="40">
        <v>-0.184401826468956</v>
      </c>
      <c r="CC191" s="40">
        <v>5.1961931951941598E-2</v>
      </c>
      <c r="CD191" s="40">
        <v>-6.6992152600014298E-3</v>
      </c>
      <c r="CE191" s="40">
        <v>1.7756802024138402E-2</v>
      </c>
      <c r="CF191" s="40">
        <v>-5.8926470831205897E-2</v>
      </c>
      <c r="CG191" s="40">
        <v>-2.8319426595596501E-2</v>
      </c>
      <c r="CH191" s="40">
        <v>4.9246841409185602E-2</v>
      </c>
      <c r="CI191" s="40">
        <v>9.5001835355927697E-2</v>
      </c>
      <c r="CJ191" s="40">
        <v>0.11919317933453701</v>
      </c>
      <c r="CK191" s="40">
        <v>0.119478653789187</v>
      </c>
      <c r="CL191" s="40">
        <v>1.6105279669765899E-2</v>
      </c>
      <c r="CM191" s="40">
        <v>-2.1753931790077102E-2</v>
      </c>
      <c r="CN191" s="40">
        <v>-3.9236546873964301E-3</v>
      </c>
      <c r="CO191" s="40">
        <v>6.5120716759678003E-3</v>
      </c>
      <c r="CP191" s="40">
        <v>-7.2669441471050998E-3</v>
      </c>
      <c r="CQ191" s="40">
        <v>2.0956430496356999</v>
      </c>
      <c r="CR191" s="40">
        <v>2.6971983147940999</v>
      </c>
      <c r="CS191" s="40">
        <v>2.9044383411661898</v>
      </c>
      <c r="CT191" s="40">
        <v>2.8546118537768801</v>
      </c>
      <c r="CU191" s="40">
        <v>2.2714736831878799</v>
      </c>
      <c r="CV191" s="40">
        <v>-0.245311490015618</v>
      </c>
      <c r="CW191" s="40">
        <v>-0.53202165107451804</v>
      </c>
      <c r="CX191" s="40">
        <v>-0.320121946907582</v>
      </c>
      <c r="CY191" s="40">
        <v>-0.191858308578019</v>
      </c>
      <c r="CZ191" s="40">
        <v>-0.106630075371498</v>
      </c>
      <c r="DA191" s="40">
        <v>9.7878277455926796E-2</v>
      </c>
      <c r="DB191" s="40">
        <v>4.6968423751868001E-2</v>
      </c>
      <c r="DC191" s="40">
        <v>6.8116698382021806E-2</v>
      </c>
      <c r="DD191" s="40">
        <v>-8.0120718682963298E-3</v>
      </c>
      <c r="DE191" s="40">
        <v>1.9547227117177199E-2</v>
      </c>
      <c r="DF191" s="40">
        <v>8.4302358091191201E-2</v>
      </c>
      <c r="DG191" s="40">
        <v>0.147383591034209</v>
      </c>
      <c r="DH191" s="40">
        <v>0.16357712172982899</v>
      </c>
      <c r="DI191" s="40">
        <v>0.164336293293325</v>
      </c>
      <c r="DJ191" s="40">
        <v>5.1486610102576803E-2</v>
      </c>
      <c r="DK191" s="40">
        <v>2.8077987664305798E-3</v>
      </c>
      <c r="DL191" s="40">
        <v>1.34841142162745E-2</v>
      </c>
      <c r="DM191" s="40">
        <v>2.3444139968862798E-2</v>
      </c>
      <c r="DN191" s="40">
        <v>5.8386412691731997E-2</v>
      </c>
      <c r="DO191" s="40">
        <v>2.1883443568376402</v>
      </c>
      <c r="DP191" s="40">
        <v>2.82610887473896</v>
      </c>
      <c r="DQ191" s="40">
        <v>3.0445805749947898</v>
      </c>
      <c r="DR191" s="40">
        <v>3.0025816883727501</v>
      </c>
      <c r="DS191" s="40">
        <v>2.4188351889069701</v>
      </c>
      <c r="DT191" s="40">
        <v>-0.16305467688269301</v>
      </c>
      <c r="DU191" s="40">
        <v>-0.45319307288577798</v>
      </c>
      <c r="DV191" s="40">
        <v>-0.24088715313544101</v>
      </c>
      <c r="DW191" s="40">
        <v>-8.7846098204042697E-2</v>
      </c>
      <c r="DX191" s="40">
        <v>-2.88583242740406E-2</v>
      </c>
      <c r="DY191" s="40">
        <v>0.16417418773491901</v>
      </c>
      <c r="DZ191" s="40">
        <v>0.12445597076293</v>
      </c>
      <c r="EA191" s="40">
        <v>0.140828390350447</v>
      </c>
      <c r="EB191" s="40">
        <v>6.5500233793331197E-2</v>
      </c>
      <c r="EC191" s="40">
        <v>8.8659072693437202E-2</v>
      </c>
      <c r="ED191" s="40">
        <v>0.13491695651414801</v>
      </c>
      <c r="EE191" s="40">
        <v>0.22301452674101499</v>
      </c>
      <c r="EF191" s="40">
        <v>0.227660485302631</v>
      </c>
      <c r="EG191" s="40">
        <v>0.229103600256716</v>
      </c>
      <c r="EH191" s="40">
        <v>0.102571631834574</v>
      </c>
      <c r="EI191" s="40">
        <v>3.8271036691793797E-2</v>
      </c>
      <c r="EJ191" s="40">
        <v>3.8618167737477199E-2</v>
      </c>
      <c r="EK191" s="40">
        <v>4.7891357360893699E-2</v>
      </c>
      <c r="EL191" s="40">
        <v>0.15317943262238901</v>
      </c>
      <c r="EM191" s="40">
        <v>2.3221903212224002</v>
      </c>
      <c r="EN191" s="40">
        <v>3.0122352491774</v>
      </c>
      <c r="EO191" s="40">
        <v>3.2469237026592701</v>
      </c>
      <c r="EP191" s="40">
        <v>3.2162266283323899</v>
      </c>
      <c r="EQ191" s="40">
        <v>2.6316017985859199</v>
      </c>
      <c r="ER191" s="40">
        <v>-4.4288903094732102E-2</v>
      </c>
      <c r="ES191" s="40">
        <v>-0.33937712587040397</v>
      </c>
      <c r="ET191" s="40">
        <v>-0.126484695334518</v>
      </c>
      <c r="EU191" s="40">
        <v>6.2331013915524203E-2</v>
      </c>
      <c r="EV191" s="40">
        <v>8.3431732271283504E-2</v>
      </c>
      <c r="EW191" s="40">
        <v>72.606612307834695</v>
      </c>
      <c r="EX191" s="40">
        <v>70.956627774991901</v>
      </c>
      <c r="EY191" s="40">
        <v>69.555118036538701</v>
      </c>
      <c r="EZ191" s="40">
        <v>68.107609937705604</v>
      </c>
      <c r="FA191" s="40">
        <v>66.624150721220801</v>
      </c>
      <c r="FB191" s="40">
        <v>65.734217645873699</v>
      </c>
      <c r="FC191" s="40">
        <v>64.704830932966601</v>
      </c>
      <c r="FD191" s="40">
        <v>65.940379601975394</v>
      </c>
      <c r="FE191" s="40">
        <v>68.898448702545195</v>
      </c>
      <c r="FF191" s="40">
        <v>72.826861008642993</v>
      </c>
      <c r="FG191" s="40">
        <v>77.734640462085295</v>
      </c>
      <c r="FH191" s="40">
        <v>81.692359300877101</v>
      </c>
      <c r="FI191" s="40">
        <v>84.944617257570997</v>
      </c>
      <c r="FJ191" s="40">
        <v>86.842589283199004</v>
      </c>
      <c r="FK191" s="40">
        <v>88.864924072498397</v>
      </c>
      <c r="FL191" s="40">
        <v>89.864473211626105</v>
      </c>
      <c r="FM191" s="40">
        <v>90.134559834238601</v>
      </c>
      <c r="FN191" s="40">
        <v>89.449056978442599</v>
      </c>
      <c r="FO191" s="40">
        <v>87.378080850646199</v>
      </c>
      <c r="FP191" s="40">
        <v>84.219989038788597</v>
      </c>
      <c r="FQ191" s="40">
        <v>79.690861060847794</v>
      </c>
      <c r="FR191" s="40">
        <v>75.142280212075306</v>
      </c>
      <c r="FS191" s="40">
        <v>72.497876976940006</v>
      </c>
      <c r="FT191" s="40">
        <v>70.506153907184299</v>
      </c>
      <c r="FU191" s="40">
        <v>2.0548083278728799E-2</v>
      </c>
      <c r="FV191" s="40">
        <v>0</v>
      </c>
      <c r="FW191" s="40">
        <v>0</v>
      </c>
      <c r="FX191" s="41">
        <v>1</v>
      </c>
      <c r="FY191" s="22"/>
      <c r="FZ191" s="22"/>
    </row>
    <row r="192" spans="1:182" x14ac:dyDescent="0.2">
      <c r="A192" t="s">
        <v>42</v>
      </c>
      <c r="B192" t="s">
        <v>58</v>
      </c>
      <c r="C192" t="s">
        <v>3</v>
      </c>
      <c r="D192" t="s">
        <v>79</v>
      </c>
      <c r="E192" t="s">
        <v>77</v>
      </c>
      <c r="F192" s="22" t="s">
        <v>77</v>
      </c>
      <c r="G192" s="35">
        <v>43672</v>
      </c>
      <c r="H192" s="40">
        <v>9899</v>
      </c>
      <c r="I192" s="40">
        <v>9.3184367722964492</v>
      </c>
      <c r="J192" s="40">
        <v>8.17716850686441</v>
      </c>
      <c r="K192" s="40">
        <v>7.4653971766181</v>
      </c>
      <c r="L192" s="40">
        <v>7.02312777205979</v>
      </c>
      <c r="M192" s="40">
        <v>6.8988070740580003</v>
      </c>
      <c r="N192" s="40">
        <v>7.26369165318635</v>
      </c>
      <c r="O192" s="40">
        <v>8.0629411773639195</v>
      </c>
      <c r="P192" s="40">
        <v>8.5531521629033804</v>
      </c>
      <c r="Q192" s="40">
        <v>8.7538619352405505</v>
      </c>
      <c r="R192" s="40">
        <v>9.1490744370887107</v>
      </c>
      <c r="S192" s="40">
        <v>9.8868799185155698</v>
      </c>
      <c r="T192" s="40">
        <v>11.0455508602434</v>
      </c>
      <c r="U192" s="40">
        <v>12.339633937084599</v>
      </c>
      <c r="V192" s="40">
        <v>13.442249671825801</v>
      </c>
      <c r="W192" s="40">
        <v>14.6867307912319</v>
      </c>
      <c r="X192" s="40">
        <v>16.105859428776402</v>
      </c>
      <c r="Y192" s="40">
        <v>17.349707922460698</v>
      </c>
      <c r="Z192" s="40">
        <v>18.432133506474099</v>
      </c>
      <c r="AA192" s="40">
        <v>18.540835866928301</v>
      </c>
      <c r="AB192" s="40">
        <v>17.974732321784</v>
      </c>
      <c r="AC192" s="40">
        <v>16.882194189833299</v>
      </c>
      <c r="AD192" s="40">
        <v>15.360917301887699</v>
      </c>
      <c r="AE192" s="40">
        <v>12.941883577688101</v>
      </c>
      <c r="AF192" s="40">
        <v>10.662071730786201</v>
      </c>
      <c r="AG192" s="40">
        <v>-8.4055034474640702E-2</v>
      </c>
      <c r="AH192" s="40">
        <v>-0.15804922711731401</v>
      </c>
      <c r="AI192" s="40">
        <v>-0.13254002621675601</v>
      </c>
      <c r="AJ192" s="40">
        <v>-0.175103533589098</v>
      </c>
      <c r="AK192" s="40">
        <v>-0.14506232293125301</v>
      </c>
      <c r="AL192" s="40">
        <v>-4.3056758185264901E-2</v>
      </c>
      <c r="AM192" s="40">
        <v>-4.1002512612678302E-2</v>
      </c>
      <c r="AN192" s="40">
        <v>2.0175685350182101E-2</v>
      </c>
      <c r="AO192" s="40">
        <v>-1.6738986976982801E-2</v>
      </c>
      <c r="AP192" s="40">
        <v>-9.4086948464185194E-2</v>
      </c>
      <c r="AQ192" s="40">
        <v>-0.10248701119676901</v>
      </c>
      <c r="AR192" s="40">
        <v>-6.0180298337763602E-2</v>
      </c>
      <c r="AS192" s="40">
        <v>-8.9611934227981204E-3</v>
      </c>
      <c r="AT192" s="40">
        <v>-8.62749840910009E-2</v>
      </c>
      <c r="AU192" s="40">
        <v>1.1737719095258199</v>
      </c>
      <c r="AV192" s="40">
        <v>1.51525293986819</v>
      </c>
      <c r="AW192" s="40">
        <v>1.56332116740955</v>
      </c>
      <c r="AX192" s="40">
        <v>1.4992660329132199</v>
      </c>
      <c r="AY192" s="40">
        <v>1.35377996985601</v>
      </c>
      <c r="AZ192" s="40">
        <v>4.0502211184690801E-2</v>
      </c>
      <c r="BA192" s="40">
        <v>-0.33053960320653503</v>
      </c>
      <c r="BB192" s="40">
        <v>-0.21345793788202799</v>
      </c>
      <c r="BC192" s="40">
        <v>-0.29117150225168398</v>
      </c>
      <c r="BD192" s="40">
        <v>-0.212963232930033</v>
      </c>
      <c r="BE192" s="40">
        <v>-2.4241568100363799E-2</v>
      </c>
      <c r="BF192" s="40">
        <v>-9.1735335101597704E-2</v>
      </c>
      <c r="BG192" s="40">
        <v>-6.7038969177115701E-2</v>
      </c>
      <c r="BH192" s="40">
        <v>-0.111289966641894</v>
      </c>
      <c r="BI192" s="40">
        <v>-8.8666556028526897E-2</v>
      </c>
      <c r="BJ192" s="40">
        <v>5.0221739362649002E-3</v>
      </c>
      <c r="BK192" s="40">
        <v>3.2386079882631501E-2</v>
      </c>
      <c r="BL192" s="40">
        <v>8.4181054321752102E-2</v>
      </c>
      <c r="BM192" s="40">
        <v>3.9495955772343001E-2</v>
      </c>
      <c r="BN192" s="40">
        <v>-5.2608785658395697E-2</v>
      </c>
      <c r="BO192" s="40">
        <v>-6.5124343822765093E-2</v>
      </c>
      <c r="BP192" s="40">
        <v>-3.8350041037858003E-2</v>
      </c>
      <c r="BQ192" s="40">
        <v>1.2249895508433899E-2</v>
      </c>
      <c r="BR192" s="40">
        <v>-1.5828009712822701E-2</v>
      </c>
      <c r="BS192" s="40">
        <v>1.2780409698013</v>
      </c>
      <c r="BT192" s="40">
        <v>1.65884143594379</v>
      </c>
      <c r="BU192" s="40">
        <v>1.7190729932948601</v>
      </c>
      <c r="BV192" s="40">
        <v>1.6524128751968099</v>
      </c>
      <c r="BW192" s="40">
        <v>1.52137755401289</v>
      </c>
      <c r="BX192" s="40">
        <v>0.14877472027538199</v>
      </c>
      <c r="BY192" s="40">
        <v>-0.23940714542713601</v>
      </c>
      <c r="BZ192" s="40">
        <v>-0.11809272110959</v>
      </c>
      <c r="CA192" s="40">
        <v>-0.16587818528239001</v>
      </c>
      <c r="CB192" s="40">
        <v>-0.119120024904837</v>
      </c>
      <c r="CC192" s="40">
        <v>1.7185056502490401E-2</v>
      </c>
      <c r="CD192" s="40">
        <v>-4.5806535501534497E-2</v>
      </c>
      <c r="CE192" s="40">
        <v>-2.1673136605367599E-2</v>
      </c>
      <c r="CF192" s="40">
        <v>-6.7092884567615904E-2</v>
      </c>
      <c r="CG192" s="40">
        <v>-4.9607019668433297E-2</v>
      </c>
      <c r="CH192" s="40">
        <v>3.8321495862226398E-2</v>
      </c>
      <c r="CI192" s="40">
        <v>8.3214795483413095E-2</v>
      </c>
      <c r="CJ192" s="40">
        <v>0.12851097789382401</v>
      </c>
      <c r="CK192" s="40">
        <v>7.8444105813705298E-2</v>
      </c>
      <c r="CL192" s="40">
        <v>-2.3881136452790198E-2</v>
      </c>
      <c r="CM192" s="40">
        <v>-3.9247074216304099E-2</v>
      </c>
      <c r="CN192" s="40">
        <v>-2.3230471332802E-2</v>
      </c>
      <c r="CO192" s="40">
        <v>2.69406310875006E-2</v>
      </c>
      <c r="CP192" s="40">
        <v>3.2963350140996703E-2</v>
      </c>
      <c r="CQ192" s="40">
        <v>1.3502574033163799</v>
      </c>
      <c r="CR192" s="40">
        <v>1.75829039091642</v>
      </c>
      <c r="CS192" s="40">
        <v>1.8269462334409099</v>
      </c>
      <c r="CT192" s="40">
        <v>1.7584819116357899</v>
      </c>
      <c r="CU192" s="40">
        <v>1.63745513025244</v>
      </c>
      <c r="CV192" s="40">
        <v>0.223763930244295</v>
      </c>
      <c r="CW192" s="40">
        <v>-0.17628908278319799</v>
      </c>
      <c r="CX192" s="40">
        <v>-5.2043062481201101E-2</v>
      </c>
      <c r="CY192" s="40">
        <v>-7.9100415626734102E-2</v>
      </c>
      <c r="CZ192" s="40">
        <v>-5.4124504898338803E-2</v>
      </c>
      <c r="DA192" s="40">
        <v>5.86116811053446E-2</v>
      </c>
      <c r="DB192" s="40">
        <v>1.22264098528641E-4</v>
      </c>
      <c r="DC192" s="40">
        <v>2.36926959663805E-2</v>
      </c>
      <c r="DD192" s="40">
        <v>-2.28958024933382E-2</v>
      </c>
      <c r="DE192" s="40">
        <v>-1.0547483308339701E-2</v>
      </c>
      <c r="DF192" s="40">
        <v>7.1620817788187893E-2</v>
      </c>
      <c r="DG192" s="40">
        <v>0.13404351108419499</v>
      </c>
      <c r="DH192" s="40">
        <v>0.17284090146589601</v>
      </c>
      <c r="DI192" s="40">
        <v>0.117392255855068</v>
      </c>
      <c r="DJ192" s="40">
        <v>4.8465127528154002E-3</v>
      </c>
      <c r="DK192" s="40">
        <v>-1.3369804609843E-2</v>
      </c>
      <c r="DL192" s="40">
        <v>-8.1109016277459995E-3</v>
      </c>
      <c r="DM192" s="40">
        <v>4.1631366666567401E-2</v>
      </c>
      <c r="DN192" s="40">
        <v>8.1754709994816099E-2</v>
      </c>
      <c r="DO192" s="40">
        <v>1.42247383683146</v>
      </c>
      <c r="DP192" s="40">
        <v>1.8577393458890501</v>
      </c>
      <c r="DQ192" s="40">
        <v>1.9348194735869599</v>
      </c>
      <c r="DR192" s="40">
        <v>1.8645509480747799</v>
      </c>
      <c r="DS192" s="40">
        <v>1.7535327064920001</v>
      </c>
      <c r="DT192" s="40">
        <v>0.29875314021320798</v>
      </c>
      <c r="DU192" s="40">
        <v>-0.113171020139261</v>
      </c>
      <c r="DV192" s="40">
        <v>1.40065961471876E-2</v>
      </c>
      <c r="DW192" s="40">
        <v>7.6773540289223003E-3</v>
      </c>
      <c r="DX192" s="40">
        <v>1.08710151081595E-2</v>
      </c>
      <c r="DY192" s="40">
        <v>0.118425147479622</v>
      </c>
      <c r="DZ192" s="40">
        <v>6.6436156114244804E-2</v>
      </c>
      <c r="EA192" s="40">
        <v>8.9193753006021101E-2</v>
      </c>
      <c r="EB192" s="40">
        <v>4.0917764453866703E-2</v>
      </c>
      <c r="EC192" s="40">
        <v>4.5848283594386398E-2</v>
      </c>
      <c r="ED192" s="40">
        <v>0.119699749909718</v>
      </c>
      <c r="EE192" s="40">
        <v>0.20743210357950501</v>
      </c>
      <c r="EF192" s="40">
        <v>0.23684627043746601</v>
      </c>
      <c r="EG192" s="40">
        <v>0.17362719860439299</v>
      </c>
      <c r="EH192" s="40">
        <v>4.6324675558604901E-2</v>
      </c>
      <c r="EI192" s="40">
        <v>2.39928627641606E-2</v>
      </c>
      <c r="EJ192" s="40">
        <v>1.3719355672159501E-2</v>
      </c>
      <c r="EK192" s="40">
        <v>6.2842455597799399E-2</v>
      </c>
      <c r="EL192" s="40">
        <v>0.152201684372994</v>
      </c>
      <c r="EM192" s="40">
        <v>1.5267428971069399</v>
      </c>
      <c r="EN192" s="40">
        <v>2.0013278419646499</v>
      </c>
      <c r="EO192" s="40">
        <v>2.09057129947228</v>
      </c>
      <c r="EP192" s="40">
        <v>2.0176977903583699</v>
      </c>
      <c r="EQ192" s="40">
        <v>1.9211302906488701</v>
      </c>
      <c r="ER192" s="40">
        <v>0.40702564930389801</v>
      </c>
      <c r="ES192" s="40">
        <v>-2.2038562359861499E-2</v>
      </c>
      <c r="ET192" s="40">
        <v>0.109371812919626</v>
      </c>
      <c r="EU192" s="40">
        <v>0.132970670998216</v>
      </c>
      <c r="EV192" s="40">
        <v>0.104714223133355</v>
      </c>
      <c r="EW192" s="40">
        <v>71.794963272294694</v>
      </c>
      <c r="EX192" s="40">
        <v>70.182992395503405</v>
      </c>
      <c r="EY192" s="40">
        <v>68.853179773508799</v>
      </c>
      <c r="EZ192" s="40">
        <v>67.488192918986499</v>
      </c>
      <c r="FA192" s="40">
        <v>66.117829078453894</v>
      </c>
      <c r="FB192" s="40">
        <v>65.299564949621697</v>
      </c>
      <c r="FC192" s="40">
        <v>64.281285545833995</v>
      </c>
      <c r="FD192" s="40">
        <v>65.487372128152401</v>
      </c>
      <c r="FE192" s="40">
        <v>68.327824423256502</v>
      </c>
      <c r="FF192" s="40">
        <v>72.153709673878893</v>
      </c>
      <c r="FG192" s="40">
        <v>77.132697554238007</v>
      </c>
      <c r="FH192" s="40">
        <v>81.070035860983296</v>
      </c>
      <c r="FI192" s="40">
        <v>84.295223380212207</v>
      </c>
      <c r="FJ192" s="40">
        <v>86.078947479528793</v>
      </c>
      <c r="FK192" s="40">
        <v>88.017645926701505</v>
      </c>
      <c r="FL192" s="40">
        <v>88.966379452085505</v>
      </c>
      <c r="FM192" s="40">
        <v>89.073272864256893</v>
      </c>
      <c r="FN192" s="40">
        <v>88.2596368890935</v>
      </c>
      <c r="FO192" s="40">
        <v>86.128494208165094</v>
      </c>
      <c r="FP192" s="40">
        <v>82.979970247211597</v>
      </c>
      <c r="FQ192" s="40">
        <v>78.609117493929404</v>
      </c>
      <c r="FR192" s="40">
        <v>74.259376980865198</v>
      </c>
      <c r="FS192" s="40">
        <v>71.761252307970295</v>
      </c>
      <c r="FT192" s="40">
        <v>69.873152851988905</v>
      </c>
      <c r="FU192" s="40">
        <v>1.93288888565144E-2</v>
      </c>
      <c r="FV192" s="40">
        <v>0</v>
      </c>
      <c r="FW192" s="40">
        <v>0</v>
      </c>
      <c r="FX192" s="41">
        <v>1</v>
      </c>
      <c r="FY192" s="22"/>
      <c r="FZ192" s="22"/>
    </row>
    <row r="193" spans="1:182" x14ac:dyDescent="0.2">
      <c r="A193" t="s">
        <v>42</v>
      </c>
      <c r="B193" t="s">
        <v>58</v>
      </c>
      <c r="C193" t="s">
        <v>3</v>
      </c>
      <c r="D193" t="s">
        <v>79</v>
      </c>
      <c r="E193" t="s">
        <v>77</v>
      </c>
      <c r="F193" s="22" t="s">
        <v>78</v>
      </c>
      <c r="G193" s="35">
        <v>43672</v>
      </c>
      <c r="H193" s="40">
        <v>2297</v>
      </c>
      <c r="I193" s="40">
        <v>2.02837696765071</v>
      </c>
      <c r="J193" s="40">
        <v>1.7508545431526099</v>
      </c>
      <c r="K193" s="40">
        <v>1.59953588232791</v>
      </c>
      <c r="L193" s="40">
        <v>1.49928824302954</v>
      </c>
      <c r="M193" s="40">
        <v>1.46518726885031</v>
      </c>
      <c r="N193" s="40">
        <v>1.54571868716654</v>
      </c>
      <c r="O193" s="40">
        <v>1.7359708494844099</v>
      </c>
      <c r="P193" s="40">
        <v>1.89002717104536</v>
      </c>
      <c r="Q193" s="40">
        <v>1.99840072358204</v>
      </c>
      <c r="R193" s="40">
        <v>2.13850420313931</v>
      </c>
      <c r="S193" s="40">
        <v>2.36521395890124</v>
      </c>
      <c r="T193" s="40">
        <v>2.7261983972431798</v>
      </c>
      <c r="U193" s="40">
        <v>3.1029953579428402</v>
      </c>
      <c r="V193" s="40">
        <v>3.4593529755839101</v>
      </c>
      <c r="W193" s="40">
        <v>3.83917456786302</v>
      </c>
      <c r="X193" s="40">
        <v>4.2902719590742402</v>
      </c>
      <c r="Y193" s="40">
        <v>4.7921637839429296</v>
      </c>
      <c r="Z193" s="40">
        <v>5.1426807376149402</v>
      </c>
      <c r="AA193" s="40">
        <v>5.0660874627090902</v>
      </c>
      <c r="AB193" s="40">
        <v>4.7490351950916798</v>
      </c>
      <c r="AC193" s="40">
        <v>4.2574440742438604</v>
      </c>
      <c r="AD193" s="40">
        <v>3.66729004072308</v>
      </c>
      <c r="AE193" s="40">
        <v>2.96934784933087</v>
      </c>
      <c r="AF193" s="40">
        <v>2.3416230366339099</v>
      </c>
      <c r="AG193" s="40">
        <v>4.9147882296171299E-5</v>
      </c>
      <c r="AH193" s="40">
        <v>8.6888393154152394E-3</v>
      </c>
      <c r="AI193" s="40">
        <v>1.17440545279715E-2</v>
      </c>
      <c r="AJ193" s="40">
        <v>-2.2154598971442199E-2</v>
      </c>
      <c r="AK193" s="40">
        <v>-1.35777610868348E-2</v>
      </c>
      <c r="AL193" s="40">
        <v>-2.6522538595762101E-2</v>
      </c>
      <c r="AM193" s="40">
        <v>-3.8580587667099403E-2</v>
      </c>
      <c r="AN193" s="40">
        <v>-6.7035223170432701E-2</v>
      </c>
      <c r="AO193" s="40">
        <v>-1.76975671180016E-3</v>
      </c>
      <c r="AP193" s="40">
        <v>-1.5143959609522899E-3</v>
      </c>
      <c r="AQ193" s="40">
        <v>-2.86959082468368E-2</v>
      </c>
      <c r="AR193" s="40">
        <v>-1.00807381643805E-4</v>
      </c>
      <c r="AS193" s="40">
        <v>-4.20811508470589E-2</v>
      </c>
      <c r="AT193" s="40">
        <v>-0.102192795948433</v>
      </c>
      <c r="AU193" s="40">
        <v>0.67980013996245803</v>
      </c>
      <c r="AV193" s="40">
        <v>0.84666688154897596</v>
      </c>
      <c r="AW193" s="40">
        <v>0.99070481506845398</v>
      </c>
      <c r="AX193" s="40">
        <v>0.99458937378402201</v>
      </c>
      <c r="AY193" s="40">
        <v>0.53300116441626599</v>
      </c>
      <c r="AZ193" s="40">
        <v>-0.58153290584051398</v>
      </c>
      <c r="BA193" s="40">
        <v>-0.45016225483627798</v>
      </c>
      <c r="BB193" s="40">
        <v>-0.35427224564686499</v>
      </c>
      <c r="BC193" s="40">
        <v>-0.194295692699927</v>
      </c>
      <c r="BD193" s="40">
        <v>-0.11749912560240899</v>
      </c>
      <c r="BE193" s="40">
        <v>2.1451759397134101E-2</v>
      </c>
      <c r="BF193" s="40">
        <v>2.6990994876332001E-2</v>
      </c>
      <c r="BG193" s="40">
        <v>2.49606479572742E-2</v>
      </c>
      <c r="BH193" s="40">
        <v>-8.4759720766016695E-3</v>
      </c>
      <c r="BI193" s="40">
        <v>2.1840214919386998E-3</v>
      </c>
      <c r="BJ193" s="40">
        <v>-1.34082685558089E-2</v>
      </c>
      <c r="BK193" s="40">
        <v>-2.0335428666842899E-2</v>
      </c>
      <c r="BL193" s="40">
        <v>-4.3788757862773697E-2</v>
      </c>
      <c r="BM193" s="40">
        <v>1.4882931883800901E-2</v>
      </c>
      <c r="BN193" s="40">
        <v>1.6895019347967399E-2</v>
      </c>
      <c r="BO193" s="40">
        <v>-8.4013028804902599E-3</v>
      </c>
      <c r="BP193" s="40">
        <v>1.17798648805691E-2</v>
      </c>
      <c r="BQ193" s="40">
        <v>-3.00589519697947E-2</v>
      </c>
      <c r="BR193" s="40">
        <v>-7.1696737869084898E-2</v>
      </c>
      <c r="BS193" s="40">
        <v>0.72266350728234097</v>
      </c>
      <c r="BT193" s="40">
        <v>0.91189479269804297</v>
      </c>
      <c r="BU193" s="40">
        <v>1.05585953933268</v>
      </c>
      <c r="BV193" s="40">
        <v>1.06833610448573</v>
      </c>
      <c r="BW193" s="40">
        <v>0.59357582891008698</v>
      </c>
      <c r="BX193" s="40">
        <v>-0.53627524076910904</v>
      </c>
      <c r="BY193" s="40">
        <v>-0.40521590994735801</v>
      </c>
      <c r="BZ193" s="40">
        <v>-0.314549994529573</v>
      </c>
      <c r="CA193" s="40">
        <v>-0.15348908310603501</v>
      </c>
      <c r="CB193" s="40">
        <v>-8.6995175282923304E-2</v>
      </c>
      <c r="CC193" s="40">
        <v>3.6275142934176802E-2</v>
      </c>
      <c r="CD193" s="40">
        <v>3.9667012064514902E-2</v>
      </c>
      <c r="CE193" s="40">
        <v>3.4114420305096801E-2</v>
      </c>
      <c r="CF193" s="40">
        <v>9.9780324197373902E-4</v>
      </c>
      <c r="CG193" s="40">
        <v>1.31005840913513E-2</v>
      </c>
      <c r="CH193" s="40">
        <v>-4.3253650757450798E-3</v>
      </c>
      <c r="CI193" s="40">
        <v>-7.6988871229464097E-3</v>
      </c>
      <c r="CJ193" s="40">
        <v>-2.76883268056996E-2</v>
      </c>
      <c r="CK193" s="40">
        <v>2.6416533276528101E-2</v>
      </c>
      <c r="CL193" s="40">
        <v>2.9645324310875E-2</v>
      </c>
      <c r="CM193" s="40">
        <v>5.6546789733932503E-3</v>
      </c>
      <c r="CN193" s="40">
        <v>2.0008382297641899E-2</v>
      </c>
      <c r="CO193" s="40">
        <v>-2.1732413650265601E-2</v>
      </c>
      <c r="CP193" s="40">
        <v>-5.0575260942556398E-2</v>
      </c>
      <c r="CQ193" s="40">
        <v>0.75235054491470099</v>
      </c>
      <c r="CR193" s="40">
        <v>0.95707144525805499</v>
      </c>
      <c r="CS193" s="40">
        <v>1.1009855028791999</v>
      </c>
      <c r="CT193" s="40">
        <v>1.1194128655172699</v>
      </c>
      <c r="CU193" s="40">
        <v>0.63552965701172304</v>
      </c>
      <c r="CV193" s="40">
        <v>-0.50492991980772295</v>
      </c>
      <c r="CW193" s="40">
        <v>-0.37408620839599399</v>
      </c>
      <c r="CX193" s="40">
        <v>-0.28703848441044</v>
      </c>
      <c r="CY193" s="40">
        <v>-0.125226549609257</v>
      </c>
      <c r="CZ193" s="40">
        <v>-6.5868232214917305E-2</v>
      </c>
      <c r="DA193" s="40">
        <v>5.1098526471219499E-2</v>
      </c>
      <c r="DB193" s="40">
        <v>5.2343029252697897E-2</v>
      </c>
      <c r="DC193" s="40">
        <v>4.3268192652919299E-2</v>
      </c>
      <c r="DD193" s="40">
        <v>1.0471578560549101E-2</v>
      </c>
      <c r="DE193" s="40">
        <v>2.4017146690764001E-2</v>
      </c>
      <c r="DF193" s="40">
        <v>4.7575384043187299E-3</v>
      </c>
      <c r="DG193" s="40">
        <v>4.9376544209501399E-3</v>
      </c>
      <c r="DH193" s="40">
        <v>-1.1587895748625499E-2</v>
      </c>
      <c r="DI193" s="40">
        <v>3.7950134669255203E-2</v>
      </c>
      <c r="DJ193" s="40">
        <v>4.2395629273782702E-2</v>
      </c>
      <c r="DK193" s="40">
        <v>1.9710660827276801E-2</v>
      </c>
      <c r="DL193" s="40">
        <v>2.8236899714714801E-2</v>
      </c>
      <c r="DM193" s="40">
        <v>-1.34058753307365E-2</v>
      </c>
      <c r="DN193" s="40">
        <v>-2.9453784016027999E-2</v>
      </c>
      <c r="DO193" s="40">
        <v>0.78203758254706102</v>
      </c>
      <c r="DP193" s="40">
        <v>1.0022480978180699</v>
      </c>
      <c r="DQ193" s="40">
        <v>1.1461114664257199</v>
      </c>
      <c r="DR193" s="40">
        <v>1.1704896265488201</v>
      </c>
      <c r="DS193" s="40">
        <v>0.67748348511335799</v>
      </c>
      <c r="DT193" s="40">
        <v>-0.47358459884633702</v>
      </c>
      <c r="DU193" s="40">
        <v>-0.34295650684463103</v>
      </c>
      <c r="DV193" s="40">
        <v>-0.259526974291307</v>
      </c>
      <c r="DW193" s="40">
        <v>-9.6964016112479304E-2</v>
      </c>
      <c r="DX193" s="40">
        <v>-4.4741289146911202E-2</v>
      </c>
      <c r="DY193" s="40">
        <v>7.2501137986057396E-2</v>
      </c>
      <c r="DZ193" s="40">
        <v>7.0645184813614606E-2</v>
      </c>
      <c r="EA193" s="40">
        <v>5.6484786082222002E-2</v>
      </c>
      <c r="EB193" s="40">
        <v>2.4150205455389699E-2</v>
      </c>
      <c r="EC193" s="40">
        <v>3.9778929269537501E-2</v>
      </c>
      <c r="ED193" s="40">
        <v>1.7871808444272001E-2</v>
      </c>
      <c r="EE193" s="40">
        <v>2.3182813421206601E-2</v>
      </c>
      <c r="EF193" s="40">
        <v>1.1658569559033599E-2</v>
      </c>
      <c r="EG193" s="40">
        <v>5.4602823264856298E-2</v>
      </c>
      <c r="EH193" s="40">
        <v>6.0805044582702403E-2</v>
      </c>
      <c r="EI193" s="40">
        <v>4.0005266193623303E-2</v>
      </c>
      <c r="EJ193" s="40">
        <v>4.0117571976927703E-2</v>
      </c>
      <c r="EK193" s="40">
        <v>-1.38367645347228E-3</v>
      </c>
      <c r="EL193" s="40">
        <v>1.04227406331973E-3</v>
      </c>
      <c r="EM193" s="40">
        <v>0.82490094986694396</v>
      </c>
      <c r="EN193" s="40">
        <v>1.06747600896713</v>
      </c>
      <c r="EO193" s="40">
        <v>1.21126619068995</v>
      </c>
      <c r="EP193" s="40">
        <v>1.24423635725052</v>
      </c>
      <c r="EQ193" s="40">
        <v>0.73805814960717897</v>
      </c>
      <c r="ER193" s="40">
        <v>-0.42832693377493197</v>
      </c>
      <c r="ES193" s="40">
        <v>-0.29801016195571101</v>
      </c>
      <c r="ET193" s="40">
        <v>-0.219804723174015</v>
      </c>
      <c r="EU193" s="40">
        <v>-5.6157406518587298E-2</v>
      </c>
      <c r="EV193" s="40">
        <v>-1.4237338827425601E-2</v>
      </c>
      <c r="EW193" s="40">
        <v>76.299476679160904</v>
      </c>
      <c r="EX193" s="40">
        <v>74.448041355593503</v>
      </c>
      <c r="EY193" s="40">
        <v>72.694826646470602</v>
      </c>
      <c r="EZ193" s="40">
        <v>70.858922568731998</v>
      </c>
      <c r="FA193" s="40">
        <v>68.837126837227402</v>
      </c>
      <c r="FB193" s="40">
        <v>67.615218603162901</v>
      </c>
      <c r="FC193" s="40">
        <v>66.519407797563403</v>
      </c>
      <c r="FD193" s="40">
        <v>68.012581859867794</v>
      </c>
      <c r="FE193" s="40">
        <v>71.577843248633798</v>
      </c>
      <c r="FF193" s="40">
        <v>75.976160228958406</v>
      </c>
      <c r="FG193" s="40">
        <v>80.580215619128097</v>
      </c>
      <c r="FH193" s="40">
        <v>84.741911314891894</v>
      </c>
      <c r="FI193" s="40">
        <v>88.239737414601095</v>
      </c>
      <c r="FJ193" s="40">
        <v>90.581982879699098</v>
      </c>
      <c r="FK193" s="40">
        <v>92.964190760665005</v>
      </c>
      <c r="FL193" s="40">
        <v>94.184226954070297</v>
      </c>
      <c r="FM193" s="40">
        <v>95.173123630665501</v>
      </c>
      <c r="FN193" s="40">
        <v>95.009862536539998</v>
      </c>
      <c r="FO193" s="40">
        <v>93.157948140644194</v>
      </c>
      <c r="FP193" s="40">
        <v>89.921499043706305</v>
      </c>
      <c r="FQ193" s="40">
        <v>84.649441685699202</v>
      </c>
      <c r="FR193" s="40">
        <v>79.176790218187705</v>
      </c>
      <c r="FS193" s="40">
        <v>75.829162557219306</v>
      </c>
      <c r="FT193" s="40">
        <v>73.354767210478201</v>
      </c>
      <c r="FU193" s="40">
        <v>3.5369324728853797E-2</v>
      </c>
      <c r="FV193" s="40">
        <v>0</v>
      </c>
      <c r="FW193" s="40">
        <v>0</v>
      </c>
      <c r="FX193" s="41">
        <v>1</v>
      </c>
      <c r="FY193" s="22"/>
      <c r="FZ193" s="22"/>
    </row>
    <row r="194" spans="1:182" x14ac:dyDescent="0.2">
      <c r="A194" t="s">
        <v>42</v>
      </c>
      <c r="B194" t="s">
        <v>58</v>
      </c>
      <c r="C194" t="s">
        <v>3</v>
      </c>
      <c r="D194" t="s">
        <v>79</v>
      </c>
      <c r="E194" t="s">
        <v>78</v>
      </c>
      <c r="F194" s="22" t="s">
        <v>1</v>
      </c>
      <c r="G194" s="35">
        <v>43672</v>
      </c>
      <c r="H194" s="40">
        <v>6291</v>
      </c>
      <c r="I194" s="40">
        <v>6.5175368546997001</v>
      </c>
      <c r="J194" s="40">
        <v>5.6112457204854103</v>
      </c>
      <c r="K194" s="40">
        <v>5.0108538652568697</v>
      </c>
      <c r="L194" s="40">
        <v>4.5777530560071602</v>
      </c>
      <c r="M194" s="40">
        <v>4.3793194385171503</v>
      </c>
      <c r="N194" s="40">
        <v>4.37881667774103</v>
      </c>
      <c r="O194" s="40">
        <v>4.6246188800353298</v>
      </c>
      <c r="P194" s="40">
        <v>4.9710130468145399</v>
      </c>
      <c r="Q194" s="40">
        <v>5.2090808799191404</v>
      </c>
      <c r="R194" s="40">
        <v>5.7973588892576098</v>
      </c>
      <c r="S194" s="40">
        <v>6.7300514099543802</v>
      </c>
      <c r="T194" s="40">
        <v>7.9515658957466098</v>
      </c>
      <c r="U194" s="40">
        <v>9.2944225429829501</v>
      </c>
      <c r="V194" s="40">
        <v>10.4773396751569</v>
      </c>
      <c r="W194" s="40">
        <v>11.5751567002619</v>
      </c>
      <c r="X194" s="40">
        <v>12.654832476315599</v>
      </c>
      <c r="Y194" s="40">
        <v>13.5119922920461</v>
      </c>
      <c r="Z194" s="40">
        <v>13.9823476511626</v>
      </c>
      <c r="AA194" s="40">
        <v>13.7740848350462</v>
      </c>
      <c r="AB194" s="40">
        <v>13.0190662076986</v>
      </c>
      <c r="AC194" s="40">
        <v>11.997937148204199</v>
      </c>
      <c r="AD194" s="40">
        <v>10.9444588750197</v>
      </c>
      <c r="AE194" s="40">
        <v>9.3097251726651908</v>
      </c>
      <c r="AF194" s="40">
        <v>7.6555286081169198</v>
      </c>
      <c r="AG194" s="40">
        <v>-4.3380227969579403E-2</v>
      </c>
      <c r="AH194" s="40">
        <v>-4.6650850160388301E-2</v>
      </c>
      <c r="AI194" s="40">
        <v>-5.5285566713339999E-2</v>
      </c>
      <c r="AJ194" s="40">
        <v>-4.3424235569038502E-2</v>
      </c>
      <c r="AK194" s="40">
        <v>-7.6135626369279896E-2</v>
      </c>
      <c r="AL194" s="40">
        <v>-6.6282329249382904E-2</v>
      </c>
      <c r="AM194" s="40">
        <v>-2.20694856351113E-2</v>
      </c>
      <c r="AN194" s="40">
        <v>-4.5589912944963701E-2</v>
      </c>
      <c r="AO194" s="40">
        <v>9.9077739663855201E-3</v>
      </c>
      <c r="AP194" s="40">
        <v>-0.141696380922226</v>
      </c>
      <c r="AQ194" s="40">
        <v>-9.3602832950811204E-2</v>
      </c>
      <c r="AR194" s="40">
        <v>-7.8512277997425703E-2</v>
      </c>
      <c r="AS194" s="40">
        <v>-2.7522829922165199E-3</v>
      </c>
      <c r="AT194" s="40">
        <v>5.5958618577388701E-3</v>
      </c>
      <c r="AU194" s="40">
        <v>0.68177623955976396</v>
      </c>
      <c r="AV194" s="40">
        <v>0.98245024861312402</v>
      </c>
      <c r="AW194" s="40">
        <v>1.0299490320814799</v>
      </c>
      <c r="AX194" s="40">
        <v>1.0290984832024399</v>
      </c>
      <c r="AY194" s="40">
        <v>0.75062697290662606</v>
      </c>
      <c r="AZ194" s="40">
        <v>-9.2041485793244407E-2</v>
      </c>
      <c r="BA194" s="40">
        <v>-9.2372589164259694E-2</v>
      </c>
      <c r="BB194" s="40">
        <v>-0.14310482994432</v>
      </c>
      <c r="BC194" s="40">
        <v>-0.11804259831498699</v>
      </c>
      <c r="BD194" s="40">
        <v>-0.14794739120554101</v>
      </c>
      <c r="BE194" s="40">
        <v>4.3885903936773203E-3</v>
      </c>
      <c r="BF194" s="40">
        <v>-7.4222964708865703E-3</v>
      </c>
      <c r="BG194" s="40">
        <v>-1.92031919985086E-2</v>
      </c>
      <c r="BH194" s="40">
        <v>-3.4428360820808902E-3</v>
      </c>
      <c r="BI194" s="40">
        <v>-3.8385587791591402E-2</v>
      </c>
      <c r="BJ194" s="40">
        <v>-2.9006881285979499E-2</v>
      </c>
      <c r="BK194" s="40">
        <v>2.1117857137560099E-2</v>
      </c>
      <c r="BL194" s="40">
        <v>1.09725010395555E-2</v>
      </c>
      <c r="BM194" s="40">
        <v>4.2592133843477598E-2</v>
      </c>
      <c r="BN194" s="40">
        <v>-0.10621023583599699</v>
      </c>
      <c r="BO194" s="40">
        <v>-6.5372670208113104E-2</v>
      </c>
      <c r="BP194" s="40">
        <v>-5.45405400030059E-2</v>
      </c>
      <c r="BQ194" s="40">
        <v>2.0887934038247499E-2</v>
      </c>
      <c r="BR194" s="40">
        <v>4.2529868168708101E-2</v>
      </c>
      <c r="BS194" s="40">
        <v>0.74455158561618695</v>
      </c>
      <c r="BT194" s="40">
        <v>1.0374833976676701</v>
      </c>
      <c r="BU194" s="40">
        <v>1.0879664049998801</v>
      </c>
      <c r="BV194" s="40">
        <v>1.10249583159912</v>
      </c>
      <c r="BW194" s="40">
        <v>0.83044589263300295</v>
      </c>
      <c r="BX194" s="40">
        <v>-2.9158824718767701E-2</v>
      </c>
      <c r="BY194" s="40">
        <v>-3.3488249342160097E-2</v>
      </c>
      <c r="BZ194" s="40">
        <v>-7.5812706907915597E-2</v>
      </c>
      <c r="CA194" s="40">
        <v>-7.6438421255405994E-2</v>
      </c>
      <c r="CB194" s="40">
        <v>-9.9891980828701404E-2</v>
      </c>
      <c r="CC194" s="40">
        <v>3.7473128475349102E-2</v>
      </c>
      <c r="CD194" s="40">
        <v>1.9747280313694899E-2</v>
      </c>
      <c r="CE194" s="40">
        <v>5.7873508123269897E-3</v>
      </c>
      <c r="CF194" s="40">
        <v>2.42481594084469E-2</v>
      </c>
      <c r="CG194" s="40">
        <v>-1.2240026069495501E-2</v>
      </c>
      <c r="CH194" s="40">
        <v>-3.1900195776062802E-3</v>
      </c>
      <c r="CI194" s="40">
        <v>5.1029279181604298E-2</v>
      </c>
      <c r="CJ194" s="40">
        <v>5.0147456660846898E-2</v>
      </c>
      <c r="CK194" s="40">
        <v>6.52292219289657E-2</v>
      </c>
      <c r="CL194" s="40">
        <v>-8.1632639849656005E-2</v>
      </c>
      <c r="CM194" s="40">
        <v>-4.58205454892191E-2</v>
      </c>
      <c r="CN194" s="40">
        <v>-3.7937787292457802E-2</v>
      </c>
      <c r="CO194" s="40">
        <v>3.7261076339062199E-2</v>
      </c>
      <c r="CP194" s="40">
        <v>6.8110248428728898E-2</v>
      </c>
      <c r="CQ194" s="40">
        <v>0.78802959906421</v>
      </c>
      <c r="CR194" s="40">
        <v>1.07559918905701</v>
      </c>
      <c r="CS194" s="40">
        <v>1.1281490607465801</v>
      </c>
      <c r="CT194" s="40">
        <v>1.15333061151052</v>
      </c>
      <c r="CU194" s="40">
        <v>0.88572823328550898</v>
      </c>
      <c r="CV194" s="40">
        <v>1.43935147838491E-2</v>
      </c>
      <c r="CW194" s="40">
        <v>7.2948650410264299E-3</v>
      </c>
      <c r="CX194" s="40">
        <v>-2.92063874828799E-2</v>
      </c>
      <c r="CY194" s="40">
        <v>-4.7623494961498099E-2</v>
      </c>
      <c r="CZ194" s="40">
        <v>-6.6608949991458694E-2</v>
      </c>
      <c r="DA194" s="40">
        <v>7.0557666557021004E-2</v>
      </c>
      <c r="DB194" s="40">
        <v>4.69168570982764E-2</v>
      </c>
      <c r="DC194" s="40">
        <v>3.0777893623162599E-2</v>
      </c>
      <c r="DD194" s="40">
        <v>5.1939154898974702E-2</v>
      </c>
      <c r="DE194" s="40">
        <v>1.3905535652600399E-2</v>
      </c>
      <c r="DF194" s="40">
        <v>2.2626842130766898E-2</v>
      </c>
      <c r="DG194" s="40">
        <v>8.0940701225648504E-2</v>
      </c>
      <c r="DH194" s="40">
        <v>8.9322412282138303E-2</v>
      </c>
      <c r="DI194" s="40">
        <v>8.7866310014453705E-2</v>
      </c>
      <c r="DJ194" s="40">
        <v>-5.70550438633146E-2</v>
      </c>
      <c r="DK194" s="40">
        <v>-2.62684207703251E-2</v>
      </c>
      <c r="DL194" s="40">
        <v>-2.13350345819097E-2</v>
      </c>
      <c r="DM194" s="40">
        <v>5.3634218639876899E-2</v>
      </c>
      <c r="DN194" s="40">
        <v>9.3690628688749694E-2</v>
      </c>
      <c r="DO194" s="40">
        <v>0.83150761251223404</v>
      </c>
      <c r="DP194" s="40">
        <v>1.11371498044636</v>
      </c>
      <c r="DQ194" s="40">
        <v>1.16833171649328</v>
      </c>
      <c r="DR194" s="40">
        <v>1.2041653914219299</v>
      </c>
      <c r="DS194" s="40">
        <v>0.94101057393801502</v>
      </c>
      <c r="DT194" s="40">
        <v>5.79458542864658E-2</v>
      </c>
      <c r="DU194" s="40">
        <v>4.8077979424212901E-2</v>
      </c>
      <c r="DV194" s="40">
        <v>1.7399931942155899E-2</v>
      </c>
      <c r="DW194" s="40">
        <v>-1.88085686675902E-2</v>
      </c>
      <c r="DX194" s="40">
        <v>-3.3325919154215899E-2</v>
      </c>
      <c r="DY194" s="40">
        <v>0.118326484920278</v>
      </c>
      <c r="DZ194" s="40">
        <v>8.6145410787778098E-2</v>
      </c>
      <c r="EA194" s="40">
        <v>6.6860268337993994E-2</v>
      </c>
      <c r="EB194" s="40">
        <v>9.1920554385932204E-2</v>
      </c>
      <c r="EC194" s="40">
        <v>5.1655574230288999E-2</v>
      </c>
      <c r="ED194" s="40">
        <v>5.9902290094170398E-2</v>
      </c>
      <c r="EE194" s="40">
        <v>0.12412804399832</v>
      </c>
      <c r="EF194" s="40">
        <v>0.145884826266657</v>
      </c>
      <c r="EG194" s="40">
        <v>0.120550669891546</v>
      </c>
      <c r="EH194" s="40">
        <v>-2.1568898777086402E-2</v>
      </c>
      <c r="EI194" s="40">
        <v>1.9617419723730201E-3</v>
      </c>
      <c r="EJ194" s="40">
        <v>2.6367034125100602E-3</v>
      </c>
      <c r="EK194" s="40">
        <v>7.7274435670340896E-2</v>
      </c>
      <c r="EL194" s="40">
        <v>0.13062463499971899</v>
      </c>
      <c r="EM194" s="40">
        <v>0.89428295856865703</v>
      </c>
      <c r="EN194" s="40">
        <v>1.1687481295008999</v>
      </c>
      <c r="EO194" s="40">
        <v>1.22634908941167</v>
      </c>
      <c r="EP194" s="40">
        <v>1.27756273981861</v>
      </c>
      <c r="EQ194" s="40">
        <v>1.02082949366439</v>
      </c>
      <c r="ER194" s="40">
        <v>0.120828515360943</v>
      </c>
      <c r="ES194" s="40">
        <v>0.106962319246313</v>
      </c>
      <c r="ET194" s="40">
        <v>8.469205497856E-2</v>
      </c>
      <c r="EU194" s="40">
        <v>2.2795608391990602E-2</v>
      </c>
      <c r="EV194" s="40">
        <v>1.4729491222623899E-2</v>
      </c>
      <c r="EW194" s="40">
        <v>77.743887264071205</v>
      </c>
      <c r="EX194" s="40">
        <v>75.978699763335101</v>
      </c>
      <c r="EY194" s="40">
        <v>74.409567131390801</v>
      </c>
      <c r="EZ194" s="40">
        <v>72.398237741673597</v>
      </c>
      <c r="FA194" s="40">
        <v>70.412076340398698</v>
      </c>
      <c r="FB194" s="40">
        <v>69.228148910173203</v>
      </c>
      <c r="FC194" s="40">
        <v>68.152519055234706</v>
      </c>
      <c r="FD194" s="40">
        <v>69.346795538871604</v>
      </c>
      <c r="FE194" s="40">
        <v>72.321590173572105</v>
      </c>
      <c r="FF194" s="40">
        <v>76.420442400022196</v>
      </c>
      <c r="FG194" s="40">
        <v>80.809644038307795</v>
      </c>
      <c r="FH194" s="40">
        <v>84.540054191051098</v>
      </c>
      <c r="FI194" s="40">
        <v>87.765704018203195</v>
      </c>
      <c r="FJ194" s="40">
        <v>90.415626894723999</v>
      </c>
      <c r="FK194" s="40">
        <v>92.779749212799501</v>
      </c>
      <c r="FL194" s="40">
        <v>94.149752525953303</v>
      </c>
      <c r="FM194" s="40">
        <v>95.221652976128695</v>
      </c>
      <c r="FN194" s="40">
        <v>95.100940180701002</v>
      </c>
      <c r="FO194" s="40">
        <v>93.446304129703606</v>
      </c>
      <c r="FP194" s="40">
        <v>90.598333932098598</v>
      </c>
      <c r="FQ194" s="40">
        <v>85.950536000063195</v>
      </c>
      <c r="FR194" s="40">
        <v>81.153528267981201</v>
      </c>
      <c r="FS194" s="40">
        <v>78.141162912714904</v>
      </c>
      <c r="FT194" s="40">
        <v>75.767764471096598</v>
      </c>
      <c r="FU194" s="40">
        <v>1.38159036498267E-2</v>
      </c>
      <c r="FV194" s="40">
        <v>0</v>
      </c>
      <c r="FW194" s="40">
        <v>0</v>
      </c>
      <c r="FX194" s="41">
        <v>1</v>
      </c>
      <c r="FY194" s="22"/>
      <c r="FZ194" s="22"/>
    </row>
    <row r="195" spans="1:182" x14ac:dyDescent="0.2">
      <c r="A195" t="s">
        <v>42</v>
      </c>
      <c r="B195" t="s">
        <v>58</v>
      </c>
      <c r="C195" t="s">
        <v>3</v>
      </c>
      <c r="D195" t="s">
        <v>79</v>
      </c>
      <c r="E195" t="s">
        <v>78</v>
      </c>
      <c r="F195" s="22" t="s">
        <v>77</v>
      </c>
      <c r="G195" s="35">
        <v>43672</v>
      </c>
      <c r="H195" s="40">
        <v>5185</v>
      </c>
      <c r="I195" s="40">
        <v>5.5021920548820802</v>
      </c>
      <c r="J195" s="40">
        <v>4.75110495543914</v>
      </c>
      <c r="K195" s="40">
        <v>4.24710198103047</v>
      </c>
      <c r="L195" s="40">
        <v>3.89247201663524</v>
      </c>
      <c r="M195" s="40">
        <v>3.73244539294063</v>
      </c>
      <c r="N195" s="40">
        <v>3.7276894482435599</v>
      </c>
      <c r="O195" s="40">
        <v>3.92517106626069</v>
      </c>
      <c r="P195" s="40">
        <v>4.2106109645890104</v>
      </c>
      <c r="Q195" s="40">
        <v>4.39065106158061</v>
      </c>
      <c r="R195" s="40">
        <v>4.8788937793001796</v>
      </c>
      <c r="S195" s="40">
        <v>5.6521510829739103</v>
      </c>
      <c r="T195" s="40">
        <v>6.6499263991900701</v>
      </c>
      <c r="U195" s="40">
        <v>7.7406848998303897</v>
      </c>
      <c r="V195" s="40">
        <v>8.6917448984091905</v>
      </c>
      <c r="W195" s="40">
        <v>9.5448232958272108</v>
      </c>
      <c r="X195" s="40">
        <v>10.4016328052166</v>
      </c>
      <c r="Y195" s="40">
        <v>11.0544922416851</v>
      </c>
      <c r="Z195" s="40">
        <v>11.4278795109374</v>
      </c>
      <c r="AA195" s="40">
        <v>11.2902177661993</v>
      </c>
      <c r="AB195" s="40">
        <v>10.700558053285601</v>
      </c>
      <c r="AC195" s="40">
        <v>9.9250801780448104</v>
      </c>
      <c r="AD195" s="40">
        <v>9.1406102259279507</v>
      </c>
      <c r="AE195" s="40">
        <v>7.8414350148279297</v>
      </c>
      <c r="AF195" s="40">
        <v>6.4847326446272797</v>
      </c>
      <c r="AG195" s="40">
        <v>-6.3767236457474702E-2</v>
      </c>
      <c r="AH195" s="40">
        <v>-5.9283320875035003E-2</v>
      </c>
      <c r="AI195" s="40">
        <v>-8.0143063196992007E-2</v>
      </c>
      <c r="AJ195" s="40">
        <v>-5.8063715442137002E-2</v>
      </c>
      <c r="AK195" s="40">
        <v>-8.3397927519725301E-2</v>
      </c>
      <c r="AL195" s="40">
        <v>-7.9108038775140499E-2</v>
      </c>
      <c r="AM195" s="40">
        <v>-2.07254642442328E-2</v>
      </c>
      <c r="AN195" s="40">
        <v>-4.8991208243021597E-2</v>
      </c>
      <c r="AO195" s="40">
        <v>-2.48988593619782E-2</v>
      </c>
      <c r="AP195" s="40">
        <v>-0.158396400466737</v>
      </c>
      <c r="AQ195" s="40">
        <v>-9.51064595599663E-2</v>
      </c>
      <c r="AR195" s="40">
        <v>-7.8509864532248494E-2</v>
      </c>
      <c r="AS195" s="40">
        <v>1.33575086881783E-2</v>
      </c>
      <c r="AT195" s="40">
        <v>1.95197296350113E-2</v>
      </c>
      <c r="AU195" s="40">
        <v>0.37430029485548399</v>
      </c>
      <c r="AV195" s="40">
        <v>0.55393342841677595</v>
      </c>
      <c r="AW195" s="40">
        <v>0.54958098850078096</v>
      </c>
      <c r="AX195" s="40">
        <v>0.53934004895947296</v>
      </c>
      <c r="AY195" s="40">
        <v>0.53846441720804095</v>
      </c>
      <c r="AZ195" s="40">
        <v>0.19868742822094501</v>
      </c>
      <c r="BA195" s="40">
        <v>9.9431877214724296E-2</v>
      </c>
      <c r="BB195" s="40">
        <v>1.08478796231709E-2</v>
      </c>
      <c r="BC195" s="40">
        <v>-4.21344664070398E-2</v>
      </c>
      <c r="BD195" s="40">
        <v>-0.109873528546981</v>
      </c>
      <c r="BE195" s="40">
        <v>-1.51589231807848E-2</v>
      </c>
      <c r="BF195" s="40">
        <v>-1.6034111686535499E-2</v>
      </c>
      <c r="BG195" s="40">
        <v>-3.9941668960211403E-2</v>
      </c>
      <c r="BH195" s="40">
        <v>-1.4992533270127201E-2</v>
      </c>
      <c r="BI195" s="40">
        <v>-4.42559554669806E-2</v>
      </c>
      <c r="BJ195" s="40">
        <v>-3.8832015249093403E-2</v>
      </c>
      <c r="BK195" s="40">
        <v>2.5283561562738598E-2</v>
      </c>
      <c r="BL195" s="40">
        <v>9.7568149996139705E-3</v>
      </c>
      <c r="BM195" s="40">
        <v>8.7642112732967906E-3</v>
      </c>
      <c r="BN195" s="40">
        <v>-0.12992940834479999</v>
      </c>
      <c r="BO195" s="40">
        <v>-7.2464537447139196E-2</v>
      </c>
      <c r="BP195" s="40">
        <v>-5.9076813100752697E-2</v>
      </c>
      <c r="BQ195" s="40">
        <v>3.2425841569541897E-2</v>
      </c>
      <c r="BR195" s="40">
        <v>4.7627670620296603E-2</v>
      </c>
      <c r="BS195" s="40">
        <v>0.42419165238564799</v>
      </c>
      <c r="BT195" s="40">
        <v>0.60322530612872005</v>
      </c>
      <c r="BU195" s="40">
        <v>0.60086683884682901</v>
      </c>
      <c r="BV195" s="40">
        <v>0.60199105840970502</v>
      </c>
      <c r="BW195" s="40">
        <v>0.61164567318264496</v>
      </c>
      <c r="BX195" s="40">
        <v>0.25763465703537503</v>
      </c>
      <c r="BY195" s="40">
        <v>0.1518066960576</v>
      </c>
      <c r="BZ195" s="40">
        <v>6.7995036239499596E-2</v>
      </c>
      <c r="CA195" s="40">
        <v>-6.6783742214430904E-3</v>
      </c>
      <c r="CB195" s="40">
        <v>-6.4062935739245305E-2</v>
      </c>
      <c r="CC195" s="40">
        <v>1.8507046520602699E-2</v>
      </c>
      <c r="CD195" s="40">
        <v>1.3920158848649399E-2</v>
      </c>
      <c r="CE195" s="40">
        <v>-1.2098305776119599E-2</v>
      </c>
      <c r="CF195" s="40">
        <v>1.48384362957553E-2</v>
      </c>
      <c r="CG195" s="40">
        <v>-1.7146344860266099E-2</v>
      </c>
      <c r="CH195" s="40">
        <v>-1.09369640465965E-2</v>
      </c>
      <c r="CI195" s="40">
        <v>5.7149272680730501E-2</v>
      </c>
      <c r="CJ195" s="40">
        <v>5.0445516935120803E-2</v>
      </c>
      <c r="CK195" s="40">
        <v>3.2079151448484999E-2</v>
      </c>
      <c r="CL195" s="40">
        <v>-0.11021325631929101</v>
      </c>
      <c r="CM195" s="40">
        <v>-5.6782811165203902E-2</v>
      </c>
      <c r="CN195" s="40">
        <v>-4.5617540877620801E-2</v>
      </c>
      <c r="CO195" s="40">
        <v>4.5632510835883398E-2</v>
      </c>
      <c r="CP195" s="40">
        <v>6.7095144922327002E-2</v>
      </c>
      <c r="CQ195" s="40">
        <v>0.458746254628493</v>
      </c>
      <c r="CR195" s="40">
        <v>0.63736471047564203</v>
      </c>
      <c r="CS195" s="40">
        <v>0.63638726256595302</v>
      </c>
      <c r="CT195" s="40">
        <v>0.64538295670304402</v>
      </c>
      <c r="CU195" s="40">
        <v>0.66233078814079005</v>
      </c>
      <c r="CV195" s="40">
        <v>0.29846132814307402</v>
      </c>
      <c r="CW195" s="40">
        <v>0.188081336040335</v>
      </c>
      <c r="CX195" s="40">
        <v>0.107574982826298</v>
      </c>
      <c r="CY195" s="40">
        <v>1.7878407217470201E-2</v>
      </c>
      <c r="CZ195" s="40">
        <v>-3.23346587120436E-2</v>
      </c>
      <c r="DA195" s="40">
        <v>5.21730162219902E-2</v>
      </c>
      <c r="DB195" s="40">
        <v>4.3874429383834297E-2</v>
      </c>
      <c r="DC195" s="40">
        <v>1.57450574079721E-2</v>
      </c>
      <c r="DD195" s="40">
        <v>4.4669405861637798E-2</v>
      </c>
      <c r="DE195" s="40">
        <v>9.9632657464484107E-3</v>
      </c>
      <c r="DF195" s="40">
        <v>1.69580871559003E-2</v>
      </c>
      <c r="DG195" s="40">
        <v>8.90149837987224E-2</v>
      </c>
      <c r="DH195" s="40">
        <v>9.1134218870627601E-2</v>
      </c>
      <c r="DI195" s="40">
        <v>5.53940916236733E-2</v>
      </c>
      <c r="DJ195" s="40">
        <v>-9.0497104293781994E-2</v>
      </c>
      <c r="DK195" s="40">
        <v>-4.11010848832686E-2</v>
      </c>
      <c r="DL195" s="40">
        <v>-3.2158268654489001E-2</v>
      </c>
      <c r="DM195" s="40">
        <v>5.88391801022249E-2</v>
      </c>
      <c r="DN195" s="40">
        <v>8.6562619224357304E-2</v>
      </c>
      <c r="DO195" s="40">
        <v>0.49330085687133801</v>
      </c>
      <c r="DP195" s="40">
        <v>0.671504114822565</v>
      </c>
      <c r="DQ195" s="40">
        <v>0.67190768628507702</v>
      </c>
      <c r="DR195" s="40">
        <v>0.68877485499638202</v>
      </c>
      <c r="DS195" s="40">
        <v>0.71301590309893403</v>
      </c>
      <c r="DT195" s="40">
        <v>0.33928799925077202</v>
      </c>
      <c r="DU195" s="40">
        <v>0.224355976023069</v>
      </c>
      <c r="DV195" s="40">
        <v>0.14715492941309699</v>
      </c>
      <c r="DW195" s="40">
        <v>4.2435188656383398E-2</v>
      </c>
      <c r="DX195" s="40">
        <v>-6.0638168484185198E-4</v>
      </c>
      <c r="DY195" s="40">
        <v>0.10078132949868</v>
      </c>
      <c r="DZ195" s="40">
        <v>8.7123638572333795E-2</v>
      </c>
      <c r="EA195" s="40">
        <v>5.5946451644752697E-2</v>
      </c>
      <c r="EB195" s="40">
        <v>8.7740588033647496E-2</v>
      </c>
      <c r="EC195" s="40">
        <v>4.9105237799192999E-2</v>
      </c>
      <c r="ED195" s="40">
        <v>5.7234110681947503E-2</v>
      </c>
      <c r="EE195" s="40">
        <v>0.135024009605694</v>
      </c>
      <c r="EF195" s="40">
        <v>0.14988224211326301</v>
      </c>
      <c r="EG195" s="40">
        <v>8.9057162258948205E-2</v>
      </c>
      <c r="EH195" s="40">
        <v>-6.2030112171844502E-2</v>
      </c>
      <c r="EI195" s="40">
        <v>-1.84591627704415E-2</v>
      </c>
      <c r="EJ195" s="40">
        <v>-1.27252172229931E-2</v>
      </c>
      <c r="EK195" s="40">
        <v>7.7907512983588501E-2</v>
      </c>
      <c r="EL195" s="40">
        <v>0.114670560209643</v>
      </c>
      <c r="EM195" s="40">
        <v>0.543192214401502</v>
      </c>
      <c r="EN195" s="40">
        <v>0.72079599253450799</v>
      </c>
      <c r="EO195" s="40">
        <v>0.72319353663112595</v>
      </c>
      <c r="EP195" s="40">
        <v>0.75142586444661397</v>
      </c>
      <c r="EQ195" s="40">
        <v>0.78619715907353904</v>
      </c>
      <c r="ER195" s="40">
        <v>0.39823522806520201</v>
      </c>
      <c r="ES195" s="40">
        <v>0.27673079486594498</v>
      </c>
      <c r="ET195" s="40">
        <v>0.20430208602942601</v>
      </c>
      <c r="EU195" s="40">
        <v>7.7891280841980104E-2</v>
      </c>
      <c r="EV195" s="40">
        <v>4.52042111228938E-2</v>
      </c>
      <c r="EW195" s="40">
        <v>77.634062974670599</v>
      </c>
      <c r="EX195" s="40">
        <v>75.883510180491797</v>
      </c>
      <c r="EY195" s="40">
        <v>74.340196832128896</v>
      </c>
      <c r="EZ195" s="40">
        <v>72.365436203178504</v>
      </c>
      <c r="FA195" s="40">
        <v>70.4419720429281</v>
      </c>
      <c r="FB195" s="40">
        <v>69.303387447282702</v>
      </c>
      <c r="FC195" s="40">
        <v>68.258660749180194</v>
      </c>
      <c r="FD195" s="40">
        <v>69.448381760514295</v>
      </c>
      <c r="FE195" s="40">
        <v>72.383757674021894</v>
      </c>
      <c r="FF195" s="40">
        <v>76.463764029037904</v>
      </c>
      <c r="FG195" s="40">
        <v>80.8500707522971</v>
      </c>
      <c r="FH195" s="40">
        <v>84.533128320388698</v>
      </c>
      <c r="FI195" s="40">
        <v>87.741124307546599</v>
      </c>
      <c r="FJ195" s="40">
        <v>90.353482013707605</v>
      </c>
      <c r="FK195" s="40">
        <v>92.676267145175302</v>
      </c>
      <c r="FL195" s="40">
        <v>94.017626615850006</v>
      </c>
      <c r="FM195" s="40">
        <v>95.021074378614799</v>
      </c>
      <c r="FN195" s="40">
        <v>94.865322304353398</v>
      </c>
      <c r="FO195" s="40">
        <v>93.211656873214196</v>
      </c>
      <c r="FP195" s="40">
        <v>90.4186259238612</v>
      </c>
      <c r="FQ195" s="40">
        <v>85.838608694975505</v>
      </c>
      <c r="FR195" s="40">
        <v>81.154669253567207</v>
      </c>
      <c r="FS195" s="40">
        <v>78.200251823504502</v>
      </c>
      <c r="FT195" s="40">
        <v>75.838903494270596</v>
      </c>
      <c r="FU195" s="40">
        <v>1.4585526201056799E-2</v>
      </c>
      <c r="FV195" s="40">
        <v>0</v>
      </c>
      <c r="FW195" s="40">
        <v>0</v>
      </c>
      <c r="FX195" s="41">
        <v>1</v>
      </c>
      <c r="FY195" s="22"/>
      <c r="FZ195" s="22"/>
    </row>
    <row r="196" spans="1:182" x14ac:dyDescent="0.2">
      <c r="A196" t="s">
        <v>42</v>
      </c>
      <c r="B196" t="s">
        <v>58</v>
      </c>
      <c r="C196" t="s">
        <v>3</v>
      </c>
      <c r="D196" t="s">
        <v>79</v>
      </c>
      <c r="E196" t="s">
        <v>78</v>
      </c>
      <c r="F196" s="22" t="s">
        <v>78</v>
      </c>
      <c r="G196" s="35">
        <v>43672</v>
      </c>
      <c r="H196" s="40">
        <v>1106</v>
      </c>
      <c r="I196" s="40">
        <v>1.0211676124426701</v>
      </c>
      <c r="J196" s="40">
        <v>0.86439000193122095</v>
      </c>
      <c r="K196" s="40">
        <v>0.77090443963067501</v>
      </c>
      <c r="L196" s="40">
        <v>0.69184584284363804</v>
      </c>
      <c r="M196" s="40">
        <v>0.64910710974777797</v>
      </c>
      <c r="N196" s="40">
        <v>0.65001985807923102</v>
      </c>
      <c r="O196" s="40">
        <v>0.694645068589135</v>
      </c>
      <c r="P196" s="40">
        <v>0.75109853935753401</v>
      </c>
      <c r="Q196" s="40">
        <v>0.81114840429479995</v>
      </c>
      <c r="R196" s="40">
        <v>0.916150907612855</v>
      </c>
      <c r="S196" s="40">
        <v>1.0751556915226499</v>
      </c>
      <c r="T196" s="40">
        <v>1.2998794823286299</v>
      </c>
      <c r="U196" s="40">
        <v>1.55029674899995</v>
      </c>
      <c r="V196" s="40">
        <v>1.78087149234886</v>
      </c>
      <c r="W196" s="40">
        <v>2.0261774168951199</v>
      </c>
      <c r="X196" s="40">
        <v>2.2490006032599399</v>
      </c>
      <c r="Y196" s="40">
        <v>2.4564448503938299</v>
      </c>
      <c r="Z196" s="40">
        <v>2.55334413965203</v>
      </c>
      <c r="AA196" s="40">
        <v>2.4816421785856102</v>
      </c>
      <c r="AB196" s="40">
        <v>2.3101602611124101</v>
      </c>
      <c r="AC196" s="40">
        <v>2.0628727966345402</v>
      </c>
      <c r="AD196" s="40">
        <v>1.79375716760407</v>
      </c>
      <c r="AE196" s="40">
        <v>1.45906854629466</v>
      </c>
      <c r="AF196" s="40">
        <v>1.15911025108939</v>
      </c>
      <c r="AG196" s="40">
        <v>8.8733247345896792E-3</v>
      </c>
      <c r="AH196" s="40">
        <v>-3.4790100073497799E-3</v>
      </c>
      <c r="AI196" s="40">
        <v>1.209318313526E-2</v>
      </c>
      <c r="AJ196" s="40">
        <v>6.86637295241931E-3</v>
      </c>
      <c r="AK196" s="40">
        <v>2.2509168013085802E-3</v>
      </c>
      <c r="AL196" s="40">
        <v>7.1919322820044899E-3</v>
      </c>
      <c r="AM196" s="40">
        <v>-1.4952846485979301E-2</v>
      </c>
      <c r="AN196" s="40">
        <v>-1.0877698550292801E-2</v>
      </c>
      <c r="AO196" s="40">
        <v>2.0289206171681499E-2</v>
      </c>
      <c r="AP196" s="40">
        <v>1.0132720860541599E-2</v>
      </c>
      <c r="AQ196" s="40">
        <v>-5.9135958713860699E-3</v>
      </c>
      <c r="AR196" s="40">
        <v>-4.7304963171159297E-3</v>
      </c>
      <c r="AS196" s="40">
        <v>-2.6102442112379699E-2</v>
      </c>
      <c r="AT196" s="40">
        <v>-2.07562811984448E-2</v>
      </c>
      <c r="AU196" s="40">
        <v>0.29335327543911399</v>
      </c>
      <c r="AV196" s="40">
        <v>0.39594707966290599</v>
      </c>
      <c r="AW196" s="40">
        <v>0.43753106595735503</v>
      </c>
      <c r="AX196" s="40">
        <v>0.45930070610360801</v>
      </c>
      <c r="AY196" s="40">
        <v>0.162025556624593</v>
      </c>
      <c r="AZ196" s="40">
        <v>-0.32902957251291398</v>
      </c>
      <c r="BA196" s="40">
        <v>-0.22348910318022899</v>
      </c>
      <c r="BB196" s="40">
        <v>-0.16856223909925699</v>
      </c>
      <c r="BC196" s="40">
        <v>-8.2720983599321396E-2</v>
      </c>
      <c r="BD196" s="40">
        <v>-5.0321208257321802E-2</v>
      </c>
      <c r="BE196" s="40">
        <v>1.95549975729437E-2</v>
      </c>
      <c r="BF196" s="40">
        <v>6.4545817456471101E-3</v>
      </c>
      <c r="BG196" s="40">
        <v>2.0272382815888002E-2</v>
      </c>
      <c r="BH196" s="40">
        <v>1.34823558537978E-2</v>
      </c>
      <c r="BI196" s="40">
        <v>8.2955983423671394E-3</v>
      </c>
      <c r="BJ196" s="40">
        <v>1.2067108207356E-2</v>
      </c>
      <c r="BK196" s="40">
        <v>-6.26820328101068E-3</v>
      </c>
      <c r="BL196" s="40">
        <v>-1.20651569935642E-3</v>
      </c>
      <c r="BM196" s="40">
        <v>3.0675522528594502E-2</v>
      </c>
      <c r="BN196" s="40">
        <v>2.3083712832924101E-2</v>
      </c>
      <c r="BO196" s="40">
        <v>6.3551889966824097E-3</v>
      </c>
      <c r="BP196" s="40">
        <v>4.0578302499225801E-3</v>
      </c>
      <c r="BQ196" s="40">
        <v>-1.7160633293855001E-2</v>
      </c>
      <c r="BR196" s="40">
        <v>-8.6075085022987597E-3</v>
      </c>
      <c r="BS196" s="40">
        <v>0.31138873218718399</v>
      </c>
      <c r="BT196" s="40">
        <v>0.41726723597738302</v>
      </c>
      <c r="BU196" s="40">
        <v>0.46552376181149002</v>
      </c>
      <c r="BV196" s="40">
        <v>0.484772211802179</v>
      </c>
      <c r="BW196" s="40">
        <v>0.19723916418034401</v>
      </c>
      <c r="BX196" s="40">
        <v>-0.30402465881290403</v>
      </c>
      <c r="BY196" s="40">
        <v>-0.19932987443963401</v>
      </c>
      <c r="BZ196" s="40">
        <v>-0.147561373564358</v>
      </c>
      <c r="CA196" s="40">
        <v>-6.8633681500188101E-2</v>
      </c>
      <c r="CB196" s="40">
        <v>-3.6324323703432401E-2</v>
      </c>
      <c r="CC196" s="40">
        <v>2.6953091641527899E-2</v>
      </c>
      <c r="CD196" s="40">
        <v>1.3334557133369901E-2</v>
      </c>
      <c r="CE196" s="40">
        <v>2.5937271598640101E-2</v>
      </c>
      <c r="CF196" s="40">
        <v>1.8064565457222102E-2</v>
      </c>
      <c r="CG196" s="40">
        <v>1.24821263639721E-2</v>
      </c>
      <c r="CH196" s="40">
        <v>1.54436402021521E-2</v>
      </c>
      <c r="CI196" s="40">
        <v>-2.5324585301770999E-4</v>
      </c>
      <c r="CJ196" s="40">
        <v>5.4917160821676596E-3</v>
      </c>
      <c r="CK196" s="40">
        <v>3.7869053597868199E-2</v>
      </c>
      <c r="CL196" s="40">
        <v>3.2053530420777597E-2</v>
      </c>
      <c r="CM196" s="40">
        <v>1.4852512022275E-2</v>
      </c>
      <c r="CN196" s="40">
        <v>1.01445984586376E-2</v>
      </c>
      <c r="CO196" s="40">
        <v>-1.0967563745309101E-2</v>
      </c>
      <c r="CP196" s="40">
        <v>-1.93305541390195E-4</v>
      </c>
      <c r="CQ196" s="40">
        <v>0.32388003459002601</v>
      </c>
      <c r="CR196" s="40">
        <v>0.43203351129383699</v>
      </c>
      <c r="CS196" s="40">
        <v>0.484911417686753</v>
      </c>
      <c r="CT196" s="40">
        <v>0.50241369905592503</v>
      </c>
      <c r="CU196" s="40">
        <v>0.2216280015033</v>
      </c>
      <c r="CV196" s="40">
        <v>-0.28670633175599602</v>
      </c>
      <c r="CW196" s="40">
        <v>-0.18259726620943201</v>
      </c>
      <c r="CX196" s="40">
        <v>-0.13301623806919399</v>
      </c>
      <c r="CY196" s="40">
        <v>-5.88768589800545E-2</v>
      </c>
      <c r="CZ196" s="40">
        <v>-2.6630124099698602E-2</v>
      </c>
      <c r="DA196" s="40">
        <v>3.43511857101121E-2</v>
      </c>
      <c r="DB196" s="40">
        <v>2.0214532521092701E-2</v>
      </c>
      <c r="DC196" s="40">
        <v>3.16021603813922E-2</v>
      </c>
      <c r="DD196" s="40">
        <v>2.2646775060646399E-2</v>
      </c>
      <c r="DE196" s="40">
        <v>1.6668654385576999E-2</v>
      </c>
      <c r="DF196" s="40">
        <v>1.8820172196948301E-2</v>
      </c>
      <c r="DG196" s="40">
        <v>5.7617115749752602E-3</v>
      </c>
      <c r="DH196" s="40">
        <v>1.21899478636918E-2</v>
      </c>
      <c r="DI196" s="40">
        <v>4.50625846671419E-2</v>
      </c>
      <c r="DJ196" s="40">
        <v>4.1023348008631097E-2</v>
      </c>
      <c r="DK196" s="40">
        <v>2.3349835047867602E-2</v>
      </c>
      <c r="DL196" s="40">
        <v>1.6231366667352601E-2</v>
      </c>
      <c r="DM196" s="40">
        <v>-4.77449419676309E-3</v>
      </c>
      <c r="DN196" s="40">
        <v>8.2208974195183693E-3</v>
      </c>
      <c r="DO196" s="40">
        <v>0.33637133699286798</v>
      </c>
      <c r="DP196" s="40">
        <v>0.44679978661029002</v>
      </c>
      <c r="DQ196" s="40">
        <v>0.50429907356201598</v>
      </c>
      <c r="DR196" s="40">
        <v>0.52005518630967196</v>
      </c>
      <c r="DS196" s="40">
        <v>0.24601683882625699</v>
      </c>
      <c r="DT196" s="40">
        <v>-0.26938800469908802</v>
      </c>
      <c r="DU196" s="40">
        <v>-0.165864657979231</v>
      </c>
      <c r="DV196" s="40">
        <v>-0.11847110257403</v>
      </c>
      <c r="DW196" s="40">
        <v>-4.9120036459920899E-2</v>
      </c>
      <c r="DX196" s="40">
        <v>-1.6935924495964701E-2</v>
      </c>
      <c r="DY196" s="40">
        <v>4.5032858548466101E-2</v>
      </c>
      <c r="DZ196" s="40">
        <v>3.01481242740896E-2</v>
      </c>
      <c r="EA196" s="40">
        <v>3.9781360062020203E-2</v>
      </c>
      <c r="EB196" s="40">
        <v>2.9262757962024901E-2</v>
      </c>
      <c r="EC196" s="40">
        <v>2.2713335926635599E-2</v>
      </c>
      <c r="ED196" s="40">
        <v>2.36953481222998E-2</v>
      </c>
      <c r="EE196" s="40">
        <v>1.4446354779943899E-2</v>
      </c>
      <c r="EF196" s="40">
        <v>2.18611307146282E-2</v>
      </c>
      <c r="EG196" s="40">
        <v>5.5448901024054899E-2</v>
      </c>
      <c r="EH196" s="40">
        <v>5.39743399810136E-2</v>
      </c>
      <c r="EI196" s="40">
        <v>3.5618619915935998E-2</v>
      </c>
      <c r="EJ196" s="40">
        <v>2.50196932343912E-2</v>
      </c>
      <c r="EK196" s="40">
        <v>4.1673146217615798E-3</v>
      </c>
      <c r="EL196" s="40">
        <v>2.0369670115664401E-2</v>
      </c>
      <c r="EM196" s="40">
        <v>0.35440679374093798</v>
      </c>
      <c r="EN196" s="40">
        <v>0.468119942924767</v>
      </c>
      <c r="EO196" s="40">
        <v>0.53229176941615097</v>
      </c>
      <c r="EP196" s="40">
        <v>0.545526692008243</v>
      </c>
      <c r="EQ196" s="40">
        <v>0.281230446382008</v>
      </c>
      <c r="ER196" s="40">
        <v>-0.24438309099907701</v>
      </c>
      <c r="ES196" s="40">
        <v>-0.14170542923863499</v>
      </c>
      <c r="ET196" s="40">
        <v>-9.7470237039131505E-2</v>
      </c>
      <c r="EU196" s="40">
        <v>-3.5032734360787597E-2</v>
      </c>
      <c r="EV196" s="40">
        <v>-2.9390399420752898E-3</v>
      </c>
      <c r="EW196" s="40">
        <v>78.387701749701407</v>
      </c>
      <c r="EX196" s="40">
        <v>76.542887589079001</v>
      </c>
      <c r="EY196" s="40">
        <v>74.832139572111402</v>
      </c>
      <c r="EZ196" s="40">
        <v>72.594076152480596</v>
      </c>
      <c r="FA196" s="40">
        <v>70.273283239597802</v>
      </c>
      <c r="FB196" s="40">
        <v>68.851296186106893</v>
      </c>
      <c r="FC196" s="40">
        <v>67.6110552977173</v>
      </c>
      <c r="FD196" s="40">
        <v>68.842725085799103</v>
      </c>
      <c r="FE196" s="40">
        <v>71.978765628725398</v>
      </c>
      <c r="FF196" s="40">
        <v>76.125178257749695</v>
      </c>
      <c r="FG196" s="40">
        <v>80.523503736771403</v>
      </c>
      <c r="FH196" s="40">
        <v>84.507066798138297</v>
      </c>
      <c r="FI196" s="40">
        <v>87.848616336099795</v>
      </c>
      <c r="FJ196" s="40">
        <v>90.705292715591099</v>
      </c>
      <c r="FK196" s="40">
        <v>93.280932874253097</v>
      </c>
      <c r="FL196" s="40">
        <v>94.818579967548899</v>
      </c>
      <c r="FM196" s="40">
        <v>96.230433508990998</v>
      </c>
      <c r="FN196" s="40">
        <v>96.263200812200495</v>
      </c>
      <c r="FO196" s="40">
        <v>94.602338260798703</v>
      </c>
      <c r="FP196" s="40">
        <v>91.480608962976603</v>
      </c>
      <c r="FQ196" s="40">
        <v>86.522013318430098</v>
      </c>
      <c r="FR196" s="40">
        <v>81.188668517156501</v>
      </c>
      <c r="FS196" s="40">
        <v>77.906763796610605</v>
      </c>
      <c r="FT196" s="40">
        <v>75.496893504761502</v>
      </c>
      <c r="FU196" s="40">
        <v>3.0578465796055599E-2</v>
      </c>
      <c r="FV196" s="40">
        <v>0</v>
      </c>
      <c r="FW196" s="40">
        <v>0</v>
      </c>
      <c r="FX196" s="41">
        <v>1</v>
      </c>
      <c r="FY196" s="22"/>
      <c r="FZ196" s="22"/>
    </row>
    <row r="197" spans="1:182" x14ac:dyDescent="0.2">
      <c r="A197" t="s">
        <v>42</v>
      </c>
      <c r="B197" t="s">
        <v>58</v>
      </c>
      <c r="C197" t="s">
        <v>3</v>
      </c>
      <c r="D197" t="s">
        <v>40</v>
      </c>
      <c r="E197" t="s">
        <v>1</v>
      </c>
      <c r="F197" s="22" t="s">
        <v>1</v>
      </c>
      <c r="G197" s="35">
        <v>43672</v>
      </c>
      <c r="H197" s="40">
        <v>7787</v>
      </c>
      <c r="I197" s="40">
        <v>7.33728910800638</v>
      </c>
      <c r="J197" s="40">
        <v>6.3620681899672</v>
      </c>
      <c r="K197" s="40">
        <v>5.6957715329781102</v>
      </c>
      <c r="L197" s="40">
        <v>5.29996810090939</v>
      </c>
      <c r="M197" s="40">
        <v>5.1457267484967497</v>
      </c>
      <c r="N197" s="40">
        <v>5.3550927078603596</v>
      </c>
      <c r="O197" s="40">
        <v>5.8904449946595001</v>
      </c>
      <c r="P197" s="40">
        <v>6.3135371824806503</v>
      </c>
      <c r="Q197" s="40">
        <v>6.7134365957361597</v>
      </c>
      <c r="R197" s="40">
        <v>7.2211123651426004</v>
      </c>
      <c r="S197" s="40">
        <v>8.0010555380900694</v>
      </c>
      <c r="T197" s="40">
        <v>9.2022172908583197</v>
      </c>
      <c r="U197" s="40">
        <v>10.557986723097899</v>
      </c>
      <c r="V197" s="40">
        <v>11.9191719333725</v>
      </c>
      <c r="W197" s="40">
        <v>13.296070552059399</v>
      </c>
      <c r="X197" s="40">
        <v>14.6823521552214</v>
      </c>
      <c r="Y197" s="40">
        <v>16.015947765939298</v>
      </c>
      <c r="Z197" s="40">
        <v>17.2215562081245</v>
      </c>
      <c r="AA197" s="40">
        <v>17.3424249485217</v>
      </c>
      <c r="AB197" s="40">
        <v>16.550190357097801</v>
      </c>
      <c r="AC197" s="40">
        <v>15.049412616968899</v>
      </c>
      <c r="AD197" s="40">
        <v>13.2803183960943</v>
      </c>
      <c r="AE197" s="40">
        <v>10.9249305385668</v>
      </c>
      <c r="AF197" s="40">
        <v>8.8213827018232696</v>
      </c>
      <c r="AG197" s="40">
        <v>-8.28946375706376E-2</v>
      </c>
      <c r="AH197" s="40">
        <v>-9.7960142904738395E-2</v>
      </c>
      <c r="AI197" s="40">
        <v>-8.8324926064557899E-2</v>
      </c>
      <c r="AJ197" s="40">
        <v>-8.1354148023427997E-2</v>
      </c>
      <c r="AK197" s="40">
        <v>-5.1037068877655398E-2</v>
      </c>
      <c r="AL197" s="40">
        <v>-0.101736554759687</v>
      </c>
      <c r="AM197" s="40">
        <v>-0.101334676624154</v>
      </c>
      <c r="AN197" s="40">
        <v>-4.91875352440342E-2</v>
      </c>
      <c r="AO197" s="40">
        <v>7.9328418701883605E-2</v>
      </c>
      <c r="AP197" s="40">
        <v>-0.12550578406461499</v>
      </c>
      <c r="AQ197" s="40">
        <v>-8.3683471764042797E-2</v>
      </c>
      <c r="AR197" s="40">
        <v>-0.116681102355937</v>
      </c>
      <c r="AS197" s="40">
        <v>8.9668577697048502E-3</v>
      </c>
      <c r="AT197" s="40">
        <v>2.0018224743107001E-2</v>
      </c>
      <c r="AU197" s="40">
        <v>1.34016784834263</v>
      </c>
      <c r="AV197" s="40">
        <v>1.79263228759722</v>
      </c>
      <c r="AW197" s="40">
        <v>1.8459439890915501</v>
      </c>
      <c r="AX197" s="40">
        <v>1.9540440066740099</v>
      </c>
      <c r="AY197" s="40">
        <v>1.4648679330019301</v>
      </c>
      <c r="AZ197" s="40">
        <v>-0.168456225563057</v>
      </c>
      <c r="BA197" s="40">
        <v>-0.41591345612512198</v>
      </c>
      <c r="BB197" s="40">
        <v>-0.37156097105491198</v>
      </c>
      <c r="BC197" s="40">
        <v>-0.19931103292610799</v>
      </c>
      <c r="BD197" s="40">
        <v>-0.20308024036726999</v>
      </c>
      <c r="BE197" s="40">
        <v>-4.0886833621051701E-2</v>
      </c>
      <c r="BF197" s="40">
        <v>-4.7359565144644199E-2</v>
      </c>
      <c r="BG197" s="40">
        <v>-3.94804840253817E-2</v>
      </c>
      <c r="BH197" s="40">
        <v>-2.8305178088938301E-2</v>
      </c>
      <c r="BI197" s="40">
        <v>3.22655775185355E-3</v>
      </c>
      <c r="BJ197" s="40">
        <v>-6.4073934905558294E-2</v>
      </c>
      <c r="BK197" s="40">
        <v>-5.8620138343556998E-2</v>
      </c>
      <c r="BL197" s="40">
        <v>-1.06973276737732E-2</v>
      </c>
      <c r="BM197" s="40">
        <v>0.12579342893909501</v>
      </c>
      <c r="BN197" s="40">
        <v>-6.3928325058722105E-2</v>
      </c>
      <c r="BO197" s="40">
        <v>-4.0367274143527802E-2</v>
      </c>
      <c r="BP197" s="40">
        <v>-8.4829774081169707E-2</v>
      </c>
      <c r="BQ197" s="40">
        <v>4.0590445274518799E-2</v>
      </c>
      <c r="BR197" s="40">
        <v>9.18533113413047E-2</v>
      </c>
      <c r="BS197" s="40">
        <v>1.47132205126809</v>
      </c>
      <c r="BT197" s="40">
        <v>1.9205621791336001</v>
      </c>
      <c r="BU197" s="40">
        <v>2.0060062323375401</v>
      </c>
      <c r="BV197" s="40">
        <v>2.11985698041445</v>
      </c>
      <c r="BW197" s="40">
        <v>1.63121598645247</v>
      </c>
      <c r="BX197" s="40">
        <v>-2.5503208749397401E-2</v>
      </c>
      <c r="BY197" s="40">
        <v>-0.26540078657435801</v>
      </c>
      <c r="BZ197" s="40">
        <v>-0.20949326280924599</v>
      </c>
      <c r="CA197" s="40">
        <v>-6.6803603055220206E-2</v>
      </c>
      <c r="CB197" s="40">
        <v>-9.9268826884464298E-2</v>
      </c>
      <c r="CC197" s="40">
        <v>-1.17923565726827E-2</v>
      </c>
      <c r="CD197" s="40">
        <v>-1.2313759131026499E-2</v>
      </c>
      <c r="CE197" s="40">
        <v>-5.6509722624082399E-3</v>
      </c>
      <c r="CF197" s="40">
        <v>8.4363768862021002E-3</v>
      </c>
      <c r="CG197" s="40">
        <v>4.0809380253791903E-2</v>
      </c>
      <c r="CH197" s="40">
        <v>-3.7988919125098601E-2</v>
      </c>
      <c r="CI197" s="40">
        <v>-2.90361792504331E-2</v>
      </c>
      <c r="CJ197" s="40">
        <v>1.59608728378237E-2</v>
      </c>
      <c r="CK197" s="40">
        <v>0.15797495348442001</v>
      </c>
      <c r="CL197" s="40">
        <v>-2.1279964532808601E-2</v>
      </c>
      <c r="CM197" s="40">
        <v>-1.03666076243938E-2</v>
      </c>
      <c r="CN197" s="40">
        <v>-6.2769641145812793E-2</v>
      </c>
      <c r="CO197" s="40">
        <v>6.2492845646366098E-2</v>
      </c>
      <c r="CP197" s="40">
        <v>0.14160607349014501</v>
      </c>
      <c r="CQ197" s="40">
        <v>1.5621590526831399</v>
      </c>
      <c r="CR197" s="40">
        <v>2.0091660323027001</v>
      </c>
      <c r="CS197" s="40">
        <v>2.1168648544168902</v>
      </c>
      <c r="CT197" s="40">
        <v>2.2346985409159901</v>
      </c>
      <c r="CU197" s="40">
        <v>1.7464281415312299</v>
      </c>
      <c r="CV197" s="40">
        <v>7.3505615222252102E-2</v>
      </c>
      <c r="CW197" s="40">
        <v>-0.161156170145733</v>
      </c>
      <c r="CX197" s="40">
        <v>-9.7245661780299794E-2</v>
      </c>
      <c r="CY197" s="40">
        <v>2.4970639219944E-2</v>
      </c>
      <c r="CZ197" s="40">
        <v>-2.7369358143870801E-2</v>
      </c>
      <c r="DA197" s="40">
        <v>1.7302120475686199E-2</v>
      </c>
      <c r="DB197" s="40">
        <v>2.27320468825912E-2</v>
      </c>
      <c r="DC197" s="40">
        <v>2.8178539500565199E-2</v>
      </c>
      <c r="DD197" s="40">
        <v>4.5177931861342502E-2</v>
      </c>
      <c r="DE197" s="40">
        <v>7.8392202755730195E-2</v>
      </c>
      <c r="DF197" s="40">
        <v>-1.1903903344638899E-2</v>
      </c>
      <c r="DG197" s="40">
        <v>5.4777984269089696E-4</v>
      </c>
      <c r="DH197" s="40">
        <v>4.2619073349420701E-2</v>
      </c>
      <c r="DI197" s="40">
        <v>0.190156478029744</v>
      </c>
      <c r="DJ197" s="40">
        <v>2.1368395993104899E-2</v>
      </c>
      <c r="DK197" s="40">
        <v>1.9634058894740201E-2</v>
      </c>
      <c r="DL197" s="40">
        <v>-4.0709508210455797E-2</v>
      </c>
      <c r="DM197" s="40">
        <v>8.4395246018213396E-2</v>
      </c>
      <c r="DN197" s="40">
        <v>0.19135883563898501</v>
      </c>
      <c r="DO197" s="40">
        <v>1.6529960540981901</v>
      </c>
      <c r="DP197" s="40">
        <v>2.0977698854717999</v>
      </c>
      <c r="DQ197" s="40">
        <v>2.2277234764962399</v>
      </c>
      <c r="DR197" s="40">
        <v>2.3495401014175199</v>
      </c>
      <c r="DS197" s="40">
        <v>1.8616402966099801</v>
      </c>
      <c r="DT197" s="40">
        <v>0.172514439193902</v>
      </c>
      <c r="DU197" s="40">
        <v>-5.6911553717108501E-2</v>
      </c>
      <c r="DV197" s="40">
        <v>1.50019392486462E-2</v>
      </c>
      <c r="DW197" s="40">
        <v>0.116744881495108</v>
      </c>
      <c r="DX197" s="40">
        <v>4.4530110596722697E-2</v>
      </c>
      <c r="DY197" s="40">
        <v>5.9309924425272102E-2</v>
      </c>
      <c r="DZ197" s="40">
        <v>7.3332624642685404E-2</v>
      </c>
      <c r="EA197" s="40">
        <v>7.7022981539741395E-2</v>
      </c>
      <c r="EB197" s="40">
        <v>9.8226901795832197E-2</v>
      </c>
      <c r="EC197" s="40">
        <v>0.13265582938523901</v>
      </c>
      <c r="ED197" s="40">
        <v>2.5758716509490201E-2</v>
      </c>
      <c r="EE197" s="40">
        <v>4.3262318123288297E-2</v>
      </c>
      <c r="EF197" s="40">
        <v>8.1109280919681698E-2</v>
      </c>
      <c r="EG197" s="40">
        <v>0.236621488266956</v>
      </c>
      <c r="EH197" s="40">
        <v>8.2945854998997801E-2</v>
      </c>
      <c r="EI197" s="40">
        <v>6.2950256515255196E-2</v>
      </c>
      <c r="EJ197" s="40">
        <v>-8.8581799356886905E-3</v>
      </c>
      <c r="EK197" s="40">
        <v>0.116018833523027</v>
      </c>
      <c r="EL197" s="40">
        <v>0.26319392223718302</v>
      </c>
      <c r="EM197" s="40">
        <v>1.78415025702365</v>
      </c>
      <c r="EN197" s="40">
        <v>2.2256997770081699</v>
      </c>
      <c r="EO197" s="40">
        <v>2.3877857197422201</v>
      </c>
      <c r="EP197" s="40">
        <v>2.51535307515796</v>
      </c>
      <c r="EQ197" s="40">
        <v>2.02798835006053</v>
      </c>
      <c r="ER197" s="40">
        <v>0.31546745600756099</v>
      </c>
      <c r="ES197" s="40">
        <v>9.3601115833655699E-2</v>
      </c>
      <c r="ET197" s="40">
        <v>0.177069647494313</v>
      </c>
      <c r="EU197" s="40">
        <v>0.24925231136599499</v>
      </c>
      <c r="EV197" s="40">
        <v>0.148341524079528</v>
      </c>
      <c r="EW197" s="40">
        <v>76.858714643244994</v>
      </c>
      <c r="EX197" s="40">
        <v>75.6088681116305</v>
      </c>
      <c r="EY197" s="40">
        <v>73.015677385843105</v>
      </c>
      <c r="EZ197" s="40">
        <v>70.844017094017104</v>
      </c>
      <c r="FA197" s="40">
        <v>69.568151768427995</v>
      </c>
      <c r="FB197" s="40">
        <v>68.965422392218002</v>
      </c>
      <c r="FC197" s="40">
        <v>67.989115549888993</v>
      </c>
      <c r="FD197" s="40">
        <v>69.400257354677294</v>
      </c>
      <c r="FE197" s="40">
        <v>73.347971856259207</v>
      </c>
      <c r="FF197" s="40">
        <v>77.380577985550403</v>
      </c>
      <c r="FG197" s="40">
        <v>81.595150399017797</v>
      </c>
      <c r="FH197" s="40">
        <v>84.926712943287498</v>
      </c>
      <c r="FI197" s="40">
        <v>88.397494923737995</v>
      </c>
      <c r="FJ197" s="40">
        <v>91.419370071303803</v>
      </c>
      <c r="FK197" s="40">
        <v>93.977180431600303</v>
      </c>
      <c r="FL197" s="40">
        <v>95.000519431458699</v>
      </c>
      <c r="FM197" s="40">
        <v>95.901095528167303</v>
      </c>
      <c r="FN197" s="40">
        <v>96.576250177078904</v>
      </c>
      <c r="FO197" s="40">
        <v>95.407907163432</v>
      </c>
      <c r="FP197" s="40">
        <v>92.681753789488596</v>
      </c>
      <c r="FQ197" s="40">
        <v>86.676689332766699</v>
      </c>
      <c r="FR197" s="40">
        <v>80.0700760258771</v>
      </c>
      <c r="FS197" s="40">
        <v>76.131085611748603</v>
      </c>
      <c r="FT197" s="40">
        <v>73.732445577749402</v>
      </c>
      <c r="FU197" s="40">
        <v>2.5485604344036999E-2</v>
      </c>
      <c r="FV197" s="40">
        <v>0</v>
      </c>
      <c r="FW197" s="40">
        <v>0</v>
      </c>
      <c r="FX197" s="41">
        <v>1</v>
      </c>
      <c r="FY197" s="22"/>
      <c r="FZ197" s="22"/>
    </row>
    <row r="198" spans="1:182" x14ac:dyDescent="0.2">
      <c r="A198" t="s">
        <v>42</v>
      </c>
      <c r="B198" t="s">
        <v>58</v>
      </c>
      <c r="C198" t="s">
        <v>3</v>
      </c>
      <c r="D198" t="s">
        <v>40</v>
      </c>
      <c r="E198" t="s">
        <v>1</v>
      </c>
      <c r="F198" s="22" t="s">
        <v>77</v>
      </c>
      <c r="G198" s="35">
        <v>43672</v>
      </c>
      <c r="H198" s="40">
        <v>6054</v>
      </c>
      <c r="I198" s="40">
        <v>5.9472688561905596</v>
      </c>
      <c r="J198" s="40">
        <v>5.1451378340807699</v>
      </c>
      <c r="K198" s="40">
        <v>4.5903538562416104</v>
      </c>
      <c r="L198" s="40">
        <v>4.2616648912047701</v>
      </c>
      <c r="M198" s="40">
        <v>4.14398293051946</v>
      </c>
      <c r="N198" s="40">
        <v>4.3156311007568799</v>
      </c>
      <c r="O198" s="40">
        <v>4.7187020501013697</v>
      </c>
      <c r="P198" s="40">
        <v>5.0220158590221899</v>
      </c>
      <c r="Q198" s="40">
        <v>5.3053675712933197</v>
      </c>
      <c r="R198" s="40">
        <v>5.6960749457392303</v>
      </c>
      <c r="S198" s="40">
        <v>6.3170551195558096</v>
      </c>
      <c r="T198" s="40">
        <v>7.2842468373300502</v>
      </c>
      <c r="U198" s="40">
        <v>8.37685517503715</v>
      </c>
      <c r="V198" s="40">
        <v>9.4412389231571705</v>
      </c>
      <c r="W198" s="40">
        <v>10.519608678126</v>
      </c>
      <c r="X198" s="40">
        <v>11.5913268399317</v>
      </c>
      <c r="Y198" s="40">
        <v>12.5575425333293</v>
      </c>
      <c r="Z198" s="40">
        <v>13.4713044332264</v>
      </c>
      <c r="AA198" s="40">
        <v>13.5655623361572</v>
      </c>
      <c r="AB198" s="40">
        <v>12.937133189276</v>
      </c>
      <c r="AC198" s="40">
        <v>11.8299326016593</v>
      </c>
      <c r="AD198" s="40">
        <v>10.5195698959668</v>
      </c>
      <c r="AE198" s="40">
        <v>8.7174757783172598</v>
      </c>
      <c r="AF198" s="40">
        <v>7.0988437180575801</v>
      </c>
      <c r="AG198" s="40">
        <v>-7.8481341255762296E-2</v>
      </c>
      <c r="AH198" s="40">
        <v>-9.2819431660652305E-2</v>
      </c>
      <c r="AI198" s="40">
        <v>-0.105141740060957</v>
      </c>
      <c r="AJ198" s="40">
        <v>-0.108052369630083</v>
      </c>
      <c r="AK198" s="40">
        <v>-0.100496577616351</v>
      </c>
      <c r="AL198" s="40">
        <v>-0.10337406456616501</v>
      </c>
      <c r="AM198" s="40">
        <v>-5.8023775716261702E-2</v>
      </c>
      <c r="AN198" s="40">
        <v>1.1048779385332601E-2</v>
      </c>
      <c r="AO198" s="40">
        <v>3.3755591002630203E-2</v>
      </c>
      <c r="AP198" s="40">
        <v>-0.15180750584699701</v>
      </c>
      <c r="AQ198" s="40">
        <v>-0.124103858133394</v>
      </c>
      <c r="AR198" s="40">
        <v>-0.111562139260326</v>
      </c>
      <c r="AS198" s="40">
        <v>5.1236857085708798E-2</v>
      </c>
      <c r="AT198" s="40">
        <v>5.8772583287604402E-2</v>
      </c>
      <c r="AU198" s="40">
        <v>0.86716078485558201</v>
      </c>
      <c r="AV198" s="40">
        <v>1.19515198030539</v>
      </c>
      <c r="AW198" s="40">
        <v>1.1762239475402601</v>
      </c>
      <c r="AX198" s="40">
        <v>1.23139136708814</v>
      </c>
      <c r="AY198" s="40">
        <v>1.12301732071032</v>
      </c>
      <c r="AZ198" s="40">
        <v>0.28426046397924998</v>
      </c>
      <c r="BA198" s="40">
        <v>-6.2777191776234004E-2</v>
      </c>
      <c r="BB198" s="40">
        <v>-7.9307951567885296E-2</v>
      </c>
      <c r="BC198" s="40">
        <v>-7.9038984653318003E-2</v>
      </c>
      <c r="BD198" s="40">
        <v>-8.1926794598955202E-2</v>
      </c>
      <c r="BE198" s="40">
        <v>-3.9849227899606897E-2</v>
      </c>
      <c r="BF198" s="40">
        <v>-5.1028163008792697E-2</v>
      </c>
      <c r="BG198" s="40">
        <v>-5.94034382637494E-2</v>
      </c>
      <c r="BH198" s="40">
        <v>-6.1164404892982402E-2</v>
      </c>
      <c r="BI198" s="40">
        <v>-5.1380704490636503E-2</v>
      </c>
      <c r="BJ198" s="40">
        <v>-6.4144253176842095E-2</v>
      </c>
      <c r="BK198" s="40">
        <v>-1.40136549697645E-2</v>
      </c>
      <c r="BL198" s="40">
        <v>5.1526236519420898E-2</v>
      </c>
      <c r="BM198" s="40">
        <v>7.0994808876003401E-2</v>
      </c>
      <c r="BN198" s="40">
        <v>-0.109120819450453</v>
      </c>
      <c r="BO198" s="40">
        <v>-9.1078914625691093E-2</v>
      </c>
      <c r="BP198" s="40">
        <v>-9.3942002023299997E-2</v>
      </c>
      <c r="BQ198" s="40">
        <v>6.8834621739906704E-2</v>
      </c>
      <c r="BR198" s="40">
        <v>0.10723256891239299</v>
      </c>
      <c r="BS198" s="40">
        <v>0.96541702059904899</v>
      </c>
      <c r="BT198" s="40">
        <v>1.27847061175972</v>
      </c>
      <c r="BU198" s="40">
        <v>1.27525472731075</v>
      </c>
      <c r="BV198" s="40">
        <v>1.3313065696066</v>
      </c>
      <c r="BW198" s="40">
        <v>1.22405292732366</v>
      </c>
      <c r="BX198" s="40">
        <v>0.38889631131610902</v>
      </c>
      <c r="BY198" s="40">
        <v>5.4471519715561703E-2</v>
      </c>
      <c r="BZ198" s="40">
        <v>2.41720977926396E-2</v>
      </c>
      <c r="CA198" s="40">
        <v>6.7274702196621697E-3</v>
      </c>
      <c r="CB198" s="40">
        <v>-2.0573049054382501E-2</v>
      </c>
      <c r="CC198" s="40">
        <v>-1.30927438729829E-2</v>
      </c>
      <c r="CD198" s="40">
        <v>-2.20836576480039E-2</v>
      </c>
      <c r="CE198" s="40">
        <v>-2.77252297702213E-2</v>
      </c>
      <c r="CF198" s="40">
        <v>-2.8689943349468301E-2</v>
      </c>
      <c r="CG198" s="40">
        <v>-1.73632003839789E-2</v>
      </c>
      <c r="CH198" s="40">
        <v>-3.6973805313195503E-2</v>
      </c>
      <c r="CI198" s="40">
        <v>1.64676205925476E-2</v>
      </c>
      <c r="CJ198" s="40">
        <v>7.9560800025225906E-2</v>
      </c>
      <c r="CK198" s="40">
        <v>9.6786577734388299E-2</v>
      </c>
      <c r="CL198" s="40">
        <v>-7.9556150487380406E-2</v>
      </c>
      <c r="CM198" s="40">
        <v>-6.8205939355151804E-2</v>
      </c>
      <c r="CN198" s="40">
        <v>-8.1738348648632095E-2</v>
      </c>
      <c r="CO198" s="40">
        <v>8.1022779931861105E-2</v>
      </c>
      <c r="CP198" s="40">
        <v>0.14079580733392</v>
      </c>
      <c r="CQ198" s="40">
        <v>1.0334689901599501</v>
      </c>
      <c r="CR198" s="40">
        <v>1.3361768420939399</v>
      </c>
      <c r="CS198" s="40">
        <v>1.3438431437053</v>
      </c>
      <c r="CT198" s="40">
        <v>1.40050753450219</v>
      </c>
      <c r="CU198" s="40">
        <v>1.2940298806823201</v>
      </c>
      <c r="CV198" s="40">
        <v>0.46136678043257101</v>
      </c>
      <c r="CW198" s="40">
        <v>0.13567762012354301</v>
      </c>
      <c r="CX198" s="40">
        <v>9.5842064751565995E-2</v>
      </c>
      <c r="CY198" s="40">
        <v>6.6129055596907099E-2</v>
      </c>
      <c r="CZ198" s="40">
        <v>2.1920368209712101E-2</v>
      </c>
      <c r="DA198" s="40">
        <v>1.3663740153641199E-2</v>
      </c>
      <c r="DB198" s="40">
        <v>6.8608477127848604E-3</v>
      </c>
      <c r="DC198" s="40">
        <v>3.9529787233068001E-3</v>
      </c>
      <c r="DD198" s="40">
        <v>3.7845181940456898E-3</v>
      </c>
      <c r="DE198" s="40">
        <v>1.66543037226787E-2</v>
      </c>
      <c r="DF198" s="40">
        <v>-9.8033574495488898E-3</v>
      </c>
      <c r="DG198" s="40">
        <v>4.6948896154859698E-2</v>
      </c>
      <c r="DH198" s="40">
        <v>0.107595363531031</v>
      </c>
      <c r="DI198" s="40">
        <v>0.122578346592773</v>
      </c>
      <c r="DJ198" s="40">
        <v>-4.9991481524307498E-2</v>
      </c>
      <c r="DK198" s="40">
        <v>-4.5332964084612598E-2</v>
      </c>
      <c r="DL198" s="40">
        <v>-6.9534695273964206E-2</v>
      </c>
      <c r="DM198" s="40">
        <v>9.3210938123815507E-2</v>
      </c>
      <c r="DN198" s="40">
        <v>0.174359045755446</v>
      </c>
      <c r="DO198" s="40">
        <v>1.10152095972085</v>
      </c>
      <c r="DP198" s="40">
        <v>1.3938830724281599</v>
      </c>
      <c r="DQ198" s="40">
        <v>1.4124315600998401</v>
      </c>
      <c r="DR198" s="40">
        <v>1.46970849939779</v>
      </c>
      <c r="DS198" s="40">
        <v>1.3640068340409801</v>
      </c>
      <c r="DT198" s="40">
        <v>0.533837249549034</v>
      </c>
      <c r="DU198" s="40">
        <v>0.21688372053152499</v>
      </c>
      <c r="DV198" s="40">
        <v>0.167512031710492</v>
      </c>
      <c r="DW198" s="40">
        <v>0.12553064097415201</v>
      </c>
      <c r="DX198" s="40">
        <v>6.4413785473806801E-2</v>
      </c>
      <c r="DY198" s="40">
        <v>5.2295853509796597E-2</v>
      </c>
      <c r="DZ198" s="40">
        <v>4.8652116364644497E-2</v>
      </c>
      <c r="EA198" s="40">
        <v>4.9691280520514497E-2</v>
      </c>
      <c r="EB198" s="40">
        <v>5.06724829311462E-2</v>
      </c>
      <c r="EC198" s="40">
        <v>6.57701768483933E-2</v>
      </c>
      <c r="ED198" s="40">
        <v>2.9426453939774399E-2</v>
      </c>
      <c r="EE198" s="40">
        <v>9.0959016901356798E-2</v>
      </c>
      <c r="EF198" s="40">
        <v>0.14807282066511901</v>
      </c>
      <c r="EG198" s="40">
        <v>0.15981756446614601</v>
      </c>
      <c r="EH198" s="40">
        <v>-7.3047951277633704E-3</v>
      </c>
      <c r="EI198" s="40">
        <v>-1.2308020576909801E-2</v>
      </c>
      <c r="EJ198" s="40">
        <v>-5.1914558036938702E-2</v>
      </c>
      <c r="EK198" s="40">
        <v>0.110808702778013</v>
      </c>
      <c r="EL198" s="40">
        <v>0.22281903138023501</v>
      </c>
      <c r="EM198" s="40">
        <v>1.1997771954643099</v>
      </c>
      <c r="EN198" s="40">
        <v>1.4772017038825001</v>
      </c>
      <c r="EO198" s="40">
        <v>1.51146233987034</v>
      </c>
      <c r="EP198" s="40">
        <v>1.56962370191624</v>
      </c>
      <c r="EQ198" s="40">
        <v>1.4650424406543201</v>
      </c>
      <c r="ER198" s="40">
        <v>0.63847309688589204</v>
      </c>
      <c r="ES198" s="40">
        <v>0.33413243202332099</v>
      </c>
      <c r="ET198" s="40">
        <v>0.27099208107101702</v>
      </c>
      <c r="EU198" s="40">
        <v>0.21129709584713199</v>
      </c>
      <c r="EV198" s="40">
        <v>0.12576753101837901</v>
      </c>
      <c r="EW198" s="40">
        <v>76.918032593292395</v>
      </c>
      <c r="EX198" s="40">
        <v>75.666580066131303</v>
      </c>
      <c r="EY198" s="40">
        <v>73.041792631081705</v>
      </c>
      <c r="EZ198" s="40">
        <v>70.867111478507297</v>
      </c>
      <c r="FA198" s="40">
        <v>69.592867264997594</v>
      </c>
      <c r="FB198" s="40">
        <v>69.0067548417572</v>
      </c>
      <c r="FC198" s="40">
        <v>68.038686820973098</v>
      </c>
      <c r="FD198" s="40">
        <v>69.472827113840296</v>
      </c>
      <c r="FE198" s="40">
        <v>73.437104393008994</v>
      </c>
      <c r="FF198" s="40">
        <v>77.461419461502103</v>
      </c>
      <c r="FG198" s="40">
        <v>81.682687765706206</v>
      </c>
      <c r="FH198" s="40">
        <v>85.001110061407701</v>
      </c>
      <c r="FI198" s="40">
        <v>88.447153991497402</v>
      </c>
      <c r="FJ198" s="40">
        <v>91.455692017005205</v>
      </c>
      <c r="FK198" s="40">
        <v>94.013438828530894</v>
      </c>
      <c r="FL198" s="40">
        <v>95.023441190363698</v>
      </c>
      <c r="FM198" s="40">
        <v>95.919059990552697</v>
      </c>
      <c r="FN198" s="40">
        <v>96.595890410958901</v>
      </c>
      <c r="FO198" s="40">
        <v>95.434116674539396</v>
      </c>
      <c r="FP198" s="40">
        <v>92.714596126594202</v>
      </c>
      <c r="FQ198" s="40">
        <v>86.660002361832795</v>
      </c>
      <c r="FR198" s="40">
        <v>80.066828058573407</v>
      </c>
      <c r="FS198" s="40">
        <v>76.160805384978701</v>
      </c>
      <c r="FT198" s="40">
        <v>73.765257439773293</v>
      </c>
      <c r="FU198" s="40">
        <v>2.1011267802586799E-2</v>
      </c>
      <c r="FV198" s="40">
        <v>0</v>
      </c>
      <c r="FW198" s="40">
        <v>0</v>
      </c>
      <c r="FX198" s="41">
        <v>1</v>
      </c>
      <c r="FY198" s="22"/>
      <c r="FZ198" s="22"/>
    </row>
    <row r="199" spans="1:182" x14ac:dyDescent="0.2">
      <c r="A199" t="s">
        <v>42</v>
      </c>
      <c r="B199" t="s">
        <v>58</v>
      </c>
      <c r="C199" t="s">
        <v>3</v>
      </c>
      <c r="D199" t="s">
        <v>40</v>
      </c>
      <c r="E199" t="s">
        <v>1</v>
      </c>
      <c r="F199" s="22" t="s">
        <v>78</v>
      </c>
      <c r="G199" s="35">
        <v>43672</v>
      </c>
      <c r="H199" s="40">
        <v>1733</v>
      </c>
      <c r="I199" s="40">
        <v>1.39807648694863</v>
      </c>
      <c r="J199" s="40">
        <v>1.2179669748406201</v>
      </c>
      <c r="K199" s="40">
        <v>1.1029635959653299</v>
      </c>
      <c r="L199" s="40">
        <v>1.0398053119121899</v>
      </c>
      <c r="M199" s="40">
        <v>1.02592384480794</v>
      </c>
      <c r="N199" s="40">
        <v>1.0734511878779001</v>
      </c>
      <c r="O199" s="40">
        <v>1.2029337886623901</v>
      </c>
      <c r="P199" s="40">
        <v>1.3128008788580801</v>
      </c>
      <c r="Q199" s="40">
        <v>1.41536440190612</v>
      </c>
      <c r="R199" s="40">
        <v>1.51532079410051</v>
      </c>
      <c r="S199" s="40">
        <v>1.6653792795656299</v>
      </c>
      <c r="T199" s="40">
        <v>1.90277661499474</v>
      </c>
      <c r="U199" s="40">
        <v>2.18089027070245</v>
      </c>
      <c r="V199" s="40">
        <v>2.4752062032622701</v>
      </c>
      <c r="W199" s="40">
        <v>2.7741394441257401</v>
      </c>
      <c r="X199" s="40">
        <v>3.1037776530465999</v>
      </c>
      <c r="Y199" s="40">
        <v>3.4523224036436799</v>
      </c>
      <c r="Z199" s="40">
        <v>3.7306295407620298</v>
      </c>
      <c r="AA199" s="40">
        <v>3.7241753879948498</v>
      </c>
      <c r="AB199" s="40">
        <v>3.5367333530606002</v>
      </c>
      <c r="AC199" s="40">
        <v>3.1491386198471298</v>
      </c>
      <c r="AD199" s="40">
        <v>2.7016827852088401</v>
      </c>
      <c r="AE199" s="40">
        <v>2.1740348815915098</v>
      </c>
      <c r="AF199" s="40">
        <v>1.7191251840664099</v>
      </c>
      <c r="AG199" s="40">
        <v>7.6403190332958899E-3</v>
      </c>
      <c r="AH199" s="40">
        <v>9.3095388753733407E-3</v>
      </c>
      <c r="AI199" s="40">
        <v>1.0953131625910099E-2</v>
      </c>
      <c r="AJ199" s="40">
        <v>5.6914477336441199E-3</v>
      </c>
      <c r="AK199" s="40">
        <v>1.4220028998845601E-2</v>
      </c>
      <c r="AL199" s="40">
        <v>9.4124694403586607E-3</v>
      </c>
      <c r="AM199" s="40">
        <v>-2.33342862428546E-2</v>
      </c>
      <c r="AN199" s="40">
        <v>-3.53945860475888E-2</v>
      </c>
      <c r="AO199" s="40">
        <v>2.5132779589309599E-2</v>
      </c>
      <c r="AP199" s="40">
        <v>1.0880826440599199E-2</v>
      </c>
      <c r="AQ199" s="40">
        <v>-1.63655337280737E-2</v>
      </c>
      <c r="AR199" s="40">
        <v>-8.1678387275040405E-5</v>
      </c>
      <c r="AS199" s="40">
        <v>-3.7652763460062702E-2</v>
      </c>
      <c r="AT199" s="40">
        <v>-6.7045021286345305E-2</v>
      </c>
      <c r="AU199" s="40">
        <v>0.53082458512686004</v>
      </c>
      <c r="AV199" s="40">
        <v>0.66666816629565395</v>
      </c>
      <c r="AW199" s="40">
        <v>0.75357974217780399</v>
      </c>
      <c r="AX199" s="40">
        <v>0.75385298795222899</v>
      </c>
      <c r="AY199" s="40">
        <v>0.38998846338113402</v>
      </c>
      <c r="AZ199" s="40">
        <v>-0.44153456097298399</v>
      </c>
      <c r="BA199" s="40">
        <v>-0.37065101127550099</v>
      </c>
      <c r="BB199" s="40">
        <v>-0.26887568039230098</v>
      </c>
      <c r="BC199" s="40">
        <v>-0.125112604291126</v>
      </c>
      <c r="BD199" s="40">
        <v>-7.79512409128576E-2</v>
      </c>
      <c r="BE199" s="40">
        <v>2.4298634496396802E-2</v>
      </c>
      <c r="BF199" s="40">
        <v>2.2991976895576399E-2</v>
      </c>
      <c r="BG199" s="40">
        <v>2.58041417869775E-2</v>
      </c>
      <c r="BH199" s="40">
        <v>1.8335246155814899E-2</v>
      </c>
      <c r="BI199" s="40">
        <v>2.4823766697340901E-2</v>
      </c>
      <c r="BJ199" s="40">
        <v>1.81978956421773E-2</v>
      </c>
      <c r="BK199" s="40">
        <v>-7.7619828134974801E-3</v>
      </c>
      <c r="BL199" s="40">
        <v>-2.0128640694085601E-2</v>
      </c>
      <c r="BM199" s="40">
        <v>4.1935498079270599E-2</v>
      </c>
      <c r="BN199" s="40">
        <v>3.2920964982949101E-2</v>
      </c>
      <c r="BO199" s="40">
        <v>4.4240066246490203E-3</v>
      </c>
      <c r="BP199" s="40">
        <v>1.1157491077888399E-2</v>
      </c>
      <c r="BQ199" s="40">
        <v>-2.63609657794685E-2</v>
      </c>
      <c r="BR199" s="40">
        <v>-3.5999093756937002E-2</v>
      </c>
      <c r="BS199" s="40">
        <v>0.56979442936236802</v>
      </c>
      <c r="BT199" s="40">
        <v>0.70731364881770897</v>
      </c>
      <c r="BU199" s="40">
        <v>0.80145996649866402</v>
      </c>
      <c r="BV199" s="40">
        <v>0.81217431370002302</v>
      </c>
      <c r="BW199" s="40">
        <v>0.44783398287420001</v>
      </c>
      <c r="BX199" s="40">
        <v>-0.39596278638871002</v>
      </c>
      <c r="BY199" s="40">
        <v>-0.33121579280257102</v>
      </c>
      <c r="BZ199" s="40">
        <v>-0.221057778967956</v>
      </c>
      <c r="CA199" s="40">
        <v>-8.0313072687098794E-2</v>
      </c>
      <c r="CB199" s="40">
        <v>-4.8245396484086898E-2</v>
      </c>
      <c r="CC199" s="40">
        <v>3.5836133040413297E-2</v>
      </c>
      <c r="CD199" s="40">
        <v>3.2468391787968197E-2</v>
      </c>
      <c r="CE199" s="40">
        <v>3.6089906184345599E-2</v>
      </c>
      <c r="CF199" s="40">
        <v>2.7092302426586199E-2</v>
      </c>
      <c r="CG199" s="40">
        <v>3.2167883125470302E-2</v>
      </c>
      <c r="CH199" s="40">
        <v>2.42826550667763E-2</v>
      </c>
      <c r="CI199" s="40">
        <v>3.0233471042339899E-3</v>
      </c>
      <c r="CJ199" s="40">
        <v>-9.5554934464411097E-3</v>
      </c>
      <c r="CK199" s="40">
        <v>5.3573009719799801E-2</v>
      </c>
      <c r="CL199" s="40">
        <v>4.8185897797167199E-2</v>
      </c>
      <c r="CM199" s="40">
        <v>1.8822778942391101E-2</v>
      </c>
      <c r="CN199" s="40">
        <v>1.8941705611915501E-2</v>
      </c>
      <c r="CO199" s="40">
        <v>-1.85403011037539E-2</v>
      </c>
      <c r="CP199" s="40">
        <v>-1.4496778924347401E-2</v>
      </c>
      <c r="CQ199" s="40">
        <v>0.59678482476721295</v>
      </c>
      <c r="CR199" s="40">
        <v>0.73546458619536903</v>
      </c>
      <c r="CS199" s="40">
        <v>0.83462166400719895</v>
      </c>
      <c r="CT199" s="40">
        <v>0.85256748625043699</v>
      </c>
      <c r="CU199" s="40">
        <v>0.48789761346202398</v>
      </c>
      <c r="CV199" s="40">
        <v>-0.36439991413557199</v>
      </c>
      <c r="CW199" s="40">
        <v>-0.30390308061854399</v>
      </c>
      <c r="CX199" s="40">
        <v>-0.187939246107695</v>
      </c>
      <c r="CY199" s="40">
        <v>-4.9285053569619902E-2</v>
      </c>
      <c r="CZ199" s="40">
        <v>-2.76712191247439E-2</v>
      </c>
      <c r="DA199" s="40">
        <v>4.73736315844299E-2</v>
      </c>
      <c r="DB199" s="40">
        <v>4.1944806680359902E-2</v>
      </c>
      <c r="DC199" s="40">
        <v>4.6375670581713699E-2</v>
      </c>
      <c r="DD199" s="40">
        <v>3.5849358697357503E-2</v>
      </c>
      <c r="DE199" s="40">
        <v>3.9511999553599797E-2</v>
      </c>
      <c r="DF199" s="40">
        <v>3.03674144913753E-2</v>
      </c>
      <c r="DG199" s="40">
        <v>1.3808677021965501E-2</v>
      </c>
      <c r="DH199" s="40">
        <v>1.0176538012033999E-3</v>
      </c>
      <c r="DI199" s="40">
        <v>6.5210521360328899E-2</v>
      </c>
      <c r="DJ199" s="40">
        <v>6.3450830611385206E-2</v>
      </c>
      <c r="DK199" s="40">
        <v>3.3221551260133098E-2</v>
      </c>
      <c r="DL199" s="40">
        <v>2.6725920145942599E-2</v>
      </c>
      <c r="DM199" s="40">
        <v>-1.0719636428039201E-2</v>
      </c>
      <c r="DN199" s="40">
        <v>7.0055359082422004E-3</v>
      </c>
      <c r="DO199" s="40">
        <v>0.623775220172057</v>
      </c>
      <c r="DP199" s="40">
        <v>0.76361552357302998</v>
      </c>
      <c r="DQ199" s="40">
        <v>0.86778336151573399</v>
      </c>
      <c r="DR199" s="40">
        <v>0.89296065880085196</v>
      </c>
      <c r="DS199" s="40">
        <v>0.52796124404984901</v>
      </c>
      <c r="DT199" s="40">
        <v>-0.33283704188243501</v>
      </c>
      <c r="DU199" s="40">
        <v>-0.27659036843451701</v>
      </c>
      <c r="DV199" s="40">
        <v>-0.15482071324743399</v>
      </c>
      <c r="DW199" s="40">
        <v>-1.8257034452141101E-2</v>
      </c>
      <c r="DX199" s="40">
        <v>-7.0970417654009302E-3</v>
      </c>
      <c r="DY199" s="40">
        <v>6.4031947047530693E-2</v>
      </c>
      <c r="DZ199" s="40">
        <v>5.5627244700563003E-2</v>
      </c>
      <c r="EA199" s="40">
        <v>6.1226680742781002E-2</v>
      </c>
      <c r="EB199" s="40">
        <v>4.8493157119528202E-2</v>
      </c>
      <c r="EC199" s="40">
        <v>5.0115737252095102E-2</v>
      </c>
      <c r="ED199" s="40">
        <v>3.9152840693193899E-2</v>
      </c>
      <c r="EE199" s="40">
        <v>2.9380980451322501E-2</v>
      </c>
      <c r="EF199" s="40">
        <v>1.6283599154706601E-2</v>
      </c>
      <c r="EG199" s="40">
        <v>8.2013239850289896E-2</v>
      </c>
      <c r="EH199" s="40">
        <v>8.5490969153735094E-2</v>
      </c>
      <c r="EI199" s="40">
        <v>5.4011091612855902E-2</v>
      </c>
      <c r="EJ199" s="40">
        <v>3.7965089611106E-2</v>
      </c>
      <c r="EK199" s="40">
        <v>5.7216125255493504E-4</v>
      </c>
      <c r="EL199" s="40">
        <v>3.80514634376505E-2</v>
      </c>
      <c r="EM199" s="40">
        <v>0.66274506440756598</v>
      </c>
      <c r="EN199" s="40">
        <v>0.804261006095085</v>
      </c>
      <c r="EO199" s="40">
        <v>0.91566358583659302</v>
      </c>
      <c r="EP199" s="40">
        <v>0.95128198454864499</v>
      </c>
      <c r="EQ199" s="40">
        <v>0.58580676354291406</v>
      </c>
      <c r="ER199" s="40">
        <v>-0.28726526729816099</v>
      </c>
      <c r="ES199" s="40">
        <v>-0.23715514996158599</v>
      </c>
      <c r="ET199" s="40">
        <v>-0.107002811823089</v>
      </c>
      <c r="EU199" s="40">
        <v>2.65424971518863E-2</v>
      </c>
      <c r="EV199" s="40">
        <v>2.2608802663369801E-2</v>
      </c>
      <c r="EW199" s="40">
        <v>76.471191153647197</v>
      </c>
      <c r="EX199" s="40">
        <v>75.243145369891394</v>
      </c>
      <c r="EY199" s="40">
        <v>72.814181324366302</v>
      </c>
      <c r="EZ199" s="40">
        <v>70.684719348163497</v>
      </c>
      <c r="FA199" s="40">
        <v>69.4241140713916</v>
      </c>
      <c r="FB199" s="40">
        <v>68.764808587687497</v>
      </c>
      <c r="FC199" s="40">
        <v>67.740073719606798</v>
      </c>
      <c r="FD199" s="40">
        <v>69.065312984997405</v>
      </c>
      <c r="FE199" s="40">
        <v>72.972904811174303</v>
      </c>
      <c r="FF199" s="40">
        <v>77.067899637868607</v>
      </c>
      <c r="FG199" s="40">
        <v>81.256207966890798</v>
      </c>
      <c r="FH199" s="40">
        <v>84.642686239006693</v>
      </c>
      <c r="FI199" s="40">
        <v>88.201758923952397</v>
      </c>
      <c r="FJ199" s="40">
        <v>91.259085618209994</v>
      </c>
      <c r="FK199" s="40">
        <v>93.817155975168106</v>
      </c>
      <c r="FL199" s="40">
        <v>94.875323331608897</v>
      </c>
      <c r="FM199" s="40">
        <v>95.801021727884105</v>
      </c>
      <c r="FN199" s="40">
        <v>96.474359803414401</v>
      </c>
      <c r="FO199" s="40">
        <v>95.279649508535996</v>
      </c>
      <c r="FP199" s="40">
        <v>92.526868856699394</v>
      </c>
      <c r="FQ199" s="40">
        <v>86.713592860838105</v>
      </c>
      <c r="FR199" s="40">
        <v>80.0186885669943</v>
      </c>
      <c r="FS199" s="40">
        <v>75.926474392136598</v>
      </c>
      <c r="FT199" s="40">
        <v>73.503750646663207</v>
      </c>
      <c r="FU199" s="40">
        <v>3.7139616365287703E-2</v>
      </c>
      <c r="FV199" s="40">
        <v>0</v>
      </c>
      <c r="FW199" s="40">
        <v>0</v>
      </c>
      <c r="FX199" s="41">
        <v>1</v>
      </c>
      <c r="FY199" s="22"/>
      <c r="FZ199" s="22"/>
    </row>
    <row r="200" spans="1:182" x14ac:dyDescent="0.2">
      <c r="A200" t="s">
        <v>42</v>
      </c>
      <c r="B200" t="s">
        <v>58</v>
      </c>
      <c r="C200" t="s">
        <v>3</v>
      </c>
      <c r="D200" t="s">
        <v>40</v>
      </c>
      <c r="E200" t="s">
        <v>77</v>
      </c>
      <c r="F200" s="22" t="s">
        <v>1</v>
      </c>
      <c r="G200" s="35">
        <v>43672</v>
      </c>
      <c r="H200" s="40">
        <v>5547</v>
      </c>
      <c r="I200" s="40">
        <v>5.2388122980230296</v>
      </c>
      <c r="J200" s="40">
        <v>4.5510650904657304</v>
      </c>
      <c r="K200" s="40">
        <v>4.0887738584485804</v>
      </c>
      <c r="L200" s="40">
        <v>3.8389285615765099</v>
      </c>
      <c r="M200" s="40">
        <v>3.7695173939084001</v>
      </c>
      <c r="N200" s="40">
        <v>3.98624418388059</v>
      </c>
      <c r="O200" s="40">
        <v>4.4322966648556301</v>
      </c>
      <c r="P200" s="40">
        <v>4.7266835553767601</v>
      </c>
      <c r="Q200" s="40">
        <v>4.9888852213531703</v>
      </c>
      <c r="R200" s="40">
        <v>5.2701665737683596</v>
      </c>
      <c r="S200" s="40">
        <v>5.76055209885177</v>
      </c>
      <c r="T200" s="40">
        <v>6.5333053484593</v>
      </c>
      <c r="U200" s="40">
        <v>7.4309163609785696</v>
      </c>
      <c r="V200" s="40">
        <v>8.3708852809289294</v>
      </c>
      <c r="W200" s="40">
        <v>9.3506976981696894</v>
      </c>
      <c r="X200" s="40">
        <v>10.3310015619337</v>
      </c>
      <c r="Y200" s="40">
        <v>11.3417757402294</v>
      </c>
      <c r="Z200" s="40">
        <v>12.3261202883244</v>
      </c>
      <c r="AA200" s="40">
        <v>12.469989519313801</v>
      </c>
      <c r="AB200" s="40">
        <v>11.9383420848027</v>
      </c>
      <c r="AC200" s="40">
        <v>10.8703116934427</v>
      </c>
      <c r="AD200" s="40">
        <v>9.57008610146503</v>
      </c>
      <c r="AE200" s="40">
        <v>7.8410883571542298</v>
      </c>
      <c r="AF200" s="40">
        <v>6.3214313872282197</v>
      </c>
      <c r="AG200" s="40">
        <v>-5.5888125289703203E-2</v>
      </c>
      <c r="AH200" s="40">
        <v>-5.75605171165154E-2</v>
      </c>
      <c r="AI200" s="40">
        <v>-7.2274188354962701E-2</v>
      </c>
      <c r="AJ200" s="40">
        <v>-7.1199589372061903E-2</v>
      </c>
      <c r="AK200" s="40">
        <v>-4.4307031343290698E-2</v>
      </c>
      <c r="AL200" s="40">
        <v>-1.6606717524376102E-2</v>
      </c>
      <c r="AM200" s="40">
        <v>-3.7308062134309997E-2</v>
      </c>
      <c r="AN200" s="40">
        <v>8.7945645328365903E-3</v>
      </c>
      <c r="AO200" s="40">
        <v>1.6037249566970099E-2</v>
      </c>
      <c r="AP200" s="40">
        <v>-0.11174205529352101</v>
      </c>
      <c r="AQ200" s="40">
        <v>-0.104119482590256</v>
      </c>
      <c r="AR200" s="40">
        <v>-7.5837280651170902E-2</v>
      </c>
      <c r="AS200" s="40">
        <v>-5.19137402784126E-3</v>
      </c>
      <c r="AT200" s="40">
        <v>2.6583847419151301E-2</v>
      </c>
      <c r="AU200" s="40">
        <v>1.2002452649698201</v>
      </c>
      <c r="AV200" s="40">
        <v>1.47095056223732</v>
      </c>
      <c r="AW200" s="40">
        <v>1.5413607921333401</v>
      </c>
      <c r="AX200" s="40">
        <v>1.5967108033369199</v>
      </c>
      <c r="AY200" s="40">
        <v>1.2376722694343201</v>
      </c>
      <c r="AZ200" s="40">
        <v>-0.12517731344642499</v>
      </c>
      <c r="BA200" s="40">
        <v>-0.369130635571358</v>
      </c>
      <c r="BB200" s="40">
        <v>-0.29881328456651401</v>
      </c>
      <c r="BC200" s="40">
        <v>-0.172091978972196</v>
      </c>
      <c r="BD200" s="40">
        <v>-0.14620832219347499</v>
      </c>
      <c r="BE200" s="40">
        <v>-1.18852140966626E-2</v>
      </c>
      <c r="BF200" s="40">
        <v>-1.55767949147509E-2</v>
      </c>
      <c r="BG200" s="40">
        <v>-2.43015039073563E-2</v>
      </c>
      <c r="BH200" s="40">
        <v>-2.6725491713125899E-2</v>
      </c>
      <c r="BI200" s="40">
        <v>1.82396595488328E-3</v>
      </c>
      <c r="BJ200" s="40">
        <v>1.02899527313373E-2</v>
      </c>
      <c r="BK200" s="40">
        <v>7.0146223306058702E-4</v>
      </c>
      <c r="BL200" s="40">
        <v>3.5406032175374302E-2</v>
      </c>
      <c r="BM200" s="40">
        <v>5.64089807516494E-2</v>
      </c>
      <c r="BN200" s="40">
        <v>-7.7373301260233104E-2</v>
      </c>
      <c r="BO200" s="40">
        <v>-6.9140052145313602E-2</v>
      </c>
      <c r="BP200" s="40">
        <v>-5.1864541676725898E-2</v>
      </c>
      <c r="BQ200" s="40">
        <v>1.8669860689187901E-2</v>
      </c>
      <c r="BR200" s="40">
        <v>8.39956455375971E-2</v>
      </c>
      <c r="BS200" s="40">
        <v>1.2834840869705499</v>
      </c>
      <c r="BT200" s="40">
        <v>1.5756799780570401</v>
      </c>
      <c r="BU200" s="40">
        <v>1.65448511408731</v>
      </c>
      <c r="BV200" s="40">
        <v>1.7161572912101399</v>
      </c>
      <c r="BW200" s="40">
        <v>1.35915669841589</v>
      </c>
      <c r="BX200" s="40">
        <v>-2.9422369077029099E-2</v>
      </c>
      <c r="BY200" s="40">
        <v>-0.26887697395624699</v>
      </c>
      <c r="BZ200" s="40">
        <v>-0.19088029820024499</v>
      </c>
      <c r="CA200" s="40">
        <v>-6.5385338641134202E-2</v>
      </c>
      <c r="CB200" s="40">
        <v>-6.5584893076445799E-2</v>
      </c>
      <c r="CC200" s="40">
        <v>1.85910681508877E-2</v>
      </c>
      <c r="CD200" s="40">
        <v>1.3501003188436399E-2</v>
      </c>
      <c r="CE200" s="40">
        <v>8.9242312033049505E-3</v>
      </c>
      <c r="CF200" s="40">
        <v>4.0771328453424703E-3</v>
      </c>
      <c r="CG200" s="40">
        <v>3.37741541561241E-2</v>
      </c>
      <c r="CH200" s="40">
        <v>2.89185046159239E-2</v>
      </c>
      <c r="CI200" s="40">
        <v>2.70267430226265E-2</v>
      </c>
      <c r="CJ200" s="40">
        <v>5.3837053598879497E-2</v>
      </c>
      <c r="CK200" s="40">
        <v>8.4370318786963494E-2</v>
      </c>
      <c r="CL200" s="40">
        <v>-5.3569606913283697E-2</v>
      </c>
      <c r="CM200" s="40">
        <v>-4.4913405175937102E-2</v>
      </c>
      <c r="CN200" s="40">
        <v>-3.5261095690461597E-2</v>
      </c>
      <c r="CO200" s="40">
        <v>3.5196079166438098E-2</v>
      </c>
      <c r="CP200" s="40">
        <v>0.123758882022593</v>
      </c>
      <c r="CQ200" s="40">
        <v>1.34113504152034</v>
      </c>
      <c r="CR200" s="40">
        <v>1.64821525241969</v>
      </c>
      <c r="CS200" s="40">
        <v>1.7328346748654</v>
      </c>
      <c r="CT200" s="40">
        <v>1.7988855648448701</v>
      </c>
      <c r="CU200" s="40">
        <v>1.44329644385415</v>
      </c>
      <c r="CV200" s="40">
        <v>3.6897213697796999E-2</v>
      </c>
      <c r="CW200" s="40">
        <v>-0.199441593321347</v>
      </c>
      <c r="CX200" s="40">
        <v>-0.116126240635988</v>
      </c>
      <c r="CY200" s="40">
        <v>8.5193553949188001E-3</v>
      </c>
      <c r="CZ200" s="40">
        <v>-9.7453516707273497E-3</v>
      </c>
      <c r="DA200" s="40">
        <v>4.9067350398438001E-2</v>
      </c>
      <c r="DB200" s="40">
        <v>4.2578801291623801E-2</v>
      </c>
      <c r="DC200" s="40">
        <v>4.2149966313966197E-2</v>
      </c>
      <c r="DD200" s="40">
        <v>3.4879757403810802E-2</v>
      </c>
      <c r="DE200" s="40">
        <v>6.5724342357364796E-2</v>
      </c>
      <c r="DF200" s="40">
        <v>4.7547056500510498E-2</v>
      </c>
      <c r="DG200" s="40">
        <v>5.3352023812192402E-2</v>
      </c>
      <c r="DH200" s="40">
        <v>7.2268075022384706E-2</v>
      </c>
      <c r="DI200" s="40">
        <v>0.112331656822278</v>
      </c>
      <c r="DJ200" s="40">
        <v>-2.97659125663342E-2</v>
      </c>
      <c r="DK200" s="40">
        <v>-2.0686758206560501E-2</v>
      </c>
      <c r="DL200" s="40">
        <v>-1.8657649704197199E-2</v>
      </c>
      <c r="DM200" s="40">
        <v>5.17222976436882E-2</v>
      </c>
      <c r="DN200" s="40">
        <v>0.16352211850758799</v>
      </c>
      <c r="DO200" s="40">
        <v>1.3987859960701201</v>
      </c>
      <c r="DP200" s="40">
        <v>1.72075052678234</v>
      </c>
      <c r="DQ200" s="40">
        <v>1.8111842356435</v>
      </c>
      <c r="DR200" s="40">
        <v>1.8816138384796099</v>
      </c>
      <c r="DS200" s="40">
        <v>1.52743618929241</v>
      </c>
      <c r="DT200" s="40">
        <v>0.103216796472623</v>
      </c>
      <c r="DU200" s="40">
        <v>-0.13000621268644599</v>
      </c>
      <c r="DV200" s="40">
        <v>-4.1372183071731898E-2</v>
      </c>
      <c r="DW200" s="40">
        <v>8.2424049430971799E-2</v>
      </c>
      <c r="DX200" s="40">
        <v>4.6094189734991103E-2</v>
      </c>
      <c r="DY200" s="40">
        <v>9.3070261591478506E-2</v>
      </c>
      <c r="DZ200" s="40">
        <v>8.4562523493388303E-2</v>
      </c>
      <c r="EA200" s="40">
        <v>9.0122650761572595E-2</v>
      </c>
      <c r="EB200" s="40">
        <v>7.9353855062746906E-2</v>
      </c>
      <c r="EC200" s="40">
        <v>0.111855339655539</v>
      </c>
      <c r="ED200" s="40">
        <v>7.4443726756223905E-2</v>
      </c>
      <c r="EE200" s="40">
        <v>9.1361548179562893E-2</v>
      </c>
      <c r="EF200" s="40">
        <v>9.8879542664922396E-2</v>
      </c>
      <c r="EG200" s="40">
        <v>0.15270338800695701</v>
      </c>
      <c r="EH200" s="40">
        <v>4.6028414669532303E-3</v>
      </c>
      <c r="EI200" s="40">
        <v>1.42926722383821E-2</v>
      </c>
      <c r="EJ200" s="40">
        <v>5.3150892702477697E-3</v>
      </c>
      <c r="EK200" s="40">
        <v>7.5583532360717395E-2</v>
      </c>
      <c r="EL200" s="40">
        <v>0.22093391662603401</v>
      </c>
      <c r="EM200" s="40">
        <v>1.48202481807086</v>
      </c>
      <c r="EN200" s="40">
        <v>1.82547994260205</v>
      </c>
      <c r="EO200" s="40">
        <v>1.9243085575974701</v>
      </c>
      <c r="EP200" s="40">
        <v>2.0010603263528299</v>
      </c>
      <c r="EQ200" s="40">
        <v>1.64892061827398</v>
      </c>
      <c r="ER200" s="40">
        <v>0.19897174084201899</v>
      </c>
      <c r="ES200" s="40">
        <v>-2.9752551071335301E-2</v>
      </c>
      <c r="ET200" s="40">
        <v>6.6560803294537604E-2</v>
      </c>
      <c r="EU200" s="40">
        <v>0.18913068976203401</v>
      </c>
      <c r="EV200" s="40">
        <v>0.12671761885201999</v>
      </c>
      <c r="EW200" s="40">
        <v>76.395869339785705</v>
      </c>
      <c r="EX200" s="40">
        <v>75.198644511382199</v>
      </c>
      <c r="EY200" s="40">
        <v>72.679559034121795</v>
      </c>
      <c r="EZ200" s="40">
        <v>70.643894128685005</v>
      </c>
      <c r="FA200" s="40">
        <v>69.442521356970005</v>
      </c>
      <c r="FB200" s="40">
        <v>68.903560318008999</v>
      </c>
      <c r="FC200" s="40">
        <v>67.885388375882698</v>
      </c>
      <c r="FD200" s="40">
        <v>69.330181225618503</v>
      </c>
      <c r="FE200" s="40">
        <v>73.395042220137299</v>
      </c>
      <c r="FF200" s="40">
        <v>77.522961829045499</v>
      </c>
      <c r="FG200" s="40">
        <v>81.758518097871701</v>
      </c>
      <c r="FH200" s="40">
        <v>85.088995605155304</v>
      </c>
      <c r="FI200" s="40">
        <v>88.494741000444407</v>
      </c>
      <c r="FJ200" s="40">
        <v>91.421287837637607</v>
      </c>
      <c r="FK200" s="40">
        <v>93.968853389956095</v>
      </c>
      <c r="FL200" s="40">
        <v>94.896881635474799</v>
      </c>
      <c r="FM200" s="40">
        <v>95.807824304972598</v>
      </c>
      <c r="FN200" s="40">
        <v>96.5041109081033</v>
      </c>
      <c r="FO200" s="40">
        <v>95.336279689891896</v>
      </c>
      <c r="FP200" s="40">
        <v>92.620882919362003</v>
      </c>
      <c r="FQ200" s="40">
        <v>86.539158560071101</v>
      </c>
      <c r="FR200" s="40">
        <v>79.857599624709906</v>
      </c>
      <c r="FS200" s="40">
        <v>75.878166510295799</v>
      </c>
      <c r="FT200" s="40">
        <v>73.417337415436293</v>
      </c>
      <c r="FU200" s="40">
        <v>2.5811152497273601E-2</v>
      </c>
      <c r="FV200" s="40">
        <v>0</v>
      </c>
      <c r="FW200" s="40">
        <v>0</v>
      </c>
      <c r="FX200" s="41">
        <v>1</v>
      </c>
      <c r="FY200" s="22"/>
      <c r="FZ200" s="22"/>
    </row>
    <row r="201" spans="1:182" x14ac:dyDescent="0.2">
      <c r="A201" t="s">
        <v>42</v>
      </c>
      <c r="B201" t="s">
        <v>58</v>
      </c>
      <c r="C201" t="s">
        <v>3</v>
      </c>
      <c r="D201" t="s">
        <v>40</v>
      </c>
      <c r="E201" t="s">
        <v>77</v>
      </c>
      <c r="F201" s="22" t="s">
        <v>77</v>
      </c>
      <c r="G201" s="35">
        <v>43672</v>
      </c>
      <c r="H201" s="40">
        <v>4269</v>
      </c>
      <c r="I201" s="40">
        <v>4.1900263440872498</v>
      </c>
      <c r="J201" s="40">
        <v>3.6340965059121499</v>
      </c>
      <c r="K201" s="40">
        <v>3.2508559117956599</v>
      </c>
      <c r="L201" s="40">
        <v>3.0435348808779099</v>
      </c>
      <c r="M201" s="40">
        <v>2.9760761359436101</v>
      </c>
      <c r="N201" s="40">
        <v>3.1432549515037</v>
      </c>
      <c r="O201" s="40">
        <v>3.4855608716886599</v>
      </c>
      <c r="P201" s="40">
        <v>3.6920586607480699</v>
      </c>
      <c r="Q201" s="40">
        <v>3.8849010163895299</v>
      </c>
      <c r="R201" s="40">
        <v>4.1043184464267197</v>
      </c>
      <c r="S201" s="40">
        <v>4.49424758379189</v>
      </c>
      <c r="T201" s="40">
        <v>5.1038492530561701</v>
      </c>
      <c r="U201" s="40">
        <v>5.8106622747638701</v>
      </c>
      <c r="V201" s="40">
        <v>6.5434261870294401</v>
      </c>
      <c r="W201" s="40">
        <v>7.3142318061099196</v>
      </c>
      <c r="X201" s="40">
        <v>8.0565348009861992</v>
      </c>
      <c r="Y201" s="40">
        <v>8.7916398288669004</v>
      </c>
      <c r="Z201" s="40">
        <v>9.5423775084186708</v>
      </c>
      <c r="AA201" s="40">
        <v>9.6731765614003695</v>
      </c>
      <c r="AB201" s="40">
        <v>9.2684909570021397</v>
      </c>
      <c r="AC201" s="40">
        <v>8.4828240226939506</v>
      </c>
      <c r="AD201" s="40">
        <v>7.5142283662630103</v>
      </c>
      <c r="AE201" s="40">
        <v>6.1786662128402998</v>
      </c>
      <c r="AF201" s="40">
        <v>5.0113508537230604</v>
      </c>
      <c r="AG201" s="40">
        <v>-6.32443067592246E-2</v>
      </c>
      <c r="AH201" s="40">
        <v>-6.0436943278906897E-2</v>
      </c>
      <c r="AI201" s="40">
        <v>-7.7669911551279502E-2</v>
      </c>
      <c r="AJ201" s="40">
        <v>-7.6259147961035195E-2</v>
      </c>
      <c r="AK201" s="40">
        <v>-5.6117698319666599E-2</v>
      </c>
      <c r="AL201" s="40">
        <v>-3.3460947981954703E-2</v>
      </c>
      <c r="AM201" s="40">
        <v>-3.9215250120103899E-2</v>
      </c>
      <c r="AN201" s="40">
        <v>1.22387987787307E-2</v>
      </c>
      <c r="AO201" s="40">
        <v>-6.67692145901646E-3</v>
      </c>
      <c r="AP201" s="40">
        <v>-0.126402161163675</v>
      </c>
      <c r="AQ201" s="40">
        <v>-0.10567337633177</v>
      </c>
      <c r="AR201" s="40">
        <v>-8.49952492667925E-2</v>
      </c>
      <c r="AS201" s="40">
        <v>2.7900307057146499E-2</v>
      </c>
      <c r="AT201" s="40">
        <v>5.7760796064034503E-2</v>
      </c>
      <c r="AU201" s="40">
        <v>0.74862310518707798</v>
      </c>
      <c r="AV201" s="40">
        <v>0.92260329293735699</v>
      </c>
      <c r="AW201" s="40">
        <v>0.92018239097727705</v>
      </c>
      <c r="AX201" s="40">
        <v>0.97432933655635701</v>
      </c>
      <c r="AY201" s="40">
        <v>0.87967211194732498</v>
      </c>
      <c r="AZ201" s="40">
        <v>0.14893016004507201</v>
      </c>
      <c r="BA201" s="40">
        <v>-0.12202260893556</v>
      </c>
      <c r="BB201" s="40">
        <v>-8.7649596969362503E-2</v>
      </c>
      <c r="BC201" s="40">
        <v>-9.0243347407505003E-2</v>
      </c>
      <c r="BD201" s="40">
        <v>-9.7326311408060806E-2</v>
      </c>
      <c r="BE201" s="40">
        <v>-2.7548317952849899E-2</v>
      </c>
      <c r="BF201" s="40">
        <v>-2.8431805699325401E-2</v>
      </c>
      <c r="BG201" s="40">
        <v>-3.7159753736980203E-2</v>
      </c>
      <c r="BH201" s="40">
        <v>-3.8166174151571801E-2</v>
      </c>
      <c r="BI201" s="40">
        <v>-1.6926742204842301E-2</v>
      </c>
      <c r="BJ201" s="40">
        <v>-7.8219806205437406E-3</v>
      </c>
      <c r="BK201" s="40">
        <v>-4.8716226031590504E-3</v>
      </c>
      <c r="BL201" s="40">
        <v>4.1251047475866998E-2</v>
      </c>
      <c r="BM201" s="40">
        <v>2.5753782244596301E-2</v>
      </c>
      <c r="BN201" s="40">
        <v>-9.8307197681122102E-2</v>
      </c>
      <c r="BO201" s="40">
        <v>-7.5602805843115101E-2</v>
      </c>
      <c r="BP201" s="40">
        <v>-6.8146270062592704E-2</v>
      </c>
      <c r="BQ201" s="40">
        <v>4.4508743119032003E-2</v>
      </c>
      <c r="BR201" s="40">
        <v>0.10328850442552</v>
      </c>
      <c r="BS201" s="40">
        <v>0.82036140686622105</v>
      </c>
      <c r="BT201" s="40">
        <v>1.00521958777959</v>
      </c>
      <c r="BU201" s="40">
        <v>1.0116059260474399</v>
      </c>
      <c r="BV201" s="40">
        <v>1.0625058532762499</v>
      </c>
      <c r="BW201" s="40">
        <v>0.96571927048545403</v>
      </c>
      <c r="BX201" s="40">
        <v>0.231688431968887</v>
      </c>
      <c r="BY201" s="40">
        <v>-3.39109820583074E-2</v>
      </c>
      <c r="BZ201" s="40">
        <v>-6.1702812525478096E-3</v>
      </c>
      <c r="CA201" s="40">
        <v>-1.18268297116073E-2</v>
      </c>
      <c r="CB201" s="40">
        <v>-3.5045228733860102E-2</v>
      </c>
      <c r="CC201" s="40">
        <v>-2.8253848451757699E-3</v>
      </c>
      <c r="CD201" s="40">
        <v>-6.2651449079987303E-3</v>
      </c>
      <c r="CE201" s="40">
        <v>-9.1025418396761398E-3</v>
      </c>
      <c r="CF201" s="40">
        <v>-1.17830965326219E-2</v>
      </c>
      <c r="CG201" s="40">
        <v>1.02167946140498E-2</v>
      </c>
      <c r="CH201" s="40">
        <v>9.9354900707516094E-3</v>
      </c>
      <c r="CI201" s="40">
        <v>1.8914669195113702E-2</v>
      </c>
      <c r="CJ201" s="40">
        <v>6.1344842544359901E-2</v>
      </c>
      <c r="CK201" s="40">
        <v>4.8215188837037702E-2</v>
      </c>
      <c r="CL201" s="40">
        <v>-7.8848711557951395E-2</v>
      </c>
      <c r="CM201" s="40">
        <v>-5.4776020325750401E-2</v>
      </c>
      <c r="CN201" s="40">
        <v>-5.6476718392304302E-2</v>
      </c>
      <c r="CO201" s="40">
        <v>5.6011695341712797E-2</v>
      </c>
      <c r="CP201" s="40">
        <v>0.134820856546991</v>
      </c>
      <c r="CQ201" s="40">
        <v>0.87004713607495798</v>
      </c>
      <c r="CR201" s="40">
        <v>1.06243938191577</v>
      </c>
      <c r="CS201" s="40">
        <v>1.07492558793625</v>
      </c>
      <c r="CT201" s="40">
        <v>1.12357664014697</v>
      </c>
      <c r="CU201" s="40">
        <v>1.0253152703660799</v>
      </c>
      <c r="CV201" s="40">
        <v>0.28900655899927802</v>
      </c>
      <c r="CW201" s="40">
        <v>2.71148623050694E-2</v>
      </c>
      <c r="CX201" s="40">
        <v>5.0262044604920501E-2</v>
      </c>
      <c r="CY201" s="40">
        <v>4.2484211566683798E-2</v>
      </c>
      <c r="CZ201" s="40">
        <v>8.0904594012956195E-3</v>
      </c>
      <c r="DA201" s="40">
        <v>2.1897548262498401E-2</v>
      </c>
      <c r="DB201" s="40">
        <v>1.5901515883327999E-2</v>
      </c>
      <c r="DC201" s="40">
        <v>1.8954670057627899E-2</v>
      </c>
      <c r="DD201" s="40">
        <v>1.4599981086328E-2</v>
      </c>
      <c r="DE201" s="40">
        <v>3.7360331432941998E-2</v>
      </c>
      <c r="DF201" s="40">
        <v>2.76929607620469E-2</v>
      </c>
      <c r="DG201" s="40">
        <v>4.2700960993386501E-2</v>
      </c>
      <c r="DH201" s="40">
        <v>8.1438637612852693E-2</v>
      </c>
      <c r="DI201" s="40">
        <v>7.06765954294791E-2</v>
      </c>
      <c r="DJ201" s="40">
        <v>-5.9390225434780598E-2</v>
      </c>
      <c r="DK201" s="40">
        <v>-3.39492348083857E-2</v>
      </c>
      <c r="DL201" s="40">
        <v>-4.4807166722015901E-2</v>
      </c>
      <c r="DM201" s="40">
        <v>6.7514647564393696E-2</v>
      </c>
      <c r="DN201" s="40">
        <v>0.16635320866846301</v>
      </c>
      <c r="DO201" s="40">
        <v>0.91973286528369402</v>
      </c>
      <c r="DP201" s="40">
        <v>1.1196591760519501</v>
      </c>
      <c r="DQ201" s="40">
        <v>1.1382452498250699</v>
      </c>
      <c r="DR201" s="40">
        <v>1.1846474270176901</v>
      </c>
      <c r="DS201" s="40">
        <v>1.0849112702467101</v>
      </c>
      <c r="DT201" s="40">
        <v>0.34632468602966898</v>
      </c>
      <c r="DU201" s="40">
        <v>8.8140706668446298E-2</v>
      </c>
      <c r="DV201" s="40">
        <v>0.106694370462389</v>
      </c>
      <c r="DW201" s="40">
        <v>9.6795252844974797E-2</v>
      </c>
      <c r="DX201" s="40">
        <v>5.1226147536451397E-2</v>
      </c>
      <c r="DY201" s="40">
        <v>5.7593537068873102E-2</v>
      </c>
      <c r="DZ201" s="40">
        <v>4.7906653462909503E-2</v>
      </c>
      <c r="EA201" s="40">
        <v>5.9464827871927299E-2</v>
      </c>
      <c r="EB201" s="40">
        <v>5.26929548957914E-2</v>
      </c>
      <c r="EC201" s="40">
        <v>7.6551287547766106E-2</v>
      </c>
      <c r="ED201" s="40">
        <v>5.3331928123457897E-2</v>
      </c>
      <c r="EE201" s="40">
        <v>7.7044588510331399E-2</v>
      </c>
      <c r="EF201" s="40">
        <v>0.110450886309989</v>
      </c>
      <c r="EG201" s="40">
        <v>0.103107299133092</v>
      </c>
      <c r="EH201" s="40">
        <v>-3.1295261952227801E-2</v>
      </c>
      <c r="EI201" s="40">
        <v>-3.8786643197307701E-3</v>
      </c>
      <c r="EJ201" s="40">
        <v>-2.7958187517816101E-2</v>
      </c>
      <c r="EK201" s="40">
        <v>8.4123083626279099E-2</v>
      </c>
      <c r="EL201" s="40">
        <v>0.21188091702994799</v>
      </c>
      <c r="EM201" s="40">
        <v>0.99147116696283799</v>
      </c>
      <c r="EN201" s="40">
        <v>1.2022754708941801</v>
      </c>
      <c r="EO201" s="40">
        <v>1.2296687848952299</v>
      </c>
      <c r="EP201" s="40">
        <v>1.2728239437375799</v>
      </c>
      <c r="EQ201" s="40">
        <v>1.17095842878484</v>
      </c>
      <c r="ER201" s="40">
        <v>0.429082957953484</v>
      </c>
      <c r="ES201" s="40">
        <v>0.176252333545699</v>
      </c>
      <c r="ET201" s="40">
        <v>0.18817368617920299</v>
      </c>
      <c r="EU201" s="40">
        <v>0.175211770540873</v>
      </c>
      <c r="EV201" s="40">
        <v>0.113507230210652</v>
      </c>
      <c r="EW201" s="40">
        <v>76.450052309071907</v>
      </c>
      <c r="EX201" s="40">
        <v>75.251487072186507</v>
      </c>
      <c r="EY201" s="40">
        <v>72.704364071140304</v>
      </c>
      <c r="EZ201" s="40">
        <v>70.664340158421794</v>
      </c>
      <c r="FA201" s="40">
        <v>69.465789866985503</v>
      </c>
      <c r="FB201" s="40">
        <v>68.9429532207443</v>
      </c>
      <c r="FC201" s="40">
        <v>67.932506351815903</v>
      </c>
      <c r="FD201" s="40">
        <v>69.401703781198606</v>
      </c>
      <c r="FE201" s="40">
        <v>73.483799133163998</v>
      </c>
      <c r="FF201" s="40">
        <v>77.604917052757401</v>
      </c>
      <c r="FG201" s="40">
        <v>81.846360783141506</v>
      </c>
      <c r="FH201" s="40">
        <v>85.1631445224929</v>
      </c>
      <c r="FI201" s="40">
        <v>88.543386638768496</v>
      </c>
      <c r="FJ201" s="40">
        <v>91.457001942908406</v>
      </c>
      <c r="FK201" s="40">
        <v>94.0051113435959</v>
      </c>
      <c r="FL201" s="40">
        <v>94.920161410850397</v>
      </c>
      <c r="FM201" s="40">
        <v>95.826408608578703</v>
      </c>
      <c r="FN201" s="40">
        <v>96.524361082050504</v>
      </c>
      <c r="FO201" s="40">
        <v>95.3634583769242</v>
      </c>
      <c r="FP201" s="40">
        <v>92.654446271110402</v>
      </c>
      <c r="FQ201" s="40">
        <v>86.522732028097494</v>
      </c>
      <c r="FR201" s="40">
        <v>79.851038708713205</v>
      </c>
      <c r="FS201" s="40">
        <v>75.904244507547403</v>
      </c>
      <c r="FT201" s="40">
        <v>73.447959946196406</v>
      </c>
      <c r="FU201" s="40">
        <v>2.5987976717813499E-2</v>
      </c>
      <c r="FV201" s="40">
        <v>0</v>
      </c>
      <c r="FW201" s="40">
        <v>0</v>
      </c>
      <c r="FX201" s="41">
        <v>1</v>
      </c>
      <c r="FY201" s="22"/>
      <c r="FZ201" s="22"/>
    </row>
    <row r="202" spans="1:182" x14ac:dyDescent="0.2">
      <c r="A202" t="s">
        <v>42</v>
      </c>
      <c r="B202" t="s">
        <v>58</v>
      </c>
      <c r="C202" t="s">
        <v>3</v>
      </c>
      <c r="D202" t="s">
        <v>40</v>
      </c>
      <c r="E202" t="s">
        <v>77</v>
      </c>
      <c r="F202" s="22" t="s">
        <v>78</v>
      </c>
      <c r="G202" s="35">
        <v>43672</v>
      </c>
      <c r="H202" s="40">
        <v>1278</v>
      </c>
      <c r="I202" s="40">
        <v>1.0400149434428201</v>
      </c>
      <c r="J202" s="40">
        <v>0.90874252520476695</v>
      </c>
      <c r="K202" s="40">
        <v>0.83108783676443998</v>
      </c>
      <c r="L202" s="40">
        <v>0.78945530084253601</v>
      </c>
      <c r="M202" s="40">
        <v>0.78796640983509403</v>
      </c>
      <c r="N202" s="40">
        <v>0.83754057162676099</v>
      </c>
      <c r="O202" s="40">
        <v>0.94018224918107896</v>
      </c>
      <c r="P202" s="40">
        <v>1.0293313618467499</v>
      </c>
      <c r="Q202" s="40">
        <v>1.1003010604623</v>
      </c>
      <c r="R202" s="40">
        <v>1.1627873521996599</v>
      </c>
      <c r="S202" s="40">
        <v>1.2635133445580999</v>
      </c>
      <c r="T202" s="40">
        <v>1.4282425281714</v>
      </c>
      <c r="U202" s="40">
        <v>1.6187140579544601</v>
      </c>
      <c r="V202" s="40">
        <v>1.8237672166363299</v>
      </c>
      <c r="W202" s="40">
        <v>2.0320420332424201</v>
      </c>
      <c r="X202" s="40">
        <v>2.2700923043623602</v>
      </c>
      <c r="Y202" s="40">
        <v>2.54538000529057</v>
      </c>
      <c r="Z202" s="40">
        <v>2.77900618942782</v>
      </c>
      <c r="AA202" s="40">
        <v>2.7909992505702799</v>
      </c>
      <c r="AB202" s="40">
        <v>2.6638780784258702</v>
      </c>
      <c r="AC202" s="40">
        <v>2.38170461106772</v>
      </c>
      <c r="AD202" s="40">
        <v>2.0486260545367698</v>
      </c>
      <c r="AE202" s="40">
        <v>1.6550508316525201</v>
      </c>
      <c r="AF202" s="40">
        <v>1.30254951376453</v>
      </c>
      <c r="AG202" s="40">
        <v>-3.3451080909447299E-3</v>
      </c>
      <c r="AH202" s="40">
        <v>-4.9846476356926999E-3</v>
      </c>
      <c r="AI202" s="40">
        <v>-4.8110044760998304E-3</v>
      </c>
      <c r="AJ202" s="40">
        <v>-5.6726330482800603E-3</v>
      </c>
      <c r="AK202" s="40">
        <v>4.5973694033791196E-3</v>
      </c>
      <c r="AL202" s="40">
        <v>1.65070601744567E-3</v>
      </c>
      <c r="AM202" s="40">
        <v>-1.7373266560294202E-2</v>
      </c>
      <c r="AN202" s="40">
        <v>-3.74592323069965E-2</v>
      </c>
      <c r="AO202" s="40">
        <v>8.0845483444426398E-3</v>
      </c>
      <c r="AP202" s="40">
        <v>1.6884508128603799E-3</v>
      </c>
      <c r="AQ202" s="40">
        <v>-1.9975677743272E-2</v>
      </c>
      <c r="AR202" s="40">
        <v>4.8869728078387896E-3</v>
      </c>
      <c r="AS202" s="40">
        <v>-3.8803105090575503E-2</v>
      </c>
      <c r="AT202" s="40">
        <v>-5.8777260506777701E-2</v>
      </c>
      <c r="AU202" s="40">
        <v>0.41629967979980098</v>
      </c>
      <c r="AV202" s="40">
        <v>0.524444005036657</v>
      </c>
      <c r="AW202" s="40">
        <v>0.59543857300598901</v>
      </c>
      <c r="AX202" s="40">
        <v>0.59120967339819996</v>
      </c>
      <c r="AY202" s="40">
        <v>0.33665467429109402</v>
      </c>
      <c r="AZ202" s="40">
        <v>-0.31907749339015301</v>
      </c>
      <c r="BA202" s="40">
        <v>-0.28211153075245199</v>
      </c>
      <c r="BB202" s="40">
        <v>-0.23446617406081899</v>
      </c>
      <c r="BC202" s="40">
        <v>-9.9799165324439207E-2</v>
      </c>
      <c r="BD202" s="40">
        <v>-6.0072521686696301E-2</v>
      </c>
      <c r="BE202" s="40">
        <v>1.1098706915251499E-2</v>
      </c>
      <c r="BF202" s="40">
        <v>9.0532113099373503E-3</v>
      </c>
      <c r="BG202" s="40">
        <v>7.7246442825847604E-3</v>
      </c>
      <c r="BH202" s="40">
        <v>6.0067483190936102E-3</v>
      </c>
      <c r="BI202" s="40">
        <v>1.4616408960936101E-2</v>
      </c>
      <c r="BJ202" s="40">
        <v>1.0261004543709601E-2</v>
      </c>
      <c r="BK202" s="40">
        <v>-4.6335910290702404E-3</v>
      </c>
      <c r="BL202" s="40">
        <v>-2.1903377733224001E-2</v>
      </c>
      <c r="BM202" s="40">
        <v>2.3619180297738299E-2</v>
      </c>
      <c r="BN202" s="40">
        <v>1.53643232022778E-2</v>
      </c>
      <c r="BO202" s="40">
        <v>-2.9021084320654698E-3</v>
      </c>
      <c r="BP202" s="40">
        <v>1.49808054254794E-2</v>
      </c>
      <c r="BQ202" s="40">
        <v>-2.8623555817648E-2</v>
      </c>
      <c r="BR202" s="40">
        <v>-3.1530625617329597E-2</v>
      </c>
      <c r="BS202" s="40">
        <v>0.4504539224395</v>
      </c>
      <c r="BT202" s="40">
        <v>0.56319375475323896</v>
      </c>
      <c r="BU202" s="40">
        <v>0.63434118683275798</v>
      </c>
      <c r="BV202" s="40">
        <v>0.64261887962930597</v>
      </c>
      <c r="BW202" s="40">
        <v>0.38392836171865502</v>
      </c>
      <c r="BX202" s="40">
        <v>-0.28433669302950798</v>
      </c>
      <c r="BY202" s="40">
        <v>-0.25168825915320803</v>
      </c>
      <c r="BZ202" s="40">
        <v>-0.19684243470330101</v>
      </c>
      <c r="CA202" s="40">
        <v>-6.2508689125475594E-2</v>
      </c>
      <c r="CB202" s="40">
        <v>-3.7019203896496301E-2</v>
      </c>
      <c r="CC202" s="40">
        <v>2.11024491887822E-2</v>
      </c>
      <c r="CD202" s="40">
        <v>1.8775789652571699E-2</v>
      </c>
      <c r="CE202" s="40">
        <v>1.6406796425878601E-2</v>
      </c>
      <c r="CF202" s="40">
        <v>1.40958522755872E-2</v>
      </c>
      <c r="CG202" s="40">
        <v>2.1555565237800101E-2</v>
      </c>
      <c r="CH202" s="40">
        <v>1.6224471073705601E-2</v>
      </c>
      <c r="CI202" s="40">
        <v>4.1898694353636797E-3</v>
      </c>
      <c r="CJ202" s="40">
        <v>-1.11294402427627E-2</v>
      </c>
      <c r="CK202" s="40">
        <v>3.4378419065907002E-2</v>
      </c>
      <c r="CL202" s="40">
        <v>2.48361907587882E-2</v>
      </c>
      <c r="CM202" s="40">
        <v>8.9229936621736707E-3</v>
      </c>
      <c r="CN202" s="40">
        <v>2.19717631479176E-2</v>
      </c>
      <c r="CO202" s="40">
        <v>-2.1573231000874198E-2</v>
      </c>
      <c r="CP202" s="40">
        <v>-1.26596892935051E-2</v>
      </c>
      <c r="CQ202" s="40">
        <v>0.47410904684871003</v>
      </c>
      <c r="CR202" s="40">
        <v>0.59003171336474103</v>
      </c>
      <c r="CS202" s="40">
        <v>0.66128501866131095</v>
      </c>
      <c r="CT202" s="40">
        <v>0.67822473925864502</v>
      </c>
      <c r="CU202" s="40">
        <v>0.41666997362256702</v>
      </c>
      <c r="CV202" s="40">
        <v>-0.26027532052958502</v>
      </c>
      <c r="CW202" s="40">
        <v>-0.23061719392107299</v>
      </c>
      <c r="CX202" s="40">
        <v>-0.17078434743635401</v>
      </c>
      <c r="CY202" s="40">
        <v>-3.6681418906933501E-2</v>
      </c>
      <c r="CZ202" s="40">
        <v>-2.10525462216349E-2</v>
      </c>
      <c r="DA202" s="40">
        <v>3.1106191462312999E-2</v>
      </c>
      <c r="DB202" s="40">
        <v>2.8498367995206102E-2</v>
      </c>
      <c r="DC202" s="40">
        <v>2.50889485691724E-2</v>
      </c>
      <c r="DD202" s="40">
        <v>2.2184956232080801E-2</v>
      </c>
      <c r="DE202" s="40">
        <v>2.84947215146641E-2</v>
      </c>
      <c r="DF202" s="40">
        <v>2.21879376037016E-2</v>
      </c>
      <c r="DG202" s="40">
        <v>1.30133298997976E-2</v>
      </c>
      <c r="DH202" s="40">
        <v>-3.5550275230150798E-4</v>
      </c>
      <c r="DI202" s="40">
        <v>4.5137657834075799E-2</v>
      </c>
      <c r="DJ202" s="40">
        <v>3.4308058315298498E-2</v>
      </c>
      <c r="DK202" s="40">
        <v>2.0748095756412802E-2</v>
      </c>
      <c r="DL202" s="40">
        <v>2.8962720870355702E-2</v>
      </c>
      <c r="DM202" s="40">
        <v>-1.45229061841004E-2</v>
      </c>
      <c r="DN202" s="40">
        <v>6.21124703031933E-3</v>
      </c>
      <c r="DO202" s="40">
        <v>0.49776417125792</v>
      </c>
      <c r="DP202" s="40">
        <v>0.61686967197624398</v>
      </c>
      <c r="DQ202" s="40">
        <v>0.68822885048986404</v>
      </c>
      <c r="DR202" s="40">
        <v>0.71383059888798495</v>
      </c>
      <c r="DS202" s="40">
        <v>0.44941158552647897</v>
      </c>
      <c r="DT202" s="40">
        <v>-0.236213948029661</v>
      </c>
      <c r="DU202" s="40">
        <v>-0.20954612868893799</v>
      </c>
      <c r="DV202" s="40">
        <v>-0.14472626016940701</v>
      </c>
      <c r="DW202" s="40">
        <v>-1.08541486883914E-2</v>
      </c>
      <c r="DX202" s="40">
        <v>-5.0858885467734401E-3</v>
      </c>
      <c r="DY202" s="40">
        <v>4.5550006468509201E-2</v>
      </c>
      <c r="DZ202" s="40">
        <v>4.25362269408361E-2</v>
      </c>
      <c r="EA202" s="40">
        <v>3.7624597327857001E-2</v>
      </c>
      <c r="EB202" s="40">
        <v>3.3864337599454397E-2</v>
      </c>
      <c r="EC202" s="40">
        <v>3.8513761072221098E-2</v>
      </c>
      <c r="ED202" s="40">
        <v>3.07982361299655E-2</v>
      </c>
      <c r="EE202" s="40">
        <v>2.5753005431021499E-2</v>
      </c>
      <c r="EF202" s="40">
        <v>1.5200351821471E-2</v>
      </c>
      <c r="EG202" s="40">
        <v>6.0672289787371499E-2</v>
      </c>
      <c r="EH202" s="40">
        <v>4.7983930704716002E-2</v>
      </c>
      <c r="EI202" s="40">
        <v>3.7821665067619401E-2</v>
      </c>
      <c r="EJ202" s="40">
        <v>3.9056553487996297E-2</v>
      </c>
      <c r="EK202" s="40">
        <v>-4.3433569111728798E-3</v>
      </c>
      <c r="EL202" s="40">
        <v>3.3457881919767403E-2</v>
      </c>
      <c r="EM202" s="40">
        <v>0.53191841389761896</v>
      </c>
      <c r="EN202" s="40">
        <v>0.65561942169282506</v>
      </c>
      <c r="EO202" s="40">
        <v>0.727131464316632</v>
      </c>
      <c r="EP202" s="40">
        <v>0.76523980511909095</v>
      </c>
      <c r="EQ202" s="40">
        <v>0.49668527295404002</v>
      </c>
      <c r="ER202" s="40">
        <v>-0.201473147669016</v>
      </c>
      <c r="ES202" s="40">
        <v>-0.179122857089694</v>
      </c>
      <c r="ET202" s="40">
        <v>-0.10710252081188899</v>
      </c>
      <c r="EU202" s="40">
        <v>2.6436327510572202E-2</v>
      </c>
      <c r="EV202" s="40">
        <v>1.7967429243426501E-2</v>
      </c>
      <c r="EW202" s="40">
        <v>76.100930192123798</v>
      </c>
      <c r="EX202" s="40">
        <v>74.921672607145993</v>
      </c>
      <c r="EY202" s="40">
        <v>72.512822741893402</v>
      </c>
      <c r="EZ202" s="40">
        <v>70.525732417630195</v>
      </c>
      <c r="FA202" s="40">
        <v>69.329566200121704</v>
      </c>
      <c r="FB202" s="40">
        <v>68.749239328870701</v>
      </c>
      <c r="FC202" s="40">
        <v>67.693123532991393</v>
      </c>
      <c r="FD202" s="40">
        <v>69.056506998174399</v>
      </c>
      <c r="FE202" s="40">
        <v>73.085586368773406</v>
      </c>
      <c r="FF202" s="40">
        <v>77.255281230983201</v>
      </c>
      <c r="FG202" s="40">
        <v>81.475658523863302</v>
      </c>
      <c r="FH202" s="40">
        <v>84.856341823872</v>
      </c>
      <c r="FI202" s="40">
        <v>88.340172129009801</v>
      </c>
      <c r="FJ202" s="40">
        <v>91.291054507519803</v>
      </c>
      <c r="FK202" s="40">
        <v>93.834260627662303</v>
      </c>
      <c r="FL202" s="40">
        <v>94.786186212292407</v>
      </c>
      <c r="FM202" s="40">
        <v>95.716508736851296</v>
      </c>
      <c r="FN202" s="40">
        <v>96.411979483612996</v>
      </c>
      <c r="FO202" s="40">
        <v>95.219812222898398</v>
      </c>
      <c r="FP202" s="40">
        <v>92.4844388420412</v>
      </c>
      <c r="FQ202" s="40">
        <v>86.563592106407</v>
      </c>
      <c r="FR202" s="40">
        <v>79.833956359210603</v>
      </c>
      <c r="FS202" s="40">
        <v>75.728331739546206</v>
      </c>
      <c r="FT202" s="40">
        <v>73.234764843953798</v>
      </c>
      <c r="FU202" s="40">
        <v>4.3505788819732098E-2</v>
      </c>
      <c r="FV202" s="40">
        <v>0</v>
      </c>
      <c r="FW202" s="40">
        <v>0</v>
      </c>
      <c r="FX202" s="41">
        <v>1</v>
      </c>
      <c r="FY202" s="22"/>
      <c r="FZ202" s="22"/>
    </row>
    <row r="203" spans="1:182" x14ac:dyDescent="0.2">
      <c r="A203" t="s">
        <v>42</v>
      </c>
      <c r="B203" t="s">
        <v>58</v>
      </c>
      <c r="C203" t="s">
        <v>3</v>
      </c>
      <c r="D203" t="s">
        <v>40</v>
      </c>
      <c r="E203" t="s">
        <v>78</v>
      </c>
      <c r="F203" s="22" t="s">
        <v>1</v>
      </c>
      <c r="G203" s="35">
        <v>43672</v>
      </c>
      <c r="H203" s="40">
        <v>2240</v>
      </c>
      <c r="I203" s="40">
        <v>2.1327997778707202</v>
      </c>
      <c r="J203" s="40">
        <v>1.8418757906502099</v>
      </c>
      <c r="K203" s="40">
        <v>1.63164137847767</v>
      </c>
      <c r="L203" s="40">
        <v>1.4829243089823101</v>
      </c>
      <c r="M203" s="40">
        <v>1.42388637557277</v>
      </c>
      <c r="N203" s="40">
        <v>1.42965555874487</v>
      </c>
      <c r="O203" s="40">
        <v>1.5233195286990799</v>
      </c>
      <c r="P203" s="40">
        <v>1.64327597341993</v>
      </c>
      <c r="Q203" s="40">
        <v>1.75814491602616</v>
      </c>
      <c r="R203" s="40">
        <v>1.9520024986093101</v>
      </c>
      <c r="S203" s="40">
        <v>2.2241291601103099</v>
      </c>
      <c r="T203" s="40">
        <v>2.6407045532203499</v>
      </c>
      <c r="U203" s="40">
        <v>3.0993355152397601</v>
      </c>
      <c r="V203" s="40">
        <v>3.5137430771068101</v>
      </c>
      <c r="W203" s="40">
        <v>3.9103254182745601</v>
      </c>
      <c r="X203" s="40">
        <v>4.3101688774079596</v>
      </c>
      <c r="Y203" s="40">
        <v>4.6225343919671298</v>
      </c>
      <c r="Z203" s="40">
        <v>4.8622279659229504</v>
      </c>
      <c r="AA203" s="40">
        <v>4.8263868685486404</v>
      </c>
      <c r="AB203" s="40">
        <v>4.5540817200577903</v>
      </c>
      <c r="AC203" s="40">
        <v>4.1358282073830601</v>
      </c>
      <c r="AD203" s="40">
        <v>3.6821020281048198</v>
      </c>
      <c r="AE203" s="40">
        <v>3.07307744926274</v>
      </c>
      <c r="AF203" s="40">
        <v>2.5153827805560298</v>
      </c>
      <c r="AG203" s="40">
        <v>-3.2606678661461899E-2</v>
      </c>
      <c r="AH203" s="40">
        <v>-2.28012143071088E-2</v>
      </c>
      <c r="AI203" s="40">
        <v>-1.85292385996602E-2</v>
      </c>
      <c r="AJ203" s="40">
        <v>-2.14361828498244E-2</v>
      </c>
      <c r="AK203" s="40">
        <v>-2.9355689929610899E-2</v>
      </c>
      <c r="AL203" s="40">
        <v>-4.6554343857161097E-2</v>
      </c>
      <c r="AM203" s="40">
        <v>-2.0402082528157998E-2</v>
      </c>
      <c r="AN203" s="40">
        <v>1.3476901105509199E-3</v>
      </c>
      <c r="AO203" s="40">
        <v>4.2349303144034699E-2</v>
      </c>
      <c r="AP203" s="40">
        <v>-3.4099644096404702E-2</v>
      </c>
      <c r="AQ203" s="40">
        <v>-4.15783100364387E-2</v>
      </c>
      <c r="AR203" s="40">
        <v>-5.9928942690329098E-2</v>
      </c>
      <c r="AS203" s="40">
        <v>1.23862043522337E-2</v>
      </c>
      <c r="AT203" s="40">
        <v>-2.03544665422593E-4</v>
      </c>
      <c r="AU203" s="40">
        <v>0.228155929927366</v>
      </c>
      <c r="AV203" s="40">
        <v>0.38432968203736201</v>
      </c>
      <c r="AW203" s="40">
        <v>0.38972731232347302</v>
      </c>
      <c r="AX203" s="40">
        <v>0.38092443427851802</v>
      </c>
      <c r="AY203" s="40">
        <v>0.288888275309375</v>
      </c>
      <c r="AZ203" s="40">
        <v>1.36483809425715E-2</v>
      </c>
      <c r="BA203" s="40">
        <v>-3.5110831934869802E-2</v>
      </c>
      <c r="BB203" s="40">
        <v>-2.9400677810066601E-2</v>
      </c>
      <c r="BC203" s="40">
        <v>-3.5694004624111798E-2</v>
      </c>
      <c r="BD203" s="40">
        <v>-5.7803257111700097E-2</v>
      </c>
      <c r="BE203" s="40">
        <v>-1.8487296714323E-2</v>
      </c>
      <c r="BF203" s="40">
        <v>-5.71989526463624E-3</v>
      </c>
      <c r="BG203" s="40">
        <v>-2.9765066679296199E-3</v>
      </c>
      <c r="BH203" s="40">
        <v>-4.8228165502778196E-3</v>
      </c>
      <c r="BI203" s="40">
        <v>-1.6839694576305499E-2</v>
      </c>
      <c r="BJ203" s="40">
        <v>-3.5974758104775802E-2</v>
      </c>
      <c r="BK203" s="40">
        <v>-5.4613853686474598E-3</v>
      </c>
      <c r="BL203" s="40">
        <v>1.7366518531797801E-2</v>
      </c>
      <c r="BM203" s="40">
        <v>5.6698781800859903E-2</v>
      </c>
      <c r="BN203" s="40">
        <v>-2.3451975548204902E-3</v>
      </c>
      <c r="BO203" s="40">
        <v>-1.9618791741726899E-2</v>
      </c>
      <c r="BP203" s="40">
        <v>-4.5712375146410203E-2</v>
      </c>
      <c r="BQ203" s="40">
        <v>2.6289509096175799E-2</v>
      </c>
      <c r="BR203" s="40">
        <v>1.70548139069788E-2</v>
      </c>
      <c r="BS203" s="40">
        <v>0.26989959170979899</v>
      </c>
      <c r="BT203" s="40">
        <v>0.41000250239466102</v>
      </c>
      <c r="BU203" s="40">
        <v>0.42488322604800599</v>
      </c>
      <c r="BV203" s="40">
        <v>0.42247834376069898</v>
      </c>
      <c r="BW203" s="40">
        <v>0.32744348577805399</v>
      </c>
      <c r="BX203" s="40">
        <v>5.9134982797345401E-2</v>
      </c>
      <c r="BY203" s="40">
        <v>1.29249617186386E-2</v>
      </c>
      <c r="BZ203" s="40">
        <v>1.56946619672962E-2</v>
      </c>
      <c r="CA203" s="40">
        <v>-4.4764381931963904E-3</v>
      </c>
      <c r="CB203" s="40">
        <v>-3.0750778985627201E-2</v>
      </c>
      <c r="CC203" s="40">
        <v>-8.7082557891846497E-3</v>
      </c>
      <c r="CD203" s="40">
        <v>6.1105742698699898E-3</v>
      </c>
      <c r="CE203" s="40">
        <v>7.7952680901658402E-3</v>
      </c>
      <c r="CF203" s="40">
        <v>6.68355033998829E-3</v>
      </c>
      <c r="CG203" s="40">
        <v>-8.1711543217077905E-3</v>
      </c>
      <c r="CH203" s="40">
        <v>-2.8647369240948701E-2</v>
      </c>
      <c r="CI203" s="40">
        <v>4.8864959706315199E-3</v>
      </c>
      <c r="CJ203" s="40">
        <v>2.8461110298676501E-2</v>
      </c>
      <c r="CK203" s="40">
        <v>6.6637187006190299E-2</v>
      </c>
      <c r="CL203" s="40">
        <v>1.9647835387261899E-2</v>
      </c>
      <c r="CM203" s="40">
        <v>-4.4096962654320698E-3</v>
      </c>
      <c r="CN203" s="40">
        <v>-3.5866023772995498E-2</v>
      </c>
      <c r="CO203" s="40">
        <v>3.5918895608609502E-2</v>
      </c>
      <c r="CP203" s="40">
        <v>2.9007900480603501E-2</v>
      </c>
      <c r="CQ203" s="40">
        <v>0.29881112469784699</v>
      </c>
      <c r="CR203" s="40">
        <v>0.42778341956778398</v>
      </c>
      <c r="CS203" s="40">
        <v>0.449232104799211</v>
      </c>
      <c r="CT203" s="40">
        <v>0.45125845488362898</v>
      </c>
      <c r="CU203" s="40">
        <v>0.35414670709907897</v>
      </c>
      <c r="CV203" s="40">
        <v>9.06388646774898E-2</v>
      </c>
      <c r="CW203" s="40">
        <v>4.6194406073059899E-2</v>
      </c>
      <c r="CX203" s="40">
        <v>4.6927556924515598E-2</v>
      </c>
      <c r="CY203" s="40">
        <v>1.71447532197186E-2</v>
      </c>
      <c r="CZ203" s="40">
        <v>-1.2014315044662599E-2</v>
      </c>
      <c r="DA203" s="40">
        <v>1.0707851359536601E-3</v>
      </c>
      <c r="DB203" s="40">
        <v>1.7941043804376201E-2</v>
      </c>
      <c r="DC203" s="40">
        <v>1.85670428482613E-2</v>
      </c>
      <c r="DD203" s="40">
        <v>1.8189917230254399E-2</v>
      </c>
      <c r="DE203" s="40">
        <v>4.9738593288994101E-4</v>
      </c>
      <c r="DF203" s="40">
        <v>-2.1319980377121701E-2</v>
      </c>
      <c r="DG203" s="40">
        <v>1.52343773099105E-2</v>
      </c>
      <c r="DH203" s="40">
        <v>3.9555702065555101E-2</v>
      </c>
      <c r="DI203" s="40">
        <v>7.6575592211520702E-2</v>
      </c>
      <c r="DJ203" s="40">
        <v>4.1640868329344299E-2</v>
      </c>
      <c r="DK203" s="40">
        <v>1.0799399210862801E-2</v>
      </c>
      <c r="DL203" s="40">
        <v>-2.60196723995809E-2</v>
      </c>
      <c r="DM203" s="40">
        <v>4.5548282121043199E-2</v>
      </c>
      <c r="DN203" s="40">
        <v>4.0960987054228203E-2</v>
      </c>
      <c r="DO203" s="40">
        <v>0.32772265768589398</v>
      </c>
      <c r="DP203" s="40">
        <v>0.44556433674090601</v>
      </c>
      <c r="DQ203" s="40">
        <v>0.473580983550416</v>
      </c>
      <c r="DR203" s="40">
        <v>0.48003856600655898</v>
      </c>
      <c r="DS203" s="40">
        <v>0.38084992842010301</v>
      </c>
      <c r="DT203" s="40">
        <v>0.122142746557634</v>
      </c>
      <c r="DU203" s="40">
        <v>7.9463850427481206E-2</v>
      </c>
      <c r="DV203" s="40">
        <v>7.8160451881734996E-2</v>
      </c>
      <c r="DW203" s="40">
        <v>3.8765944632633602E-2</v>
      </c>
      <c r="DX203" s="40">
        <v>6.7221488963021096E-3</v>
      </c>
      <c r="DY203" s="40">
        <v>1.5190167083092501E-2</v>
      </c>
      <c r="DZ203" s="40">
        <v>3.5022362846848801E-2</v>
      </c>
      <c r="EA203" s="40">
        <v>3.4119774779991903E-2</v>
      </c>
      <c r="EB203" s="40">
        <v>3.4803283529800999E-2</v>
      </c>
      <c r="EC203" s="40">
        <v>1.3013381286195299E-2</v>
      </c>
      <c r="ED203" s="40">
        <v>-1.0740394624736299E-2</v>
      </c>
      <c r="EE203" s="40">
        <v>3.0175074469421002E-2</v>
      </c>
      <c r="EF203" s="40">
        <v>5.5574530486802103E-2</v>
      </c>
      <c r="EG203" s="40">
        <v>9.0925070868345906E-2</v>
      </c>
      <c r="EH203" s="40">
        <v>7.3395314870928499E-2</v>
      </c>
      <c r="EI203" s="40">
        <v>3.2758917505574497E-2</v>
      </c>
      <c r="EJ203" s="40">
        <v>-1.1803104855661901E-2</v>
      </c>
      <c r="EK203" s="40">
        <v>5.9451586864985202E-2</v>
      </c>
      <c r="EL203" s="40">
        <v>5.8219345626629601E-2</v>
      </c>
      <c r="EM203" s="40">
        <v>0.36946631946832797</v>
      </c>
      <c r="EN203" s="40">
        <v>0.47123715709820502</v>
      </c>
      <c r="EO203" s="40">
        <v>0.50873689727494797</v>
      </c>
      <c r="EP203" s="40">
        <v>0.52159247548874099</v>
      </c>
      <c r="EQ203" s="40">
        <v>0.419405138888782</v>
      </c>
      <c r="ER203" s="40">
        <v>0.16762934841240801</v>
      </c>
      <c r="ES203" s="40">
        <v>0.12749964408098999</v>
      </c>
      <c r="ET203" s="40">
        <v>0.123255791659098</v>
      </c>
      <c r="EU203" s="40">
        <v>6.9983511063548998E-2</v>
      </c>
      <c r="EV203" s="40">
        <v>3.3774627022374999E-2</v>
      </c>
      <c r="EW203" s="40">
        <v>78.068373786407804</v>
      </c>
      <c r="EX203" s="40">
        <v>76.682451456310702</v>
      </c>
      <c r="EY203" s="40">
        <v>73.889053398058294</v>
      </c>
      <c r="EZ203" s="40">
        <v>71.366407766990307</v>
      </c>
      <c r="FA203" s="40">
        <v>69.895436893203893</v>
      </c>
      <c r="FB203" s="40">
        <v>69.129271844660195</v>
      </c>
      <c r="FC203" s="40">
        <v>68.261796116504897</v>
      </c>
      <c r="FD203" s="40">
        <v>69.584466019417505</v>
      </c>
      <c r="FE203" s="40">
        <v>73.227815533980603</v>
      </c>
      <c r="FF203" s="40">
        <v>77.009077669902894</v>
      </c>
      <c r="FG203" s="40">
        <v>81.170655339805805</v>
      </c>
      <c r="FH203" s="40">
        <v>84.505800970873807</v>
      </c>
      <c r="FI203" s="40">
        <v>88.145970873786396</v>
      </c>
      <c r="FJ203" s="40">
        <v>91.414368932038798</v>
      </c>
      <c r="FK203" s="40">
        <v>93.998325242718494</v>
      </c>
      <c r="FL203" s="40">
        <v>95.267791262135901</v>
      </c>
      <c r="FM203" s="40">
        <v>96.141237864077695</v>
      </c>
      <c r="FN203" s="40">
        <v>96.761820388349506</v>
      </c>
      <c r="FO203" s="40">
        <v>95.592378640776701</v>
      </c>
      <c r="FP203" s="40">
        <v>92.8389805825243</v>
      </c>
      <c r="FQ203" s="40">
        <v>87.030970873786401</v>
      </c>
      <c r="FR203" s="40">
        <v>80.6243932038835</v>
      </c>
      <c r="FS203" s="40">
        <v>76.791723300970901</v>
      </c>
      <c r="FT203" s="40">
        <v>74.552233009708701</v>
      </c>
      <c r="FU203" s="40">
        <v>2.15423983962569E-2</v>
      </c>
      <c r="FV203" s="40">
        <v>0</v>
      </c>
      <c r="FW203" s="40">
        <v>0</v>
      </c>
      <c r="FX203" s="41">
        <v>1</v>
      </c>
      <c r="FY203" s="22"/>
      <c r="FZ203" s="22"/>
    </row>
    <row r="204" spans="1:182" x14ac:dyDescent="0.2">
      <c r="A204" t="s">
        <v>42</v>
      </c>
      <c r="B204" t="s">
        <v>58</v>
      </c>
      <c r="C204" t="s">
        <v>3</v>
      </c>
      <c r="D204" t="s">
        <v>40</v>
      </c>
      <c r="E204" t="s">
        <v>78</v>
      </c>
      <c r="F204" s="22" t="s">
        <v>77</v>
      </c>
      <c r="G204" s="35">
        <v>43672</v>
      </c>
      <c r="H204" s="40">
        <v>1785</v>
      </c>
      <c r="I204" s="40">
        <v>1.7637494074748301</v>
      </c>
      <c r="J204" s="40">
        <v>1.52204449264238</v>
      </c>
      <c r="K204" s="40">
        <v>1.3509114659564001</v>
      </c>
      <c r="L204" s="40">
        <v>1.22738079583426</v>
      </c>
      <c r="M204" s="40">
        <v>1.1805241475081001</v>
      </c>
      <c r="N204" s="40">
        <v>1.1870589791500901</v>
      </c>
      <c r="O204" s="40">
        <v>1.25322345493009</v>
      </c>
      <c r="P204" s="40">
        <v>1.3504560560573999</v>
      </c>
      <c r="Q204" s="40">
        <v>1.4367341182445299</v>
      </c>
      <c r="R204" s="40">
        <v>1.59459567902327</v>
      </c>
      <c r="S204" s="40">
        <v>1.8180003163937799</v>
      </c>
      <c r="T204" s="40">
        <v>2.1626173034176799</v>
      </c>
      <c r="U204" s="40">
        <v>2.5353956851910802</v>
      </c>
      <c r="V204" s="40">
        <v>2.8614655387327299</v>
      </c>
      <c r="W204" s="40">
        <v>3.1682900617557102</v>
      </c>
      <c r="X204" s="40">
        <v>3.4785034420649099</v>
      </c>
      <c r="Y204" s="40">
        <v>3.7153009783759101</v>
      </c>
      <c r="Z204" s="40">
        <v>3.9057169117388901</v>
      </c>
      <c r="AA204" s="40">
        <v>3.8851731304729999</v>
      </c>
      <c r="AB204" s="40">
        <v>3.6714995632102698</v>
      </c>
      <c r="AC204" s="40">
        <v>3.3597469585896</v>
      </c>
      <c r="AD204" s="40">
        <v>3.0240476948928801</v>
      </c>
      <c r="AE204" s="40">
        <v>2.5510917670708899</v>
      </c>
      <c r="AF204" s="40">
        <v>2.0964474238902699</v>
      </c>
      <c r="AG204" s="40">
        <v>-4.9595305612064398E-2</v>
      </c>
      <c r="AH204" s="40">
        <v>-3.7473269541197403E-2</v>
      </c>
      <c r="AI204" s="40">
        <v>-3.7868165867325901E-2</v>
      </c>
      <c r="AJ204" s="40">
        <v>-3.3575757994474299E-2</v>
      </c>
      <c r="AK204" s="40">
        <v>-3.9340741592663403E-2</v>
      </c>
      <c r="AL204" s="40">
        <v>-5.4988494950044799E-2</v>
      </c>
      <c r="AM204" s="40">
        <v>-1.79703795305521E-2</v>
      </c>
      <c r="AN204" s="40">
        <v>-1.86698847099148E-3</v>
      </c>
      <c r="AO204" s="40">
        <v>2.6126789736653101E-2</v>
      </c>
      <c r="AP204" s="40">
        <v>-4.3043521175052502E-2</v>
      </c>
      <c r="AQ204" s="40">
        <v>-4.0797873388691903E-2</v>
      </c>
      <c r="AR204" s="40">
        <v>-5.0069527067985897E-2</v>
      </c>
      <c r="AS204" s="40">
        <v>1.7441979488488701E-2</v>
      </c>
      <c r="AT204" s="40">
        <v>8.8316937283706293E-3</v>
      </c>
      <c r="AU204" s="40">
        <v>0.117974720846824</v>
      </c>
      <c r="AV204" s="40">
        <v>0.24522329807413701</v>
      </c>
      <c r="AW204" s="40">
        <v>0.227891253927686</v>
      </c>
      <c r="AX204" s="40">
        <v>0.21813878061671199</v>
      </c>
      <c r="AY204" s="40">
        <v>0.223620413312901</v>
      </c>
      <c r="AZ204" s="40">
        <v>0.122252291279277</v>
      </c>
      <c r="BA204" s="40">
        <v>4.8468164336437802E-2</v>
      </c>
      <c r="BB204" s="40">
        <v>1.20949713204085E-2</v>
      </c>
      <c r="BC204" s="40">
        <v>-5.4059472332327997E-3</v>
      </c>
      <c r="BD204" s="40">
        <v>-3.3648387842345799E-2</v>
      </c>
      <c r="BE204" s="40">
        <v>-3.5696954624691503E-2</v>
      </c>
      <c r="BF204" s="40">
        <v>-2.1482164857993601E-2</v>
      </c>
      <c r="BG204" s="40">
        <v>-2.3303972060082601E-2</v>
      </c>
      <c r="BH204" s="40">
        <v>-1.7337242506587299E-2</v>
      </c>
      <c r="BI204" s="40">
        <v>-2.7396227459641199E-2</v>
      </c>
      <c r="BJ204" s="40">
        <v>-4.4508025238596198E-2</v>
      </c>
      <c r="BK204" s="40">
        <v>-4.6285335004837402E-3</v>
      </c>
      <c r="BL204" s="40">
        <v>1.3926834525988601E-2</v>
      </c>
      <c r="BM204" s="40">
        <v>3.8943400915778997E-2</v>
      </c>
      <c r="BN204" s="40">
        <v>-1.8950609625600301E-2</v>
      </c>
      <c r="BO204" s="40">
        <v>-2.4998728248361701E-2</v>
      </c>
      <c r="BP204" s="40">
        <v>-4.0301542252963299E-2</v>
      </c>
      <c r="BQ204" s="40">
        <v>2.6956440873955798E-2</v>
      </c>
      <c r="BR204" s="40">
        <v>2.2308520549324199E-2</v>
      </c>
      <c r="BS204" s="40">
        <v>0.15170078252487801</v>
      </c>
      <c r="BT204" s="40">
        <v>0.266414453755142</v>
      </c>
      <c r="BU204" s="40">
        <v>0.25526086460085801</v>
      </c>
      <c r="BV204" s="40">
        <v>0.25065961789930502</v>
      </c>
      <c r="BW204" s="40">
        <v>0.254885280420801</v>
      </c>
      <c r="BX204" s="40">
        <v>0.161448471348205</v>
      </c>
      <c r="BY204" s="40">
        <v>8.9125663069549499E-2</v>
      </c>
      <c r="BZ204" s="40">
        <v>4.4607615236759803E-2</v>
      </c>
      <c r="CA204" s="40">
        <v>1.6548925861757501E-2</v>
      </c>
      <c r="CB204" s="40">
        <v>-1.55509882799607E-2</v>
      </c>
      <c r="CC204" s="40">
        <v>-2.6070999068967201E-2</v>
      </c>
      <c r="CD204" s="40">
        <v>-1.0406774467629699E-2</v>
      </c>
      <c r="CE204" s="40">
        <v>-1.32168557956531E-2</v>
      </c>
      <c r="CF204" s="40">
        <v>-6.0904961465797604E-3</v>
      </c>
      <c r="CG204" s="40">
        <v>-1.91234933573254E-2</v>
      </c>
      <c r="CH204" s="40">
        <v>-3.7249283842787702E-2</v>
      </c>
      <c r="CI204" s="40">
        <v>4.6119884170758999E-3</v>
      </c>
      <c r="CJ204" s="40">
        <v>2.4865588221447299E-2</v>
      </c>
      <c r="CK204" s="40">
        <v>4.7820146775583001E-2</v>
      </c>
      <c r="CL204" s="40">
        <v>-2.2639324799641901E-3</v>
      </c>
      <c r="CM204" s="40">
        <v>-1.4056288452631399E-2</v>
      </c>
      <c r="CN204" s="40">
        <v>-3.3536265725998E-2</v>
      </c>
      <c r="CO204" s="40">
        <v>3.3546127845911697E-2</v>
      </c>
      <c r="CP204" s="40">
        <v>3.1642529751463103E-2</v>
      </c>
      <c r="CQ204" s="40">
        <v>0.17505935010440801</v>
      </c>
      <c r="CR204" s="40">
        <v>0.28109138362582398</v>
      </c>
      <c r="CS204" s="40">
        <v>0.274216973577872</v>
      </c>
      <c r="CT204" s="40">
        <v>0.27318345073397599</v>
      </c>
      <c r="CU204" s="40">
        <v>0.27653923213850501</v>
      </c>
      <c r="CV204" s="40">
        <v>0.18859562626179499</v>
      </c>
      <c r="CW204" s="40">
        <v>0.117284922838383</v>
      </c>
      <c r="CX204" s="40">
        <v>6.7125773370931896E-2</v>
      </c>
      <c r="CY204" s="40">
        <v>3.1754804086875803E-2</v>
      </c>
      <c r="CZ204" s="40">
        <v>-3.0167844726187798E-3</v>
      </c>
      <c r="DA204" s="40">
        <v>-1.6445043513242798E-2</v>
      </c>
      <c r="DB204" s="40">
        <v>6.6861592273427604E-4</v>
      </c>
      <c r="DC204" s="40">
        <v>-3.1297395312235099E-3</v>
      </c>
      <c r="DD204" s="40">
        <v>5.1562502134277401E-3</v>
      </c>
      <c r="DE204" s="40">
        <v>-1.08507592550096E-2</v>
      </c>
      <c r="DF204" s="40">
        <v>-2.9990542446979199E-2</v>
      </c>
      <c r="DG204" s="40">
        <v>1.38525103346355E-2</v>
      </c>
      <c r="DH204" s="40">
        <v>3.5804341916905999E-2</v>
      </c>
      <c r="DI204" s="40">
        <v>5.6696892635386999E-2</v>
      </c>
      <c r="DJ204" s="40">
        <v>1.4422744665672E-2</v>
      </c>
      <c r="DK204" s="40">
        <v>-3.1138486569010698E-3</v>
      </c>
      <c r="DL204" s="40">
        <v>-2.6770989199032799E-2</v>
      </c>
      <c r="DM204" s="40">
        <v>4.0135814817867502E-2</v>
      </c>
      <c r="DN204" s="40">
        <v>4.0976538953601899E-2</v>
      </c>
      <c r="DO204" s="40">
        <v>0.19841791768393699</v>
      </c>
      <c r="DP204" s="40">
        <v>0.29576831349650601</v>
      </c>
      <c r="DQ204" s="40">
        <v>0.293173082554886</v>
      </c>
      <c r="DR204" s="40">
        <v>0.29570728356864801</v>
      </c>
      <c r="DS204" s="40">
        <v>0.29819318385620902</v>
      </c>
      <c r="DT204" s="40">
        <v>0.21574278117538501</v>
      </c>
      <c r="DU204" s="40">
        <v>0.145444182607216</v>
      </c>
      <c r="DV204" s="40">
        <v>8.9643931505103996E-2</v>
      </c>
      <c r="DW204" s="40">
        <v>4.6960682311994198E-2</v>
      </c>
      <c r="DX204" s="40">
        <v>9.5174193347231806E-3</v>
      </c>
      <c r="DY204" s="40">
        <v>-2.54669252586986E-3</v>
      </c>
      <c r="DZ204" s="40">
        <v>1.6659720605938001E-2</v>
      </c>
      <c r="EA204" s="40">
        <v>1.1434454276019799E-2</v>
      </c>
      <c r="EB204" s="40">
        <v>2.1394765701314801E-2</v>
      </c>
      <c r="EC204" s="40">
        <v>1.0937548780125901E-3</v>
      </c>
      <c r="ED204" s="40">
        <v>-1.9510072735530602E-2</v>
      </c>
      <c r="EE204" s="40">
        <v>2.7194356364703898E-2</v>
      </c>
      <c r="EF204" s="40">
        <v>5.1598164913885997E-2</v>
      </c>
      <c r="EG204" s="40">
        <v>6.9513503814512906E-2</v>
      </c>
      <c r="EH204" s="40">
        <v>3.8515656215124101E-2</v>
      </c>
      <c r="EI204" s="40">
        <v>1.2685296483429099E-2</v>
      </c>
      <c r="EJ204" s="40">
        <v>-1.7003004384010201E-2</v>
      </c>
      <c r="EK204" s="40">
        <v>4.9650276203334599E-2</v>
      </c>
      <c r="EL204" s="40">
        <v>5.44533657745555E-2</v>
      </c>
      <c r="EM204" s="40">
        <v>0.23214397936199099</v>
      </c>
      <c r="EN204" s="40">
        <v>0.316959469177511</v>
      </c>
      <c r="EO204" s="40">
        <v>0.32054269322805701</v>
      </c>
      <c r="EP204" s="40">
        <v>0.32822812085123998</v>
      </c>
      <c r="EQ204" s="40">
        <v>0.32945805096410902</v>
      </c>
      <c r="ER204" s="40">
        <v>0.25493896124431198</v>
      </c>
      <c r="ES204" s="40">
        <v>0.18610168134032801</v>
      </c>
      <c r="ET204" s="40">
        <v>0.122156575421455</v>
      </c>
      <c r="EU204" s="40">
        <v>6.8915555406984505E-2</v>
      </c>
      <c r="EV204" s="40">
        <v>2.76148188971082E-2</v>
      </c>
      <c r="EW204" s="40">
        <v>78.262902462121204</v>
      </c>
      <c r="EX204" s="40">
        <v>76.865441524621204</v>
      </c>
      <c r="EY204" s="40">
        <v>73.989820075757606</v>
      </c>
      <c r="EZ204" s="40">
        <v>71.447650331439405</v>
      </c>
      <c r="FA204" s="40">
        <v>69.9638671875</v>
      </c>
      <c r="FB204" s="40">
        <v>69.220407196969703</v>
      </c>
      <c r="FC204" s="40">
        <v>68.375858191287904</v>
      </c>
      <c r="FD204" s="40">
        <v>69.7291666666667</v>
      </c>
      <c r="FE204" s="40">
        <v>73.382575757575793</v>
      </c>
      <c r="FF204" s="40">
        <v>77.128965435606105</v>
      </c>
      <c r="FG204" s="40">
        <v>81.302882339015198</v>
      </c>
      <c r="FH204" s="40">
        <v>84.616891571969703</v>
      </c>
      <c r="FI204" s="40">
        <v>88.225201231060595</v>
      </c>
      <c r="FJ204" s="40">
        <v>91.481741240530297</v>
      </c>
      <c r="FK204" s="40">
        <v>94.064571496212096</v>
      </c>
      <c r="FL204" s="40">
        <v>95.322354403409093</v>
      </c>
      <c r="FM204" s="40">
        <v>96.184333570075793</v>
      </c>
      <c r="FN204" s="40">
        <v>96.804924242424207</v>
      </c>
      <c r="FO204" s="40">
        <v>95.645744554924207</v>
      </c>
      <c r="FP204" s="40">
        <v>92.903734611742394</v>
      </c>
      <c r="FQ204" s="40">
        <v>87.019708806818201</v>
      </c>
      <c r="FR204" s="40">
        <v>80.662849195075793</v>
      </c>
      <c r="FS204" s="40">
        <v>76.896573153409093</v>
      </c>
      <c r="FT204" s="40">
        <v>74.665601325757606</v>
      </c>
      <c r="FU204" s="40">
        <v>2.1616123015545399E-2</v>
      </c>
      <c r="FV204" s="40">
        <v>0</v>
      </c>
      <c r="FW204" s="40">
        <v>0</v>
      </c>
      <c r="FX204" s="41">
        <v>1</v>
      </c>
      <c r="FY204" s="22"/>
      <c r="FZ204" s="22"/>
    </row>
    <row r="205" spans="1:182" x14ac:dyDescent="0.2">
      <c r="A205" t="s">
        <v>42</v>
      </c>
      <c r="B205" t="s">
        <v>58</v>
      </c>
      <c r="C205" t="s">
        <v>3</v>
      </c>
      <c r="D205" t="s">
        <v>40</v>
      </c>
      <c r="E205" t="s">
        <v>78</v>
      </c>
      <c r="F205" s="22" t="s">
        <v>78</v>
      </c>
      <c r="G205" s="35">
        <v>43672</v>
      </c>
      <c r="H205" s="40">
        <v>455</v>
      </c>
      <c r="I205" s="40">
        <v>0.36473714329457202</v>
      </c>
      <c r="J205" s="40">
        <v>0.31603745093831198</v>
      </c>
      <c r="K205" s="40">
        <v>0.27841069445308197</v>
      </c>
      <c r="L205" s="40">
        <v>0.25448993885724203</v>
      </c>
      <c r="M205" s="40">
        <v>0.24244765819686401</v>
      </c>
      <c r="N205" s="40">
        <v>0.24137829917529599</v>
      </c>
      <c r="O205" s="40">
        <v>0.26879875764337002</v>
      </c>
      <c r="P205" s="40">
        <v>0.29093587810862398</v>
      </c>
      <c r="Q205" s="40">
        <v>0.32057840701473</v>
      </c>
      <c r="R205" s="40">
        <v>0.356813801862508</v>
      </c>
      <c r="S205" s="40">
        <v>0.40542342895279099</v>
      </c>
      <c r="T205" s="40">
        <v>0.47715020778581901</v>
      </c>
      <c r="U205" s="40">
        <v>0.56285707420094899</v>
      </c>
      <c r="V205" s="40">
        <v>0.65162040442330804</v>
      </c>
      <c r="W205" s="40">
        <v>0.74106516983390203</v>
      </c>
      <c r="X205" s="40">
        <v>0.83071570166891495</v>
      </c>
      <c r="Y205" s="40">
        <v>0.90631685752476498</v>
      </c>
      <c r="Z205" s="40">
        <v>0.95509445622852296</v>
      </c>
      <c r="AA205" s="40">
        <v>0.93932238823133096</v>
      </c>
      <c r="AB205" s="40">
        <v>0.87953089545349195</v>
      </c>
      <c r="AC205" s="40">
        <v>0.77547497626401396</v>
      </c>
      <c r="AD205" s="40">
        <v>0.65639131640871096</v>
      </c>
      <c r="AE205" s="40">
        <v>0.52064181830045897</v>
      </c>
      <c r="AF205" s="40">
        <v>0.418362979466808</v>
      </c>
      <c r="AG205" s="40">
        <v>5.1733080759742301E-3</v>
      </c>
      <c r="AH205" s="40">
        <v>5.4308235859903201E-3</v>
      </c>
      <c r="AI205" s="40">
        <v>1.1210045850575801E-2</v>
      </c>
      <c r="AJ205" s="40">
        <v>8.3403634165606193E-3</v>
      </c>
      <c r="AK205" s="40">
        <v>5.81739805854315E-3</v>
      </c>
      <c r="AL205" s="40">
        <v>3.3867101336781001E-3</v>
      </c>
      <c r="AM205" s="40">
        <v>-9.2447683701168404E-3</v>
      </c>
      <c r="AN205" s="40">
        <v>-4.7196706638439603E-3</v>
      </c>
      <c r="AO205" s="40">
        <v>1.2895593121954201E-2</v>
      </c>
      <c r="AP205" s="40">
        <v>5.21096279775828E-3</v>
      </c>
      <c r="AQ205" s="40">
        <v>-7.2716299066703204E-3</v>
      </c>
      <c r="AR205" s="40">
        <v>-1.2723497451684201E-2</v>
      </c>
      <c r="AS205" s="40">
        <v>-8.6956723693088003E-3</v>
      </c>
      <c r="AT205" s="40">
        <v>-1.4382100059165501E-2</v>
      </c>
      <c r="AU205" s="40">
        <v>0.107429616642468</v>
      </c>
      <c r="AV205" s="40">
        <v>0.13255885707851001</v>
      </c>
      <c r="AW205" s="40">
        <v>0.14597080543054899</v>
      </c>
      <c r="AX205" s="40">
        <v>0.15127699283222801</v>
      </c>
      <c r="AY205" s="40">
        <v>4.9245928563078002E-2</v>
      </c>
      <c r="AZ205" s="40">
        <v>-0.124608763013905</v>
      </c>
      <c r="BA205" s="40">
        <v>-9.7990798333006293E-2</v>
      </c>
      <c r="BB205" s="40">
        <v>-4.9187325008564702E-2</v>
      </c>
      <c r="BC205" s="40">
        <v>-3.7800134918142103E-2</v>
      </c>
      <c r="BD205" s="40">
        <v>-2.75690369998738E-2</v>
      </c>
      <c r="BE205" s="40">
        <v>1.22170490464971E-2</v>
      </c>
      <c r="BF205" s="40">
        <v>1.2013721054076601E-2</v>
      </c>
      <c r="BG205" s="40">
        <v>1.73145453019629E-2</v>
      </c>
      <c r="BH205" s="40">
        <v>1.1524111246198499E-2</v>
      </c>
      <c r="BI205" s="40">
        <v>9.1233287164343094E-3</v>
      </c>
      <c r="BJ205" s="40">
        <v>6.7628003150813796E-3</v>
      </c>
      <c r="BK205" s="40">
        <v>-4.0305105512040496E-3</v>
      </c>
      <c r="BL205" s="40">
        <v>-5.6409071996963399E-4</v>
      </c>
      <c r="BM205" s="40">
        <v>1.6731174976814599E-2</v>
      </c>
      <c r="BN205" s="40">
        <v>1.5623898854141401E-2</v>
      </c>
      <c r="BO205" s="40">
        <v>3.1354103310798401E-3</v>
      </c>
      <c r="BP205" s="40">
        <v>-6.3822433977017501E-3</v>
      </c>
      <c r="BQ205" s="40">
        <v>-2.36075562649481E-3</v>
      </c>
      <c r="BR205" s="40">
        <v>-7.1420624561076397E-3</v>
      </c>
      <c r="BS205" s="40">
        <v>0.117718107416597</v>
      </c>
      <c r="BT205" s="40">
        <v>0.14128398884076901</v>
      </c>
      <c r="BU205" s="40">
        <v>0.163525098075708</v>
      </c>
      <c r="BV205" s="40">
        <v>0.16765279773190001</v>
      </c>
      <c r="BW205" s="40">
        <v>6.61307975651243E-2</v>
      </c>
      <c r="BX205" s="40">
        <v>-0.11096403278351499</v>
      </c>
      <c r="BY205" s="40">
        <v>-8.2689464628334403E-2</v>
      </c>
      <c r="BZ205" s="40">
        <v>-3.1952429739147699E-2</v>
      </c>
      <c r="CA205" s="40">
        <v>-2.3465735407250402E-2</v>
      </c>
      <c r="CB205" s="40">
        <v>-1.5719552849992699E-2</v>
      </c>
      <c r="CC205" s="40">
        <v>1.7095522585544198E-2</v>
      </c>
      <c r="CD205" s="40">
        <v>1.6573015787189799E-2</v>
      </c>
      <c r="CE205" s="40">
        <v>2.15425030260399E-2</v>
      </c>
      <c r="CF205" s="40">
        <v>1.37291652944502E-2</v>
      </c>
      <c r="CG205" s="40">
        <v>1.14130062193322E-2</v>
      </c>
      <c r="CH205" s="40">
        <v>9.1010700902389597E-3</v>
      </c>
      <c r="CI205" s="40">
        <v>-4.1913146986238001E-4</v>
      </c>
      <c r="CJ205" s="40">
        <v>2.31405129013908E-3</v>
      </c>
      <c r="CK205" s="40">
        <v>1.9387687285272799E-2</v>
      </c>
      <c r="CL205" s="40">
        <v>2.2835866646177299E-2</v>
      </c>
      <c r="CM205" s="40">
        <v>1.0343294697090799E-2</v>
      </c>
      <c r="CN205" s="40">
        <v>-1.9903101570856599E-3</v>
      </c>
      <c r="CO205" s="40">
        <v>2.0267884117111399E-3</v>
      </c>
      <c r="CP205" s="40">
        <v>-2.1276344673393198E-3</v>
      </c>
      <c r="CQ205" s="40">
        <v>0.124843884785238</v>
      </c>
      <c r="CR205" s="40">
        <v>0.14732698852020201</v>
      </c>
      <c r="CS205" s="40">
        <v>0.17568314768662999</v>
      </c>
      <c r="CT205" s="40">
        <v>0.17899463032029</v>
      </c>
      <c r="CU205" s="40">
        <v>7.7825206400071095E-2</v>
      </c>
      <c r="CV205" s="40">
        <v>-0.10151373419148001</v>
      </c>
      <c r="CW205" s="40">
        <v>-7.2091807516472997E-2</v>
      </c>
      <c r="CX205" s="40">
        <v>-2.00155937776943E-2</v>
      </c>
      <c r="CY205" s="40">
        <v>-1.35377739724584E-2</v>
      </c>
      <c r="CZ205" s="40">
        <v>-7.5126362245135402E-3</v>
      </c>
      <c r="DA205" s="40">
        <v>2.1973996124591302E-2</v>
      </c>
      <c r="DB205" s="40">
        <v>2.1132310520303101E-2</v>
      </c>
      <c r="DC205" s="40">
        <v>2.5770460750116901E-2</v>
      </c>
      <c r="DD205" s="40">
        <v>1.59342193427018E-2</v>
      </c>
      <c r="DE205" s="40">
        <v>1.3702683722230199E-2</v>
      </c>
      <c r="DF205" s="40">
        <v>1.1439339865396501E-2</v>
      </c>
      <c r="DG205" s="40">
        <v>3.19224761147929E-3</v>
      </c>
      <c r="DH205" s="40">
        <v>5.1921933002478E-3</v>
      </c>
      <c r="DI205" s="40">
        <v>2.2044199593731099E-2</v>
      </c>
      <c r="DJ205" s="40">
        <v>3.0047834438213201E-2</v>
      </c>
      <c r="DK205" s="40">
        <v>1.7551179063101802E-2</v>
      </c>
      <c r="DL205" s="40">
        <v>2.4016230835304298E-3</v>
      </c>
      <c r="DM205" s="40">
        <v>6.4143324499170897E-3</v>
      </c>
      <c r="DN205" s="40">
        <v>2.8867935214290001E-3</v>
      </c>
      <c r="DO205" s="40">
        <v>0.13196966215387801</v>
      </c>
      <c r="DP205" s="40">
        <v>0.15336998819963499</v>
      </c>
      <c r="DQ205" s="40">
        <v>0.187841197297551</v>
      </c>
      <c r="DR205" s="40">
        <v>0.190336462908679</v>
      </c>
      <c r="DS205" s="40">
        <v>8.9519615235017905E-2</v>
      </c>
      <c r="DT205" s="40">
        <v>-9.2063435599445104E-2</v>
      </c>
      <c r="DU205" s="40">
        <v>-6.1494150404611599E-2</v>
      </c>
      <c r="DV205" s="40">
        <v>-8.0787578162410199E-3</v>
      </c>
      <c r="DW205" s="40">
        <v>-3.6098125376664101E-3</v>
      </c>
      <c r="DX205" s="40">
        <v>6.9428040096566695E-4</v>
      </c>
      <c r="DY205" s="40">
        <v>2.90177370951142E-2</v>
      </c>
      <c r="DZ205" s="40">
        <v>2.77152079883893E-2</v>
      </c>
      <c r="EA205" s="40">
        <v>3.1874960201504002E-2</v>
      </c>
      <c r="EB205" s="40">
        <v>1.9117967172339701E-2</v>
      </c>
      <c r="EC205" s="40">
        <v>1.7008614380121301E-2</v>
      </c>
      <c r="ED205" s="40">
        <v>1.4815430046799799E-2</v>
      </c>
      <c r="EE205" s="40">
        <v>8.4065054303920708E-3</v>
      </c>
      <c r="EF205" s="40">
        <v>9.3477732441221307E-3</v>
      </c>
      <c r="EG205" s="40">
        <v>2.5879781448591401E-2</v>
      </c>
      <c r="EH205" s="40">
        <v>4.0460770494596301E-2</v>
      </c>
      <c r="EI205" s="40">
        <v>2.7958219300851999E-2</v>
      </c>
      <c r="EJ205" s="40">
        <v>8.7428771375129208E-3</v>
      </c>
      <c r="EK205" s="40">
        <v>1.2749249192731099E-2</v>
      </c>
      <c r="EL205" s="40">
        <v>1.0126831124486899E-2</v>
      </c>
      <c r="EM205" s="40">
        <v>0.142258152928007</v>
      </c>
      <c r="EN205" s="40">
        <v>0.16209511996189399</v>
      </c>
      <c r="EO205" s="40">
        <v>0.20539548994271101</v>
      </c>
      <c r="EP205" s="40">
        <v>0.206712267808351</v>
      </c>
      <c r="EQ205" s="40">
        <v>0.106404484237064</v>
      </c>
      <c r="ER205" s="40">
        <v>-7.8418705369055403E-2</v>
      </c>
      <c r="ES205" s="40">
        <v>-4.6192816699939798E-2</v>
      </c>
      <c r="ET205" s="40">
        <v>9.1561374531760296E-3</v>
      </c>
      <c r="EU205" s="40">
        <v>1.07245869732253E-2</v>
      </c>
      <c r="EV205" s="40">
        <v>1.2543764550846799E-2</v>
      </c>
      <c r="EW205" s="40">
        <v>77.5038930976431</v>
      </c>
      <c r="EX205" s="40">
        <v>76.138047138047099</v>
      </c>
      <c r="EY205" s="40">
        <v>73.653724747474797</v>
      </c>
      <c r="EZ205" s="40">
        <v>71.131839225589204</v>
      </c>
      <c r="FA205" s="40">
        <v>69.679819023568996</v>
      </c>
      <c r="FB205" s="40">
        <v>68.787247474747502</v>
      </c>
      <c r="FC205" s="40">
        <v>67.847327441077397</v>
      </c>
      <c r="FD205" s="40">
        <v>69.037457912457896</v>
      </c>
      <c r="FE205" s="40">
        <v>72.583543771043793</v>
      </c>
      <c r="FF205" s="40">
        <v>76.462962962963005</v>
      </c>
      <c r="FG205" s="40">
        <v>80.560185185185205</v>
      </c>
      <c r="FH205" s="40">
        <v>83.977377946127902</v>
      </c>
      <c r="FI205" s="40">
        <v>87.774410774410796</v>
      </c>
      <c r="FJ205" s="40">
        <v>91.141519360269399</v>
      </c>
      <c r="FK205" s="40">
        <v>93.738320707070699</v>
      </c>
      <c r="FL205" s="40">
        <v>95.105639730639695</v>
      </c>
      <c r="FM205" s="40">
        <v>96.0208333333333</v>
      </c>
      <c r="FN205" s="40">
        <v>96.630366161616195</v>
      </c>
      <c r="FO205" s="40">
        <v>95.421401515151501</v>
      </c>
      <c r="FP205" s="40">
        <v>92.615635521885494</v>
      </c>
      <c r="FQ205" s="40">
        <v>87.148779461279503</v>
      </c>
      <c r="FR205" s="40">
        <v>80.563762626262601</v>
      </c>
      <c r="FS205" s="40">
        <v>76.485058922558906</v>
      </c>
      <c r="FT205" s="40">
        <v>74.251262626262601</v>
      </c>
      <c r="FU205" s="40">
        <v>4.0538654996694699E-2</v>
      </c>
      <c r="FV205" s="40">
        <v>0</v>
      </c>
      <c r="FW205" s="40">
        <v>0</v>
      </c>
      <c r="FX205" s="41">
        <v>1</v>
      </c>
      <c r="FY205" s="22"/>
      <c r="FZ205" s="22"/>
    </row>
    <row r="206" spans="1:182" x14ac:dyDescent="0.2">
      <c r="A206" t="s">
        <v>42</v>
      </c>
      <c r="B206" t="s">
        <v>58</v>
      </c>
      <c r="C206" t="s">
        <v>3</v>
      </c>
      <c r="D206" t="s">
        <v>41</v>
      </c>
      <c r="E206" t="s">
        <v>1</v>
      </c>
      <c r="F206" s="22" t="s">
        <v>1</v>
      </c>
      <c r="G206" s="35">
        <v>43672</v>
      </c>
      <c r="H206" s="40">
        <v>6790</v>
      </c>
      <c r="I206" s="40">
        <v>7.5161418337782901</v>
      </c>
      <c r="J206" s="40">
        <v>6.3597919190513403</v>
      </c>
      <c r="K206" s="40">
        <v>5.6254119271729799</v>
      </c>
      <c r="L206" s="40">
        <v>5.1102434468050397</v>
      </c>
      <c r="M206" s="40">
        <v>4.8553305991221603</v>
      </c>
      <c r="N206" s="40">
        <v>4.9880413790911096</v>
      </c>
      <c r="O206" s="40">
        <v>5.40359521156625</v>
      </c>
      <c r="P206" s="40">
        <v>5.76829872648009</v>
      </c>
      <c r="Q206" s="40">
        <v>6.0242399037973602</v>
      </c>
      <c r="R206" s="40">
        <v>6.5948118249140002</v>
      </c>
      <c r="S206" s="40">
        <v>7.5847116407164696</v>
      </c>
      <c r="T206" s="40">
        <v>8.9317960552346491</v>
      </c>
      <c r="U206" s="40">
        <v>10.3721505040997</v>
      </c>
      <c r="V206" s="40">
        <v>11.601049976443701</v>
      </c>
      <c r="W206" s="40">
        <v>12.8832710546887</v>
      </c>
      <c r="X206" s="40">
        <v>14.209214163854099</v>
      </c>
      <c r="Y206" s="40">
        <v>15.563703050121299</v>
      </c>
      <c r="Z206" s="40">
        <v>16.435040267070999</v>
      </c>
      <c r="AA206" s="40">
        <v>16.107768428256101</v>
      </c>
      <c r="AB206" s="40">
        <v>15.046932514270599</v>
      </c>
      <c r="AC206" s="40">
        <v>13.6586267432863</v>
      </c>
      <c r="AD206" s="40">
        <v>12.1885629084342</v>
      </c>
      <c r="AE206" s="40">
        <v>10.172896947675101</v>
      </c>
      <c r="AF206" s="40">
        <v>8.1744122073400103</v>
      </c>
      <c r="AG206" s="40">
        <v>-6.2837628932510704E-3</v>
      </c>
      <c r="AH206" s="40">
        <v>4.56490545772456E-2</v>
      </c>
      <c r="AI206" s="40">
        <v>8.6297521332480406E-2</v>
      </c>
      <c r="AJ206" s="40">
        <v>-1.39030506457401E-2</v>
      </c>
      <c r="AK206" s="40">
        <v>-2.70781142199179E-2</v>
      </c>
      <c r="AL206" s="40">
        <v>5.6701433050349498E-2</v>
      </c>
      <c r="AM206" s="40">
        <v>7.3134998427640305E-2</v>
      </c>
      <c r="AN206" s="40">
        <v>4.7181910877779801E-2</v>
      </c>
      <c r="AO206" s="40">
        <v>5.22541085418897E-2</v>
      </c>
      <c r="AP206" s="40">
        <v>1.67516303337676E-2</v>
      </c>
      <c r="AQ206" s="40">
        <v>5.8009869880357098E-2</v>
      </c>
      <c r="AR206" s="40">
        <v>-2.9819311163441199E-2</v>
      </c>
      <c r="AS206" s="40">
        <v>-4.89376145874321E-2</v>
      </c>
      <c r="AT206" s="40">
        <v>-0.14207343609769699</v>
      </c>
      <c r="AU206" s="40">
        <v>1.0140788468659401</v>
      </c>
      <c r="AV206" s="40">
        <v>1.3127120381826001</v>
      </c>
      <c r="AW206" s="40">
        <v>1.4953077699005299</v>
      </c>
      <c r="AX206" s="40">
        <v>1.3764886743564599</v>
      </c>
      <c r="AY206" s="40">
        <v>1.0152486549591999</v>
      </c>
      <c r="AZ206" s="40">
        <v>-0.52136051908347503</v>
      </c>
      <c r="BA206" s="40">
        <v>-0.54023332907948196</v>
      </c>
      <c r="BB206" s="40">
        <v>-0.44150972387614601</v>
      </c>
      <c r="BC206" s="40">
        <v>-0.44241653581218099</v>
      </c>
      <c r="BD206" s="40">
        <v>-0.24513787246770999</v>
      </c>
      <c r="BE206" s="40">
        <v>5.4941558494791501E-2</v>
      </c>
      <c r="BF206" s="40">
        <v>9.3253611050746102E-2</v>
      </c>
      <c r="BG206" s="40">
        <v>0.12581165666293001</v>
      </c>
      <c r="BH206" s="40">
        <v>2.3474340136212499E-2</v>
      </c>
      <c r="BI206" s="40">
        <v>8.4437024149071598E-3</v>
      </c>
      <c r="BJ206" s="40">
        <v>8.8923734301820101E-2</v>
      </c>
      <c r="BK206" s="40">
        <v>0.11003049504252101</v>
      </c>
      <c r="BL206" s="40">
        <v>8.2060551962610001E-2</v>
      </c>
      <c r="BM206" s="40">
        <v>8.7769385369822497E-2</v>
      </c>
      <c r="BN206" s="40">
        <v>6.2034269061912499E-2</v>
      </c>
      <c r="BO206" s="40">
        <v>9.33167830082859E-2</v>
      </c>
      <c r="BP206" s="40">
        <v>-6.1657116479045E-3</v>
      </c>
      <c r="BQ206" s="40">
        <v>-2.5408824950880701E-2</v>
      </c>
      <c r="BR206" s="40">
        <v>-8.2339261562340005E-2</v>
      </c>
      <c r="BS206" s="40">
        <v>1.08845624289664</v>
      </c>
      <c r="BT206" s="40">
        <v>1.39996571585485</v>
      </c>
      <c r="BU206" s="40">
        <v>1.59240587775148</v>
      </c>
      <c r="BV206" s="40">
        <v>1.4945371569822901</v>
      </c>
      <c r="BW206" s="40">
        <v>1.13711848050949</v>
      </c>
      <c r="BX206" s="40">
        <v>-0.40774962170908002</v>
      </c>
      <c r="BY206" s="40">
        <v>-0.46607971301255302</v>
      </c>
      <c r="BZ206" s="40">
        <v>-0.35339865191345698</v>
      </c>
      <c r="CA206" s="40">
        <v>-0.36279227806657599</v>
      </c>
      <c r="CB206" s="40">
        <v>-0.16972177928905299</v>
      </c>
      <c r="CC206" s="40">
        <v>9.7346029579288104E-2</v>
      </c>
      <c r="CD206" s="40">
        <v>0.12622438184795901</v>
      </c>
      <c r="CE206" s="40">
        <v>0.15317902642207401</v>
      </c>
      <c r="CF206" s="40">
        <v>4.93618071301676E-2</v>
      </c>
      <c r="CG206" s="40">
        <v>3.3046004407141498E-2</v>
      </c>
      <c r="CH206" s="40">
        <v>0.111240801990758</v>
      </c>
      <c r="CI206" s="40">
        <v>0.13558420360434101</v>
      </c>
      <c r="CJ206" s="40">
        <v>0.106217392528204</v>
      </c>
      <c r="CK206" s="40">
        <v>0.112367157911725</v>
      </c>
      <c r="CL206" s="40">
        <v>9.3396886701880497E-2</v>
      </c>
      <c r="CM206" s="40">
        <v>0.117770243486298</v>
      </c>
      <c r="CN206" s="40">
        <v>1.02166993213049E-2</v>
      </c>
      <c r="CO206" s="40">
        <v>-9.1128569236518502E-3</v>
      </c>
      <c r="CP206" s="40">
        <v>-4.0967554245577402E-2</v>
      </c>
      <c r="CQ206" s="40">
        <v>1.1399698008138599</v>
      </c>
      <c r="CR206" s="40">
        <v>1.4603973472123899</v>
      </c>
      <c r="CS206" s="40">
        <v>1.65965573146199</v>
      </c>
      <c r="CT206" s="40">
        <v>1.57629717644139</v>
      </c>
      <c r="CU206" s="40">
        <v>1.22152515043723</v>
      </c>
      <c r="CV206" s="40">
        <v>-0.32906306027704602</v>
      </c>
      <c r="CW206" s="40">
        <v>-0.41472114441653601</v>
      </c>
      <c r="CX206" s="40">
        <v>-0.292373191882217</v>
      </c>
      <c r="CY206" s="40">
        <v>-0.30764475970895999</v>
      </c>
      <c r="CZ206" s="40">
        <v>-0.1174888228913</v>
      </c>
      <c r="DA206" s="40">
        <v>0.139750500663785</v>
      </c>
      <c r="DB206" s="40">
        <v>0.15919515264517201</v>
      </c>
      <c r="DC206" s="40">
        <v>0.18054639618121701</v>
      </c>
      <c r="DD206" s="40">
        <v>7.5249274124122606E-2</v>
      </c>
      <c r="DE206" s="40">
        <v>5.7648306399375897E-2</v>
      </c>
      <c r="DF206" s="40">
        <v>0.13355786967969599</v>
      </c>
      <c r="DG206" s="40">
        <v>0.161137912166162</v>
      </c>
      <c r="DH206" s="40">
        <v>0.130374233093799</v>
      </c>
      <c r="DI206" s="40">
        <v>0.13696493045362801</v>
      </c>
      <c r="DJ206" s="40">
        <v>0.124759504341848</v>
      </c>
      <c r="DK206" s="40">
        <v>0.14222370396431</v>
      </c>
      <c r="DL206" s="40">
        <v>2.6599110290514202E-2</v>
      </c>
      <c r="DM206" s="40">
        <v>7.1831111035769602E-3</v>
      </c>
      <c r="DN206" s="40">
        <v>4.0415307118515101E-4</v>
      </c>
      <c r="DO206" s="40">
        <v>1.19148335873109</v>
      </c>
      <c r="DP206" s="40">
        <v>1.5208289785699201</v>
      </c>
      <c r="DQ206" s="40">
        <v>1.7269055851724999</v>
      </c>
      <c r="DR206" s="40">
        <v>1.65805719590048</v>
      </c>
      <c r="DS206" s="40">
        <v>1.3059318203649599</v>
      </c>
      <c r="DT206" s="40">
        <v>-0.25037649884501101</v>
      </c>
      <c r="DU206" s="40">
        <v>-0.36336257582051901</v>
      </c>
      <c r="DV206" s="40">
        <v>-0.23134773185097701</v>
      </c>
      <c r="DW206" s="40">
        <v>-0.25249724135134399</v>
      </c>
      <c r="DX206" s="40">
        <v>-6.5255866493546894E-2</v>
      </c>
      <c r="DY206" s="40">
        <v>0.20097582205182701</v>
      </c>
      <c r="DZ206" s="40">
        <v>0.20679970911867199</v>
      </c>
      <c r="EA206" s="40">
        <v>0.22006053151166699</v>
      </c>
      <c r="EB206" s="40">
        <v>0.11262666490607499</v>
      </c>
      <c r="EC206" s="40">
        <v>9.3170123034200997E-2</v>
      </c>
      <c r="ED206" s="40">
        <v>0.16578017093116601</v>
      </c>
      <c r="EE206" s="40">
        <v>0.198033408781042</v>
      </c>
      <c r="EF206" s="40">
        <v>0.16525287417862899</v>
      </c>
      <c r="EG206" s="40">
        <v>0.17248020728156099</v>
      </c>
      <c r="EH206" s="40">
        <v>0.17004214306999299</v>
      </c>
      <c r="EI206" s="40">
        <v>0.177530617092239</v>
      </c>
      <c r="EJ206" s="40">
        <v>5.0252709806050899E-2</v>
      </c>
      <c r="EK206" s="40">
        <v>3.07119007401284E-2</v>
      </c>
      <c r="EL206" s="40">
        <v>6.0138327606542197E-2</v>
      </c>
      <c r="EM206" s="40">
        <v>1.2658607547617799</v>
      </c>
      <c r="EN206" s="40">
        <v>1.6080826562421699</v>
      </c>
      <c r="EO206" s="40">
        <v>1.82400369302344</v>
      </c>
      <c r="EP206" s="40">
        <v>1.7761056785263201</v>
      </c>
      <c r="EQ206" s="40">
        <v>1.4278016459152501</v>
      </c>
      <c r="ER206" s="40">
        <v>-0.13676560147061601</v>
      </c>
      <c r="ES206" s="40">
        <v>-0.28920895975358901</v>
      </c>
      <c r="ET206" s="40">
        <v>-0.14323665988828899</v>
      </c>
      <c r="EU206" s="40">
        <v>-0.17287298360573899</v>
      </c>
      <c r="EV206" s="40">
        <v>1.0160226685109901E-2</v>
      </c>
      <c r="EW206" s="40">
        <v>78.891102472735099</v>
      </c>
      <c r="EX206" s="40">
        <v>76.673307418205397</v>
      </c>
      <c r="EY206" s="40">
        <v>75.282204945470298</v>
      </c>
      <c r="EZ206" s="40">
        <v>73.326692581794603</v>
      </c>
      <c r="FA206" s="40">
        <v>70.371180218118994</v>
      </c>
      <c r="FB206" s="40">
        <v>68.588975272648696</v>
      </c>
      <c r="FC206" s="40">
        <v>67.242360436238002</v>
      </c>
      <c r="FD206" s="40">
        <v>68.242360436238002</v>
      </c>
      <c r="FE206" s="40">
        <v>71.286848072562407</v>
      </c>
      <c r="FF206" s="40">
        <v>75.658028290681401</v>
      </c>
      <c r="FG206" s="40">
        <v>80.658028290681401</v>
      </c>
      <c r="FH206" s="40">
        <v>84.722438181621897</v>
      </c>
      <c r="FI206" s="40">
        <v>87.113540654356996</v>
      </c>
      <c r="FJ206" s="40">
        <v>89.677950545297506</v>
      </c>
      <c r="FK206" s="40">
        <v>92.242360436238002</v>
      </c>
      <c r="FL206" s="40">
        <v>93.806770327178498</v>
      </c>
      <c r="FM206" s="40">
        <v>95.762282690854093</v>
      </c>
      <c r="FN206" s="40">
        <v>95.871180218118994</v>
      </c>
      <c r="FO206" s="40">
        <v>93.762282690854093</v>
      </c>
      <c r="FP206" s="40">
        <v>90.088975272648696</v>
      </c>
      <c r="FQ206" s="40">
        <v>84.980077745383895</v>
      </c>
      <c r="FR206" s="40">
        <v>80.088975272648696</v>
      </c>
      <c r="FS206" s="40">
        <v>77.480077745383895</v>
      </c>
      <c r="FT206" s="40">
        <v>75.153385163589206</v>
      </c>
      <c r="FU206" s="40">
        <v>1.9398641983198898E-2</v>
      </c>
      <c r="FV206" s="40">
        <v>0</v>
      </c>
      <c r="FW206" s="40">
        <v>0</v>
      </c>
      <c r="FX206" s="41">
        <v>1</v>
      </c>
      <c r="FY206" s="22"/>
      <c r="FZ206" s="22"/>
    </row>
    <row r="207" spans="1:182" x14ac:dyDescent="0.2">
      <c r="A207" t="s">
        <v>42</v>
      </c>
      <c r="B207" t="s">
        <v>58</v>
      </c>
      <c r="C207" t="s">
        <v>3</v>
      </c>
      <c r="D207" t="s">
        <v>41</v>
      </c>
      <c r="E207" t="s">
        <v>1</v>
      </c>
      <c r="F207" s="22" t="s">
        <v>77</v>
      </c>
      <c r="G207" s="35">
        <v>43672</v>
      </c>
      <c r="H207" s="40">
        <v>5111</v>
      </c>
      <c r="I207" s="40">
        <v>5.8856561930944098</v>
      </c>
      <c r="J207" s="40">
        <v>4.9876121292089399</v>
      </c>
      <c r="K207" s="40">
        <v>4.3940650764352496</v>
      </c>
      <c r="L207" s="40">
        <v>3.9920818675300298</v>
      </c>
      <c r="M207" s="40">
        <v>3.8191698346416101</v>
      </c>
      <c r="N207" s="40">
        <v>3.9146870685256498</v>
      </c>
      <c r="O207" s="40">
        <v>4.2209729514998902</v>
      </c>
      <c r="P207" s="40">
        <v>4.4806742899708398</v>
      </c>
      <c r="Q207" s="40">
        <v>4.6483679961738602</v>
      </c>
      <c r="R207" s="40">
        <v>5.0653508223671899</v>
      </c>
      <c r="S207" s="40">
        <v>5.81813041417323</v>
      </c>
      <c r="T207" s="40">
        <v>6.8169456981434404</v>
      </c>
      <c r="U207" s="40">
        <v>7.88945957678611</v>
      </c>
      <c r="V207" s="40">
        <v>8.8376783349878192</v>
      </c>
      <c r="W207" s="40">
        <v>9.7764473257275704</v>
      </c>
      <c r="X207" s="40">
        <v>10.756776989078199</v>
      </c>
      <c r="Y207" s="40">
        <v>11.7144765205014</v>
      </c>
      <c r="Z207" s="40">
        <v>12.3769495709399</v>
      </c>
      <c r="AA207" s="40">
        <v>12.172857953400399</v>
      </c>
      <c r="AB207" s="40">
        <v>11.3964668504349</v>
      </c>
      <c r="AC207" s="40">
        <v>10.4213504944425</v>
      </c>
      <c r="AD207" s="40">
        <v>9.4144627376263905</v>
      </c>
      <c r="AE207" s="40">
        <v>7.9406835901134096</v>
      </c>
      <c r="AF207" s="40">
        <v>6.4347201016698596</v>
      </c>
      <c r="AG207" s="40">
        <v>-2.3638454029376098E-2</v>
      </c>
      <c r="AH207" s="40">
        <v>-1.7558986473695401E-2</v>
      </c>
      <c r="AI207" s="40">
        <v>1.23722373775383E-2</v>
      </c>
      <c r="AJ207" s="40">
        <v>-5.00072773854408E-2</v>
      </c>
      <c r="AK207" s="40">
        <v>-5.7481240183583401E-2</v>
      </c>
      <c r="AL207" s="40">
        <v>2.2909053530698002E-2</v>
      </c>
      <c r="AM207" s="40">
        <v>8.3984858991365804E-2</v>
      </c>
      <c r="AN207" s="40">
        <v>4.2812430116610303E-2</v>
      </c>
      <c r="AO207" s="40">
        <v>4.0829508912410502E-2</v>
      </c>
      <c r="AP207" s="40">
        <v>1.20042484694805E-2</v>
      </c>
      <c r="AQ207" s="40">
        <v>6.2469773890562297E-2</v>
      </c>
      <c r="AR207" s="40">
        <v>-3.38572386877002E-2</v>
      </c>
      <c r="AS207" s="40">
        <v>-2.6535966768652101E-2</v>
      </c>
      <c r="AT207" s="40">
        <v>-0.118715114891013</v>
      </c>
      <c r="AU207" s="40">
        <v>0.50469082746359295</v>
      </c>
      <c r="AV207" s="40">
        <v>0.65553898212243</v>
      </c>
      <c r="AW207" s="40">
        <v>0.72591228705212996</v>
      </c>
      <c r="AX207" s="40">
        <v>0.62698844525478203</v>
      </c>
      <c r="AY207" s="40">
        <v>0.65264477938343601</v>
      </c>
      <c r="AZ207" s="40">
        <v>1.0745266501029299E-2</v>
      </c>
      <c r="BA207" s="40">
        <v>-0.18506062297145401</v>
      </c>
      <c r="BB207" s="40">
        <v>-0.20586249822771899</v>
      </c>
      <c r="BC207" s="40">
        <v>-0.33639307018597397</v>
      </c>
      <c r="BD207" s="40">
        <v>-0.23234683043259999</v>
      </c>
      <c r="BE207" s="40">
        <v>3.2722967500105997E-2</v>
      </c>
      <c r="BF207" s="40">
        <v>2.2833744099987299E-2</v>
      </c>
      <c r="BG207" s="40">
        <v>4.3161892854777402E-2</v>
      </c>
      <c r="BH207" s="40">
        <v>-1.94450476107077E-2</v>
      </c>
      <c r="BI207" s="40">
        <v>-3.10514351407335E-2</v>
      </c>
      <c r="BJ207" s="40">
        <v>4.6160890755742402E-2</v>
      </c>
      <c r="BK207" s="40">
        <v>0.119487703116381</v>
      </c>
      <c r="BL207" s="40">
        <v>7.0569914461520694E-2</v>
      </c>
      <c r="BM207" s="40">
        <v>6.5911400102029602E-2</v>
      </c>
      <c r="BN207" s="40">
        <v>4.4124828049491797E-2</v>
      </c>
      <c r="BO207" s="40">
        <v>9.6268343379128304E-2</v>
      </c>
      <c r="BP207" s="40">
        <v>-1.5025975560595E-2</v>
      </c>
      <c r="BQ207" s="40">
        <v>-7.7689597429933897E-3</v>
      </c>
      <c r="BR207" s="40">
        <v>-6.9471013028667997E-2</v>
      </c>
      <c r="BS207" s="40">
        <v>0.55440554581683299</v>
      </c>
      <c r="BT207" s="40">
        <v>0.71052368030075896</v>
      </c>
      <c r="BU207" s="40">
        <v>0.79360263216315896</v>
      </c>
      <c r="BV207" s="40">
        <v>0.70987700271864196</v>
      </c>
      <c r="BW207" s="40">
        <v>0.72790189621109902</v>
      </c>
      <c r="BX207" s="40">
        <v>8.3128563310018402E-2</v>
      </c>
      <c r="BY207" s="40">
        <v>-0.134541183490482</v>
      </c>
      <c r="BZ207" s="40">
        <v>-0.13631456411590501</v>
      </c>
      <c r="CA207" s="40">
        <v>-0.27011026296839002</v>
      </c>
      <c r="CB207" s="40">
        <v>-0.17138120682805799</v>
      </c>
      <c r="CC207" s="40">
        <v>7.1758716359315994E-2</v>
      </c>
      <c r="CD207" s="40">
        <v>5.0809626248155403E-2</v>
      </c>
      <c r="CE207" s="40">
        <v>6.4486714444708507E-2</v>
      </c>
      <c r="CF207" s="40">
        <v>1.7222596304677601E-3</v>
      </c>
      <c r="CG207" s="40">
        <v>-1.2746232680378699E-2</v>
      </c>
      <c r="CH207" s="40">
        <v>6.2265042386433302E-2</v>
      </c>
      <c r="CI207" s="40">
        <v>0.14407686480611701</v>
      </c>
      <c r="CJ207" s="40">
        <v>8.9794663562013002E-2</v>
      </c>
      <c r="CK207" s="40">
        <v>8.3283041533746299E-2</v>
      </c>
      <c r="CL207" s="40">
        <v>6.6371443618648607E-2</v>
      </c>
      <c r="CM207" s="40">
        <v>0.11967712964733999</v>
      </c>
      <c r="CN207" s="40">
        <v>-1.9835000838743901E-3</v>
      </c>
      <c r="CO207" s="40">
        <v>5.22901215360678E-3</v>
      </c>
      <c r="CP207" s="40">
        <v>-3.5364698089639303E-2</v>
      </c>
      <c r="CQ207" s="40">
        <v>0.58883780830383003</v>
      </c>
      <c r="CR207" s="40">
        <v>0.74860591476083105</v>
      </c>
      <c r="CS207" s="40">
        <v>0.840484758983988</v>
      </c>
      <c r="CT207" s="40">
        <v>0.76728536511718304</v>
      </c>
      <c r="CU207" s="40">
        <v>0.78002474607243899</v>
      </c>
      <c r="CV207" s="40">
        <v>0.13326101418085701</v>
      </c>
      <c r="CW207" s="40">
        <v>-9.9551573601816004E-2</v>
      </c>
      <c r="CX207" s="40">
        <v>-8.8145876811850696E-2</v>
      </c>
      <c r="CY207" s="40">
        <v>-0.22420299260481999</v>
      </c>
      <c r="CZ207" s="40">
        <v>-0.129156601637305</v>
      </c>
      <c r="DA207" s="40">
        <v>0.110794465218526</v>
      </c>
      <c r="DB207" s="40">
        <v>7.8785508396323395E-2</v>
      </c>
      <c r="DC207" s="40">
        <v>8.5811536034639493E-2</v>
      </c>
      <c r="DD207" s="40">
        <v>2.2889566871643199E-2</v>
      </c>
      <c r="DE207" s="40">
        <v>5.5589697799761396E-3</v>
      </c>
      <c r="DF207" s="40">
        <v>7.8369194017124194E-2</v>
      </c>
      <c r="DG207" s="40">
        <v>0.168666026495852</v>
      </c>
      <c r="DH207" s="40">
        <v>0.10901941266250501</v>
      </c>
      <c r="DI207" s="40">
        <v>0.100654682965463</v>
      </c>
      <c r="DJ207" s="40">
        <v>8.8618059187805506E-2</v>
      </c>
      <c r="DK207" s="40">
        <v>0.143085915915551</v>
      </c>
      <c r="DL207" s="40">
        <v>1.10589753928462E-2</v>
      </c>
      <c r="DM207" s="40">
        <v>1.8226984050206899E-2</v>
      </c>
      <c r="DN207" s="40">
        <v>-1.25838315061062E-3</v>
      </c>
      <c r="DO207" s="40">
        <v>0.62327007079082697</v>
      </c>
      <c r="DP207" s="40">
        <v>0.78668814922090302</v>
      </c>
      <c r="DQ207" s="40">
        <v>0.88736688580481704</v>
      </c>
      <c r="DR207" s="40">
        <v>0.82469372751572401</v>
      </c>
      <c r="DS207" s="40">
        <v>0.83214759593377896</v>
      </c>
      <c r="DT207" s="40">
        <v>0.18339346505169499</v>
      </c>
      <c r="DU207" s="40">
        <v>-6.4561963713149706E-2</v>
      </c>
      <c r="DV207" s="40">
        <v>-3.9977189507796003E-2</v>
      </c>
      <c r="DW207" s="40">
        <v>-0.17829572224125101</v>
      </c>
      <c r="DX207" s="40">
        <v>-8.6931996446551293E-2</v>
      </c>
      <c r="DY207" s="40">
        <v>0.16715588674800799</v>
      </c>
      <c r="DZ207" s="40">
        <v>0.119178238970006</v>
      </c>
      <c r="EA207" s="40">
        <v>0.116601191511879</v>
      </c>
      <c r="EB207" s="40">
        <v>5.3451796646376303E-2</v>
      </c>
      <c r="EC207" s="40">
        <v>3.1988774822825999E-2</v>
      </c>
      <c r="ED207" s="40">
        <v>0.10162103124216899</v>
      </c>
      <c r="EE207" s="40">
        <v>0.204168870620868</v>
      </c>
      <c r="EF207" s="40">
        <v>0.13677689700741599</v>
      </c>
      <c r="EG207" s="40">
        <v>0.12573657415508199</v>
      </c>
      <c r="EH207" s="40">
        <v>0.120738638767817</v>
      </c>
      <c r="EI207" s="40">
        <v>0.176884485404117</v>
      </c>
      <c r="EJ207" s="40">
        <v>2.9890238519951401E-2</v>
      </c>
      <c r="EK207" s="40">
        <v>3.69939910758657E-2</v>
      </c>
      <c r="EL207" s="40">
        <v>4.7985718711734703E-2</v>
      </c>
      <c r="EM207" s="40">
        <v>0.67298478914406601</v>
      </c>
      <c r="EN207" s="40">
        <v>0.84167284739923198</v>
      </c>
      <c r="EO207" s="40">
        <v>0.95505723091584604</v>
      </c>
      <c r="EP207" s="40">
        <v>0.90758228497958404</v>
      </c>
      <c r="EQ207" s="40">
        <v>0.90740471276144197</v>
      </c>
      <c r="ER207" s="40">
        <v>0.25577676186068399</v>
      </c>
      <c r="ES207" s="40">
        <v>-1.40425242321784E-2</v>
      </c>
      <c r="ET207" s="40">
        <v>2.9570744604017599E-2</v>
      </c>
      <c r="EU207" s="40">
        <v>-0.112012915023667</v>
      </c>
      <c r="EV207" s="40">
        <v>-2.59663728420097E-2</v>
      </c>
      <c r="EW207" s="40">
        <v>78.888522948033</v>
      </c>
      <c r="EX207" s="40">
        <v>76.665568844099099</v>
      </c>
      <c r="EY207" s="40">
        <v>75.277045896066099</v>
      </c>
      <c r="EZ207" s="40">
        <v>73.334431155900901</v>
      </c>
      <c r="FA207" s="40">
        <v>70.391816415735804</v>
      </c>
      <c r="FB207" s="40">
        <v>68.614770519669705</v>
      </c>
      <c r="FC207" s="40">
        <v>67.283632831471607</v>
      </c>
      <c r="FD207" s="40">
        <v>68.283632831471607</v>
      </c>
      <c r="FE207" s="40">
        <v>71.341018091306495</v>
      </c>
      <c r="FF207" s="40">
        <v>75.732834507042298</v>
      </c>
      <c r="FG207" s="40">
        <v>80.732834507042298</v>
      </c>
      <c r="FH207" s="40">
        <v>84.786926299174397</v>
      </c>
      <c r="FI207" s="40">
        <v>87.175449247207396</v>
      </c>
      <c r="FJ207" s="40">
        <v>89.729541039339495</v>
      </c>
      <c r="FK207" s="40">
        <v>92.283632831471607</v>
      </c>
      <c r="FL207" s="40">
        <v>93.837724623603705</v>
      </c>
      <c r="FM207" s="40">
        <v>95.780339363768803</v>
      </c>
      <c r="FN207" s="40">
        <v>95.891816415735804</v>
      </c>
      <c r="FO207" s="40">
        <v>93.780339363768803</v>
      </c>
      <c r="FP207" s="40">
        <v>90.114770519669705</v>
      </c>
      <c r="FQ207" s="40">
        <v>85.003293467702804</v>
      </c>
      <c r="FR207" s="40">
        <v>80.114770519669705</v>
      </c>
      <c r="FS207" s="40">
        <v>77.503293467702804</v>
      </c>
      <c r="FT207" s="40">
        <v>75.168862311801803</v>
      </c>
      <c r="FU207" s="40">
        <v>1.7082821783881399E-2</v>
      </c>
      <c r="FV207" s="40">
        <v>0</v>
      </c>
      <c r="FW207" s="40">
        <v>0</v>
      </c>
      <c r="FX207" s="41">
        <v>1</v>
      </c>
      <c r="FY207" s="22"/>
      <c r="FZ207" s="22"/>
    </row>
    <row r="208" spans="1:182" x14ac:dyDescent="0.2">
      <c r="A208" t="s">
        <v>42</v>
      </c>
      <c r="B208" t="s">
        <v>58</v>
      </c>
      <c r="C208" t="s">
        <v>3</v>
      </c>
      <c r="D208" t="s">
        <v>41</v>
      </c>
      <c r="E208" t="s">
        <v>1</v>
      </c>
      <c r="F208" s="22" t="s">
        <v>78</v>
      </c>
      <c r="G208" s="35">
        <v>43672</v>
      </c>
      <c r="H208" s="40">
        <v>1679</v>
      </c>
      <c r="I208" s="40">
        <v>1.6093235580918801</v>
      </c>
      <c r="J208" s="40">
        <v>1.3475653005230901</v>
      </c>
      <c r="K208" s="40">
        <v>1.2017492883485399</v>
      </c>
      <c r="L208" s="40">
        <v>1.0923303164598901</v>
      </c>
      <c r="M208" s="40">
        <v>1.0330243604479701</v>
      </c>
      <c r="N208" s="40">
        <v>1.0646562993413</v>
      </c>
      <c r="O208" s="40">
        <v>1.1713899566816901</v>
      </c>
      <c r="P208" s="40">
        <v>1.2662217921450301</v>
      </c>
      <c r="Q208" s="40">
        <v>1.36060313053847</v>
      </c>
      <c r="R208" s="40">
        <v>1.5265858991596</v>
      </c>
      <c r="S208" s="40">
        <v>1.7716223330716401</v>
      </c>
      <c r="T208" s="40">
        <v>2.1314926585486398</v>
      </c>
      <c r="U208" s="40">
        <v>2.4909214306895602</v>
      </c>
      <c r="V208" s="40">
        <v>2.7761338560755799</v>
      </c>
      <c r="W208" s="40">
        <v>3.1056757455444601</v>
      </c>
      <c r="X208" s="40">
        <v>3.4472298955118799</v>
      </c>
      <c r="Y208" s="40">
        <v>3.8490437489802898</v>
      </c>
      <c r="Z208" s="40">
        <v>4.0644131396199299</v>
      </c>
      <c r="AA208" s="40">
        <v>3.93699924192294</v>
      </c>
      <c r="AB208" s="40">
        <v>3.6393558383187798</v>
      </c>
      <c r="AC208" s="40">
        <v>3.25065164693551</v>
      </c>
      <c r="AD208" s="40">
        <v>2.78495007861846</v>
      </c>
      <c r="AE208" s="40">
        <v>2.2390803102960501</v>
      </c>
      <c r="AF208" s="40">
        <v>1.7566676020085199</v>
      </c>
      <c r="AG208" s="40">
        <v>4.4919759128418E-3</v>
      </c>
      <c r="AH208" s="40">
        <v>9.0241198121735703E-3</v>
      </c>
      <c r="AI208" s="40">
        <v>2.6094454449314099E-2</v>
      </c>
      <c r="AJ208" s="40">
        <v>3.0773866188656602E-3</v>
      </c>
      <c r="AK208" s="40">
        <v>-2.2519736369320102E-3</v>
      </c>
      <c r="AL208" s="40">
        <v>-1.04682899423646E-2</v>
      </c>
      <c r="AM208" s="40">
        <v>-3.2575368093182101E-2</v>
      </c>
      <c r="AN208" s="40">
        <v>-2.8148523294039302E-2</v>
      </c>
      <c r="AO208" s="40">
        <v>-1.7183908837064801E-2</v>
      </c>
      <c r="AP208" s="40">
        <v>-3.5925188234842498E-3</v>
      </c>
      <c r="AQ208" s="40">
        <v>-2.3676425421160101E-2</v>
      </c>
      <c r="AR208" s="40">
        <v>-4.4465112753007997E-3</v>
      </c>
      <c r="AS208" s="40">
        <v>-3.3687410749628798E-2</v>
      </c>
      <c r="AT208" s="40">
        <v>-6.8795068477078905E-2</v>
      </c>
      <c r="AU208" s="40">
        <v>0.43551601848782101</v>
      </c>
      <c r="AV208" s="40">
        <v>0.59441981396634702</v>
      </c>
      <c r="AW208" s="40">
        <v>0.72531374525928305</v>
      </c>
      <c r="AX208" s="40">
        <v>0.743438727150878</v>
      </c>
      <c r="AY208" s="40">
        <v>0.346236936697705</v>
      </c>
      <c r="AZ208" s="40">
        <v>-0.51280549434263201</v>
      </c>
      <c r="BA208" s="40">
        <v>-0.34657509417357701</v>
      </c>
      <c r="BB208" s="40">
        <v>-0.287502540510155</v>
      </c>
      <c r="BC208" s="40">
        <v>-0.167523110281427</v>
      </c>
      <c r="BD208" s="40">
        <v>-9.0396270520401806E-2</v>
      </c>
      <c r="BE208" s="40">
        <v>1.7857165731374101E-2</v>
      </c>
      <c r="BF208" s="40">
        <v>2.3070957945220499E-2</v>
      </c>
      <c r="BG208" s="40">
        <v>3.4711754617398297E-2</v>
      </c>
      <c r="BH208" s="40">
        <v>9.6268454489765107E-3</v>
      </c>
      <c r="BI208" s="40">
        <v>5.7249896640734496E-3</v>
      </c>
      <c r="BJ208" s="40">
        <v>1.0171864821749499E-3</v>
      </c>
      <c r="BK208" s="40">
        <v>-2.1352414868173401E-2</v>
      </c>
      <c r="BL208" s="40">
        <v>-1.55889111044111E-2</v>
      </c>
      <c r="BM208" s="40">
        <v>-3.8496933100979598E-3</v>
      </c>
      <c r="BN208" s="40">
        <v>1.36659075669143E-2</v>
      </c>
      <c r="BO208" s="40">
        <v>-6.74658334774222E-3</v>
      </c>
      <c r="BP208" s="40">
        <v>5.8162228841855401E-3</v>
      </c>
      <c r="BQ208" s="40">
        <v>-2.32372075826137E-2</v>
      </c>
      <c r="BR208" s="40">
        <v>-4.98078421850554E-2</v>
      </c>
      <c r="BS208" s="40">
        <v>0.47187890224774698</v>
      </c>
      <c r="BT208" s="40">
        <v>0.64607105074472304</v>
      </c>
      <c r="BU208" s="40">
        <v>0.78162409341231398</v>
      </c>
      <c r="BV208" s="40">
        <v>0.79364242993647305</v>
      </c>
      <c r="BW208" s="40">
        <v>0.402521909627923</v>
      </c>
      <c r="BX208" s="40">
        <v>-0.46017254352298997</v>
      </c>
      <c r="BY208" s="40">
        <v>-0.30372268775401801</v>
      </c>
      <c r="BZ208" s="40">
        <v>-0.25085268207182498</v>
      </c>
      <c r="CA208" s="40">
        <v>-0.13049915007393001</v>
      </c>
      <c r="CB208" s="40">
        <v>-6.2634819070368997E-2</v>
      </c>
      <c r="CC208" s="40">
        <v>2.71138554857124E-2</v>
      </c>
      <c r="CD208" s="40">
        <v>3.2799755245706802E-2</v>
      </c>
      <c r="CE208" s="40">
        <v>4.0680070463190103E-2</v>
      </c>
      <c r="CF208" s="40">
        <v>1.4162980683291099E-2</v>
      </c>
      <c r="CG208" s="40">
        <v>1.1249810146365599E-2</v>
      </c>
      <c r="CH208" s="40">
        <v>8.9719924659484307E-3</v>
      </c>
      <c r="CI208" s="40">
        <v>-1.35794316526784E-2</v>
      </c>
      <c r="CJ208" s="40">
        <v>-6.8901619618448101E-3</v>
      </c>
      <c r="CK208" s="40">
        <v>5.3855437442581503E-3</v>
      </c>
      <c r="CL208" s="40">
        <v>2.5619041111077299E-2</v>
      </c>
      <c r="CM208" s="40">
        <v>4.97897369943645E-3</v>
      </c>
      <c r="CN208" s="40">
        <v>1.29241612999863E-2</v>
      </c>
      <c r="CO208" s="40">
        <v>-1.5999428703279799E-2</v>
      </c>
      <c r="CP208" s="40">
        <v>-3.6657347095418402E-2</v>
      </c>
      <c r="CQ208" s="40">
        <v>0.49706372476870803</v>
      </c>
      <c r="CR208" s="40">
        <v>0.681844539993812</v>
      </c>
      <c r="CS208" s="40">
        <v>0.82062446900657704</v>
      </c>
      <c r="CT208" s="40">
        <v>0.82841336155174095</v>
      </c>
      <c r="CU208" s="40">
        <v>0.44150471042016598</v>
      </c>
      <c r="CV208" s="40">
        <v>-0.42371912211948598</v>
      </c>
      <c r="CW208" s="40">
        <v>-0.274043241607834</v>
      </c>
      <c r="CX208" s="40">
        <v>-0.22546910176280299</v>
      </c>
      <c r="CY208" s="40">
        <v>-0.104856468019198</v>
      </c>
      <c r="CZ208" s="40">
        <v>-4.3407322364953899E-2</v>
      </c>
      <c r="DA208" s="40">
        <v>3.6370545240050602E-2</v>
      </c>
      <c r="DB208" s="40">
        <v>4.2528552546192998E-2</v>
      </c>
      <c r="DC208" s="40">
        <v>4.6648386308981903E-2</v>
      </c>
      <c r="DD208" s="40">
        <v>1.8699115917605799E-2</v>
      </c>
      <c r="DE208" s="40">
        <v>1.6774630628657701E-2</v>
      </c>
      <c r="DF208" s="40">
        <v>1.6926798449721898E-2</v>
      </c>
      <c r="DG208" s="40">
        <v>-5.8064484371833404E-3</v>
      </c>
      <c r="DH208" s="40">
        <v>1.8085871807214601E-3</v>
      </c>
      <c r="DI208" s="40">
        <v>1.46207807986143E-2</v>
      </c>
      <c r="DJ208" s="40">
        <v>3.7572174655240202E-2</v>
      </c>
      <c r="DK208" s="40">
        <v>1.6704530746615098E-2</v>
      </c>
      <c r="DL208" s="40">
        <v>2.0032099715787E-2</v>
      </c>
      <c r="DM208" s="40">
        <v>-8.7616498239458697E-3</v>
      </c>
      <c r="DN208" s="40">
        <v>-2.3506852005781301E-2</v>
      </c>
      <c r="DO208" s="40">
        <v>0.52224854728966996</v>
      </c>
      <c r="DP208" s="40">
        <v>0.71761802924290097</v>
      </c>
      <c r="DQ208" s="40">
        <v>0.85962484460083999</v>
      </c>
      <c r="DR208" s="40">
        <v>0.86318429316700895</v>
      </c>
      <c r="DS208" s="40">
        <v>0.48048751121240901</v>
      </c>
      <c r="DT208" s="40">
        <v>-0.38726570071598199</v>
      </c>
      <c r="DU208" s="40">
        <v>-0.24436379546164899</v>
      </c>
      <c r="DV208" s="40">
        <v>-0.200085521453781</v>
      </c>
      <c r="DW208" s="40">
        <v>-7.9213785964465599E-2</v>
      </c>
      <c r="DX208" s="40">
        <v>-2.4179825659538801E-2</v>
      </c>
      <c r="DY208" s="40">
        <v>4.9735735058582899E-2</v>
      </c>
      <c r="DZ208" s="40">
        <v>5.6575390679240001E-2</v>
      </c>
      <c r="EA208" s="40">
        <v>5.5265686477066103E-2</v>
      </c>
      <c r="EB208" s="40">
        <v>2.52485747477166E-2</v>
      </c>
      <c r="EC208" s="40">
        <v>2.4751593929663199E-2</v>
      </c>
      <c r="ED208" s="40">
        <v>2.8412274874261501E-2</v>
      </c>
      <c r="EE208" s="40">
        <v>5.4165047878254402E-3</v>
      </c>
      <c r="EF208" s="40">
        <v>1.43681993703497E-2</v>
      </c>
      <c r="EG208" s="40">
        <v>2.79549963255811E-2</v>
      </c>
      <c r="EH208" s="40">
        <v>5.4830601045638798E-2</v>
      </c>
      <c r="EI208" s="40">
        <v>3.3634372820033002E-2</v>
      </c>
      <c r="EJ208" s="40">
        <v>3.0294833875273399E-2</v>
      </c>
      <c r="EK208" s="40">
        <v>1.6885533430692299E-3</v>
      </c>
      <c r="EL208" s="40">
        <v>-4.5196257137578204E-3</v>
      </c>
      <c r="EM208" s="40">
        <v>0.55861143104959499</v>
      </c>
      <c r="EN208" s="40">
        <v>0.76926926602127699</v>
      </c>
      <c r="EO208" s="40">
        <v>0.91593519275387103</v>
      </c>
      <c r="EP208" s="40">
        <v>0.913387995952604</v>
      </c>
      <c r="EQ208" s="40">
        <v>0.53677248414262702</v>
      </c>
      <c r="ER208" s="40">
        <v>-0.33463274989634001</v>
      </c>
      <c r="ES208" s="40">
        <v>-0.20151138904209001</v>
      </c>
      <c r="ET208" s="40">
        <v>-0.16343566301545001</v>
      </c>
      <c r="EU208" s="40">
        <v>-4.2189825756968398E-2</v>
      </c>
      <c r="EV208" s="40">
        <v>3.58162579049395E-3</v>
      </c>
      <c r="EW208" s="40">
        <v>78.906982652246498</v>
      </c>
      <c r="EX208" s="40">
        <v>76.720947956739494</v>
      </c>
      <c r="EY208" s="40">
        <v>75.313965304492996</v>
      </c>
      <c r="EZ208" s="40">
        <v>73.279052043260506</v>
      </c>
      <c r="FA208" s="40">
        <v>70.244138782028003</v>
      </c>
      <c r="FB208" s="40">
        <v>68.430173477535007</v>
      </c>
      <c r="FC208" s="40">
        <v>66.988277564056006</v>
      </c>
      <c r="FD208" s="40">
        <v>67.988277564056006</v>
      </c>
      <c r="FE208" s="40">
        <v>70.953364302823502</v>
      </c>
      <c r="FF208" s="40">
        <v>75.197503084851604</v>
      </c>
      <c r="FG208" s="40">
        <v>80.197503084851604</v>
      </c>
      <c r="FH208" s="40">
        <v>84.325433693837596</v>
      </c>
      <c r="FI208" s="40">
        <v>86.732416346084094</v>
      </c>
      <c r="FJ208" s="40">
        <v>89.36034695507</v>
      </c>
      <c r="FK208" s="40">
        <v>91.988277564056006</v>
      </c>
      <c r="FL208" s="40">
        <v>93.616208173041997</v>
      </c>
      <c r="FM208" s="40">
        <v>95.651121434274501</v>
      </c>
      <c r="FN208" s="40">
        <v>95.744138782028003</v>
      </c>
      <c r="FO208" s="40">
        <v>93.651121434274501</v>
      </c>
      <c r="FP208" s="40">
        <v>89.930173477535007</v>
      </c>
      <c r="FQ208" s="40">
        <v>84.837156129781505</v>
      </c>
      <c r="FR208" s="40">
        <v>79.930173477535007</v>
      </c>
      <c r="FS208" s="40">
        <v>77.337156129781505</v>
      </c>
      <c r="FT208" s="40">
        <v>75.058104086520999</v>
      </c>
      <c r="FU208" s="40">
        <v>3.9459089677494397E-2</v>
      </c>
      <c r="FV208" s="40">
        <v>0</v>
      </c>
      <c r="FW208" s="40">
        <v>0</v>
      </c>
      <c r="FX208" s="41">
        <v>1</v>
      </c>
      <c r="FY208" s="22"/>
      <c r="FZ208" s="22"/>
    </row>
    <row r="209" spans="1:182" x14ac:dyDescent="0.2">
      <c r="A209" t="s">
        <v>42</v>
      </c>
      <c r="B209" t="s">
        <v>58</v>
      </c>
      <c r="C209" t="s">
        <v>3</v>
      </c>
      <c r="D209" t="s">
        <v>41</v>
      </c>
      <c r="E209" t="s">
        <v>77</v>
      </c>
      <c r="F209" s="22" t="s">
        <v>1</v>
      </c>
      <c r="G209" s="35">
        <v>43672</v>
      </c>
      <c r="H209" s="40">
        <v>3894</v>
      </c>
      <c r="I209" s="40">
        <v>4.4299617762196801</v>
      </c>
      <c r="J209" s="40">
        <v>3.8024392376342901</v>
      </c>
      <c r="K209" s="40">
        <v>3.4086517969906902</v>
      </c>
      <c r="L209" s="40">
        <v>3.12697760438079</v>
      </c>
      <c r="M209" s="40">
        <v>3.0124272818186699</v>
      </c>
      <c r="N209" s="40">
        <v>3.1459181964310701</v>
      </c>
      <c r="O209" s="40">
        <v>3.4510643501248999</v>
      </c>
      <c r="P209" s="40">
        <v>3.6794078167019699</v>
      </c>
      <c r="Q209" s="40">
        <v>3.8189056086654598</v>
      </c>
      <c r="R209" s="40">
        <v>4.0991267854857201</v>
      </c>
      <c r="S209" s="40">
        <v>4.5951610733672004</v>
      </c>
      <c r="T209" s="40">
        <v>5.2946306552493203</v>
      </c>
      <c r="U209" s="40">
        <v>6.0363247342493302</v>
      </c>
      <c r="V209" s="40">
        <v>6.6785717997724499</v>
      </c>
      <c r="W209" s="40">
        <v>7.3783510315582497</v>
      </c>
      <c r="X209" s="40">
        <v>8.1401175656876408</v>
      </c>
      <c r="Y209" s="40">
        <v>8.9730827501867907</v>
      </c>
      <c r="Z209" s="40">
        <v>9.5942441269608096</v>
      </c>
      <c r="AA209" s="40">
        <v>9.4285875140370408</v>
      </c>
      <c r="AB209" s="40">
        <v>8.8335745109639596</v>
      </c>
      <c r="AC209" s="40">
        <v>8.0354316360216007</v>
      </c>
      <c r="AD209" s="40">
        <v>7.1511233094170397</v>
      </c>
      <c r="AE209" s="40">
        <v>5.9428007843454003</v>
      </c>
      <c r="AF209" s="40">
        <v>4.8026169819858104</v>
      </c>
      <c r="AG209" s="40">
        <v>7.28838701734464E-3</v>
      </c>
      <c r="AH209" s="40">
        <v>-7.8647727598422001E-4</v>
      </c>
      <c r="AI209" s="40">
        <v>5.1383726772870501E-2</v>
      </c>
      <c r="AJ209" s="40">
        <v>-6.2958616339355801E-3</v>
      </c>
      <c r="AK209" s="40">
        <v>-1.8702149626542899E-2</v>
      </c>
      <c r="AL209" s="40">
        <v>2.5014770925722001E-2</v>
      </c>
      <c r="AM209" s="40">
        <v>6.4038299728752898E-2</v>
      </c>
      <c r="AN209" s="40">
        <v>1.55030000861458E-2</v>
      </c>
      <c r="AO209" s="40">
        <v>3.6052017913122701E-2</v>
      </c>
      <c r="AP209" s="40">
        <v>5.10778190538052E-2</v>
      </c>
      <c r="AQ209" s="40">
        <v>6.0671671654123099E-2</v>
      </c>
      <c r="AR209" s="40">
        <v>9.4257768751118201E-3</v>
      </c>
      <c r="AS209" s="40">
        <v>-6.0759700063872102E-2</v>
      </c>
      <c r="AT209" s="40">
        <v>-0.15418480297756901</v>
      </c>
      <c r="AU209" s="40">
        <v>0.63458087464583002</v>
      </c>
      <c r="AV209" s="40">
        <v>0.79652317665093797</v>
      </c>
      <c r="AW209" s="40">
        <v>0.98318733910990097</v>
      </c>
      <c r="AX209" s="40">
        <v>0.90826050333678998</v>
      </c>
      <c r="AY209" s="40">
        <v>0.70840269003331502</v>
      </c>
      <c r="AZ209" s="40">
        <v>-0.37345776386757501</v>
      </c>
      <c r="BA209" s="40">
        <v>-0.42317679671861502</v>
      </c>
      <c r="BB209" s="40">
        <v>-0.30253640766828799</v>
      </c>
      <c r="BC209" s="40">
        <v>-0.275531908798751</v>
      </c>
      <c r="BD209" s="40">
        <v>-0.14556378429637301</v>
      </c>
      <c r="BE209" s="40">
        <v>4.0934806330443302E-2</v>
      </c>
      <c r="BF209" s="40">
        <v>2.9109779491066599E-2</v>
      </c>
      <c r="BG209" s="40">
        <v>7.65582095485252E-2</v>
      </c>
      <c r="BH209" s="40">
        <v>2.0369957522721999E-2</v>
      </c>
      <c r="BI209" s="40">
        <v>5.9364580299912798E-3</v>
      </c>
      <c r="BJ209" s="40">
        <v>4.7462110900776698E-2</v>
      </c>
      <c r="BK209" s="40">
        <v>9.1807623091249499E-2</v>
      </c>
      <c r="BL209" s="40">
        <v>5.0100147325571998E-2</v>
      </c>
      <c r="BM209" s="40">
        <v>6.4364424006727303E-2</v>
      </c>
      <c r="BN209" s="40">
        <v>8.5181771413717605E-2</v>
      </c>
      <c r="BO209" s="40">
        <v>8.9358698246878199E-2</v>
      </c>
      <c r="BP209" s="40">
        <v>2.4721367902687499E-2</v>
      </c>
      <c r="BQ209" s="40">
        <v>-4.5449218990677297E-2</v>
      </c>
      <c r="BR209" s="40">
        <v>-0.107368517387587</v>
      </c>
      <c r="BS209" s="40">
        <v>0.69716841903534099</v>
      </c>
      <c r="BT209" s="40">
        <v>0.89284465294775395</v>
      </c>
      <c r="BU209" s="40">
        <v>1.0749518986605799</v>
      </c>
      <c r="BV209" s="40">
        <v>1.00634264594943</v>
      </c>
      <c r="BW209" s="40">
        <v>0.79000567433928504</v>
      </c>
      <c r="BX209" s="40">
        <v>-0.29639876623906602</v>
      </c>
      <c r="BY209" s="40">
        <v>-0.37320609539329302</v>
      </c>
      <c r="BZ209" s="40">
        <v>-0.24752528775462401</v>
      </c>
      <c r="CA209" s="40">
        <v>-0.226225659562246</v>
      </c>
      <c r="CB209" s="40">
        <v>-9.6322400770512906E-2</v>
      </c>
      <c r="CC209" s="40">
        <v>6.4238213850616593E-2</v>
      </c>
      <c r="CD209" s="40">
        <v>4.9815835855855001E-2</v>
      </c>
      <c r="CE209" s="40">
        <v>9.3993979630671298E-2</v>
      </c>
      <c r="CF209" s="40">
        <v>3.8838622639337399E-2</v>
      </c>
      <c r="CG209" s="40">
        <v>2.30010826370548E-2</v>
      </c>
      <c r="CH209" s="40">
        <v>6.3009070186840599E-2</v>
      </c>
      <c r="CI209" s="40">
        <v>0.111040571859257</v>
      </c>
      <c r="CJ209" s="40">
        <v>7.4062026111345797E-2</v>
      </c>
      <c r="CK209" s="40">
        <v>8.3973510219923705E-2</v>
      </c>
      <c r="CL209" s="40">
        <v>0.108802064928345</v>
      </c>
      <c r="CM209" s="40">
        <v>0.109227245476591</v>
      </c>
      <c r="CN209" s="40">
        <v>3.5315047653885802E-2</v>
      </c>
      <c r="CO209" s="40">
        <v>-3.4845226439242302E-2</v>
      </c>
      <c r="CP209" s="40">
        <v>-7.4943700603013197E-2</v>
      </c>
      <c r="CQ209" s="40">
        <v>0.74051636162095602</v>
      </c>
      <c r="CR209" s="40">
        <v>0.95955661400970205</v>
      </c>
      <c r="CS209" s="40">
        <v>1.1385077530657499</v>
      </c>
      <c r="CT209" s="40">
        <v>1.0742740391382499</v>
      </c>
      <c r="CU209" s="40">
        <v>0.84652365268487495</v>
      </c>
      <c r="CV209" s="40">
        <v>-0.24302793922407601</v>
      </c>
      <c r="CW209" s="40">
        <v>-0.33859653987962401</v>
      </c>
      <c r="CX209" s="40">
        <v>-0.20942475368114599</v>
      </c>
      <c r="CY209" s="40">
        <v>-0.19207630154119201</v>
      </c>
      <c r="CZ209" s="40">
        <v>-6.2217968543052997E-2</v>
      </c>
      <c r="DA209" s="40">
        <v>8.7541621370789899E-2</v>
      </c>
      <c r="DB209" s="40">
        <v>7.0521892220643395E-2</v>
      </c>
      <c r="DC209" s="40">
        <v>0.11142974971281699</v>
      </c>
      <c r="DD209" s="40">
        <v>5.7307287755952702E-2</v>
      </c>
      <c r="DE209" s="40">
        <v>4.0065707244118301E-2</v>
      </c>
      <c r="DF209" s="40">
        <v>7.8556029472904396E-2</v>
      </c>
      <c r="DG209" s="40">
        <v>0.13027352062726499</v>
      </c>
      <c r="DH209" s="40">
        <v>9.8023904897119596E-2</v>
      </c>
      <c r="DI209" s="40">
        <v>0.10358259643312</v>
      </c>
      <c r="DJ209" s="40">
        <v>0.13242235844297201</v>
      </c>
      <c r="DK209" s="40">
        <v>0.129095792706304</v>
      </c>
      <c r="DL209" s="40">
        <v>4.5908727405084102E-2</v>
      </c>
      <c r="DM209" s="40">
        <v>-2.42412338878072E-2</v>
      </c>
      <c r="DN209" s="40">
        <v>-4.25188838184394E-2</v>
      </c>
      <c r="DO209" s="40">
        <v>0.78386430420657105</v>
      </c>
      <c r="DP209" s="40">
        <v>1.02626857507165</v>
      </c>
      <c r="DQ209" s="40">
        <v>1.2020636074709199</v>
      </c>
      <c r="DR209" s="40">
        <v>1.1422054323270701</v>
      </c>
      <c r="DS209" s="40">
        <v>0.90304163103046398</v>
      </c>
      <c r="DT209" s="40">
        <v>-0.18965711220908499</v>
      </c>
      <c r="DU209" s="40">
        <v>-0.303986984365956</v>
      </c>
      <c r="DV209" s="40">
        <v>-0.171324219607668</v>
      </c>
      <c r="DW209" s="40">
        <v>-0.157926943520138</v>
      </c>
      <c r="DX209" s="40">
        <v>-2.8113536315593102E-2</v>
      </c>
      <c r="DY209" s="40">
        <v>0.121188040683889</v>
      </c>
      <c r="DZ209" s="40">
        <v>0.10041814898769399</v>
      </c>
      <c r="EA209" s="40">
        <v>0.136604232488472</v>
      </c>
      <c r="EB209" s="40">
        <v>8.3973106912610299E-2</v>
      </c>
      <c r="EC209" s="40">
        <v>6.4704314900652496E-2</v>
      </c>
      <c r="ED209" s="40">
        <v>0.101003369447959</v>
      </c>
      <c r="EE209" s="40">
        <v>0.15804284398976101</v>
      </c>
      <c r="EF209" s="40">
        <v>0.13262105213654601</v>
      </c>
      <c r="EG209" s="40">
        <v>0.13189500252672501</v>
      </c>
      <c r="EH209" s="40">
        <v>0.16652631080288499</v>
      </c>
      <c r="EI209" s="40">
        <v>0.15778281929905899</v>
      </c>
      <c r="EJ209" s="40">
        <v>6.1204318432659797E-2</v>
      </c>
      <c r="EK209" s="40">
        <v>-8.9307528146123794E-3</v>
      </c>
      <c r="EL209" s="40">
        <v>4.29740177154258E-3</v>
      </c>
      <c r="EM209" s="40">
        <v>0.84645184859608202</v>
      </c>
      <c r="EN209" s="40">
        <v>1.1225900513684699</v>
      </c>
      <c r="EO209" s="40">
        <v>1.2938281670215901</v>
      </c>
      <c r="EP209" s="40">
        <v>1.24028757493971</v>
      </c>
      <c r="EQ209" s="40">
        <v>0.98464461533643399</v>
      </c>
      <c r="ER209" s="40">
        <v>-0.112598114580576</v>
      </c>
      <c r="ES209" s="40">
        <v>-0.25401628304063401</v>
      </c>
      <c r="ET209" s="40">
        <v>-0.116313099694004</v>
      </c>
      <c r="EU209" s="40">
        <v>-0.108620694283633</v>
      </c>
      <c r="EV209" s="40">
        <v>2.1127847210267101E-2</v>
      </c>
      <c r="EW209" s="40">
        <v>78.869058018490193</v>
      </c>
      <c r="EX209" s="40">
        <v>76.607174055470594</v>
      </c>
      <c r="EY209" s="40">
        <v>75.238116036980401</v>
      </c>
      <c r="EZ209" s="40">
        <v>73.392825944529406</v>
      </c>
      <c r="FA209" s="40">
        <v>70.547535852078298</v>
      </c>
      <c r="FB209" s="40">
        <v>68.809419815097897</v>
      </c>
      <c r="FC209" s="40">
        <v>67.595071704156695</v>
      </c>
      <c r="FD209" s="40">
        <v>68.595071704156695</v>
      </c>
      <c r="FE209" s="40">
        <v>71.7497816117056</v>
      </c>
      <c r="FF209" s="40">
        <v>76.297317463783898</v>
      </c>
      <c r="FG209" s="40">
        <v>81.297317463783898</v>
      </c>
      <c r="FH209" s="40">
        <v>85.273549537744799</v>
      </c>
      <c r="FI209" s="40">
        <v>87.642607556235006</v>
      </c>
      <c r="FJ209" s="40">
        <v>90.118839630195794</v>
      </c>
      <c r="FK209" s="40">
        <v>92.595071704156695</v>
      </c>
      <c r="FL209" s="40">
        <v>94.071303778117496</v>
      </c>
      <c r="FM209" s="40">
        <v>95.916593870568505</v>
      </c>
      <c r="FN209" s="40">
        <v>96.047535852078298</v>
      </c>
      <c r="FO209" s="40">
        <v>93.916593870568505</v>
      </c>
      <c r="FP209" s="40">
        <v>90.309419815097897</v>
      </c>
      <c r="FQ209" s="40">
        <v>85.178477833588104</v>
      </c>
      <c r="FR209" s="40">
        <v>80.309419815097897</v>
      </c>
      <c r="FS209" s="40">
        <v>77.678477833588104</v>
      </c>
      <c r="FT209" s="40">
        <v>75.285651889058698</v>
      </c>
      <c r="FU209" s="40">
        <v>2.9193227524823801E-2</v>
      </c>
      <c r="FV209" s="40">
        <v>0</v>
      </c>
      <c r="FW209" s="40">
        <v>0</v>
      </c>
      <c r="FX209" s="41">
        <v>1</v>
      </c>
      <c r="FY209" s="22"/>
      <c r="FZ209" s="22"/>
    </row>
    <row r="210" spans="1:182" x14ac:dyDescent="0.2">
      <c r="A210" t="s">
        <v>42</v>
      </c>
      <c r="B210" t="s">
        <v>58</v>
      </c>
      <c r="C210" t="s">
        <v>3</v>
      </c>
      <c r="D210" t="s">
        <v>41</v>
      </c>
      <c r="E210" t="s">
        <v>77</v>
      </c>
      <c r="F210" s="22" t="s">
        <v>77</v>
      </c>
      <c r="G210" s="35">
        <v>43672</v>
      </c>
      <c r="H210" s="40">
        <v>2905</v>
      </c>
      <c r="I210" s="40">
        <v>3.5033259757500099</v>
      </c>
      <c r="J210" s="40">
        <v>3.0078355989767198</v>
      </c>
      <c r="K210" s="40">
        <v>2.6829640644384698</v>
      </c>
      <c r="L210" s="40">
        <v>2.45594847240221</v>
      </c>
      <c r="M210" s="40">
        <v>2.3635500647376602</v>
      </c>
      <c r="N210" s="40">
        <v>2.46105505006549</v>
      </c>
      <c r="O210" s="40">
        <v>2.6802210156317798</v>
      </c>
      <c r="P210" s="40">
        <v>2.8439178784408399</v>
      </c>
      <c r="Q210" s="40">
        <v>2.92992262117719</v>
      </c>
      <c r="R210" s="40">
        <v>3.1235593707105398</v>
      </c>
      <c r="S210" s="40">
        <v>3.4965570534749402</v>
      </c>
      <c r="T210" s="40">
        <v>4.01036470100098</v>
      </c>
      <c r="U210" s="40">
        <v>4.5648815234790501</v>
      </c>
      <c r="V210" s="40">
        <v>5.0544690277148199</v>
      </c>
      <c r="W210" s="40">
        <v>5.5797186324205601</v>
      </c>
      <c r="X210" s="40">
        <v>6.1329636287445304</v>
      </c>
      <c r="Y210" s="40">
        <v>6.7186003523908298</v>
      </c>
      <c r="Z210" s="40">
        <v>7.1950489622699898</v>
      </c>
      <c r="AA210" s="40">
        <v>7.0991840742820198</v>
      </c>
      <c r="AB210" s="40">
        <v>6.6757849980679902</v>
      </c>
      <c r="AC210" s="40">
        <v>6.1121174121600497</v>
      </c>
      <c r="AD210" s="40">
        <v>5.5135268856591102</v>
      </c>
      <c r="AE210" s="40">
        <v>4.6351820529298902</v>
      </c>
      <c r="AF210" s="40">
        <v>3.7778548420243401</v>
      </c>
      <c r="AG210" s="40">
        <v>-1.4880282952076201E-2</v>
      </c>
      <c r="AH210" s="40">
        <v>-3.5671667222143599E-2</v>
      </c>
      <c r="AI210" s="40">
        <v>1.3142102256883999E-2</v>
      </c>
      <c r="AJ210" s="40">
        <v>-2.3887746479774701E-2</v>
      </c>
      <c r="AK210" s="40">
        <v>-3.6897187308448501E-2</v>
      </c>
      <c r="AL210" s="40">
        <v>1.05143808803261E-2</v>
      </c>
      <c r="AM210" s="40">
        <v>4.9778030393585401E-2</v>
      </c>
      <c r="AN210" s="40">
        <v>1.4237235575738E-2</v>
      </c>
      <c r="AO210" s="40">
        <v>3.6163672060336903E-2</v>
      </c>
      <c r="AP210" s="40">
        <v>4.3928831446673901E-2</v>
      </c>
      <c r="AQ210" s="40">
        <v>7.1802141419233703E-2</v>
      </c>
      <c r="AR210" s="40">
        <v>1.07865072090197E-2</v>
      </c>
      <c r="AS210" s="40">
        <v>-5.3939592241434499E-2</v>
      </c>
      <c r="AT210" s="40">
        <v>-8.7944168001889506E-2</v>
      </c>
      <c r="AU210" s="40">
        <v>0.34223699939467001</v>
      </c>
      <c r="AV210" s="40">
        <v>0.42713523046789897</v>
      </c>
      <c r="AW210" s="40">
        <v>0.521520243146677</v>
      </c>
      <c r="AX210" s="40">
        <v>0.44872771842431802</v>
      </c>
      <c r="AY210" s="40">
        <v>0.486165766701804</v>
      </c>
      <c r="AZ210" s="40">
        <v>-5.6885941892739697E-2</v>
      </c>
      <c r="BA210" s="40">
        <v>-0.236254920484055</v>
      </c>
      <c r="BB210" s="40">
        <v>-0.19021246997793501</v>
      </c>
      <c r="BC210" s="40">
        <v>-0.22852762866711099</v>
      </c>
      <c r="BD210" s="40">
        <v>-0.13273274274414901</v>
      </c>
      <c r="BE210" s="40">
        <v>1.9852955214484901E-2</v>
      </c>
      <c r="BF210" s="40">
        <v>-6.6019983104089004E-3</v>
      </c>
      <c r="BG210" s="40">
        <v>3.9933391824910597E-2</v>
      </c>
      <c r="BH210" s="40">
        <v>2.97593029456718E-3</v>
      </c>
      <c r="BI210" s="40">
        <v>-1.24291663553399E-2</v>
      </c>
      <c r="BJ210" s="40">
        <v>3.4622082220671202E-2</v>
      </c>
      <c r="BK210" s="40">
        <v>8.0539376947897007E-2</v>
      </c>
      <c r="BL210" s="40">
        <v>4.3967016300462597E-2</v>
      </c>
      <c r="BM210" s="40">
        <v>5.9726553452829997E-2</v>
      </c>
      <c r="BN210" s="40">
        <v>7.0718160730267002E-2</v>
      </c>
      <c r="BO210" s="40">
        <v>9.5089120088368104E-2</v>
      </c>
      <c r="BP210" s="40">
        <v>2.4376482734752701E-2</v>
      </c>
      <c r="BQ210" s="40">
        <v>-4.0481932155294997E-2</v>
      </c>
      <c r="BR210" s="40">
        <v>-5.0149748377800098E-2</v>
      </c>
      <c r="BS210" s="40">
        <v>0.38561194260009302</v>
      </c>
      <c r="BT210" s="40">
        <v>0.48162205986995799</v>
      </c>
      <c r="BU210" s="40">
        <v>0.57448583005735199</v>
      </c>
      <c r="BV210" s="40">
        <v>0.51255666619530904</v>
      </c>
      <c r="BW210" s="40">
        <v>0.53534736868088595</v>
      </c>
      <c r="BX210" s="40">
        <v>-6.5346631767179298E-3</v>
      </c>
      <c r="BY210" s="40">
        <v>-0.198397194586591</v>
      </c>
      <c r="BZ210" s="40">
        <v>-0.13903271588484301</v>
      </c>
      <c r="CA210" s="40">
        <v>-0.18436764776890399</v>
      </c>
      <c r="CB210" s="40">
        <v>-8.8621346726494299E-2</v>
      </c>
      <c r="CC210" s="40">
        <v>4.3909090161822602E-2</v>
      </c>
      <c r="CD210" s="40">
        <v>1.35315658237973E-2</v>
      </c>
      <c r="CE210" s="40">
        <v>5.8488957366223303E-2</v>
      </c>
      <c r="CF210" s="40">
        <v>2.1581630994462898E-2</v>
      </c>
      <c r="CG210" s="40">
        <v>4.5173104205841301E-3</v>
      </c>
      <c r="CH210" s="40">
        <v>5.1319002730426201E-2</v>
      </c>
      <c r="CI210" s="40">
        <v>0.101844591864045</v>
      </c>
      <c r="CJ210" s="40">
        <v>6.4557771865466795E-2</v>
      </c>
      <c r="CK210" s="40">
        <v>7.6046133326371307E-2</v>
      </c>
      <c r="CL210" s="40">
        <v>8.9272368584552703E-2</v>
      </c>
      <c r="CM210" s="40">
        <v>0.111217610576185</v>
      </c>
      <c r="CN210" s="40">
        <v>3.37888583851403E-2</v>
      </c>
      <c r="CO210" s="40">
        <v>-3.1161197775301401E-2</v>
      </c>
      <c r="CP210" s="40">
        <v>-2.39734484781635E-2</v>
      </c>
      <c r="CQ210" s="40">
        <v>0.415653296132381</v>
      </c>
      <c r="CR210" s="40">
        <v>0.51935947193222898</v>
      </c>
      <c r="CS210" s="40">
        <v>0.611169634204205</v>
      </c>
      <c r="CT210" s="40">
        <v>0.55676440098128599</v>
      </c>
      <c r="CU210" s="40">
        <v>0.56941039639115698</v>
      </c>
      <c r="CV210" s="40">
        <v>2.8338479078407398E-2</v>
      </c>
      <c r="CW210" s="40">
        <v>-0.17217704895486299</v>
      </c>
      <c r="CX210" s="40">
        <v>-0.10358577410731799</v>
      </c>
      <c r="CY210" s="40">
        <v>-0.153782579522032</v>
      </c>
      <c r="CZ210" s="40">
        <v>-5.8069928219890501E-2</v>
      </c>
      <c r="DA210" s="40">
        <v>6.7965225109160296E-2</v>
      </c>
      <c r="DB210" s="40">
        <v>3.3665129958003498E-2</v>
      </c>
      <c r="DC210" s="40">
        <v>7.7044522907535995E-2</v>
      </c>
      <c r="DD210" s="40">
        <v>4.0187331694358598E-2</v>
      </c>
      <c r="DE210" s="40">
        <v>2.14637871965082E-2</v>
      </c>
      <c r="DF210" s="40">
        <v>6.8015923240181103E-2</v>
      </c>
      <c r="DG210" s="40">
        <v>0.12314980678019299</v>
      </c>
      <c r="DH210" s="40">
        <v>8.5148527430471105E-2</v>
      </c>
      <c r="DI210" s="40">
        <v>9.23657131999127E-2</v>
      </c>
      <c r="DJ210" s="40">
        <v>0.107826576438838</v>
      </c>
      <c r="DK210" s="40">
        <v>0.12734610106400299</v>
      </c>
      <c r="DL210" s="40">
        <v>4.3201234035527801E-2</v>
      </c>
      <c r="DM210" s="40">
        <v>-2.1840463395307801E-2</v>
      </c>
      <c r="DN210" s="40">
        <v>2.2028514214729798E-3</v>
      </c>
      <c r="DO210" s="40">
        <v>0.44569464966466799</v>
      </c>
      <c r="DP210" s="40">
        <v>0.55709688399449897</v>
      </c>
      <c r="DQ210" s="40">
        <v>0.64785343835105802</v>
      </c>
      <c r="DR210" s="40">
        <v>0.60097213576726405</v>
      </c>
      <c r="DS210" s="40">
        <v>0.60347342410142801</v>
      </c>
      <c r="DT210" s="40">
        <v>6.3211621333532794E-2</v>
      </c>
      <c r="DU210" s="40">
        <v>-0.14595690332313499</v>
      </c>
      <c r="DV210" s="40">
        <v>-6.8138832329793994E-2</v>
      </c>
      <c r="DW210" s="40">
        <v>-0.12319751127516</v>
      </c>
      <c r="DX210" s="40">
        <v>-2.7518509713286701E-2</v>
      </c>
      <c r="DY210" s="40">
        <v>0.10269846327572101</v>
      </c>
      <c r="DZ210" s="40">
        <v>6.2734798869738206E-2</v>
      </c>
      <c r="EA210" s="40">
        <v>0.10383581247556301</v>
      </c>
      <c r="EB210" s="40">
        <v>6.7051008468700504E-2</v>
      </c>
      <c r="EC210" s="40">
        <v>4.5931808149616699E-2</v>
      </c>
      <c r="ED210" s="40">
        <v>9.2123624580526198E-2</v>
      </c>
      <c r="EE210" s="40">
        <v>0.153911153334505</v>
      </c>
      <c r="EF210" s="40">
        <v>0.11487830815519599</v>
      </c>
      <c r="EG210" s="40">
        <v>0.115928594592406</v>
      </c>
      <c r="EH210" s="40">
        <v>0.13461590572243101</v>
      </c>
      <c r="EI210" s="40">
        <v>0.150633079733137</v>
      </c>
      <c r="EJ210" s="40">
        <v>5.6791209561260901E-2</v>
      </c>
      <c r="EK210" s="40">
        <v>-8.38280330916839E-3</v>
      </c>
      <c r="EL210" s="40">
        <v>3.9997271045562402E-2</v>
      </c>
      <c r="EM210" s="40">
        <v>0.489069592870091</v>
      </c>
      <c r="EN210" s="40">
        <v>0.61158371339655904</v>
      </c>
      <c r="EO210" s="40">
        <v>0.70081902526173301</v>
      </c>
      <c r="EP210" s="40">
        <v>0.66480108353825496</v>
      </c>
      <c r="EQ210" s="40">
        <v>0.65265502608050996</v>
      </c>
      <c r="ER210" s="40">
        <v>0.11356290004955499</v>
      </c>
      <c r="ES210" s="40">
        <v>-0.108099177425671</v>
      </c>
      <c r="ET210" s="40">
        <v>-1.6959078236702198E-2</v>
      </c>
      <c r="EU210" s="40">
        <v>-7.9037530376953005E-2</v>
      </c>
      <c r="EV210" s="40">
        <v>1.6592886304367799E-2</v>
      </c>
      <c r="EW210" s="40">
        <v>78.865407488462793</v>
      </c>
      <c r="EX210" s="40">
        <v>76.596222465388493</v>
      </c>
      <c r="EY210" s="40">
        <v>75.2308149769256</v>
      </c>
      <c r="EZ210" s="40">
        <v>73.403777534611507</v>
      </c>
      <c r="FA210" s="40">
        <v>70.576740092297399</v>
      </c>
      <c r="FB210" s="40">
        <v>68.845925115371799</v>
      </c>
      <c r="FC210" s="40">
        <v>67.653480184594898</v>
      </c>
      <c r="FD210" s="40">
        <v>68.653480184594898</v>
      </c>
      <c r="FE210" s="40">
        <v>71.826442742280804</v>
      </c>
      <c r="FF210" s="40">
        <v>76.403182834578203</v>
      </c>
      <c r="FG210" s="40">
        <v>81.403182834578203</v>
      </c>
      <c r="FH210" s="40">
        <v>85.364812788429504</v>
      </c>
      <c r="FI210" s="40">
        <v>87.730220276892297</v>
      </c>
      <c r="FJ210" s="40">
        <v>90.191850230743597</v>
      </c>
      <c r="FK210" s="40">
        <v>92.653480184594898</v>
      </c>
      <c r="FL210" s="40">
        <v>94.115110138446198</v>
      </c>
      <c r="FM210" s="40">
        <v>95.942147580760306</v>
      </c>
      <c r="FN210" s="40">
        <v>96.076740092297399</v>
      </c>
      <c r="FO210" s="40">
        <v>93.942147580760306</v>
      </c>
      <c r="FP210" s="40">
        <v>90.345925115371799</v>
      </c>
      <c r="FQ210" s="40">
        <v>85.211332603834606</v>
      </c>
      <c r="FR210" s="40">
        <v>80.345925115371799</v>
      </c>
      <c r="FS210" s="40">
        <v>77.711332603834606</v>
      </c>
      <c r="FT210" s="40">
        <v>75.307555069223099</v>
      </c>
      <c r="FU210" s="40">
        <v>2.39904572298613E-2</v>
      </c>
      <c r="FV210" s="40">
        <v>0</v>
      </c>
      <c r="FW210" s="40">
        <v>0</v>
      </c>
      <c r="FX210" s="41">
        <v>1</v>
      </c>
      <c r="FY210" s="22"/>
      <c r="FZ210" s="22"/>
    </row>
    <row r="211" spans="1:182" x14ac:dyDescent="0.2">
      <c r="A211" t="s">
        <v>42</v>
      </c>
      <c r="B211" t="s">
        <v>58</v>
      </c>
      <c r="C211" t="s">
        <v>3</v>
      </c>
      <c r="D211" t="s">
        <v>41</v>
      </c>
      <c r="E211" t="s">
        <v>77</v>
      </c>
      <c r="F211" s="22" t="s">
        <v>78</v>
      </c>
      <c r="G211" s="35">
        <v>43672</v>
      </c>
      <c r="H211" s="40">
        <v>989</v>
      </c>
      <c r="I211" s="40">
        <v>0.939751602967969</v>
      </c>
      <c r="J211" s="40">
        <v>0.79763672098126603</v>
      </c>
      <c r="K211" s="40">
        <v>0.72014094144651297</v>
      </c>
      <c r="L211" s="40">
        <v>0.66445224531342495</v>
      </c>
      <c r="M211" s="40">
        <v>0.63481173173690097</v>
      </c>
      <c r="N211" s="40">
        <v>0.66342608169230499</v>
      </c>
      <c r="O211" s="40">
        <v>0.74613012079634899</v>
      </c>
      <c r="P211" s="40">
        <v>0.80799740329482395</v>
      </c>
      <c r="Q211" s="40">
        <v>0.86602692680086901</v>
      </c>
      <c r="R211" s="40">
        <v>0.962430928956023</v>
      </c>
      <c r="S211" s="40">
        <v>1.09427438927303</v>
      </c>
      <c r="T211" s="40">
        <v>1.2913940288617001</v>
      </c>
      <c r="U211" s="40">
        <v>1.47958531838287</v>
      </c>
      <c r="V211" s="40">
        <v>1.6314004836414699</v>
      </c>
      <c r="W211" s="40">
        <v>1.8014340932091499</v>
      </c>
      <c r="X211" s="40">
        <v>2.01124716185838</v>
      </c>
      <c r="Y211" s="40">
        <v>2.2562866520448699</v>
      </c>
      <c r="Z211" s="40">
        <v>2.40194850112072</v>
      </c>
      <c r="AA211" s="40">
        <v>2.3327763476969601</v>
      </c>
      <c r="AB211" s="40">
        <v>2.15973724720536</v>
      </c>
      <c r="AC211" s="40">
        <v>1.9265654342704599</v>
      </c>
      <c r="AD211" s="40">
        <v>1.63597212346918</v>
      </c>
      <c r="AE211" s="40">
        <v>1.30633940537265</v>
      </c>
      <c r="AF211" s="40">
        <v>1.0236062488323301</v>
      </c>
      <c r="AG211" s="40">
        <v>-4.3922497251525404E-3</v>
      </c>
      <c r="AH211" s="40">
        <v>1.4372685161658801E-2</v>
      </c>
      <c r="AI211" s="40">
        <v>1.4932556922764901E-2</v>
      </c>
      <c r="AJ211" s="40">
        <v>-3.9678235485637202E-3</v>
      </c>
      <c r="AK211" s="40">
        <v>-7.1691831470277797E-3</v>
      </c>
      <c r="AL211" s="40">
        <v>-1.5905000558069201E-2</v>
      </c>
      <c r="AM211" s="40">
        <v>-1.97500502116272E-2</v>
      </c>
      <c r="AN211" s="40">
        <v>-1.9069572284407501E-2</v>
      </c>
      <c r="AO211" s="40">
        <v>-1.68082968980659E-2</v>
      </c>
      <c r="AP211" s="40">
        <v>-8.3076847838803505E-3</v>
      </c>
      <c r="AQ211" s="40">
        <v>-2.6096509155824999E-2</v>
      </c>
      <c r="AR211" s="40">
        <v>-8.2749737234216504E-3</v>
      </c>
      <c r="AS211" s="40">
        <v>-1.47998343833202E-2</v>
      </c>
      <c r="AT211" s="40">
        <v>-7.6853630555865096E-2</v>
      </c>
      <c r="AU211" s="40">
        <v>0.260270970401417</v>
      </c>
      <c r="AV211" s="40">
        <v>0.33466410334734498</v>
      </c>
      <c r="AW211" s="40">
        <v>0.42372734370935899</v>
      </c>
      <c r="AX211" s="40">
        <v>0.42496368603210899</v>
      </c>
      <c r="AY211" s="40">
        <v>0.20734408682742</v>
      </c>
      <c r="AZ211" s="40">
        <v>-0.30541504820484799</v>
      </c>
      <c r="BA211" s="40">
        <v>-0.21064888508625501</v>
      </c>
      <c r="BB211" s="40">
        <v>-0.153166792559291</v>
      </c>
      <c r="BC211" s="40">
        <v>-9.5805780167985202E-2</v>
      </c>
      <c r="BD211" s="40">
        <v>-4.9599937380322298E-2</v>
      </c>
      <c r="BE211" s="40">
        <v>7.8004148475568904E-3</v>
      </c>
      <c r="BF211" s="40">
        <v>2.2289403644333201E-2</v>
      </c>
      <c r="BG211" s="40">
        <v>2.04760221116859E-2</v>
      </c>
      <c r="BH211" s="40">
        <v>1.67181336456551E-3</v>
      </c>
      <c r="BI211" s="40">
        <v>-3.4579805927191103E-4</v>
      </c>
      <c r="BJ211" s="40">
        <v>-8.2400682534991294E-3</v>
      </c>
      <c r="BK211" s="40">
        <v>-1.06124065459382E-2</v>
      </c>
      <c r="BL211" s="40">
        <v>-1.01796574207135E-2</v>
      </c>
      <c r="BM211" s="40">
        <v>-8.6150085359061792E-3</v>
      </c>
      <c r="BN211" s="40">
        <v>3.7840640968671399E-3</v>
      </c>
      <c r="BO211" s="40">
        <v>-1.30174793506635E-2</v>
      </c>
      <c r="BP211" s="40">
        <v>-2.1217390817994601E-3</v>
      </c>
      <c r="BQ211" s="40">
        <v>-8.4737616187449301E-3</v>
      </c>
      <c r="BR211" s="40">
        <v>-5.8662327930733303E-2</v>
      </c>
      <c r="BS211" s="40">
        <v>0.28767128646186002</v>
      </c>
      <c r="BT211" s="40">
        <v>0.38247259518647803</v>
      </c>
      <c r="BU211" s="40">
        <v>0.467334827857597</v>
      </c>
      <c r="BV211" s="40">
        <v>0.46186289289270699</v>
      </c>
      <c r="BW211" s="40">
        <v>0.24425886306314401</v>
      </c>
      <c r="BX211" s="40">
        <v>-0.270474080258783</v>
      </c>
      <c r="BY211" s="40">
        <v>-0.17993908075873</v>
      </c>
      <c r="BZ211" s="40">
        <v>-0.12671568806681799</v>
      </c>
      <c r="CA211" s="40">
        <v>-6.8599985402565206E-2</v>
      </c>
      <c r="CB211" s="40">
        <v>-3.06128965212983E-2</v>
      </c>
      <c r="CC211" s="40">
        <v>1.6245017188466802E-2</v>
      </c>
      <c r="CD211" s="40">
        <v>2.7772498748971201E-2</v>
      </c>
      <c r="CE211" s="40">
        <v>2.4315409214640801E-2</v>
      </c>
      <c r="CF211" s="40">
        <v>5.5778087107419003E-3</v>
      </c>
      <c r="CG211" s="40">
        <v>4.3800576666343004E-3</v>
      </c>
      <c r="CH211" s="40">
        <v>-2.9313594888074599E-3</v>
      </c>
      <c r="CI211" s="40">
        <v>-4.2837023788121001E-3</v>
      </c>
      <c r="CJ211" s="40">
        <v>-4.02252946720016E-3</v>
      </c>
      <c r="CK211" s="40">
        <v>-2.94036197524314E-3</v>
      </c>
      <c r="CL211" s="40">
        <v>1.21587725369406E-2</v>
      </c>
      <c r="CM211" s="40">
        <v>-3.9589831498650701E-3</v>
      </c>
      <c r="CN211" s="40">
        <v>2.1399724865737799E-3</v>
      </c>
      <c r="CO211" s="40">
        <v>-4.0923428929259898E-3</v>
      </c>
      <c r="CP211" s="40">
        <v>-4.6063087148187097E-2</v>
      </c>
      <c r="CQ211" s="40">
        <v>0.30664866189656098</v>
      </c>
      <c r="CR211" s="40">
        <v>0.41558461099668498</v>
      </c>
      <c r="CS211" s="40">
        <v>0.49753723853849502</v>
      </c>
      <c r="CT211" s="40">
        <v>0.48741917115941003</v>
      </c>
      <c r="CU211" s="40">
        <v>0.26982592463162902</v>
      </c>
      <c r="CV211" s="40">
        <v>-0.24627407229896101</v>
      </c>
      <c r="CW211" s="40">
        <v>-0.158669563831843</v>
      </c>
      <c r="CX211" s="40">
        <v>-0.108395733672539</v>
      </c>
      <c r="CY211" s="40">
        <v>-4.9757334824232599E-2</v>
      </c>
      <c r="CZ211" s="40">
        <v>-1.7462529861991798E-2</v>
      </c>
      <c r="DA211" s="40">
        <v>2.4689619529376601E-2</v>
      </c>
      <c r="DB211" s="40">
        <v>3.3255593853609197E-2</v>
      </c>
      <c r="DC211" s="40">
        <v>2.8154796317595598E-2</v>
      </c>
      <c r="DD211" s="40">
        <v>9.4838040569182793E-3</v>
      </c>
      <c r="DE211" s="40">
        <v>9.1059133925405194E-3</v>
      </c>
      <c r="DF211" s="40">
        <v>2.3773492758842E-3</v>
      </c>
      <c r="DG211" s="40">
        <v>2.0450017883140298E-3</v>
      </c>
      <c r="DH211" s="40">
        <v>2.1345984863131301E-3</v>
      </c>
      <c r="DI211" s="40">
        <v>2.7342845854199001E-3</v>
      </c>
      <c r="DJ211" s="40">
        <v>2.0533480977014101E-2</v>
      </c>
      <c r="DK211" s="40">
        <v>5.0995130509333096E-3</v>
      </c>
      <c r="DL211" s="40">
        <v>6.4016840549470204E-3</v>
      </c>
      <c r="DM211" s="40">
        <v>2.8907583289294701E-4</v>
      </c>
      <c r="DN211" s="40">
        <v>-3.3463846365640801E-2</v>
      </c>
      <c r="DO211" s="40">
        <v>0.325626037331262</v>
      </c>
      <c r="DP211" s="40">
        <v>0.44869662680689198</v>
      </c>
      <c r="DQ211" s="40">
        <v>0.52773964921939298</v>
      </c>
      <c r="DR211" s="40">
        <v>0.51297544942611195</v>
      </c>
      <c r="DS211" s="40">
        <v>0.295392986200115</v>
      </c>
      <c r="DT211" s="40">
        <v>-0.22207406433914001</v>
      </c>
      <c r="DU211" s="40">
        <v>-0.137400046904956</v>
      </c>
      <c r="DV211" s="40">
        <v>-9.0075779278258897E-2</v>
      </c>
      <c r="DW211" s="40">
        <v>-3.0914684245899899E-2</v>
      </c>
      <c r="DX211" s="40">
        <v>-4.3121632026852904E-3</v>
      </c>
      <c r="DY211" s="40">
        <v>3.6882284102086098E-2</v>
      </c>
      <c r="DZ211" s="40">
        <v>4.1172312336283601E-2</v>
      </c>
      <c r="EA211" s="40">
        <v>3.36982615065166E-2</v>
      </c>
      <c r="EB211" s="40">
        <v>1.5123440970047501E-2</v>
      </c>
      <c r="EC211" s="40">
        <v>1.5929298480296401E-2</v>
      </c>
      <c r="ED211" s="40">
        <v>1.0042281580454299E-2</v>
      </c>
      <c r="EE211" s="40">
        <v>1.1182645454003E-2</v>
      </c>
      <c r="EF211" s="40">
        <v>1.10245133500072E-2</v>
      </c>
      <c r="EG211" s="40">
        <v>1.09275729475796E-2</v>
      </c>
      <c r="EH211" s="40">
        <v>3.2625229857761603E-2</v>
      </c>
      <c r="EI211" s="40">
        <v>1.8178542856094899E-2</v>
      </c>
      <c r="EJ211" s="40">
        <v>1.25549186965692E-2</v>
      </c>
      <c r="EK211" s="40">
        <v>6.6151485974681899E-3</v>
      </c>
      <c r="EL211" s="40">
        <v>-1.52725437405091E-2</v>
      </c>
      <c r="EM211" s="40">
        <v>0.35302635339170502</v>
      </c>
      <c r="EN211" s="40">
        <v>0.49650511864602498</v>
      </c>
      <c r="EO211" s="40">
        <v>0.57134713336763099</v>
      </c>
      <c r="EP211" s="40">
        <v>0.54987465628671095</v>
      </c>
      <c r="EQ211" s="40">
        <v>0.33230776243583798</v>
      </c>
      <c r="ER211" s="40">
        <v>-0.18713309639307499</v>
      </c>
      <c r="ES211" s="40">
        <v>-0.106690242577431</v>
      </c>
      <c r="ET211" s="40">
        <v>-6.3624674785786206E-2</v>
      </c>
      <c r="EU211" s="40">
        <v>-3.7088894804798902E-3</v>
      </c>
      <c r="EV211" s="40">
        <v>1.46748776563387E-2</v>
      </c>
      <c r="EW211" s="40">
        <v>78.882181980773495</v>
      </c>
      <c r="EX211" s="40">
        <v>76.6465459423206</v>
      </c>
      <c r="EY211" s="40">
        <v>75.264363961547105</v>
      </c>
      <c r="EZ211" s="40">
        <v>73.3534540576794</v>
      </c>
      <c r="FA211" s="40">
        <v>70.442544153811795</v>
      </c>
      <c r="FB211" s="40">
        <v>68.678180192264705</v>
      </c>
      <c r="FC211" s="40">
        <v>67.385088307623505</v>
      </c>
      <c r="FD211" s="40">
        <v>68.385088307623505</v>
      </c>
      <c r="FE211" s="40">
        <v>71.4741784037559</v>
      </c>
      <c r="FF211" s="40">
        <v>75.916722557567596</v>
      </c>
      <c r="FG211" s="40">
        <v>80.916722557567596</v>
      </c>
      <c r="FH211" s="40">
        <v>84.945450480661705</v>
      </c>
      <c r="FI211" s="40">
        <v>87.3276324614353</v>
      </c>
      <c r="FJ211" s="40">
        <v>89.856360384529395</v>
      </c>
      <c r="FK211" s="40">
        <v>92.385088307623505</v>
      </c>
      <c r="FL211" s="40">
        <v>93.9138162307176</v>
      </c>
      <c r="FM211" s="40">
        <v>95.824726134585305</v>
      </c>
      <c r="FN211" s="40">
        <v>95.942544153811795</v>
      </c>
      <c r="FO211" s="40">
        <v>93.824726134585305</v>
      </c>
      <c r="FP211" s="40">
        <v>90.178180192264705</v>
      </c>
      <c r="FQ211" s="40">
        <v>85.0603621730382</v>
      </c>
      <c r="FR211" s="40">
        <v>80.178180192264705</v>
      </c>
      <c r="FS211" s="40">
        <v>77.5603621730382</v>
      </c>
      <c r="FT211" s="40">
        <v>75.2069081153588</v>
      </c>
      <c r="FU211" s="40">
        <v>5.1448855534675403E-2</v>
      </c>
      <c r="FV211" s="40">
        <v>0</v>
      </c>
      <c r="FW211" s="40">
        <v>0</v>
      </c>
      <c r="FX211" s="41">
        <v>1</v>
      </c>
      <c r="FY211" s="22"/>
      <c r="FZ211" s="22"/>
    </row>
    <row r="212" spans="1:182" x14ac:dyDescent="0.2">
      <c r="A212" t="s">
        <v>42</v>
      </c>
      <c r="B212" t="s">
        <v>58</v>
      </c>
      <c r="C212" t="s">
        <v>3</v>
      </c>
      <c r="D212" t="s">
        <v>41</v>
      </c>
      <c r="E212" t="s">
        <v>78</v>
      </c>
      <c r="F212" s="22" t="s">
        <v>1</v>
      </c>
      <c r="G212" s="35">
        <v>43672</v>
      </c>
      <c r="H212" s="40">
        <v>2896</v>
      </c>
      <c r="I212" s="40">
        <v>3.0659453482489498</v>
      </c>
      <c r="J212" s="40">
        <v>2.5475071575114998</v>
      </c>
      <c r="K212" s="40">
        <v>2.21505053121466</v>
      </c>
      <c r="L212" s="40">
        <v>1.9835165711929299</v>
      </c>
      <c r="M212" s="40">
        <v>1.8546896244259099</v>
      </c>
      <c r="N212" s="40">
        <v>1.84353865004831</v>
      </c>
      <c r="O212" s="40">
        <v>1.9407784713857801</v>
      </c>
      <c r="P212" s="40">
        <v>2.0663206805836398</v>
      </c>
      <c r="Q212" s="40">
        <v>2.19876996982482</v>
      </c>
      <c r="R212" s="40">
        <v>2.4907516818006101</v>
      </c>
      <c r="S212" s="40">
        <v>2.98688825118679</v>
      </c>
      <c r="T212" s="40">
        <v>3.64159881140391</v>
      </c>
      <c r="U212" s="40">
        <v>4.3294541970683298</v>
      </c>
      <c r="V212" s="40">
        <v>4.9156582395941903</v>
      </c>
      <c r="W212" s="40">
        <v>5.4968887606510801</v>
      </c>
      <c r="X212" s="40">
        <v>6.0678043229258902</v>
      </c>
      <c r="Y212" s="40">
        <v>6.6024256159731802</v>
      </c>
      <c r="Z212" s="40">
        <v>6.8613703346519204</v>
      </c>
      <c r="AA212" s="40">
        <v>6.6860549224179797</v>
      </c>
      <c r="AB212" s="40">
        <v>6.2000550324294297</v>
      </c>
      <c r="AC212" s="40">
        <v>5.6388654267912504</v>
      </c>
      <c r="AD212" s="40">
        <v>5.0601551596727798</v>
      </c>
      <c r="AE212" s="40">
        <v>4.2513344836578302</v>
      </c>
      <c r="AF212" s="40">
        <v>3.4063288316960998</v>
      </c>
      <c r="AG212" s="40">
        <v>-3.9614436163411901E-3</v>
      </c>
      <c r="AH212" s="40">
        <v>1.6434697507021801E-2</v>
      </c>
      <c r="AI212" s="40">
        <v>-9.1794303613606805E-4</v>
      </c>
      <c r="AJ212" s="40">
        <v>-2.1702211067229301E-2</v>
      </c>
      <c r="AK212" s="40">
        <v>-1.89641280443466E-2</v>
      </c>
      <c r="AL212" s="40">
        <v>1.5738305498134202E-2</v>
      </c>
      <c r="AM212" s="40">
        <v>8.1524778026784601E-3</v>
      </c>
      <c r="AN212" s="40">
        <v>5.17461604810071E-3</v>
      </c>
      <c r="AO212" s="40">
        <v>-1.9280804437271999E-3</v>
      </c>
      <c r="AP212" s="40">
        <v>-3.0733846894429599E-2</v>
      </c>
      <c r="AQ212" s="40">
        <v>-1.29853180367607E-2</v>
      </c>
      <c r="AR212" s="40">
        <v>-4.3969224077045503E-2</v>
      </c>
      <c r="AS212" s="40">
        <v>-4.6207433005562799E-4</v>
      </c>
      <c r="AT212" s="40">
        <v>-4.3488473744180599E-2</v>
      </c>
      <c r="AU212" s="40">
        <v>0.29794917021258599</v>
      </c>
      <c r="AV212" s="40">
        <v>0.43183281984052801</v>
      </c>
      <c r="AW212" s="40">
        <v>0.48815758900721101</v>
      </c>
      <c r="AX212" s="40">
        <v>0.50480789416291705</v>
      </c>
      <c r="AY212" s="40">
        <v>0.285378575836094</v>
      </c>
      <c r="AZ212" s="40">
        <v>-0.14834454080747</v>
      </c>
      <c r="BA212" s="40">
        <v>-0.100936760319411</v>
      </c>
      <c r="BB212" s="40">
        <v>-0.18459712009401899</v>
      </c>
      <c r="BC212" s="40">
        <v>-0.19406568857395701</v>
      </c>
      <c r="BD212" s="40">
        <v>-0.14631106700840099</v>
      </c>
      <c r="BE212" s="40">
        <v>2.7760754613018499E-2</v>
      </c>
      <c r="BF212" s="40">
        <v>3.9399719163312197E-2</v>
      </c>
      <c r="BG212" s="40">
        <v>2.1252527534819099E-2</v>
      </c>
      <c r="BH212" s="40">
        <v>-7.2107536505369597E-3</v>
      </c>
      <c r="BI212" s="40">
        <v>-8.3441433227585092E-3</v>
      </c>
      <c r="BJ212" s="40">
        <v>2.7653626035764201E-2</v>
      </c>
      <c r="BK212" s="40">
        <v>2.7128900910803E-2</v>
      </c>
      <c r="BL212" s="40">
        <v>1.71520169777559E-2</v>
      </c>
      <c r="BM212" s="40">
        <v>1.3775263024665601E-2</v>
      </c>
      <c r="BN212" s="40">
        <v>-1.4182866728683199E-2</v>
      </c>
      <c r="BO212" s="40">
        <v>8.2821422322958693E-3</v>
      </c>
      <c r="BP212" s="40">
        <v>-3.11531924343257E-2</v>
      </c>
      <c r="BQ212" s="40">
        <v>1.21027308865123E-2</v>
      </c>
      <c r="BR212" s="40">
        <v>-1.8147267487852701E-2</v>
      </c>
      <c r="BS212" s="40">
        <v>0.33608241133072703</v>
      </c>
      <c r="BT212" s="40">
        <v>0.47214903476369002</v>
      </c>
      <c r="BU212" s="40">
        <v>0.52882851230683003</v>
      </c>
      <c r="BV212" s="40">
        <v>0.54245774372293198</v>
      </c>
      <c r="BW212" s="40">
        <v>0.34794709972799598</v>
      </c>
      <c r="BX212" s="40">
        <v>-9.97485299069054E-2</v>
      </c>
      <c r="BY212" s="40">
        <v>-6.2937357482063805E-2</v>
      </c>
      <c r="BZ212" s="40">
        <v>-0.135506606986597</v>
      </c>
      <c r="CA212" s="40">
        <v>-0.14990114515518799</v>
      </c>
      <c r="CB212" s="40">
        <v>-0.112834486340192</v>
      </c>
      <c r="CC212" s="40">
        <v>4.9731452472291202E-2</v>
      </c>
      <c r="CD212" s="40">
        <v>5.5305223204801697E-2</v>
      </c>
      <c r="CE212" s="40">
        <v>3.6607727915022502E-2</v>
      </c>
      <c r="CF212" s="40">
        <v>2.8259856113716998E-3</v>
      </c>
      <c r="CG212" s="40">
        <v>-9.8877425592779197E-4</v>
      </c>
      <c r="CH212" s="40">
        <v>3.5906140742842901E-2</v>
      </c>
      <c r="CI212" s="40">
        <v>4.02719137481811E-2</v>
      </c>
      <c r="CJ212" s="40">
        <v>2.5447528375237598E-2</v>
      </c>
      <c r="CK212" s="40">
        <v>2.4651350874249901E-2</v>
      </c>
      <c r="CL212" s="40">
        <v>-2.71970828464201E-3</v>
      </c>
      <c r="CM212" s="40">
        <v>2.3011920428217699E-2</v>
      </c>
      <c r="CN212" s="40">
        <v>-2.2276847959671098E-2</v>
      </c>
      <c r="CO212" s="40">
        <v>2.0805076703717701E-2</v>
      </c>
      <c r="CP212" s="40">
        <v>-5.96025230877114E-4</v>
      </c>
      <c r="CQ212" s="40">
        <v>0.36249337796500197</v>
      </c>
      <c r="CR212" s="40">
        <v>0.500071922405394</v>
      </c>
      <c r="CS212" s="40">
        <v>0.55699706988953102</v>
      </c>
      <c r="CT212" s="40">
        <v>0.56853391483658899</v>
      </c>
      <c r="CU212" s="40">
        <v>0.391281868774909</v>
      </c>
      <c r="CV212" s="40">
        <v>-6.6091080793745802E-2</v>
      </c>
      <c r="CW212" s="40">
        <v>-3.6619086833359397E-2</v>
      </c>
      <c r="CX212" s="40">
        <v>-0.10150666715135601</v>
      </c>
      <c r="CY212" s="40">
        <v>-0.11931291692047399</v>
      </c>
      <c r="CZ212" s="40">
        <v>-8.9648708548094203E-2</v>
      </c>
      <c r="DA212" s="40">
        <v>7.1702150331564005E-2</v>
      </c>
      <c r="DB212" s="40">
        <v>7.1210727246291197E-2</v>
      </c>
      <c r="DC212" s="40">
        <v>5.1962928295226002E-2</v>
      </c>
      <c r="DD212" s="40">
        <v>1.28627248732804E-2</v>
      </c>
      <c r="DE212" s="40">
        <v>6.3665948109029296E-3</v>
      </c>
      <c r="DF212" s="40">
        <v>4.4158655449921501E-2</v>
      </c>
      <c r="DG212" s="40">
        <v>5.3414926585559103E-2</v>
      </c>
      <c r="DH212" s="40">
        <v>3.3743039772719301E-2</v>
      </c>
      <c r="DI212" s="40">
        <v>3.5527438723834202E-2</v>
      </c>
      <c r="DJ212" s="40">
        <v>8.7434501593991396E-3</v>
      </c>
      <c r="DK212" s="40">
        <v>3.7741698624139397E-2</v>
      </c>
      <c r="DL212" s="40">
        <v>-1.34005034850164E-2</v>
      </c>
      <c r="DM212" s="40">
        <v>2.9507422520923102E-2</v>
      </c>
      <c r="DN212" s="40">
        <v>1.6955217026098399E-2</v>
      </c>
      <c r="DO212" s="40">
        <v>0.38890434459927697</v>
      </c>
      <c r="DP212" s="40">
        <v>0.52799481004709803</v>
      </c>
      <c r="DQ212" s="40">
        <v>0.585165627472233</v>
      </c>
      <c r="DR212" s="40">
        <v>0.594610085950247</v>
      </c>
      <c r="DS212" s="40">
        <v>0.43461663782182097</v>
      </c>
      <c r="DT212" s="40">
        <v>-3.2433631680586203E-2</v>
      </c>
      <c r="DU212" s="40">
        <v>-1.0300816184655E-2</v>
      </c>
      <c r="DV212" s="40">
        <v>-6.7506727316114498E-2</v>
      </c>
      <c r="DW212" s="40">
        <v>-8.8724688685760195E-2</v>
      </c>
      <c r="DX212" s="40">
        <v>-6.6462930755996602E-2</v>
      </c>
      <c r="DY212" s="40">
        <v>0.103424348560924</v>
      </c>
      <c r="DZ212" s="40">
        <v>9.4175748902581596E-2</v>
      </c>
      <c r="EA212" s="40">
        <v>7.4133398866181102E-2</v>
      </c>
      <c r="EB212" s="40">
        <v>2.73541822899727E-2</v>
      </c>
      <c r="EC212" s="40">
        <v>1.6986579532491001E-2</v>
      </c>
      <c r="ED212" s="40">
        <v>5.6073975987551497E-2</v>
      </c>
      <c r="EE212" s="40">
        <v>7.2391349693683701E-2</v>
      </c>
      <c r="EF212" s="40">
        <v>4.5720440702374597E-2</v>
      </c>
      <c r="EG212" s="40">
        <v>5.1230782192227098E-2</v>
      </c>
      <c r="EH212" s="40">
        <v>2.5294430325145601E-2</v>
      </c>
      <c r="EI212" s="40">
        <v>5.9009158893196002E-2</v>
      </c>
      <c r="EJ212" s="40">
        <v>-5.8447184229662203E-4</v>
      </c>
      <c r="EK212" s="40">
        <v>4.2072227737491003E-2</v>
      </c>
      <c r="EL212" s="40">
        <v>4.2296423282426401E-2</v>
      </c>
      <c r="EM212" s="40">
        <v>0.42703758571741801</v>
      </c>
      <c r="EN212" s="40">
        <v>0.56831102497025998</v>
      </c>
      <c r="EO212" s="40">
        <v>0.62583655077185196</v>
      </c>
      <c r="EP212" s="40">
        <v>0.63225993551026105</v>
      </c>
      <c r="EQ212" s="40">
        <v>0.49718516171372401</v>
      </c>
      <c r="ER212" s="40">
        <v>1.6162379219978599E-2</v>
      </c>
      <c r="ES212" s="40">
        <v>2.7698586652691901E-2</v>
      </c>
      <c r="ET212" s="40">
        <v>-1.8416214208692799E-2</v>
      </c>
      <c r="EU212" s="40">
        <v>-4.4560145266991598E-2</v>
      </c>
      <c r="EV212" s="40">
        <v>-3.29863500877869E-2</v>
      </c>
      <c r="EW212" s="40">
        <v>78.931568358033203</v>
      </c>
      <c r="EX212" s="40">
        <v>76.794705074099497</v>
      </c>
      <c r="EY212" s="40">
        <v>75.363136716066407</v>
      </c>
      <c r="EZ212" s="40">
        <v>73.205294925900503</v>
      </c>
      <c r="FA212" s="40">
        <v>70.0474531357346</v>
      </c>
      <c r="FB212" s="40">
        <v>68.184316419668306</v>
      </c>
      <c r="FC212" s="40">
        <v>66.594906271469199</v>
      </c>
      <c r="FD212" s="40">
        <v>67.594906271469199</v>
      </c>
      <c r="FE212" s="40">
        <v>70.437064481303395</v>
      </c>
      <c r="FF212" s="40">
        <v>74.484517617037994</v>
      </c>
      <c r="FG212" s="40">
        <v>79.484517617037994</v>
      </c>
      <c r="FH212" s="40">
        <v>83.710791049170695</v>
      </c>
      <c r="FI212" s="40">
        <v>86.142359407203799</v>
      </c>
      <c r="FJ212" s="40">
        <v>88.868632839336499</v>
      </c>
      <c r="FK212" s="40">
        <v>91.594906271469199</v>
      </c>
      <c r="FL212" s="40">
        <v>93.321179703601899</v>
      </c>
      <c r="FM212" s="40">
        <v>95.479021493767803</v>
      </c>
      <c r="FN212" s="40">
        <v>95.5474531357346</v>
      </c>
      <c r="FO212" s="40">
        <v>93.479021493767803</v>
      </c>
      <c r="FP212" s="40">
        <v>89.684316419668306</v>
      </c>
      <c r="FQ212" s="40">
        <v>84.615884777701396</v>
      </c>
      <c r="FR212" s="40">
        <v>79.684316419668306</v>
      </c>
      <c r="FS212" s="40">
        <v>77.115884777701396</v>
      </c>
      <c r="FT212" s="40">
        <v>74.910589851801006</v>
      </c>
      <c r="FU212" s="40">
        <v>2.0006184849652602E-2</v>
      </c>
      <c r="FV212" s="40">
        <v>0</v>
      </c>
      <c r="FW212" s="40">
        <v>0</v>
      </c>
      <c r="FX212" s="41">
        <v>1</v>
      </c>
      <c r="FY212" s="22"/>
      <c r="FZ212" s="22"/>
    </row>
    <row r="213" spans="1:182" x14ac:dyDescent="0.2">
      <c r="A213" t="s">
        <v>42</v>
      </c>
      <c r="B213" t="s">
        <v>58</v>
      </c>
      <c r="C213" t="s">
        <v>3</v>
      </c>
      <c r="D213" t="s">
        <v>41</v>
      </c>
      <c r="E213" t="s">
        <v>78</v>
      </c>
      <c r="F213" s="22" t="s">
        <v>77</v>
      </c>
      <c r="G213" s="35">
        <v>43672</v>
      </c>
      <c r="H213" s="40">
        <v>2206</v>
      </c>
      <c r="I213" s="40">
        <v>2.39888409563514</v>
      </c>
      <c r="J213" s="40">
        <v>1.9970545109222999</v>
      </c>
      <c r="K213" s="40">
        <v>1.73170681289467</v>
      </c>
      <c r="L213" s="40">
        <v>1.55378764997396</v>
      </c>
      <c r="M213" s="40">
        <v>1.45450519936116</v>
      </c>
      <c r="N213" s="40">
        <v>1.44120787645922</v>
      </c>
      <c r="O213" s="40">
        <v>1.51808281684997</v>
      </c>
      <c r="P213" s="40">
        <v>1.6094202263139901</v>
      </c>
      <c r="Q213" s="40">
        <v>1.70393882338734</v>
      </c>
      <c r="R213" s="40">
        <v>1.9305403794690299</v>
      </c>
      <c r="S213" s="40">
        <v>2.3140402171367498</v>
      </c>
      <c r="T213" s="40">
        <v>2.8059380370967602</v>
      </c>
      <c r="U213" s="40">
        <v>3.3218104080974</v>
      </c>
      <c r="V213" s="40">
        <v>3.77294274018</v>
      </c>
      <c r="W213" s="40">
        <v>4.18754077528635</v>
      </c>
      <c r="X213" s="40">
        <v>4.6218445882995596</v>
      </c>
      <c r="Y213" s="40">
        <v>5.0021224710303196</v>
      </c>
      <c r="Z213" s="40">
        <v>5.1954600049732704</v>
      </c>
      <c r="AA213" s="40">
        <v>5.0800547538634602</v>
      </c>
      <c r="AB213" s="40">
        <v>4.71754002698402</v>
      </c>
      <c r="AC213" s="40">
        <v>4.3093738917222204</v>
      </c>
      <c r="AD213" s="40">
        <v>3.9031466858617399</v>
      </c>
      <c r="AE213" s="40">
        <v>3.3087539637607599</v>
      </c>
      <c r="AF213" s="40">
        <v>2.66269970772067</v>
      </c>
      <c r="AG213" s="40">
        <v>-1.6319393718626E-2</v>
      </c>
      <c r="AH213" s="40">
        <v>6.8004879437470996E-3</v>
      </c>
      <c r="AI213" s="40">
        <v>-2.0391909137849801E-2</v>
      </c>
      <c r="AJ213" s="40">
        <v>-3.8476610870645897E-2</v>
      </c>
      <c r="AK213" s="40">
        <v>-3.0374532355866402E-2</v>
      </c>
      <c r="AL213" s="40">
        <v>3.1241050814060701E-4</v>
      </c>
      <c r="AM213" s="40">
        <v>1.56425333057717E-2</v>
      </c>
      <c r="AN213" s="40">
        <v>4.62622439412551E-3</v>
      </c>
      <c r="AO213" s="40">
        <v>-1.3489749735122E-2</v>
      </c>
      <c r="AP213" s="40">
        <v>-4.38391876510488E-2</v>
      </c>
      <c r="AQ213" s="40">
        <v>-2.76532727184432E-2</v>
      </c>
      <c r="AR213" s="40">
        <v>-5.3666182602119902E-2</v>
      </c>
      <c r="AS213" s="40">
        <v>1.535452678251E-2</v>
      </c>
      <c r="AT213" s="40">
        <v>-4.88241805454162E-2</v>
      </c>
      <c r="AU213" s="40">
        <v>0.13130089945708601</v>
      </c>
      <c r="AV213" s="40">
        <v>0.17976945344772599</v>
      </c>
      <c r="AW213" s="40">
        <v>0.16156402915708001</v>
      </c>
      <c r="AX213" s="40">
        <v>0.16595041258972301</v>
      </c>
      <c r="AY213" s="40">
        <v>0.13977951275723499</v>
      </c>
      <c r="AZ213" s="40">
        <v>4.8220373080599802E-2</v>
      </c>
      <c r="BA213" s="40">
        <v>1.7750422787539601E-2</v>
      </c>
      <c r="BB213" s="40">
        <v>-4.5406295817048199E-2</v>
      </c>
      <c r="BC213" s="40">
        <v>-0.12915587675868001</v>
      </c>
      <c r="BD213" s="40">
        <v>-0.117081276913323</v>
      </c>
      <c r="BE213" s="40">
        <v>1.52978907660911E-2</v>
      </c>
      <c r="BF213" s="40">
        <v>3.1392033275293101E-2</v>
      </c>
      <c r="BG213" s="40">
        <v>1.1701902172690101E-3</v>
      </c>
      <c r="BH213" s="40">
        <v>-2.20417572903681E-2</v>
      </c>
      <c r="BI213" s="40">
        <v>-1.9779116320937099E-2</v>
      </c>
      <c r="BJ213" s="40">
        <v>1.0623208294314001E-2</v>
      </c>
      <c r="BK213" s="40">
        <v>3.3767338768375302E-2</v>
      </c>
      <c r="BL213" s="40">
        <v>1.6678582841532799E-2</v>
      </c>
      <c r="BM213" s="40">
        <v>5.7397248614842204E-4</v>
      </c>
      <c r="BN213" s="40">
        <v>-2.9681382961906401E-2</v>
      </c>
      <c r="BO213" s="40">
        <v>-4.95559552040467E-3</v>
      </c>
      <c r="BP213" s="40">
        <v>-4.2253226951570202E-2</v>
      </c>
      <c r="BQ213" s="40">
        <v>2.6505692408417401E-2</v>
      </c>
      <c r="BR213" s="40">
        <v>-2.7996895379185101E-2</v>
      </c>
      <c r="BS213" s="40">
        <v>0.154473197019803</v>
      </c>
      <c r="BT213" s="40">
        <v>0.20787616145124799</v>
      </c>
      <c r="BU213" s="40">
        <v>0.20180349638633699</v>
      </c>
      <c r="BV213" s="40">
        <v>0.19869366625593801</v>
      </c>
      <c r="BW213" s="40">
        <v>0.185854386710014</v>
      </c>
      <c r="BX213" s="40">
        <v>8.5414206960742797E-2</v>
      </c>
      <c r="BY213" s="40">
        <v>5.2664694919161099E-2</v>
      </c>
      <c r="BZ213" s="40">
        <v>-8.7582781722819296E-3</v>
      </c>
      <c r="CA213" s="40">
        <v>-9.2285921725540607E-2</v>
      </c>
      <c r="CB213" s="40">
        <v>-8.8349581961831694E-2</v>
      </c>
      <c r="CC213" s="40">
        <v>3.7195925685420003E-2</v>
      </c>
      <c r="CD213" s="40">
        <v>4.8424062659434303E-2</v>
      </c>
      <c r="CE213" s="40">
        <v>1.61040345466473E-2</v>
      </c>
      <c r="CF213" s="40">
        <v>-1.0659027765669699E-2</v>
      </c>
      <c r="CG213" s="40">
        <v>-1.24407634516433E-2</v>
      </c>
      <c r="CH213" s="40">
        <v>1.77644354315434E-2</v>
      </c>
      <c r="CI213" s="40">
        <v>4.63205238187228E-2</v>
      </c>
      <c r="CJ213" s="40">
        <v>2.5026009587468801E-2</v>
      </c>
      <c r="CK213" s="40">
        <v>1.03144636547048E-2</v>
      </c>
      <c r="CL213" s="40">
        <v>-1.9875730562702601E-2</v>
      </c>
      <c r="CM213" s="40">
        <v>1.0764746563703E-2</v>
      </c>
      <c r="CN213" s="40">
        <v>-3.4348648634944197E-2</v>
      </c>
      <c r="CO213" s="40">
        <v>3.4228955751459199E-2</v>
      </c>
      <c r="CP213" s="40">
        <v>-1.3571981118588001E-2</v>
      </c>
      <c r="CQ213" s="40">
        <v>0.17052225972266599</v>
      </c>
      <c r="CR213" s="40">
        <v>0.22734278179386599</v>
      </c>
      <c r="CS213" s="40">
        <v>0.22967322880903801</v>
      </c>
      <c r="CT213" s="40">
        <v>0.22137154400036599</v>
      </c>
      <c r="CU213" s="40">
        <v>0.217765704053201</v>
      </c>
      <c r="CV213" s="40">
        <v>0.111174543003668</v>
      </c>
      <c r="CW213" s="40">
        <v>7.6846213439221406E-2</v>
      </c>
      <c r="CX213" s="40">
        <v>1.6624027208725401E-2</v>
      </c>
      <c r="CY213" s="40">
        <v>-6.6749903185427506E-2</v>
      </c>
      <c r="CZ213" s="40">
        <v>-6.8450097562929899E-2</v>
      </c>
      <c r="DA213" s="40">
        <v>5.9093960604748898E-2</v>
      </c>
      <c r="DB213" s="40">
        <v>6.5456092043575595E-2</v>
      </c>
      <c r="DC213" s="40">
        <v>3.10378788760255E-2</v>
      </c>
      <c r="DD213" s="40">
        <v>7.2370175902878599E-4</v>
      </c>
      <c r="DE213" s="40">
        <v>-5.10241058234956E-3</v>
      </c>
      <c r="DF213" s="40">
        <v>2.4905662568772802E-2</v>
      </c>
      <c r="DG213" s="40">
        <v>5.8873708869070403E-2</v>
      </c>
      <c r="DH213" s="40">
        <v>3.3373436333404803E-2</v>
      </c>
      <c r="DI213" s="40">
        <v>2.0054954823261199E-2</v>
      </c>
      <c r="DJ213" s="40">
        <v>-1.00700781634987E-2</v>
      </c>
      <c r="DK213" s="40">
        <v>2.6485088647810701E-2</v>
      </c>
      <c r="DL213" s="40">
        <v>-2.6444070318318198E-2</v>
      </c>
      <c r="DM213" s="40">
        <v>4.1952219094501003E-2</v>
      </c>
      <c r="DN213" s="40">
        <v>8.5293314200900595E-4</v>
      </c>
      <c r="DO213" s="40">
        <v>0.18657132242552901</v>
      </c>
      <c r="DP213" s="40">
        <v>0.246809402136483</v>
      </c>
      <c r="DQ213" s="40">
        <v>0.25754296123173798</v>
      </c>
      <c r="DR213" s="40">
        <v>0.24404942174479299</v>
      </c>
      <c r="DS213" s="40">
        <v>0.249677021396389</v>
      </c>
      <c r="DT213" s="40">
        <v>0.13693487904659399</v>
      </c>
      <c r="DU213" s="40">
        <v>0.101027731959282</v>
      </c>
      <c r="DV213" s="40">
        <v>4.2006332589732701E-2</v>
      </c>
      <c r="DW213" s="40">
        <v>-4.1213884645314398E-2</v>
      </c>
      <c r="DX213" s="40">
        <v>-4.85506131640282E-2</v>
      </c>
      <c r="DY213" s="40">
        <v>9.0711245089466E-2</v>
      </c>
      <c r="DZ213" s="40">
        <v>9.00476373751216E-2</v>
      </c>
      <c r="EA213" s="40">
        <v>5.2599978231144401E-2</v>
      </c>
      <c r="EB213" s="40">
        <v>1.7158555339306599E-2</v>
      </c>
      <c r="EC213" s="40">
        <v>5.49300545257981E-3</v>
      </c>
      <c r="ED213" s="40">
        <v>3.5216460354946202E-2</v>
      </c>
      <c r="EE213" s="40">
        <v>7.6998514331673998E-2</v>
      </c>
      <c r="EF213" s="40">
        <v>4.5425794780812101E-2</v>
      </c>
      <c r="EG213" s="40">
        <v>3.4118677044531698E-2</v>
      </c>
      <c r="EH213" s="40">
        <v>4.0877265256436604E-3</v>
      </c>
      <c r="EI213" s="40">
        <v>4.91827658458492E-2</v>
      </c>
      <c r="EJ213" s="40">
        <v>-1.50311146677685E-2</v>
      </c>
      <c r="EK213" s="40">
        <v>5.3103384720408403E-2</v>
      </c>
      <c r="EL213" s="40">
        <v>2.1680218308240101E-2</v>
      </c>
      <c r="EM213" s="40">
        <v>0.20974361998824601</v>
      </c>
      <c r="EN213" s="40">
        <v>0.274916110140006</v>
      </c>
      <c r="EO213" s="40">
        <v>0.29778242846099601</v>
      </c>
      <c r="EP213" s="40">
        <v>0.27679267541100799</v>
      </c>
      <c r="EQ213" s="40">
        <v>0.29575189534916801</v>
      </c>
      <c r="ER213" s="40">
        <v>0.17412871292673701</v>
      </c>
      <c r="ES213" s="40">
        <v>0.13594200409090301</v>
      </c>
      <c r="ET213" s="40">
        <v>7.8654350234499001E-2</v>
      </c>
      <c r="EU213" s="40">
        <v>-4.3439296121752704E-3</v>
      </c>
      <c r="EV213" s="40">
        <v>-1.9818918212536601E-2</v>
      </c>
      <c r="EW213" s="40">
        <v>78.928327750899399</v>
      </c>
      <c r="EX213" s="40">
        <v>76.784983252698197</v>
      </c>
      <c r="EY213" s="40">
        <v>75.356655501798798</v>
      </c>
      <c r="EZ213" s="40">
        <v>73.215016747301803</v>
      </c>
      <c r="FA213" s="40">
        <v>70.073377992804893</v>
      </c>
      <c r="FB213" s="40">
        <v>68.216722491006095</v>
      </c>
      <c r="FC213" s="40">
        <v>66.646755985609701</v>
      </c>
      <c r="FD213" s="40">
        <v>67.646755985609701</v>
      </c>
      <c r="FE213" s="40">
        <v>70.505117231112806</v>
      </c>
      <c r="FF213" s="40">
        <v>74.578495223917599</v>
      </c>
      <c r="FG213" s="40">
        <v>79.578495223917599</v>
      </c>
      <c r="FH213" s="40">
        <v>83.791806227515195</v>
      </c>
      <c r="FI213" s="40">
        <v>86.220133978414594</v>
      </c>
      <c r="FJ213" s="40">
        <v>88.933444982012205</v>
      </c>
      <c r="FK213" s="40">
        <v>91.646755985609701</v>
      </c>
      <c r="FL213" s="40">
        <v>93.360066989207297</v>
      </c>
      <c r="FM213" s="40">
        <v>95.501705743704207</v>
      </c>
      <c r="FN213" s="40">
        <v>95.573377992804893</v>
      </c>
      <c r="FO213" s="40">
        <v>93.501705743704207</v>
      </c>
      <c r="FP213" s="40">
        <v>89.716722491006095</v>
      </c>
      <c r="FQ213" s="40">
        <v>84.645050241905494</v>
      </c>
      <c r="FR213" s="40">
        <v>79.716722491006095</v>
      </c>
      <c r="FS213" s="40">
        <v>77.145050241905494</v>
      </c>
      <c r="FT213" s="40">
        <v>74.930033494603606</v>
      </c>
      <c r="FU213" s="40">
        <v>2.0396231484973999E-2</v>
      </c>
      <c r="FV213" s="40">
        <v>0</v>
      </c>
      <c r="FW213" s="40">
        <v>0</v>
      </c>
      <c r="FX213" s="41">
        <v>1</v>
      </c>
      <c r="FY213" s="22"/>
      <c r="FZ213" s="22"/>
    </row>
    <row r="214" spans="1:182" x14ac:dyDescent="0.2">
      <c r="A214" t="s">
        <v>42</v>
      </c>
      <c r="B214" t="s">
        <v>58</v>
      </c>
      <c r="C214" t="s">
        <v>3</v>
      </c>
      <c r="D214" t="s">
        <v>41</v>
      </c>
      <c r="E214" t="s">
        <v>78</v>
      </c>
      <c r="F214" s="22" t="s">
        <v>78</v>
      </c>
      <c r="G214" s="35">
        <v>43672</v>
      </c>
      <c r="H214" s="40">
        <v>690</v>
      </c>
      <c r="I214" s="40">
        <v>0.66952191048445397</v>
      </c>
      <c r="J214" s="40">
        <v>0.55131584151061197</v>
      </c>
      <c r="K214" s="40">
        <v>0.48309269438247199</v>
      </c>
      <c r="L214" s="40">
        <v>0.427844523862421</v>
      </c>
      <c r="M214" s="40">
        <v>0.39571321895348799</v>
      </c>
      <c r="N214" s="40">
        <v>0.39644566091553601</v>
      </c>
      <c r="O214" s="40">
        <v>0.41596550145392602</v>
      </c>
      <c r="P214" s="40">
        <v>0.451091315886056</v>
      </c>
      <c r="Q214" s="40">
        <v>0.49000269461978702</v>
      </c>
      <c r="R214" s="40">
        <v>0.55751029406119301</v>
      </c>
      <c r="S214" s="40">
        <v>0.67246225074656296</v>
      </c>
      <c r="T214" s="40">
        <v>0.83631445832833595</v>
      </c>
      <c r="U214" s="40">
        <v>1.0076435499190299</v>
      </c>
      <c r="V214" s="40">
        <v>1.13947931374899</v>
      </c>
      <c r="W214" s="40">
        <v>1.3054488008659799</v>
      </c>
      <c r="X214" s="40">
        <v>1.4418754486513701</v>
      </c>
      <c r="Y214" s="40">
        <v>1.5975876248695</v>
      </c>
      <c r="Z214" s="40">
        <v>1.6623450120965599</v>
      </c>
      <c r="AA214" s="40">
        <v>1.60260806037074</v>
      </c>
      <c r="AB214" s="40">
        <v>1.47741732106966</v>
      </c>
      <c r="AC214" s="40">
        <v>1.3232806036326901</v>
      </c>
      <c r="AD214" s="40">
        <v>1.1505765601848801</v>
      </c>
      <c r="AE214" s="40">
        <v>0.93655346217722701</v>
      </c>
      <c r="AF214" s="40">
        <v>0.73804211681198795</v>
      </c>
      <c r="AG214" s="40">
        <v>6.2742741413811102E-4</v>
      </c>
      <c r="AH214" s="40">
        <v>-9.9869888652653303E-3</v>
      </c>
      <c r="AI214" s="40">
        <v>8.2354613529681698E-3</v>
      </c>
      <c r="AJ214" s="40">
        <v>1.60737200749412E-3</v>
      </c>
      <c r="AK214" s="40">
        <v>-1.27951882066892E-4</v>
      </c>
      <c r="AL214" s="40">
        <v>3.6789199997402399E-3</v>
      </c>
      <c r="AM214" s="40">
        <v>-2.04174315268742E-2</v>
      </c>
      <c r="AN214" s="40">
        <v>-1.36615616371802E-2</v>
      </c>
      <c r="AO214" s="40">
        <v>-3.46705649528795E-3</v>
      </c>
      <c r="AP214" s="40">
        <v>-4.4636511742495198E-4</v>
      </c>
      <c r="AQ214" s="40">
        <v>-2.6758159339926499E-3</v>
      </c>
      <c r="AR214" s="40">
        <v>-3.1349137882801897E-4</v>
      </c>
      <c r="AS214" s="40">
        <v>-2.5147995378337298E-2</v>
      </c>
      <c r="AT214" s="40">
        <v>-6.0838289395429004E-3</v>
      </c>
      <c r="AU214" s="40">
        <v>0.156113932637341</v>
      </c>
      <c r="AV214" s="40">
        <v>0.227338091905844</v>
      </c>
      <c r="AW214" s="40">
        <v>0.27932254572106302</v>
      </c>
      <c r="AX214" s="40">
        <v>0.30616013984148799</v>
      </c>
      <c r="AY214" s="40">
        <v>0.12184729613898999</v>
      </c>
      <c r="AZ214" s="40">
        <v>-0.22428364954757399</v>
      </c>
      <c r="BA214" s="40">
        <v>-0.15017036425413299</v>
      </c>
      <c r="BB214" s="40">
        <v>-0.155724253888258</v>
      </c>
      <c r="BC214" s="40">
        <v>-8.9201700941424003E-2</v>
      </c>
      <c r="BD214" s="40">
        <v>-5.0097046061723299E-2</v>
      </c>
      <c r="BE214" s="40">
        <v>8.0301033426088599E-3</v>
      </c>
      <c r="BF214" s="40">
        <v>-1.18382390050175E-4</v>
      </c>
      <c r="BG214" s="40">
        <v>1.5075713965204201E-2</v>
      </c>
      <c r="BH214" s="40">
        <v>7.58723497281979E-3</v>
      </c>
      <c r="BI214" s="40">
        <v>5.1349749353257904E-3</v>
      </c>
      <c r="BJ214" s="40">
        <v>1.02485208454829E-2</v>
      </c>
      <c r="BK214" s="40">
        <v>-1.4007766248792301E-2</v>
      </c>
      <c r="BL214" s="40">
        <v>-6.6514336775862796E-3</v>
      </c>
      <c r="BM214" s="40">
        <v>5.9880708143820504E-3</v>
      </c>
      <c r="BN214" s="40">
        <v>9.4169205078622007E-3</v>
      </c>
      <c r="BO214" s="40">
        <v>6.0508897988329098E-3</v>
      </c>
      <c r="BP214" s="40">
        <v>6.8092466693939497E-3</v>
      </c>
      <c r="BQ214" s="40">
        <v>-1.8072254908052299E-2</v>
      </c>
      <c r="BR214" s="40">
        <v>4.9005519170708103E-3</v>
      </c>
      <c r="BS214" s="40">
        <v>0.17615147926403699</v>
      </c>
      <c r="BT214" s="40">
        <v>0.25259580096059903</v>
      </c>
      <c r="BU214" s="40">
        <v>0.30495448738019199</v>
      </c>
      <c r="BV214" s="40">
        <v>0.32727497035710301</v>
      </c>
      <c r="BW214" s="40">
        <v>0.150249352234572</v>
      </c>
      <c r="BX214" s="40">
        <v>-0.19712847460705299</v>
      </c>
      <c r="BY214" s="40">
        <v>-0.130456518209775</v>
      </c>
      <c r="BZ214" s="40">
        <v>-0.13580653482242599</v>
      </c>
      <c r="CA214" s="40">
        <v>-7.03538680699302E-2</v>
      </c>
      <c r="CB214" s="40">
        <v>-3.5605547996981401E-2</v>
      </c>
      <c r="CC214" s="40">
        <v>1.3157174140117901E-2</v>
      </c>
      <c r="CD214" s="40">
        <v>6.7165843922436901E-3</v>
      </c>
      <c r="CE214" s="40">
        <v>1.98132520871824E-2</v>
      </c>
      <c r="CF214" s="40">
        <v>1.1728869846326999E-2</v>
      </c>
      <c r="CG214" s="40">
        <v>8.78006201675572E-3</v>
      </c>
      <c r="CH214" s="40">
        <v>1.4798606378466E-2</v>
      </c>
      <c r="CI214" s="40">
        <v>-9.5684516027640994E-3</v>
      </c>
      <c r="CJ214" s="40">
        <v>-1.7962404075142499E-3</v>
      </c>
      <c r="CK214" s="40">
        <v>1.25366631861885E-2</v>
      </c>
      <c r="CL214" s="40">
        <v>1.62482020857047E-2</v>
      </c>
      <c r="CM214" s="40">
        <v>1.2094979605485799E-2</v>
      </c>
      <c r="CN214" s="40">
        <v>1.1742433343809E-2</v>
      </c>
      <c r="CO214" s="40">
        <v>-1.3171618612949101E-2</v>
      </c>
      <c r="CP214" s="40">
        <v>1.25083006369713E-2</v>
      </c>
      <c r="CQ214" s="40">
        <v>0.19002942301790901</v>
      </c>
      <c r="CR214" s="40">
        <v>0.27008921331011998</v>
      </c>
      <c r="CS214" s="40">
        <v>0.32270709209148901</v>
      </c>
      <c r="CT214" s="40">
        <v>0.34189903765074198</v>
      </c>
      <c r="CU214" s="40">
        <v>0.16992052976604</v>
      </c>
      <c r="CV214" s="40">
        <v>-0.178320883165244</v>
      </c>
      <c r="CW214" s="40">
        <v>-0.11680276849315099</v>
      </c>
      <c r="CX214" s="40">
        <v>-0.12201158327218101</v>
      </c>
      <c r="CY214" s="40">
        <v>-5.7299916438722003E-2</v>
      </c>
      <c r="CZ214" s="40">
        <v>-2.5568780582357498E-2</v>
      </c>
      <c r="DA214" s="40">
        <v>1.8284244937626901E-2</v>
      </c>
      <c r="DB214" s="40">
        <v>1.35515511745376E-2</v>
      </c>
      <c r="DC214" s="40">
        <v>2.4550790209160501E-2</v>
      </c>
      <c r="DD214" s="40">
        <v>1.58705047198342E-2</v>
      </c>
      <c r="DE214" s="40">
        <v>1.2425149098185701E-2</v>
      </c>
      <c r="DF214" s="40">
        <v>1.9348691911449199E-2</v>
      </c>
      <c r="DG214" s="40">
        <v>-5.1291369567358601E-3</v>
      </c>
      <c r="DH214" s="40">
        <v>3.0589528625577802E-3</v>
      </c>
      <c r="DI214" s="40">
        <v>1.9085255557995E-2</v>
      </c>
      <c r="DJ214" s="40">
        <v>2.3079483663547101E-2</v>
      </c>
      <c r="DK214" s="40">
        <v>1.8139069412138598E-2</v>
      </c>
      <c r="DL214" s="40">
        <v>1.6675620018224101E-2</v>
      </c>
      <c r="DM214" s="40">
        <v>-8.2709823178458101E-3</v>
      </c>
      <c r="DN214" s="40">
        <v>2.0116049356871699E-2</v>
      </c>
      <c r="DO214" s="40">
        <v>0.20390736677178101</v>
      </c>
      <c r="DP214" s="40">
        <v>0.28758262565964099</v>
      </c>
      <c r="DQ214" s="40">
        <v>0.34045969680278598</v>
      </c>
      <c r="DR214" s="40">
        <v>0.356523104944381</v>
      </c>
      <c r="DS214" s="40">
        <v>0.18959170729750699</v>
      </c>
      <c r="DT214" s="40">
        <v>-0.15951329172343401</v>
      </c>
      <c r="DU214" s="40">
        <v>-0.103149018776527</v>
      </c>
      <c r="DV214" s="40">
        <v>-0.108216631721936</v>
      </c>
      <c r="DW214" s="40">
        <v>-4.4245964807513902E-2</v>
      </c>
      <c r="DX214" s="40">
        <v>-1.55320131677335E-2</v>
      </c>
      <c r="DY214" s="40">
        <v>2.5686920866097598E-2</v>
      </c>
      <c r="DZ214" s="40">
        <v>2.34201576497527E-2</v>
      </c>
      <c r="EA214" s="40">
        <v>3.13910428213965E-2</v>
      </c>
      <c r="EB214" s="40">
        <v>2.18503676851599E-2</v>
      </c>
      <c r="EC214" s="40">
        <v>1.7688075915578302E-2</v>
      </c>
      <c r="ED214" s="40">
        <v>2.5918292757191801E-2</v>
      </c>
      <c r="EE214" s="40">
        <v>1.28052832134598E-3</v>
      </c>
      <c r="EF214" s="40">
        <v>1.00690808221517E-2</v>
      </c>
      <c r="EG214" s="40">
        <v>2.8540382867664998E-2</v>
      </c>
      <c r="EH214" s="40">
        <v>3.29427692888343E-2</v>
      </c>
      <c r="EI214" s="40">
        <v>2.6865775144964198E-2</v>
      </c>
      <c r="EJ214" s="40">
        <v>2.3798358066446101E-2</v>
      </c>
      <c r="EK214" s="40">
        <v>-1.19524184756082E-3</v>
      </c>
      <c r="EL214" s="40">
        <v>3.1100430213485401E-2</v>
      </c>
      <c r="EM214" s="40">
        <v>0.223944913398477</v>
      </c>
      <c r="EN214" s="40">
        <v>0.31284033471439499</v>
      </c>
      <c r="EO214" s="40">
        <v>0.366091638461915</v>
      </c>
      <c r="EP214" s="40">
        <v>0.37763793545999602</v>
      </c>
      <c r="EQ214" s="40">
        <v>0.21799376339308901</v>
      </c>
      <c r="ER214" s="40">
        <v>-0.13235811678291301</v>
      </c>
      <c r="ES214" s="40">
        <v>-8.3435172732169202E-2</v>
      </c>
      <c r="ET214" s="40">
        <v>-8.8298912656103401E-2</v>
      </c>
      <c r="EU214" s="40">
        <v>-2.5398131936020099E-2</v>
      </c>
      <c r="EV214" s="40">
        <v>-1.04051510299167E-3</v>
      </c>
      <c r="EW214" s="40">
        <v>78.951111111111103</v>
      </c>
      <c r="EX214" s="40">
        <v>76.853333333333296</v>
      </c>
      <c r="EY214" s="40">
        <v>75.402222222222207</v>
      </c>
      <c r="EZ214" s="40">
        <v>73.146666666666704</v>
      </c>
      <c r="FA214" s="40">
        <v>69.891111111111101</v>
      </c>
      <c r="FB214" s="40">
        <v>67.988888888888894</v>
      </c>
      <c r="FC214" s="40">
        <v>66.282222222222202</v>
      </c>
      <c r="FD214" s="40">
        <v>67.282222222222202</v>
      </c>
      <c r="FE214" s="40">
        <v>70.026666666666699</v>
      </c>
      <c r="FF214" s="40">
        <v>73.9177777777778</v>
      </c>
      <c r="FG214" s="40">
        <v>78.9177777777778</v>
      </c>
      <c r="FH214" s="40">
        <v>83.2222222222222</v>
      </c>
      <c r="FI214" s="40">
        <v>85.673333333333304</v>
      </c>
      <c r="FJ214" s="40">
        <v>88.477777777777803</v>
      </c>
      <c r="FK214" s="40">
        <v>91.282222222222202</v>
      </c>
      <c r="FL214" s="40">
        <v>93.086666666666702</v>
      </c>
      <c r="FM214" s="40">
        <v>95.342222222222205</v>
      </c>
      <c r="FN214" s="40">
        <v>95.391111111111101</v>
      </c>
      <c r="FO214" s="40">
        <v>93.342222222222205</v>
      </c>
      <c r="FP214" s="40">
        <v>89.488888888888894</v>
      </c>
      <c r="FQ214" s="40">
        <v>84.44</v>
      </c>
      <c r="FR214" s="40">
        <v>79.488888888888894</v>
      </c>
      <c r="FS214" s="40">
        <v>76.94</v>
      </c>
      <c r="FT214" s="40">
        <v>74.793333333333294</v>
      </c>
      <c r="FU214" s="40">
        <v>4.61088029276112E-2</v>
      </c>
      <c r="FV214" s="40">
        <v>0</v>
      </c>
      <c r="FW214" s="40">
        <v>0</v>
      </c>
      <c r="FX214" s="41">
        <v>1</v>
      </c>
      <c r="FY214" s="22"/>
      <c r="FZ214" s="22"/>
    </row>
    <row r="215" spans="1:182" x14ac:dyDescent="0.2">
      <c r="A215" t="s">
        <v>42</v>
      </c>
      <c r="B215" t="s">
        <v>58</v>
      </c>
      <c r="C215" t="s">
        <v>3</v>
      </c>
      <c r="D215" t="s">
        <v>1</v>
      </c>
      <c r="E215" t="s">
        <v>1</v>
      </c>
      <c r="F215" s="22" t="s">
        <v>1</v>
      </c>
      <c r="G215" s="35">
        <v>43690</v>
      </c>
      <c r="H215" s="40">
        <v>66427</v>
      </c>
      <c r="I215" s="40">
        <v>63.606482240395401</v>
      </c>
      <c r="J215" s="40">
        <v>55.876381013541398</v>
      </c>
      <c r="K215" s="40">
        <v>50.291966372008503</v>
      </c>
      <c r="L215" s="40">
        <v>46.671349940260797</v>
      </c>
      <c r="M215" s="40">
        <v>45.207669727486802</v>
      </c>
      <c r="N215" s="40">
        <v>45.790971718578</v>
      </c>
      <c r="O215" s="40">
        <v>49.387739781406303</v>
      </c>
      <c r="P215" s="40">
        <v>52.8872390501582</v>
      </c>
      <c r="Q215" s="40">
        <v>54.619553980066897</v>
      </c>
      <c r="R215" s="40">
        <v>58.942117228542301</v>
      </c>
      <c r="S215" s="40">
        <v>65.310910072477597</v>
      </c>
      <c r="T215" s="40">
        <v>74.296665511082296</v>
      </c>
      <c r="U215" s="40">
        <v>85.947334772499104</v>
      </c>
      <c r="V215" s="40">
        <v>98.847304562747894</v>
      </c>
      <c r="W215" s="40">
        <v>110.824570334708</v>
      </c>
      <c r="X215" s="40">
        <v>124.284895598509</v>
      </c>
      <c r="Y215" s="40">
        <v>136.27512210043199</v>
      </c>
      <c r="Z215" s="40">
        <v>145.109347769371</v>
      </c>
      <c r="AA215" s="40">
        <v>146.80770521300499</v>
      </c>
      <c r="AB215" s="40">
        <v>140.30746309968899</v>
      </c>
      <c r="AC215" s="40">
        <v>131.91195071208699</v>
      </c>
      <c r="AD215" s="40">
        <v>121.248825956113</v>
      </c>
      <c r="AE215" s="40">
        <v>101.193885510127</v>
      </c>
      <c r="AF215" s="40">
        <v>82.635932031671501</v>
      </c>
      <c r="AG215" s="40">
        <v>3.25270142971604E-2</v>
      </c>
      <c r="AH215" s="40">
        <v>4.6529574060800202E-2</v>
      </c>
      <c r="AI215" s="40">
        <v>-8.7253176139632099E-2</v>
      </c>
      <c r="AJ215" s="40">
        <v>0.104256004107548</v>
      </c>
      <c r="AK215" s="40">
        <v>0.11706945093679701</v>
      </c>
      <c r="AL215" s="40">
        <v>0.163865963682088</v>
      </c>
      <c r="AM215" s="40">
        <v>-8.7312158784943902E-2</v>
      </c>
      <c r="AN215" s="40">
        <v>-0.190799903866811</v>
      </c>
      <c r="AO215" s="40">
        <v>-5.6711560660136599E-3</v>
      </c>
      <c r="AP215" s="40">
        <v>-0.38373909693316999</v>
      </c>
      <c r="AQ215" s="40">
        <v>-0.18612754980348201</v>
      </c>
      <c r="AR215" s="40">
        <v>6.1458977371628302E-2</v>
      </c>
      <c r="AS215" s="40">
        <v>-0.13119177389436501</v>
      </c>
      <c r="AT215" s="40">
        <v>0.79185476527990195</v>
      </c>
      <c r="AU215" s="40">
        <v>10.920949055742501</v>
      </c>
      <c r="AV215" s="40">
        <v>13.6634087262227</v>
      </c>
      <c r="AW215" s="40">
        <v>14.9397928648341</v>
      </c>
      <c r="AX215" s="40">
        <v>15.6161714673805</v>
      </c>
      <c r="AY215" s="40">
        <v>12.429426135267301</v>
      </c>
      <c r="AZ215" s="40">
        <v>-2.4039258488922401</v>
      </c>
      <c r="BA215" s="40">
        <v>-4.2218161247381598</v>
      </c>
      <c r="BB215" s="40">
        <v>-3.7350378987194399</v>
      </c>
      <c r="BC215" s="40">
        <v>-3.1091005151753301</v>
      </c>
      <c r="BD215" s="40">
        <v>-2.0156570435920802</v>
      </c>
      <c r="BE215" s="40">
        <v>7.0716357170398703E-2</v>
      </c>
      <c r="BF215" s="40">
        <v>8.6061968747965206E-2</v>
      </c>
      <c r="BG215" s="40">
        <v>-4.9848648458424002E-2</v>
      </c>
      <c r="BH215" s="40">
        <v>0.145328927408961</v>
      </c>
      <c r="BI215" s="40">
        <v>0.15464109183667701</v>
      </c>
      <c r="BJ215" s="40">
        <v>0.19825755282089499</v>
      </c>
      <c r="BK215" s="40">
        <v>-5.1238084508250299E-2</v>
      </c>
      <c r="BL215" s="40">
        <v>-0.15823989231580701</v>
      </c>
      <c r="BM215" s="40">
        <v>2.2162557826731401E-2</v>
      </c>
      <c r="BN215" s="40">
        <v>-0.35374040420273301</v>
      </c>
      <c r="BO215" s="40">
        <v>-0.16012643230644999</v>
      </c>
      <c r="BP215" s="40">
        <v>8.4713455582421604E-2</v>
      </c>
      <c r="BQ215" s="40">
        <v>-0.10839346524448799</v>
      </c>
      <c r="BR215" s="40">
        <v>0.84641112638960903</v>
      </c>
      <c r="BS215" s="40">
        <v>11.0003469585909</v>
      </c>
      <c r="BT215" s="40">
        <v>13.7467144977969</v>
      </c>
      <c r="BU215" s="40">
        <v>15.0324264569878</v>
      </c>
      <c r="BV215" s="40">
        <v>15.7262607772905</v>
      </c>
      <c r="BW215" s="40">
        <v>12.5376919035418</v>
      </c>
      <c r="BX215" s="40">
        <v>-2.32178748736361</v>
      </c>
      <c r="BY215" s="40">
        <v>-4.1496731612064597</v>
      </c>
      <c r="BZ215" s="40">
        <v>-3.6444497199565702</v>
      </c>
      <c r="CA215" s="40">
        <v>-3.02476225572667</v>
      </c>
      <c r="CB215" s="40">
        <v>-1.95950474646136</v>
      </c>
      <c r="CC215" s="40">
        <v>9.7166179709352804E-2</v>
      </c>
      <c r="CD215" s="40">
        <v>0.113441984881947</v>
      </c>
      <c r="CE215" s="40">
        <v>-2.3942386530710999E-2</v>
      </c>
      <c r="CF215" s="40">
        <v>0.173775908968305</v>
      </c>
      <c r="CG215" s="40">
        <v>0.18066309587057</v>
      </c>
      <c r="CH215" s="40">
        <v>0.22207706269236499</v>
      </c>
      <c r="CI215" s="40">
        <v>-2.6253290555583699E-2</v>
      </c>
      <c r="CJ215" s="40">
        <v>-0.13568892750216899</v>
      </c>
      <c r="CK215" s="40">
        <v>4.1440103279838103E-2</v>
      </c>
      <c r="CL215" s="40">
        <v>-0.33296340100174998</v>
      </c>
      <c r="CM215" s="40">
        <v>-0.142118137534431</v>
      </c>
      <c r="CN215" s="40">
        <v>0.10081943635179701</v>
      </c>
      <c r="CO215" s="40">
        <v>-9.2603426123387095E-2</v>
      </c>
      <c r="CP215" s="40">
        <v>0.88419669590078398</v>
      </c>
      <c r="CQ215" s="40">
        <v>11.0553377042362</v>
      </c>
      <c r="CR215" s="40">
        <v>13.8044118214173</v>
      </c>
      <c r="CS215" s="40">
        <v>15.0965842007265</v>
      </c>
      <c r="CT215" s="40">
        <v>15.8025082979725</v>
      </c>
      <c r="CU215" s="40">
        <v>12.6126764448421</v>
      </c>
      <c r="CV215" s="40">
        <v>-2.2648987083845098</v>
      </c>
      <c r="CW215" s="40">
        <v>-4.0997071644313596</v>
      </c>
      <c r="CX215" s="40">
        <v>-3.5817086233014699</v>
      </c>
      <c r="CY215" s="40">
        <v>-2.9663498341496402</v>
      </c>
      <c r="CZ215" s="40">
        <v>-1.92061383652367</v>
      </c>
      <c r="DA215" s="40">
        <v>0.123616002248307</v>
      </c>
      <c r="DB215" s="40">
        <v>0.14082200101592801</v>
      </c>
      <c r="DC215" s="40">
        <v>1.9638753970020201E-3</v>
      </c>
      <c r="DD215" s="40">
        <v>0.202222890527648</v>
      </c>
      <c r="DE215" s="40">
        <v>0.20668509990446299</v>
      </c>
      <c r="DF215" s="40">
        <v>0.24589657256383499</v>
      </c>
      <c r="DG215" s="40">
        <v>-1.2684966029170501E-3</v>
      </c>
      <c r="DH215" s="40">
        <v>-0.113137962688532</v>
      </c>
      <c r="DI215" s="40">
        <v>6.0717648732944898E-2</v>
      </c>
      <c r="DJ215" s="40">
        <v>-0.31218639780076801</v>
      </c>
      <c r="DK215" s="40">
        <v>-0.12410984276241201</v>
      </c>
      <c r="DL215" s="40">
        <v>0.11692541712117201</v>
      </c>
      <c r="DM215" s="40">
        <v>-7.6813387002286404E-2</v>
      </c>
      <c r="DN215" s="40">
        <v>0.92198226541195905</v>
      </c>
      <c r="DO215" s="40">
        <v>11.1103284498815</v>
      </c>
      <c r="DP215" s="40">
        <v>13.862109145037801</v>
      </c>
      <c r="DQ215" s="40">
        <v>15.1607419444653</v>
      </c>
      <c r="DR215" s="40">
        <v>15.878755818654399</v>
      </c>
      <c r="DS215" s="40">
        <v>12.6876609861423</v>
      </c>
      <c r="DT215" s="40">
        <v>-2.2080099294054198</v>
      </c>
      <c r="DU215" s="40">
        <v>-4.0497411676562498</v>
      </c>
      <c r="DV215" s="40">
        <v>-3.5189675266463598</v>
      </c>
      <c r="DW215" s="40">
        <v>-2.9079374125726098</v>
      </c>
      <c r="DX215" s="40">
        <v>-1.8817229265859901</v>
      </c>
      <c r="DY215" s="40">
        <v>0.16180534512154501</v>
      </c>
      <c r="DZ215" s="40">
        <v>0.180354395703093</v>
      </c>
      <c r="EA215" s="40">
        <v>3.9368403078210101E-2</v>
      </c>
      <c r="EB215" s="40">
        <v>0.24329581382906099</v>
      </c>
      <c r="EC215" s="40">
        <v>0.24425674080434301</v>
      </c>
      <c r="ED215" s="40">
        <v>0.28028816170264098</v>
      </c>
      <c r="EE215" s="40">
        <v>3.4805577673776601E-2</v>
      </c>
      <c r="EF215" s="40">
        <v>-8.0577951137528206E-2</v>
      </c>
      <c r="EG215" s="40">
        <v>8.8551362625689994E-2</v>
      </c>
      <c r="EH215" s="40">
        <v>-0.28218770507033097</v>
      </c>
      <c r="EI215" s="40">
        <v>-9.8108725265380697E-2</v>
      </c>
      <c r="EJ215" s="40">
        <v>0.14017989533196601</v>
      </c>
      <c r="EK215" s="40">
        <v>-5.4015078352409103E-2</v>
      </c>
      <c r="EL215" s="40">
        <v>0.97653862652166601</v>
      </c>
      <c r="EM215" s="40">
        <v>11.189726352729799</v>
      </c>
      <c r="EN215" s="40">
        <v>13.945414916612</v>
      </c>
      <c r="EO215" s="40">
        <v>15.253375536619</v>
      </c>
      <c r="EP215" s="40">
        <v>15.988845128564501</v>
      </c>
      <c r="EQ215" s="40">
        <v>12.7959267544169</v>
      </c>
      <c r="ER215" s="40">
        <v>-2.1258715678767901</v>
      </c>
      <c r="ES215" s="40">
        <v>-3.9775982041245599</v>
      </c>
      <c r="ET215" s="40">
        <v>-3.4283793478834999</v>
      </c>
      <c r="EU215" s="40">
        <v>-2.8235991531239399</v>
      </c>
      <c r="EV215" s="40">
        <v>-1.8255706294552601</v>
      </c>
      <c r="EW215" s="40">
        <v>73.6475133618071</v>
      </c>
      <c r="EX215" s="40">
        <v>72.647395154694607</v>
      </c>
      <c r="EY215" s="40">
        <v>71.317918622276807</v>
      </c>
      <c r="EZ215" s="40">
        <v>69.937138978180798</v>
      </c>
      <c r="FA215" s="40">
        <v>69.105789977246204</v>
      </c>
      <c r="FB215" s="40">
        <v>67.814337430320705</v>
      </c>
      <c r="FC215" s="40">
        <v>66.951470106938601</v>
      </c>
      <c r="FD215" s="40">
        <v>67.449842828227204</v>
      </c>
      <c r="FE215" s="40">
        <v>71.621240328825607</v>
      </c>
      <c r="FF215" s="40">
        <v>76.526382456872696</v>
      </c>
      <c r="FG215" s="40">
        <v>81.043141447362999</v>
      </c>
      <c r="FH215" s="40">
        <v>85.221079491345193</v>
      </c>
      <c r="FI215" s="40">
        <v>88.8225503435782</v>
      </c>
      <c r="FJ215" s="40">
        <v>91.702415554303599</v>
      </c>
      <c r="FK215" s="40">
        <v>93.600633901512097</v>
      </c>
      <c r="FL215" s="40">
        <v>95.117346600198204</v>
      </c>
      <c r="FM215" s="40">
        <v>95.980663370502498</v>
      </c>
      <c r="FN215" s="40">
        <v>95.870714740026898</v>
      </c>
      <c r="FO215" s="40">
        <v>95.010496542097798</v>
      </c>
      <c r="FP215" s="40">
        <v>92.448880144754298</v>
      </c>
      <c r="FQ215" s="40">
        <v>88.290985665284595</v>
      </c>
      <c r="FR215" s="40">
        <v>84.535775957915106</v>
      </c>
      <c r="FS215" s="40">
        <v>80.989061055168406</v>
      </c>
      <c r="FT215" s="40">
        <v>78.284603172311805</v>
      </c>
      <c r="FU215" s="40">
        <v>1.8820306439637901E-3</v>
      </c>
      <c r="FV215" s="40">
        <v>0</v>
      </c>
      <c r="FW215" s="40">
        <v>0</v>
      </c>
      <c r="FX215" s="41">
        <v>1</v>
      </c>
      <c r="FY215" s="22"/>
      <c r="FZ215" s="22"/>
    </row>
    <row r="216" spans="1:182" x14ac:dyDescent="0.2">
      <c r="A216" t="s">
        <v>42</v>
      </c>
      <c r="B216" t="s">
        <v>58</v>
      </c>
      <c r="C216" t="s">
        <v>3</v>
      </c>
      <c r="D216" t="s">
        <v>1</v>
      </c>
      <c r="E216" t="s">
        <v>1</v>
      </c>
      <c r="F216" s="22" t="s">
        <v>77</v>
      </c>
      <c r="G216" s="35">
        <v>43690</v>
      </c>
      <c r="H216" s="40">
        <v>54213</v>
      </c>
      <c r="I216" s="40">
        <v>53.221960151915503</v>
      </c>
      <c r="J216" s="40">
        <v>46.775513206997402</v>
      </c>
      <c r="K216" s="40">
        <v>42.087178917474198</v>
      </c>
      <c r="L216" s="40">
        <v>39.0422252159834</v>
      </c>
      <c r="M216" s="40">
        <v>37.739130654554302</v>
      </c>
      <c r="N216" s="40">
        <v>37.992611776079102</v>
      </c>
      <c r="O216" s="40">
        <v>40.777469135836</v>
      </c>
      <c r="P216" s="40">
        <v>43.556573898196298</v>
      </c>
      <c r="Q216" s="40">
        <v>44.836921716921204</v>
      </c>
      <c r="R216" s="40">
        <v>48.385641394777103</v>
      </c>
      <c r="S216" s="40">
        <v>53.734784218079</v>
      </c>
      <c r="T216" s="40">
        <v>61.032098144413602</v>
      </c>
      <c r="U216" s="40">
        <v>70.502754359863104</v>
      </c>
      <c r="V216" s="40">
        <v>80.888568311041993</v>
      </c>
      <c r="W216" s="40">
        <v>90.409455626371695</v>
      </c>
      <c r="X216" s="40">
        <v>100.863656936277</v>
      </c>
      <c r="Y216" s="40">
        <v>110.25033045441801</v>
      </c>
      <c r="Z216" s="40">
        <v>117.282445026937</v>
      </c>
      <c r="AA216" s="40">
        <v>118.76789383630801</v>
      </c>
      <c r="AB216" s="40">
        <v>113.45390899467201</v>
      </c>
      <c r="AC216" s="40">
        <v>107.295487525852</v>
      </c>
      <c r="AD216" s="40">
        <v>99.378863702400594</v>
      </c>
      <c r="AE216" s="40">
        <v>83.640051444116494</v>
      </c>
      <c r="AF216" s="40">
        <v>68.656783436248702</v>
      </c>
      <c r="AG216" s="40">
        <v>-8.5916731417156306E-2</v>
      </c>
      <c r="AH216" s="40">
        <v>-0.13966883587343801</v>
      </c>
      <c r="AI216" s="40">
        <v>-0.20794266537185499</v>
      </c>
      <c r="AJ216" s="40">
        <v>-6.3688181390823703E-2</v>
      </c>
      <c r="AK216" s="40">
        <v>-3.9212546592068201E-3</v>
      </c>
      <c r="AL216" s="40">
        <v>-1.59840214257603E-2</v>
      </c>
      <c r="AM216" s="40">
        <v>-0.138526355124063</v>
      </c>
      <c r="AN216" s="40">
        <v>-0.36835576194166297</v>
      </c>
      <c r="AO216" s="40">
        <v>-0.28260692364741602</v>
      </c>
      <c r="AP216" s="40">
        <v>-0.48713500014752598</v>
      </c>
      <c r="AQ216" s="40">
        <v>-0.33722356930175701</v>
      </c>
      <c r="AR216" s="40">
        <v>6.5026932551662003E-2</v>
      </c>
      <c r="AS216" s="40">
        <v>-0.11191733609714601</v>
      </c>
      <c r="AT216" s="40">
        <v>0.456160607093057</v>
      </c>
      <c r="AU216" s="40">
        <v>6.63067184599476</v>
      </c>
      <c r="AV216" s="40">
        <v>8.2678075244280098</v>
      </c>
      <c r="AW216" s="40">
        <v>9.0342606749291807</v>
      </c>
      <c r="AX216" s="40">
        <v>9.7075734668452007</v>
      </c>
      <c r="AY216" s="40">
        <v>9.1940335942218407</v>
      </c>
      <c r="AZ216" s="40">
        <v>0.43271784366870703</v>
      </c>
      <c r="BA216" s="40">
        <v>-1.8241647584508001</v>
      </c>
      <c r="BB216" s="40">
        <v>-1.9842924097268499</v>
      </c>
      <c r="BC216" s="40">
        <v>-2.1298969595214898</v>
      </c>
      <c r="BD216" s="40">
        <v>-1.5666290940315499</v>
      </c>
      <c r="BE216" s="40">
        <v>-5.0464101980691498E-2</v>
      </c>
      <c r="BF216" s="40">
        <v>-0.105471455165854</v>
      </c>
      <c r="BG216" s="40">
        <v>-0.17684535714090699</v>
      </c>
      <c r="BH216" s="40">
        <v>-2.8382370633546702E-2</v>
      </c>
      <c r="BI216" s="40">
        <v>2.62662727524475E-2</v>
      </c>
      <c r="BJ216" s="40">
        <v>1.4520382569045301E-2</v>
      </c>
      <c r="BK216" s="40">
        <v>-0.10206172798909099</v>
      </c>
      <c r="BL216" s="40">
        <v>-0.33460848642026397</v>
      </c>
      <c r="BM216" s="40">
        <v>-0.25310267897135202</v>
      </c>
      <c r="BN216" s="40">
        <v>-0.46409800106314197</v>
      </c>
      <c r="BO216" s="40">
        <v>-0.31914271042174103</v>
      </c>
      <c r="BP216" s="40">
        <v>8.0829192547444598E-2</v>
      </c>
      <c r="BQ216" s="40">
        <v>-9.6355473637634997E-2</v>
      </c>
      <c r="BR216" s="40">
        <v>0.50294496894016205</v>
      </c>
      <c r="BS216" s="40">
        <v>6.6979490163237703</v>
      </c>
      <c r="BT216" s="40">
        <v>8.3328485758672706</v>
      </c>
      <c r="BU216" s="40">
        <v>9.0973310151698303</v>
      </c>
      <c r="BV216" s="40">
        <v>9.7723251442668104</v>
      </c>
      <c r="BW216" s="40">
        <v>9.2705497782587702</v>
      </c>
      <c r="BX216" s="40">
        <v>0.49518287098115599</v>
      </c>
      <c r="BY216" s="40">
        <v>-1.76767634127613</v>
      </c>
      <c r="BZ216" s="40">
        <v>-1.91050183214563</v>
      </c>
      <c r="CA216" s="40">
        <v>-2.0611886290789898</v>
      </c>
      <c r="CB216" s="40">
        <v>-1.52046812260118</v>
      </c>
      <c r="CC216" s="40">
        <v>-2.5909718831278499E-2</v>
      </c>
      <c r="CD216" s="40">
        <v>-8.1786453462236702E-2</v>
      </c>
      <c r="CE216" s="40">
        <v>-0.15530745619095099</v>
      </c>
      <c r="CF216" s="40">
        <v>-3.9296736540899496E-3</v>
      </c>
      <c r="CG216" s="40">
        <v>4.7174062278399202E-2</v>
      </c>
      <c r="CH216" s="40">
        <v>3.5647639851195997E-2</v>
      </c>
      <c r="CI216" s="40">
        <v>-7.6806438316510101E-2</v>
      </c>
      <c r="CJ216" s="40">
        <v>-0.31123522619745703</v>
      </c>
      <c r="CK216" s="40">
        <v>-0.23266812898660599</v>
      </c>
      <c r="CL216" s="40">
        <v>-0.44814264567421702</v>
      </c>
      <c r="CM216" s="40">
        <v>-0.30661996264062003</v>
      </c>
      <c r="CN216" s="40">
        <v>9.1773789682572701E-2</v>
      </c>
      <c r="CO216" s="40">
        <v>-8.55773751038129E-2</v>
      </c>
      <c r="CP216" s="40">
        <v>0.53534767543766804</v>
      </c>
      <c r="CQ216" s="40">
        <v>6.7445449795492198</v>
      </c>
      <c r="CR216" s="40">
        <v>8.3778958099614993</v>
      </c>
      <c r="CS216" s="40">
        <v>9.1410133406912095</v>
      </c>
      <c r="CT216" s="40">
        <v>9.81717195879793</v>
      </c>
      <c r="CU216" s="40">
        <v>9.3235446542337801</v>
      </c>
      <c r="CV216" s="40">
        <v>0.53844595861241795</v>
      </c>
      <c r="CW216" s="40">
        <v>-1.7285526356199299</v>
      </c>
      <c r="CX216" s="40">
        <v>-1.8593947028989</v>
      </c>
      <c r="CY216" s="40">
        <v>-2.01360144871864</v>
      </c>
      <c r="CZ216" s="40">
        <v>-1.4884971744072899</v>
      </c>
      <c r="DA216" s="40">
        <v>-1.3553356818655101E-3</v>
      </c>
      <c r="DB216" s="40">
        <v>-5.81014517586197E-2</v>
      </c>
      <c r="DC216" s="40">
        <v>-0.13376955524099499</v>
      </c>
      <c r="DD216" s="40">
        <v>2.0523023325366801E-2</v>
      </c>
      <c r="DE216" s="40">
        <v>6.8081851804350904E-2</v>
      </c>
      <c r="DF216" s="40">
        <v>5.67748971333467E-2</v>
      </c>
      <c r="DG216" s="40">
        <v>-5.15511486439292E-2</v>
      </c>
      <c r="DH216" s="40">
        <v>-0.28786196597465002</v>
      </c>
      <c r="DI216" s="40">
        <v>-0.21223357900185999</v>
      </c>
      <c r="DJ216" s="40">
        <v>-0.43218729028529301</v>
      </c>
      <c r="DK216" s="40">
        <v>-0.29409721485949902</v>
      </c>
      <c r="DL216" s="40">
        <v>0.102718386817701</v>
      </c>
      <c r="DM216" s="40">
        <v>-7.47992765699909E-2</v>
      </c>
      <c r="DN216" s="40">
        <v>0.56775038193517402</v>
      </c>
      <c r="DO216" s="40">
        <v>6.7911409427746596</v>
      </c>
      <c r="DP216" s="40">
        <v>8.4229430440557298</v>
      </c>
      <c r="DQ216" s="40">
        <v>9.1846956662125905</v>
      </c>
      <c r="DR216" s="40">
        <v>9.8620187733290408</v>
      </c>
      <c r="DS216" s="40">
        <v>9.3765395302088006</v>
      </c>
      <c r="DT216" s="40">
        <v>0.58170904624368003</v>
      </c>
      <c r="DU216" s="40">
        <v>-1.68942892996373</v>
      </c>
      <c r="DV216" s="40">
        <v>-1.80828757365217</v>
      </c>
      <c r="DW216" s="40">
        <v>-1.9660142683583</v>
      </c>
      <c r="DX216" s="40">
        <v>-1.4565262262134</v>
      </c>
      <c r="DY216" s="40">
        <v>3.40972937545993E-2</v>
      </c>
      <c r="DZ216" s="40">
        <v>-2.3904071051035401E-2</v>
      </c>
      <c r="EA216" s="40">
        <v>-0.102672247010047</v>
      </c>
      <c r="EB216" s="40">
        <v>5.5828834082643802E-2</v>
      </c>
      <c r="EC216" s="40">
        <v>9.8269379216005204E-2</v>
      </c>
      <c r="ED216" s="40">
        <v>8.7279301128152298E-2</v>
      </c>
      <c r="EE216" s="40">
        <v>-1.50865215089569E-2</v>
      </c>
      <c r="EF216" s="40">
        <v>-0.25411469045325003</v>
      </c>
      <c r="EG216" s="40">
        <v>-0.182729334325795</v>
      </c>
      <c r="EH216" s="40">
        <v>-0.40915029120090901</v>
      </c>
      <c r="EI216" s="40">
        <v>-0.27601635597948199</v>
      </c>
      <c r="EJ216" s="40">
        <v>0.118520646813483</v>
      </c>
      <c r="EK216" s="40">
        <v>-5.9237414110479898E-2</v>
      </c>
      <c r="EL216" s="40">
        <v>0.61453474378227901</v>
      </c>
      <c r="EM216" s="40">
        <v>6.8584181131036797</v>
      </c>
      <c r="EN216" s="40">
        <v>8.4879840954949906</v>
      </c>
      <c r="EO216" s="40">
        <v>9.2477660064532401</v>
      </c>
      <c r="EP216" s="40">
        <v>9.9267704507506593</v>
      </c>
      <c r="EQ216" s="40">
        <v>9.4530557142457194</v>
      </c>
      <c r="ER216" s="40">
        <v>0.64417407355612899</v>
      </c>
      <c r="ES216" s="40">
        <v>-1.6329405127890599</v>
      </c>
      <c r="ET216" s="40">
        <v>-1.73449699607095</v>
      </c>
      <c r="EU216" s="40">
        <v>-1.8973059379157999</v>
      </c>
      <c r="EV216" s="40">
        <v>-1.4103652547830301</v>
      </c>
      <c r="EW216" s="40">
        <v>73.613481537530305</v>
      </c>
      <c r="EX216" s="40">
        <v>72.610943019156906</v>
      </c>
      <c r="EY216" s="40">
        <v>71.274572930024704</v>
      </c>
      <c r="EZ216" s="40">
        <v>69.879503921999998</v>
      </c>
      <c r="FA216" s="40">
        <v>69.061767748976607</v>
      </c>
      <c r="FB216" s="40">
        <v>67.750037317235694</v>
      </c>
      <c r="FC216" s="40">
        <v>66.870051009799695</v>
      </c>
      <c r="FD216" s="40">
        <v>67.372599106281299</v>
      </c>
      <c r="FE216" s="40">
        <v>71.554056843311699</v>
      </c>
      <c r="FF216" s="40">
        <v>76.484811809800505</v>
      </c>
      <c r="FG216" s="40">
        <v>80.970147776421697</v>
      </c>
      <c r="FH216" s="40">
        <v>85.178852176186993</v>
      </c>
      <c r="FI216" s="40">
        <v>88.787996480686303</v>
      </c>
      <c r="FJ216" s="40">
        <v>91.619192301125096</v>
      </c>
      <c r="FK216" s="40">
        <v>93.478705107412296</v>
      </c>
      <c r="FL216" s="40">
        <v>94.950788301507004</v>
      </c>
      <c r="FM216" s="40">
        <v>95.816560526287304</v>
      </c>
      <c r="FN216" s="40">
        <v>95.653506571082801</v>
      </c>
      <c r="FO216" s="40">
        <v>94.746329051673797</v>
      </c>
      <c r="FP216" s="40">
        <v>92.152260227991107</v>
      </c>
      <c r="FQ216" s="40">
        <v>88.013911880861997</v>
      </c>
      <c r="FR216" s="40">
        <v>84.323224404408407</v>
      </c>
      <c r="FS216" s="40">
        <v>80.827344513030397</v>
      </c>
      <c r="FT216" s="40">
        <v>78.132805672158995</v>
      </c>
      <c r="FU216" s="40">
        <v>1.6386060303538201E-3</v>
      </c>
      <c r="FV216" s="40">
        <v>0</v>
      </c>
      <c r="FW216" s="40">
        <v>0</v>
      </c>
      <c r="FX216" s="41">
        <v>1</v>
      </c>
      <c r="FY216" s="22"/>
      <c r="FZ216" s="22"/>
    </row>
    <row r="217" spans="1:182" x14ac:dyDescent="0.2">
      <c r="A217" t="s">
        <v>42</v>
      </c>
      <c r="B217" t="s">
        <v>58</v>
      </c>
      <c r="C217" t="s">
        <v>3</v>
      </c>
      <c r="D217" t="s">
        <v>1</v>
      </c>
      <c r="E217" t="s">
        <v>1</v>
      </c>
      <c r="F217" s="22" t="s">
        <v>78</v>
      </c>
      <c r="G217" s="35">
        <v>43690</v>
      </c>
      <c r="H217" s="40">
        <v>12214</v>
      </c>
      <c r="I217" s="40">
        <v>10.1334749179842</v>
      </c>
      <c r="J217" s="40">
        <v>8.8793786799573091</v>
      </c>
      <c r="K217" s="40">
        <v>7.9972209951428201</v>
      </c>
      <c r="L217" s="40">
        <v>7.4790679199330796</v>
      </c>
      <c r="M217" s="40">
        <v>7.3023387186351298</v>
      </c>
      <c r="N217" s="40">
        <v>7.5197090720116098</v>
      </c>
      <c r="O217" s="40">
        <v>8.2358369705414294</v>
      </c>
      <c r="P217" s="40">
        <v>8.9370234903291799</v>
      </c>
      <c r="Q217" s="40">
        <v>9.4483210423722994</v>
      </c>
      <c r="R217" s="40">
        <v>10.2563764488622</v>
      </c>
      <c r="S217" s="40">
        <v>11.329355348894101</v>
      </c>
      <c r="T217" s="40">
        <v>12.9058867087141</v>
      </c>
      <c r="U217" s="40">
        <v>15.070712433176</v>
      </c>
      <c r="V217" s="40">
        <v>17.614370351910601</v>
      </c>
      <c r="W217" s="40">
        <v>20.015454898149301</v>
      </c>
      <c r="X217" s="40">
        <v>22.903913808874101</v>
      </c>
      <c r="Y217" s="40">
        <v>25.430787386963999</v>
      </c>
      <c r="Z217" s="40">
        <v>27.297765708095302</v>
      </c>
      <c r="AA217" s="40">
        <v>27.571974301082101</v>
      </c>
      <c r="AB217" s="40">
        <v>26.4715378138666</v>
      </c>
      <c r="AC217" s="40">
        <v>24.375469404112401</v>
      </c>
      <c r="AD217" s="40">
        <v>21.687985837813301</v>
      </c>
      <c r="AE217" s="40">
        <v>17.439063518013299</v>
      </c>
      <c r="AF217" s="40">
        <v>13.8644147120058</v>
      </c>
      <c r="AG217" s="40">
        <v>-0.16502416807419301</v>
      </c>
      <c r="AH217" s="40">
        <v>-3.7237056696168003E-2</v>
      </c>
      <c r="AI217" s="40">
        <v>-3.9894351867802998E-2</v>
      </c>
      <c r="AJ217" s="40">
        <v>3.2639975998409398E-2</v>
      </c>
      <c r="AK217" s="40">
        <v>3.2124115386053698E-2</v>
      </c>
      <c r="AL217" s="40">
        <v>6.2922245948801206E-2</v>
      </c>
      <c r="AM217" s="40">
        <v>4.9320354851644403E-3</v>
      </c>
      <c r="AN217" s="40">
        <v>-3.1143131479404999E-2</v>
      </c>
      <c r="AO217" s="40">
        <v>3.5883571385671303E-2</v>
      </c>
      <c r="AP217" s="40">
        <v>8.6156928687771799E-3</v>
      </c>
      <c r="AQ217" s="40">
        <v>6.0632878064665E-3</v>
      </c>
      <c r="AR217" s="40">
        <v>-1.4647255512990499E-4</v>
      </c>
      <c r="AS217" s="40">
        <v>-2.0391160153955201E-2</v>
      </c>
      <c r="AT217" s="40">
        <v>1.6357953192735299E-3</v>
      </c>
      <c r="AU217" s="40">
        <v>3.8742204458336902</v>
      </c>
      <c r="AV217" s="40">
        <v>5.0328338721428603</v>
      </c>
      <c r="AW217" s="40">
        <v>5.7879149722155496</v>
      </c>
      <c r="AX217" s="40">
        <v>6.1440597594783499</v>
      </c>
      <c r="AY217" s="40">
        <v>3.4963243541615499</v>
      </c>
      <c r="AZ217" s="40">
        <v>-3.0362619032510199</v>
      </c>
      <c r="BA217" s="40">
        <v>-2.6285233508049601</v>
      </c>
      <c r="BB217" s="40">
        <v>-1.86356477501771</v>
      </c>
      <c r="BC217" s="40">
        <v>-1.0476362948408799</v>
      </c>
      <c r="BD217" s="40">
        <v>-0.52371720280036504</v>
      </c>
      <c r="BE217" s="40">
        <v>-0.15444625265884501</v>
      </c>
      <c r="BF217" s="40">
        <v>-2.84631430573145E-2</v>
      </c>
      <c r="BG217" s="40">
        <v>-3.2500575590029897E-2</v>
      </c>
      <c r="BH217" s="40">
        <v>3.9946030909390799E-2</v>
      </c>
      <c r="BI217" s="40">
        <v>3.9230455208452801E-2</v>
      </c>
      <c r="BJ217" s="40">
        <v>6.86955344080806E-2</v>
      </c>
      <c r="BK217" s="40">
        <v>1.2656073658637201E-2</v>
      </c>
      <c r="BL217" s="40">
        <v>-2.1166282238291399E-2</v>
      </c>
      <c r="BM217" s="40">
        <v>4.4445037818840898E-2</v>
      </c>
      <c r="BN217" s="40">
        <v>1.78480182320741E-2</v>
      </c>
      <c r="BO217" s="40">
        <v>1.47915420927003E-2</v>
      </c>
      <c r="BP217" s="40">
        <v>7.3131831288140098E-3</v>
      </c>
      <c r="BQ217" s="40">
        <v>-1.29275411076171E-2</v>
      </c>
      <c r="BR217" s="40">
        <v>1.8366301074093601E-2</v>
      </c>
      <c r="BS217" s="40">
        <v>3.89727989266932</v>
      </c>
      <c r="BT217" s="40">
        <v>5.0618354450007903</v>
      </c>
      <c r="BU217" s="40">
        <v>5.8244519367549801</v>
      </c>
      <c r="BV217" s="40">
        <v>6.1822498622162998</v>
      </c>
      <c r="BW217" s="40">
        <v>3.5341889254420198</v>
      </c>
      <c r="BX217" s="40">
        <v>-3.0037637884541999</v>
      </c>
      <c r="BY217" s="40">
        <v>-2.6007811158648702</v>
      </c>
      <c r="BZ217" s="40">
        <v>-1.83874483605229</v>
      </c>
      <c r="CA217" s="40">
        <v>-1.0260139407294899</v>
      </c>
      <c r="CB217" s="40">
        <v>-0.50859919750434801</v>
      </c>
      <c r="CC217" s="40">
        <v>-0.14712002066536101</v>
      </c>
      <c r="CD217" s="40">
        <v>-2.2386357198754699E-2</v>
      </c>
      <c r="CE217" s="40">
        <v>-2.73796686634834E-2</v>
      </c>
      <c r="CF217" s="40">
        <v>4.5006182284520302E-2</v>
      </c>
      <c r="CG217" s="40">
        <v>4.4152284521616403E-2</v>
      </c>
      <c r="CH217" s="40">
        <v>7.2694096407981898E-2</v>
      </c>
      <c r="CI217" s="40">
        <v>1.8005718968078399E-2</v>
      </c>
      <c r="CJ217" s="40">
        <v>-1.4256346846072999E-2</v>
      </c>
      <c r="CK217" s="40">
        <v>5.0374683389915499E-2</v>
      </c>
      <c r="CL217" s="40">
        <v>2.4242298654537399E-2</v>
      </c>
      <c r="CM217" s="40">
        <v>2.0836704422726299E-2</v>
      </c>
      <c r="CN217" s="40">
        <v>1.2479717931387999E-2</v>
      </c>
      <c r="CO217" s="40">
        <v>-7.7582612923223198E-3</v>
      </c>
      <c r="CP217" s="40">
        <v>2.9953798394243801E-2</v>
      </c>
      <c r="CQ217" s="40">
        <v>3.9132507953023801</v>
      </c>
      <c r="CR217" s="40">
        <v>5.08192184601557</v>
      </c>
      <c r="CS217" s="40">
        <v>5.8497573270935304</v>
      </c>
      <c r="CT217" s="40">
        <v>6.2087002110352403</v>
      </c>
      <c r="CU217" s="40">
        <v>3.5604138121651601</v>
      </c>
      <c r="CV217" s="40">
        <v>-2.98125569314396</v>
      </c>
      <c r="CW217" s="40">
        <v>-2.5815669284556901</v>
      </c>
      <c r="CX217" s="40">
        <v>-1.82155462193308</v>
      </c>
      <c r="CY217" s="40">
        <v>-1.01103836413947</v>
      </c>
      <c r="CZ217" s="40">
        <v>-0.49812851308985301</v>
      </c>
      <c r="DA217" s="40">
        <v>-0.139793788671878</v>
      </c>
      <c r="DB217" s="40">
        <v>-1.6309571340194898E-2</v>
      </c>
      <c r="DC217" s="40">
        <v>-2.2258761736936899E-2</v>
      </c>
      <c r="DD217" s="40">
        <v>5.0066333659649902E-2</v>
      </c>
      <c r="DE217" s="40">
        <v>4.9074113834779998E-2</v>
      </c>
      <c r="DF217" s="40">
        <v>7.6692658407883196E-2</v>
      </c>
      <c r="DG217" s="40">
        <v>2.3355364277519601E-2</v>
      </c>
      <c r="DH217" s="40">
        <v>-7.3464114538545596E-3</v>
      </c>
      <c r="DI217" s="40">
        <v>5.6304328960990101E-2</v>
      </c>
      <c r="DJ217" s="40">
        <v>3.0636579077000702E-2</v>
      </c>
      <c r="DK217" s="40">
        <v>2.6881866752752399E-2</v>
      </c>
      <c r="DL217" s="40">
        <v>1.7646252733962E-2</v>
      </c>
      <c r="DM217" s="40">
        <v>-2.58898147702754E-3</v>
      </c>
      <c r="DN217" s="40">
        <v>4.1541295714393897E-2</v>
      </c>
      <c r="DO217" s="40">
        <v>3.9292216979354402</v>
      </c>
      <c r="DP217" s="40">
        <v>5.1020082470303496</v>
      </c>
      <c r="DQ217" s="40">
        <v>5.8750627174320798</v>
      </c>
      <c r="DR217" s="40">
        <v>6.2351505598541701</v>
      </c>
      <c r="DS217" s="40">
        <v>3.5866386988882999</v>
      </c>
      <c r="DT217" s="40">
        <v>-2.9587475978337201</v>
      </c>
      <c r="DU217" s="40">
        <v>-2.5623527410465199</v>
      </c>
      <c r="DV217" s="40">
        <v>-1.8043644078138701</v>
      </c>
      <c r="DW217" s="40">
        <v>-0.99606278754945599</v>
      </c>
      <c r="DX217" s="40">
        <v>-0.48765782867535901</v>
      </c>
      <c r="DY217" s="40">
        <v>-0.12921587325653</v>
      </c>
      <c r="DZ217" s="40">
        <v>-7.5356577013413802E-3</v>
      </c>
      <c r="EA217" s="40">
        <v>-1.48649854591638E-2</v>
      </c>
      <c r="EB217" s="40">
        <v>5.7372388570631198E-2</v>
      </c>
      <c r="EC217" s="40">
        <v>5.6180453657179101E-2</v>
      </c>
      <c r="ED217" s="40">
        <v>8.2465946867162507E-2</v>
      </c>
      <c r="EE217" s="40">
        <v>3.1079402450992399E-2</v>
      </c>
      <c r="EF217" s="40">
        <v>2.6304377872590099E-3</v>
      </c>
      <c r="EG217" s="40">
        <v>6.4865795394159695E-2</v>
      </c>
      <c r="EH217" s="40">
        <v>3.9868904440297601E-2</v>
      </c>
      <c r="EI217" s="40">
        <v>3.5610121038986101E-2</v>
      </c>
      <c r="EJ217" s="40">
        <v>2.5105908417905901E-2</v>
      </c>
      <c r="EK217" s="40">
        <v>4.8746375693105902E-3</v>
      </c>
      <c r="EL217" s="40">
        <v>5.8271801469213999E-2</v>
      </c>
      <c r="EM217" s="40">
        <v>3.95228114477107</v>
      </c>
      <c r="EN217" s="40">
        <v>5.1310098198882796</v>
      </c>
      <c r="EO217" s="40">
        <v>5.9115996819715102</v>
      </c>
      <c r="EP217" s="40">
        <v>6.27334066259212</v>
      </c>
      <c r="EQ217" s="40">
        <v>3.6245032701687601</v>
      </c>
      <c r="ER217" s="40">
        <v>-2.9262494830369001</v>
      </c>
      <c r="ES217" s="40">
        <v>-2.5346105061064299</v>
      </c>
      <c r="ET217" s="40">
        <v>-1.7795444688484601</v>
      </c>
      <c r="EU217" s="40">
        <v>-0.97444043343806996</v>
      </c>
      <c r="EV217" s="40">
        <v>-0.47253982337934203</v>
      </c>
      <c r="EW217" s="40">
        <v>74.037079813773104</v>
      </c>
      <c r="EX217" s="40">
        <v>73.054413777125205</v>
      </c>
      <c r="EY217" s="40">
        <v>71.732232679263603</v>
      </c>
      <c r="EZ217" s="40">
        <v>70.388046115045597</v>
      </c>
      <c r="FA217" s="40">
        <v>69.476034832414499</v>
      </c>
      <c r="FB217" s="40">
        <v>68.263670054117199</v>
      </c>
      <c r="FC217" s="40">
        <v>67.433240834615503</v>
      </c>
      <c r="FD217" s="40">
        <v>67.903078765016701</v>
      </c>
      <c r="FE217" s="40">
        <v>72.027752059606499</v>
      </c>
      <c r="FF217" s="40">
        <v>76.836700770687798</v>
      </c>
      <c r="FG217" s="40">
        <v>81.573410148595599</v>
      </c>
      <c r="FH217" s="40">
        <v>85.665889362290201</v>
      </c>
      <c r="FI217" s="40">
        <v>89.304109762459703</v>
      </c>
      <c r="FJ217" s="40">
        <v>92.437632915503997</v>
      </c>
      <c r="FK217" s="40">
        <v>94.599848311541393</v>
      </c>
      <c r="FL217" s="40">
        <v>96.341596867146393</v>
      </c>
      <c r="FM217" s="40">
        <v>97.239630153576996</v>
      </c>
      <c r="FN217" s="40">
        <v>97.444877650093602</v>
      </c>
      <c r="FO217" s="40">
        <v>96.869583815368401</v>
      </c>
      <c r="FP217" s="40">
        <v>94.482388377768999</v>
      </c>
      <c r="FQ217" s="40">
        <v>90.235492564471699</v>
      </c>
      <c r="FR217" s="40">
        <v>86.157908131894004</v>
      </c>
      <c r="FS217" s="40">
        <v>82.357329469221099</v>
      </c>
      <c r="FT217" s="40">
        <v>79.493952437916207</v>
      </c>
      <c r="FU217" s="40">
        <v>3.5608878519073502E-3</v>
      </c>
      <c r="FV217" s="40">
        <v>0</v>
      </c>
      <c r="FW217" s="40">
        <v>0</v>
      </c>
      <c r="FX217" s="41">
        <v>1</v>
      </c>
      <c r="FY217" s="22"/>
      <c r="FZ217" s="22"/>
    </row>
    <row r="218" spans="1:182" x14ac:dyDescent="0.2">
      <c r="A218" t="s">
        <v>42</v>
      </c>
      <c r="B218" t="s">
        <v>58</v>
      </c>
      <c r="C218" t="s">
        <v>3</v>
      </c>
      <c r="D218" t="s">
        <v>1</v>
      </c>
      <c r="E218" t="s">
        <v>77</v>
      </c>
      <c r="F218" s="22" t="s">
        <v>1</v>
      </c>
      <c r="G218" s="35">
        <v>43690</v>
      </c>
      <c r="H218" s="40">
        <v>41194</v>
      </c>
      <c r="I218" s="40">
        <v>38.278796304956302</v>
      </c>
      <c r="J218" s="40">
        <v>33.816091530409501</v>
      </c>
      <c r="K218" s="40">
        <v>30.707232576344101</v>
      </c>
      <c r="L218" s="40">
        <v>28.786833487156901</v>
      </c>
      <c r="M218" s="40">
        <v>28.070659938064001</v>
      </c>
      <c r="N218" s="40">
        <v>29.017018363580402</v>
      </c>
      <c r="O218" s="40">
        <v>31.967755873051001</v>
      </c>
      <c r="P218" s="40">
        <v>34.256167471733299</v>
      </c>
      <c r="Q218" s="40">
        <v>34.958127453174697</v>
      </c>
      <c r="R218" s="40">
        <v>36.843205974228802</v>
      </c>
      <c r="S218" s="40">
        <v>39.776857493137904</v>
      </c>
      <c r="T218" s="40">
        <v>44.198892639227502</v>
      </c>
      <c r="U218" s="40">
        <v>50.442760518414602</v>
      </c>
      <c r="V218" s="40">
        <v>57.717318492795101</v>
      </c>
      <c r="W218" s="40">
        <v>64.636442062176698</v>
      </c>
      <c r="X218" s="40">
        <v>72.892061980286201</v>
      </c>
      <c r="Y218" s="40">
        <v>80.640143043128305</v>
      </c>
      <c r="Z218" s="40">
        <v>87.103782841356704</v>
      </c>
      <c r="AA218" s="40">
        <v>88.996635793755502</v>
      </c>
      <c r="AB218" s="40">
        <v>85.4424454386007</v>
      </c>
      <c r="AC218" s="40">
        <v>80.335758613852093</v>
      </c>
      <c r="AD218" s="40">
        <v>73.630135852223006</v>
      </c>
      <c r="AE218" s="40">
        <v>61.061541334322499</v>
      </c>
      <c r="AF218" s="40">
        <v>49.654788115868399</v>
      </c>
      <c r="AG218" s="40">
        <v>-0.25759099581630601</v>
      </c>
      <c r="AH218" s="40">
        <v>-0.10001466280452399</v>
      </c>
      <c r="AI218" s="40">
        <v>-0.11371655503702301</v>
      </c>
      <c r="AJ218" s="40">
        <v>-8.6022753214414702E-2</v>
      </c>
      <c r="AK218" s="40">
        <v>-3.7063069491921299E-2</v>
      </c>
      <c r="AL218" s="40">
        <v>-0.10010712255658701</v>
      </c>
      <c r="AM218" s="40">
        <v>-0.29908918937012502</v>
      </c>
      <c r="AN218" s="40">
        <v>-0.45438256847833203</v>
      </c>
      <c r="AO218" s="40">
        <v>-0.23059686565172299</v>
      </c>
      <c r="AP218" s="40">
        <v>-0.239156148772706</v>
      </c>
      <c r="AQ218" s="40">
        <v>-0.18570405858177799</v>
      </c>
      <c r="AR218" s="40">
        <v>9.0684860024715392E-3</v>
      </c>
      <c r="AS218" s="40">
        <v>-4.6148173979860499E-2</v>
      </c>
      <c r="AT218" s="40">
        <v>0.311005581474813</v>
      </c>
      <c r="AU218" s="40">
        <v>7.47164110830232</v>
      </c>
      <c r="AV218" s="40">
        <v>10.032530386777699</v>
      </c>
      <c r="AW218" s="40">
        <v>11.1977507881146</v>
      </c>
      <c r="AX218" s="40">
        <v>11.564487796872699</v>
      </c>
      <c r="AY218" s="40">
        <v>9.5239351689191505</v>
      </c>
      <c r="AZ218" s="40">
        <v>-1.6188995317028301</v>
      </c>
      <c r="BA218" s="40">
        <v>-3.2309568179491301</v>
      </c>
      <c r="BB218" s="40">
        <v>-2.9168581175377502</v>
      </c>
      <c r="BC218" s="40">
        <v>-2.50020248289584</v>
      </c>
      <c r="BD218" s="40">
        <v>-1.8408402574595</v>
      </c>
      <c r="BE218" s="40">
        <v>-0.22836990958863701</v>
      </c>
      <c r="BF218" s="40">
        <v>-7.0011579263522805E-2</v>
      </c>
      <c r="BG218" s="40">
        <v>-8.6419813596441103E-2</v>
      </c>
      <c r="BH218" s="40">
        <v>-5.94543081834914E-2</v>
      </c>
      <c r="BI218" s="40">
        <v>-1.22093382779167E-2</v>
      </c>
      <c r="BJ218" s="40">
        <v>-7.8428544639853007E-2</v>
      </c>
      <c r="BK218" s="40">
        <v>-0.27241133643295401</v>
      </c>
      <c r="BL218" s="40">
        <v>-0.43002916578517397</v>
      </c>
      <c r="BM218" s="40">
        <v>-0.206533375132882</v>
      </c>
      <c r="BN218" s="40">
        <v>-0.21712055084373499</v>
      </c>
      <c r="BO218" s="40">
        <v>-0.168931701894009</v>
      </c>
      <c r="BP218" s="40">
        <v>2.1800631042379899E-2</v>
      </c>
      <c r="BQ218" s="40">
        <v>-3.3687542175014802E-2</v>
      </c>
      <c r="BR218" s="40">
        <v>0.349707373245565</v>
      </c>
      <c r="BS218" s="40">
        <v>7.5240890396713596</v>
      </c>
      <c r="BT218" s="40">
        <v>10.100672284023</v>
      </c>
      <c r="BU218" s="40">
        <v>11.2733114640792</v>
      </c>
      <c r="BV218" s="40">
        <v>11.643648648955001</v>
      </c>
      <c r="BW218" s="40">
        <v>9.6053551177026595</v>
      </c>
      <c r="BX218" s="40">
        <v>-1.5582112933765599</v>
      </c>
      <c r="BY218" s="40">
        <v>-3.1782727990973898</v>
      </c>
      <c r="BZ218" s="40">
        <v>-2.8601238741968</v>
      </c>
      <c r="CA218" s="40">
        <v>-2.4441042938843101</v>
      </c>
      <c r="CB218" s="40">
        <v>-1.8005151315702199</v>
      </c>
      <c r="CC218" s="40">
        <v>-0.20813147428267201</v>
      </c>
      <c r="CD218" s="40">
        <v>-4.9231535000519702E-2</v>
      </c>
      <c r="CE218" s="40">
        <v>-6.7514173627939503E-2</v>
      </c>
      <c r="CF218" s="40">
        <v>-4.1053084089731698E-2</v>
      </c>
      <c r="CG218" s="40">
        <v>5.0042802497264303E-3</v>
      </c>
      <c r="CH218" s="40">
        <v>-6.3414027613525395E-2</v>
      </c>
      <c r="CI218" s="40">
        <v>-0.25393433675661298</v>
      </c>
      <c r="CJ218" s="40">
        <v>-0.41316207326693399</v>
      </c>
      <c r="CK218" s="40">
        <v>-0.189867074903422</v>
      </c>
      <c r="CL218" s="40">
        <v>-0.20185876284450999</v>
      </c>
      <c r="CM218" s="40">
        <v>-0.157315218745188</v>
      </c>
      <c r="CN218" s="40">
        <v>3.0618875911468502E-2</v>
      </c>
      <c r="CO218" s="40">
        <v>-2.5057346545427898E-2</v>
      </c>
      <c r="CP218" s="40">
        <v>0.37651211632988002</v>
      </c>
      <c r="CQ218" s="40">
        <v>7.560414317167</v>
      </c>
      <c r="CR218" s="40">
        <v>10.147867154476399</v>
      </c>
      <c r="CS218" s="40">
        <v>11.325644558074099</v>
      </c>
      <c r="CT218" s="40">
        <v>11.6984752139618</v>
      </c>
      <c r="CU218" s="40">
        <v>9.6617463262029801</v>
      </c>
      <c r="CV218" s="40">
        <v>-1.5161788043845501</v>
      </c>
      <c r="CW218" s="40">
        <v>-3.1417840081304198</v>
      </c>
      <c r="CX218" s="40">
        <v>-2.8208299100866898</v>
      </c>
      <c r="CY218" s="40">
        <v>-2.40525085906516</v>
      </c>
      <c r="CZ218" s="40">
        <v>-1.77258607222053</v>
      </c>
      <c r="DA218" s="40">
        <v>-0.187893038976708</v>
      </c>
      <c r="DB218" s="40">
        <v>-2.8451490737516599E-2</v>
      </c>
      <c r="DC218" s="40">
        <v>-4.8608533659437798E-2</v>
      </c>
      <c r="DD218" s="40">
        <v>-2.26518599959721E-2</v>
      </c>
      <c r="DE218" s="40">
        <v>2.2217898777369498E-2</v>
      </c>
      <c r="DF218" s="40">
        <v>-4.8399510587197901E-2</v>
      </c>
      <c r="DG218" s="40">
        <v>-0.235457337080273</v>
      </c>
      <c r="DH218" s="40">
        <v>-0.39629498074869401</v>
      </c>
      <c r="DI218" s="40">
        <v>-0.173200774673963</v>
      </c>
      <c r="DJ218" s="40">
        <v>-0.18659697484528601</v>
      </c>
      <c r="DK218" s="40">
        <v>-0.14569873559636601</v>
      </c>
      <c r="DL218" s="40">
        <v>3.9437120780557201E-2</v>
      </c>
      <c r="DM218" s="40">
        <v>-1.6427150915841002E-2</v>
      </c>
      <c r="DN218" s="40">
        <v>0.40331685941419498</v>
      </c>
      <c r="DO218" s="40">
        <v>7.5967395946626404</v>
      </c>
      <c r="DP218" s="40">
        <v>10.195062024929801</v>
      </c>
      <c r="DQ218" s="40">
        <v>11.377977652068999</v>
      </c>
      <c r="DR218" s="40">
        <v>11.7533017789686</v>
      </c>
      <c r="DS218" s="40">
        <v>9.7181375347032901</v>
      </c>
      <c r="DT218" s="40">
        <v>-1.47414631539253</v>
      </c>
      <c r="DU218" s="40">
        <v>-3.10529521716346</v>
      </c>
      <c r="DV218" s="40">
        <v>-2.78153594597658</v>
      </c>
      <c r="DW218" s="40">
        <v>-2.3663974242460002</v>
      </c>
      <c r="DX218" s="40">
        <v>-1.7446570128708301</v>
      </c>
      <c r="DY218" s="40">
        <v>-0.158671952749038</v>
      </c>
      <c r="DZ218" s="40">
        <v>1.5515928034843601E-3</v>
      </c>
      <c r="EA218" s="40">
        <v>-2.1311792218855999E-2</v>
      </c>
      <c r="EB218" s="40">
        <v>3.9165850349512799E-3</v>
      </c>
      <c r="EC218" s="40">
        <v>4.7071629991374202E-2</v>
      </c>
      <c r="ED218" s="40">
        <v>-2.6720932670464201E-2</v>
      </c>
      <c r="EE218" s="40">
        <v>-0.20877948414310199</v>
      </c>
      <c r="EF218" s="40">
        <v>-0.37194157805553602</v>
      </c>
      <c r="EG218" s="40">
        <v>-0.14913728415512201</v>
      </c>
      <c r="EH218" s="40">
        <v>-0.16456137691631401</v>
      </c>
      <c r="EI218" s="40">
        <v>-0.12892637890859701</v>
      </c>
      <c r="EJ218" s="40">
        <v>5.21692658204655E-2</v>
      </c>
      <c r="EK218" s="40">
        <v>-3.9665191109952303E-3</v>
      </c>
      <c r="EL218" s="40">
        <v>0.44201865118494799</v>
      </c>
      <c r="EM218" s="40">
        <v>7.6491875260316702</v>
      </c>
      <c r="EN218" s="40">
        <v>10.2632039221751</v>
      </c>
      <c r="EO218" s="40">
        <v>11.4535383280337</v>
      </c>
      <c r="EP218" s="40">
        <v>11.832462631050801</v>
      </c>
      <c r="EQ218" s="40">
        <v>9.7995574834868098</v>
      </c>
      <c r="ER218" s="40">
        <v>-1.4134580770662699</v>
      </c>
      <c r="ES218" s="40">
        <v>-3.0526111983117201</v>
      </c>
      <c r="ET218" s="40">
        <v>-2.7248017026356401</v>
      </c>
      <c r="EU218" s="40">
        <v>-2.31029923523448</v>
      </c>
      <c r="EV218" s="40">
        <v>-1.70433188698155</v>
      </c>
      <c r="EW218" s="40">
        <v>72.092486652459797</v>
      </c>
      <c r="EX218" s="40">
        <v>71.177361789967094</v>
      </c>
      <c r="EY218" s="40">
        <v>69.949695219650906</v>
      </c>
      <c r="EZ218" s="40">
        <v>68.615023288180495</v>
      </c>
      <c r="FA218" s="40">
        <v>67.790268908105404</v>
      </c>
      <c r="FB218" s="40">
        <v>66.651214415446304</v>
      </c>
      <c r="FC218" s="40">
        <v>65.935776005530101</v>
      </c>
      <c r="FD218" s="40">
        <v>66.511735787537205</v>
      </c>
      <c r="FE218" s="40">
        <v>70.7602290361813</v>
      </c>
      <c r="FF218" s="40">
        <v>75.749817001833094</v>
      </c>
      <c r="FG218" s="40">
        <v>80.472786809360201</v>
      </c>
      <c r="FH218" s="40">
        <v>84.703853684719107</v>
      </c>
      <c r="FI218" s="40">
        <v>88.3769904393411</v>
      </c>
      <c r="FJ218" s="40">
        <v>91.168754062455804</v>
      </c>
      <c r="FK218" s="40">
        <v>92.991666821895706</v>
      </c>
      <c r="FL218" s="40">
        <v>94.405319802315304</v>
      </c>
      <c r="FM218" s="40">
        <v>95.132968961129507</v>
      </c>
      <c r="FN218" s="40">
        <v>94.901794307793807</v>
      </c>
      <c r="FO218" s="40">
        <v>93.871167330735901</v>
      </c>
      <c r="FP218" s="40">
        <v>91.104093330991503</v>
      </c>
      <c r="FQ218" s="40">
        <v>86.681892998243598</v>
      </c>
      <c r="FR218" s="40">
        <v>82.806107847003005</v>
      </c>
      <c r="FS218" s="40">
        <v>79.295986988027295</v>
      </c>
      <c r="FT218" s="40">
        <v>76.656173217742307</v>
      </c>
      <c r="FU218" s="40">
        <v>2.2848041045686698E-3</v>
      </c>
      <c r="FV218" s="40">
        <v>0</v>
      </c>
      <c r="FW218" s="40">
        <v>0</v>
      </c>
      <c r="FX218" s="41">
        <v>1</v>
      </c>
      <c r="FY218" s="22"/>
      <c r="FZ218" s="22"/>
    </row>
    <row r="219" spans="1:182" x14ac:dyDescent="0.2">
      <c r="A219" t="s">
        <v>42</v>
      </c>
      <c r="B219" t="s">
        <v>58</v>
      </c>
      <c r="C219" t="s">
        <v>3</v>
      </c>
      <c r="D219" t="s">
        <v>1</v>
      </c>
      <c r="E219" t="s">
        <v>77</v>
      </c>
      <c r="F219" s="22" t="s">
        <v>77</v>
      </c>
      <c r="G219" s="35">
        <v>43690</v>
      </c>
      <c r="H219" s="40">
        <v>33206</v>
      </c>
      <c r="I219" s="40">
        <v>31.776608077389199</v>
      </c>
      <c r="J219" s="40">
        <v>28.096745485600302</v>
      </c>
      <c r="K219" s="40">
        <v>25.500591775644001</v>
      </c>
      <c r="L219" s="40">
        <v>23.870326899132198</v>
      </c>
      <c r="M219" s="40">
        <v>23.237792924279599</v>
      </c>
      <c r="N219" s="40">
        <v>23.922341839369601</v>
      </c>
      <c r="O219" s="40">
        <v>26.248245340517499</v>
      </c>
      <c r="P219" s="40">
        <v>27.989080921196599</v>
      </c>
      <c r="Q219" s="40">
        <v>28.447213159316</v>
      </c>
      <c r="R219" s="40">
        <v>29.938385078138399</v>
      </c>
      <c r="S219" s="40">
        <v>32.3799599260539</v>
      </c>
      <c r="T219" s="40">
        <v>35.975815591425601</v>
      </c>
      <c r="U219" s="40">
        <v>41.009811576669101</v>
      </c>
      <c r="V219" s="40">
        <v>46.819470488981899</v>
      </c>
      <c r="W219" s="40">
        <v>52.313702473393398</v>
      </c>
      <c r="X219" s="40">
        <v>58.670309318739697</v>
      </c>
      <c r="Y219" s="40">
        <v>64.648247873732203</v>
      </c>
      <c r="Z219" s="40">
        <v>69.6764156387528</v>
      </c>
      <c r="AA219" s="40">
        <v>71.224556747139999</v>
      </c>
      <c r="AB219" s="40">
        <v>68.313243432489998</v>
      </c>
      <c r="AC219" s="40">
        <v>64.615439173226505</v>
      </c>
      <c r="AD219" s="40">
        <v>59.7306470441155</v>
      </c>
      <c r="AE219" s="40">
        <v>49.939520284581199</v>
      </c>
      <c r="AF219" s="40">
        <v>40.848559944217797</v>
      </c>
      <c r="AG219" s="40">
        <v>-0.20138637348038699</v>
      </c>
      <c r="AH219" s="40">
        <v>-0.144650953396535</v>
      </c>
      <c r="AI219" s="40">
        <v>-0.14044251935348301</v>
      </c>
      <c r="AJ219" s="40">
        <v>-0.18350218396395299</v>
      </c>
      <c r="AK219" s="40">
        <v>-0.11857878929514699</v>
      </c>
      <c r="AL219" s="40">
        <v>-0.19408051533096601</v>
      </c>
      <c r="AM219" s="40">
        <v>-0.34042192920423903</v>
      </c>
      <c r="AN219" s="40">
        <v>-0.48129053694565999</v>
      </c>
      <c r="AO219" s="40">
        <v>-0.34430682750753899</v>
      </c>
      <c r="AP219" s="40">
        <v>-0.32594120941904497</v>
      </c>
      <c r="AQ219" s="40">
        <v>-0.25237336895898999</v>
      </c>
      <c r="AR219" s="40">
        <v>-1.30546821620009E-2</v>
      </c>
      <c r="AS219" s="40">
        <v>-1.7110381125567498E-2</v>
      </c>
      <c r="AT219" s="40">
        <v>0.33645608092684198</v>
      </c>
      <c r="AU219" s="40">
        <v>4.8832171782451796</v>
      </c>
      <c r="AV219" s="40">
        <v>6.5140490878659998</v>
      </c>
      <c r="AW219" s="40">
        <v>7.1957268555765204</v>
      </c>
      <c r="AX219" s="40">
        <v>7.3636175871342804</v>
      </c>
      <c r="AY219" s="40">
        <v>6.9098210426977698</v>
      </c>
      <c r="AZ219" s="40">
        <v>0.228421493744601</v>
      </c>
      <c r="BA219" s="40">
        <v>-1.5204481999734101</v>
      </c>
      <c r="BB219" s="40">
        <v>-1.7215021276353</v>
      </c>
      <c r="BC219" s="40">
        <v>-1.79733538307532</v>
      </c>
      <c r="BD219" s="40">
        <v>-1.4904662742861601</v>
      </c>
      <c r="BE219" s="40">
        <v>-0.176053482420716</v>
      </c>
      <c r="BF219" s="40">
        <v>-0.118053315542597</v>
      </c>
      <c r="BG219" s="40">
        <v>-0.11531782999884301</v>
      </c>
      <c r="BH219" s="40">
        <v>-0.160015848428289</v>
      </c>
      <c r="BI219" s="40">
        <v>-9.7585572893886793E-2</v>
      </c>
      <c r="BJ219" s="40">
        <v>-0.17387239241189101</v>
      </c>
      <c r="BK219" s="40">
        <v>-0.31471649287521702</v>
      </c>
      <c r="BL219" s="40">
        <v>-0.45736765029075799</v>
      </c>
      <c r="BM219" s="40">
        <v>-0.32239482337194197</v>
      </c>
      <c r="BN219" s="40">
        <v>-0.306378022147277</v>
      </c>
      <c r="BO219" s="40">
        <v>-0.23557269802495201</v>
      </c>
      <c r="BP219" s="40">
        <v>-2.3830166936371698E-3</v>
      </c>
      <c r="BQ219" s="40">
        <v>-6.7056248068033796E-3</v>
      </c>
      <c r="BR219" s="40">
        <v>0.36695303661803103</v>
      </c>
      <c r="BS219" s="40">
        <v>4.9254784338059698</v>
      </c>
      <c r="BT219" s="40">
        <v>6.5681435246121804</v>
      </c>
      <c r="BU219" s="40">
        <v>7.2534707606701296</v>
      </c>
      <c r="BV219" s="40">
        <v>7.4199041795635701</v>
      </c>
      <c r="BW219" s="40">
        <v>6.9723994187191698</v>
      </c>
      <c r="BX219" s="40">
        <v>0.27577419270512898</v>
      </c>
      <c r="BY219" s="40">
        <v>-1.47786085569041</v>
      </c>
      <c r="BZ219" s="40">
        <v>-1.6751199937064201</v>
      </c>
      <c r="CA219" s="40">
        <v>-1.75068820244623</v>
      </c>
      <c r="CB219" s="40">
        <v>-1.4551637139562701</v>
      </c>
      <c r="CC219" s="40">
        <v>-0.158507999243616</v>
      </c>
      <c r="CD219" s="40">
        <v>-9.9631872588547304E-2</v>
      </c>
      <c r="CE219" s="40">
        <v>-9.7916546688408199E-2</v>
      </c>
      <c r="CF219" s="40">
        <v>-0.14374928398200801</v>
      </c>
      <c r="CG219" s="40">
        <v>-8.3045735165380094E-2</v>
      </c>
      <c r="CH219" s="40">
        <v>-0.15987630803753899</v>
      </c>
      <c r="CI219" s="40">
        <v>-0.29691298597943599</v>
      </c>
      <c r="CJ219" s="40">
        <v>-0.44079873186914598</v>
      </c>
      <c r="CK219" s="40">
        <v>-0.30721863605750899</v>
      </c>
      <c r="CL219" s="40">
        <v>-0.29282861823760198</v>
      </c>
      <c r="CM219" s="40">
        <v>-0.223936604515417</v>
      </c>
      <c r="CN219" s="40">
        <v>5.0081463009768396E-3</v>
      </c>
      <c r="CO219" s="40">
        <v>5.0067772387531705E-4</v>
      </c>
      <c r="CP219" s="40">
        <v>0.38807513522778597</v>
      </c>
      <c r="CQ219" s="40">
        <v>4.9547484506681796</v>
      </c>
      <c r="CR219" s="40">
        <v>6.6056091667163104</v>
      </c>
      <c r="CS219" s="40">
        <v>7.2934640134344404</v>
      </c>
      <c r="CT219" s="40">
        <v>7.4588881020159299</v>
      </c>
      <c r="CU219" s="40">
        <v>7.0157410113209702</v>
      </c>
      <c r="CV219" s="40">
        <v>0.30857052775608201</v>
      </c>
      <c r="CW219" s="40">
        <v>-1.44836499077256</v>
      </c>
      <c r="CX219" s="40">
        <v>-1.6429958690397799</v>
      </c>
      <c r="CY219" s="40">
        <v>-1.7183805072424401</v>
      </c>
      <c r="CZ219" s="40">
        <v>-1.43071326821292</v>
      </c>
      <c r="DA219" s="40">
        <v>-0.140962516066515</v>
      </c>
      <c r="DB219" s="40">
        <v>-8.12104296344974E-2</v>
      </c>
      <c r="DC219" s="40">
        <v>-8.0515263377973004E-2</v>
      </c>
      <c r="DD219" s="40">
        <v>-0.12748271953572701</v>
      </c>
      <c r="DE219" s="40">
        <v>-6.8505897436873395E-2</v>
      </c>
      <c r="DF219" s="40">
        <v>-0.14588022366318701</v>
      </c>
      <c r="DG219" s="40">
        <v>-0.27910947908365602</v>
      </c>
      <c r="DH219" s="40">
        <v>-0.42422981344753302</v>
      </c>
      <c r="DI219" s="40">
        <v>-0.292042448743076</v>
      </c>
      <c r="DJ219" s="40">
        <v>-0.27927921432792702</v>
      </c>
      <c r="DK219" s="40">
        <v>-0.21230051100588301</v>
      </c>
      <c r="DL219" s="40">
        <v>1.23993092955909E-2</v>
      </c>
      <c r="DM219" s="40">
        <v>7.7069802545540198E-3</v>
      </c>
      <c r="DN219" s="40">
        <v>0.40919723383754097</v>
      </c>
      <c r="DO219" s="40">
        <v>4.9840184675303902</v>
      </c>
      <c r="DP219" s="40">
        <v>6.6430748088204501</v>
      </c>
      <c r="DQ219" s="40">
        <v>7.3334572661987503</v>
      </c>
      <c r="DR219" s="40">
        <v>7.4978720244683004</v>
      </c>
      <c r="DS219" s="40">
        <v>7.0590826039227599</v>
      </c>
      <c r="DT219" s="40">
        <v>0.34136686280703599</v>
      </c>
      <c r="DU219" s="40">
        <v>-1.4188691258547099</v>
      </c>
      <c r="DV219" s="40">
        <v>-1.61087174437314</v>
      </c>
      <c r="DW219" s="40">
        <v>-1.6860728120386399</v>
      </c>
      <c r="DX219" s="40">
        <v>-1.4062628224695699</v>
      </c>
      <c r="DY219" s="40">
        <v>-0.115629625006845</v>
      </c>
      <c r="DZ219" s="40">
        <v>-5.4612791780559902E-2</v>
      </c>
      <c r="EA219" s="40">
        <v>-5.5390574023333299E-2</v>
      </c>
      <c r="EB219" s="40">
        <v>-0.103996384000062</v>
      </c>
      <c r="EC219" s="40">
        <v>-4.7512681035613298E-2</v>
      </c>
      <c r="ED219" s="40">
        <v>-0.125672100744113</v>
      </c>
      <c r="EE219" s="40">
        <v>-0.25340404275463402</v>
      </c>
      <c r="EF219" s="40">
        <v>-0.40030692679263202</v>
      </c>
      <c r="EG219" s="40">
        <v>-0.27013044460747898</v>
      </c>
      <c r="EH219" s="40">
        <v>-0.25971602705615898</v>
      </c>
      <c r="EI219" s="40">
        <v>-0.19549984007184401</v>
      </c>
      <c r="EJ219" s="40">
        <v>2.3070974763954599E-2</v>
      </c>
      <c r="EK219" s="40">
        <v>1.8111736573318198E-2</v>
      </c>
      <c r="EL219" s="40">
        <v>0.43969418952873002</v>
      </c>
      <c r="EM219" s="40">
        <v>5.0262797230911902</v>
      </c>
      <c r="EN219" s="40">
        <v>6.6971692455666298</v>
      </c>
      <c r="EO219" s="40">
        <v>7.3912011712923604</v>
      </c>
      <c r="EP219" s="40">
        <v>7.5541586168975901</v>
      </c>
      <c r="EQ219" s="40">
        <v>7.1216609799441697</v>
      </c>
      <c r="ER219" s="40">
        <v>0.388719561767563</v>
      </c>
      <c r="ES219" s="40">
        <v>-1.3762817815717101</v>
      </c>
      <c r="ET219" s="40">
        <v>-1.5644896104442501</v>
      </c>
      <c r="EU219" s="40">
        <v>-1.6394256314095501</v>
      </c>
      <c r="EV219" s="40">
        <v>-1.3709602621396799</v>
      </c>
      <c r="EW219" s="40">
        <v>71.972872750884093</v>
      </c>
      <c r="EX219" s="40">
        <v>71.056253417154295</v>
      </c>
      <c r="EY219" s="40">
        <v>69.824208313050704</v>
      </c>
      <c r="EZ219" s="40">
        <v>68.478292440965006</v>
      </c>
      <c r="FA219" s="40">
        <v>67.669405478752196</v>
      </c>
      <c r="FB219" s="40">
        <v>66.517147785384694</v>
      </c>
      <c r="FC219" s="40">
        <v>65.783930857871397</v>
      </c>
      <c r="FD219" s="40">
        <v>66.370677819585595</v>
      </c>
      <c r="FE219" s="40">
        <v>70.627041764995894</v>
      </c>
      <c r="FF219" s="40">
        <v>75.637672782433597</v>
      </c>
      <c r="FG219" s="40">
        <v>80.325304092875797</v>
      </c>
      <c r="FH219" s="40">
        <v>84.593844040069996</v>
      </c>
      <c r="FI219" s="40">
        <v>88.283872522879193</v>
      </c>
      <c r="FJ219" s="40">
        <v>91.006279621511695</v>
      </c>
      <c r="FK219" s="40">
        <v>92.778303818634996</v>
      </c>
      <c r="FL219" s="40">
        <v>94.139319706184807</v>
      </c>
      <c r="FM219" s="40">
        <v>94.858627418286503</v>
      </c>
      <c r="FN219" s="40">
        <v>94.556209471065799</v>
      </c>
      <c r="FO219" s="40">
        <v>93.454924776659894</v>
      </c>
      <c r="FP219" s="40">
        <v>90.638818224457907</v>
      </c>
      <c r="FQ219" s="40">
        <v>86.234850509567593</v>
      </c>
      <c r="FR219" s="40">
        <v>82.431486584918602</v>
      </c>
      <c r="FS219" s="40">
        <v>78.979005249112106</v>
      </c>
      <c r="FT219" s="40">
        <v>76.364292104774094</v>
      </c>
      <c r="FU219" s="40">
        <v>2.1682524539491598E-3</v>
      </c>
      <c r="FV219" s="40">
        <v>0</v>
      </c>
      <c r="FW219" s="40">
        <v>0</v>
      </c>
      <c r="FX219" s="41">
        <v>1</v>
      </c>
      <c r="FY219" s="22"/>
      <c r="FZ219" s="22"/>
    </row>
    <row r="220" spans="1:182" x14ac:dyDescent="0.2">
      <c r="A220" t="s">
        <v>42</v>
      </c>
      <c r="B220" t="s">
        <v>58</v>
      </c>
      <c r="C220" t="s">
        <v>3</v>
      </c>
      <c r="D220" t="s">
        <v>1</v>
      </c>
      <c r="E220" t="s">
        <v>77</v>
      </c>
      <c r="F220" s="22" t="s">
        <v>78</v>
      </c>
      <c r="G220" s="35">
        <v>43690</v>
      </c>
      <c r="H220" s="40">
        <v>7988</v>
      </c>
      <c r="I220" s="40">
        <v>6.4411188152588501</v>
      </c>
      <c r="J220" s="40">
        <v>5.6751310683190503</v>
      </c>
      <c r="K220" s="40">
        <v>5.1602742977844498</v>
      </c>
      <c r="L220" s="40">
        <v>4.8809927951763301</v>
      </c>
      <c r="M220" s="40">
        <v>4.8113284447000497</v>
      </c>
      <c r="N220" s="40">
        <v>5.07050889655976</v>
      </c>
      <c r="O220" s="40">
        <v>5.6491671671986596</v>
      </c>
      <c r="P220" s="40">
        <v>6.1724054295646198</v>
      </c>
      <c r="Q220" s="40">
        <v>6.4582762377068299</v>
      </c>
      <c r="R220" s="40">
        <v>6.8718573690353999</v>
      </c>
      <c r="S220" s="40">
        <v>7.3895279720168601</v>
      </c>
      <c r="T220" s="40">
        <v>8.2214830156857204</v>
      </c>
      <c r="U220" s="40">
        <v>9.4378680739703302</v>
      </c>
      <c r="V220" s="40">
        <v>10.9147006180013</v>
      </c>
      <c r="W220" s="40">
        <v>12.346282115061999</v>
      </c>
      <c r="X220" s="40">
        <v>14.2288180822529</v>
      </c>
      <c r="Y220" s="40">
        <v>15.9408555713536</v>
      </c>
      <c r="Z220" s="40">
        <v>17.327832058034701</v>
      </c>
      <c r="AA220" s="40">
        <v>17.666861988093</v>
      </c>
      <c r="AB220" s="40">
        <v>17.028095533239899</v>
      </c>
      <c r="AC220" s="40">
        <v>15.6638065449475</v>
      </c>
      <c r="AD220" s="40">
        <v>13.8882824231694</v>
      </c>
      <c r="AE220" s="40">
        <v>11.1331669767481</v>
      </c>
      <c r="AF220" s="40">
        <v>8.8430711258066506</v>
      </c>
      <c r="AG220" s="40">
        <v>-0.12937897426295</v>
      </c>
      <c r="AH220" s="40">
        <v>-2.2771552741124901E-2</v>
      </c>
      <c r="AI220" s="40">
        <v>-3.4100063399199999E-2</v>
      </c>
      <c r="AJ220" s="40">
        <v>3.6487851938528597E-2</v>
      </c>
      <c r="AK220" s="40">
        <v>1.9744143955588701E-2</v>
      </c>
      <c r="AL220" s="40">
        <v>3.6496229885706201E-2</v>
      </c>
      <c r="AM220" s="40">
        <v>-2.5763857049921499E-2</v>
      </c>
      <c r="AN220" s="40">
        <v>-4.7271060900679403E-2</v>
      </c>
      <c r="AO220" s="40">
        <v>5.9539388366425201E-2</v>
      </c>
      <c r="AP220" s="40">
        <v>4.6489837146650302E-2</v>
      </c>
      <c r="AQ220" s="40">
        <v>3.6657268511069999E-2</v>
      </c>
      <c r="AR220" s="40">
        <v>1.2373495851191E-2</v>
      </c>
      <c r="AS220" s="40">
        <v>-2.7445789251096201E-2</v>
      </c>
      <c r="AT220" s="40">
        <v>-2.64891529643408E-2</v>
      </c>
      <c r="AU220" s="40">
        <v>2.58508121329454</v>
      </c>
      <c r="AV220" s="40">
        <v>3.5159477531617802</v>
      </c>
      <c r="AW220" s="40">
        <v>3.9806371586139799</v>
      </c>
      <c r="AX220" s="40">
        <v>4.1923446619297096</v>
      </c>
      <c r="AY220" s="40">
        <v>2.60578568539785</v>
      </c>
      <c r="AZ220" s="40">
        <v>-1.8984513852074201</v>
      </c>
      <c r="BA220" s="40">
        <v>-1.7315449783363399</v>
      </c>
      <c r="BB220" s="40">
        <v>-1.2195768626314001</v>
      </c>
      <c r="BC220" s="40">
        <v>-0.73219572017021695</v>
      </c>
      <c r="BD220" s="40">
        <v>-0.369414575803863</v>
      </c>
      <c r="BE220" s="40">
        <v>-0.120190607377593</v>
      </c>
      <c r="BF220" s="40">
        <v>-1.50887418251458E-2</v>
      </c>
      <c r="BG220" s="40">
        <v>-2.82926081314867E-2</v>
      </c>
      <c r="BH220" s="40">
        <v>4.23258087540914E-2</v>
      </c>
      <c r="BI220" s="40">
        <v>2.6018550364884801E-2</v>
      </c>
      <c r="BJ220" s="40">
        <v>4.1213770504433998E-2</v>
      </c>
      <c r="BK220" s="40">
        <v>-1.9056994266587701E-2</v>
      </c>
      <c r="BL220" s="40">
        <v>-3.9040102701214698E-2</v>
      </c>
      <c r="BM220" s="40">
        <v>6.6306725008434805E-2</v>
      </c>
      <c r="BN220" s="40">
        <v>5.38129690614923E-2</v>
      </c>
      <c r="BO220" s="40">
        <v>4.4515583151739799E-2</v>
      </c>
      <c r="BP220" s="40">
        <v>1.7408752150011499E-2</v>
      </c>
      <c r="BQ220" s="40">
        <v>-2.2328192609292499E-2</v>
      </c>
      <c r="BR220" s="40">
        <v>-1.38665365389515E-2</v>
      </c>
      <c r="BS220" s="40">
        <v>2.6025500956979699</v>
      </c>
      <c r="BT220" s="40">
        <v>3.5418123084720499</v>
      </c>
      <c r="BU220" s="40">
        <v>4.00935620746219</v>
      </c>
      <c r="BV220" s="40">
        <v>4.2238270981598296</v>
      </c>
      <c r="BW220" s="40">
        <v>2.6357616353558901</v>
      </c>
      <c r="BX220" s="40">
        <v>-1.87131614674407</v>
      </c>
      <c r="BY220" s="40">
        <v>-1.7080988866098299</v>
      </c>
      <c r="BZ220" s="40">
        <v>-1.1984391624947599</v>
      </c>
      <c r="CA220" s="40">
        <v>-0.71395386894177604</v>
      </c>
      <c r="CB220" s="40">
        <v>-0.357472512895401</v>
      </c>
      <c r="CC220" s="40">
        <v>-0.113826772463042</v>
      </c>
      <c r="CD220" s="40">
        <v>-9.7676503886553693E-3</v>
      </c>
      <c r="CE220" s="40">
        <v>-2.42703823041454E-2</v>
      </c>
      <c r="CF220" s="40">
        <v>4.6369159860557202E-2</v>
      </c>
      <c r="CG220" s="40">
        <v>3.0364185130427102E-2</v>
      </c>
      <c r="CH220" s="40">
        <v>4.4481124766062398E-2</v>
      </c>
      <c r="CI220" s="40">
        <v>-1.4411841533765801E-2</v>
      </c>
      <c r="CJ220" s="40">
        <v>-3.33393661259868E-2</v>
      </c>
      <c r="CK220" s="40">
        <v>7.0993761751555806E-2</v>
      </c>
      <c r="CL220" s="40">
        <v>5.8884947917474603E-2</v>
      </c>
      <c r="CM220" s="40">
        <v>4.9958227933319298E-2</v>
      </c>
      <c r="CN220" s="40">
        <v>2.0896155323824099E-2</v>
      </c>
      <c r="CO220" s="40">
        <v>-1.8783760764760599E-2</v>
      </c>
      <c r="CP220" s="40">
        <v>-5.1241508546249802E-3</v>
      </c>
      <c r="CQ220" s="40">
        <v>2.6146489904356498</v>
      </c>
      <c r="CR220" s="40">
        <v>3.55972602068953</v>
      </c>
      <c r="CS220" s="40">
        <v>4.0292469332084702</v>
      </c>
      <c r="CT220" s="40">
        <v>4.2456317375888002</v>
      </c>
      <c r="CU220" s="40">
        <v>2.6565228869819899</v>
      </c>
      <c r="CV220" s="40">
        <v>-1.85252236324561</v>
      </c>
      <c r="CW220" s="40">
        <v>-1.69186019490317</v>
      </c>
      <c r="CX220" s="40">
        <v>-1.18379925577127</v>
      </c>
      <c r="CY220" s="40">
        <v>-0.701319618350563</v>
      </c>
      <c r="CZ220" s="40">
        <v>-0.349201476503748</v>
      </c>
      <c r="DA220" s="40">
        <v>-0.107462937548491</v>
      </c>
      <c r="DB220" s="40">
        <v>-4.4465589521649196E-3</v>
      </c>
      <c r="DC220" s="40">
        <v>-2.0248156476804099E-2</v>
      </c>
      <c r="DD220" s="40">
        <v>5.0412510967023101E-2</v>
      </c>
      <c r="DE220" s="40">
        <v>3.4709819895969399E-2</v>
      </c>
      <c r="DF220" s="40">
        <v>4.77484790276907E-2</v>
      </c>
      <c r="DG220" s="40">
        <v>-9.7666888009438797E-3</v>
      </c>
      <c r="DH220" s="40">
        <v>-2.7638629550758902E-2</v>
      </c>
      <c r="DI220" s="40">
        <v>7.5680798494676904E-2</v>
      </c>
      <c r="DJ220" s="40">
        <v>6.3956926773456907E-2</v>
      </c>
      <c r="DK220" s="40">
        <v>5.5400872714898901E-2</v>
      </c>
      <c r="DL220" s="40">
        <v>2.4383558497636799E-2</v>
      </c>
      <c r="DM220" s="40">
        <v>-1.52393289202286E-2</v>
      </c>
      <c r="DN220" s="40">
        <v>3.6182348297015298E-3</v>
      </c>
      <c r="DO220" s="40">
        <v>2.6267478851733399</v>
      </c>
      <c r="DP220" s="40">
        <v>3.577639732907</v>
      </c>
      <c r="DQ220" s="40">
        <v>4.0491376589547601</v>
      </c>
      <c r="DR220" s="40">
        <v>4.2674363770177797</v>
      </c>
      <c r="DS220" s="40">
        <v>2.6772841386080901</v>
      </c>
      <c r="DT220" s="40">
        <v>-1.8337285797471601</v>
      </c>
      <c r="DU220" s="40">
        <v>-1.67562150319652</v>
      </c>
      <c r="DV220" s="40">
        <v>-1.1691593490477801</v>
      </c>
      <c r="DW220" s="40">
        <v>-0.68868536775934897</v>
      </c>
      <c r="DX220" s="40">
        <v>-0.340930440112096</v>
      </c>
      <c r="DY220" s="40">
        <v>-9.8274570663134594E-2</v>
      </c>
      <c r="DZ220" s="40">
        <v>3.23625196381413E-3</v>
      </c>
      <c r="EA220" s="40">
        <v>-1.44407012090907E-2</v>
      </c>
      <c r="EB220" s="40">
        <v>5.6250467782585897E-2</v>
      </c>
      <c r="EC220" s="40">
        <v>4.0984226305265603E-2</v>
      </c>
      <c r="ED220" s="40">
        <v>5.2466019646418498E-2</v>
      </c>
      <c r="EE220" s="40">
        <v>-3.05982601761005E-3</v>
      </c>
      <c r="EF220" s="40">
        <v>-1.9407671351294301E-2</v>
      </c>
      <c r="EG220" s="40">
        <v>8.2448135136686501E-2</v>
      </c>
      <c r="EH220" s="40">
        <v>7.1280058688298994E-2</v>
      </c>
      <c r="EI220" s="40">
        <v>6.3259187355568694E-2</v>
      </c>
      <c r="EJ220" s="40">
        <v>2.94188147964572E-2</v>
      </c>
      <c r="EK220" s="40">
        <v>-1.0121732278425E-2</v>
      </c>
      <c r="EL220" s="40">
        <v>1.62408512550909E-2</v>
      </c>
      <c r="EM220" s="40">
        <v>2.6442167675767698</v>
      </c>
      <c r="EN220" s="40">
        <v>3.6035042882172701</v>
      </c>
      <c r="EO220" s="40">
        <v>4.0778567078029697</v>
      </c>
      <c r="EP220" s="40">
        <v>4.2989188132478899</v>
      </c>
      <c r="EQ220" s="40">
        <v>2.7072600885661302</v>
      </c>
      <c r="ER220" s="40">
        <v>-1.8065933412838</v>
      </c>
      <c r="ES220" s="40">
        <v>-1.65217541147001</v>
      </c>
      <c r="ET220" s="40">
        <v>-1.1480216489111399</v>
      </c>
      <c r="EU220" s="40">
        <v>-0.67044351653090795</v>
      </c>
      <c r="EV220" s="40">
        <v>-0.328988377203634</v>
      </c>
      <c r="EW220" s="40">
        <v>72.855349978451699</v>
      </c>
      <c r="EX220" s="40">
        <v>71.956184318143798</v>
      </c>
      <c r="EY220" s="40">
        <v>70.724072678554606</v>
      </c>
      <c r="EZ220" s="40">
        <v>69.414339163370997</v>
      </c>
      <c r="FA220" s="40">
        <v>68.486173598368893</v>
      </c>
      <c r="FB220" s="40">
        <v>67.3641755761453</v>
      </c>
      <c r="FC220" s="40">
        <v>66.677879027418697</v>
      </c>
      <c r="FD220" s="40">
        <v>67.201509122002605</v>
      </c>
      <c r="FE220" s="40">
        <v>71.434624657314401</v>
      </c>
      <c r="FF220" s="40">
        <v>76.373549263693704</v>
      </c>
      <c r="FG220" s="40">
        <v>81.338233986963999</v>
      </c>
      <c r="FH220" s="40">
        <v>85.478464563983096</v>
      </c>
      <c r="FI220" s="40">
        <v>89.161921679562198</v>
      </c>
      <c r="FJ220" s="40">
        <v>92.289457740594599</v>
      </c>
      <c r="FK220" s="40">
        <v>94.427543413800294</v>
      </c>
      <c r="FL220" s="40">
        <v>96.076939306171198</v>
      </c>
      <c r="FM220" s="40">
        <v>96.889409692920097</v>
      </c>
      <c r="FN220" s="40">
        <v>97.047002910854999</v>
      </c>
      <c r="FO220" s="40">
        <v>96.391243520060897</v>
      </c>
      <c r="FP220" s="40">
        <v>93.839132387407901</v>
      </c>
      <c r="FQ220" s="40">
        <v>89.316696710414703</v>
      </c>
      <c r="FR220" s="40">
        <v>85.105618825007298</v>
      </c>
      <c r="FS220" s="40">
        <v>81.322685835665496</v>
      </c>
      <c r="FT220" s="40">
        <v>78.4604693570423</v>
      </c>
      <c r="FU220" s="40">
        <v>4.4149525847252003E-3</v>
      </c>
      <c r="FV220" s="40">
        <v>0</v>
      </c>
      <c r="FW220" s="40">
        <v>0</v>
      </c>
      <c r="FX220" s="41">
        <v>1</v>
      </c>
      <c r="FY220" s="22"/>
      <c r="FZ220" s="22"/>
    </row>
    <row r="221" spans="1:182" x14ac:dyDescent="0.2">
      <c r="A221" t="s">
        <v>42</v>
      </c>
      <c r="B221" t="s">
        <v>58</v>
      </c>
      <c r="C221" t="s">
        <v>3</v>
      </c>
      <c r="D221" t="s">
        <v>1</v>
      </c>
      <c r="E221" t="s">
        <v>78</v>
      </c>
      <c r="F221" s="22" t="s">
        <v>1</v>
      </c>
      <c r="G221" s="35">
        <v>43690</v>
      </c>
      <c r="H221" s="40">
        <v>25233</v>
      </c>
      <c r="I221" s="40">
        <v>25.1459432805406</v>
      </c>
      <c r="J221" s="40">
        <v>21.8804087722087</v>
      </c>
      <c r="K221" s="40">
        <v>19.396621034478599</v>
      </c>
      <c r="L221" s="40">
        <v>17.739884855433999</v>
      </c>
      <c r="M221" s="40">
        <v>16.9785411665293</v>
      </c>
      <c r="N221" s="40">
        <v>16.501795788148499</v>
      </c>
      <c r="O221" s="40">
        <v>17.084685573132401</v>
      </c>
      <c r="P221" s="40">
        <v>18.267902717020299</v>
      </c>
      <c r="Q221" s="40">
        <v>19.3895224601956</v>
      </c>
      <c r="R221" s="40">
        <v>21.823396504910701</v>
      </c>
      <c r="S221" s="40">
        <v>25.2949209267024</v>
      </c>
      <c r="T221" s="40">
        <v>29.763805695772898</v>
      </c>
      <c r="U221" s="40">
        <v>35.155050380847598</v>
      </c>
      <c r="V221" s="40">
        <v>40.834671476426301</v>
      </c>
      <c r="W221" s="40">
        <v>45.848665606447803</v>
      </c>
      <c r="X221" s="40">
        <v>50.974732653213302</v>
      </c>
      <c r="Y221" s="40">
        <v>55.199512664190202</v>
      </c>
      <c r="Z221" s="40">
        <v>57.705300584983597</v>
      </c>
      <c r="AA221" s="40">
        <v>57.580496861974403</v>
      </c>
      <c r="AB221" s="40">
        <v>54.710074229274298</v>
      </c>
      <c r="AC221" s="40">
        <v>51.486466682195903</v>
      </c>
      <c r="AD221" s="40">
        <v>47.522676777903797</v>
      </c>
      <c r="AE221" s="40">
        <v>40.0860415487465</v>
      </c>
      <c r="AF221" s="40">
        <v>32.866120113940298</v>
      </c>
      <c r="AG221" s="40">
        <v>7.4228891949455506E-2</v>
      </c>
      <c r="AH221" s="40">
        <v>8.1487941566847893E-3</v>
      </c>
      <c r="AI221" s="40">
        <v>-3.9760114182266501E-3</v>
      </c>
      <c r="AJ221" s="40">
        <v>0.158251268107789</v>
      </c>
      <c r="AK221" s="40">
        <v>0.14363890550736</v>
      </c>
      <c r="AL221" s="40">
        <v>0.23629073939206899</v>
      </c>
      <c r="AM221" s="40">
        <v>0.146063130051068</v>
      </c>
      <c r="AN221" s="40">
        <v>9.9006772217652195E-2</v>
      </c>
      <c r="AO221" s="40">
        <v>0.15304360978359499</v>
      </c>
      <c r="AP221" s="40">
        <v>-0.18195331055498201</v>
      </c>
      <c r="AQ221" s="40">
        <v>-0.15038683787226001</v>
      </c>
      <c r="AR221" s="40">
        <v>2.4479848682813599E-2</v>
      </c>
      <c r="AS221" s="40">
        <v>-5.5298800742611703E-2</v>
      </c>
      <c r="AT221" s="40">
        <v>0.287541699734777</v>
      </c>
      <c r="AU221" s="40">
        <v>3.1909848801304901</v>
      </c>
      <c r="AV221" s="40">
        <v>3.3922363407963099</v>
      </c>
      <c r="AW221" s="40">
        <v>3.76030561568987</v>
      </c>
      <c r="AX221" s="40">
        <v>4.2880825486965204</v>
      </c>
      <c r="AY221" s="40">
        <v>3.1413077312570801</v>
      </c>
      <c r="AZ221" s="40">
        <v>-0.79894186865588601</v>
      </c>
      <c r="BA221" s="40">
        <v>-1.0685516752009701</v>
      </c>
      <c r="BB221" s="40">
        <v>-0.96957898680698495</v>
      </c>
      <c r="BC221" s="40">
        <v>-0.64530570898067396</v>
      </c>
      <c r="BD221" s="40">
        <v>-0.27524666584292901</v>
      </c>
      <c r="BE221" s="40">
        <v>0.10537352773486799</v>
      </c>
      <c r="BF221" s="40">
        <v>3.6212689703776099E-2</v>
      </c>
      <c r="BG221" s="40">
        <v>1.93321694102578E-2</v>
      </c>
      <c r="BH221" s="40">
        <v>0.18340805301829999</v>
      </c>
      <c r="BI221" s="40">
        <v>0.16289697460399899</v>
      </c>
      <c r="BJ221" s="40">
        <v>0.25686645563121002</v>
      </c>
      <c r="BK221" s="40">
        <v>0.16674011719009499</v>
      </c>
      <c r="BL221" s="40">
        <v>0.119765432399251</v>
      </c>
      <c r="BM221" s="40">
        <v>0.16947021682490401</v>
      </c>
      <c r="BN221" s="40">
        <v>-0.16689277360749899</v>
      </c>
      <c r="BO221" s="40">
        <v>-0.134884697561578</v>
      </c>
      <c r="BP221" s="40">
        <v>3.5256970258405199E-2</v>
      </c>
      <c r="BQ221" s="40">
        <v>-4.4575106484073299E-2</v>
      </c>
      <c r="BR221" s="40">
        <v>0.314762730896748</v>
      </c>
      <c r="BS221" s="40">
        <v>3.2297798425895299</v>
      </c>
      <c r="BT221" s="40">
        <v>3.4287473287112502</v>
      </c>
      <c r="BU221" s="40">
        <v>3.7973641469926598</v>
      </c>
      <c r="BV221" s="40">
        <v>4.33086790172446</v>
      </c>
      <c r="BW221" s="40">
        <v>3.1888165954406</v>
      </c>
      <c r="BX221" s="40">
        <v>-0.75928925561528204</v>
      </c>
      <c r="BY221" s="40">
        <v>-1.02991177565449</v>
      </c>
      <c r="BZ221" s="40">
        <v>-0.92142181516842903</v>
      </c>
      <c r="CA221" s="40">
        <v>-0.59824243979931602</v>
      </c>
      <c r="CB221" s="40">
        <v>-0.24229218820209</v>
      </c>
      <c r="CC221" s="40">
        <v>0.12694420760487499</v>
      </c>
      <c r="CD221" s="40">
        <v>5.5649658269487499E-2</v>
      </c>
      <c r="CE221" s="40">
        <v>3.5475344449053398E-2</v>
      </c>
      <c r="CF221" s="40">
        <v>0.20083156561296001</v>
      </c>
      <c r="CG221" s="40">
        <v>0.17623505459505301</v>
      </c>
      <c r="CH221" s="40">
        <v>0.27111713401925103</v>
      </c>
      <c r="CI221" s="40">
        <v>0.18106093549489999</v>
      </c>
      <c r="CJ221" s="40">
        <v>0.13414281720454199</v>
      </c>
      <c r="CK221" s="40">
        <v>0.18084723482183299</v>
      </c>
      <c r="CL221" s="40">
        <v>-0.15646189159613499</v>
      </c>
      <c r="CM221" s="40">
        <v>-0.124147962406104</v>
      </c>
      <c r="CN221" s="40">
        <v>4.27211718316374E-2</v>
      </c>
      <c r="CO221" s="40">
        <v>-3.7147908507877997E-2</v>
      </c>
      <c r="CP221" s="40">
        <v>0.33361593415691698</v>
      </c>
      <c r="CQ221" s="40">
        <v>3.2566491154087398</v>
      </c>
      <c r="CR221" s="40">
        <v>3.4540347277188101</v>
      </c>
      <c r="CS221" s="40">
        <v>3.8230307728826798</v>
      </c>
      <c r="CT221" s="40">
        <v>4.3605009068958704</v>
      </c>
      <c r="CU221" s="40">
        <v>3.2217210900492699</v>
      </c>
      <c r="CV221" s="40">
        <v>-0.73182597661592697</v>
      </c>
      <c r="CW221" s="40">
        <v>-1.00314989893617</v>
      </c>
      <c r="CX221" s="40">
        <v>-0.88806830479131404</v>
      </c>
      <c r="CY221" s="40">
        <v>-0.56564656293173399</v>
      </c>
      <c r="CZ221" s="40">
        <v>-0.21946801737628299</v>
      </c>
      <c r="DA221" s="40">
        <v>0.14851488747488101</v>
      </c>
      <c r="DB221" s="40">
        <v>7.5086626835198997E-2</v>
      </c>
      <c r="DC221" s="40">
        <v>5.1618519487848999E-2</v>
      </c>
      <c r="DD221" s="40">
        <v>0.21825507820762099</v>
      </c>
      <c r="DE221" s="40">
        <v>0.189573134586106</v>
      </c>
      <c r="DF221" s="40">
        <v>0.28536781240729298</v>
      </c>
      <c r="DG221" s="40">
        <v>0.19538175379970399</v>
      </c>
      <c r="DH221" s="40">
        <v>0.14852020200983401</v>
      </c>
      <c r="DI221" s="40">
        <v>0.19222425281876299</v>
      </c>
      <c r="DJ221" s="40">
        <v>-0.146031009584771</v>
      </c>
      <c r="DK221" s="40">
        <v>-0.11341122725063101</v>
      </c>
      <c r="DL221" s="40">
        <v>5.0185373404869699E-2</v>
      </c>
      <c r="DM221" s="40">
        <v>-2.9720710531682699E-2</v>
      </c>
      <c r="DN221" s="40">
        <v>0.35246913741708602</v>
      </c>
      <c r="DO221" s="40">
        <v>3.28351838822794</v>
      </c>
      <c r="DP221" s="40">
        <v>3.4793221267263701</v>
      </c>
      <c r="DQ221" s="40">
        <v>3.8486973987726998</v>
      </c>
      <c r="DR221" s="40">
        <v>4.39013391206728</v>
      </c>
      <c r="DS221" s="40">
        <v>3.2546255846579499</v>
      </c>
      <c r="DT221" s="40">
        <v>-0.704362697616572</v>
      </c>
      <c r="DU221" s="40">
        <v>-0.97638802221784105</v>
      </c>
      <c r="DV221" s="40">
        <v>-0.85471479441419995</v>
      </c>
      <c r="DW221" s="40">
        <v>-0.53305068606415096</v>
      </c>
      <c r="DX221" s="40">
        <v>-0.19664384655047601</v>
      </c>
      <c r="DY221" s="40">
        <v>0.179659523260294</v>
      </c>
      <c r="DZ221" s="40">
        <v>0.10315052238229</v>
      </c>
      <c r="EA221" s="40">
        <v>7.49267003163335E-2</v>
      </c>
      <c r="EB221" s="40">
        <v>0.24341186311813201</v>
      </c>
      <c r="EC221" s="40">
        <v>0.20883120368274599</v>
      </c>
      <c r="ED221" s="40">
        <v>0.30594352864643398</v>
      </c>
      <c r="EE221" s="40">
        <v>0.21605874093873101</v>
      </c>
      <c r="EF221" s="40">
        <v>0.16927886219143301</v>
      </c>
      <c r="EG221" s="40">
        <v>0.20865085986007101</v>
      </c>
      <c r="EH221" s="40">
        <v>-0.130970472637288</v>
      </c>
      <c r="EI221" s="40">
        <v>-9.7909086939948903E-2</v>
      </c>
      <c r="EJ221" s="40">
        <v>6.0962494980461197E-2</v>
      </c>
      <c r="EK221" s="40">
        <v>-1.8997016273144301E-2</v>
      </c>
      <c r="EL221" s="40">
        <v>0.37969016857905702</v>
      </c>
      <c r="EM221" s="40">
        <v>3.32231335068699</v>
      </c>
      <c r="EN221" s="40">
        <v>3.51583311464131</v>
      </c>
      <c r="EO221" s="40">
        <v>3.88575593007549</v>
      </c>
      <c r="EP221" s="40">
        <v>4.4329192650952196</v>
      </c>
      <c r="EQ221" s="40">
        <v>3.3021344488414601</v>
      </c>
      <c r="ER221" s="40">
        <v>-0.66471008457596803</v>
      </c>
      <c r="ES221" s="40">
        <v>-0.93774812267135998</v>
      </c>
      <c r="ET221" s="40">
        <v>-0.80655762277564402</v>
      </c>
      <c r="EU221" s="40">
        <v>-0.48598741688279301</v>
      </c>
      <c r="EV221" s="40">
        <v>-0.16368936890963701</v>
      </c>
      <c r="EW221" s="40">
        <v>76.336927751896695</v>
      </c>
      <c r="EX221" s="40">
        <v>75.188552154293006</v>
      </c>
      <c r="EY221" s="40">
        <v>73.671685870587197</v>
      </c>
      <c r="EZ221" s="40">
        <v>72.212501971480407</v>
      </c>
      <c r="FA221" s="40">
        <v>71.369207676408905</v>
      </c>
      <c r="FB221" s="40">
        <v>69.819555603974607</v>
      </c>
      <c r="FC221" s="40">
        <v>68.678126310589704</v>
      </c>
      <c r="FD221" s="40">
        <v>69.041920500496005</v>
      </c>
      <c r="FE221" s="40">
        <v>73.080575837258294</v>
      </c>
      <c r="FF221" s="40">
        <v>77.833108522501405</v>
      </c>
      <c r="FG221" s="40">
        <v>82.007507242282102</v>
      </c>
      <c r="FH221" s="40">
        <v>86.104700661081907</v>
      </c>
      <c r="FI221" s="40">
        <v>89.612501060873797</v>
      </c>
      <c r="FJ221" s="40">
        <v>92.654476856440297</v>
      </c>
      <c r="FK221" s="40">
        <v>94.705155945026306</v>
      </c>
      <c r="FL221" s="40">
        <v>96.410170943391094</v>
      </c>
      <c r="FM221" s="40">
        <v>97.515198548420599</v>
      </c>
      <c r="FN221" s="40">
        <v>97.628623798145796</v>
      </c>
      <c r="FO221" s="40">
        <v>97.070831211909095</v>
      </c>
      <c r="FP221" s="40">
        <v>94.866974386455198</v>
      </c>
      <c r="FQ221" s="40">
        <v>91.169772547276594</v>
      </c>
      <c r="FR221" s="40">
        <v>87.617569915314604</v>
      </c>
      <c r="FS221" s="40">
        <v>84.017622895309998</v>
      </c>
      <c r="FT221" s="40">
        <v>81.176692352065601</v>
      </c>
      <c r="FU221" s="40">
        <v>2.1207474464222898E-3</v>
      </c>
      <c r="FV221" s="40">
        <v>0</v>
      </c>
      <c r="FW221" s="40">
        <v>0</v>
      </c>
      <c r="FX221" s="41">
        <v>1</v>
      </c>
      <c r="FY221" s="22"/>
      <c r="FZ221" s="22"/>
    </row>
    <row r="222" spans="1:182" x14ac:dyDescent="0.2">
      <c r="A222" t="s">
        <v>42</v>
      </c>
      <c r="B222" t="s">
        <v>58</v>
      </c>
      <c r="C222" t="s">
        <v>3</v>
      </c>
      <c r="D222" t="s">
        <v>1</v>
      </c>
      <c r="E222" t="s">
        <v>78</v>
      </c>
      <c r="F222" s="22" t="s">
        <v>77</v>
      </c>
      <c r="G222" s="35">
        <v>43690</v>
      </c>
      <c r="H222" s="40">
        <v>21007</v>
      </c>
      <c r="I222" s="40">
        <v>21.432675345082998</v>
      </c>
      <c r="J222" s="40">
        <v>18.6570892618738</v>
      </c>
      <c r="K222" s="40">
        <v>16.5373405808812</v>
      </c>
      <c r="L222" s="40">
        <v>15.1224468761485</v>
      </c>
      <c r="M222" s="40">
        <v>14.4743282600379</v>
      </c>
      <c r="N222" s="40">
        <v>14.040071261529199</v>
      </c>
      <c r="O222" s="40">
        <v>14.4902177273636</v>
      </c>
      <c r="P222" s="40">
        <v>15.4970916234456</v>
      </c>
      <c r="Q222" s="40">
        <v>16.3840220508595</v>
      </c>
      <c r="R222" s="40">
        <v>18.4327497248211</v>
      </c>
      <c r="S222" s="40">
        <v>21.3529415994748</v>
      </c>
      <c r="T222" s="40">
        <v>25.080258177481401</v>
      </c>
      <c r="U222" s="40">
        <v>29.5216913765002</v>
      </c>
      <c r="V222" s="40">
        <v>34.129603738209703</v>
      </c>
      <c r="W222" s="40">
        <v>38.180075535513097</v>
      </c>
      <c r="X222" s="40">
        <v>42.303802433580799</v>
      </c>
      <c r="Y222" s="40">
        <v>45.700892566605198</v>
      </c>
      <c r="Z222" s="40">
        <v>47.7159950122293</v>
      </c>
      <c r="AA222" s="40">
        <v>47.647014368569401</v>
      </c>
      <c r="AB222" s="40">
        <v>45.234434784934997</v>
      </c>
      <c r="AC222" s="40">
        <v>42.740605747621998</v>
      </c>
      <c r="AD222" s="40">
        <v>39.690174857181503</v>
      </c>
      <c r="AE222" s="40">
        <v>33.743690288277698</v>
      </c>
      <c r="AF222" s="40">
        <v>27.816454624087001</v>
      </c>
      <c r="AG222" s="40">
        <v>9.9620404943198501E-2</v>
      </c>
      <c r="AH222" s="40">
        <v>1.3916117937403501E-2</v>
      </c>
      <c r="AI222" s="40">
        <v>-8.2102163541404507E-3</v>
      </c>
      <c r="AJ222" s="40">
        <v>0.15280883658439401</v>
      </c>
      <c r="AK222" s="40">
        <v>0.124747184153143</v>
      </c>
      <c r="AL222" s="40">
        <v>0.20622059748583499</v>
      </c>
      <c r="AM222" s="40">
        <v>0.11422281508663699</v>
      </c>
      <c r="AN222" s="40">
        <v>7.8773871375508495E-2</v>
      </c>
      <c r="AO222" s="40">
        <v>0.16556014221138901</v>
      </c>
      <c r="AP222" s="40">
        <v>-0.14993911119624401</v>
      </c>
      <c r="AQ222" s="40">
        <v>-0.123574324886519</v>
      </c>
      <c r="AR222" s="40">
        <v>3.59312305731182E-2</v>
      </c>
      <c r="AS222" s="40">
        <v>-6.6230179943447903E-2</v>
      </c>
      <c r="AT222" s="40">
        <v>0.257056176320757</v>
      </c>
      <c r="AU222" s="40">
        <v>1.90000156420007</v>
      </c>
      <c r="AV222" s="40">
        <v>1.8695462123981099</v>
      </c>
      <c r="AW222" s="40">
        <v>1.93117707595079</v>
      </c>
      <c r="AX222" s="40">
        <v>2.3264111194634598</v>
      </c>
      <c r="AY222" s="40">
        <v>2.2361137422158399</v>
      </c>
      <c r="AZ222" s="40">
        <v>0.31872056989991199</v>
      </c>
      <c r="BA222" s="40">
        <v>-0.18430972460155801</v>
      </c>
      <c r="BB222" s="40">
        <v>-0.32944946017479698</v>
      </c>
      <c r="BC222" s="40">
        <v>-0.33362938879328402</v>
      </c>
      <c r="BD222" s="40">
        <v>-0.126593022901451</v>
      </c>
      <c r="BE222" s="40">
        <v>0.12889138720016</v>
      </c>
      <c r="BF222" s="40">
        <v>4.1000445594263503E-2</v>
      </c>
      <c r="BG222" s="40">
        <v>1.45766168921723E-2</v>
      </c>
      <c r="BH222" s="40">
        <v>0.177262782010185</v>
      </c>
      <c r="BI222" s="40">
        <v>0.14293580874842499</v>
      </c>
      <c r="BJ222" s="40">
        <v>0.225243176369821</v>
      </c>
      <c r="BK222" s="40">
        <v>0.133874666468109</v>
      </c>
      <c r="BL222" s="40">
        <v>9.9860398182653798E-2</v>
      </c>
      <c r="BM222" s="40">
        <v>0.18095981128177799</v>
      </c>
      <c r="BN222" s="40">
        <v>-0.13577741304249499</v>
      </c>
      <c r="BO222" s="40">
        <v>-0.107887335737149</v>
      </c>
      <c r="BP222" s="40">
        <v>4.5765668259880501E-2</v>
      </c>
      <c r="BQ222" s="40">
        <v>-5.6417640166508E-2</v>
      </c>
      <c r="BR222" s="40">
        <v>0.27764010453046101</v>
      </c>
      <c r="BS222" s="40">
        <v>1.9313082827375601</v>
      </c>
      <c r="BT222" s="40">
        <v>1.9032555230136501</v>
      </c>
      <c r="BU222" s="40">
        <v>1.9658260263584399</v>
      </c>
      <c r="BV222" s="40">
        <v>2.36071736992456</v>
      </c>
      <c r="BW222" s="40">
        <v>2.27515655667451</v>
      </c>
      <c r="BX222" s="40">
        <v>0.35224551273573101</v>
      </c>
      <c r="BY222" s="40">
        <v>-0.151140616250759</v>
      </c>
      <c r="BZ222" s="40">
        <v>-0.28887535833719402</v>
      </c>
      <c r="CA222" s="40">
        <v>-0.29355336153019501</v>
      </c>
      <c r="CB222" s="40">
        <v>-9.6088369594506298E-2</v>
      </c>
      <c r="CC222" s="40">
        <v>0.149164380344015</v>
      </c>
      <c r="CD222" s="40">
        <v>5.97589684232291E-2</v>
      </c>
      <c r="CE222" s="40">
        <v>3.03587081837213E-2</v>
      </c>
      <c r="CF222" s="40">
        <v>0.19419951011876599</v>
      </c>
      <c r="CG222" s="40">
        <v>0.15553319473565499</v>
      </c>
      <c r="CH222" s="40">
        <v>0.238418156556958</v>
      </c>
      <c r="CI222" s="40">
        <v>0.14748547887007099</v>
      </c>
      <c r="CJ222" s="40">
        <v>0.11446486241402801</v>
      </c>
      <c r="CK222" s="40">
        <v>0.19162557516838</v>
      </c>
      <c r="CL222" s="40">
        <v>-0.12596906404156499</v>
      </c>
      <c r="CM222" s="40">
        <v>-9.7022574839100095E-2</v>
      </c>
      <c r="CN222" s="40">
        <v>5.2576969843379298E-2</v>
      </c>
      <c r="CO222" s="40">
        <v>-4.9621505008645199E-2</v>
      </c>
      <c r="CP222" s="40">
        <v>0.29189647050429801</v>
      </c>
      <c r="CQ222" s="40">
        <v>1.9529912206279001</v>
      </c>
      <c r="CR222" s="40">
        <v>1.9266024888583</v>
      </c>
      <c r="CS222" s="40">
        <v>1.98982378386072</v>
      </c>
      <c r="CT222" s="40">
        <v>2.3844777744878098</v>
      </c>
      <c r="CU222" s="40">
        <v>2.3021974910336298</v>
      </c>
      <c r="CV222" s="40">
        <v>0.37546478601779099</v>
      </c>
      <c r="CW222" s="40">
        <v>-0.12816779284905599</v>
      </c>
      <c r="CX222" s="40">
        <v>-0.26077385900414102</v>
      </c>
      <c r="CY222" s="40">
        <v>-0.26579682713018099</v>
      </c>
      <c r="CZ222" s="40">
        <v>-7.4960939639527505E-2</v>
      </c>
      <c r="DA222" s="40">
        <v>0.169437373487871</v>
      </c>
      <c r="DB222" s="40">
        <v>7.8517491252194593E-2</v>
      </c>
      <c r="DC222" s="40">
        <v>4.6140799475270299E-2</v>
      </c>
      <c r="DD222" s="40">
        <v>0.21113623822734801</v>
      </c>
      <c r="DE222" s="40">
        <v>0.168130580722886</v>
      </c>
      <c r="DF222" s="40">
        <v>0.251593136744095</v>
      </c>
      <c r="DG222" s="40">
        <v>0.16109629127203201</v>
      </c>
      <c r="DH222" s="40">
        <v>0.12906932664540199</v>
      </c>
      <c r="DI222" s="40">
        <v>0.20229133905498101</v>
      </c>
      <c r="DJ222" s="40">
        <v>-0.11616071504063601</v>
      </c>
      <c r="DK222" s="40">
        <v>-8.6157813941051195E-2</v>
      </c>
      <c r="DL222" s="40">
        <v>5.9388271426878102E-2</v>
      </c>
      <c r="DM222" s="40">
        <v>-4.2825369850782502E-2</v>
      </c>
      <c r="DN222" s="40">
        <v>0.30615283647813502</v>
      </c>
      <c r="DO222" s="40">
        <v>1.9746741585182499</v>
      </c>
      <c r="DP222" s="40">
        <v>1.9499494547029601</v>
      </c>
      <c r="DQ222" s="40">
        <v>2.0138215413629998</v>
      </c>
      <c r="DR222" s="40">
        <v>2.4082381790510601</v>
      </c>
      <c r="DS222" s="40">
        <v>2.3292384253927501</v>
      </c>
      <c r="DT222" s="40">
        <v>0.39868405929985101</v>
      </c>
      <c r="DU222" s="40">
        <v>-0.105194969447353</v>
      </c>
      <c r="DV222" s="40">
        <v>-0.23267235967108699</v>
      </c>
      <c r="DW222" s="40">
        <v>-0.238040292730166</v>
      </c>
      <c r="DX222" s="40">
        <v>-5.3833509684548697E-2</v>
      </c>
      <c r="DY222" s="40">
        <v>0.198708355744832</v>
      </c>
      <c r="DZ222" s="40">
        <v>0.105601818909055</v>
      </c>
      <c r="EA222" s="40">
        <v>6.8927632721583101E-2</v>
      </c>
      <c r="EB222" s="40">
        <v>0.235590183653139</v>
      </c>
      <c r="EC222" s="40">
        <v>0.18631920531816801</v>
      </c>
      <c r="ED222" s="40">
        <v>0.27061571562808101</v>
      </c>
      <c r="EE222" s="40">
        <v>0.180748142653504</v>
      </c>
      <c r="EF222" s="40">
        <v>0.15015585345254701</v>
      </c>
      <c r="EG222" s="40">
        <v>0.21769100812537001</v>
      </c>
      <c r="EH222" s="40">
        <v>-0.10199901688688701</v>
      </c>
      <c r="EI222" s="40">
        <v>-7.0470824791681E-2</v>
      </c>
      <c r="EJ222" s="40">
        <v>6.9222709113640396E-2</v>
      </c>
      <c r="EK222" s="40">
        <v>-3.3012830073842599E-2</v>
      </c>
      <c r="EL222" s="40">
        <v>0.32673676468783902</v>
      </c>
      <c r="EM222" s="40">
        <v>2.0059808770557401</v>
      </c>
      <c r="EN222" s="40">
        <v>1.9836587653185001</v>
      </c>
      <c r="EO222" s="40">
        <v>2.04847049177065</v>
      </c>
      <c r="EP222" s="40">
        <v>2.4425444295121501</v>
      </c>
      <c r="EQ222" s="40">
        <v>2.3682812398514299</v>
      </c>
      <c r="ER222" s="40">
        <v>0.43220900213567098</v>
      </c>
      <c r="ES222" s="40">
        <v>-7.2025861096553401E-2</v>
      </c>
      <c r="ET222" s="40">
        <v>-0.192098257833484</v>
      </c>
      <c r="EU222" s="40">
        <v>-0.19796426546707699</v>
      </c>
      <c r="EV222" s="40">
        <v>-2.3328856377603999E-2</v>
      </c>
      <c r="EW222" s="40">
        <v>76.365713014081905</v>
      </c>
      <c r="EX222" s="40">
        <v>75.214389356183304</v>
      </c>
      <c r="EY222" s="40">
        <v>73.690901461627107</v>
      </c>
      <c r="EZ222" s="40">
        <v>72.220703874958701</v>
      </c>
      <c r="FA222" s="40">
        <v>71.384587738789094</v>
      </c>
      <c r="FB222" s="40">
        <v>69.796912384863504</v>
      </c>
      <c r="FC222" s="40">
        <v>68.642449565455095</v>
      </c>
      <c r="FD222" s="40">
        <v>69.006255957952504</v>
      </c>
      <c r="FE222" s="40">
        <v>73.071991585112698</v>
      </c>
      <c r="FF222" s="40">
        <v>77.860644209133994</v>
      </c>
      <c r="FG222" s="40">
        <v>82.008005069270894</v>
      </c>
      <c r="FH222" s="40">
        <v>86.125521323085493</v>
      </c>
      <c r="FI222" s="40">
        <v>89.6271279600806</v>
      </c>
      <c r="FJ222" s="40">
        <v>92.649029688977706</v>
      </c>
      <c r="FK222" s="40">
        <v>94.671238105130399</v>
      </c>
      <c r="FL222" s="40">
        <v>96.334298417947394</v>
      </c>
      <c r="FM222" s="40">
        <v>97.448554501185995</v>
      </c>
      <c r="FN222" s="40">
        <v>97.526124697418297</v>
      </c>
      <c r="FO222" s="40">
        <v>96.940553609137993</v>
      </c>
      <c r="FP222" s="40">
        <v>94.711520915215303</v>
      </c>
      <c r="FQ222" s="40">
        <v>91.020295069802003</v>
      </c>
      <c r="FR222" s="40">
        <v>87.522578511089904</v>
      </c>
      <c r="FS222" s="40">
        <v>83.974260568014799</v>
      </c>
      <c r="FT222" s="40">
        <v>81.138344050657096</v>
      </c>
      <c r="FU222" s="40">
        <v>2.1745968964705302E-3</v>
      </c>
      <c r="FV222" s="40">
        <v>0</v>
      </c>
      <c r="FW222" s="40">
        <v>0</v>
      </c>
      <c r="FX222" s="41">
        <v>1</v>
      </c>
      <c r="FY222" s="22"/>
      <c r="FZ222" s="22"/>
    </row>
    <row r="223" spans="1:182" x14ac:dyDescent="0.2">
      <c r="A223" t="s">
        <v>42</v>
      </c>
      <c r="B223" t="s">
        <v>58</v>
      </c>
      <c r="C223" t="s">
        <v>3</v>
      </c>
      <c r="D223" t="s">
        <v>1</v>
      </c>
      <c r="E223" t="s">
        <v>78</v>
      </c>
      <c r="F223" s="22" t="s">
        <v>78</v>
      </c>
      <c r="G223" s="35">
        <v>43690</v>
      </c>
      <c r="H223" s="40">
        <v>4226</v>
      </c>
      <c r="I223" s="40">
        <v>3.6928876688600498</v>
      </c>
      <c r="J223" s="40">
        <v>3.20736758479873</v>
      </c>
      <c r="K223" s="40">
        <v>2.83917008741229</v>
      </c>
      <c r="L223" s="40">
        <v>2.59913774597418</v>
      </c>
      <c r="M223" s="40">
        <v>2.4899148467399299</v>
      </c>
      <c r="N223" s="40">
        <v>2.4460718233699099</v>
      </c>
      <c r="O223" s="40">
        <v>2.5798487109431698</v>
      </c>
      <c r="P223" s="40">
        <v>2.75263389052395</v>
      </c>
      <c r="Q223" s="40">
        <v>2.9902097318212202</v>
      </c>
      <c r="R223" s="40">
        <v>3.3833904740757998</v>
      </c>
      <c r="S223" s="40">
        <v>3.9364922809399499</v>
      </c>
      <c r="T223" s="40">
        <v>4.6830791879473104</v>
      </c>
      <c r="U223" s="40">
        <v>5.6343764132747598</v>
      </c>
      <c r="V223" s="40">
        <v>6.7041483416064196</v>
      </c>
      <c r="W223" s="40">
        <v>7.66829602580514</v>
      </c>
      <c r="X223" s="40">
        <v>8.6652790539801501</v>
      </c>
      <c r="Y223" s="40">
        <v>9.4796060543096008</v>
      </c>
      <c r="Z223" s="40">
        <v>9.9601227731972894</v>
      </c>
      <c r="AA223" s="40">
        <v>9.90335378112756</v>
      </c>
      <c r="AB223" s="40">
        <v>9.4530476627501692</v>
      </c>
      <c r="AC223" s="40">
        <v>8.7232714095506498</v>
      </c>
      <c r="AD223" s="40">
        <v>7.8060372981114297</v>
      </c>
      <c r="AE223" s="40">
        <v>6.3106880930393601</v>
      </c>
      <c r="AF223" s="40">
        <v>5.0202333995879096</v>
      </c>
      <c r="AG223" s="40">
        <v>-3.95243233414935E-2</v>
      </c>
      <c r="AH223" s="40">
        <v>-1.9272369605711898E-2</v>
      </c>
      <c r="AI223" s="40">
        <v>-9.1255083946551897E-3</v>
      </c>
      <c r="AJ223" s="40">
        <v>-6.7040654024656098E-3</v>
      </c>
      <c r="AK223" s="40">
        <v>6.4448586167596402E-3</v>
      </c>
      <c r="AL223" s="40">
        <v>2.0331250889296201E-2</v>
      </c>
      <c r="AM223" s="40">
        <v>2.1280232388122901E-2</v>
      </c>
      <c r="AN223" s="40">
        <v>5.5095936312014003E-3</v>
      </c>
      <c r="AO223" s="40">
        <v>-2.93114993673089E-2</v>
      </c>
      <c r="AP223" s="40">
        <v>-4.3119514737350498E-2</v>
      </c>
      <c r="AQ223" s="40">
        <v>-4.0460105455807603E-2</v>
      </c>
      <c r="AR223" s="40">
        <v>-1.7167953699741102E-2</v>
      </c>
      <c r="AS223" s="40">
        <v>4.8062582811286298E-3</v>
      </c>
      <c r="AT223" s="40">
        <v>1.8432527724107899E-2</v>
      </c>
      <c r="AU223" s="40">
        <v>1.27443867642409</v>
      </c>
      <c r="AV223" s="40">
        <v>1.4975102802420299</v>
      </c>
      <c r="AW223" s="40">
        <v>1.79548424513134</v>
      </c>
      <c r="AX223" s="40">
        <v>1.9430796048946199</v>
      </c>
      <c r="AY223" s="40">
        <v>0.88417954656651598</v>
      </c>
      <c r="AZ223" s="40">
        <v>-1.1460025121491</v>
      </c>
      <c r="BA223" s="40">
        <v>-0.89954140765980695</v>
      </c>
      <c r="BB223" s="40">
        <v>-0.655202153848916</v>
      </c>
      <c r="BC223" s="40">
        <v>-0.323160702097747</v>
      </c>
      <c r="BD223" s="40">
        <v>-0.15758661468364099</v>
      </c>
      <c r="BE223" s="40">
        <v>-3.3789842868224097E-2</v>
      </c>
      <c r="BF223" s="40">
        <v>-1.3912680008154E-2</v>
      </c>
      <c r="BG223" s="40">
        <v>-4.4324427103373297E-3</v>
      </c>
      <c r="BH223" s="40">
        <v>-2.8128533855410098E-3</v>
      </c>
      <c r="BI223" s="40">
        <v>1.02240656936071E-2</v>
      </c>
      <c r="BJ223" s="40">
        <v>2.3584576012634698E-2</v>
      </c>
      <c r="BK223" s="40">
        <v>2.5204718088911199E-2</v>
      </c>
      <c r="BL223" s="40">
        <v>9.7013810165471302E-3</v>
      </c>
      <c r="BM223" s="40">
        <v>-2.4662709130679701E-2</v>
      </c>
      <c r="BN223" s="40">
        <v>-3.8208779785224502E-2</v>
      </c>
      <c r="BO223" s="40">
        <v>-3.5052429093618102E-2</v>
      </c>
      <c r="BP223" s="40">
        <v>-1.2727139047939101E-2</v>
      </c>
      <c r="BQ223" s="40">
        <v>9.2388871617746903E-3</v>
      </c>
      <c r="BR223" s="40">
        <v>2.8261091216734199E-2</v>
      </c>
      <c r="BS223" s="40">
        <v>1.2872491431061801</v>
      </c>
      <c r="BT223" s="40">
        <v>1.5087150265615099</v>
      </c>
      <c r="BU223" s="40">
        <v>1.81055434531127</v>
      </c>
      <c r="BV223" s="40">
        <v>1.95859760957905</v>
      </c>
      <c r="BW223" s="40">
        <v>0.90046380483087396</v>
      </c>
      <c r="BX223" s="40">
        <v>-1.13237639151313</v>
      </c>
      <c r="BY223" s="40">
        <v>-0.88895991913559402</v>
      </c>
      <c r="BZ223" s="40">
        <v>-0.643341032340492</v>
      </c>
      <c r="CA223" s="40">
        <v>-0.31244905417211699</v>
      </c>
      <c r="CB223" s="40">
        <v>-0.14900725505058501</v>
      </c>
      <c r="CC223" s="40">
        <v>-2.9818159161213699E-2</v>
      </c>
      <c r="CD223" s="40">
        <v>-1.0200575319947299E-2</v>
      </c>
      <c r="CE223" s="40">
        <v>-1.1820397137241301E-3</v>
      </c>
      <c r="CF223" s="40">
        <v>-1.17811796301579E-4</v>
      </c>
      <c r="CG223" s="40">
        <v>1.28415330025463E-2</v>
      </c>
      <c r="CH223" s="40">
        <v>2.5837819082552199E-2</v>
      </c>
      <c r="CI223" s="40">
        <v>2.7922804930234E-2</v>
      </c>
      <c r="CJ223" s="40">
        <v>1.2604600190321299E-2</v>
      </c>
      <c r="CK223" s="40">
        <v>-2.1442971174260701E-2</v>
      </c>
      <c r="CL223" s="40">
        <v>-3.4807619716806799E-2</v>
      </c>
      <c r="CM223" s="40">
        <v>-3.1307088918407999E-2</v>
      </c>
      <c r="CN223" s="40">
        <v>-9.6514443480215702E-3</v>
      </c>
      <c r="CO223" s="40">
        <v>1.2308912421525601E-2</v>
      </c>
      <c r="CP223" s="40">
        <v>3.50683243512687E-2</v>
      </c>
      <c r="CQ223" s="40">
        <v>1.2961216333060499</v>
      </c>
      <c r="CR223" s="40">
        <v>1.51647539972969</v>
      </c>
      <c r="CS223" s="40">
        <v>1.8209918507882801</v>
      </c>
      <c r="CT223" s="40">
        <v>1.96934533235145</v>
      </c>
      <c r="CU223" s="40">
        <v>0.91174223249852004</v>
      </c>
      <c r="CV223" s="40">
        <v>-1.1229389818695099</v>
      </c>
      <c r="CW223" s="40">
        <v>-0.88163121241779596</v>
      </c>
      <c r="CX223" s="40">
        <v>-0.63512605571593705</v>
      </c>
      <c r="CY223" s="40">
        <v>-0.30503019944939802</v>
      </c>
      <c r="CZ223" s="40">
        <v>-0.143065216703776</v>
      </c>
      <c r="DA223" s="40">
        <v>-2.5846475454203301E-2</v>
      </c>
      <c r="DB223" s="40">
        <v>-6.4884706317405397E-3</v>
      </c>
      <c r="DC223" s="40">
        <v>2.0683632828890799E-3</v>
      </c>
      <c r="DD223" s="40">
        <v>2.5772297929378498E-3</v>
      </c>
      <c r="DE223" s="40">
        <v>1.54590003114856E-2</v>
      </c>
      <c r="DF223" s="40">
        <v>2.8091062152469599E-2</v>
      </c>
      <c r="DG223" s="40">
        <v>3.0640891771556801E-2</v>
      </c>
      <c r="DH223" s="40">
        <v>1.55078193640954E-2</v>
      </c>
      <c r="DI223" s="40">
        <v>-1.8223233217841701E-2</v>
      </c>
      <c r="DJ223" s="40">
        <v>-3.1406459648389E-2</v>
      </c>
      <c r="DK223" s="40">
        <v>-2.7561748743198E-2</v>
      </c>
      <c r="DL223" s="40">
        <v>-6.5757496481040796E-3</v>
      </c>
      <c r="DM223" s="40">
        <v>1.53789376812766E-2</v>
      </c>
      <c r="DN223" s="40">
        <v>4.1875557485803197E-2</v>
      </c>
      <c r="DO223" s="40">
        <v>1.3049941235059199</v>
      </c>
      <c r="DP223" s="40">
        <v>1.5242357728978799</v>
      </c>
      <c r="DQ223" s="40">
        <v>1.8314293562652999</v>
      </c>
      <c r="DR223" s="40">
        <v>1.98009305512386</v>
      </c>
      <c r="DS223" s="40">
        <v>0.92302066016616602</v>
      </c>
      <c r="DT223" s="40">
        <v>-1.1135015722258801</v>
      </c>
      <c r="DU223" s="40">
        <v>-0.87430250569999701</v>
      </c>
      <c r="DV223" s="40">
        <v>-0.626911079091381</v>
      </c>
      <c r="DW223" s="40">
        <v>-0.29761134472667899</v>
      </c>
      <c r="DX223" s="40">
        <v>-0.137123178356967</v>
      </c>
      <c r="DY223" s="40">
        <v>-2.0111994980933901E-2</v>
      </c>
      <c r="DZ223" s="40">
        <v>-1.1287810341827199E-3</v>
      </c>
      <c r="EA223" s="40">
        <v>6.7614289672069403E-3</v>
      </c>
      <c r="EB223" s="40">
        <v>6.4684418098624498E-3</v>
      </c>
      <c r="EC223" s="40">
        <v>1.9238207388333001E-2</v>
      </c>
      <c r="ED223" s="40">
        <v>3.13443872758081E-2</v>
      </c>
      <c r="EE223" s="40">
        <v>3.4565377472345199E-2</v>
      </c>
      <c r="EF223" s="40">
        <v>1.9699606749441202E-2</v>
      </c>
      <c r="EG223" s="40">
        <v>-1.35744429812126E-2</v>
      </c>
      <c r="EH223" s="40">
        <v>-2.6495724696263E-2</v>
      </c>
      <c r="EI223" s="40">
        <v>-2.2154072381008399E-2</v>
      </c>
      <c r="EJ223" s="40">
        <v>-2.1349349963020602E-3</v>
      </c>
      <c r="EK223" s="40">
        <v>1.9811566561922601E-2</v>
      </c>
      <c r="EL223" s="40">
        <v>5.1704120978429503E-2</v>
      </c>
      <c r="EM223" s="40">
        <v>1.31780459018801</v>
      </c>
      <c r="EN223" s="40">
        <v>1.5354405192173499</v>
      </c>
      <c r="EO223" s="40">
        <v>1.84649945644522</v>
      </c>
      <c r="EP223" s="40">
        <v>1.9956110598082899</v>
      </c>
      <c r="EQ223" s="40">
        <v>0.93930491843052299</v>
      </c>
      <c r="ER223" s="40">
        <v>-1.0998754515899201</v>
      </c>
      <c r="ES223" s="40">
        <v>-0.86372101717578398</v>
      </c>
      <c r="ET223" s="40">
        <v>-0.615049957582957</v>
      </c>
      <c r="EU223" s="40">
        <v>-0.28689969680104899</v>
      </c>
      <c r="EV223" s="40">
        <v>-0.12854381872390999</v>
      </c>
      <c r="EW223" s="40">
        <v>76.3641630470769</v>
      </c>
      <c r="EX223" s="40">
        <v>75.218125166416499</v>
      </c>
      <c r="EY223" s="40">
        <v>73.713434328598595</v>
      </c>
      <c r="EZ223" s="40">
        <v>72.301919543476103</v>
      </c>
      <c r="FA223" s="40">
        <v>71.418326028606899</v>
      </c>
      <c r="FB223" s="40">
        <v>70.042491795901896</v>
      </c>
      <c r="FC223" s="40">
        <v>68.915920074000397</v>
      </c>
      <c r="FD223" s="40">
        <v>69.266612633607593</v>
      </c>
      <c r="FE223" s="40">
        <v>73.169653143974998</v>
      </c>
      <c r="FF223" s="40">
        <v>77.721620201016407</v>
      </c>
      <c r="FG223" s="40">
        <v>82.016703480015096</v>
      </c>
      <c r="FH223" s="40">
        <v>86.020782707489801</v>
      </c>
      <c r="FI223" s="40">
        <v>89.5827563603806</v>
      </c>
      <c r="FJ223" s="40">
        <v>92.739462860104496</v>
      </c>
      <c r="FK223" s="40">
        <v>94.964128639136902</v>
      </c>
      <c r="FL223" s="40">
        <v>96.896077004715195</v>
      </c>
      <c r="FM223" s="40">
        <v>97.974059412240393</v>
      </c>
      <c r="FN223" s="40">
        <v>98.285892336035403</v>
      </c>
      <c r="FO223" s="40">
        <v>97.881936544334806</v>
      </c>
      <c r="FP223" s="40">
        <v>95.8251646939067</v>
      </c>
      <c r="FQ223" s="40">
        <v>92.126325557326297</v>
      </c>
      <c r="FR223" s="40">
        <v>88.3108255005682</v>
      </c>
      <c r="FS223" s="40">
        <v>84.471670906458897</v>
      </c>
      <c r="FT223" s="40">
        <v>81.5859347120047</v>
      </c>
      <c r="FU223" s="40">
        <v>4.4308607248166199E-3</v>
      </c>
      <c r="FV223" s="40">
        <v>0</v>
      </c>
      <c r="FW223" s="40">
        <v>0</v>
      </c>
      <c r="FX223" s="41">
        <v>1</v>
      </c>
      <c r="FY223" s="22"/>
      <c r="FZ223" s="22"/>
    </row>
    <row r="224" spans="1:182" x14ac:dyDescent="0.2">
      <c r="A224" t="s">
        <v>42</v>
      </c>
      <c r="B224" t="s">
        <v>58</v>
      </c>
      <c r="C224" t="s">
        <v>3</v>
      </c>
      <c r="D224" t="s">
        <v>37</v>
      </c>
      <c r="E224" t="s">
        <v>1</v>
      </c>
      <c r="F224" s="22" t="s">
        <v>1</v>
      </c>
      <c r="G224" s="35">
        <v>43690</v>
      </c>
      <c r="H224" s="40">
        <v>9466</v>
      </c>
      <c r="I224" s="40">
        <v>7.3108855263174402</v>
      </c>
      <c r="J224" s="40">
        <v>6.3781341694823803</v>
      </c>
      <c r="K224" s="40">
        <v>5.8107340160541199</v>
      </c>
      <c r="L224" s="40">
        <v>5.43205296500809</v>
      </c>
      <c r="M224" s="40">
        <v>5.1790898811549804</v>
      </c>
      <c r="N224" s="40">
        <v>5.2910684663268697</v>
      </c>
      <c r="O224" s="40">
        <v>5.8963832160407001</v>
      </c>
      <c r="P224" s="40">
        <v>6.5462299800813897</v>
      </c>
      <c r="Q224" s="40">
        <v>6.6552547923397301</v>
      </c>
      <c r="R224" s="40">
        <v>6.9729176886088098</v>
      </c>
      <c r="S224" s="40">
        <v>7.4096841698270302</v>
      </c>
      <c r="T224" s="40">
        <v>8.1391512227995104</v>
      </c>
      <c r="U224" s="40">
        <v>9.2453583515873206</v>
      </c>
      <c r="V224" s="40">
        <v>10.6002406519967</v>
      </c>
      <c r="W224" s="40">
        <v>11.7449483601926</v>
      </c>
      <c r="X224" s="40">
        <v>13.2553389792419</v>
      </c>
      <c r="Y224" s="40">
        <v>14.826052206347599</v>
      </c>
      <c r="Z224" s="40">
        <v>16.2756298138274</v>
      </c>
      <c r="AA224" s="40">
        <v>17.032891620681401</v>
      </c>
      <c r="AB224" s="40">
        <v>16.645411003908301</v>
      </c>
      <c r="AC224" s="40">
        <v>15.7574676965711</v>
      </c>
      <c r="AD224" s="40">
        <v>14.736725442713</v>
      </c>
      <c r="AE224" s="40">
        <v>12.3201344549728</v>
      </c>
      <c r="AF224" s="40">
        <v>9.8518262662778593</v>
      </c>
      <c r="AG224" s="40">
        <v>-0.17590822732224801</v>
      </c>
      <c r="AH224" s="40">
        <v>-0.110176823690145</v>
      </c>
      <c r="AI224" s="40">
        <v>-7.3419958327894094E-2</v>
      </c>
      <c r="AJ224" s="40">
        <v>-8.2065080321643405E-2</v>
      </c>
      <c r="AK224" s="40">
        <v>-7.6968383141422306E-2</v>
      </c>
      <c r="AL224" s="40">
        <v>-0.101804739581131</v>
      </c>
      <c r="AM224" s="40">
        <v>-0.18161092784468999</v>
      </c>
      <c r="AN224" s="40">
        <v>-0.155570727397499</v>
      </c>
      <c r="AO224" s="40">
        <v>-0.25903610241877401</v>
      </c>
      <c r="AP224" s="40">
        <v>-0.19766433608121001</v>
      </c>
      <c r="AQ224" s="40">
        <v>-0.15496256862650201</v>
      </c>
      <c r="AR224" s="40">
        <v>-5.8740805320550399E-2</v>
      </c>
      <c r="AS224" s="40">
        <v>-4.9777815876160501E-2</v>
      </c>
      <c r="AT224" s="40">
        <v>-0.204185011122167</v>
      </c>
      <c r="AU224" s="40">
        <v>1.0826563487216001</v>
      </c>
      <c r="AV224" s="40">
        <v>1.4951222079444599</v>
      </c>
      <c r="AW224" s="40">
        <v>1.7269940227821301</v>
      </c>
      <c r="AX224" s="40">
        <v>1.68735790245894</v>
      </c>
      <c r="AY224" s="40">
        <v>1.3853722726892299</v>
      </c>
      <c r="AZ224" s="40">
        <v>-0.46708101927086998</v>
      </c>
      <c r="BA224" s="40">
        <v>-0.79086557999470097</v>
      </c>
      <c r="BB224" s="40">
        <v>-0.58092951675263305</v>
      </c>
      <c r="BC224" s="40">
        <v>-0.53187790425100301</v>
      </c>
      <c r="BD224" s="40">
        <v>-0.48555603431178102</v>
      </c>
      <c r="BE224" s="40">
        <v>-9.9645700507195997E-2</v>
      </c>
      <c r="BF224" s="40">
        <v>-4.7222448354430201E-2</v>
      </c>
      <c r="BG224" s="40">
        <v>-1.5905335469295599E-2</v>
      </c>
      <c r="BH224" s="40">
        <v>-1.9876476800133099E-2</v>
      </c>
      <c r="BI224" s="40">
        <v>-2.6650237153386699E-2</v>
      </c>
      <c r="BJ224" s="40">
        <v>-4.9058387628490997E-2</v>
      </c>
      <c r="BK224" s="40">
        <v>-0.119396802704028</v>
      </c>
      <c r="BL224" s="40">
        <v>-9.3663363770738806E-2</v>
      </c>
      <c r="BM224" s="40">
        <v>-0.205158391165571</v>
      </c>
      <c r="BN224" s="40">
        <v>-0.12789625129266899</v>
      </c>
      <c r="BO224" s="40">
        <v>-0.103992841437901</v>
      </c>
      <c r="BP224" s="40">
        <v>-2.6246892068736798E-2</v>
      </c>
      <c r="BQ224" s="40">
        <v>-1.7747796171658E-2</v>
      </c>
      <c r="BR224" s="40">
        <v>-0.12011092961121</v>
      </c>
      <c r="BS224" s="40">
        <v>1.17312934250617</v>
      </c>
      <c r="BT224" s="40">
        <v>1.5921161952352301</v>
      </c>
      <c r="BU224" s="40">
        <v>1.8410685424444899</v>
      </c>
      <c r="BV224" s="40">
        <v>1.8356891267918001</v>
      </c>
      <c r="BW224" s="40">
        <v>1.5390497370932901</v>
      </c>
      <c r="BX224" s="40">
        <v>-0.32158017624062002</v>
      </c>
      <c r="BY224" s="40">
        <v>-0.66202641316702404</v>
      </c>
      <c r="BZ224" s="40">
        <v>-0.44745836300791803</v>
      </c>
      <c r="CA224" s="40">
        <v>-0.45219827871726997</v>
      </c>
      <c r="CB224" s="40">
        <v>-0.424446479651099</v>
      </c>
      <c r="CC224" s="40">
        <v>-4.6826506751341299E-2</v>
      </c>
      <c r="CD224" s="40">
        <v>-3.6204397729410198E-3</v>
      </c>
      <c r="CE224" s="40">
        <v>2.3929117117497799E-2</v>
      </c>
      <c r="CF224" s="40">
        <v>2.31951605555859E-2</v>
      </c>
      <c r="CG224" s="40">
        <v>8.1999574752665907E-3</v>
      </c>
      <c r="CH224" s="40">
        <v>-1.25264249457239E-2</v>
      </c>
      <c r="CI224" s="40">
        <v>-7.6307489152631303E-2</v>
      </c>
      <c r="CJ224" s="40">
        <v>-5.07865123093914E-2</v>
      </c>
      <c r="CK224" s="40">
        <v>-0.16784285247766001</v>
      </c>
      <c r="CL224" s="40">
        <v>-7.9575088300550698E-2</v>
      </c>
      <c r="CM224" s="40">
        <v>-6.8691363654629106E-2</v>
      </c>
      <c r="CN224" s="40">
        <v>-3.7417067357647499E-3</v>
      </c>
      <c r="CO224" s="40">
        <v>4.4360979035914204E-3</v>
      </c>
      <c r="CP224" s="40">
        <v>-6.1881476869076399E-2</v>
      </c>
      <c r="CQ224" s="40">
        <v>1.2357906623961901</v>
      </c>
      <c r="CR224" s="40">
        <v>1.6592939353629499</v>
      </c>
      <c r="CS224" s="40">
        <v>1.9200762072608499</v>
      </c>
      <c r="CT224" s="40">
        <v>1.9384228809077699</v>
      </c>
      <c r="CU224" s="40">
        <v>1.6454862807964801</v>
      </c>
      <c r="CV224" s="40">
        <v>-0.22080673559272701</v>
      </c>
      <c r="CW224" s="40">
        <v>-0.57279279870106803</v>
      </c>
      <c r="CX224" s="40">
        <v>-0.35501664851350401</v>
      </c>
      <c r="CY224" s="40">
        <v>-0.39701241279826199</v>
      </c>
      <c r="CZ224" s="40">
        <v>-0.38212218824931499</v>
      </c>
      <c r="DA224" s="40">
        <v>5.9926870045135198E-3</v>
      </c>
      <c r="DB224" s="40">
        <v>3.9981568808548099E-2</v>
      </c>
      <c r="DC224" s="40">
        <v>6.3763569704291201E-2</v>
      </c>
      <c r="DD224" s="40">
        <v>6.6266797911304895E-2</v>
      </c>
      <c r="DE224" s="40">
        <v>4.3050152103919902E-2</v>
      </c>
      <c r="DF224" s="40">
        <v>2.4005537737043201E-2</v>
      </c>
      <c r="DG224" s="40">
        <v>-3.3218175601234301E-2</v>
      </c>
      <c r="DH224" s="40">
        <v>-7.9096608480440991E-3</v>
      </c>
      <c r="DI224" s="40">
        <v>-0.13052731378974899</v>
      </c>
      <c r="DJ224" s="40">
        <v>-3.1253925308432899E-2</v>
      </c>
      <c r="DK224" s="40">
        <v>-3.33898858713568E-2</v>
      </c>
      <c r="DL224" s="40">
        <v>1.8763478597207301E-2</v>
      </c>
      <c r="DM224" s="40">
        <v>2.6619991978840799E-2</v>
      </c>
      <c r="DN224" s="40">
        <v>-3.6520241269424902E-3</v>
      </c>
      <c r="DO224" s="40">
        <v>1.2984519822862099</v>
      </c>
      <c r="DP224" s="40">
        <v>1.7264716754906699</v>
      </c>
      <c r="DQ224" s="40">
        <v>1.9990838720772099</v>
      </c>
      <c r="DR224" s="40">
        <v>2.04115663502375</v>
      </c>
      <c r="DS224" s="40">
        <v>1.7519228244996701</v>
      </c>
      <c r="DT224" s="40">
        <v>-0.120033294944833</v>
      </c>
      <c r="DU224" s="40">
        <v>-0.48355918423511202</v>
      </c>
      <c r="DV224" s="40">
        <v>-0.26257493401908999</v>
      </c>
      <c r="DW224" s="40">
        <v>-0.34182654687925401</v>
      </c>
      <c r="DX224" s="40">
        <v>-0.33979789684753198</v>
      </c>
      <c r="DY224" s="40">
        <v>8.2255213819565007E-2</v>
      </c>
      <c r="DZ224" s="40">
        <v>0.10293594414426301</v>
      </c>
      <c r="EA224" s="40">
        <v>0.12127819256289001</v>
      </c>
      <c r="EB224" s="40">
        <v>0.128455401432815</v>
      </c>
      <c r="EC224" s="40">
        <v>9.3368298091955404E-2</v>
      </c>
      <c r="ED224" s="40">
        <v>7.6751889689682995E-2</v>
      </c>
      <c r="EE224" s="40">
        <v>2.8995949539426899E-2</v>
      </c>
      <c r="EF224" s="40">
        <v>5.3997702778715698E-2</v>
      </c>
      <c r="EG224" s="40">
        <v>-7.6649602536546194E-2</v>
      </c>
      <c r="EH224" s="40">
        <v>3.85141594801083E-2</v>
      </c>
      <c r="EI224" s="40">
        <v>1.7579841317243699E-2</v>
      </c>
      <c r="EJ224" s="40">
        <v>5.1257391849020902E-2</v>
      </c>
      <c r="EK224" s="40">
        <v>5.8650011683343398E-2</v>
      </c>
      <c r="EL224" s="40">
        <v>8.0422057384014395E-2</v>
      </c>
      <c r="EM224" s="40">
        <v>1.38892497607078</v>
      </c>
      <c r="EN224" s="40">
        <v>1.8234656627814401</v>
      </c>
      <c r="EO224" s="40">
        <v>2.11315839173957</v>
      </c>
      <c r="EP224" s="40">
        <v>2.1894878593565998</v>
      </c>
      <c r="EQ224" s="40">
        <v>1.90560028890373</v>
      </c>
      <c r="ER224" s="40">
        <v>2.5467548085416201E-2</v>
      </c>
      <c r="ES224" s="40">
        <v>-0.35472001740743497</v>
      </c>
      <c r="ET224" s="40">
        <v>-0.129103780274376</v>
      </c>
      <c r="EU224" s="40">
        <v>-0.26214692134552098</v>
      </c>
      <c r="EV224" s="40">
        <v>-0.27868834218684901</v>
      </c>
      <c r="EW224" s="40">
        <v>66.764758651623396</v>
      </c>
      <c r="EX224" s="40">
        <v>66.2113480316047</v>
      </c>
      <c r="EY224" s="40">
        <v>65.491805541179303</v>
      </c>
      <c r="EZ224" s="40">
        <v>64.706276092882007</v>
      </c>
      <c r="FA224" s="40">
        <v>64.4199358244488</v>
      </c>
      <c r="FB224" s="40">
        <v>63.9929613911603</v>
      </c>
      <c r="FC224" s="40">
        <v>62.943242590484097</v>
      </c>
      <c r="FD224" s="40">
        <v>62.711089259220898</v>
      </c>
      <c r="FE224" s="40">
        <v>67.110426801918393</v>
      </c>
      <c r="FF224" s="40">
        <v>71.603560708001197</v>
      </c>
      <c r="FG224" s="40">
        <v>77.012559086360994</v>
      </c>
      <c r="FH224" s="40">
        <v>81.266052513542405</v>
      </c>
      <c r="FI224" s="40">
        <v>85.013438912465901</v>
      </c>
      <c r="FJ224" s="40">
        <v>88.625245833764595</v>
      </c>
      <c r="FK224" s="40">
        <v>90.016664941517405</v>
      </c>
      <c r="FL224" s="40">
        <v>91.199375495980405</v>
      </c>
      <c r="FM224" s="40">
        <v>91.544094814201401</v>
      </c>
      <c r="FN224" s="40">
        <v>90.793396128765096</v>
      </c>
      <c r="FO224" s="40">
        <v>89.4067039298899</v>
      </c>
      <c r="FP224" s="40">
        <v>86.060604492288604</v>
      </c>
      <c r="FQ224" s="40">
        <v>81.150174240071806</v>
      </c>
      <c r="FR224" s="40">
        <v>77.431925611565404</v>
      </c>
      <c r="FS224" s="40">
        <v>75.136252285822707</v>
      </c>
      <c r="FT224" s="40">
        <v>72.800590001035104</v>
      </c>
      <c r="FU224" s="40">
        <v>1.6842026856433399E-2</v>
      </c>
      <c r="FV224" s="40">
        <v>0</v>
      </c>
      <c r="FW224" s="40">
        <v>0</v>
      </c>
      <c r="FX224" s="41">
        <v>1</v>
      </c>
      <c r="FY224" s="22"/>
      <c r="FZ224" s="22"/>
    </row>
    <row r="225" spans="1:182" x14ac:dyDescent="0.2">
      <c r="A225" t="s">
        <v>42</v>
      </c>
      <c r="B225" t="s">
        <v>58</v>
      </c>
      <c r="C225" t="s">
        <v>3</v>
      </c>
      <c r="D225" t="s">
        <v>37</v>
      </c>
      <c r="E225" t="s">
        <v>1</v>
      </c>
      <c r="F225" s="22" t="s">
        <v>77</v>
      </c>
      <c r="G225" s="35">
        <v>43690</v>
      </c>
      <c r="H225" s="40">
        <v>7439</v>
      </c>
      <c r="I225" s="40">
        <v>5.8492461379956797</v>
      </c>
      <c r="J225" s="40">
        <v>5.1234395128112302</v>
      </c>
      <c r="K225" s="40">
        <v>4.6762567037242899</v>
      </c>
      <c r="L225" s="40">
        <v>4.3711059894195001</v>
      </c>
      <c r="M225" s="40">
        <v>4.1663877377484697</v>
      </c>
      <c r="N225" s="40">
        <v>4.2523604416607004</v>
      </c>
      <c r="O225" s="40">
        <v>4.7046443493300201</v>
      </c>
      <c r="P225" s="40">
        <v>5.1966607048271003</v>
      </c>
      <c r="Q225" s="40">
        <v>5.2386658013831902</v>
      </c>
      <c r="R225" s="40">
        <v>5.4576599751934101</v>
      </c>
      <c r="S225" s="40">
        <v>5.7762620592061102</v>
      </c>
      <c r="T225" s="40">
        <v>6.3195754672740501</v>
      </c>
      <c r="U225" s="40">
        <v>7.1428122256990703</v>
      </c>
      <c r="V225" s="40">
        <v>8.1550609889147605</v>
      </c>
      <c r="W225" s="40">
        <v>8.9833609658646996</v>
      </c>
      <c r="X225" s="40">
        <v>10.0433590555362</v>
      </c>
      <c r="Y225" s="40">
        <v>11.127614372149599</v>
      </c>
      <c r="Z225" s="40">
        <v>12.198171173918199</v>
      </c>
      <c r="AA225" s="40">
        <v>12.776126759280499</v>
      </c>
      <c r="AB225" s="40">
        <v>12.5087725750631</v>
      </c>
      <c r="AC225" s="40">
        <v>11.975216072856099</v>
      </c>
      <c r="AD225" s="40">
        <v>11.355673027898</v>
      </c>
      <c r="AE225" s="40">
        <v>9.5886855854145203</v>
      </c>
      <c r="AF225" s="40">
        <v>7.7283822624865799</v>
      </c>
      <c r="AG225" s="40">
        <v>-0.20537753223840499</v>
      </c>
      <c r="AH225" s="40">
        <v>-0.18714043583305401</v>
      </c>
      <c r="AI225" s="40">
        <v>-0.16414003421873699</v>
      </c>
      <c r="AJ225" s="40">
        <v>-0.154478326680203</v>
      </c>
      <c r="AK225" s="40">
        <v>-0.14819324444658299</v>
      </c>
      <c r="AL225" s="40">
        <v>-0.15887440710256601</v>
      </c>
      <c r="AM225" s="40">
        <v>-0.237642567129555</v>
      </c>
      <c r="AN225" s="40">
        <v>-0.237202235350506</v>
      </c>
      <c r="AO225" s="40">
        <v>-0.31869896204356102</v>
      </c>
      <c r="AP225" s="40">
        <v>-0.24888984356548499</v>
      </c>
      <c r="AQ225" s="40">
        <v>-0.172791372403265</v>
      </c>
      <c r="AR225" s="40">
        <v>-4.1577047048391103E-2</v>
      </c>
      <c r="AS225" s="40">
        <v>-4.1513609234355701E-2</v>
      </c>
      <c r="AT225" s="40">
        <v>-0.14027568792693901</v>
      </c>
      <c r="AU225" s="40">
        <v>0.517708398120451</v>
      </c>
      <c r="AV225" s="40">
        <v>0.69909855217384698</v>
      </c>
      <c r="AW225" s="40">
        <v>0.82162773023147695</v>
      </c>
      <c r="AX225" s="40">
        <v>0.85987529058396805</v>
      </c>
      <c r="AY225" s="40">
        <v>0.88934381829993903</v>
      </c>
      <c r="AZ225" s="40">
        <v>6.70383847948849E-2</v>
      </c>
      <c r="BA225" s="40">
        <v>-0.39019224905421801</v>
      </c>
      <c r="BB225" s="40">
        <v>-0.31510264269341198</v>
      </c>
      <c r="BC225" s="40">
        <v>-0.39955463192801399</v>
      </c>
      <c r="BD225" s="40">
        <v>-0.50541010097990502</v>
      </c>
      <c r="BE225" s="40">
        <v>-0.133714376529221</v>
      </c>
      <c r="BF225" s="40">
        <v>-0.119573150455935</v>
      </c>
      <c r="BG225" s="40">
        <v>-9.9441800879847206E-2</v>
      </c>
      <c r="BH225" s="40">
        <v>-9.11816958688937E-2</v>
      </c>
      <c r="BI225" s="40">
        <v>-9.6229724998107599E-2</v>
      </c>
      <c r="BJ225" s="40">
        <v>-0.104913116384553</v>
      </c>
      <c r="BK225" s="40">
        <v>-0.176195171240179</v>
      </c>
      <c r="BL225" s="40">
        <v>-0.17703634560367401</v>
      </c>
      <c r="BM225" s="40">
        <v>-0.25719697584721202</v>
      </c>
      <c r="BN225" s="40">
        <v>-0.181294000841938</v>
      </c>
      <c r="BO225" s="40">
        <v>-0.122849376823622</v>
      </c>
      <c r="BP225" s="40">
        <v>-1.64165767983156E-2</v>
      </c>
      <c r="BQ225" s="40">
        <v>-1.7151542560366401E-2</v>
      </c>
      <c r="BR225" s="40">
        <v>-7.44903561523831E-2</v>
      </c>
      <c r="BS225" s="40">
        <v>0.59986120341798699</v>
      </c>
      <c r="BT225" s="40">
        <v>0.79190377778138898</v>
      </c>
      <c r="BU225" s="40">
        <v>0.92073913992578804</v>
      </c>
      <c r="BV225" s="40">
        <v>0.95659843813581802</v>
      </c>
      <c r="BW225" s="40">
        <v>0.97557534137406698</v>
      </c>
      <c r="BX225" s="40">
        <v>0.141797475309167</v>
      </c>
      <c r="BY225" s="40">
        <v>-0.28250074706024603</v>
      </c>
      <c r="BZ225" s="40">
        <v>-0.208573302490831</v>
      </c>
      <c r="CA225" s="40">
        <v>-0.33138301333428699</v>
      </c>
      <c r="CB225" s="40">
        <v>-0.43344978806258</v>
      </c>
      <c r="CC225" s="40">
        <v>-8.4080693190363903E-2</v>
      </c>
      <c r="CD225" s="40">
        <v>-7.2776254431939205E-2</v>
      </c>
      <c r="CE225" s="40">
        <v>-5.4632001557621497E-2</v>
      </c>
      <c r="CF225" s="40">
        <v>-4.7342642187610598E-2</v>
      </c>
      <c r="CG225" s="40">
        <v>-6.02399497230054E-2</v>
      </c>
      <c r="CH225" s="40">
        <v>-6.7539690813919695E-2</v>
      </c>
      <c r="CI225" s="40">
        <v>-0.13363689203255699</v>
      </c>
      <c r="CJ225" s="40">
        <v>-0.13536563364656401</v>
      </c>
      <c r="CK225" s="40">
        <v>-0.214600887559277</v>
      </c>
      <c r="CL225" s="40">
        <v>-0.13447732608679999</v>
      </c>
      <c r="CM225" s="40">
        <v>-8.8259702821965103E-2</v>
      </c>
      <c r="CN225" s="40">
        <v>1.0094882513003E-3</v>
      </c>
      <c r="CO225" s="40">
        <v>-2.7844939539501502E-4</v>
      </c>
      <c r="CP225" s="40">
        <v>-2.8927635765210201E-2</v>
      </c>
      <c r="CQ225" s="40">
        <v>0.65675998610743203</v>
      </c>
      <c r="CR225" s="40">
        <v>0.85618039432739401</v>
      </c>
      <c r="CS225" s="40">
        <v>0.98938340035994998</v>
      </c>
      <c r="CT225" s="40">
        <v>1.0235885954854</v>
      </c>
      <c r="CU225" s="40">
        <v>1.0352990315707</v>
      </c>
      <c r="CV225" s="40">
        <v>0.19357539366298099</v>
      </c>
      <c r="CW225" s="40">
        <v>-0.20791394083661599</v>
      </c>
      <c r="CX225" s="40">
        <v>-0.13479140598365899</v>
      </c>
      <c r="CY225" s="40">
        <v>-0.28416755796542997</v>
      </c>
      <c r="CZ225" s="40">
        <v>-0.38361029454658602</v>
      </c>
      <c r="DA225" s="40">
        <v>-3.4447009851506803E-2</v>
      </c>
      <c r="DB225" s="40">
        <v>-2.59793584079431E-2</v>
      </c>
      <c r="DC225" s="40">
        <v>-9.82220223539579E-3</v>
      </c>
      <c r="DD225" s="40">
        <v>-3.5035885063274298E-3</v>
      </c>
      <c r="DE225" s="40">
        <v>-2.42501744479032E-2</v>
      </c>
      <c r="DF225" s="40">
        <v>-3.0166265243286701E-2</v>
      </c>
      <c r="DG225" s="40">
        <v>-9.1078612824935207E-2</v>
      </c>
      <c r="DH225" s="40">
        <v>-9.3694921689454994E-2</v>
      </c>
      <c r="DI225" s="40">
        <v>-0.17200479927134299</v>
      </c>
      <c r="DJ225" s="40">
        <v>-8.7660651331661593E-2</v>
      </c>
      <c r="DK225" s="40">
        <v>-5.3670028820308503E-2</v>
      </c>
      <c r="DL225" s="40">
        <v>1.8435553300916101E-2</v>
      </c>
      <c r="DM225" s="40">
        <v>1.6594643769576398E-2</v>
      </c>
      <c r="DN225" s="40">
        <v>1.6635084621962601E-2</v>
      </c>
      <c r="DO225" s="40">
        <v>0.71365876879687795</v>
      </c>
      <c r="DP225" s="40">
        <v>0.92045701087340004</v>
      </c>
      <c r="DQ225" s="40">
        <v>1.0580276607941099</v>
      </c>
      <c r="DR225" s="40">
        <v>1.09057875283499</v>
      </c>
      <c r="DS225" s="40">
        <v>1.0950227217673401</v>
      </c>
      <c r="DT225" s="40">
        <v>0.245353312016796</v>
      </c>
      <c r="DU225" s="40">
        <v>-0.13332713461298701</v>
      </c>
      <c r="DV225" s="40">
        <v>-6.10095094764877E-2</v>
      </c>
      <c r="DW225" s="40">
        <v>-0.23695210259657301</v>
      </c>
      <c r="DX225" s="40">
        <v>-0.33377080103059198</v>
      </c>
      <c r="DY225" s="40">
        <v>3.7216145857676901E-2</v>
      </c>
      <c r="DZ225" s="40">
        <v>4.1587926969175799E-2</v>
      </c>
      <c r="EA225" s="40">
        <v>5.4876031103493803E-2</v>
      </c>
      <c r="EB225" s="40">
        <v>5.97930423049816E-2</v>
      </c>
      <c r="EC225" s="40">
        <v>2.77133450005724E-2</v>
      </c>
      <c r="ED225" s="40">
        <v>2.3795025474726301E-2</v>
      </c>
      <c r="EE225" s="40">
        <v>-2.9631216935558501E-2</v>
      </c>
      <c r="EF225" s="40">
        <v>-3.3529031942622703E-2</v>
      </c>
      <c r="EG225" s="40">
        <v>-0.110502813074994</v>
      </c>
      <c r="EH225" s="40">
        <v>-2.0064808608114999E-2</v>
      </c>
      <c r="EI225" s="40">
        <v>-3.7280332406651401E-3</v>
      </c>
      <c r="EJ225" s="40">
        <v>4.3596023550991701E-2</v>
      </c>
      <c r="EK225" s="40">
        <v>4.0956710443565601E-2</v>
      </c>
      <c r="EL225" s="40">
        <v>8.2420416396518703E-2</v>
      </c>
      <c r="EM225" s="40">
        <v>0.79581157409441405</v>
      </c>
      <c r="EN225" s="40">
        <v>1.01326223648094</v>
      </c>
      <c r="EO225" s="40">
        <v>1.1571390704884199</v>
      </c>
      <c r="EP225" s="40">
        <v>1.1873019003868399</v>
      </c>
      <c r="EQ225" s="40">
        <v>1.18125424484147</v>
      </c>
      <c r="ER225" s="40">
        <v>0.32011240253107698</v>
      </c>
      <c r="ES225" s="40">
        <v>-2.5635632619014598E-2</v>
      </c>
      <c r="ET225" s="40">
        <v>4.5519830726093599E-2</v>
      </c>
      <c r="EU225" s="40">
        <v>-0.16878048400284601</v>
      </c>
      <c r="EV225" s="40">
        <v>-0.26181048811326701</v>
      </c>
      <c r="EW225" s="40">
        <v>66.568063135576594</v>
      </c>
      <c r="EX225" s="40">
        <v>65.997879775413296</v>
      </c>
      <c r="EY225" s="40">
        <v>65.288880599945003</v>
      </c>
      <c r="EZ225" s="40">
        <v>64.509344693548996</v>
      </c>
      <c r="FA225" s="40">
        <v>64.250893242765699</v>
      </c>
      <c r="FB225" s="40">
        <v>63.840767207193103</v>
      </c>
      <c r="FC225" s="40">
        <v>62.8253563155208</v>
      </c>
      <c r="FD225" s="40">
        <v>62.622698182103697</v>
      </c>
      <c r="FE225" s="40">
        <v>67.008441634928701</v>
      </c>
      <c r="FF225" s="40">
        <v>71.467391731124096</v>
      </c>
      <c r="FG225" s="40">
        <v>76.77853468923</v>
      </c>
      <c r="FH225" s="40">
        <v>80.993187796929604</v>
      </c>
      <c r="FI225" s="40">
        <v>84.667321056971204</v>
      </c>
      <c r="FJ225" s="40">
        <v>88.261003572971106</v>
      </c>
      <c r="FK225" s="40">
        <v>89.561250932506198</v>
      </c>
      <c r="FL225" s="40">
        <v>90.736405041422898</v>
      </c>
      <c r="FM225" s="40">
        <v>91.048706270367902</v>
      </c>
      <c r="FN225" s="40">
        <v>90.235639404766602</v>
      </c>
      <c r="FO225" s="40">
        <v>88.788998390199893</v>
      </c>
      <c r="FP225" s="40">
        <v>85.443107306922101</v>
      </c>
      <c r="FQ225" s="40">
        <v>80.564863166987294</v>
      </c>
      <c r="FR225" s="40">
        <v>76.895814519612102</v>
      </c>
      <c r="FS225" s="40">
        <v>74.627115316659498</v>
      </c>
      <c r="FT225" s="40">
        <v>72.373630688287705</v>
      </c>
      <c r="FU225" s="40">
        <v>1.6228262317395999E-2</v>
      </c>
      <c r="FV225" s="40">
        <v>0</v>
      </c>
      <c r="FW225" s="40">
        <v>0</v>
      </c>
      <c r="FX225" s="41">
        <v>1</v>
      </c>
      <c r="FY225" s="22"/>
      <c r="FZ225" s="22"/>
    </row>
    <row r="226" spans="1:182" x14ac:dyDescent="0.2">
      <c r="A226" t="s">
        <v>42</v>
      </c>
      <c r="B226" t="s">
        <v>58</v>
      </c>
      <c r="C226" t="s">
        <v>3</v>
      </c>
      <c r="D226" t="s">
        <v>37</v>
      </c>
      <c r="E226" t="s">
        <v>1</v>
      </c>
      <c r="F226" s="22" t="s">
        <v>78</v>
      </c>
      <c r="G226" s="35">
        <v>43690</v>
      </c>
      <c r="H226" s="40">
        <v>2027</v>
      </c>
      <c r="I226" s="40">
        <v>1.41535324876914</v>
      </c>
      <c r="J226" s="40">
        <v>1.226744720748</v>
      </c>
      <c r="K226" s="40">
        <v>1.1043637358606</v>
      </c>
      <c r="L226" s="40">
        <v>1.04014181173425</v>
      </c>
      <c r="M226" s="40">
        <v>1.0085884748707199</v>
      </c>
      <c r="N226" s="40">
        <v>1.03221623675781</v>
      </c>
      <c r="O226" s="40">
        <v>1.1342907744808699</v>
      </c>
      <c r="P226" s="40">
        <v>1.2692626552813999</v>
      </c>
      <c r="Q226" s="40">
        <v>1.3809664936135799</v>
      </c>
      <c r="R226" s="40">
        <v>1.49028193966083</v>
      </c>
      <c r="S226" s="40">
        <v>1.62623060559859</v>
      </c>
      <c r="T226" s="40">
        <v>1.8182145864748001</v>
      </c>
      <c r="U226" s="40">
        <v>2.1049782011678899</v>
      </c>
      <c r="V226" s="40">
        <v>2.4561480602713099</v>
      </c>
      <c r="W226" s="40">
        <v>2.78031644847474</v>
      </c>
      <c r="X226" s="40">
        <v>3.2145712407320799</v>
      </c>
      <c r="Y226" s="40">
        <v>3.6525489603734398</v>
      </c>
      <c r="Z226" s="40">
        <v>3.9889570773791201</v>
      </c>
      <c r="AA226" s="40">
        <v>4.1452846390506402</v>
      </c>
      <c r="AB226" s="40">
        <v>4.0360438630211499</v>
      </c>
      <c r="AC226" s="40">
        <v>3.7205863309442799</v>
      </c>
      <c r="AD226" s="40">
        <v>3.3510538542853001</v>
      </c>
      <c r="AE226" s="40">
        <v>2.7307313157064299</v>
      </c>
      <c r="AF226" s="40">
        <v>2.1636150003977002</v>
      </c>
      <c r="AG226" s="40">
        <v>-4.25134600325539E-2</v>
      </c>
      <c r="AH226" s="40">
        <v>-1.49349410898929E-3</v>
      </c>
      <c r="AI226" s="40">
        <v>1.9194728990497199E-2</v>
      </c>
      <c r="AJ226" s="40">
        <v>8.1927586627717902E-3</v>
      </c>
      <c r="AK226" s="40">
        <v>4.8439904397026504E-3</v>
      </c>
      <c r="AL226" s="40">
        <v>1.15247870127115E-2</v>
      </c>
      <c r="AM226" s="40">
        <v>-3.1618805562135099E-3</v>
      </c>
      <c r="AN226" s="40">
        <v>1.7152140310522299E-2</v>
      </c>
      <c r="AO226" s="40">
        <v>-1.22699277847728E-2</v>
      </c>
      <c r="AP226" s="40">
        <v>1.6700037222721301E-3</v>
      </c>
      <c r="AQ226" s="40">
        <v>-1.8044664666329101E-2</v>
      </c>
      <c r="AR226" s="40">
        <v>-3.4512358712254797E-2</v>
      </c>
      <c r="AS226" s="40">
        <v>-1.5871496330764699E-2</v>
      </c>
      <c r="AT226" s="40">
        <v>-8.2779191743199601E-2</v>
      </c>
      <c r="AU226" s="40">
        <v>0.519645083317819</v>
      </c>
      <c r="AV226" s="40">
        <v>0.704234421817996</v>
      </c>
      <c r="AW226" s="40">
        <v>0.783301205547558</v>
      </c>
      <c r="AX226" s="40">
        <v>0.73756591473239397</v>
      </c>
      <c r="AY226" s="40">
        <v>0.41095403127744001</v>
      </c>
      <c r="AZ226" s="40">
        <v>-0.60227995142300506</v>
      </c>
      <c r="BA226" s="40">
        <v>-0.50622395637497697</v>
      </c>
      <c r="BB226" s="40">
        <v>-0.33864912852407703</v>
      </c>
      <c r="BC226" s="40">
        <v>-0.216437563704413</v>
      </c>
      <c r="BD226" s="40">
        <v>-4.9148518681222698E-2</v>
      </c>
      <c r="BE226" s="40">
        <v>-1.7628880407719299E-2</v>
      </c>
      <c r="BF226" s="40">
        <v>1.8744424934641998E-2</v>
      </c>
      <c r="BG226" s="40">
        <v>3.26722040363066E-2</v>
      </c>
      <c r="BH226" s="40">
        <v>2.0870906459987602E-2</v>
      </c>
      <c r="BI226" s="40">
        <v>2.0416239921415801E-2</v>
      </c>
      <c r="BJ226" s="40">
        <v>1.7527067028354101E-2</v>
      </c>
      <c r="BK226" s="40">
        <v>1.18399206022475E-2</v>
      </c>
      <c r="BL226" s="40">
        <v>3.59683055295478E-2</v>
      </c>
      <c r="BM226" s="40">
        <v>6.1376889902186801E-3</v>
      </c>
      <c r="BN226" s="40">
        <v>1.9737346568662301E-2</v>
      </c>
      <c r="BO226" s="40">
        <v>-4.1723744634853902E-3</v>
      </c>
      <c r="BP226" s="40">
        <v>-1.9645601551218701E-2</v>
      </c>
      <c r="BQ226" s="40">
        <v>-5.4513511326138896E-4</v>
      </c>
      <c r="BR226" s="40">
        <v>-4.5739557443873001E-2</v>
      </c>
      <c r="BS226" s="40">
        <v>0.56475576365420799</v>
      </c>
      <c r="BT226" s="40">
        <v>0.77425187501832604</v>
      </c>
      <c r="BU226" s="40">
        <v>0.86939680359293703</v>
      </c>
      <c r="BV226" s="40">
        <v>0.84001994007906899</v>
      </c>
      <c r="BW226" s="40">
        <v>0.52737809323630502</v>
      </c>
      <c r="BX226" s="40">
        <v>-0.494352285121957</v>
      </c>
      <c r="BY226" s="40">
        <v>-0.418699839022936</v>
      </c>
      <c r="BZ226" s="40">
        <v>-0.27167632537806302</v>
      </c>
      <c r="CA226" s="40">
        <v>-0.16398563864225399</v>
      </c>
      <c r="CB226" s="40">
        <v>-2.23009723289514E-2</v>
      </c>
      <c r="CC226" s="40">
        <v>-3.93896364707955E-4</v>
      </c>
      <c r="CD226" s="40">
        <v>3.2761146014094703E-2</v>
      </c>
      <c r="CE226" s="40">
        <v>4.2006662197005898E-2</v>
      </c>
      <c r="CF226" s="40">
        <v>2.96517530032776E-2</v>
      </c>
      <c r="CG226" s="40">
        <v>3.1201532475173498E-2</v>
      </c>
      <c r="CH226" s="40">
        <v>2.16842278826225E-2</v>
      </c>
      <c r="CI226" s="40">
        <v>2.2230122385060402E-2</v>
      </c>
      <c r="CJ226" s="40">
        <v>4.9000324241124701E-2</v>
      </c>
      <c r="CK226" s="40">
        <v>1.8886748294006502E-2</v>
      </c>
      <c r="CL226" s="40">
        <v>3.2250733186067103E-2</v>
      </c>
      <c r="CM226" s="40">
        <v>5.4355314722622297E-3</v>
      </c>
      <c r="CN226" s="40">
        <v>-9.3489308296419906E-3</v>
      </c>
      <c r="CO226" s="40">
        <v>1.00698559777466E-2</v>
      </c>
      <c r="CP226" s="40">
        <v>-2.0086019560887299E-2</v>
      </c>
      <c r="CQ226" s="40">
        <v>0.59599928343587705</v>
      </c>
      <c r="CR226" s="40">
        <v>0.82274574981280502</v>
      </c>
      <c r="CS226" s="40">
        <v>0.92902635252872701</v>
      </c>
      <c r="CT226" s="40">
        <v>0.91097928593154898</v>
      </c>
      <c r="CU226" s="40">
        <v>0.60801304388988497</v>
      </c>
      <c r="CV226" s="40">
        <v>-0.41960191221866699</v>
      </c>
      <c r="CW226" s="40">
        <v>-0.35808090196700698</v>
      </c>
      <c r="CX226" s="40">
        <v>-0.22529116593637599</v>
      </c>
      <c r="CY226" s="40">
        <v>-0.12765759512693001</v>
      </c>
      <c r="CZ226" s="40">
        <v>-3.7064435102440699E-3</v>
      </c>
      <c r="DA226" s="40">
        <v>1.6841087678303401E-2</v>
      </c>
      <c r="DB226" s="40">
        <v>4.6777867093547497E-2</v>
      </c>
      <c r="DC226" s="40">
        <v>5.1341120357705099E-2</v>
      </c>
      <c r="DD226" s="40">
        <v>3.8432599546567602E-2</v>
      </c>
      <c r="DE226" s="40">
        <v>4.1986825028931099E-2</v>
      </c>
      <c r="DF226" s="40">
        <v>2.5841388736890899E-2</v>
      </c>
      <c r="DG226" s="40">
        <v>3.2620324167873201E-2</v>
      </c>
      <c r="DH226" s="40">
        <v>6.2032342952701602E-2</v>
      </c>
      <c r="DI226" s="40">
        <v>3.1635807597794302E-2</v>
      </c>
      <c r="DJ226" s="40">
        <v>4.4764119803471898E-2</v>
      </c>
      <c r="DK226" s="40">
        <v>1.5043437408009799E-2</v>
      </c>
      <c r="DL226" s="40">
        <v>9.4773989193475605E-4</v>
      </c>
      <c r="DM226" s="40">
        <v>2.0684847068754501E-2</v>
      </c>
      <c r="DN226" s="40">
        <v>5.5675183220983502E-3</v>
      </c>
      <c r="DO226" s="40">
        <v>0.627242803217546</v>
      </c>
      <c r="DP226" s="40">
        <v>0.87123962460728499</v>
      </c>
      <c r="DQ226" s="40">
        <v>0.98865590146451598</v>
      </c>
      <c r="DR226" s="40">
        <v>0.98193863178402996</v>
      </c>
      <c r="DS226" s="40">
        <v>0.68864799454346404</v>
      </c>
      <c r="DT226" s="40">
        <v>-0.34485153931537599</v>
      </c>
      <c r="DU226" s="40">
        <v>-0.29746196491107901</v>
      </c>
      <c r="DV226" s="40">
        <v>-0.17890600649468999</v>
      </c>
      <c r="DW226" s="40">
        <v>-9.1329551611606094E-2</v>
      </c>
      <c r="DX226" s="40">
        <v>1.48880853084632E-2</v>
      </c>
      <c r="DY226" s="40">
        <v>4.1725667303138002E-2</v>
      </c>
      <c r="DZ226" s="40">
        <v>6.7015786137178707E-2</v>
      </c>
      <c r="EA226" s="40">
        <v>6.4818595403514603E-2</v>
      </c>
      <c r="EB226" s="40">
        <v>5.11107473437835E-2</v>
      </c>
      <c r="EC226" s="40">
        <v>5.7559074510644299E-2</v>
      </c>
      <c r="ED226" s="40">
        <v>3.1843668752533499E-2</v>
      </c>
      <c r="EE226" s="40">
        <v>4.7622125326334197E-2</v>
      </c>
      <c r="EF226" s="40">
        <v>8.0848508171727104E-2</v>
      </c>
      <c r="EG226" s="40">
        <v>5.0043424372785798E-2</v>
      </c>
      <c r="EH226" s="40">
        <v>6.2831462649862099E-2</v>
      </c>
      <c r="EI226" s="40">
        <v>2.8915727610853498E-2</v>
      </c>
      <c r="EJ226" s="40">
        <v>1.5814497052970802E-2</v>
      </c>
      <c r="EK226" s="40">
        <v>3.6011208286257798E-2</v>
      </c>
      <c r="EL226" s="40">
        <v>4.26071526214249E-2</v>
      </c>
      <c r="EM226" s="40">
        <v>0.67235348355393498</v>
      </c>
      <c r="EN226" s="40">
        <v>0.94125707780761403</v>
      </c>
      <c r="EO226" s="40">
        <v>1.0747514995098999</v>
      </c>
      <c r="EP226" s="40">
        <v>1.0843926571307001</v>
      </c>
      <c r="EQ226" s="40">
        <v>0.80507205650233005</v>
      </c>
      <c r="ER226" s="40">
        <v>-0.23692387301432899</v>
      </c>
      <c r="ES226" s="40">
        <v>-0.20993784755903699</v>
      </c>
      <c r="ET226" s="40">
        <v>-0.111933203348675</v>
      </c>
      <c r="EU226" s="40">
        <v>-3.8877626549446903E-2</v>
      </c>
      <c r="EV226" s="40">
        <v>4.1735631660734601E-2</v>
      </c>
      <c r="EW226" s="40">
        <v>68.724540581929602</v>
      </c>
      <c r="EX226" s="40">
        <v>68.330398162327697</v>
      </c>
      <c r="EY226" s="40">
        <v>67.488323124042907</v>
      </c>
      <c r="EZ226" s="40">
        <v>66.675344563552798</v>
      </c>
      <c r="FA226" s="40">
        <v>66.1152373660031</v>
      </c>
      <c r="FB226" s="40">
        <v>65.532542113323103</v>
      </c>
      <c r="FC226" s="40">
        <v>64.129594180704402</v>
      </c>
      <c r="FD226" s="40">
        <v>63.587480857580402</v>
      </c>
      <c r="FE226" s="40">
        <v>68.020673813170006</v>
      </c>
      <c r="FF226" s="40">
        <v>72.814318529862206</v>
      </c>
      <c r="FG226" s="40">
        <v>78.953101071975496</v>
      </c>
      <c r="FH226" s="40">
        <v>83.481431852986205</v>
      </c>
      <c r="FI226" s="40">
        <v>87.7974732006126</v>
      </c>
      <c r="FJ226" s="40">
        <v>91.617151607963294</v>
      </c>
      <c r="FK226" s="40">
        <v>93.744640122511498</v>
      </c>
      <c r="FL226" s="40">
        <v>95.053790199081206</v>
      </c>
      <c r="FM226" s="40">
        <v>95.874617151608007</v>
      </c>
      <c r="FN226" s="40">
        <v>95.752871362940297</v>
      </c>
      <c r="FO226" s="40">
        <v>94.994257274119406</v>
      </c>
      <c r="FP226" s="40">
        <v>91.688552833078106</v>
      </c>
      <c r="FQ226" s="40">
        <v>86.609111791730498</v>
      </c>
      <c r="FR226" s="40">
        <v>82.575421133231202</v>
      </c>
      <c r="FS226" s="40">
        <v>80.019142419601806</v>
      </c>
      <c r="FT226" s="40">
        <v>76.907159264931096</v>
      </c>
      <c r="FU226" s="40">
        <v>5.4745481300737697E-2</v>
      </c>
      <c r="FV226" s="40">
        <v>0</v>
      </c>
      <c r="FW226" s="40">
        <v>0</v>
      </c>
      <c r="FX226" s="41">
        <v>1</v>
      </c>
      <c r="FY226" s="22"/>
      <c r="FZ226" s="22"/>
    </row>
    <row r="227" spans="1:182" x14ac:dyDescent="0.2">
      <c r="A227" t="s">
        <v>42</v>
      </c>
      <c r="B227" t="s">
        <v>58</v>
      </c>
      <c r="C227" t="s">
        <v>3</v>
      </c>
      <c r="D227" t="s">
        <v>37</v>
      </c>
      <c r="E227" t="s">
        <v>77</v>
      </c>
      <c r="F227" s="22" t="s">
        <v>1</v>
      </c>
      <c r="G227" s="35">
        <v>43690</v>
      </c>
      <c r="H227" s="40">
        <v>7651</v>
      </c>
      <c r="I227" s="40">
        <v>6.0233992471572</v>
      </c>
      <c r="J227" s="40">
        <v>5.2606797991698002</v>
      </c>
      <c r="K227" s="40">
        <v>4.8134684978792404</v>
      </c>
      <c r="L227" s="40">
        <v>4.5020224142688097</v>
      </c>
      <c r="M227" s="40">
        <v>4.2872022347463998</v>
      </c>
      <c r="N227" s="40">
        <v>4.3927467381144796</v>
      </c>
      <c r="O227" s="40">
        <v>4.9214797976845404</v>
      </c>
      <c r="P227" s="40">
        <v>5.4721293307098096</v>
      </c>
      <c r="Q227" s="40">
        <v>5.5405146112768504</v>
      </c>
      <c r="R227" s="40">
        <v>5.7751504908393096</v>
      </c>
      <c r="S227" s="40">
        <v>6.0809033451965897</v>
      </c>
      <c r="T227" s="40">
        <v>6.6620786597233304</v>
      </c>
      <c r="U227" s="40">
        <v>7.5317099939188097</v>
      </c>
      <c r="V227" s="40">
        <v>8.5873704575105307</v>
      </c>
      <c r="W227" s="40">
        <v>9.5082366049435496</v>
      </c>
      <c r="X227" s="40">
        <v>10.7433168432188</v>
      </c>
      <c r="Y227" s="40">
        <v>11.9965913714901</v>
      </c>
      <c r="Z227" s="40">
        <v>13.215302498612299</v>
      </c>
      <c r="AA227" s="40">
        <v>13.874955005978499</v>
      </c>
      <c r="AB227" s="40">
        <v>13.5607903347404</v>
      </c>
      <c r="AC227" s="40">
        <v>12.842026422899</v>
      </c>
      <c r="AD227" s="40">
        <v>12.006583192597301</v>
      </c>
      <c r="AE227" s="40">
        <v>10.043591337541001</v>
      </c>
      <c r="AF227" s="40">
        <v>8.0375500028542302</v>
      </c>
      <c r="AG227" s="40">
        <v>-0.13901785370584199</v>
      </c>
      <c r="AH227" s="40">
        <v>-0.115895623903315</v>
      </c>
      <c r="AI227" s="40">
        <v>-3.7922160526047501E-2</v>
      </c>
      <c r="AJ227" s="40">
        <v>-6.1167067318257599E-2</v>
      </c>
      <c r="AK227" s="40">
        <v>-7.1265162526526996E-2</v>
      </c>
      <c r="AL227" s="40">
        <v>-9.3684851025399099E-2</v>
      </c>
      <c r="AM227" s="40">
        <v>-0.15243507393068201</v>
      </c>
      <c r="AN227" s="40">
        <v>-0.14532452918925501</v>
      </c>
      <c r="AO227" s="40">
        <v>-0.226892370731761</v>
      </c>
      <c r="AP227" s="40">
        <v>-0.17733676050477001</v>
      </c>
      <c r="AQ227" s="40">
        <v>-0.12468066649849099</v>
      </c>
      <c r="AR227" s="40">
        <v>-3.0411689610065198E-2</v>
      </c>
      <c r="AS227" s="40">
        <v>-6.4102043448082693E-2</v>
      </c>
      <c r="AT227" s="40">
        <v>-0.227193015852207</v>
      </c>
      <c r="AU227" s="40">
        <v>0.90062780472288695</v>
      </c>
      <c r="AV227" s="40">
        <v>1.3141013388809399</v>
      </c>
      <c r="AW227" s="40">
        <v>1.5081323209841</v>
      </c>
      <c r="AX227" s="40">
        <v>1.44558241147607</v>
      </c>
      <c r="AY227" s="40">
        <v>1.19176580283689</v>
      </c>
      <c r="AZ227" s="40">
        <v>-0.42455592707524498</v>
      </c>
      <c r="BA227" s="40">
        <v>-0.68711081436697896</v>
      </c>
      <c r="BB227" s="40">
        <v>-0.58986723790336504</v>
      </c>
      <c r="BC227" s="40">
        <v>-0.58965637156588402</v>
      </c>
      <c r="BD227" s="40">
        <v>-0.46727117254020401</v>
      </c>
      <c r="BE227" s="40">
        <v>-6.2369338358205899E-2</v>
      </c>
      <c r="BF227" s="40">
        <v>-5.1886654917177102E-2</v>
      </c>
      <c r="BG227" s="40">
        <v>9.9021380193694795E-3</v>
      </c>
      <c r="BH227" s="40">
        <v>-5.2086902573033897E-3</v>
      </c>
      <c r="BI227" s="40">
        <v>-2.48814082585152E-2</v>
      </c>
      <c r="BJ227" s="40">
        <v>-4.4545680043200399E-2</v>
      </c>
      <c r="BK227" s="40">
        <v>-0.10336301409924201</v>
      </c>
      <c r="BL227" s="40">
        <v>-9.8765536379189597E-2</v>
      </c>
      <c r="BM227" s="40">
        <v>-0.17874490653462999</v>
      </c>
      <c r="BN227" s="40">
        <v>-0.11533567087008301</v>
      </c>
      <c r="BO227" s="40">
        <v>-7.8605802599097205E-2</v>
      </c>
      <c r="BP227" s="40">
        <v>-2.3330790755023202E-3</v>
      </c>
      <c r="BQ227" s="40">
        <v>-3.6163209203127503E-2</v>
      </c>
      <c r="BR227" s="40">
        <v>-0.14714849126545601</v>
      </c>
      <c r="BS227" s="40">
        <v>0.98779342116514302</v>
      </c>
      <c r="BT227" s="40">
        <v>1.4164493720965701</v>
      </c>
      <c r="BU227" s="40">
        <v>1.6355476100562001</v>
      </c>
      <c r="BV227" s="40">
        <v>1.5925690097562599</v>
      </c>
      <c r="BW227" s="40">
        <v>1.34114557398255</v>
      </c>
      <c r="BX227" s="40">
        <v>-0.28733620642810398</v>
      </c>
      <c r="BY227" s="40">
        <v>-0.57628504568716499</v>
      </c>
      <c r="BZ227" s="40">
        <v>-0.45493235762768403</v>
      </c>
      <c r="CA227" s="40">
        <v>-0.49671892817597102</v>
      </c>
      <c r="CB227" s="40">
        <v>-0.41318987544468799</v>
      </c>
      <c r="CC227" s="40">
        <v>-9.2828101205083297E-3</v>
      </c>
      <c r="CD227" s="40">
        <v>-7.55423798598206E-3</v>
      </c>
      <c r="CE227" s="40">
        <v>4.3025101506197899E-2</v>
      </c>
      <c r="CF227" s="40">
        <v>3.3547911230786501E-2</v>
      </c>
      <c r="CG227" s="40">
        <v>7.2438386500692396E-3</v>
      </c>
      <c r="CH227" s="40">
        <v>-1.05120399121135E-2</v>
      </c>
      <c r="CI227" s="40">
        <v>-6.9375854946732401E-2</v>
      </c>
      <c r="CJ227" s="40">
        <v>-6.6518919790202996E-2</v>
      </c>
      <c r="CK227" s="40">
        <v>-0.14539811950187501</v>
      </c>
      <c r="CL227" s="40">
        <v>-7.2393905061159197E-2</v>
      </c>
      <c r="CM227" s="40">
        <v>-4.6694492218853897E-2</v>
      </c>
      <c r="CN227" s="40">
        <v>1.7114081045706199E-2</v>
      </c>
      <c r="CO227" s="40">
        <v>-1.6812857714305001E-2</v>
      </c>
      <c r="CP227" s="40">
        <v>-9.1709897373908306E-2</v>
      </c>
      <c r="CQ227" s="40">
        <v>1.0481640615830401</v>
      </c>
      <c r="CR227" s="40">
        <v>1.48733530812196</v>
      </c>
      <c r="CS227" s="40">
        <v>1.7237950511261599</v>
      </c>
      <c r="CT227" s="40">
        <v>1.69437147996426</v>
      </c>
      <c r="CU227" s="40">
        <v>1.44460554842691</v>
      </c>
      <c r="CV227" s="40">
        <v>-0.192298245916217</v>
      </c>
      <c r="CW227" s="40">
        <v>-0.49952745590474401</v>
      </c>
      <c r="CX227" s="40">
        <v>-0.36147687059682998</v>
      </c>
      <c r="CY227" s="40">
        <v>-0.43235073799666501</v>
      </c>
      <c r="CZ227" s="40">
        <v>-0.37573333382256902</v>
      </c>
      <c r="DA227" s="40">
        <v>4.3803718117189298E-2</v>
      </c>
      <c r="DB227" s="40">
        <v>3.6778178945213E-2</v>
      </c>
      <c r="DC227" s="40">
        <v>7.6148064993026301E-2</v>
      </c>
      <c r="DD227" s="40">
        <v>7.2304512718876404E-2</v>
      </c>
      <c r="DE227" s="40">
        <v>3.9369085558653698E-2</v>
      </c>
      <c r="DF227" s="40">
        <v>2.3521600218973499E-2</v>
      </c>
      <c r="DG227" s="40">
        <v>-3.5388695794222602E-2</v>
      </c>
      <c r="DH227" s="40">
        <v>-3.4272303201216499E-2</v>
      </c>
      <c r="DI227" s="40">
        <v>-0.112051332469119</v>
      </c>
      <c r="DJ227" s="40">
        <v>-2.94521392522358E-2</v>
      </c>
      <c r="DK227" s="40">
        <v>-1.47831818386105E-2</v>
      </c>
      <c r="DL227" s="40">
        <v>3.6561241166914601E-2</v>
      </c>
      <c r="DM227" s="40">
        <v>2.53749377451754E-3</v>
      </c>
      <c r="DN227" s="40">
        <v>-3.6271303482360899E-2</v>
      </c>
      <c r="DO227" s="40">
        <v>1.1085347020009499</v>
      </c>
      <c r="DP227" s="40">
        <v>1.55822124414736</v>
      </c>
      <c r="DQ227" s="40">
        <v>1.81204249219612</v>
      </c>
      <c r="DR227" s="40">
        <v>1.79617395017225</v>
      </c>
      <c r="DS227" s="40">
        <v>1.5480655228712801</v>
      </c>
      <c r="DT227" s="40">
        <v>-9.7260285404330293E-2</v>
      </c>
      <c r="DU227" s="40">
        <v>-0.42276986612232198</v>
      </c>
      <c r="DV227" s="40">
        <v>-0.26802138356597499</v>
      </c>
      <c r="DW227" s="40">
        <v>-0.36798254781736001</v>
      </c>
      <c r="DX227" s="40">
        <v>-0.33827679220044898</v>
      </c>
      <c r="DY227" s="40">
        <v>0.120452233464825</v>
      </c>
      <c r="DZ227" s="40">
        <v>0.100787147931351</v>
      </c>
      <c r="EA227" s="40">
        <v>0.123972363538443</v>
      </c>
      <c r="EB227" s="40">
        <v>0.128262889779831</v>
      </c>
      <c r="EC227" s="40">
        <v>8.5752839826665497E-2</v>
      </c>
      <c r="ED227" s="40">
        <v>7.2660771201172203E-2</v>
      </c>
      <c r="EE227" s="40">
        <v>1.36833640372169E-2</v>
      </c>
      <c r="EF227" s="40">
        <v>1.2286689608848499E-2</v>
      </c>
      <c r="EG227" s="40">
        <v>-6.3903868271988101E-2</v>
      </c>
      <c r="EH227" s="40">
        <v>3.25489503824518E-2</v>
      </c>
      <c r="EI227" s="40">
        <v>3.1291682060783602E-2</v>
      </c>
      <c r="EJ227" s="40">
        <v>6.4639851701477499E-2</v>
      </c>
      <c r="EK227" s="40">
        <v>3.0476328019472799E-2</v>
      </c>
      <c r="EL227" s="40">
        <v>4.3773221104390199E-2</v>
      </c>
      <c r="EM227" s="40">
        <v>1.1957003184432</v>
      </c>
      <c r="EN227" s="40">
        <v>1.6605692773629801</v>
      </c>
      <c r="EO227" s="40">
        <v>1.9394577812682201</v>
      </c>
      <c r="EP227" s="40">
        <v>1.9431605484524399</v>
      </c>
      <c r="EQ227" s="40">
        <v>1.69744529401694</v>
      </c>
      <c r="ER227" s="40">
        <v>3.9959435242810301E-2</v>
      </c>
      <c r="ES227" s="40">
        <v>-0.31194409744250801</v>
      </c>
      <c r="ET227" s="40">
        <v>-0.13308650329029501</v>
      </c>
      <c r="EU227" s="40">
        <v>-0.27504510442744701</v>
      </c>
      <c r="EV227" s="40">
        <v>-0.28419549510493303</v>
      </c>
      <c r="EW227" s="40">
        <v>66.816500199760299</v>
      </c>
      <c r="EX227" s="40">
        <v>66.278246104674395</v>
      </c>
      <c r="EY227" s="40">
        <v>65.576048741510206</v>
      </c>
      <c r="EZ227" s="40">
        <v>64.769296843787501</v>
      </c>
      <c r="FA227" s="40">
        <v>64.446264482620904</v>
      </c>
      <c r="FB227" s="40">
        <v>64.006472233319997</v>
      </c>
      <c r="FC227" s="40">
        <v>62.949440671194601</v>
      </c>
      <c r="FD227" s="40">
        <v>62.710467439073099</v>
      </c>
      <c r="FE227" s="40">
        <v>67.096184578505799</v>
      </c>
      <c r="FF227" s="40">
        <v>71.603935277666807</v>
      </c>
      <c r="FG227" s="40">
        <v>77.0962445065921</v>
      </c>
      <c r="FH227" s="40">
        <v>81.361386336396293</v>
      </c>
      <c r="FI227" s="40">
        <v>85.148122253296094</v>
      </c>
      <c r="FJ227" s="40">
        <v>88.754194966040799</v>
      </c>
      <c r="FK227" s="40">
        <v>90.204614462644798</v>
      </c>
      <c r="FL227" s="40">
        <v>91.383060327606898</v>
      </c>
      <c r="FM227" s="40">
        <v>91.712105473431905</v>
      </c>
      <c r="FN227" s="40">
        <v>90.9695165801039</v>
      </c>
      <c r="FO227" s="40">
        <v>89.599780263683598</v>
      </c>
      <c r="FP227" s="40">
        <v>86.263084298841406</v>
      </c>
      <c r="FQ227" s="40">
        <v>81.381562125449506</v>
      </c>
      <c r="FR227" s="40">
        <v>77.641769876148601</v>
      </c>
      <c r="FS227" s="40">
        <v>75.372333200159801</v>
      </c>
      <c r="FT227" s="40">
        <v>73.019276867758705</v>
      </c>
      <c r="FU227" s="40">
        <v>2.1173804816652899E-2</v>
      </c>
      <c r="FV227" s="40">
        <v>0</v>
      </c>
      <c r="FW227" s="40">
        <v>0</v>
      </c>
      <c r="FX227" s="41">
        <v>1</v>
      </c>
      <c r="FY227" s="22"/>
      <c r="FZ227" s="22"/>
    </row>
    <row r="228" spans="1:182" x14ac:dyDescent="0.2">
      <c r="A228" t="s">
        <v>42</v>
      </c>
      <c r="B228" t="s">
        <v>58</v>
      </c>
      <c r="C228" t="s">
        <v>3</v>
      </c>
      <c r="D228" t="s">
        <v>37</v>
      </c>
      <c r="E228" t="s">
        <v>77</v>
      </c>
      <c r="F228" s="22" t="s">
        <v>77</v>
      </c>
      <c r="G228" s="35">
        <v>43690</v>
      </c>
      <c r="H228" s="40">
        <v>5962</v>
      </c>
      <c r="I228" s="40">
        <v>4.8187793394047</v>
      </c>
      <c r="J228" s="40">
        <v>4.2243804797753004</v>
      </c>
      <c r="K228" s="40">
        <v>3.8689344393441001</v>
      </c>
      <c r="L228" s="40">
        <v>3.6170586654103598</v>
      </c>
      <c r="M228" s="40">
        <v>3.4426511511433899</v>
      </c>
      <c r="N228" s="40">
        <v>3.5198223618889202</v>
      </c>
      <c r="O228" s="40">
        <v>3.91489938405942</v>
      </c>
      <c r="P228" s="40">
        <v>4.32615203903958</v>
      </c>
      <c r="Q228" s="40">
        <v>4.3432162704966997</v>
      </c>
      <c r="R228" s="40">
        <v>4.5017323716884601</v>
      </c>
      <c r="S228" s="40">
        <v>4.7319760342324004</v>
      </c>
      <c r="T228" s="40">
        <v>5.1664266446827902</v>
      </c>
      <c r="U228" s="40">
        <v>5.8090343421995403</v>
      </c>
      <c r="V228" s="40">
        <v>6.5926016607265199</v>
      </c>
      <c r="W228" s="40">
        <v>7.2657714936854498</v>
      </c>
      <c r="X228" s="40">
        <v>8.1260703720805303</v>
      </c>
      <c r="Y228" s="40">
        <v>8.9782984178413692</v>
      </c>
      <c r="Z228" s="40">
        <v>9.8819149657509993</v>
      </c>
      <c r="AA228" s="40">
        <v>10.388194538310101</v>
      </c>
      <c r="AB228" s="40">
        <v>10.1687184346804</v>
      </c>
      <c r="AC228" s="40">
        <v>9.7231876353928595</v>
      </c>
      <c r="AD228" s="40">
        <v>9.2331060592843404</v>
      </c>
      <c r="AE228" s="40">
        <v>7.8091883422201001</v>
      </c>
      <c r="AF228" s="40">
        <v>6.29646963446835</v>
      </c>
      <c r="AG228" s="40">
        <v>-0.16042374372226301</v>
      </c>
      <c r="AH228" s="40">
        <v>-0.17727682774304199</v>
      </c>
      <c r="AI228" s="40">
        <v>-0.120183145316668</v>
      </c>
      <c r="AJ228" s="40">
        <v>-0.127922033466811</v>
      </c>
      <c r="AK228" s="40">
        <v>-0.13116847064382001</v>
      </c>
      <c r="AL228" s="40">
        <v>-0.142303975688508</v>
      </c>
      <c r="AM228" s="40">
        <v>-0.19737723076252101</v>
      </c>
      <c r="AN228" s="40">
        <v>-0.21508547469852499</v>
      </c>
      <c r="AO228" s="40">
        <v>-0.27424192806681302</v>
      </c>
      <c r="AP228" s="40">
        <v>-0.24110705307034599</v>
      </c>
      <c r="AQ228" s="40">
        <v>-0.16541300279086599</v>
      </c>
      <c r="AR228" s="40">
        <v>-2.3876422066633901E-2</v>
      </c>
      <c r="AS228" s="40">
        <v>-4.9527566337455101E-2</v>
      </c>
      <c r="AT228" s="40">
        <v>-0.142216308281887</v>
      </c>
      <c r="AU228" s="40">
        <v>0.46743506135513502</v>
      </c>
      <c r="AV228" s="40">
        <v>0.66796573616647104</v>
      </c>
      <c r="AW228" s="40">
        <v>0.77548500816011501</v>
      </c>
      <c r="AX228" s="40">
        <v>0.774701536697188</v>
      </c>
      <c r="AY228" s="40">
        <v>0.78695894857047</v>
      </c>
      <c r="AZ228" s="40">
        <v>6.8130004959414403E-2</v>
      </c>
      <c r="BA228" s="40">
        <v>-0.32873483288529598</v>
      </c>
      <c r="BB228" s="40">
        <v>-0.35179082220059399</v>
      </c>
      <c r="BC228" s="40">
        <v>-0.45219725551311402</v>
      </c>
      <c r="BD228" s="40">
        <v>-0.473029057983896</v>
      </c>
      <c r="BE228" s="40">
        <v>-9.2217353886637501E-2</v>
      </c>
      <c r="BF228" s="40">
        <v>-0.112278308640597</v>
      </c>
      <c r="BG228" s="40">
        <v>-6.5239337649945203E-2</v>
      </c>
      <c r="BH228" s="40">
        <v>-7.1772551273713001E-2</v>
      </c>
      <c r="BI228" s="40">
        <v>-8.7176089314076999E-2</v>
      </c>
      <c r="BJ228" s="40">
        <v>-9.53059797098985E-2</v>
      </c>
      <c r="BK228" s="40">
        <v>-0.15041906181897799</v>
      </c>
      <c r="BL228" s="40">
        <v>-0.17124003199186399</v>
      </c>
      <c r="BM228" s="40">
        <v>-0.223705119623652</v>
      </c>
      <c r="BN228" s="40">
        <v>-0.17934936754008099</v>
      </c>
      <c r="BO228" s="40">
        <v>-0.118174847003426</v>
      </c>
      <c r="BP228" s="40">
        <v>-1.8420904530497401E-3</v>
      </c>
      <c r="BQ228" s="40">
        <v>-2.7964418202933699E-2</v>
      </c>
      <c r="BR228" s="40">
        <v>-7.7637196710840198E-2</v>
      </c>
      <c r="BS228" s="40">
        <v>0.54377496633411904</v>
      </c>
      <c r="BT228" s="40">
        <v>0.75357760209690094</v>
      </c>
      <c r="BU228" s="40">
        <v>0.87060216212380004</v>
      </c>
      <c r="BV228" s="40">
        <v>0.85971977850821402</v>
      </c>
      <c r="BW228" s="40">
        <v>0.86584115078200197</v>
      </c>
      <c r="BX228" s="40">
        <v>0.130497764265919</v>
      </c>
      <c r="BY228" s="40">
        <v>-0.246835331772193</v>
      </c>
      <c r="BZ228" s="40">
        <v>-0.258719820581917</v>
      </c>
      <c r="CA228" s="40">
        <v>-0.38032171755787603</v>
      </c>
      <c r="CB228" s="40">
        <v>-0.41405684275646898</v>
      </c>
      <c r="CC228" s="40">
        <v>-4.49778160615645E-2</v>
      </c>
      <c r="CD228" s="40">
        <v>-6.7260532313285007E-2</v>
      </c>
      <c r="CE228" s="40">
        <v>-2.7185423833647401E-2</v>
      </c>
      <c r="CF228" s="40">
        <v>-3.2883590953258199E-2</v>
      </c>
      <c r="CG228" s="40">
        <v>-5.6707100017770101E-2</v>
      </c>
      <c r="CH228" s="40">
        <v>-6.27553108637003E-2</v>
      </c>
      <c r="CI228" s="40">
        <v>-0.117895977055943</v>
      </c>
      <c r="CJ228" s="40">
        <v>-0.14087281193828899</v>
      </c>
      <c r="CK228" s="40">
        <v>-0.18870348004468401</v>
      </c>
      <c r="CL228" s="40">
        <v>-0.13657618267240601</v>
      </c>
      <c r="CM228" s="40">
        <v>-8.5457844205223996E-2</v>
      </c>
      <c r="CN228" s="40">
        <v>1.3418820499994599E-2</v>
      </c>
      <c r="CO228" s="40">
        <v>-1.30298474921362E-2</v>
      </c>
      <c r="CP228" s="40">
        <v>-3.2909900762145498E-2</v>
      </c>
      <c r="CQ228" s="40">
        <v>0.59664775197059805</v>
      </c>
      <c r="CR228" s="40">
        <v>0.81287211964345596</v>
      </c>
      <c r="CS228" s="40">
        <v>0.93648001320651197</v>
      </c>
      <c r="CT228" s="40">
        <v>0.91860315379800805</v>
      </c>
      <c r="CU228" s="40">
        <v>0.92047472373722095</v>
      </c>
      <c r="CV228" s="40">
        <v>0.17369348437256801</v>
      </c>
      <c r="CW228" s="40">
        <v>-0.19011198678925401</v>
      </c>
      <c r="CX228" s="40">
        <v>-0.19425912838022499</v>
      </c>
      <c r="CY228" s="40">
        <v>-0.33054093892237502</v>
      </c>
      <c r="CZ228" s="40">
        <v>-0.37321286613524401</v>
      </c>
      <c r="DA228" s="40">
        <v>2.2617217635085502E-3</v>
      </c>
      <c r="DB228" s="40">
        <v>-2.2242755985972699E-2</v>
      </c>
      <c r="DC228" s="40">
        <v>1.08684899826503E-2</v>
      </c>
      <c r="DD228" s="40">
        <v>6.0053693671966498E-3</v>
      </c>
      <c r="DE228" s="40">
        <v>-2.6238110721463301E-2</v>
      </c>
      <c r="DF228" s="40">
        <v>-3.0204642017502101E-2</v>
      </c>
      <c r="DG228" s="40">
        <v>-8.5372892292907898E-2</v>
      </c>
      <c r="DH228" s="40">
        <v>-0.110505591884714</v>
      </c>
      <c r="DI228" s="40">
        <v>-0.153701840465716</v>
      </c>
      <c r="DJ228" s="40">
        <v>-9.3802997804731503E-2</v>
      </c>
      <c r="DK228" s="40">
        <v>-5.2740841407021399E-2</v>
      </c>
      <c r="DL228" s="40">
        <v>2.8679731453038999E-2</v>
      </c>
      <c r="DM228" s="40">
        <v>1.9047232186613799E-3</v>
      </c>
      <c r="DN228" s="40">
        <v>1.18173951865493E-2</v>
      </c>
      <c r="DO228" s="40">
        <v>0.64952053760707795</v>
      </c>
      <c r="DP228" s="40">
        <v>0.87216663719001097</v>
      </c>
      <c r="DQ228" s="40">
        <v>1.0023578642892199</v>
      </c>
      <c r="DR228" s="40">
        <v>0.97748652908780298</v>
      </c>
      <c r="DS228" s="40">
        <v>0.97510829669243904</v>
      </c>
      <c r="DT228" s="40">
        <v>0.216889204479217</v>
      </c>
      <c r="DU228" s="40">
        <v>-0.13338864180631499</v>
      </c>
      <c r="DV228" s="40">
        <v>-0.12979843617853201</v>
      </c>
      <c r="DW228" s="40">
        <v>-0.28076016028687401</v>
      </c>
      <c r="DX228" s="40">
        <v>-0.33236888951401999</v>
      </c>
      <c r="DY228" s="40">
        <v>7.0468111599134103E-2</v>
      </c>
      <c r="DZ228" s="40">
        <v>4.2755763116471703E-2</v>
      </c>
      <c r="EA228" s="40">
        <v>6.5812297649373394E-2</v>
      </c>
      <c r="EB228" s="40">
        <v>6.2154851560294599E-2</v>
      </c>
      <c r="EC228" s="40">
        <v>1.7754270608279301E-2</v>
      </c>
      <c r="ED228" s="40">
        <v>1.6793353961107298E-2</v>
      </c>
      <c r="EE228" s="40">
        <v>-3.8414723349364702E-2</v>
      </c>
      <c r="EF228" s="40">
        <v>-6.6660149178053199E-2</v>
      </c>
      <c r="EG228" s="40">
        <v>-0.103165032022555</v>
      </c>
      <c r="EH228" s="40">
        <v>-3.2045312274466699E-2</v>
      </c>
      <c r="EI228" s="40">
        <v>-5.5026856195816102E-3</v>
      </c>
      <c r="EJ228" s="40">
        <v>5.07140630666231E-2</v>
      </c>
      <c r="EK228" s="40">
        <v>2.34678713531827E-2</v>
      </c>
      <c r="EL228" s="40">
        <v>7.6396506757595906E-2</v>
      </c>
      <c r="EM228" s="40">
        <v>0.72586044258606097</v>
      </c>
      <c r="EN228" s="40">
        <v>0.95777850312044099</v>
      </c>
      <c r="EO228" s="40">
        <v>1.0974750182529101</v>
      </c>
      <c r="EP228" s="40">
        <v>1.06250477089883</v>
      </c>
      <c r="EQ228" s="40">
        <v>1.0539904989039699</v>
      </c>
      <c r="ER228" s="40">
        <v>0.27925696378572201</v>
      </c>
      <c r="ES228" s="40">
        <v>-5.14891406932124E-2</v>
      </c>
      <c r="ET228" s="40">
        <v>-3.6727434559855499E-2</v>
      </c>
      <c r="EU228" s="40">
        <v>-0.20888462233163499</v>
      </c>
      <c r="EV228" s="40">
        <v>-0.27339667428659198</v>
      </c>
      <c r="EW228" s="40">
        <v>66.613288412174597</v>
      </c>
      <c r="EX228" s="40">
        <v>66.056655665566595</v>
      </c>
      <c r="EY228" s="40">
        <v>65.364617711771203</v>
      </c>
      <c r="EZ228" s="40">
        <v>64.563623028969602</v>
      </c>
      <c r="FA228" s="40">
        <v>64.271956362302902</v>
      </c>
      <c r="FB228" s="40">
        <v>63.849949578291202</v>
      </c>
      <c r="FC228" s="40">
        <v>62.827511917858502</v>
      </c>
      <c r="FD228" s="40">
        <v>62.617918041804202</v>
      </c>
      <c r="FE228" s="40">
        <v>66.991428309497607</v>
      </c>
      <c r="FF228" s="40">
        <v>71.462573340667404</v>
      </c>
      <c r="FG228" s="40">
        <v>76.857031536487</v>
      </c>
      <c r="FH228" s="40">
        <v>81.080147598093106</v>
      </c>
      <c r="FI228" s="40">
        <v>84.791322882288199</v>
      </c>
      <c r="FJ228" s="40">
        <v>88.377910707737399</v>
      </c>
      <c r="FK228" s="40">
        <v>89.739594792812596</v>
      </c>
      <c r="FL228" s="40">
        <v>90.912128712871294</v>
      </c>
      <c r="FM228" s="40">
        <v>91.206499816648304</v>
      </c>
      <c r="FN228" s="40">
        <v>90.399431609827602</v>
      </c>
      <c r="FO228" s="40">
        <v>88.967294646131293</v>
      </c>
      <c r="FP228" s="40">
        <v>85.631852768610202</v>
      </c>
      <c r="FQ228" s="40">
        <v>80.784034653465298</v>
      </c>
      <c r="FR228" s="40">
        <v>77.090415291529197</v>
      </c>
      <c r="FS228" s="40">
        <v>74.849124495782902</v>
      </c>
      <c r="FT228" s="40">
        <v>72.579666299963307</v>
      </c>
      <c r="FU228" s="40">
        <v>1.86511660967957E-2</v>
      </c>
      <c r="FV228" s="40">
        <v>0</v>
      </c>
      <c r="FW228" s="40">
        <v>0</v>
      </c>
      <c r="FX228" s="41">
        <v>1</v>
      </c>
      <c r="FY228" s="22"/>
      <c r="FZ228" s="22"/>
    </row>
    <row r="229" spans="1:182" x14ac:dyDescent="0.2">
      <c r="A229" t="s">
        <v>42</v>
      </c>
      <c r="B229" t="s">
        <v>58</v>
      </c>
      <c r="C229" t="s">
        <v>3</v>
      </c>
      <c r="D229" t="s">
        <v>37</v>
      </c>
      <c r="E229" t="s">
        <v>77</v>
      </c>
      <c r="F229" s="22" t="s">
        <v>78</v>
      </c>
      <c r="G229" s="35">
        <v>43690</v>
      </c>
      <c r="H229" s="40">
        <v>1689</v>
      </c>
      <c r="I229" s="40">
        <v>1.16264710887374</v>
      </c>
      <c r="J229" s="40">
        <v>1.0104617151331701</v>
      </c>
      <c r="K229" s="40">
        <v>0.91722994592246698</v>
      </c>
      <c r="L229" s="40">
        <v>0.86639243385797804</v>
      </c>
      <c r="M229" s="40">
        <v>0.84126006202893899</v>
      </c>
      <c r="N229" s="40">
        <v>0.86809144820976203</v>
      </c>
      <c r="O229" s="40">
        <v>0.95637181108612701</v>
      </c>
      <c r="P229" s="40">
        <v>1.0751698352119601</v>
      </c>
      <c r="Q229" s="40">
        <v>1.1656364267147099</v>
      </c>
      <c r="R229" s="40">
        <v>1.2519388981425399</v>
      </c>
      <c r="S229" s="40">
        <v>1.3456441893523501</v>
      </c>
      <c r="T229" s="40">
        <v>1.4950161467087799</v>
      </c>
      <c r="U229" s="40">
        <v>1.72392485898808</v>
      </c>
      <c r="V229" s="40">
        <v>2.0038011406956602</v>
      </c>
      <c r="W229" s="40">
        <v>2.25582674085704</v>
      </c>
      <c r="X229" s="40">
        <v>2.6151475482370499</v>
      </c>
      <c r="Y229" s="40">
        <v>2.9756512527238002</v>
      </c>
      <c r="Z229" s="40">
        <v>3.2570165502068802</v>
      </c>
      <c r="AA229" s="40">
        <v>3.3984662267690302</v>
      </c>
      <c r="AB229" s="40">
        <v>3.3135906796215799</v>
      </c>
      <c r="AC229" s="40">
        <v>3.07467438694384</v>
      </c>
      <c r="AD229" s="40">
        <v>2.7633277574336699</v>
      </c>
      <c r="AE229" s="40">
        <v>2.24891385612578</v>
      </c>
      <c r="AF229" s="40">
        <v>1.78596759632151</v>
      </c>
      <c r="AG229" s="40">
        <v>-3.78860593031786E-2</v>
      </c>
      <c r="AH229" s="40">
        <v>-5.2828157234179199E-3</v>
      </c>
      <c r="AI229" s="40">
        <v>1.8308516094241799E-2</v>
      </c>
      <c r="AJ229" s="40">
        <v>8.6891724160472195E-3</v>
      </c>
      <c r="AK229" s="40">
        <v>5.1964388502956597E-3</v>
      </c>
      <c r="AL229" s="40">
        <v>1.3740682040727301E-2</v>
      </c>
      <c r="AM229" s="40">
        <v>-6.8942804819202303E-3</v>
      </c>
      <c r="AN229" s="40">
        <v>1.8567206282164701E-2</v>
      </c>
      <c r="AO229" s="40">
        <v>-8.1635831654174491E-3</v>
      </c>
      <c r="AP229" s="40">
        <v>1.74033538519715E-2</v>
      </c>
      <c r="AQ229" s="40">
        <v>-3.0799465179356299E-4</v>
      </c>
      <c r="AR229" s="40">
        <v>-1.99126558250492E-2</v>
      </c>
      <c r="AS229" s="40">
        <v>-2.2066165534282901E-2</v>
      </c>
      <c r="AT229" s="40">
        <v>-9.5830054232122694E-2</v>
      </c>
      <c r="AU229" s="40">
        <v>0.40062244762183002</v>
      </c>
      <c r="AV229" s="40">
        <v>0.589012462955398</v>
      </c>
      <c r="AW229" s="40">
        <v>0.66027040634374601</v>
      </c>
      <c r="AX229" s="40">
        <v>0.622496717129291</v>
      </c>
      <c r="AY229" s="40">
        <v>0.36000175860280298</v>
      </c>
      <c r="AZ229" s="40">
        <v>-0.52629374636979098</v>
      </c>
      <c r="BA229" s="40">
        <v>-0.43245003049230701</v>
      </c>
      <c r="BB229" s="40">
        <v>-0.28229525400925798</v>
      </c>
      <c r="BC229" s="40">
        <v>-0.19819868576142899</v>
      </c>
      <c r="BD229" s="40">
        <v>-5.5774811454539698E-2</v>
      </c>
      <c r="BE229" s="40">
        <v>-1.3744191600290299E-2</v>
      </c>
      <c r="BF229" s="40">
        <v>1.44050246017984E-2</v>
      </c>
      <c r="BG229" s="40">
        <v>3.0301851107593401E-2</v>
      </c>
      <c r="BH229" s="40">
        <v>2.2054002072840199E-2</v>
      </c>
      <c r="BI229" s="40">
        <v>2.14346221777597E-2</v>
      </c>
      <c r="BJ229" s="40">
        <v>2.0213419704938399E-2</v>
      </c>
      <c r="BK229" s="40">
        <v>7.7096806102278899E-3</v>
      </c>
      <c r="BL229" s="40">
        <v>3.3460446614574202E-2</v>
      </c>
      <c r="BM229" s="40">
        <v>7.7600101359758204E-3</v>
      </c>
      <c r="BN229" s="40">
        <v>3.3163268550310397E-2</v>
      </c>
      <c r="BO229" s="40">
        <v>1.6156694684803699E-2</v>
      </c>
      <c r="BP229" s="40">
        <v>-7.6945269487747802E-3</v>
      </c>
      <c r="BQ229" s="40">
        <v>-9.3334331777321696E-3</v>
      </c>
      <c r="BR229" s="40">
        <v>-6.7348683446708996E-2</v>
      </c>
      <c r="BS229" s="40">
        <v>0.43866396619828901</v>
      </c>
      <c r="BT229" s="40">
        <v>0.65005389025844496</v>
      </c>
      <c r="BU229" s="40">
        <v>0.73560272276981298</v>
      </c>
      <c r="BV229" s="40">
        <v>0.71367053344471798</v>
      </c>
      <c r="BW229" s="40">
        <v>0.459674521791541</v>
      </c>
      <c r="BX229" s="40">
        <v>-0.43223364797146102</v>
      </c>
      <c r="BY229" s="40">
        <v>-0.35502832443131299</v>
      </c>
      <c r="BZ229" s="40">
        <v>-0.213923902199946</v>
      </c>
      <c r="CA229" s="40">
        <v>-0.14829971475439799</v>
      </c>
      <c r="CB229" s="40">
        <v>-2.94026958082792E-2</v>
      </c>
      <c r="CC229" s="40">
        <v>2.97639242808215E-3</v>
      </c>
      <c r="CD229" s="40">
        <v>2.80407628365653E-2</v>
      </c>
      <c r="CE229" s="40">
        <v>3.8608398402903699E-2</v>
      </c>
      <c r="CF229" s="40">
        <v>3.1310442380254898E-2</v>
      </c>
      <c r="CG229" s="40">
        <v>3.2681138484469997E-2</v>
      </c>
      <c r="CH229" s="40">
        <v>2.46964180934643E-2</v>
      </c>
      <c r="CI229" s="40">
        <v>1.7824339575040701E-2</v>
      </c>
      <c r="CJ229" s="40">
        <v>4.3775459499969402E-2</v>
      </c>
      <c r="CK229" s="40">
        <v>1.8788642348955699E-2</v>
      </c>
      <c r="CL229" s="40">
        <v>4.4078537461424101E-2</v>
      </c>
      <c r="CM229" s="40">
        <v>2.7560088363441301E-2</v>
      </c>
      <c r="CN229" s="40">
        <v>7.6771189121310301E-4</v>
      </c>
      <c r="CO229" s="40">
        <v>-5.1478153492615498E-4</v>
      </c>
      <c r="CP229" s="40">
        <v>-4.7622572802677697E-2</v>
      </c>
      <c r="CQ229" s="40">
        <v>0.465011406079607</v>
      </c>
      <c r="CR229" s="40">
        <v>0.69233099685986499</v>
      </c>
      <c r="CS229" s="40">
        <v>0.78777765564392899</v>
      </c>
      <c r="CT229" s="40">
        <v>0.77681724088471904</v>
      </c>
      <c r="CU229" s="40">
        <v>0.52870757394590895</v>
      </c>
      <c r="CV229" s="40">
        <v>-0.36708791035323601</v>
      </c>
      <c r="CW229" s="40">
        <v>-0.30140628666089098</v>
      </c>
      <c r="CX229" s="40">
        <v>-0.166570112214417</v>
      </c>
      <c r="CY229" s="40">
        <v>-0.113739839440668</v>
      </c>
      <c r="CZ229" s="40">
        <v>-1.11374488482646E-2</v>
      </c>
      <c r="DA229" s="40">
        <v>1.9696976456454601E-2</v>
      </c>
      <c r="DB229" s="40">
        <v>4.1676501071332202E-2</v>
      </c>
      <c r="DC229" s="40">
        <v>4.6914945698214E-2</v>
      </c>
      <c r="DD229" s="40">
        <v>4.0566882687669698E-2</v>
      </c>
      <c r="DE229" s="40">
        <v>4.3927654791180402E-2</v>
      </c>
      <c r="DF229" s="40">
        <v>2.91794164819901E-2</v>
      </c>
      <c r="DG229" s="40">
        <v>2.7938998539853498E-2</v>
      </c>
      <c r="DH229" s="40">
        <v>5.4090472385364602E-2</v>
      </c>
      <c r="DI229" s="40">
        <v>2.9817274561935701E-2</v>
      </c>
      <c r="DJ229" s="40">
        <v>5.4993806372537903E-2</v>
      </c>
      <c r="DK229" s="40">
        <v>3.8963482042078799E-2</v>
      </c>
      <c r="DL229" s="40">
        <v>9.2299507312009806E-3</v>
      </c>
      <c r="DM229" s="40">
        <v>8.3038701078798592E-3</v>
      </c>
      <c r="DN229" s="40">
        <v>-2.7896462158646398E-2</v>
      </c>
      <c r="DO229" s="40">
        <v>0.491358845960924</v>
      </c>
      <c r="DP229" s="40">
        <v>0.73460810346128402</v>
      </c>
      <c r="DQ229" s="40">
        <v>0.839952588518045</v>
      </c>
      <c r="DR229" s="40">
        <v>0.83996394832471999</v>
      </c>
      <c r="DS229" s="40">
        <v>0.59774062610027801</v>
      </c>
      <c r="DT229" s="40">
        <v>-0.30194217273501101</v>
      </c>
      <c r="DU229" s="40">
        <v>-0.24778424889046899</v>
      </c>
      <c r="DV229" s="40">
        <v>-0.11921632222888701</v>
      </c>
      <c r="DW229" s="40">
        <v>-7.9179964126938104E-2</v>
      </c>
      <c r="DX229" s="40">
        <v>7.1277981117498796E-3</v>
      </c>
      <c r="DY229" s="40">
        <v>4.3838844159342999E-2</v>
      </c>
      <c r="DZ229" s="40">
        <v>6.1364341396548602E-2</v>
      </c>
      <c r="EA229" s="40">
        <v>5.8908280711565598E-2</v>
      </c>
      <c r="EB229" s="40">
        <v>5.3931712344462701E-2</v>
      </c>
      <c r="EC229" s="40">
        <v>6.0165838118644399E-2</v>
      </c>
      <c r="ED229" s="40">
        <v>3.5652154146201202E-2</v>
      </c>
      <c r="EE229" s="40">
        <v>4.2542959632001602E-2</v>
      </c>
      <c r="EF229" s="40">
        <v>6.8983712717774204E-2</v>
      </c>
      <c r="EG229" s="40">
        <v>4.5740867863328899E-2</v>
      </c>
      <c r="EH229" s="40">
        <v>7.0753721070876796E-2</v>
      </c>
      <c r="EI229" s="40">
        <v>5.5428171378676103E-2</v>
      </c>
      <c r="EJ229" s="40">
        <v>2.1448079607475499E-2</v>
      </c>
      <c r="EK229" s="40">
        <v>2.1036602464430499E-2</v>
      </c>
      <c r="EL229" s="40">
        <v>5.8490862676734005E-4</v>
      </c>
      <c r="EM229" s="40">
        <v>0.52940036453738404</v>
      </c>
      <c r="EN229" s="40">
        <v>0.79564953076433098</v>
      </c>
      <c r="EO229" s="40">
        <v>0.91528490494411197</v>
      </c>
      <c r="EP229" s="40">
        <v>0.93113776464014697</v>
      </c>
      <c r="EQ229" s="40">
        <v>0.69741338928901597</v>
      </c>
      <c r="ER229" s="40">
        <v>-0.20788207433668099</v>
      </c>
      <c r="ES229" s="40">
        <v>-0.17036254282947499</v>
      </c>
      <c r="ET229" s="40">
        <v>-5.0844970419575301E-2</v>
      </c>
      <c r="EU229" s="40">
        <v>-2.92809931199071E-2</v>
      </c>
      <c r="EV229" s="40">
        <v>3.3499913758010397E-2</v>
      </c>
      <c r="EW229" s="40">
        <v>68.608014705882397</v>
      </c>
      <c r="EX229" s="40">
        <v>68.228897058823506</v>
      </c>
      <c r="EY229" s="40">
        <v>67.430514705882402</v>
      </c>
      <c r="EZ229" s="40">
        <v>66.591911764705898</v>
      </c>
      <c r="FA229" s="40">
        <v>65.954117647058794</v>
      </c>
      <c r="FB229" s="40">
        <v>65.354779411764696</v>
      </c>
      <c r="FC229" s="40">
        <v>63.978455882352897</v>
      </c>
      <c r="FD229" s="40">
        <v>63.453308823529397</v>
      </c>
      <c r="FE229" s="40">
        <v>67.864999999999995</v>
      </c>
      <c r="FF229" s="40">
        <v>72.701764705882397</v>
      </c>
      <c r="FG229" s="40">
        <v>78.911764705882305</v>
      </c>
      <c r="FH229" s="40">
        <v>83.492279411764699</v>
      </c>
      <c r="FI229" s="40">
        <v>87.856102941176502</v>
      </c>
      <c r="FJ229" s="40">
        <v>91.683823529411796</v>
      </c>
      <c r="FK229" s="40">
        <v>93.825955882352901</v>
      </c>
      <c r="FL229" s="40">
        <v>95.093014705882396</v>
      </c>
      <c r="FM229" s="40">
        <v>95.845588235294102</v>
      </c>
      <c r="FN229" s="40">
        <v>95.715367647058798</v>
      </c>
      <c r="FO229" s="40">
        <v>94.942573529411803</v>
      </c>
      <c r="FP229" s="40">
        <v>91.613676470588203</v>
      </c>
      <c r="FQ229" s="40">
        <v>86.550661764705893</v>
      </c>
      <c r="FR229" s="40">
        <v>82.525882352941196</v>
      </c>
      <c r="FS229" s="40">
        <v>79.9939705882353</v>
      </c>
      <c r="FT229" s="40">
        <v>76.913308823529405</v>
      </c>
      <c r="FU229" s="40">
        <v>5.7124461644765701E-2</v>
      </c>
      <c r="FV229" s="40">
        <v>0</v>
      </c>
      <c r="FW229" s="40">
        <v>0</v>
      </c>
      <c r="FX229" s="41">
        <v>1</v>
      </c>
      <c r="FY229" s="22"/>
      <c r="FZ229" s="22"/>
    </row>
    <row r="230" spans="1:182" x14ac:dyDescent="0.2">
      <c r="A230" t="s">
        <v>42</v>
      </c>
      <c r="B230" t="s">
        <v>58</v>
      </c>
      <c r="C230" t="s">
        <v>3</v>
      </c>
      <c r="D230" t="s">
        <v>37</v>
      </c>
      <c r="E230" t="s">
        <v>78</v>
      </c>
      <c r="F230" s="22" t="s">
        <v>1</v>
      </c>
      <c r="G230" s="35">
        <v>43690</v>
      </c>
      <c r="H230" s="40">
        <v>1815</v>
      </c>
      <c r="I230" s="40">
        <v>1.28433020087581</v>
      </c>
      <c r="J230" s="40">
        <v>1.1277008885907001</v>
      </c>
      <c r="K230" s="40">
        <v>1.00218366009589</v>
      </c>
      <c r="L230" s="40">
        <v>0.93644978992384098</v>
      </c>
      <c r="M230" s="40">
        <v>0.90449998518577202</v>
      </c>
      <c r="N230" s="40">
        <v>0.90910993958112196</v>
      </c>
      <c r="O230" s="40">
        <v>0.96044512044553598</v>
      </c>
      <c r="P230" s="40">
        <v>1.0423988040713801</v>
      </c>
      <c r="Q230" s="40">
        <v>1.1145557430820501</v>
      </c>
      <c r="R230" s="40">
        <v>1.2114636280182001</v>
      </c>
      <c r="S230" s="40">
        <v>1.34807421093155</v>
      </c>
      <c r="T230" s="40">
        <v>1.4828113408568999</v>
      </c>
      <c r="U230" s="40">
        <v>1.7076978879226099</v>
      </c>
      <c r="V230" s="40">
        <v>2.0045963143423502</v>
      </c>
      <c r="W230" s="40">
        <v>2.2279465402667999</v>
      </c>
      <c r="X230" s="40">
        <v>2.5009110935052798</v>
      </c>
      <c r="Y230" s="40">
        <v>2.8119506637226102</v>
      </c>
      <c r="Z230" s="40">
        <v>3.0339929407989898</v>
      </c>
      <c r="AA230" s="40">
        <v>3.14694774164869</v>
      </c>
      <c r="AB230" s="40">
        <v>3.0826580959543501</v>
      </c>
      <c r="AC230" s="40">
        <v>2.91799812363988</v>
      </c>
      <c r="AD230" s="40">
        <v>2.77017851626786</v>
      </c>
      <c r="AE230" s="40">
        <v>2.3266138262804499</v>
      </c>
      <c r="AF230" s="40">
        <v>1.8591278248469001</v>
      </c>
      <c r="AG230" s="40">
        <v>-6.5161392933513196E-2</v>
      </c>
      <c r="AH230" s="40">
        <v>-2.04036236525541E-2</v>
      </c>
      <c r="AI230" s="40">
        <v>-4.0498324663730101E-2</v>
      </c>
      <c r="AJ230" s="40">
        <v>-3.4872317095137099E-2</v>
      </c>
      <c r="AK230" s="40">
        <v>-1.9156990503419399E-2</v>
      </c>
      <c r="AL230" s="40">
        <v>-1.9221644957397099E-2</v>
      </c>
      <c r="AM230" s="40">
        <v>-3.0781623877253399E-2</v>
      </c>
      <c r="AN230" s="40">
        <v>-4.9361948357521605E-4</v>
      </c>
      <c r="AO230" s="40">
        <v>-4.1914928589577898E-2</v>
      </c>
      <c r="AP230" s="40">
        <v>-3.1234768978879501E-2</v>
      </c>
      <c r="AQ230" s="40">
        <v>-3.5074600578378599E-2</v>
      </c>
      <c r="AR230" s="40">
        <v>-3.7819797624114103E-2</v>
      </c>
      <c r="AS230" s="40">
        <v>-1.18710228934678E-5</v>
      </c>
      <c r="AT230" s="40">
        <v>-2.2648041028347301E-2</v>
      </c>
      <c r="AU230" s="40">
        <v>0.134427334808909</v>
      </c>
      <c r="AV230" s="40">
        <v>0.101934646907912</v>
      </c>
      <c r="AW230" s="40">
        <v>8.8891181060827704E-2</v>
      </c>
      <c r="AX230" s="40">
        <v>0.143196009712134</v>
      </c>
      <c r="AY230" s="40">
        <v>0.115286999859868</v>
      </c>
      <c r="AZ230" s="40">
        <v>-0.11322982204715699</v>
      </c>
      <c r="BA230" s="40">
        <v>-0.163677797433882</v>
      </c>
      <c r="BB230" s="40">
        <v>-7.5793237064734204E-2</v>
      </c>
      <c r="BC230" s="40">
        <v>-1.7459027463931801E-2</v>
      </c>
      <c r="BD230" s="40">
        <v>-5.31808721803749E-2</v>
      </c>
      <c r="BE230" s="40">
        <v>-4.3462928037806499E-2</v>
      </c>
      <c r="BF230" s="40">
        <v>-1.2064358798131601E-3</v>
      </c>
      <c r="BG230" s="40">
        <v>-2.28824777694118E-2</v>
      </c>
      <c r="BH230" s="40">
        <v>-1.62226826549591E-2</v>
      </c>
      <c r="BI230" s="40">
        <v>-3.1542850947504299E-3</v>
      </c>
      <c r="BJ230" s="40">
        <v>-4.7582344882117497E-3</v>
      </c>
      <c r="BK230" s="40">
        <v>-1.07389263542534E-2</v>
      </c>
      <c r="BL230" s="40">
        <v>1.4954174545538801E-2</v>
      </c>
      <c r="BM230" s="40">
        <v>-2.60054597316761E-2</v>
      </c>
      <c r="BN230" s="40">
        <v>-1.06410276613782E-2</v>
      </c>
      <c r="BO230" s="40">
        <v>-2.3685321380919999E-2</v>
      </c>
      <c r="BP230" s="40">
        <v>-2.6538763516328098E-2</v>
      </c>
      <c r="BQ230" s="40">
        <v>1.1139164184231399E-2</v>
      </c>
      <c r="BR230" s="40">
        <v>7.4879741244543796E-3</v>
      </c>
      <c r="BS230" s="40">
        <v>0.16561383113362099</v>
      </c>
      <c r="BT230" s="40">
        <v>0.142326610128099</v>
      </c>
      <c r="BU230" s="40">
        <v>0.147676830727692</v>
      </c>
      <c r="BV230" s="40">
        <v>0.198472700501446</v>
      </c>
      <c r="BW230" s="40">
        <v>0.16479015337731501</v>
      </c>
      <c r="BX230" s="40">
        <v>-6.2670387987373094E-2</v>
      </c>
      <c r="BY230" s="40">
        <v>-0.110970480860801</v>
      </c>
      <c r="BZ230" s="40">
        <v>-2.6773852323940198E-2</v>
      </c>
      <c r="CA230" s="40">
        <v>1.3286631098227E-2</v>
      </c>
      <c r="CB230" s="40">
        <v>-2.72081184498488E-2</v>
      </c>
      <c r="CC230" s="40">
        <v>-2.8434637350423401E-2</v>
      </c>
      <c r="CD230" s="40">
        <v>1.2089477891769399E-2</v>
      </c>
      <c r="CE230" s="40">
        <v>-1.0681795873033299E-2</v>
      </c>
      <c r="CF230" s="40">
        <v>-3.3060026535142902E-3</v>
      </c>
      <c r="CG230" s="40">
        <v>7.9291399227318302E-3</v>
      </c>
      <c r="CH230" s="40">
        <v>5.2590795432922001E-3</v>
      </c>
      <c r="CI230" s="40">
        <v>3.1425848947075502E-3</v>
      </c>
      <c r="CJ230" s="40">
        <v>2.5653269631951098E-2</v>
      </c>
      <c r="CK230" s="40">
        <v>-1.49866100652315E-2</v>
      </c>
      <c r="CL230" s="40">
        <v>3.6221348410262499E-3</v>
      </c>
      <c r="CM230" s="40">
        <v>-1.5797141303579999E-2</v>
      </c>
      <c r="CN230" s="40">
        <v>-1.8725553658351601E-2</v>
      </c>
      <c r="CO230" s="40">
        <v>1.8862337199621802E-2</v>
      </c>
      <c r="CP230" s="40">
        <v>2.8360086416844999E-2</v>
      </c>
      <c r="CQ230" s="40">
        <v>0.18721350348562699</v>
      </c>
      <c r="CR230" s="40">
        <v>0.17030196080957399</v>
      </c>
      <c r="CS230" s="40">
        <v>0.18839159260999999</v>
      </c>
      <c r="CT230" s="40">
        <v>0.23675716815439801</v>
      </c>
      <c r="CU230" s="40">
        <v>0.19907588670352599</v>
      </c>
      <c r="CV230" s="40">
        <v>-2.7653077975255801E-2</v>
      </c>
      <c r="CW230" s="40">
        <v>-7.4465553963004194E-2</v>
      </c>
      <c r="CX230" s="40">
        <v>7.1768242212511E-3</v>
      </c>
      <c r="CY230" s="40">
        <v>3.4580980558799899E-2</v>
      </c>
      <c r="CZ230" s="40">
        <v>-9.2194683361077299E-3</v>
      </c>
      <c r="DA230" s="40">
        <v>-1.3406346663040299E-2</v>
      </c>
      <c r="DB230" s="40">
        <v>2.5385391663351999E-2</v>
      </c>
      <c r="DC230" s="40">
        <v>1.51888602334511E-3</v>
      </c>
      <c r="DD230" s="40">
        <v>9.6106773479305296E-3</v>
      </c>
      <c r="DE230" s="40">
        <v>1.90125649402141E-2</v>
      </c>
      <c r="DF230" s="40">
        <v>1.5276393574796199E-2</v>
      </c>
      <c r="DG230" s="40">
        <v>1.70240961436685E-2</v>
      </c>
      <c r="DH230" s="40">
        <v>3.6352364718363499E-2</v>
      </c>
      <c r="DI230" s="40">
        <v>-3.9677603987868897E-3</v>
      </c>
      <c r="DJ230" s="40">
        <v>1.7885297343430698E-2</v>
      </c>
      <c r="DK230" s="40">
        <v>-7.9089612262400796E-3</v>
      </c>
      <c r="DL230" s="40">
        <v>-1.0912343800375099E-2</v>
      </c>
      <c r="DM230" s="40">
        <v>2.6585510215012102E-2</v>
      </c>
      <c r="DN230" s="40">
        <v>4.9232198709235599E-2</v>
      </c>
      <c r="DO230" s="40">
        <v>0.20881317583763401</v>
      </c>
      <c r="DP230" s="40">
        <v>0.19827731149104799</v>
      </c>
      <c r="DQ230" s="40">
        <v>0.22910635449230701</v>
      </c>
      <c r="DR230" s="40">
        <v>0.27504163580735003</v>
      </c>
      <c r="DS230" s="40">
        <v>0.23336162002973601</v>
      </c>
      <c r="DT230" s="40">
        <v>7.36423203686152E-3</v>
      </c>
      <c r="DU230" s="40">
        <v>-3.7960627065207302E-2</v>
      </c>
      <c r="DV230" s="40">
        <v>4.11275007664424E-2</v>
      </c>
      <c r="DW230" s="40">
        <v>5.58753300193729E-2</v>
      </c>
      <c r="DX230" s="40">
        <v>8.7691817776333596E-3</v>
      </c>
      <c r="DY230" s="40">
        <v>8.2921182326663803E-3</v>
      </c>
      <c r="DZ230" s="40">
        <v>4.4582579436092902E-2</v>
      </c>
      <c r="EA230" s="40">
        <v>1.9134732917663499E-2</v>
      </c>
      <c r="EB230" s="40">
        <v>2.8260311788108599E-2</v>
      </c>
      <c r="EC230" s="40">
        <v>3.5015270348883097E-2</v>
      </c>
      <c r="ED230" s="40">
        <v>2.9739804043981501E-2</v>
      </c>
      <c r="EE230" s="40">
        <v>3.7066793666668499E-2</v>
      </c>
      <c r="EF230" s="40">
        <v>5.1800158747477398E-2</v>
      </c>
      <c r="EG230" s="40">
        <v>1.1941708459114899E-2</v>
      </c>
      <c r="EH230" s="40">
        <v>3.8479038660931997E-2</v>
      </c>
      <c r="EI230" s="40">
        <v>3.4803179712185198E-3</v>
      </c>
      <c r="EJ230" s="40">
        <v>3.6869030741091798E-4</v>
      </c>
      <c r="EK230" s="40">
        <v>3.7736545422137002E-2</v>
      </c>
      <c r="EL230" s="40">
        <v>7.9368213862037296E-2</v>
      </c>
      <c r="EM230" s="40">
        <v>0.23999967216234599</v>
      </c>
      <c r="EN230" s="40">
        <v>0.238669274711235</v>
      </c>
      <c r="EO230" s="40">
        <v>0.28789200415917199</v>
      </c>
      <c r="EP230" s="40">
        <v>0.33031832659666199</v>
      </c>
      <c r="EQ230" s="40">
        <v>0.28286477354718298</v>
      </c>
      <c r="ER230" s="40">
        <v>5.7923666096645003E-2</v>
      </c>
      <c r="ES230" s="40">
        <v>1.47466895078734E-2</v>
      </c>
      <c r="ET230" s="40">
        <v>9.0146885507236402E-2</v>
      </c>
      <c r="EU230" s="40">
        <v>8.6620988581531694E-2</v>
      </c>
      <c r="EV230" s="40">
        <v>3.4741935508159502E-2</v>
      </c>
      <c r="EW230" s="40">
        <v>67.590644385365195</v>
      </c>
      <c r="EX230" s="40">
        <v>67.014938599822798</v>
      </c>
      <c r="EY230" s="40">
        <v>66.089505000632997</v>
      </c>
      <c r="EZ230" s="40">
        <v>65.4347385745031</v>
      </c>
      <c r="FA230" s="40">
        <v>65.303899227750307</v>
      </c>
      <c r="FB230" s="40">
        <v>64.904798075705799</v>
      </c>
      <c r="FC230" s="40">
        <v>63.6933789087226</v>
      </c>
      <c r="FD230" s="40">
        <v>63.327826307127502</v>
      </c>
      <c r="FE230" s="40">
        <v>67.764210659577202</v>
      </c>
      <c r="FF230" s="40">
        <v>72.217432586403305</v>
      </c>
      <c r="FG230" s="40">
        <v>77.313077604760096</v>
      </c>
      <c r="FH230" s="40">
        <v>81.474870236738795</v>
      </c>
      <c r="FI230" s="40">
        <v>85.139891125458902</v>
      </c>
      <c r="FJ230" s="40">
        <v>88.889922775034805</v>
      </c>
      <c r="FK230" s="40">
        <v>90.235219648056699</v>
      </c>
      <c r="FL230" s="40">
        <v>91.588428915052503</v>
      </c>
      <c r="FM230" s="40">
        <v>92.360172173692902</v>
      </c>
      <c r="FN230" s="40">
        <v>91.838650462083805</v>
      </c>
      <c r="FO230" s="40">
        <v>90.688188378275697</v>
      </c>
      <c r="FP230" s="40">
        <v>87.368590960881093</v>
      </c>
      <c r="FQ230" s="40">
        <v>82.359792378782103</v>
      </c>
      <c r="FR230" s="40">
        <v>78.712242055956494</v>
      </c>
      <c r="FS230" s="40">
        <v>76.183504241043195</v>
      </c>
      <c r="FT230" s="40">
        <v>73.582605393087704</v>
      </c>
      <c r="FU230" s="40">
        <v>3.4221942047104499E-2</v>
      </c>
      <c r="FV230" s="40">
        <v>0</v>
      </c>
      <c r="FW230" s="40">
        <v>0</v>
      </c>
      <c r="FX230" s="41">
        <v>1</v>
      </c>
      <c r="FY230" s="22"/>
      <c r="FZ230" s="22"/>
    </row>
    <row r="231" spans="1:182" x14ac:dyDescent="0.2">
      <c r="A231" t="s">
        <v>42</v>
      </c>
      <c r="B231" t="s">
        <v>58</v>
      </c>
      <c r="C231" t="s">
        <v>3</v>
      </c>
      <c r="D231" t="s">
        <v>37</v>
      </c>
      <c r="E231" t="s">
        <v>78</v>
      </c>
      <c r="F231" s="22" t="s">
        <v>77</v>
      </c>
      <c r="G231" s="35">
        <v>43690</v>
      </c>
      <c r="H231" s="40">
        <v>1477</v>
      </c>
      <c r="I231" s="40">
        <v>1.02695639180752</v>
      </c>
      <c r="J231" s="40">
        <v>0.90718477074588499</v>
      </c>
      <c r="K231" s="40">
        <v>0.81136966298819702</v>
      </c>
      <c r="L231" s="40">
        <v>0.75866310593661701</v>
      </c>
      <c r="M231" s="40">
        <v>0.73321760165687799</v>
      </c>
      <c r="N231" s="40">
        <v>0.74055317091220496</v>
      </c>
      <c r="O231" s="40">
        <v>0.78045629072635703</v>
      </c>
      <c r="P231" s="40">
        <v>0.84685836216258603</v>
      </c>
      <c r="Q231" s="40">
        <v>0.89703820850128801</v>
      </c>
      <c r="R231" s="40">
        <v>0.97138208987093799</v>
      </c>
      <c r="S231" s="40">
        <v>1.0641549813499001</v>
      </c>
      <c r="T231" s="40">
        <v>1.15886155939361</v>
      </c>
      <c r="U231" s="40">
        <v>1.3278232850211</v>
      </c>
      <c r="V231" s="40">
        <v>1.5544981786424701</v>
      </c>
      <c r="W231" s="40">
        <v>1.70960003179575</v>
      </c>
      <c r="X231" s="40">
        <v>1.90677228806362</v>
      </c>
      <c r="Y231" s="40">
        <v>2.1315913710857601</v>
      </c>
      <c r="Z231" s="40">
        <v>2.28945069598511</v>
      </c>
      <c r="AA231" s="40">
        <v>2.3767933182042502</v>
      </c>
      <c r="AB231" s="40">
        <v>2.3368351038036699</v>
      </c>
      <c r="AC231" s="40">
        <v>2.2509701390962999</v>
      </c>
      <c r="AD231" s="40">
        <v>2.1581446041692498</v>
      </c>
      <c r="AE231" s="40">
        <v>1.8244072877787101</v>
      </c>
      <c r="AF231" s="40">
        <v>1.4708132129657201</v>
      </c>
      <c r="AG231" s="40">
        <v>-6.3654400799778493E-2</v>
      </c>
      <c r="AH231" s="40">
        <v>-2.5450305648038199E-2</v>
      </c>
      <c r="AI231" s="40">
        <v>-4.5731195289660902E-2</v>
      </c>
      <c r="AJ231" s="40">
        <v>-3.4064800272608602E-2</v>
      </c>
      <c r="AK231" s="40">
        <v>-1.9704738465524101E-2</v>
      </c>
      <c r="AL231" s="40">
        <v>-1.8433973912011299E-2</v>
      </c>
      <c r="AM231" s="40">
        <v>-3.3513474784340198E-2</v>
      </c>
      <c r="AN231" s="40">
        <v>-7.3001189862888999E-3</v>
      </c>
      <c r="AO231" s="40">
        <v>-4.7915956642252198E-2</v>
      </c>
      <c r="AP231" s="40">
        <v>-1.9953668987073299E-2</v>
      </c>
      <c r="AQ231" s="40">
        <v>-1.8022177211329898E-2</v>
      </c>
      <c r="AR231" s="40">
        <v>-2.5393325020025E-2</v>
      </c>
      <c r="AS231" s="40">
        <v>-5.72718758132047E-3</v>
      </c>
      <c r="AT231" s="40">
        <v>-4.0803595064357198E-2</v>
      </c>
      <c r="AU231" s="40">
        <v>1.3347650724450899E-2</v>
      </c>
      <c r="AV231" s="40">
        <v>-2.2363225947278201E-2</v>
      </c>
      <c r="AW231" s="40">
        <v>-4.2641943518173603E-2</v>
      </c>
      <c r="AX231" s="40">
        <v>9.8565612470694897E-3</v>
      </c>
      <c r="AY231" s="40">
        <v>3.7450979386198201E-2</v>
      </c>
      <c r="AZ231" s="40">
        <v>-5.2943568143387701E-2</v>
      </c>
      <c r="BA231" s="40">
        <v>-9.7729140259376804E-2</v>
      </c>
      <c r="BB231" s="40">
        <v>-1.35557739787597E-2</v>
      </c>
      <c r="BC231" s="40">
        <v>-9.4300364599075905E-3</v>
      </c>
      <c r="BD231" s="40">
        <v>-6.2605687852339595E-2</v>
      </c>
      <c r="BE231" s="40">
        <v>-4.3049963549747702E-2</v>
      </c>
      <c r="BF231" s="40">
        <v>-7.9085360324317004E-3</v>
      </c>
      <c r="BG231" s="40">
        <v>-2.8707131306627501E-2</v>
      </c>
      <c r="BH231" s="40">
        <v>-1.7023190215883E-2</v>
      </c>
      <c r="BI231" s="40">
        <v>-4.9254692603643898E-3</v>
      </c>
      <c r="BJ231" s="40">
        <v>-5.2845164950564901E-3</v>
      </c>
      <c r="BK231" s="40">
        <v>-1.54381838647824E-2</v>
      </c>
      <c r="BL231" s="40">
        <v>8.3078658822436993E-3</v>
      </c>
      <c r="BM231" s="40">
        <v>-2.9630713776095701E-2</v>
      </c>
      <c r="BN231" s="40">
        <v>4.5042044720980401E-4</v>
      </c>
      <c r="BO231" s="40">
        <v>-4.7763643247217304E-3</v>
      </c>
      <c r="BP231" s="40">
        <v>-1.6101667404417999E-2</v>
      </c>
      <c r="BQ231" s="40">
        <v>3.4380337468550102E-3</v>
      </c>
      <c r="BR231" s="40">
        <v>-1.5917027140727801E-2</v>
      </c>
      <c r="BS231" s="40">
        <v>3.9661837470411E-2</v>
      </c>
      <c r="BT231" s="40">
        <v>1.4471620825540901E-2</v>
      </c>
      <c r="BU231" s="40">
        <v>7.8797140415738896E-3</v>
      </c>
      <c r="BV231" s="40">
        <v>6.0527619194028298E-2</v>
      </c>
      <c r="BW231" s="40">
        <v>8.1067476324795704E-2</v>
      </c>
      <c r="BX231" s="40">
        <v>-1.03487836263743E-2</v>
      </c>
      <c r="BY231" s="40">
        <v>-5.20133493990848E-2</v>
      </c>
      <c r="BZ231" s="40">
        <v>3.0418293859956501E-2</v>
      </c>
      <c r="CA231" s="40">
        <v>2.2327250447095701E-2</v>
      </c>
      <c r="CB231" s="40">
        <v>-3.6027299302475002E-2</v>
      </c>
      <c r="CC231" s="40">
        <v>-2.8779393077056101E-2</v>
      </c>
      <c r="CD231" s="40">
        <v>4.2408401663702796E-3</v>
      </c>
      <c r="CE231" s="40">
        <v>-1.69163164518745E-2</v>
      </c>
      <c r="CF231" s="40">
        <v>-5.2202230039407804E-3</v>
      </c>
      <c r="CG231" s="40">
        <v>5.3106075694843904E-3</v>
      </c>
      <c r="CH231" s="40">
        <v>3.8227576551283699E-3</v>
      </c>
      <c r="CI231" s="40">
        <v>-2.9192924361138E-3</v>
      </c>
      <c r="CJ231" s="40">
        <v>1.9117908656052798E-2</v>
      </c>
      <c r="CK231" s="40">
        <v>-1.6966410268783101E-2</v>
      </c>
      <c r="CL231" s="40">
        <v>1.45822306330281E-2</v>
      </c>
      <c r="CM231" s="40">
        <v>4.3976453302202404E-3</v>
      </c>
      <c r="CN231" s="40">
        <v>-9.6662936447466201E-3</v>
      </c>
      <c r="CO231" s="40">
        <v>9.7858381190102806E-3</v>
      </c>
      <c r="CP231" s="40">
        <v>1.3193339919718499E-3</v>
      </c>
      <c r="CQ231" s="40">
        <v>5.7886963050544499E-2</v>
      </c>
      <c r="CR231" s="40">
        <v>3.9983323491505601E-2</v>
      </c>
      <c r="CS231" s="40">
        <v>4.2870860164843698E-2</v>
      </c>
      <c r="CT231" s="40">
        <v>9.5622239570366696E-2</v>
      </c>
      <c r="CU231" s="40">
        <v>0.11127612923684101</v>
      </c>
      <c r="CV231" s="40">
        <v>1.91522343748937E-2</v>
      </c>
      <c r="CW231" s="40">
        <v>-2.0350731911890199E-2</v>
      </c>
      <c r="CX231" s="40">
        <v>6.0874599288166298E-2</v>
      </c>
      <c r="CY231" s="40">
        <v>4.43222506176148E-2</v>
      </c>
      <c r="CZ231" s="40">
        <v>-1.7619188357787301E-2</v>
      </c>
      <c r="DA231" s="40">
        <v>-1.45088226043645E-2</v>
      </c>
      <c r="DB231" s="40">
        <v>1.6390216365172301E-2</v>
      </c>
      <c r="DC231" s="40">
        <v>-5.1255015971214601E-3</v>
      </c>
      <c r="DD231" s="40">
        <v>6.5827442080013997E-3</v>
      </c>
      <c r="DE231" s="40">
        <v>1.55466843993332E-2</v>
      </c>
      <c r="DF231" s="40">
        <v>1.29300318053132E-2</v>
      </c>
      <c r="DG231" s="40">
        <v>9.5995989925548395E-3</v>
      </c>
      <c r="DH231" s="40">
        <v>2.9927951429862001E-2</v>
      </c>
      <c r="DI231" s="40">
        <v>-4.3021067614704197E-3</v>
      </c>
      <c r="DJ231" s="40">
        <v>2.87140408188464E-2</v>
      </c>
      <c r="DK231" s="40">
        <v>1.3571654985162201E-2</v>
      </c>
      <c r="DL231" s="40">
        <v>-3.23091988507529E-3</v>
      </c>
      <c r="DM231" s="40">
        <v>1.6133642491165601E-2</v>
      </c>
      <c r="DN231" s="40">
        <v>1.8555695124671499E-2</v>
      </c>
      <c r="DO231" s="40">
        <v>7.6112088630678004E-2</v>
      </c>
      <c r="DP231" s="40">
        <v>6.5495026157470201E-2</v>
      </c>
      <c r="DQ231" s="40">
        <v>7.7862006288113406E-2</v>
      </c>
      <c r="DR231" s="40">
        <v>0.13071685994670501</v>
      </c>
      <c r="DS231" s="40">
        <v>0.14148478214888599</v>
      </c>
      <c r="DT231" s="40">
        <v>4.86532523761617E-2</v>
      </c>
      <c r="DU231" s="40">
        <v>1.13118855753044E-2</v>
      </c>
      <c r="DV231" s="40">
        <v>9.1330904716376199E-2</v>
      </c>
      <c r="DW231" s="40">
        <v>6.6317250788133997E-2</v>
      </c>
      <c r="DX231" s="40">
        <v>7.8892258690033297E-4</v>
      </c>
      <c r="DY231" s="40">
        <v>6.0956146456662402E-3</v>
      </c>
      <c r="DZ231" s="40">
        <v>3.3931985980778699E-2</v>
      </c>
      <c r="EA231" s="40">
        <v>1.1898562385911899E-2</v>
      </c>
      <c r="EB231" s="40">
        <v>2.3624354264727001E-2</v>
      </c>
      <c r="EC231" s="40">
        <v>3.0325953604492899E-2</v>
      </c>
      <c r="ED231" s="40">
        <v>2.6079489222268101E-2</v>
      </c>
      <c r="EE231" s="40">
        <v>2.7674889912112598E-2</v>
      </c>
      <c r="EF231" s="40">
        <v>4.55359362983946E-2</v>
      </c>
      <c r="EG231" s="40">
        <v>1.39831361046861E-2</v>
      </c>
      <c r="EH231" s="40">
        <v>4.9118130253129499E-2</v>
      </c>
      <c r="EI231" s="40">
        <v>2.6817467871770299E-2</v>
      </c>
      <c r="EJ231" s="40">
        <v>6.0607377305317896E-3</v>
      </c>
      <c r="EK231" s="40">
        <v>2.5298863819340999E-2</v>
      </c>
      <c r="EL231" s="40">
        <v>4.34422630483009E-2</v>
      </c>
      <c r="EM231" s="40">
        <v>0.102426275376638</v>
      </c>
      <c r="EN231" s="40">
        <v>0.102329872930289</v>
      </c>
      <c r="EO231" s="40">
        <v>0.12838366384786101</v>
      </c>
      <c r="EP231" s="40">
        <v>0.18138791789366401</v>
      </c>
      <c r="EQ231" s="40">
        <v>0.185101279087484</v>
      </c>
      <c r="ER231" s="40">
        <v>9.1248036893175094E-2</v>
      </c>
      <c r="ES231" s="40">
        <v>5.7027676435596301E-2</v>
      </c>
      <c r="ET231" s="40">
        <v>0.135304972555092</v>
      </c>
      <c r="EU231" s="40">
        <v>9.8074537695137298E-2</v>
      </c>
      <c r="EV231" s="40">
        <v>2.73673111367649E-2</v>
      </c>
      <c r="EW231" s="40">
        <v>67.232617510136706</v>
      </c>
      <c r="EX231" s="40">
        <v>66.637783450968598</v>
      </c>
      <c r="EY231" s="40">
        <v>65.745232016819301</v>
      </c>
      <c r="EZ231" s="40">
        <v>65.0928067277369</v>
      </c>
      <c r="FA231" s="40">
        <v>64.970491064724399</v>
      </c>
      <c r="FB231" s="40">
        <v>64.591229914401595</v>
      </c>
      <c r="FC231" s="40">
        <v>63.449091455173502</v>
      </c>
      <c r="FD231" s="40">
        <v>63.140411473194199</v>
      </c>
      <c r="FE231" s="40">
        <v>67.557816488962303</v>
      </c>
      <c r="FF231" s="40">
        <v>71.985057816489004</v>
      </c>
      <c r="FG231" s="40">
        <v>76.954722931371094</v>
      </c>
      <c r="FH231" s="40">
        <v>81.097837513140107</v>
      </c>
      <c r="FI231" s="40">
        <v>84.683886469439898</v>
      </c>
      <c r="FJ231" s="40">
        <v>88.420708815137402</v>
      </c>
      <c r="FK231" s="40">
        <v>89.622165490313904</v>
      </c>
      <c r="FL231" s="40">
        <v>90.935951344045606</v>
      </c>
      <c r="FM231" s="40">
        <v>91.619687640786907</v>
      </c>
      <c r="FN231" s="40">
        <v>91.000901036191607</v>
      </c>
      <c r="FO231" s="40">
        <v>89.749511938729498</v>
      </c>
      <c r="FP231" s="40">
        <v>86.404415077338896</v>
      </c>
      <c r="FQ231" s="40">
        <v>81.422736146568596</v>
      </c>
      <c r="FR231" s="40">
        <v>77.855083345847703</v>
      </c>
      <c r="FS231" s="40">
        <v>75.3634930169695</v>
      </c>
      <c r="FT231" s="40">
        <v>72.902763177654293</v>
      </c>
      <c r="FU231" s="40">
        <v>3.7191450405827303E-2</v>
      </c>
      <c r="FV231" s="40">
        <v>0</v>
      </c>
      <c r="FW231" s="40">
        <v>0</v>
      </c>
      <c r="FX231" s="41">
        <v>1</v>
      </c>
      <c r="FY231" s="22"/>
      <c r="FZ231" s="22"/>
    </row>
    <row r="232" spans="1:182" x14ac:dyDescent="0.2">
      <c r="A232" t="s">
        <v>42</v>
      </c>
      <c r="B232" t="s">
        <v>58</v>
      </c>
      <c r="C232" t="s">
        <v>3</v>
      </c>
      <c r="D232" t="s">
        <v>37</v>
      </c>
      <c r="E232" t="s">
        <v>78</v>
      </c>
      <c r="F232" s="22" t="s">
        <v>78</v>
      </c>
      <c r="G232" s="35">
        <v>43690</v>
      </c>
      <c r="H232" s="40">
        <v>338</v>
      </c>
      <c r="I232" s="40">
        <v>0.253633189871663</v>
      </c>
      <c r="J232" s="40">
        <v>0.21703281371097199</v>
      </c>
      <c r="K232" s="40">
        <v>0.18778414825238701</v>
      </c>
      <c r="L232" s="40">
        <v>0.17432060459177301</v>
      </c>
      <c r="M232" s="40">
        <v>0.16782920499241399</v>
      </c>
      <c r="N232" s="40">
        <v>0.16485689820430299</v>
      </c>
      <c r="O232" s="40">
        <v>0.17780817721288</v>
      </c>
      <c r="P232" s="40">
        <v>0.19306292730001001</v>
      </c>
      <c r="Q232" s="40">
        <v>0.215226229164727</v>
      </c>
      <c r="R232" s="40">
        <v>0.238502363525809</v>
      </c>
      <c r="S232" s="40">
        <v>0.28110630386850899</v>
      </c>
      <c r="T232" s="40">
        <v>0.32347626367750298</v>
      </c>
      <c r="U232" s="40">
        <v>0.38074515639475498</v>
      </c>
      <c r="V232" s="40">
        <v>0.450243080245111</v>
      </c>
      <c r="W232" s="40">
        <v>0.51903307265051801</v>
      </c>
      <c r="X232" s="40">
        <v>0.59390056223424104</v>
      </c>
      <c r="Y232" s="40">
        <v>0.67230027368774503</v>
      </c>
      <c r="Z232" s="40">
        <v>0.72788547637354895</v>
      </c>
      <c r="AA232" s="40">
        <v>0.74565133903749703</v>
      </c>
      <c r="AB232" s="40">
        <v>0.72477308719765299</v>
      </c>
      <c r="AC232" s="40">
        <v>0.64885691642132703</v>
      </c>
      <c r="AD232" s="40">
        <v>0.58662036225441605</v>
      </c>
      <c r="AE232" s="40">
        <v>0.47927503693118101</v>
      </c>
      <c r="AF232" s="40">
        <v>0.37587908834535</v>
      </c>
      <c r="AG232" s="40">
        <v>-1.60493018992851E-2</v>
      </c>
      <c r="AH232" s="40">
        <v>-6.0973574158502001E-3</v>
      </c>
      <c r="AI232" s="40">
        <v>-6.4861435973226703E-3</v>
      </c>
      <c r="AJ232" s="40">
        <v>-9.3192742688784705E-3</v>
      </c>
      <c r="AK232" s="40">
        <v>-8.2960482255322598E-3</v>
      </c>
      <c r="AL232" s="40">
        <v>-1.07532035569117E-2</v>
      </c>
      <c r="AM232" s="40">
        <v>-5.3332248925676796E-3</v>
      </c>
      <c r="AN232" s="40">
        <v>-4.4621280081519003E-3</v>
      </c>
      <c r="AO232" s="40">
        <v>-1.00416183674959E-2</v>
      </c>
      <c r="AP232" s="40">
        <v>-2.6218549064370999E-2</v>
      </c>
      <c r="AQ232" s="40">
        <v>-3.6976876460180198E-2</v>
      </c>
      <c r="AR232" s="40">
        <v>-2.2043930391522599E-2</v>
      </c>
      <c r="AS232" s="40">
        <v>-7.3988828944706198E-4</v>
      </c>
      <c r="AT232" s="40">
        <v>5.7516978514887502E-3</v>
      </c>
      <c r="AU232" s="40">
        <v>9.8567847579578705E-2</v>
      </c>
      <c r="AV232" s="40">
        <v>9.9974487648367305E-2</v>
      </c>
      <c r="AW232" s="40">
        <v>0.105908424579571</v>
      </c>
      <c r="AX232" s="40">
        <v>9.6035638812853596E-2</v>
      </c>
      <c r="AY232" s="40">
        <v>3.90703371380305E-2</v>
      </c>
      <c r="AZ232" s="40">
        <v>-8.3394102369245299E-2</v>
      </c>
      <c r="BA232" s="40">
        <v>-8.5226104307450395E-2</v>
      </c>
      <c r="BB232" s="40">
        <v>-8.1365318289916597E-2</v>
      </c>
      <c r="BC232" s="40">
        <v>-3.1453019157612998E-2</v>
      </c>
      <c r="BD232" s="40">
        <v>5.0626223590127098E-5</v>
      </c>
      <c r="BE232" s="40">
        <v>-8.3512592168229396E-3</v>
      </c>
      <c r="BF232" s="40">
        <v>4.9741250988342295E-4</v>
      </c>
      <c r="BG232" s="40">
        <v>-3.4912154445519098E-4</v>
      </c>
      <c r="BH232" s="40">
        <v>-4.5788671125154903E-3</v>
      </c>
      <c r="BI232" s="40">
        <v>-4.0312602266732002E-3</v>
      </c>
      <c r="BJ232" s="40">
        <v>-5.90985567935365E-3</v>
      </c>
      <c r="BK232" s="40">
        <v>3.4400968922890202E-4</v>
      </c>
      <c r="BL232" s="40">
        <v>6.6075997584888295E-4</v>
      </c>
      <c r="BM232" s="40">
        <v>-4.1714105235097498E-3</v>
      </c>
      <c r="BN232" s="40">
        <v>-1.7834942398838999E-2</v>
      </c>
      <c r="BO232" s="40">
        <v>-2.8272763300083902E-2</v>
      </c>
      <c r="BP232" s="40">
        <v>-1.5223747395531799E-2</v>
      </c>
      <c r="BQ232" s="40">
        <v>6.1041509937377596E-3</v>
      </c>
      <c r="BR232" s="40">
        <v>1.8673581133762399E-2</v>
      </c>
      <c r="BS232" s="40">
        <v>0.11759449524417399</v>
      </c>
      <c r="BT232" s="40">
        <v>0.118097125103563</v>
      </c>
      <c r="BU232" s="40">
        <v>0.12754599819892201</v>
      </c>
      <c r="BV232" s="40">
        <v>0.119351264390628</v>
      </c>
      <c r="BW232" s="40">
        <v>6.3531989904017594E-2</v>
      </c>
      <c r="BX232" s="40">
        <v>-6.4119168433798293E-2</v>
      </c>
      <c r="BY232" s="40">
        <v>-6.8220983057154294E-2</v>
      </c>
      <c r="BZ232" s="40">
        <v>-6.9939975625524398E-2</v>
      </c>
      <c r="CA232" s="40">
        <v>-2.17513962778146E-2</v>
      </c>
      <c r="CB232" s="40">
        <v>4.95166876263435E-3</v>
      </c>
      <c r="CC232" s="40">
        <v>-3.0196183052663599E-3</v>
      </c>
      <c r="CD232" s="40">
        <v>5.0649300709965503E-3</v>
      </c>
      <c r="CE232" s="40">
        <v>3.9013612343344701E-3</v>
      </c>
      <c r="CF232" s="40">
        <v>-1.2956755565787499E-3</v>
      </c>
      <c r="CG232" s="40">
        <v>-1.07748105035929E-3</v>
      </c>
      <c r="CH232" s="40">
        <v>-2.5553676935024202E-3</v>
      </c>
      <c r="CI232" s="40">
        <v>4.2760450661916503E-3</v>
      </c>
      <c r="CJ232" s="40">
        <v>4.2088565878676898E-3</v>
      </c>
      <c r="CK232" s="40">
        <v>-1.0572245300320599E-4</v>
      </c>
      <c r="CL232" s="40">
        <v>-1.2028481961021201E-2</v>
      </c>
      <c r="CM232" s="40">
        <v>-2.22443210404802E-2</v>
      </c>
      <c r="CN232" s="40">
        <v>-1.05001094286277E-2</v>
      </c>
      <c r="CO232" s="40">
        <v>1.08443117524798E-2</v>
      </c>
      <c r="CP232" s="40">
        <v>2.76232381315193E-2</v>
      </c>
      <c r="CQ232" s="40">
        <v>0.13077229345636501</v>
      </c>
      <c r="CR232" s="40">
        <v>0.13064880859858499</v>
      </c>
      <c r="CS232" s="40">
        <v>0.14253211577379199</v>
      </c>
      <c r="CT232" s="40">
        <v>0.135499595640102</v>
      </c>
      <c r="CU232" s="40">
        <v>8.0474056092940505E-2</v>
      </c>
      <c r="CV232" s="40">
        <v>-5.07694079067613E-2</v>
      </c>
      <c r="CW232" s="40">
        <v>-5.6443287881390497E-2</v>
      </c>
      <c r="CX232" s="40">
        <v>-6.2026818100845302E-2</v>
      </c>
      <c r="CY232" s="40">
        <v>-1.50320818250292E-2</v>
      </c>
      <c r="CZ232" s="40">
        <v>8.3461158952773708E-3</v>
      </c>
      <c r="DA232" s="40">
        <v>2.3120226062902198E-3</v>
      </c>
      <c r="DB232" s="40">
        <v>9.6324476321096707E-3</v>
      </c>
      <c r="DC232" s="40">
        <v>8.1518440131241304E-3</v>
      </c>
      <c r="DD232" s="40">
        <v>1.987515999358E-3</v>
      </c>
      <c r="DE232" s="40">
        <v>1.87629812595463E-3</v>
      </c>
      <c r="DF232" s="40">
        <v>7.9912029234882197E-4</v>
      </c>
      <c r="DG232" s="40">
        <v>8.2080804431544103E-3</v>
      </c>
      <c r="DH232" s="40">
        <v>7.7569531998865002E-3</v>
      </c>
      <c r="DI232" s="40">
        <v>3.9599656175033403E-3</v>
      </c>
      <c r="DJ232" s="40">
        <v>-6.2220215232034904E-3</v>
      </c>
      <c r="DK232" s="40">
        <v>-1.6215878780876599E-2</v>
      </c>
      <c r="DL232" s="40">
        <v>-5.7764714617234997E-3</v>
      </c>
      <c r="DM232" s="40">
        <v>1.55844725112219E-2</v>
      </c>
      <c r="DN232" s="40">
        <v>3.6572895129276299E-2</v>
      </c>
      <c r="DO232" s="40">
        <v>0.14395009166855699</v>
      </c>
      <c r="DP232" s="40">
        <v>0.143200492093606</v>
      </c>
      <c r="DQ232" s="40">
        <v>0.157518233348662</v>
      </c>
      <c r="DR232" s="40">
        <v>0.15164792688957701</v>
      </c>
      <c r="DS232" s="40">
        <v>9.7416122281863499E-2</v>
      </c>
      <c r="DT232" s="40">
        <v>-3.7419647379724301E-2</v>
      </c>
      <c r="DU232" s="40">
        <v>-4.46655927056267E-2</v>
      </c>
      <c r="DV232" s="40">
        <v>-5.4113660576166303E-2</v>
      </c>
      <c r="DW232" s="40">
        <v>-8.31276737224379E-3</v>
      </c>
      <c r="DX232" s="40">
        <v>1.1740563027920399E-2</v>
      </c>
      <c r="DY232" s="40">
        <v>1.0010065288752401E-2</v>
      </c>
      <c r="DZ232" s="40">
        <v>1.6227217557843301E-2</v>
      </c>
      <c r="EA232" s="40">
        <v>1.42888660659916E-2</v>
      </c>
      <c r="EB232" s="40">
        <v>6.7279231557209702E-3</v>
      </c>
      <c r="EC232" s="40">
        <v>6.1410861248136902E-3</v>
      </c>
      <c r="ED232" s="40">
        <v>5.6424681699068996E-3</v>
      </c>
      <c r="EE232" s="40">
        <v>1.3885315024951E-2</v>
      </c>
      <c r="EF232" s="40">
        <v>1.2879841183887301E-2</v>
      </c>
      <c r="EG232" s="40">
        <v>9.8301734614894502E-3</v>
      </c>
      <c r="EH232" s="40">
        <v>2.1615851423285198E-3</v>
      </c>
      <c r="EI232" s="40">
        <v>-7.5117656207802901E-3</v>
      </c>
      <c r="EJ232" s="40">
        <v>1.0437115342673E-3</v>
      </c>
      <c r="EK232" s="40">
        <v>2.2428511794406698E-2</v>
      </c>
      <c r="EL232" s="40">
        <v>4.9494778411549901E-2</v>
      </c>
      <c r="EM232" s="40">
        <v>0.16297673933315199</v>
      </c>
      <c r="EN232" s="40">
        <v>0.16132312954880201</v>
      </c>
      <c r="EO232" s="40">
        <v>0.179155806968012</v>
      </c>
      <c r="EP232" s="40">
        <v>0.17496355246735101</v>
      </c>
      <c r="EQ232" s="40">
        <v>0.12187777504785099</v>
      </c>
      <c r="ER232" s="40">
        <v>-1.8144713444277202E-2</v>
      </c>
      <c r="ES232" s="40">
        <v>-2.7660471455330699E-2</v>
      </c>
      <c r="ET232" s="40">
        <v>-4.2688317911774097E-2</v>
      </c>
      <c r="EU232" s="40">
        <v>1.38885550755467E-3</v>
      </c>
      <c r="EV232" s="40">
        <v>1.6641605566964601E-2</v>
      </c>
      <c r="EW232" s="40">
        <v>69.858676726639601</v>
      </c>
      <c r="EX232" s="40">
        <v>69.390597794544405</v>
      </c>
      <c r="EY232" s="40">
        <v>68.232733604178804</v>
      </c>
      <c r="EZ232" s="40">
        <v>67.587637840975006</v>
      </c>
      <c r="FA232" s="40">
        <v>67.421358096343596</v>
      </c>
      <c r="FB232" s="40">
        <v>66.910911201392906</v>
      </c>
      <c r="FC232" s="40">
        <v>65.260301799187502</v>
      </c>
      <c r="FD232" s="40">
        <v>64.540626813697003</v>
      </c>
      <c r="FE232" s="40">
        <v>69.058328496807903</v>
      </c>
      <c r="FF232" s="40">
        <v>73.639291932675604</v>
      </c>
      <c r="FG232" s="40">
        <v>79.375507835171206</v>
      </c>
      <c r="FH232" s="40">
        <v>83.599825885084201</v>
      </c>
      <c r="FI232" s="40">
        <v>87.681659895531098</v>
      </c>
      <c r="FJ232" s="40">
        <v>91.526987811955905</v>
      </c>
      <c r="FK232" s="40">
        <v>93.695589088798599</v>
      </c>
      <c r="FL232" s="40">
        <v>95.325014509576306</v>
      </c>
      <c r="FM232" s="40">
        <v>96.700812536273901</v>
      </c>
      <c r="FN232" s="40">
        <v>96.780905397562407</v>
      </c>
      <c r="FO232" s="40">
        <v>96.2765525246663</v>
      </c>
      <c r="FP232" s="40">
        <v>93.129135229251304</v>
      </c>
      <c r="FQ232" s="40">
        <v>88.009576320371494</v>
      </c>
      <c r="FR232" s="40">
        <v>83.959953569355804</v>
      </c>
      <c r="FS232" s="40">
        <v>81.199071387115495</v>
      </c>
      <c r="FT232" s="40">
        <v>77.739988392338901</v>
      </c>
      <c r="FU232" s="40">
        <v>8.3280214931603494E-2</v>
      </c>
      <c r="FV232" s="40">
        <v>0</v>
      </c>
      <c r="FW232" s="40">
        <v>0</v>
      </c>
      <c r="FX232" s="41">
        <v>1</v>
      </c>
      <c r="FY232" s="22"/>
      <c r="FZ232" s="22"/>
    </row>
    <row r="233" spans="1:182" x14ac:dyDescent="0.2">
      <c r="A233" t="s">
        <v>42</v>
      </c>
      <c r="B233" t="s">
        <v>58</v>
      </c>
      <c r="C233" t="s">
        <v>3</v>
      </c>
      <c r="D233" t="s">
        <v>80</v>
      </c>
      <c r="E233" t="s">
        <v>1</v>
      </c>
      <c r="F233" s="22" t="s">
        <v>1</v>
      </c>
      <c r="G233" s="35">
        <v>43690</v>
      </c>
      <c r="H233" s="40">
        <v>14647</v>
      </c>
      <c r="I233" s="40">
        <v>17.330504081704198</v>
      </c>
      <c r="J233" s="40">
        <v>14.940341146636801</v>
      </c>
      <c r="K233" s="40">
        <v>13.182103428467601</v>
      </c>
      <c r="L233" s="40">
        <v>11.8964304580853</v>
      </c>
      <c r="M233" s="40">
        <v>11.3793251685931</v>
      </c>
      <c r="N233" s="40">
        <v>11.320402404713599</v>
      </c>
      <c r="O233" s="40">
        <v>11.912648958698499</v>
      </c>
      <c r="P233" s="40">
        <v>12.609722585618499</v>
      </c>
      <c r="Q233" s="40">
        <v>13.082806391637099</v>
      </c>
      <c r="R233" s="40">
        <v>14.336461240757901</v>
      </c>
      <c r="S233" s="40">
        <v>16.253331510646898</v>
      </c>
      <c r="T233" s="40">
        <v>19.018610273752302</v>
      </c>
      <c r="U233" s="40">
        <v>22.382982016672901</v>
      </c>
      <c r="V233" s="40">
        <v>26.001886264875299</v>
      </c>
      <c r="W233" s="40">
        <v>29.484094402920899</v>
      </c>
      <c r="X233" s="40">
        <v>33.191830090647002</v>
      </c>
      <c r="Y233" s="40">
        <v>36.234651321464</v>
      </c>
      <c r="Z233" s="40">
        <v>37.899913306037703</v>
      </c>
      <c r="AA233" s="40">
        <v>37.981606144119503</v>
      </c>
      <c r="AB233" s="40">
        <v>36.119635389886398</v>
      </c>
      <c r="AC233" s="40">
        <v>34.022649875361502</v>
      </c>
      <c r="AD233" s="40">
        <v>31.646649821012598</v>
      </c>
      <c r="AE233" s="40">
        <v>27.196802981878601</v>
      </c>
      <c r="AF233" s="40">
        <v>22.548548773485301</v>
      </c>
      <c r="AG233" s="40">
        <v>-0.25516867478948102</v>
      </c>
      <c r="AH233" s="40">
        <v>-0.323178102770944</v>
      </c>
      <c r="AI233" s="40">
        <v>-0.32268309739974299</v>
      </c>
      <c r="AJ233" s="40">
        <v>-0.114237294458559</v>
      </c>
      <c r="AK233" s="40">
        <v>-0.110789592920351</v>
      </c>
      <c r="AL233" s="40">
        <v>-2.59905424623946E-2</v>
      </c>
      <c r="AM233" s="40">
        <v>-2.9348813336056798E-2</v>
      </c>
      <c r="AN233" s="40">
        <v>-3.8653146183123398E-2</v>
      </c>
      <c r="AO233" s="40">
        <v>-5.60731357222541E-2</v>
      </c>
      <c r="AP233" s="40">
        <v>-0.146791260243611</v>
      </c>
      <c r="AQ233" s="40">
        <v>-0.120217412054899</v>
      </c>
      <c r="AR233" s="40">
        <v>-0.12414266105555199</v>
      </c>
      <c r="AS233" s="40">
        <v>-0.164663983394427</v>
      </c>
      <c r="AT233" s="40">
        <v>-8.0298775209131798E-2</v>
      </c>
      <c r="AU233" s="40">
        <v>2.2067123621877101</v>
      </c>
      <c r="AV233" s="40">
        <v>2.7036183210825002</v>
      </c>
      <c r="AW233" s="40">
        <v>2.7180680899045999</v>
      </c>
      <c r="AX233" s="40">
        <v>2.6818327578675198</v>
      </c>
      <c r="AY233" s="40">
        <v>2.10377684279795</v>
      </c>
      <c r="AZ233" s="40">
        <v>-0.99459747272549603</v>
      </c>
      <c r="BA233" s="40">
        <v>-0.80174153029747797</v>
      </c>
      <c r="BB233" s="40">
        <v>-0.912623888322599</v>
      </c>
      <c r="BC233" s="40">
        <v>-0.95406170339699203</v>
      </c>
      <c r="BD233" s="40">
        <v>-0.58004365823256698</v>
      </c>
      <c r="BE233" s="40">
        <v>-0.140968703991281</v>
      </c>
      <c r="BF233" s="40">
        <v>-0.20762208559359399</v>
      </c>
      <c r="BG233" s="40">
        <v>-0.21221229436723901</v>
      </c>
      <c r="BH233" s="40">
        <v>6.23914992157798E-3</v>
      </c>
      <c r="BI233" s="40">
        <v>-6.5620716408008404E-3</v>
      </c>
      <c r="BJ233" s="40">
        <v>8.1875411261935094E-2</v>
      </c>
      <c r="BK233" s="40">
        <v>5.8265218044649097E-2</v>
      </c>
      <c r="BL233" s="40">
        <v>1.9470433070942799E-2</v>
      </c>
      <c r="BM233" s="40">
        <v>1.2925207871874801E-2</v>
      </c>
      <c r="BN233" s="40">
        <v>-6.1644828223946103E-2</v>
      </c>
      <c r="BO233" s="40">
        <v>-2.76574634383117E-2</v>
      </c>
      <c r="BP233" s="40">
        <v>-3.6968645833244197E-2</v>
      </c>
      <c r="BQ233" s="40">
        <v>-7.8974032280773696E-2</v>
      </c>
      <c r="BR233" s="40">
        <v>9.3360195575828905E-2</v>
      </c>
      <c r="BS233" s="40">
        <v>2.46140714593421</v>
      </c>
      <c r="BT233" s="40">
        <v>2.9531605713923699</v>
      </c>
      <c r="BU233" s="40">
        <v>2.9894217413926998</v>
      </c>
      <c r="BV233" s="40">
        <v>3.0367112070614199</v>
      </c>
      <c r="BW233" s="40">
        <v>2.4341361602570202</v>
      </c>
      <c r="BX233" s="40">
        <v>-0.70482091223094101</v>
      </c>
      <c r="BY233" s="40">
        <v>-0.577253671446193</v>
      </c>
      <c r="BZ233" s="40">
        <v>-0.60391236291088102</v>
      </c>
      <c r="CA233" s="40">
        <v>-0.66687235376409204</v>
      </c>
      <c r="CB233" s="40">
        <v>-0.41517209050321002</v>
      </c>
      <c r="CC233" s="40">
        <v>-6.1874152100396901E-2</v>
      </c>
      <c r="CD233" s="40">
        <v>-0.127588340111394</v>
      </c>
      <c r="CE233" s="40">
        <v>-0.13570055271082301</v>
      </c>
      <c r="CF233" s="40">
        <v>8.9680768295478996E-2</v>
      </c>
      <c r="CG233" s="40">
        <v>6.56255920922411E-2</v>
      </c>
      <c r="CH233" s="40">
        <v>0.15658304222258401</v>
      </c>
      <c r="CI233" s="40">
        <v>0.11894642928292801</v>
      </c>
      <c r="CJ233" s="40">
        <v>5.9726647002191401E-2</v>
      </c>
      <c r="CK233" s="40">
        <v>6.0713250457582198E-2</v>
      </c>
      <c r="CL233" s="40">
        <v>-2.67266878615021E-3</v>
      </c>
      <c r="CM233" s="40">
        <v>3.6449275010939503E-2</v>
      </c>
      <c r="CN233" s="40">
        <v>2.3407811554135901E-2</v>
      </c>
      <c r="CO233" s="40">
        <v>-1.9625433174187201E-2</v>
      </c>
      <c r="CP233" s="40">
        <v>0.21363586972937501</v>
      </c>
      <c r="CQ233" s="40">
        <v>2.6378079772879501</v>
      </c>
      <c r="CR233" s="40">
        <v>3.1259927737839099</v>
      </c>
      <c r="CS233" s="40">
        <v>3.1773604537968598</v>
      </c>
      <c r="CT233" s="40">
        <v>3.2824989399175402</v>
      </c>
      <c r="CU233" s="40">
        <v>2.6629420171654901</v>
      </c>
      <c r="CV233" s="40">
        <v>-0.50412254917006405</v>
      </c>
      <c r="CW233" s="40">
        <v>-0.42177406425642899</v>
      </c>
      <c r="CX233" s="40">
        <v>-0.39009970082939399</v>
      </c>
      <c r="CY233" s="40">
        <v>-0.46796588506465497</v>
      </c>
      <c r="CZ233" s="40">
        <v>-0.30098254493717302</v>
      </c>
      <c r="DA233" s="40">
        <v>1.72203997904876E-2</v>
      </c>
      <c r="DB233" s="40">
        <v>-4.7554594629193099E-2</v>
      </c>
      <c r="DC233" s="40">
        <v>-5.9188811054406501E-2</v>
      </c>
      <c r="DD233" s="40">
        <v>0.17312238666938001</v>
      </c>
      <c r="DE233" s="40">
        <v>0.137813255825283</v>
      </c>
      <c r="DF233" s="40">
        <v>0.23129067318323199</v>
      </c>
      <c r="DG233" s="40">
        <v>0.179627640521207</v>
      </c>
      <c r="DH233" s="40">
        <v>9.9982860933440096E-2</v>
      </c>
      <c r="DI233" s="40">
        <v>0.10850129304329</v>
      </c>
      <c r="DJ233" s="40">
        <v>5.6299490651645599E-2</v>
      </c>
      <c r="DK233" s="40">
        <v>0.100556013460191</v>
      </c>
      <c r="DL233" s="40">
        <v>8.3784268941515999E-2</v>
      </c>
      <c r="DM233" s="40">
        <v>3.9723165932399301E-2</v>
      </c>
      <c r="DN233" s="40">
        <v>0.33391154388291999</v>
      </c>
      <c r="DO233" s="40">
        <v>2.8142088086416801</v>
      </c>
      <c r="DP233" s="40">
        <v>3.29882497617545</v>
      </c>
      <c r="DQ233" s="40">
        <v>3.3652991662010301</v>
      </c>
      <c r="DR233" s="40">
        <v>3.5282866727736502</v>
      </c>
      <c r="DS233" s="40">
        <v>2.8917478740739502</v>
      </c>
      <c r="DT233" s="40">
        <v>-0.30342418610918698</v>
      </c>
      <c r="DU233" s="40">
        <v>-0.26629445706666599</v>
      </c>
      <c r="DV233" s="40">
        <v>-0.17628703874790599</v>
      </c>
      <c r="DW233" s="40">
        <v>-0.26905941636521802</v>
      </c>
      <c r="DX233" s="40">
        <v>-0.186792999371136</v>
      </c>
      <c r="DY233" s="40">
        <v>0.131420370588687</v>
      </c>
      <c r="DZ233" s="40">
        <v>6.8001422548156804E-2</v>
      </c>
      <c r="EA233" s="40">
        <v>5.1281991978098199E-2</v>
      </c>
      <c r="EB233" s="40">
        <v>0.29359883104951701</v>
      </c>
      <c r="EC233" s="40">
        <v>0.24204077710483299</v>
      </c>
      <c r="ED233" s="40">
        <v>0.33915662690756199</v>
      </c>
      <c r="EE233" s="40">
        <v>0.267241671901913</v>
      </c>
      <c r="EF233" s="40">
        <v>0.158106440187506</v>
      </c>
      <c r="EG233" s="40">
        <v>0.17749963663741899</v>
      </c>
      <c r="EH233" s="40">
        <v>0.14144592267131101</v>
      </c>
      <c r="EI233" s="40">
        <v>0.193115962076778</v>
      </c>
      <c r="EJ233" s="40">
        <v>0.170958284163823</v>
      </c>
      <c r="EK233" s="40">
        <v>0.12541311704605301</v>
      </c>
      <c r="EL233" s="40">
        <v>0.50757051466788095</v>
      </c>
      <c r="EM233" s="40">
        <v>3.06890359238818</v>
      </c>
      <c r="EN233" s="40">
        <v>3.5483672264853201</v>
      </c>
      <c r="EO233" s="40">
        <v>3.63665281768913</v>
      </c>
      <c r="EP233" s="40">
        <v>3.88316512196756</v>
      </c>
      <c r="EQ233" s="40">
        <v>3.2221071915330199</v>
      </c>
      <c r="ER233" s="40">
        <v>-1.36476256146318E-2</v>
      </c>
      <c r="ES233" s="40">
        <v>-4.1806598215380998E-2</v>
      </c>
      <c r="ET233" s="40">
        <v>0.13242448666381201</v>
      </c>
      <c r="EU233" s="40">
        <v>1.8129933267681701E-2</v>
      </c>
      <c r="EV233" s="40">
        <v>-2.1921431641778601E-2</v>
      </c>
      <c r="EW233" s="40">
        <v>82.441752050457495</v>
      </c>
      <c r="EX233" s="40">
        <v>80.490987959015797</v>
      </c>
      <c r="EY233" s="40">
        <v>78.530862812554503</v>
      </c>
      <c r="EZ233" s="40">
        <v>76.170019694363404</v>
      </c>
      <c r="FA233" s="40">
        <v>75.179380749383</v>
      </c>
      <c r="FB233" s="40">
        <v>73.238787924114405</v>
      </c>
      <c r="FC233" s="40">
        <v>71.3592226958841</v>
      </c>
      <c r="FD233" s="40">
        <v>71.890546705556801</v>
      </c>
      <c r="FE233" s="40">
        <v>75.852292274324995</v>
      </c>
      <c r="FF233" s="40">
        <v>79.853912696631994</v>
      </c>
      <c r="FG233" s="40">
        <v>83.423491137536502</v>
      </c>
      <c r="FH233" s="40">
        <v>87.853912696631994</v>
      </c>
      <c r="FI233" s="40">
        <v>91.8038665769202</v>
      </c>
      <c r="FJ233" s="40">
        <v>94.823398898112799</v>
      </c>
      <c r="FK233" s="40">
        <v>97.282713833420601</v>
      </c>
      <c r="FL233" s="40">
        <v>99.301435943459694</v>
      </c>
      <c r="FM233" s="40">
        <v>100.74202876872801</v>
      </c>
      <c r="FN233" s="40">
        <v>100.770922144941</v>
      </c>
      <c r="FO233" s="40">
        <v>100.300625732306</v>
      </c>
      <c r="FP233" s="40">
        <v>98.289644254979706</v>
      </c>
      <c r="FQ233" s="40">
        <v>95.719255602921706</v>
      </c>
      <c r="FR233" s="40">
        <v>93.100441253458996</v>
      </c>
      <c r="FS233" s="40">
        <v>90.401877196918704</v>
      </c>
      <c r="FT233" s="40">
        <v>87.431580784284407</v>
      </c>
      <c r="FU233" s="40">
        <v>2.6344987839369002E-2</v>
      </c>
      <c r="FV233" s="40">
        <v>0</v>
      </c>
      <c r="FW233" s="40">
        <v>0</v>
      </c>
      <c r="FX233" s="41">
        <v>1</v>
      </c>
      <c r="FY233" s="22"/>
      <c r="FZ233" s="22"/>
    </row>
    <row r="234" spans="1:182" x14ac:dyDescent="0.2">
      <c r="A234" t="s">
        <v>42</v>
      </c>
      <c r="B234" t="s">
        <v>58</v>
      </c>
      <c r="C234" t="s">
        <v>3</v>
      </c>
      <c r="D234" t="s">
        <v>80</v>
      </c>
      <c r="E234" t="s">
        <v>1</v>
      </c>
      <c r="F234" s="22" t="s">
        <v>77</v>
      </c>
      <c r="G234" s="35">
        <v>43690</v>
      </c>
      <c r="H234" s="40">
        <v>12285</v>
      </c>
      <c r="I234" s="40">
        <v>14.925448327440099</v>
      </c>
      <c r="J234" s="40">
        <v>12.862173586773901</v>
      </c>
      <c r="K234" s="40">
        <v>11.360085349217</v>
      </c>
      <c r="L234" s="40">
        <v>10.2705964435655</v>
      </c>
      <c r="M234" s="40">
        <v>9.7843936471761292</v>
      </c>
      <c r="N234" s="40">
        <v>9.6121524882578697</v>
      </c>
      <c r="O234" s="40">
        <v>10.0615923749363</v>
      </c>
      <c r="P234" s="40">
        <v>10.613244675501701</v>
      </c>
      <c r="Q234" s="40">
        <v>10.961489507734999</v>
      </c>
      <c r="R234" s="40">
        <v>12.0347684259476</v>
      </c>
      <c r="S234" s="40">
        <v>13.756396315041901</v>
      </c>
      <c r="T234" s="40">
        <v>16.085841292998801</v>
      </c>
      <c r="U234" s="40">
        <v>18.9063197998262</v>
      </c>
      <c r="V234" s="40">
        <v>21.9594046307189</v>
      </c>
      <c r="W234" s="40">
        <v>24.843215486067301</v>
      </c>
      <c r="X234" s="40">
        <v>27.848254010484201</v>
      </c>
      <c r="Y234" s="40">
        <v>30.3441280927984</v>
      </c>
      <c r="Z234" s="40">
        <v>31.785082921593499</v>
      </c>
      <c r="AA234" s="40">
        <v>31.937186081476199</v>
      </c>
      <c r="AB234" s="40">
        <v>30.374342823172402</v>
      </c>
      <c r="AC234" s="40">
        <v>28.6991735748582</v>
      </c>
      <c r="AD234" s="40">
        <v>26.875956328569</v>
      </c>
      <c r="AE234" s="40">
        <v>23.2312862278906</v>
      </c>
      <c r="AF234" s="40">
        <v>19.356205518814001</v>
      </c>
      <c r="AG234" s="40">
        <v>-0.22020240092214499</v>
      </c>
      <c r="AH234" s="40">
        <v>-0.32112862758563698</v>
      </c>
      <c r="AI234" s="40">
        <v>-0.23536660039671001</v>
      </c>
      <c r="AJ234" s="40">
        <v>-7.6022015891840697E-2</v>
      </c>
      <c r="AK234" s="40">
        <v>-4.3943816767999598E-2</v>
      </c>
      <c r="AL234" s="40">
        <v>-1.8526861399877099E-2</v>
      </c>
      <c r="AM234" s="40">
        <v>7.2239386144856699E-3</v>
      </c>
      <c r="AN234" s="40">
        <v>-0.107888210693078</v>
      </c>
      <c r="AO234" s="40">
        <v>-0.20009614110935101</v>
      </c>
      <c r="AP234" s="40">
        <v>-0.181355852365989</v>
      </c>
      <c r="AQ234" s="40">
        <v>-0.114958681409668</v>
      </c>
      <c r="AR234" s="40">
        <v>-4.4127465133827801E-2</v>
      </c>
      <c r="AS234" s="40">
        <v>-0.13915215554702501</v>
      </c>
      <c r="AT234" s="40">
        <v>-0.23952841659473501</v>
      </c>
      <c r="AU234" s="40">
        <v>1.11830366624373</v>
      </c>
      <c r="AV234" s="40">
        <v>1.5430699053008901</v>
      </c>
      <c r="AW234" s="40">
        <v>1.6835708494233801</v>
      </c>
      <c r="AX234" s="40">
        <v>1.9528752447051101</v>
      </c>
      <c r="AY234" s="40">
        <v>1.8126262088045599</v>
      </c>
      <c r="AZ234" s="40">
        <v>-0.45427199818380898</v>
      </c>
      <c r="BA234" s="40">
        <v>-0.52764859560505395</v>
      </c>
      <c r="BB234" s="40">
        <v>-0.66355014379986998</v>
      </c>
      <c r="BC234" s="40">
        <v>-0.81583966824773302</v>
      </c>
      <c r="BD234" s="40">
        <v>-0.45993462864151202</v>
      </c>
      <c r="BE234" s="40">
        <v>-0.11774176503803099</v>
      </c>
      <c r="BF234" s="40">
        <v>-0.23150867068281</v>
      </c>
      <c r="BG234" s="40">
        <v>-0.16463315733946299</v>
      </c>
      <c r="BH234" s="40">
        <v>1.2938029732447299E-2</v>
      </c>
      <c r="BI234" s="40">
        <v>1.69815008276595E-2</v>
      </c>
      <c r="BJ234" s="40">
        <v>6.4696269074316096E-2</v>
      </c>
      <c r="BK234" s="40">
        <v>8.8683899803705696E-2</v>
      </c>
      <c r="BL234" s="40">
        <v>-4.8113698081781599E-2</v>
      </c>
      <c r="BM234" s="40">
        <v>-0.117933712885301</v>
      </c>
      <c r="BN234" s="40">
        <v>-0.118372198220727</v>
      </c>
      <c r="BO234" s="40">
        <v>-6.6757126486244697E-2</v>
      </c>
      <c r="BP234" s="40">
        <v>1.0571836097045401E-2</v>
      </c>
      <c r="BQ234" s="40">
        <v>-8.5012182546941498E-2</v>
      </c>
      <c r="BR234" s="40">
        <v>-7.4344562127350897E-2</v>
      </c>
      <c r="BS234" s="40">
        <v>1.35247158809919</v>
      </c>
      <c r="BT234" s="40">
        <v>1.7449596465270301</v>
      </c>
      <c r="BU234" s="40">
        <v>1.86051671160343</v>
      </c>
      <c r="BV234" s="40">
        <v>2.1325483136574399</v>
      </c>
      <c r="BW234" s="40">
        <v>2.0576083129659199</v>
      </c>
      <c r="BX234" s="40">
        <v>-0.224245577242215</v>
      </c>
      <c r="BY234" s="40">
        <v>-0.34284246564997101</v>
      </c>
      <c r="BZ234" s="40">
        <v>-0.39677355917277302</v>
      </c>
      <c r="CA234" s="40">
        <v>-0.57234451303975098</v>
      </c>
      <c r="CB234" s="40">
        <v>-0.30660123961145402</v>
      </c>
      <c r="CC234" s="40">
        <v>-4.6777840747458201E-2</v>
      </c>
      <c r="CD234" s="40">
        <v>-0.1694381615385</v>
      </c>
      <c r="CE234" s="40">
        <v>-0.115643390151181</v>
      </c>
      <c r="CF234" s="40">
        <v>7.4551486335508205E-2</v>
      </c>
      <c r="CG234" s="40">
        <v>5.9178190199443897E-2</v>
      </c>
      <c r="CH234" s="40">
        <v>0.12233635572061401</v>
      </c>
      <c r="CI234" s="40">
        <v>0.14510282077432099</v>
      </c>
      <c r="CJ234" s="40">
        <v>-6.7140527365040599E-3</v>
      </c>
      <c r="CK234" s="40">
        <v>-6.1028265386266697E-2</v>
      </c>
      <c r="CL234" s="40">
        <v>-7.4749911224937099E-2</v>
      </c>
      <c r="CM234" s="40">
        <v>-3.3372876381233998E-2</v>
      </c>
      <c r="CN234" s="40">
        <v>4.8456405500706103E-2</v>
      </c>
      <c r="CO234" s="40">
        <v>-4.7515002172060901E-2</v>
      </c>
      <c r="CP234" s="40">
        <v>4.0061272282134103E-2</v>
      </c>
      <c r="CQ234" s="40">
        <v>1.5146555774375501</v>
      </c>
      <c r="CR234" s="40">
        <v>1.8847878662895801</v>
      </c>
      <c r="CS234" s="40">
        <v>1.98306887672445</v>
      </c>
      <c r="CT234" s="40">
        <v>2.2569893338811502</v>
      </c>
      <c r="CU234" s="40">
        <v>2.22728217202644</v>
      </c>
      <c r="CV234" s="40">
        <v>-6.4929978820659803E-2</v>
      </c>
      <c r="CW234" s="40">
        <v>-0.214846303012456</v>
      </c>
      <c r="CX234" s="40">
        <v>-0.21200490933355901</v>
      </c>
      <c r="CY234" s="40">
        <v>-0.403700510294696</v>
      </c>
      <c r="CZ234" s="40">
        <v>-0.200403001464144</v>
      </c>
      <c r="DA234" s="40">
        <v>2.41860835431147E-2</v>
      </c>
      <c r="DB234" s="40">
        <v>-0.10736765239419099</v>
      </c>
      <c r="DC234" s="40">
        <v>-6.6653622962900005E-2</v>
      </c>
      <c r="DD234" s="40">
        <v>0.13616494293856901</v>
      </c>
      <c r="DE234" s="40">
        <v>0.101374879571228</v>
      </c>
      <c r="DF234" s="40">
        <v>0.17997644236691199</v>
      </c>
      <c r="DG234" s="40">
        <v>0.20152174174493601</v>
      </c>
      <c r="DH234" s="40">
        <v>3.4685592608773401E-2</v>
      </c>
      <c r="DI234" s="40">
        <v>-4.1228178872326701E-3</v>
      </c>
      <c r="DJ234" s="40">
        <v>-3.11276242291471E-2</v>
      </c>
      <c r="DK234" s="40">
        <v>1.1373723776627E-5</v>
      </c>
      <c r="DL234" s="40">
        <v>8.6340974904366805E-2</v>
      </c>
      <c r="DM234" s="40">
        <v>-1.00178217971802E-2</v>
      </c>
      <c r="DN234" s="40">
        <v>0.154467106691619</v>
      </c>
      <c r="DO234" s="40">
        <v>1.6768395667759199</v>
      </c>
      <c r="DP234" s="40">
        <v>2.0246160860521401</v>
      </c>
      <c r="DQ234" s="40">
        <v>2.1056210418454699</v>
      </c>
      <c r="DR234" s="40">
        <v>2.3814303541048498</v>
      </c>
      <c r="DS234" s="40">
        <v>2.3969560310869702</v>
      </c>
      <c r="DT234" s="40">
        <v>9.4385619600895601E-2</v>
      </c>
      <c r="DU234" s="40">
        <v>-8.6850140374940293E-2</v>
      </c>
      <c r="DV234" s="40">
        <v>-2.7236259494346E-2</v>
      </c>
      <c r="DW234" s="40">
        <v>-0.235056507549642</v>
      </c>
      <c r="DX234" s="40">
        <v>-9.4204763316833307E-2</v>
      </c>
      <c r="DY234" s="40">
        <v>0.12664671942722899</v>
      </c>
      <c r="DZ234" s="40">
        <v>-1.77476954913631E-2</v>
      </c>
      <c r="EA234" s="40">
        <v>4.0798200943468E-3</v>
      </c>
      <c r="EB234" s="40">
        <v>0.22512498856285701</v>
      </c>
      <c r="EC234" s="40">
        <v>0.16230019716688701</v>
      </c>
      <c r="ED234" s="40">
        <v>0.26319957284110501</v>
      </c>
      <c r="EE234" s="40">
        <v>0.28298170293415598</v>
      </c>
      <c r="EF234" s="40">
        <v>9.4460105220069798E-2</v>
      </c>
      <c r="EG234" s="40">
        <v>7.8039610336817E-2</v>
      </c>
      <c r="EH234" s="40">
        <v>3.1856029916114303E-2</v>
      </c>
      <c r="EI234" s="40">
        <v>4.8212928647199803E-2</v>
      </c>
      <c r="EJ234" s="40">
        <v>0.14104027613524001</v>
      </c>
      <c r="EK234" s="40">
        <v>4.4122151202903297E-2</v>
      </c>
      <c r="EL234" s="40">
        <v>0.31965096115900299</v>
      </c>
      <c r="EM234" s="40">
        <v>1.9110074886313699</v>
      </c>
      <c r="EN234" s="40">
        <v>2.2265058272782698</v>
      </c>
      <c r="EO234" s="40">
        <v>2.2825669040255101</v>
      </c>
      <c r="EP234" s="40">
        <v>2.5611034230571801</v>
      </c>
      <c r="EQ234" s="40">
        <v>2.64193813524833</v>
      </c>
      <c r="ER234" s="40">
        <v>0.32441204054248901</v>
      </c>
      <c r="ES234" s="40">
        <v>9.7955989580142996E-2</v>
      </c>
      <c r="ET234" s="40">
        <v>0.239540325132752</v>
      </c>
      <c r="EU234" s="40">
        <v>8.4386476583399699E-3</v>
      </c>
      <c r="EV234" s="40">
        <v>5.9128625713224602E-2</v>
      </c>
      <c r="EW234" s="40">
        <v>82.461174999999997</v>
      </c>
      <c r="EX234" s="40">
        <v>80.509612500000003</v>
      </c>
      <c r="EY234" s="40">
        <v>78.548100000000005</v>
      </c>
      <c r="EZ234" s="40">
        <v>76.183025000000001</v>
      </c>
      <c r="FA234" s="40">
        <v>75.192975000000004</v>
      </c>
      <c r="FB234" s="40">
        <v>73.250924999999995</v>
      </c>
      <c r="FC234" s="40">
        <v>71.365949999999998</v>
      </c>
      <c r="FD234" s="40">
        <v>71.894049999999993</v>
      </c>
      <c r="FE234" s="40">
        <v>75.854687499999997</v>
      </c>
      <c r="FF234" s="40">
        <v>79.853812500000004</v>
      </c>
      <c r="FG234" s="40">
        <v>83.421274999999994</v>
      </c>
      <c r="FH234" s="40">
        <v>87.853812500000004</v>
      </c>
      <c r="FI234" s="40">
        <v>91.805812500000002</v>
      </c>
      <c r="FJ234" s="40">
        <v>94.825275000000005</v>
      </c>
      <c r="FK234" s="40">
        <v>97.287225000000007</v>
      </c>
      <c r="FL234" s="40">
        <v>99.307124999999999</v>
      </c>
      <c r="FM234" s="40">
        <v>100.74917499999999</v>
      </c>
      <c r="FN234" s="40">
        <v>100.7785875</v>
      </c>
      <c r="FO234" s="40">
        <v>100.3075625</v>
      </c>
      <c r="FP234" s="40">
        <v>98.298487499999993</v>
      </c>
      <c r="FQ234" s="40">
        <v>95.731462500000006</v>
      </c>
      <c r="FR234" s="40">
        <v>93.115562499999996</v>
      </c>
      <c r="FS234" s="40">
        <v>90.422687499999995</v>
      </c>
      <c r="FT234" s="40">
        <v>87.451662499999998</v>
      </c>
      <c r="FU234" s="40">
        <v>2.2311400663531201E-2</v>
      </c>
      <c r="FV234" s="40">
        <v>0</v>
      </c>
      <c r="FW234" s="40">
        <v>0</v>
      </c>
      <c r="FX234" s="41">
        <v>1</v>
      </c>
      <c r="FY234" s="22"/>
      <c r="FZ234" s="22"/>
    </row>
    <row r="235" spans="1:182" x14ac:dyDescent="0.2">
      <c r="A235" t="s">
        <v>42</v>
      </c>
      <c r="B235" t="s">
        <v>58</v>
      </c>
      <c r="C235" t="s">
        <v>3</v>
      </c>
      <c r="D235" t="s">
        <v>80</v>
      </c>
      <c r="E235" t="s">
        <v>1</v>
      </c>
      <c r="F235" s="22" t="s">
        <v>78</v>
      </c>
      <c r="G235" s="35">
        <v>43690</v>
      </c>
      <c r="H235" s="40">
        <v>2362</v>
      </c>
      <c r="I235" s="40">
        <v>2.3912080985128799</v>
      </c>
      <c r="J235" s="40">
        <v>2.0623493486878899</v>
      </c>
      <c r="K235" s="40">
        <v>1.8110631314630501</v>
      </c>
      <c r="L235" s="40">
        <v>1.64206969209392</v>
      </c>
      <c r="M235" s="40">
        <v>1.5928851240186499</v>
      </c>
      <c r="N235" s="40">
        <v>1.62973110672084</v>
      </c>
      <c r="O235" s="40">
        <v>1.76233792964795</v>
      </c>
      <c r="P235" s="40">
        <v>1.8900860146032501</v>
      </c>
      <c r="Q235" s="40">
        <v>1.98612736496946</v>
      </c>
      <c r="R235" s="40">
        <v>2.16858976082669</v>
      </c>
      <c r="S235" s="40">
        <v>2.3882434214342401</v>
      </c>
      <c r="T235" s="40">
        <v>2.76809824437195</v>
      </c>
      <c r="U235" s="40">
        <v>3.3109557107744401</v>
      </c>
      <c r="V235" s="40">
        <v>3.89072035268584</v>
      </c>
      <c r="W235" s="40">
        <v>4.4315132832769901</v>
      </c>
      <c r="X235" s="40">
        <v>5.0690920295594299</v>
      </c>
      <c r="Y235" s="40">
        <v>5.58336559736897</v>
      </c>
      <c r="Z235" s="40">
        <v>5.8765736861925699</v>
      </c>
      <c r="AA235" s="40">
        <v>5.8785613453139396</v>
      </c>
      <c r="AB235" s="40">
        <v>5.6035730981552696</v>
      </c>
      <c r="AC235" s="40">
        <v>5.2306776290310202</v>
      </c>
      <c r="AD235" s="40">
        <v>4.7546252783169898</v>
      </c>
      <c r="AE235" s="40">
        <v>3.9621081935354998</v>
      </c>
      <c r="AF235" s="40">
        <v>3.1900031699625502</v>
      </c>
      <c r="AG235" s="40">
        <v>-0.138338547685495</v>
      </c>
      <c r="AH235" s="40">
        <v>-7.85375644116071E-2</v>
      </c>
      <c r="AI235" s="40">
        <v>-7.07365870100191E-2</v>
      </c>
      <c r="AJ235" s="40">
        <v>-3.7781130756844597E-2</v>
      </c>
      <c r="AK235" s="40">
        <v>-2.22543995663208E-2</v>
      </c>
      <c r="AL235" s="40">
        <v>-1.77077812175651E-2</v>
      </c>
      <c r="AM235" s="40">
        <v>1.2851951951135701E-3</v>
      </c>
      <c r="AN235" s="40">
        <v>-2.4911712221398201E-2</v>
      </c>
      <c r="AO235" s="40">
        <v>-1.33014855162136E-2</v>
      </c>
      <c r="AP235" s="40">
        <v>-4.9524120992906796E-3</v>
      </c>
      <c r="AQ235" s="40">
        <v>-3.2404105912980999E-3</v>
      </c>
      <c r="AR235" s="40">
        <v>-9.8716203351838002E-3</v>
      </c>
      <c r="AS235" s="40">
        <v>-6.3951462589187505E-2</v>
      </c>
      <c r="AT235" s="40">
        <v>-0.11824248184276601</v>
      </c>
      <c r="AU235" s="40">
        <v>0.68166262427943403</v>
      </c>
      <c r="AV235" s="40">
        <v>0.86076589611314902</v>
      </c>
      <c r="AW235" s="40">
        <v>0.96059502341450398</v>
      </c>
      <c r="AX235" s="40">
        <v>1.02142760262</v>
      </c>
      <c r="AY235" s="40">
        <v>0.43201839010503101</v>
      </c>
      <c r="AZ235" s="40">
        <v>-0.80297140641296505</v>
      </c>
      <c r="BA235" s="40">
        <v>-0.60178293662789795</v>
      </c>
      <c r="BB235" s="40">
        <v>-0.367509468833983</v>
      </c>
      <c r="BC235" s="40">
        <v>-0.26576616730496</v>
      </c>
      <c r="BD235" s="40">
        <v>-0.180168452892569</v>
      </c>
      <c r="BE235" s="40">
        <v>-0.111092333448192</v>
      </c>
      <c r="BF235" s="40">
        <v>-5.4846219451628597E-2</v>
      </c>
      <c r="BG235" s="40">
        <v>-4.5628004379990199E-2</v>
      </c>
      <c r="BH235" s="40">
        <v>-1.1432117790967099E-2</v>
      </c>
      <c r="BI235" s="40">
        <v>9.24656654557699E-4</v>
      </c>
      <c r="BJ235" s="40">
        <v>-2.41459973171564E-4</v>
      </c>
      <c r="BK235" s="40">
        <v>2.1141858124697099E-2</v>
      </c>
      <c r="BL235" s="40">
        <v>1.55102906040091E-3</v>
      </c>
      <c r="BM235" s="40">
        <v>7.5091547690882597E-3</v>
      </c>
      <c r="BN235" s="40">
        <v>1.47819554269213E-2</v>
      </c>
      <c r="BO235" s="40">
        <v>1.39848651001243E-2</v>
      </c>
      <c r="BP235" s="40">
        <v>1.2884715524434201E-2</v>
      </c>
      <c r="BQ235" s="40">
        <v>-4.1608443696966597E-2</v>
      </c>
      <c r="BR235" s="40">
        <v>-6.3292193086415399E-2</v>
      </c>
      <c r="BS235" s="40">
        <v>0.75546663728546304</v>
      </c>
      <c r="BT235" s="40">
        <v>0.94420268944698904</v>
      </c>
      <c r="BU235" s="40">
        <v>1.08181921399172</v>
      </c>
      <c r="BV235" s="40">
        <v>1.1306291229166801</v>
      </c>
      <c r="BW235" s="40">
        <v>0.531345958402895</v>
      </c>
      <c r="BX235" s="40">
        <v>-0.70359961629925905</v>
      </c>
      <c r="BY235" s="40">
        <v>-0.52647789582990601</v>
      </c>
      <c r="BZ235" s="40">
        <v>-0.290625130971227</v>
      </c>
      <c r="CA235" s="40">
        <v>-0.20167108744770601</v>
      </c>
      <c r="CB235" s="40">
        <v>-0.13779604602694001</v>
      </c>
      <c r="CC235" s="40">
        <v>-9.2221688466760904E-2</v>
      </c>
      <c r="CD235" s="40">
        <v>-3.8437666102581702E-2</v>
      </c>
      <c r="CE235" s="40">
        <v>-2.8237876537954901E-2</v>
      </c>
      <c r="CF235" s="40">
        <v>6.8171283229911499E-3</v>
      </c>
      <c r="CG235" s="40">
        <v>1.6978400383473799E-2</v>
      </c>
      <c r="CH235" s="40">
        <v>1.1855660913564501E-2</v>
      </c>
      <c r="CI235" s="40">
        <v>3.4894522380969399E-2</v>
      </c>
      <c r="CJ235" s="40">
        <v>1.9879043059519302E-2</v>
      </c>
      <c r="CK235" s="40">
        <v>2.1922540835858501E-2</v>
      </c>
      <c r="CL235" s="40">
        <v>2.84499182593634E-2</v>
      </c>
      <c r="CM235" s="40">
        <v>2.5915038571162299E-2</v>
      </c>
      <c r="CN235" s="40">
        <v>2.86456844188617E-2</v>
      </c>
      <c r="CO235" s="40">
        <v>-2.6133736875083202E-2</v>
      </c>
      <c r="CP235" s="40">
        <v>-2.5233790487185E-2</v>
      </c>
      <c r="CQ235" s="40">
        <v>0.80658307186648703</v>
      </c>
      <c r="CR235" s="40">
        <v>1.001990758339</v>
      </c>
      <c r="CS235" s="40">
        <v>1.16577871910388</v>
      </c>
      <c r="CT235" s="40">
        <v>1.20626176321684</v>
      </c>
      <c r="CU235" s="40">
        <v>0.60013992962740004</v>
      </c>
      <c r="CV235" s="40">
        <v>-0.634775017179812</v>
      </c>
      <c r="CW235" s="40">
        <v>-0.47432185397270499</v>
      </c>
      <c r="CX235" s="40">
        <v>-0.23737527277793599</v>
      </c>
      <c r="CY235" s="40">
        <v>-0.15727903038949301</v>
      </c>
      <c r="CZ235" s="40">
        <v>-0.108449046109598</v>
      </c>
      <c r="DA235" s="40">
        <v>-7.3351043485330197E-2</v>
      </c>
      <c r="DB235" s="40">
        <v>-2.20291127535347E-2</v>
      </c>
      <c r="DC235" s="40">
        <v>-1.0847748695919601E-2</v>
      </c>
      <c r="DD235" s="40">
        <v>2.5066374436949399E-2</v>
      </c>
      <c r="DE235" s="40">
        <v>3.3032144112389902E-2</v>
      </c>
      <c r="DF235" s="40">
        <v>2.3952781800300499E-2</v>
      </c>
      <c r="DG235" s="40">
        <v>4.8647186637241803E-2</v>
      </c>
      <c r="DH235" s="40">
        <v>3.8207057058637597E-2</v>
      </c>
      <c r="DI235" s="40">
        <v>3.6335926902628803E-2</v>
      </c>
      <c r="DJ235" s="40">
        <v>4.2117881091805399E-2</v>
      </c>
      <c r="DK235" s="40">
        <v>3.7845212042200302E-2</v>
      </c>
      <c r="DL235" s="40">
        <v>4.4406653313289197E-2</v>
      </c>
      <c r="DM235" s="40">
        <v>-1.0659030053199899E-2</v>
      </c>
      <c r="DN235" s="40">
        <v>1.28246121120455E-2</v>
      </c>
      <c r="DO235" s="40">
        <v>0.85769950644751003</v>
      </c>
      <c r="DP235" s="40">
        <v>1.05977882723102</v>
      </c>
      <c r="DQ235" s="40">
        <v>1.24973822421604</v>
      </c>
      <c r="DR235" s="40">
        <v>1.2818944035169999</v>
      </c>
      <c r="DS235" s="40">
        <v>0.66893390085190596</v>
      </c>
      <c r="DT235" s="40">
        <v>-0.56595041806036495</v>
      </c>
      <c r="DU235" s="40">
        <v>-0.42216581211550502</v>
      </c>
      <c r="DV235" s="40">
        <v>-0.18412541458464499</v>
      </c>
      <c r="DW235" s="40">
        <v>-0.11288697333128</v>
      </c>
      <c r="DX235" s="40">
        <v>-7.9102046192255998E-2</v>
      </c>
      <c r="DY235" s="40">
        <v>-4.6104829248026398E-2</v>
      </c>
      <c r="DZ235" s="40">
        <v>1.6622322064437499E-3</v>
      </c>
      <c r="EA235" s="40">
        <v>1.4260833934109301E-2</v>
      </c>
      <c r="EB235" s="40">
        <v>5.1415387402826897E-2</v>
      </c>
      <c r="EC235" s="40">
        <v>5.6211200333268402E-2</v>
      </c>
      <c r="ED235" s="40">
        <v>4.1419103044694101E-2</v>
      </c>
      <c r="EE235" s="40">
        <v>6.8503849566825301E-2</v>
      </c>
      <c r="EF235" s="40">
        <v>6.4669798340436804E-2</v>
      </c>
      <c r="EG235" s="40">
        <v>5.7146567187930701E-2</v>
      </c>
      <c r="EH235" s="40">
        <v>6.1852248618017497E-2</v>
      </c>
      <c r="EI235" s="40">
        <v>5.5070487733622699E-2</v>
      </c>
      <c r="EJ235" s="40">
        <v>6.7162989172907195E-2</v>
      </c>
      <c r="EK235" s="40">
        <v>1.1683988839021E-2</v>
      </c>
      <c r="EL235" s="40">
        <v>6.7774900868395799E-2</v>
      </c>
      <c r="EM235" s="40">
        <v>0.93150351945354004</v>
      </c>
      <c r="EN235" s="40">
        <v>1.14321562056486</v>
      </c>
      <c r="EO235" s="40">
        <v>1.37096241479326</v>
      </c>
      <c r="EP235" s="40">
        <v>1.39109592381368</v>
      </c>
      <c r="EQ235" s="40">
        <v>0.76826146914977</v>
      </c>
      <c r="ER235" s="40">
        <v>-0.466578627946659</v>
      </c>
      <c r="ES235" s="40">
        <v>-0.34686077131751297</v>
      </c>
      <c r="ET235" s="40">
        <v>-0.107241076721888</v>
      </c>
      <c r="EU235" s="40">
        <v>-4.8791893474025599E-2</v>
      </c>
      <c r="EV235" s="40">
        <v>-3.6729639326626498E-2</v>
      </c>
      <c r="EW235" s="40">
        <v>82.438435081685299</v>
      </c>
      <c r="EX235" s="40">
        <v>80.482932072227001</v>
      </c>
      <c r="EY235" s="40">
        <v>78.523043852106596</v>
      </c>
      <c r="EZ235" s="40">
        <v>76.159673258813399</v>
      </c>
      <c r="FA235" s="40">
        <v>75.164058469475506</v>
      </c>
      <c r="FB235" s="40">
        <v>73.220464316423005</v>
      </c>
      <c r="FC235" s="40">
        <v>71.348323301805706</v>
      </c>
      <c r="FD235" s="40">
        <v>71.891573516766996</v>
      </c>
      <c r="FE235" s="40">
        <v>75.866509028374907</v>
      </c>
      <c r="FF235" s="40">
        <v>79.881556319862398</v>
      </c>
      <c r="FG235" s="40">
        <v>83.449871023215806</v>
      </c>
      <c r="FH235" s="40">
        <v>87.881556319862398</v>
      </c>
      <c r="FI235" s="40">
        <v>91.829535683576907</v>
      </c>
      <c r="FJ235" s="40">
        <v>94.845829750644896</v>
      </c>
      <c r="FK235" s="40">
        <v>97.298194325021498</v>
      </c>
      <c r="FL235" s="40">
        <v>99.306964746345699</v>
      </c>
      <c r="FM235" s="40">
        <v>100.750558899398</v>
      </c>
      <c r="FN235" s="40">
        <v>100.771238177128</v>
      </c>
      <c r="FO235" s="40">
        <v>100.299441100602</v>
      </c>
      <c r="FP235" s="40">
        <v>98.280008598452298</v>
      </c>
      <c r="FQ235" s="40">
        <v>95.704170249355101</v>
      </c>
      <c r="FR235" s="40">
        <v>93.091358555460005</v>
      </c>
      <c r="FS235" s="40">
        <v>90.398323301805704</v>
      </c>
      <c r="FT235" s="40">
        <v>87.426526225279403</v>
      </c>
      <c r="FU235" s="40">
        <v>5.4461708157536003E-2</v>
      </c>
      <c r="FV235" s="40">
        <v>0</v>
      </c>
      <c r="FW235" s="40">
        <v>0</v>
      </c>
      <c r="FX235" s="41">
        <v>1</v>
      </c>
      <c r="FY235" s="22"/>
      <c r="FZ235" s="22"/>
    </row>
    <row r="236" spans="1:182" x14ac:dyDescent="0.2">
      <c r="A236" t="s">
        <v>42</v>
      </c>
      <c r="B236" t="s">
        <v>58</v>
      </c>
      <c r="C236" t="s">
        <v>3</v>
      </c>
      <c r="D236" t="s">
        <v>80</v>
      </c>
      <c r="E236" t="s">
        <v>77</v>
      </c>
      <c r="F236" s="22" t="s">
        <v>1</v>
      </c>
      <c r="G236" s="35">
        <v>43690</v>
      </c>
      <c r="H236" s="40">
        <v>7160</v>
      </c>
      <c r="I236" s="40">
        <v>8.7308206759075606</v>
      </c>
      <c r="J236" s="40">
        <v>7.5750030699153603</v>
      </c>
      <c r="K236" s="40">
        <v>6.7543716939186602</v>
      </c>
      <c r="L236" s="40">
        <v>6.1511586488514602</v>
      </c>
      <c r="M236" s="40">
        <v>5.9127134082298598</v>
      </c>
      <c r="N236" s="40">
        <v>6.0093871745460303</v>
      </c>
      <c r="O236" s="40">
        <v>6.5022358818428296</v>
      </c>
      <c r="P236" s="40">
        <v>6.8545761773764404</v>
      </c>
      <c r="Q236" s="40">
        <v>6.9487356732015897</v>
      </c>
      <c r="R236" s="40">
        <v>7.3928116967101101</v>
      </c>
      <c r="S236" s="40">
        <v>8.1435488196944199</v>
      </c>
      <c r="T236" s="40">
        <v>9.2507802606081508</v>
      </c>
      <c r="U236" s="40">
        <v>10.7767620545324</v>
      </c>
      <c r="V236" s="40">
        <v>12.4871447983625</v>
      </c>
      <c r="W236" s="40">
        <v>14.1469626499354</v>
      </c>
      <c r="X236" s="40">
        <v>16.0936647087665</v>
      </c>
      <c r="Y236" s="40">
        <v>17.732782789703201</v>
      </c>
      <c r="Z236" s="40">
        <v>18.851337610063901</v>
      </c>
      <c r="AA236" s="40">
        <v>19.1319845591191</v>
      </c>
      <c r="AB236" s="40">
        <v>18.316581161541301</v>
      </c>
      <c r="AC236" s="40">
        <v>17.250314994556899</v>
      </c>
      <c r="AD236" s="40">
        <v>16.059307359591301</v>
      </c>
      <c r="AE236" s="40">
        <v>13.771419467469</v>
      </c>
      <c r="AF236" s="40">
        <v>11.3951174560121</v>
      </c>
      <c r="AG236" s="40">
        <v>-0.24506971479032699</v>
      </c>
      <c r="AH236" s="40">
        <v>-0.23355151783637099</v>
      </c>
      <c r="AI236" s="40">
        <v>-0.14399347904833101</v>
      </c>
      <c r="AJ236" s="40">
        <v>-6.7421599827771503E-2</v>
      </c>
      <c r="AK236" s="40">
        <v>-5.2928786155744201E-2</v>
      </c>
      <c r="AL236" s="40">
        <v>-6.3867776618617395E-2</v>
      </c>
      <c r="AM236" s="40">
        <v>-5.5889380489985298E-2</v>
      </c>
      <c r="AN236" s="40">
        <v>-0.15139732657638399</v>
      </c>
      <c r="AO236" s="40">
        <v>-6.0798535868421197E-2</v>
      </c>
      <c r="AP236" s="40">
        <v>-9.4279979807855394E-2</v>
      </c>
      <c r="AQ236" s="40">
        <v>-0.15944064902553701</v>
      </c>
      <c r="AR236" s="40">
        <v>-7.5936935539499803E-2</v>
      </c>
      <c r="AS236" s="40">
        <v>-7.83250097923512E-2</v>
      </c>
      <c r="AT236" s="40">
        <v>-0.16614146582823799</v>
      </c>
      <c r="AU236" s="40">
        <v>1.23913636349981</v>
      </c>
      <c r="AV236" s="40">
        <v>1.77429487231085</v>
      </c>
      <c r="AW236" s="40">
        <v>1.8830819272822701</v>
      </c>
      <c r="AX236" s="40">
        <v>2.0185632961634701</v>
      </c>
      <c r="AY236" s="40">
        <v>1.5679088182394301</v>
      </c>
      <c r="AZ236" s="40">
        <v>-0.67167838305238603</v>
      </c>
      <c r="BA236" s="40">
        <v>-0.62215152896044701</v>
      </c>
      <c r="BB236" s="40">
        <v>-0.66094918407997805</v>
      </c>
      <c r="BC236" s="40">
        <v>-0.60550784783467904</v>
      </c>
      <c r="BD236" s="40">
        <v>-0.44937093618479501</v>
      </c>
      <c r="BE236" s="40">
        <v>-0.158640432742016</v>
      </c>
      <c r="BF236" s="40">
        <v>-0.151530676489427</v>
      </c>
      <c r="BG236" s="40">
        <v>-7.0000612309062002E-2</v>
      </c>
      <c r="BH236" s="40">
        <v>-1.2432818305012401E-2</v>
      </c>
      <c r="BI236" s="40">
        <v>1.7835321171253799E-3</v>
      </c>
      <c r="BJ236" s="40">
        <v>5.81040197429087E-3</v>
      </c>
      <c r="BK236" s="40">
        <v>2.6170013653926401E-3</v>
      </c>
      <c r="BL236" s="40">
        <v>-8.4061608348146299E-2</v>
      </c>
      <c r="BM236" s="40">
        <v>-3.5237298678611499E-3</v>
      </c>
      <c r="BN236" s="40">
        <v>-3.8980196955322698E-2</v>
      </c>
      <c r="BO236" s="40">
        <v>-0.11300304006970099</v>
      </c>
      <c r="BP236" s="40">
        <v>-2.8998240423817701E-2</v>
      </c>
      <c r="BQ236" s="40">
        <v>-3.2651873364388399E-2</v>
      </c>
      <c r="BR236" s="40">
        <v>-4.8192426436526097E-2</v>
      </c>
      <c r="BS236" s="40">
        <v>1.4006421505307101</v>
      </c>
      <c r="BT236" s="40">
        <v>1.9599224492059399</v>
      </c>
      <c r="BU236" s="40">
        <v>2.0935940802831299</v>
      </c>
      <c r="BV236" s="40">
        <v>2.2243878673221098</v>
      </c>
      <c r="BW236" s="40">
        <v>1.80125465009192</v>
      </c>
      <c r="BX236" s="40">
        <v>-0.44241670279908002</v>
      </c>
      <c r="BY236" s="40">
        <v>-0.43816845222706102</v>
      </c>
      <c r="BZ236" s="40">
        <v>-0.45968161644546301</v>
      </c>
      <c r="CA236" s="40">
        <v>-0.45307607206427503</v>
      </c>
      <c r="CB236" s="40">
        <v>-0.34835028672993801</v>
      </c>
      <c r="CC236" s="40">
        <v>-9.8779775282287097E-2</v>
      </c>
      <c r="CD236" s="40">
        <v>-9.4723291630163797E-2</v>
      </c>
      <c r="CE236" s="40">
        <v>-1.8753378207696899E-2</v>
      </c>
      <c r="CF236" s="40">
        <v>2.5652244266973399E-2</v>
      </c>
      <c r="CG236" s="40">
        <v>3.96771170844194E-2</v>
      </c>
      <c r="CH236" s="40">
        <v>5.4069296209191903E-2</v>
      </c>
      <c r="CI236" s="40">
        <v>4.3138343212189699E-2</v>
      </c>
      <c r="CJ236" s="40">
        <v>-3.7425095026049002E-2</v>
      </c>
      <c r="CK236" s="40">
        <v>3.6144626293601698E-2</v>
      </c>
      <c r="CL236" s="40">
        <v>-6.7973580972974105E-4</v>
      </c>
      <c r="CM236" s="40">
        <v>-8.0840493568385297E-2</v>
      </c>
      <c r="CN236" s="40">
        <v>3.5113568253634601E-3</v>
      </c>
      <c r="CO236" s="40">
        <v>-1.0187982070880199E-3</v>
      </c>
      <c r="CP236" s="40">
        <v>3.3498718941550001E-2</v>
      </c>
      <c r="CQ236" s="40">
        <v>1.51250056663807</v>
      </c>
      <c r="CR236" s="40">
        <v>2.0884875434917598</v>
      </c>
      <c r="CS236" s="40">
        <v>2.23939415617467</v>
      </c>
      <c r="CT236" s="40">
        <v>2.3669413383093501</v>
      </c>
      <c r="CU236" s="40">
        <v>1.96286926239855</v>
      </c>
      <c r="CV236" s="40">
        <v>-0.28363076144862598</v>
      </c>
      <c r="CW236" s="40">
        <v>-0.31074233374365101</v>
      </c>
      <c r="CX236" s="40">
        <v>-0.32028431221715797</v>
      </c>
      <c r="CY236" s="40">
        <v>-0.34750228851404302</v>
      </c>
      <c r="CZ236" s="40">
        <v>-0.27838369265368201</v>
      </c>
      <c r="DA236" s="40">
        <v>-3.8919117822558601E-2</v>
      </c>
      <c r="DB236" s="40">
        <v>-3.7915906770900898E-2</v>
      </c>
      <c r="DC236" s="40">
        <v>3.24938558936681E-2</v>
      </c>
      <c r="DD236" s="40">
        <v>6.3737306838959104E-2</v>
      </c>
      <c r="DE236" s="40">
        <v>7.7570702051713403E-2</v>
      </c>
      <c r="DF236" s="40">
        <v>0.102328190444093</v>
      </c>
      <c r="DG236" s="40">
        <v>8.3659685058986799E-2</v>
      </c>
      <c r="DH236" s="40">
        <v>9.2114182960482405E-3</v>
      </c>
      <c r="DI236" s="40">
        <v>7.5812982455064501E-2</v>
      </c>
      <c r="DJ236" s="40">
        <v>3.7620725335863199E-2</v>
      </c>
      <c r="DK236" s="40">
        <v>-4.86779470670698E-2</v>
      </c>
      <c r="DL236" s="40">
        <v>3.6020954074544698E-2</v>
      </c>
      <c r="DM236" s="40">
        <v>3.06142769502123E-2</v>
      </c>
      <c r="DN236" s="40">
        <v>0.115189864319626</v>
      </c>
      <c r="DO236" s="40">
        <v>1.6243589827454401</v>
      </c>
      <c r="DP236" s="40">
        <v>2.2170526377775799</v>
      </c>
      <c r="DQ236" s="40">
        <v>2.3851942320661998</v>
      </c>
      <c r="DR236" s="40">
        <v>2.5094948092966001</v>
      </c>
      <c r="DS236" s="40">
        <v>2.1244838747051702</v>
      </c>
      <c r="DT236" s="40">
        <v>-0.12484482009817199</v>
      </c>
      <c r="DU236" s="40">
        <v>-0.18331621526024</v>
      </c>
      <c r="DV236" s="40">
        <v>-0.18088700798885299</v>
      </c>
      <c r="DW236" s="40">
        <v>-0.24192850496381199</v>
      </c>
      <c r="DX236" s="40">
        <v>-0.20841709857742499</v>
      </c>
      <c r="DY236" s="40">
        <v>4.7510164225752403E-2</v>
      </c>
      <c r="DZ236" s="40">
        <v>4.4104934576043503E-2</v>
      </c>
      <c r="EA236" s="40">
        <v>0.106486722632937</v>
      </c>
      <c r="EB236" s="40">
        <v>0.118726088361718</v>
      </c>
      <c r="EC236" s="40">
        <v>0.132283020324583</v>
      </c>
      <c r="ED236" s="40">
        <v>0.17200636903700101</v>
      </c>
      <c r="EE236" s="40">
        <v>0.14216606691436501</v>
      </c>
      <c r="EF236" s="40">
        <v>7.6547136524286297E-2</v>
      </c>
      <c r="EG236" s="40">
        <v>0.13308778845562499</v>
      </c>
      <c r="EH236" s="40">
        <v>9.2920508188396006E-2</v>
      </c>
      <c r="EI236" s="40">
        <v>-2.24033811123382E-3</v>
      </c>
      <c r="EJ236" s="40">
        <v>8.2959649190226706E-2</v>
      </c>
      <c r="EK236" s="40">
        <v>7.6287413378175198E-2</v>
      </c>
      <c r="EL236" s="40">
        <v>0.233138903711339</v>
      </c>
      <c r="EM236" s="40">
        <v>1.7858647697763399</v>
      </c>
      <c r="EN236" s="40">
        <v>2.4026802146726798</v>
      </c>
      <c r="EO236" s="40">
        <v>2.5957063850670701</v>
      </c>
      <c r="EP236" s="40">
        <v>2.71531938045523</v>
      </c>
      <c r="EQ236" s="40">
        <v>2.3578297065576601</v>
      </c>
      <c r="ER236" s="40">
        <v>0.104416860155134</v>
      </c>
      <c r="ES236" s="40">
        <v>6.6686147314585695E-4</v>
      </c>
      <c r="ET236" s="40">
        <v>2.0380559645661499E-2</v>
      </c>
      <c r="EU236" s="40">
        <v>-8.9496729193407606E-2</v>
      </c>
      <c r="EV236" s="40">
        <v>-0.107396449122569</v>
      </c>
      <c r="EW236" s="40">
        <v>82.388202523349193</v>
      </c>
      <c r="EX236" s="40">
        <v>80.434016057676601</v>
      </c>
      <c r="EY236" s="40">
        <v>78.477715877437305</v>
      </c>
      <c r="EZ236" s="40">
        <v>76.124791086350996</v>
      </c>
      <c r="FA236" s="40">
        <v>75.1269048009176</v>
      </c>
      <c r="FB236" s="40">
        <v>73.186580370309699</v>
      </c>
      <c r="FC236" s="40">
        <v>71.329428150090095</v>
      </c>
      <c r="FD236" s="40">
        <v>71.882762575782394</v>
      </c>
      <c r="FE236" s="40">
        <v>75.862559397017904</v>
      </c>
      <c r="FF236" s="40">
        <v>79.886056038014104</v>
      </c>
      <c r="FG236" s="40">
        <v>83.459593642470907</v>
      </c>
      <c r="FH236" s="40">
        <v>87.886056038014104</v>
      </c>
      <c r="FI236" s="40">
        <v>91.828494183188596</v>
      </c>
      <c r="FJ236" s="40">
        <v>94.844469932819905</v>
      </c>
      <c r="FK236" s="40">
        <v>97.289021792561002</v>
      </c>
      <c r="FL236" s="40">
        <v>99.293249221694296</v>
      </c>
      <c r="FM236" s="40">
        <v>100.733573652302</v>
      </c>
      <c r="FN236" s="40">
        <v>100.7516631165</v>
      </c>
      <c r="FO236" s="40">
        <v>100.281500901196</v>
      </c>
      <c r="FP236" s="40">
        <v>98.255890545633306</v>
      </c>
      <c r="FQ236" s="40">
        <v>95.670604620678404</v>
      </c>
      <c r="FR236" s="40">
        <v>93.051253481894193</v>
      </c>
      <c r="FS236" s="40">
        <v>90.344502703588404</v>
      </c>
      <c r="FT236" s="40">
        <v>87.374340488284403</v>
      </c>
      <c r="FU236" s="40">
        <v>3.6774722831971203E-2</v>
      </c>
      <c r="FV236" s="40">
        <v>0</v>
      </c>
      <c r="FW236" s="40">
        <v>0</v>
      </c>
      <c r="FX236" s="41">
        <v>1</v>
      </c>
      <c r="FY236" s="22"/>
      <c r="FZ236" s="22"/>
    </row>
    <row r="237" spans="1:182" x14ac:dyDescent="0.2">
      <c r="A237" t="s">
        <v>42</v>
      </c>
      <c r="B237" t="s">
        <v>58</v>
      </c>
      <c r="C237" t="s">
        <v>3</v>
      </c>
      <c r="D237" t="s">
        <v>80</v>
      </c>
      <c r="E237" t="s">
        <v>77</v>
      </c>
      <c r="F237" s="22" t="s">
        <v>77</v>
      </c>
      <c r="G237" s="35">
        <v>43690</v>
      </c>
      <c r="H237" s="40">
        <v>5953</v>
      </c>
      <c r="I237" s="40">
        <v>7.50339446406785</v>
      </c>
      <c r="J237" s="40">
        <v>6.5131581504171603</v>
      </c>
      <c r="K237" s="40">
        <v>5.8137028980935197</v>
      </c>
      <c r="L237" s="40">
        <v>5.2882289598204899</v>
      </c>
      <c r="M237" s="40">
        <v>5.06783302251214</v>
      </c>
      <c r="N237" s="40">
        <v>5.1076665169578401</v>
      </c>
      <c r="O237" s="40">
        <v>5.4916208933506097</v>
      </c>
      <c r="P237" s="40">
        <v>5.7563647368303501</v>
      </c>
      <c r="Q237" s="40">
        <v>5.8286132098995402</v>
      </c>
      <c r="R237" s="40">
        <v>6.2036231619433</v>
      </c>
      <c r="S237" s="40">
        <v>6.8984846984313499</v>
      </c>
      <c r="T237" s="40">
        <v>7.8627276810510098</v>
      </c>
      <c r="U237" s="40">
        <v>9.1482700316567396</v>
      </c>
      <c r="V237" s="40">
        <v>10.600602949705401</v>
      </c>
      <c r="W237" s="40">
        <v>12.011991011958999</v>
      </c>
      <c r="X237" s="40">
        <v>13.6306501904836</v>
      </c>
      <c r="Y237" s="40">
        <v>14.982840528524999</v>
      </c>
      <c r="Z237" s="40">
        <v>15.8852914252665</v>
      </c>
      <c r="AA237" s="40">
        <v>16.119125368200201</v>
      </c>
      <c r="AB237" s="40">
        <v>15.406633069762901</v>
      </c>
      <c r="AC237" s="40">
        <v>14.533106224731499</v>
      </c>
      <c r="AD237" s="40">
        <v>13.5959128242711</v>
      </c>
      <c r="AE237" s="40">
        <v>11.7226378124695</v>
      </c>
      <c r="AF237" s="40">
        <v>9.7390243081442893</v>
      </c>
      <c r="AG237" s="40">
        <v>-0.16067415360044501</v>
      </c>
      <c r="AH237" s="40">
        <v>-0.18034822504155101</v>
      </c>
      <c r="AI237" s="40">
        <v>-9.4822739668370196E-2</v>
      </c>
      <c r="AJ237" s="40">
        <v>-5.2779164570034898E-2</v>
      </c>
      <c r="AK237" s="40">
        <v>-4.6710449055876499E-2</v>
      </c>
      <c r="AL237" s="40">
        <v>-4.9864268798507798E-2</v>
      </c>
      <c r="AM237" s="40">
        <v>-6.1724698607700502E-2</v>
      </c>
      <c r="AN237" s="40">
        <v>-0.14743266368900401</v>
      </c>
      <c r="AO237" s="40">
        <v>-9.1956013624098595E-2</v>
      </c>
      <c r="AP237" s="40">
        <v>-0.132454428321365</v>
      </c>
      <c r="AQ237" s="40">
        <v>-0.16849889494117401</v>
      </c>
      <c r="AR237" s="40">
        <v>-8.1971423127104398E-2</v>
      </c>
      <c r="AS237" s="40">
        <v>-4.6415154400775302E-2</v>
      </c>
      <c r="AT237" s="40">
        <v>-0.115973631110989</v>
      </c>
      <c r="AU237" s="40">
        <v>0.85687069974216801</v>
      </c>
      <c r="AV237" s="40">
        <v>1.2733071028729099</v>
      </c>
      <c r="AW237" s="40">
        <v>1.3254863054799799</v>
      </c>
      <c r="AX237" s="40">
        <v>1.4365019875629099</v>
      </c>
      <c r="AY237" s="40">
        <v>1.2322160595173799</v>
      </c>
      <c r="AZ237" s="40">
        <v>-0.28505347221758198</v>
      </c>
      <c r="BA237" s="40">
        <v>-0.33961742988142102</v>
      </c>
      <c r="BB237" s="40">
        <v>-0.48665501380057302</v>
      </c>
      <c r="BC237" s="40">
        <v>-0.45138283998434298</v>
      </c>
      <c r="BD237" s="40">
        <v>-0.36483619680460999</v>
      </c>
      <c r="BE237" s="40">
        <v>-9.3636748598477801E-2</v>
      </c>
      <c r="BF237" s="40">
        <v>-0.109387472865588</v>
      </c>
      <c r="BG237" s="40">
        <v>-3.2352041666448401E-2</v>
      </c>
      <c r="BH237" s="40">
        <v>-8.5549681376241495E-3</v>
      </c>
      <c r="BI237" s="40">
        <v>1.5664238735971499E-4</v>
      </c>
      <c r="BJ237" s="40">
        <v>1.06140981948916E-2</v>
      </c>
      <c r="BK237" s="40">
        <v>-8.3092055178046204E-3</v>
      </c>
      <c r="BL237" s="40">
        <v>-8.4528461460052398E-2</v>
      </c>
      <c r="BM237" s="40">
        <v>-3.7532061973165803E-2</v>
      </c>
      <c r="BN237" s="40">
        <v>-8.10341492911585E-2</v>
      </c>
      <c r="BO237" s="40">
        <v>-0.124416289987275</v>
      </c>
      <c r="BP237" s="40">
        <v>-4.3059539040783898E-2</v>
      </c>
      <c r="BQ237" s="40">
        <v>-8.5035134418797696E-3</v>
      </c>
      <c r="BR237" s="40">
        <v>-1.7880159027221901E-2</v>
      </c>
      <c r="BS237" s="40">
        <v>0.98699392509579797</v>
      </c>
      <c r="BT237" s="40">
        <v>1.4268994205710499</v>
      </c>
      <c r="BU237" s="40">
        <v>1.47949627185946</v>
      </c>
      <c r="BV237" s="40">
        <v>1.58741673293604</v>
      </c>
      <c r="BW237" s="40">
        <v>1.41763517257644</v>
      </c>
      <c r="BX237" s="40">
        <v>-0.113477833961302</v>
      </c>
      <c r="BY237" s="40">
        <v>-0.190535537655183</v>
      </c>
      <c r="BZ237" s="40">
        <v>-0.315803144631286</v>
      </c>
      <c r="CA237" s="40">
        <v>-0.32318443375643102</v>
      </c>
      <c r="CB237" s="40">
        <v>-0.271086213034962</v>
      </c>
      <c r="CC237" s="40">
        <v>-4.7206846108152997E-2</v>
      </c>
      <c r="CD237" s="40">
        <v>-6.0240272074128597E-2</v>
      </c>
      <c r="CE237" s="40">
        <v>1.09149734670676E-2</v>
      </c>
      <c r="CF237" s="40">
        <v>2.20745755926193E-2</v>
      </c>
      <c r="CG237" s="40">
        <v>3.2616647151129101E-2</v>
      </c>
      <c r="CH237" s="40">
        <v>5.2501230941083103E-2</v>
      </c>
      <c r="CI237" s="40">
        <v>2.86862022782415E-2</v>
      </c>
      <c r="CJ237" s="40">
        <v>-4.0961202619466397E-2</v>
      </c>
      <c r="CK237" s="40">
        <v>1.61801150217407E-4</v>
      </c>
      <c r="CL237" s="40">
        <v>-4.5420620674892401E-2</v>
      </c>
      <c r="CM237" s="40">
        <v>-9.3884812083723304E-2</v>
      </c>
      <c r="CN237" s="40">
        <v>-1.6109286658704602E-2</v>
      </c>
      <c r="CO237" s="40">
        <v>1.7753973597155599E-2</v>
      </c>
      <c r="CP237" s="40">
        <v>5.0059080918791202E-2</v>
      </c>
      <c r="CQ237" s="40">
        <v>1.07711687458524</v>
      </c>
      <c r="CR237" s="40">
        <v>1.5332769919251099</v>
      </c>
      <c r="CS237" s="40">
        <v>1.5861631054179399</v>
      </c>
      <c r="CT237" s="40">
        <v>1.6919398258544001</v>
      </c>
      <c r="CU237" s="40">
        <v>1.5460558854444599</v>
      </c>
      <c r="CV237" s="40">
        <v>5.3549304292731404E-3</v>
      </c>
      <c r="CW237" s="40">
        <v>-8.7281873242991206E-2</v>
      </c>
      <c r="CX237" s="40">
        <v>-0.197471660505567</v>
      </c>
      <c r="CY237" s="40">
        <v>-0.23439460812994101</v>
      </c>
      <c r="CZ237" s="40">
        <v>-0.20615525986387001</v>
      </c>
      <c r="DA237" s="40">
        <v>-7.7694361782825697E-4</v>
      </c>
      <c r="DB237" s="40">
        <v>-1.10930712826694E-2</v>
      </c>
      <c r="DC237" s="40">
        <v>5.41819886005835E-2</v>
      </c>
      <c r="DD237" s="40">
        <v>5.2704119322862703E-2</v>
      </c>
      <c r="DE237" s="40">
        <v>6.5076651914898406E-2</v>
      </c>
      <c r="DF237" s="40">
        <v>9.4388363687274601E-2</v>
      </c>
      <c r="DG237" s="40">
        <v>6.5681610074287605E-2</v>
      </c>
      <c r="DH237" s="40">
        <v>2.6060562211195799E-3</v>
      </c>
      <c r="DI237" s="40">
        <v>3.7855664273600598E-2</v>
      </c>
      <c r="DJ237" s="40">
        <v>-9.8070920586263693E-3</v>
      </c>
      <c r="DK237" s="40">
        <v>-6.3353334180171306E-2</v>
      </c>
      <c r="DL237" s="40">
        <v>1.08409657233747E-2</v>
      </c>
      <c r="DM237" s="40">
        <v>4.4011460636190998E-2</v>
      </c>
      <c r="DN237" s="40">
        <v>0.117998320864804</v>
      </c>
      <c r="DO237" s="40">
        <v>1.16723982407468</v>
      </c>
      <c r="DP237" s="40">
        <v>1.6396545632791599</v>
      </c>
      <c r="DQ237" s="40">
        <v>1.6928299389764201</v>
      </c>
      <c r="DR237" s="40">
        <v>1.7964629187727601</v>
      </c>
      <c r="DS237" s="40">
        <v>1.6744765983124801</v>
      </c>
      <c r="DT237" s="40">
        <v>0.124187694819848</v>
      </c>
      <c r="DU237" s="40">
        <v>1.5971791169200701E-2</v>
      </c>
      <c r="DV237" s="40">
        <v>-7.9140176379847202E-2</v>
      </c>
      <c r="DW237" s="40">
        <v>-0.14560478250345199</v>
      </c>
      <c r="DX237" s="40">
        <v>-0.141224306692778</v>
      </c>
      <c r="DY237" s="40">
        <v>6.6260461384139005E-2</v>
      </c>
      <c r="DZ237" s="40">
        <v>5.9867680893293501E-2</v>
      </c>
      <c r="EA237" s="40">
        <v>0.116652686602505</v>
      </c>
      <c r="EB237" s="40">
        <v>9.6928315755273498E-2</v>
      </c>
      <c r="EC237" s="40">
        <v>0.11194374335813501</v>
      </c>
      <c r="ED237" s="40">
        <v>0.154866730680674</v>
      </c>
      <c r="EE237" s="40">
        <v>0.119097103164183</v>
      </c>
      <c r="EF237" s="40">
        <v>6.5510258450071399E-2</v>
      </c>
      <c r="EG237" s="40">
        <v>9.2279615924533404E-2</v>
      </c>
      <c r="EH237" s="40">
        <v>4.1613186971580202E-2</v>
      </c>
      <c r="EI237" s="40">
        <v>-1.92707292262724E-2</v>
      </c>
      <c r="EJ237" s="40">
        <v>4.9752849809695202E-2</v>
      </c>
      <c r="EK237" s="40">
        <v>8.1923101595086603E-2</v>
      </c>
      <c r="EL237" s="40">
        <v>0.216091792948572</v>
      </c>
      <c r="EM237" s="40">
        <v>1.2973630494283099</v>
      </c>
      <c r="EN237" s="40">
        <v>1.7932468809772999</v>
      </c>
      <c r="EO237" s="40">
        <v>1.8468399053558999</v>
      </c>
      <c r="EP237" s="40">
        <v>1.94737766414588</v>
      </c>
      <c r="EQ237" s="40">
        <v>1.85989571137154</v>
      </c>
      <c r="ER237" s="40">
        <v>0.29576333307612801</v>
      </c>
      <c r="ES237" s="40">
        <v>0.16505368339543799</v>
      </c>
      <c r="ET237" s="40">
        <v>9.1711692789439705E-2</v>
      </c>
      <c r="EU237" s="40">
        <v>-1.7406376275539301E-2</v>
      </c>
      <c r="EV237" s="40">
        <v>-4.7474322923130099E-2</v>
      </c>
      <c r="EW237" s="40">
        <v>82.446188255809503</v>
      </c>
      <c r="EX237" s="40">
        <v>80.489025361082696</v>
      </c>
      <c r="EY237" s="40">
        <v>78.528583342810606</v>
      </c>
      <c r="EZ237" s="40">
        <v>76.162629364267005</v>
      </c>
      <c r="FA237" s="40">
        <v>75.165908487812302</v>
      </c>
      <c r="FB237" s="40">
        <v>73.220838545812995</v>
      </c>
      <c r="FC237" s="40">
        <v>71.348326320178899</v>
      </c>
      <c r="FD237" s="40">
        <v>71.893419007543898</v>
      </c>
      <c r="FE237" s="40">
        <v>75.871488684180605</v>
      </c>
      <c r="FF237" s="40">
        <v>79.889116342545194</v>
      </c>
      <c r="FG237" s="40">
        <v>83.4561393532734</v>
      </c>
      <c r="FH237" s="40">
        <v>87.889116342545194</v>
      </c>
      <c r="FI237" s="40">
        <v>91.837465408089798</v>
      </c>
      <c r="FJ237" s="40">
        <v>94.852837484362595</v>
      </c>
      <c r="FK237" s="40">
        <v>97.304465673452398</v>
      </c>
      <c r="FL237" s="40">
        <v>99.311023920542894</v>
      </c>
      <c r="FM237" s="40">
        <v>100.756093862542</v>
      </c>
      <c r="FN237" s="40">
        <v>100.77474506236</v>
      </c>
      <c r="FO237" s="40">
        <v>100.302210091361</v>
      </c>
      <c r="FP237" s="40">
        <v>98.281303309450706</v>
      </c>
      <c r="FQ237" s="40">
        <v>95.705466469540198</v>
      </c>
      <c r="FR237" s="40">
        <v>93.095606353538798</v>
      </c>
      <c r="FS237" s="40">
        <v>90.406630274081607</v>
      </c>
      <c r="FT237" s="40">
        <v>87.434095303082003</v>
      </c>
      <c r="FU237" s="40">
        <v>3.4346766171700301E-2</v>
      </c>
      <c r="FV237" s="40">
        <v>0</v>
      </c>
      <c r="FW237" s="40">
        <v>0</v>
      </c>
      <c r="FX237" s="41">
        <v>1</v>
      </c>
      <c r="FY237" s="22"/>
      <c r="FZ237" s="22"/>
    </row>
    <row r="238" spans="1:182" x14ac:dyDescent="0.2">
      <c r="A238" t="s">
        <v>42</v>
      </c>
      <c r="B238" t="s">
        <v>58</v>
      </c>
      <c r="C238" t="s">
        <v>3</v>
      </c>
      <c r="D238" t="s">
        <v>80</v>
      </c>
      <c r="E238" t="s">
        <v>77</v>
      </c>
      <c r="F238" s="22" t="s">
        <v>78</v>
      </c>
      <c r="G238" s="35">
        <v>43690</v>
      </c>
      <c r="H238" s="40">
        <v>1207</v>
      </c>
      <c r="I238" s="40">
        <v>1.2299843106146899</v>
      </c>
      <c r="J238" s="40">
        <v>1.0644153150345701</v>
      </c>
      <c r="K238" s="40">
        <v>0.94305341907653195</v>
      </c>
      <c r="L238" s="40">
        <v>0.86483612148332101</v>
      </c>
      <c r="M238" s="40">
        <v>0.84658660140146902</v>
      </c>
      <c r="N238" s="40">
        <v>0.902058568874886</v>
      </c>
      <c r="O238" s="40">
        <v>1.00876158213754</v>
      </c>
      <c r="P238" s="40">
        <v>1.0952044741479301</v>
      </c>
      <c r="Q238" s="40">
        <v>1.1197594131789801</v>
      </c>
      <c r="R238" s="40">
        <v>1.1887579698862301</v>
      </c>
      <c r="S238" s="40">
        <v>1.2447347175595</v>
      </c>
      <c r="T238" s="40">
        <v>1.3881099586153001</v>
      </c>
      <c r="U238" s="40">
        <v>1.62822106421322</v>
      </c>
      <c r="V238" s="40">
        <v>1.88666068212166</v>
      </c>
      <c r="W238" s="40">
        <v>2.1339980565197698</v>
      </c>
      <c r="X238" s="40">
        <v>2.4611501127893298</v>
      </c>
      <c r="Y238" s="40">
        <v>2.74724340725222</v>
      </c>
      <c r="Z238" s="40">
        <v>2.9642204823593699</v>
      </c>
      <c r="AA238" s="40">
        <v>3.01110330021198</v>
      </c>
      <c r="AB238" s="40">
        <v>2.9097254313917</v>
      </c>
      <c r="AC238" s="40">
        <v>2.71746901997387</v>
      </c>
      <c r="AD238" s="40">
        <v>2.4645456594153599</v>
      </c>
      <c r="AE238" s="40">
        <v>2.05017523336848</v>
      </c>
      <c r="AF238" s="40">
        <v>1.6568051358307201</v>
      </c>
      <c r="AG238" s="40">
        <v>-9.7540154952756794E-2</v>
      </c>
      <c r="AH238" s="40">
        <v>-7.1377055010193105E-2</v>
      </c>
      <c r="AI238" s="40">
        <v>-6.6126064388274897E-2</v>
      </c>
      <c r="AJ238" s="40">
        <v>-2.7018058485055101E-2</v>
      </c>
      <c r="AK238" s="40">
        <v>-1.8183223486450999E-2</v>
      </c>
      <c r="AL238" s="40">
        <v>-2.06968843726347E-2</v>
      </c>
      <c r="AM238" s="40">
        <v>-8.3192779819940502E-3</v>
      </c>
      <c r="AN238" s="40">
        <v>-2.90299835182742E-2</v>
      </c>
      <c r="AO238" s="40">
        <v>1.01117744509149E-2</v>
      </c>
      <c r="AP238" s="40">
        <v>1.0429480407487601E-2</v>
      </c>
      <c r="AQ238" s="40">
        <v>-1.5627217773932799E-2</v>
      </c>
      <c r="AR238" s="40">
        <v>-4.10853550415632E-3</v>
      </c>
      <c r="AS238" s="40">
        <v>-4.2550848311734502E-2</v>
      </c>
      <c r="AT238" s="40">
        <v>-8.0485425589602505E-2</v>
      </c>
      <c r="AU238" s="40">
        <v>0.34535782797468101</v>
      </c>
      <c r="AV238" s="40">
        <v>0.43826604254014601</v>
      </c>
      <c r="AW238" s="40">
        <v>0.50324278318308302</v>
      </c>
      <c r="AX238" s="40">
        <v>0.55918922800052695</v>
      </c>
      <c r="AY238" s="40">
        <v>0.31111885085232899</v>
      </c>
      <c r="AZ238" s="40">
        <v>-0.42552156615318498</v>
      </c>
      <c r="BA238" s="40">
        <v>-0.33299511950584998</v>
      </c>
      <c r="BB238" s="40">
        <v>-0.217145064282286</v>
      </c>
      <c r="BC238" s="40">
        <v>-0.19366671979633099</v>
      </c>
      <c r="BD238" s="40">
        <v>-0.124372793122071</v>
      </c>
      <c r="BE238" s="40">
        <v>-7.2014592371674693E-2</v>
      </c>
      <c r="BF238" s="40">
        <v>-5.1018229880784097E-2</v>
      </c>
      <c r="BG238" s="40">
        <v>-4.6134520003199599E-2</v>
      </c>
      <c r="BH238" s="40">
        <v>-8.9156120953914203E-3</v>
      </c>
      <c r="BI238" s="40">
        <v>-3.7314472843697098E-3</v>
      </c>
      <c r="BJ238" s="40">
        <v>-7.3753222452469496E-3</v>
      </c>
      <c r="BK238" s="40">
        <v>4.8295634022677203E-3</v>
      </c>
      <c r="BL238" s="40">
        <v>-1.0233810872136199E-2</v>
      </c>
      <c r="BM238" s="40">
        <v>2.5851150887730399E-2</v>
      </c>
      <c r="BN238" s="40">
        <v>3.0262737129372701E-2</v>
      </c>
      <c r="BO238" s="40">
        <v>2.49402271618844E-3</v>
      </c>
      <c r="BP238" s="40">
        <v>9.9003527017142105E-3</v>
      </c>
      <c r="BQ238" s="40">
        <v>-2.8655713594439001E-2</v>
      </c>
      <c r="BR238" s="40">
        <v>-4.6471192671473698E-2</v>
      </c>
      <c r="BS238" s="40">
        <v>0.39452253496478701</v>
      </c>
      <c r="BT238" s="40">
        <v>0.50330243056586299</v>
      </c>
      <c r="BU238" s="40">
        <v>0.58973199743424798</v>
      </c>
      <c r="BV238" s="40">
        <v>0.62762906675931796</v>
      </c>
      <c r="BW238" s="40">
        <v>0.37459342615804297</v>
      </c>
      <c r="BX238" s="40">
        <v>-0.34937794320471799</v>
      </c>
      <c r="BY238" s="40">
        <v>-0.27167313348989303</v>
      </c>
      <c r="BZ238" s="40">
        <v>-0.16230235238510499</v>
      </c>
      <c r="CA238" s="40">
        <v>-0.14894848441324099</v>
      </c>
      <c r="CB238" s="40">
        <v>-9.4880418096333893E-2</v>
      </c>
      <c r="CC238" s="40">
        <v>-5.4335665485773503E-2</v>
      </c>
      <c r="CD238" s="40">
        <v>-3.6917769614634201E-2</v>
      </c>
      <c r="CE238" s="40">
        <v>-3.2288437261739099E-2</v>
      </c>
      <c r="CF238" s="40">
        <v>3.62208712914972E-3</v>
      </c>
      <c r="CG238" s="40">
        <v>6.2778088891790804E-3</v>
      </c>
      <c r="CH238" s="40">
        <v>1.85115110310633E-3</v>
      </c>
      <c r="CI238" s="40">
        <v>1.3936410890085999E-2</v>
      </c>
      <c r="CJ238" s="40">
        <v>2.78436104436155E-3</v>
      </c>
      <c r="CK238" s="40">
        <v>3.6752195061477998E-2</v>
      </c>
      <c r="CL238" s="40">
        <v>4.3999190317494802E-2</v>
      </c>
      <c r="CM238" s="40">
        <v>1.50447386774546E-2</v>
      </c>
      <c r="CN238" s="40">
        <v>1.9602865998243801E-2</v>
      </c>
      <c r="CO238" s="40">
        <v>-1.9031985617572598E-2</v>
      </c>
      <c r="CP238" s="40">
        <v>-2.2913038568916098E-2</v>
      </c>
      <c r="CQ238" s="40">
        <v>0.42857386125716102</v>
      </c>
      <c r="CR238" s="40">
        <v>0.54834643479407397</v>
      </c>
      <c r="CS238" s="40">
        <v>0.64963416375510397</v>
      </c>
      <c r="CT238" s="40">
        <v>0.67503029059742703</v>
      </c>
      <c r="CU238" s="40">
        <v>0.418555723654084</v>
      </c>
      <c r="CV238" s="40">
        <v>-0.29664110190464699</v>
      </c>
      <c r="CW238" s="40">
        <v>-0.22920171277856999</v>
      </c>
      <c r="CX238" s="40">
        <v>-0.124318457190828</v>
      </c>
      <c r="CY238" s="40">
        <v>-0.117976770810733</v>
      </c>
      <c r="CZ238" s="40">
        <v>-7.4454088995246803E-2</v>
      </c>
      <c r="DA238" s="40">
        <v>-3.6656738599872299E-2</v>
      </c>
      <c r="DB238" s="40">
        <v>-2.2817309348484301E-2</v>
      </c>
      <c r="DC238" s="40">
        <v>-1.8442354520278498E-2</v>
      </c>
      <c r="DD238" s="40">
        <v>1.6159786353690898E-2</v>
      </c>
      <c r="DE238" s="40">
        <v>1.6287065062727899E-2</v>
      </c>
      <c r="DF238" s="40">
        <v>1.10776244514596E-2</v>
      </c>
      <c r="DG238" s="40">
        <v>2.3043258377904201E-2</v>
      </c>
      <c r="DH238" s="40">
        <v>1.5802532960859299E-2</v>
      </c>
      <c r="DI238" s="40">
        <v>4.7653239235225603E-2</v>
      </c>
      <c r="DJ238" s="40">
        <v>5.7735643505616899E-2</v>
      </c>
      <c r="DK238" s="40">
        <v>2.75954546387207E-2</v>
      </c>
      <c r="DL238" s="40">
        <v>2.93053792947735E-2</v>
      </c>
      <c r="DM238" s="40">
        <v>-9.4082576407062499E-3</v>
      </c>
      <c r="DN238" s="40">
        <v>6.4511553364147501E-4</v>
      </c>
      <c r="DO238" s="40">
        <v>0.46262518754953502</v>
      </c>
      <c r="DP238" s="40">
        <v>0.59339043902228605</v>
      </c>
      <c r="DQ238" s="40">
        <v>0.70953633007595895</v>
      </c>
      <c r="DR238" s="40">
        <v>0.72243151443553599</v>
      </c>
      <c r="DS238" s="40">
        <v>0.46251802115012502</v>
      </c>
      <c r="DT238" s="40">
        <v>-0.24390426060457601</v>
      </c>
      <c r="DU238" s="40">
        <v>-0.18673029206724701</v>
      </c>
      <c r="DV238" s="40">
        <v>-8.6334561996550194E-2</v>
      </c>
      <c r="DW238" s="40">
        <v>-8.7005057208225794E-2</v>
      </c>
      <c r="DX238" s="40">
        <v>-5.4027759894159699E-2</v>
      </c>
      <c r="DY238" s="40">
        <v>-1.11311760187902E-2</v>
      </c>
      <c r="DZ238" s="40">
        <v>-2.45848421907528E-3</v>
      </c>
      <c r="EA238" s="40">
        <v>1.5491898647966801E-3</v>
      </c>
      <c r="EB238" s="40">
        <v>3.42622327433545E-2</v>
      </c>
      <c r="EC238" s="40">
        <v>3.0738841264809202E-2</v>
      </c>
      <c r="ED238" s="40">
        <v>2.43991865788474E-2</v>
      </c>
      <c r="EE238" s="40">
        <v>3.6192099762166002E-2</v>
      </c>
      <c r="EF238" s="40">
        <v>3.45987056069973E-2</v>
      </c>
      <c r="EG238" s="40">
        <v>6.3392615672041103E-2</v>
      </c>
      <c r="EH238" s="40">
        <v>7.7568900227502E-2</v>
      </c>
      <c r="EI238" s="40">
        <v>4.5716695128842001E-2</v>
      </c>
      <c r="EJ238" s="40">
        <v>4.3314267500644002E-2</v>
      </c>
      <c r="EK238" s="40">
        <v>4.4868770765892499E-3</v>
      </c>
      <c r="EL238" s="40">
        <v>3.4659348451770197E-2</v>
      </c>
      <c r="EM238" s="40">
        <v>0.51178989453964197</v>
      </c>
      <c r="EN238" s="40">
        <v>0.65842682704800304</v>
      </c>
      <c r="EO238" s="40">
        <v>0.79602554432712402</v>
      </c>
      <c r="EP238" s="40">
        <v>0.790871353194326</v>
      </c>
      <c r="EQ238" s="40">
        <v>0.52599259645583896</v>
      </c>
      <c r="ER238" s="40">
        <v>-0.16776063765610999</v>
      </c>
      <c r="ES238" s="40">
        <v>-0.125408306051291</v>
      </c>
      <c r="ET238" s="40">
        <v>-3.1491850099369799E-2</v>
      </c>
      <c r="EU238" s="40">
        <v>-4.2286821825136198E-2</v>
      </c>
      <c r="EV238" s="40">
        <v>-2.45353848684229E-2</v>
      </c>
      <c r="EW238" s="40">
        <v>82.2926023778071</v>
      </c>
      <c r="EX238" s="40">
        <v>80.338672391017198</v>
      </c>
      <c r="EY238" s="40">
        <v>78.389200792602395</v>
      </c>
      <c r="EZ238" s="40">
        <v>76.054656538969596</v>
      </c>
      <c r="FA238" s="40">
        <v>75.050198150594497</v>
      </c>
      <c r="FB238" s="40">
        <v>73.114597093791303</v>
      </c>
      <c r="FC238" s="40">
        <v>71.288969616908801</v>
      </c>
      <c r="FD238" s="40">
        <v>71.866743725231203</v>
      </c>
      <c r="FE238" s="40">
        <v>75.861789960369904</v>
      </c>
      <c r="FF238" s="40">
        <v>79.907364597093803</v>
      </c>
      <c r="FG238" s="40">
        <v>83.490092470277403</v>
      </c>
      <c r="FH238" s="40">
        <v>87.907364597093803</v>
      </c>
      <c r="FI238" s="40">
        <v>91.838507265521798</v>
      </c>
      <c r="FJ238" s="40">
        <v>94.852377807133394</v>
      </c>
      <c r="FK238" s="40">
        <v>97.279062087186304</v>
      </c>
      <c r="FL238" s="40">
        <v>99.270145310435893</v>
      </c>
      <c r="FM238" s="40">
        <v>100.705746367239</v>
      </c>
      <c r="FN238" s="40">
        <v>100.715158520476</v>
      </c>
      <c r="FO238" s="40">
        <v>100.247357992074</v>
      </c>
      <c r="FP238" s="40">
        <v>98.206241743725201</v>
      </c>
      <c r="FQ238" s="40">
        <v>95.600726552179694</v>
      </c>
      <c r="FR238" s="40">
        <v>92.971928665785995</v>
      </c>
      <c r="FS238" s="40">
        <v>90.242073976221903</v>
      </c>
      <c r="FT238" s="40">
        <v>87.274273447820306</v>
      </c>
      <c r="FU238" s="40">
        <v>7.2789478408399097E-2</v>
      </c>
      <c r="FV238" s="40">
        <v>0</v>
      </c>
      <c r="FW238" s="40">
        <v>0</v>
      </c>
      <c r="FX238" s="41">
        <v>1</v>
      </c>
      <c r="FY238" s="22"/>
      <c r="FZ238" s="22"/>
    </row>
    <row r="239" spans="1:182" x14ac:dyDescent="0.2">
      <c r="A239" t="s">
        <v>42</v>
      </c>
      <c r="B239" t="s">
        <v>58</v>
      </c>
      <c r="C239" t="s">
        <v>3</v>
      </c>
      <c r="D239" t="s">
        <v>80</v>
      </c>
      <c r="E239" t="s">
        <v>78</v>
      </c>
      <c r="F239" s="22" t="s">
        <v>1</v>
      </c>
      <c r="G239" s="35">
        <v>43690</v>
      </c>
      <c r="H239" s="40">
        <v>7487</v>
      </c>
      <c r="I239" s="40">
        <v>8.5635155129465499</v>
      </c>
      <c r="J239" s="40">
        <v>7.3168456934808601</v>
      </c>
      <c r="K239" s="40">
        <v>6.3698318361833399</v>
      </c>
      <c r="L239" s="40">
        <v>5.7007549648357996</v>
      </c>
      <c r="M239" s="40">
        <v>5.4171094108592897</v>
      </c>
      <c r="N239" s="40">
        <v>5.18503715192365</v>
      </c>
      <c r="O239" s="40">
        <v>5.2752378950907097</v>
      </c>
      <c r="P239" s="40">
        <v>5.6139842404475102</v>
      </c>
      <c r="Q239" s="40">
        <v>6.0012942036397501</v>
      </c>
      <c r="R239" s="40">
        <v>6.8168655722916398</v>
      </c>
      <c r="S239" s="40">
        <v>8.0086927954838298</v>
      </c>
      <c r="T239" s="40">
        <v>9.6469073263319505</v>
      </c>
      <c r="U239" s="40">
        <v>11.508832190836401</v>
      </c>
      <c r="V239" s="40">
        <v>13.4549644858437</v>
      </c>
      <c r="W239" s="40">
        <v>15.236680939894301</v>
      </c>
      <c r="X239" s="40">
        <v>16.9659597761773</v>
      </c>
      <c r="Y239" s="40">
        <v>18.333932157349398</v>
      </c>
      <c r="Z239" s="40">
        <v>18.975232809781499</v>
      </c>
      <c r="AA239" s="40">
        <v>18.816899707668298</v>
      </c>
      <c r="AB239" s="40">
        <v>17.773485244823</v>
      </c>
      <c r="AC239" s="40">
        <v>16.756615769691301</v>
      </c>
      <c r="AD239" s="40">
        <v>15.575136737245399</v>
      </c>
      <c r="AE239" s="40">
        <v>13.4212388840984</v>
      </c>
      <c r="AF239" s="40">
        <v>11.1275769703336</v>
      </c>
      <c r="AG239" s="40">
        <v>-0.202696936897203</v>
      </c>
      <c r="AH239" s="40">
        <v>-0.22659441799296401</v>
      </c>
      <c r="AI239" s="40">
        <v>-0.19469878354304199</v>
      </c>
      <c r="AJ239" s="40">
        <v>-4.5357640417349097E-2</v>
      </c>
      <c r="AK239" s="40">
        <v>-3.6764942545148803E-2</v>
      </c>
      <c r="AL239" s="40">
        <v>1.62289189290677E-2</v>
      </c>
      <c r="AM239" s="40">
        <v>-2.5091747583584199E-2</v>
      </c>
      <c r="AN239" s="40">
        <v>-4.5769534274033997E-2</v>
      </c>
      <c r="AO239" s="40">
        <v>-6.0337951630309999E-2</v>
      </c>
      <c r="AP239" s="40">
        <v>-9.9534314621028103E-2</v>
      </c>
      <c r="AQ239" s="40">
        <v>-3.4254164856272598E-2</v>
      </c>
      <c r="AR239" s="40">
        <v>-3.8714975233771501E-2</v>
      </c>
      <c r="AS239" s="40">
        <v>-5.6049124147279202E-2</v>
      </c>
      <c r="AT239" s="40">
        <v>9.2792697076625307E-3</v>
      </c>
      <c r="AU239" s="40">
        <v>0.805887151619192</v>
      </c>
      <c r="AV239" s="40">
        <v>0.82789371284255897</v>
      </c>
      <c r="AW239" s="40">
        <v>0.91887247326505805</v>
      </c>
      <c r="AX239" s="40">
        <v>0.91340729220981598</v>
      </c>
      <c r="AY239" s="40">
        <v>0.63285942593367905</v>
      </c>
      <c r="AZ239" s="40">
        <v>-0.44807174198710997</v>
      </c>
      <c r="BA239" s="40">
        <v>-0.44789760643888599</v>
      </c>
      <c r="BB239" s="40">
        <v>-0.430370011984268</v>
      </c>
      <c r="BC239" s="40">
        <v>-0.46175840735743001</v>
      </c>
      <c r="BD239" s="40">
        <v>-0.23021259138229999</v>
      </c>
      <c r="BE239" s="40">
        <v>-0.107442236893184</v>
      </c>
      <c r="BF239" s="40">
        <v>-0.13933754948843699</v>
      </c>
      <c r="BG239" s="40">
        <v>-0.12335718286988299</v>
      </c>
      <c r="BH239" s="40">
        <v>3.1209225227719802E-2</v>
      </c>
      <c r="BI239" s="40">
        <v>1.8464581498273201E-2</v>
      </c>
      <c r="BJ239" s="40">
        <v>7.66955452064495E-2</v>
      </c>
      <c r="BK239" s="40">
        <v>3.2801091580523398E-2</v>
      </c>
      <c r="BL239" s="40">
        <v>3.19660208481304E-3</v>
      </c>
      <c r="BM239" s="40">
        <v>-1.45422460880585E-2</v>
      </c>
      <c r="BN239" s="40">
        <v>-6.3671923482423703E-2</v>
      </c>
      <c r="BO239" s="40">
        <v>7.1187013244059204E-3</v>
      </c>
      <c r="BP239" s="40">
        <v>-9.7544783768282496E-3</v>
      </c>
      <c r="BQ239" s="40">
        <v>-2.7093439353321501E-2</v>
      </c>
      <c r="BR239" s="40">
        <v>9.2923359509180195E-2</v>
      </c>
      <c r="BS239" s="40">
        <v>0.922828503900747</v>
      </c>
      <c r="BT239" s="40">
        <v>0.93666396277778396</v>
      </c>
      <c r="BU239" s="40">
        <v>1.0271501469098201</v>
      </c>
      <c r="BV239" s="40">
        <v>1.03758046627927</v>
      </c>
      <c r="BW239" s="40">
        <v>0.77125765391155698</v>
      </c>
      <c r="BX239" s="40">
        <v>-0.33234625658643402</v>
      </c>
      <c r="BY239" s="40">
        <v>-0.33258497483291599</v>
      </c>
      <c r="BZ239" s="40">
        <v>-0.28056474967467598</v>
      </c>
      <c r="CA239" s="40">
        <v>-0.30825951614592201</v>
      </c>
      <c r="CB239" s="40">
        <v>-0.129677413722946</v>
      </c>
      <c r="CC239" s="40">
        <v>-4.1469121841937698E-2</v>
      </c>
      <c r="CD239" s="40">
        <v>-7.8903708170185202E-2</v>
      </c>
      <c r="CE239" s="40">
        <v>-7.3946207569432001E-2</v>
      </c>
      <c r="CF239" s="40">
        <v>8.4239203130146295E-2</v>
      </c>
      <c r="CG239" s="40">
        <v>5.6716381606703399E-2</v>
      </c>
      <c r="CH239" s="40">
        <v>0.118574546368493</v>
      </c>
      <c r="CI239" s="40">
        <v>7.2897495628363396E-2</v>
      </c>
      <c r="CJ239" s="40">
        <v>3.7110398962876802E-2</v>
      </c>
      <c r="CK239" s="40">
        <v>1.7175720064419499E-2</v>
      </c>
      <c r="CL239" s="40">
        <v>-3.8833740626353697E-2</v>
      </c>
      <c r="CM239" s="40">
        <v>3.5773422408221602E-2</v>
      </c>
      <c r="CN239" s="40">
        <v>1.0303473524797E-2</v>
      </c>
      <c r="CO239" s="40">
        <v>-7.0388202718612196E-3</v>
      </c>
      <c r="CP239" s="40">
        <v>0.15085500130322699</v>
      </c>
      <c r="CQ239" s="40">
        <v>1.00382172825602</v>
      </c>
      <c r="CR239" s="40">
        <v>1.0119979065393701</v>
      </c>
      <c r="CS239" s="40">
        <v>1.1021429338331501</v>
      </c>
      <c r="CT239" s="40">
        <v>1.12358242837476</v>
      </c>
      <c r="CU239" s="40">
        <v>0.86711184501065997</v>
      </c>
      <c r="CV239" s="40">
        <v>-0.252195137929003</v>
      </c>
      <c r="CW239" s="40">
        <v>-0.25271979745603501</v>
      </c>
      <c r="CX239" s="40">
        <v>-0.176810081346334</v>
      </c>
      <c r="CY239" s="40">
        <v>-0.20194665169190401</v>
      </c>
      <c r="CZ239" s="40">
        <v>-6.0047055933376003E-2</v>
      </c>
      <c r="DA239" s="40">
        <v>2.4503993209308201E-2</v>
      </c>
      <c r="DB239" s="40">
        <v>-1.8469866851933199E-2</v>
      </c>
      <c r="DC239" s="40">
        <v>-2.4535232268981501E-2</v>
      </c>
      <c r="DD239" s="40">
        <v>0.13726918103257299</v>
      </c>
      <c r="DE239" s="40">
        <v>9.4968181715133604E-2</v>
      </c>
      <c r="DF239" s="40">
        <v>0.16045354753053601</v>
      </c>
      <c r="DG239" s="40">
        <v>0.11299389967620301</v>
      </c>
      <c r="DH239" s="40">
        <v>7.1024195840940496E-2</v>
      </c>
      <c r="DI239" s="40">
        <v>4.8893686216897603E-2</v>
      </c>
      <c r="DJ239" s="40">
        <v>-1.39955577702837E-2</v>
      </c>
      <c r="DK239" s="40">
        <v>6.4428143492037196E-2</v>
      </c>
      <c r="DL239" s="40">
        <v>3.0361425426422301E-2</v>
      </c>
      <c r="DM239" s="40">
        <v>1.30157988095991E-2</v>
      </c>
      <c r="DN239" s="40">
        <v>0.20878664309727399</v>
      </c>
      <c r="DO239" s="40">
        <v>1.08481495261128</v>
      </c>
      <c r="DP239" s="40">
        <v>1.0873318503009499</v>
      </c>
      <c r="DQ239" s="40">
        <v>1.1771357207564801</v>
      </c>
      <c r="DR239" s="40">
        <v>1.2095843904702399</v>
      </c>
      <c r="DS239" s="40">
        <v>0.96296603610976395</v>
      </c>
      <c r="DT239" s="40">
        <v>-0.17204401927157301</v>
      </c>
      <c r="DU239" s="40">
        <v>-0.172854620079155</v>
      </c>
      <c r="DV239" s="40">
        <v>-7.3055413017991302E-2</v>
      </c>
      <c r="DW239" s="40">
        <v>-9.5633787237885598E-2</v>
      </c>
      <c r="DX239" s="40">
        <v>9.5833018561938196E-3</v>
      </c>
      <c r="DY239" s="40">
        <v>0.11975869321332699</v>
      </c>
      <c r="DZ239" s="40">
        <v>6.8787001652593993E-2</v>
      </c>
      <c r="EA239" s="40">
        <v>4.68063684041784E-2</v>
      </c>
      <c r="EB239" s="40">
        <v>0.213836046677642</v>
      </c>
      <c r="EC239" s="40">
        <v>0.15019770575855601</v>
      </c>
      <c r="ED239" s="40">
        <v>0.22092017380791801</v>
      </c>
      <c r="EE239" s="40">
        <v>0.170886738840311</v>
      </c>
      <c r="EF239" s="40">
        <v>0.119990332199788</v>
      </c>
      <c r="EG239" s="40">
        <v>9.4689391759149005E-2</v>
      </c>
      <c r="EH239" s="40">
        <v>2.1866833368320699E-2</v>
      </c>
      <c r="EI239" s="40">
        <v>0.105801009672716</v>
      </c>
      <c r="EJ239" s="40">
        <v>5.9321922283365497E-2</v>
      </c>
      <c r="EK239" s="40">
        <v>4.1971483603556799E-2</v>
      </c>
      <c r="EL239" s="40">
        <v>0.29243073289879201</v>
      </c>
      <c r="EM239" s="40">
        <v>1.2017563048928399</v>
      </c>
      <c r="EN239" s="40">
        <v>1.19610210023618</v>
      </c>
      <c r="EO239" s="40">
        <v>1.28541339440125</v>
      </c>
      <c r="EP239" s="40">
        <v>1.3337575645397</v>
      </c>
      <c r="EQ239" s="40">
        <v>1.10136426408764</v>
      </c>
      <c r="ER239" s="40">
        <v>-5.6318533870897199E-2</v>
      </c>
      <c r="ES239" s="40">
        <v>-5.7541988473184903E-2</v>
      </c>
      <c r="ET239" s="40">
        <v>7.6749849291600697E-2</v>
      </c>
      <c r="EU239" s="40">
        <v>5.7865103973621997E-2</v>
      </c>
      <c r="EV239" s="40">
        <v>0.110118479515548</v>
      </c>
      <c r="EW239" s="40">
        <v>82.549614961496104</v>
      </c>
      <c r="EX239" s="40">
        <v>80.597029702970303</v>
      </c>
      <c r="EY239" s="40">
        <v>78.629200062863404</v>
      </c>
      <c r="EZ239" s="40">
        <v>76.246597516894596</v>
      </c>
      <c r="FA239" s="40">
        <v>75.261841898475595</v>
      </c>
      <c r="FB239" s="40">
        <v>73.3148986327204</v>
      </c>
      <c r="FC239" s="40">
        <v>71.401807323589495</v>
      </c>
      <c r="FD239" s="40">
        <v>71.909130913091303</v>
      </c>
      <c r="FE239" s="40">
        <v>75.857755775577601</v>
      </c>
      <c r="FF239" s="40">
        <v>79.838550997956901</v>
      </c>
      <c r="FG239" s="40">
        <v>83.397249724972497</v>
      </c>
      <c r="FH239" s="40">
        <v>87.838550997956901</v>
      </c>
      <c r="FI239" s="40">
        <v>91.800738645293094</v>
      </c>
      <c r="FJ239" s="40">
        <v>94.821625019644799</v>
      </c>
      <c r="FK239" s="40">
        <v>97.299057048562005</v>
      </c>
      <c r="FL239" s="40">
        <v>99.329545811724003</v>
      </c>
      <c r="FM239" s="40">
        <v>100.776489077479</v>
      </c>
      <c r="FN239" s="40">
        <v>100.812619833412</v>
      </c>
      <c r="FO239" s="40">
        <v>100.339148200534</v>
      </c>
      <c r="FP239" s="40">
        <v>98.343108596573899</v>
      </c>
      <c r="FQ239" s="40">
        <v>95.794012258368696</v>
      </c>
      <c r="FR239" s="40">
        <v>93.187898789879</v>
      </c>
      <c r="FS239" s="40">
        <v>90.517444601603003</v>
      </c>
      <c r="FT239" s="40">
        <v>87.543972968725399</v>
      </c>
      <c r="FU239" s="40">
        <v>2.1047196491777401E-2</v>
      </c>
      <c r="FV239" s="40">
        <v>0</v>
      </c>
      <c r="FW239" s="40">
        <v>0</v>
      </c>
      <c r="FX239" s="41">
        <v>1</v>
      </c>
      <c r="FY239" s="22"/>
      <c r="FZ239" s="22"/>
    </row>
    <row r="240" spans="1:182" x14ac:dyDescent="0.2">
      <c r="A240" t="s">
        <v>42</v>
      </c>
      <c r="B240" t="s">
        <v>58</v>
      </c>
      <c r="C240" t="s">
        <v>3</v>
      </c>
      <c r="D240" t="s">
        <v>80</v>
      </c>
      <c r="E240" t="s">
        <v>78</v>
      </c>
      <c r="F240" s="22" t="s">
        <v>77</v>
      </c>
      <c r="G240" s="35">
        <v>43690</v>
      </c>
      <c r="H240" s="40">
        <v>6332</v>
      </c>
      <c r="I240" s="40">
        <v>7.4024284465424799</v>
      </c>
      <c r="J240" s="40">
        <v>6.3183558043305696</v>
      </c>
      <c r="K240" s="40">
        <v>5.5017836355199599</v>
      </c>
      <c r="L240" s="40">
        <v>4.9244912855004896</v>
      </c>
      <c r="M240" s="40">
        <v>4.6712187179306497</v>
      </c>
      <c r="N240" s="40">
        <v>4.45941301663819</v>
      </c>
      <c r="O240" s="40">
        <v>4.5273047500493799</v>
      </c>
      <c r="P240" s="40">
        <v>4.82433510559712</v>
      </c>
      <c r="Q240" s="40">
        <v>5.1354024237231899</v>
      </c>
      <c r="R240" s="40">
        <v>5.8371293709371503</v>
      </c>
      <c r="S240" s="40">
        <v>6.8651670787593497</v>
      </c>
      <c r="T240" s="40">
        <v>8.2668723739528396</v>
      </c>
      <c r="U240" s="40">
        <v>9.8256018934350706</v>
      </c>
      <c r="V240" s="40">
        <v>11.450249990037699</v>
      </c>
      <c r="W240" s="40">
        <v>12.940123698835301</v>
      </c>
      <c r="X240" s="40">
        <v>14.361269008973</v>
      </c>
      <c r="Y240" s="40">
        <v>15.5015461953721</v>
      </c>
      <c r="Z240" s="40">
        <v>16.0645843110972</v>
      </c>
      <c r="AA240" s="40">
        <v>15.948821341969699</v>
      </c>
      <c r="AB240" s="40">
        <v>15.0780205161347</v>
      </c>
      <c r="AC240" s="40">
        <v>14.2424073470916</v>
      </c>
      <c r="AD240" s="40">
        <v>13.284295699809199</v>
      </c>
      <c r="AE240" s="40">
        <v>11.508226586087201</v>
      </c>
      <c r="AF240" s="40">
        <v>9.5949797321429298</v>
      </c>
      <c r="AG240" s="40">
        <v>-0.15031671106193101</v>
      </c>
      <c r="AH240" s="40">
        <v>-0.21397884919656099</v>
      </c>
      <c r="AI240" s="40">
        <v>-0.19007990040737199</v>
      </c>
      <c r="AJ240" s="40">
        <v>-3.9118400295392798E-2</v>
      </c>
      <c r="AK240" s="40">
        <v>-3.6358268951334899E-2</v>
      </c>
      <c r="AL240" s="40">
        <v>2.23042480532997E-2</v>
      </c>
      <c r="AM240" s="40">
        <v>-3.0992693478308998E-2</v>
      </c>
      <c r="AN240" s="40">
        <v>-5.7597073455208203E-2</v>
      </c>
      <c r="AO240" s="40">
        <v>-3.7623924798625599E-2</v>
      </c>
      <c r="AP240" s="40">
        <v>-8.5809817948678702E-2</v>
      </c>
      <c r="AQ240" s="40">
        <v>-4.9800133439721603E-2</v>
      </c>
      <c r="AR240" s="40">
        <v>-4.5121564857376499E-2</v>
      </c>
      <c r="AS240" s="40">
        <v>-4.7848951930309198E-2</v>
      </c>
      <c r="AT240" s="40">
        <v>4.5122106888238103E-2</v>
      </c>
      <c r="AU240" s="40">
        <v>0.464475944178046</v>
      </c>
      <c r="AV240" s="40">
        <v>0.38752985967642201</v>
      </c>
      <c r="AW240" s="40">
        <v>0.41210025426247499</v>
      </c>
      <c r="AX240" s="40">
        <v>0.43181764562473202</v>
      </c>
      <c r="AY240" s="40">
        <v>0.50068706560027998</v>
      </c>
      <c r="AZ240" s="40">
        <v>-7.8494156209436006E-2</v>
      </c>
      <c r="BA240" s="40">
        <v>-0.17626632448966001</v>
      </c>
      <c r="BB240" s="40">
        <v>-0.27799966741534898</v>
      </c>
      <c r="BC240" s="40">
        <v>-0.38235886451290202</v>
      </c>
      <c r="BD240" s="40">
        <v>-0.178739526544825</v>
      </c>
      <c r="BE240" s="40">
        <v>-6.3297572350457104E-2</v>
      </c>
      <c r="BF240" s="40">
        <v>-0.13292708442103601</v>
      </c>
      <c r="BG240" s="40">
        <v>-0.123195282477029</v>
      </c>
      <c r="BH240" s="40">
        <v>3.2446034358107799E-2</v>
      </c>
      <c r="BI240" s="40">
        <v>1.3190467496099799E-2</v>
      </c>
      <c r="BJ240" s="40">
        <v>7.4549444020028902E-2</v>
      </c>
      <c r="BK240" s="40">
        <v>2.0558733279550101E-2</v>
      </c>
      <c r="BL240" s="40">
        <v>-9.1151857294909204E-3</v>
      </c>
      <c r="BM240" s="40">
        <v>2.8660696517310599E-3</v>
      </c>
      <c r="BN240" s="40">
        <v>-4.8846736028867202E-2</v>
      </c>
      <c r="BO240" s="40">
        <v>-6.1678486367387998E-3</v>
      </c>
      <c r="BP240" s="40">
        <v>-1.7394824744885001E-2</v>
      </c>
      <c r="BQ240" s="40">
        <v>-2.0024773270864601E-2</v>
      </c>
      <c r="BR240" s="40">
        <v>0.106809479989852</v>
      </c>
      <c r="BS240" s="40">
        <v>0.55778109968815404</v>
      </c>
      <c r="BT240" s="40">
        <v>0.48722086174623103</v>
      </c>
      <c r="BU240" s="40">
        <v>0.51369697815904902</v>
      </c>
      <c r="BV240" s="40">
        <v>0.52710020861097795</v>
      </c>
      <c r="BW240" s="40">
        <v>0.60783614484417103</v>
      </c>
      <c r="BX240" s="40">
        <v>1.45634376438746E-2</v>
      </c>
      <c r="BY240" s="40">
        <v>-7.97170653073212E-2</v>
      </c>
      <c r="BZ240" s="40">
        <v>-0.15348417377030801</v>
      </c>
      <c r="CA240" s="40">
        <v>-0.25341846361967701</v>
      </c>
      <c r="CB240" s="40">
        <v>-8.7497008712149896E-2</v>
      </c>
      <c r="CC240" s="40">
        <v>-3.0283819626847099E-3</v>
      </c>
      <c r="CD240" s="40">
        <v>-7.6790879043069998E-2</v>
      </c>
      <c r="CE240" s="40">
        <v>-7.6871199847079894E-2</v>
      </c>
      <c r="CF240" s="40">
        <v>8.2011343794529803E-2</v>
      </c>
      <c r="CG240" s="40">
        <v>4.7507771420762103E-2</v>
      </c>
      <c r="CH240" s="40">
        <v>0.110734307593611</v>
      </c>
      <c r="CI240" s="40">
        <v>5.6263094412476899E-2</v>
      </c>
      <c r="CJ240" s="40">
        <v>2.4463222020419301E-2</v>
      </c>
      <c r="CK240" s="40">
        <v>3.09093164645915E-2</v>
      </c>
      <c r="CL240" s="40">
        <v>-2.3246218090734499E-2</v>
      </c>
      <c r="CM240" s="40">
        <v>2.40517389020855E-2</v>
      </c>
      <c r="CN240" s="40">
        <v>1.8086309938892E-3</v>
      </c>
      <c r="CO240" s="40">
        <v>-7.5383189129493299E-4</v>
      </c>
      <c r="CP240" s="40">
        <v>0.149533966683634</v>
      </c>
      <c r="CQ240" s="40">
        <v>0.62240396616175697</v>
      </c>
      <c r="CR240" s="40">
        <v>0.556266546094068</v>
      </c>
      <c r="CS240" s="40">
        <v>0.58406255963876197</v>
      </c>
      <c r="CT240" s="40">
        <v>0.59309262147883601</v>
      </c>
      <c r="CU240" s="40">
        <v>0.68204727072346205</v>
      </c>
      <c r="CV240" s="40">
        <v>7.9014843668118104E-2</v>
      </c>
      <c r="CW240" s="40">
        <v>-1.2847342512747899E-2</v>
      </c>
      <c r="CX240" s="40">
        <v>-6.7245122179568503E-2</v>
      </c>
      <c r="CY240" s="40">
        <v>-0.16411473474830901</v>
      </c>
      <c r="CZ240" s="40">
        <v>-2.43027188105868E-2</v>
      </c>
      <c r="DA240" s="40">
        <v>5.7240808425087601E-2</v>
      </c>
      <c r="DB240" s="40">
        <v>-2.0654673665103498E-2</v>
      </c>
      <c r="DC240" s="40">
        <v>-3.05471172171311E-2</v>
      </c>
      <c r="DD240" s="40">
        <v>0.131576653230952</v>
      </c>
      <c r="DE240" s="40">
        <v>8.1825075345424506E-2</v>
      </c>
      <c r="DF240" s="40">
        <v>0.146919171167193</v>
      </c>
      <c r="DG240" s="40">
        <v>9.1967455545403795E-2</v>
      </c>
      <c r="DH240" s="40">
        <v>5.8041629770329499E-2</v>
      </c>
      <c r="DI240" s="40">
        <v>5.8952563277451797E-2</v>
      </c>
      <c r="DJ240" s="40">
        <v>2.3542998473981801E-3</v>
      </c>
      <c r="DK240" s="40">
        <v>5.4271326440909803E-2</v>
      </c>
      <c r="DL240" s="40">
        <v>2.1012086732663401E-2</v>
      </c>
      <c r="DM240" s="40">
        <v>1.8517109488274799E-2</v>
      </c>
      <c r="DN240" s="40">
        <v>0.19225845337741601</v>
      </c>
      <c r="DO240" s="40">
        <v>0.68702683263535902</v>
      </c>
      <c r="DP240" s="40">
        <v>0.62531223044190598</v>
      </c>
      <c r="DQ240" s="40">
        <v>0.65442814111847403</v>
      </c>
      <c r="DR240" s="40">
        <v>0.65908503434669397</v>
      </c>
      <c r="DS240" s="40">
        <v>0.75625839660275196</v>
      </c>
      <c r="DT240" s="40">
        <v>0.14346624969236199</v>
      </c>
      <c r="DU240" s="40">
        <v>5.4022380281825301E-2</v>
      </c>
      <c r="DV240" s="40">
        <v>1.8993929411170701E-2</v>
      </c>
      <c r="DW240" s="40">
        <v>-7.4811005876940007E-2</v>
      </c>
      <c r="DX240" s="40">
        <v>3.8891571090976303E-2</v>
      </c>
      <c r="DY240" s="40">
        <v>0.14425994713656101</v>
      </c>
      <c r="DZ240" s="40">
        <v>6.03970911104212E-2</v>
      </c>
      <c r="EA240" s="40">
        <v>3.6337500713212498E-2</v>
      </c>
      <c r="EB240" s="40">
        <v>0.20314108788445201</v>
      </c>
      <c r="EC240" s="40">
        <v>0.13137381179285901</v>
      </c>
      <c r="ED240" s="40">
        <v>0.19916436713392199</v>
      </c>
      <c r="EE240" s="40">
        <v>0.14351888230326301</v>
      </c>
      <c r="EF240" s="40">
        <v>0.10652351749604699</v>
      </c>
      <c r="EG240" s="40">
        <v>9.9442557727808495E-2</v>
      </c>
      <c r="EH240" s="40">
        <v>3.93173817672096E-2</v>
      </c>
      <c r="EI240" s="40">
        <v>9.7903611243892602E-2</v>
      </c>
      <c r="EJ240" s="40">
        <v>4.8738826845154903E-2</v>
      </c>
      <c r="EK240" s="40">
        <v>4.6341288147719303E-2</v>
      </c>
      <c r="EL240" s="40">
        <v>0.25394582647903002</v>
      </c>
      <c r="EM240" s="40">
        <v>0.780331988145468</v>
      </c>
      <c r="EN240" s="40">
        <v>0.72500323251171495</v>
      </c>
      <c r="EO240" s="40">
        <v>0.75602486501504895</v>
      </c>
      <c r="EP240" s="40">
        <v>0.75436759733294001</v>
      </c>
      <c r="EQ240" s="40">
        <v>0.86340747584664301</v>
      </c>
      <c r="ER240" s="40">
        <v>0.23652384354567199</v>
      </c>
      <c r="ES240" s="40">
        <v>0.15057163946416399</v>
      </c>
      <c r="ET240" s="40">
        <v>0.143509423056212</v>
      </c>
      <c r="EU240" s="40">
        <v>5.4129395016285102E-2</v>
      </c>
      <c r="EV240" s="40">
        <v>0.130134088923651</v>
      </c>
      <c r="EW240" s="40">
        <v>82.563538893286307</v>
      </c>
      <c r="EX240" s="40">
        <v>80.609484061308194</v>
      </c>
      <c r="EY240" s="40">
        <v>78.640659854644895</v>
      </c>
      <c r="EZ240" s="40">
        <v>76.254425415557293</v>
      </c>
      <c r="FA240" s="40">
        <v>75.269194790242494</v>
      </c>
      <c r="FB240" s="40">
        <v>73.320608764481506</v>
      </c>
      <c r="FC240" s="40">
        <v>71.404835576023601</v>
      </c>
      <c r="FD240" s="40">
        <v>71.911941426207093</v>
      </c>
      <c r="FE240" s="40">
        <v>75.862164495934394</v>
      </c>
      <c r="FF240" s="40">
        <v>79.843563358998296</v>
      </c>
      <c r="FG240" s="40">
        <v>83.400446139454601</v>
      </c>
      <c r="FH240" s="40">
        <v>87.843563358998296</v>
      </c>
      <c r="FI240" s="40">
        <v>91.8069187594445</v>
      </c>
      <c r="FJ240" s="40">
        <v>94.827156940346796</v>
      </c>
      <c r="FK240" s="40">
        <v>97.305281715478202</v>
      </c>
      <c r="FL240" s="40">
        <v>99.334820464848505</v>
      </c>
      <c r="FM240" s="40">
        <v>100.783406490609</v>
      </c>
      <c r="FN240" s="40">
        <v>100.81841404619701</v>
      </c>
      <c r="FO240" s="40">
        <v>100.34412103331699</v>
      </c>
      <c r="FP240" s="40">
        <v>98.347952795567394</v>
      </c>
      <c r="FQ240" s="40">
        <v>95.800370583579195</v>
      </c>
      <c r="FR240" s="40">
        <v>93.197542635101101</v>
      </c>
      <c r="FS240" s="40">
        <v>90.532363099949606</v>
      </c>
      <c r="FT240" s="40">
        <v>87.558070087069197</v>
      </c>
      <c r="FU240" s="40">
        <v>2.0734061228718299E-2</v>
      </c>
      <c r="FV240" s="40">
        <v>0</v>
      </c>
      <c r="FW240" s="40">
        <v>0</v>
      </c>
      <c r="FX240" s="41">
        <v>1</v>
      </c>
      <c r="FY240" s="22"/>
      <c r="FZ240" s="22"/>
    </row>
    <row r="241" spans="1:182" x14ac:dyDescent="0.2">
      <c r="A241" t="s">
        <v>42</v>
      </c>
      <c r="B241" t="s">
        <v>58</v>
      </c>
      <c r="C241" t="s">
        <v>3</v>
      </c>
      <c r="D241" t="s">
        <v>80</v>
      </c>
      <c r="E241" t="s">
        <v>78</v>
      </c>
      <c r="F241" s="22" t="s">
        <v>78</v>
      </c>
      <c r="G241" s="35">
        <v>43690</v>
      </c>
      <c r="H241" s="40">
        <v>1155</v>
      </c>
      <c r="I241" s="40">
        <v>1.1609153928686899</v>
      </c>
      <c r="J241" s="40">
        <v>0.99828190414191598</v>
      </c>
      <c r="K241" s="40">
        <v>0.86751821363590198</v>
      </c>
      <c r="L241" s="40">
        <v>0.77549932360478402</v>
      </c>
      <c r="M241" s="40">
        <v>0.74539018750854402</v>
      </c>
      <c r="N241" s="40">
        <v>0.724480352633325</v>
      </c>
      <c r="O241" s="40">
        <v>0.74613071395764596</v>
      </c>
      <c r="P241" s="40">
        <v>0.78802839040107597</v>
      </c>
      <c r="Q241" s="40">
        <v>0.86504926372317703</v>
      </c>
      <c r="R241" s="40">
        <v>0.97902960410439399</v>
      </c>
      <c r="S241" s="40">
        <v>1.14293829257812</v>
      </c>
      <c r="T241" s="40">
        <v>1.37991654502878</v>
      </c>
      <c r="U241" s="40">
        <v>1.6830029485351301</v>
      </c>
      <c r="V241" s="40">
        <v>2.00430718574512</v>
      </c>
      <c r="W241" s="40">
        <v>2.29596166865805</v>
      </c>
      <c r="X241" s="40">
        <v>2.6037982337380798</v>
      </c>
      <c r="Y241" s="40">
        <v>2.8313293807814199</v>
      </c>
      <c r="Z241" s="40">
        <v>2.9097698207057601</v>
      </c>
      <c r="AA241" s="40">
        <v>2.8674672661324498</v>
      </c>
      <c r="AB241" s="40">
        <v>2.6947490379422998</v>
      </c>
      <c r="AC241" s="40">
        <v>2.5133284296558598</v>
      </c>
      <c r="AD241" s="40">
        <v>2.2900979287131</v>
      </c>
      <c r="AE241" s="40">
        <v>1.91251553579929</v>
      </c>
      <c r="AF241" s="40">
        <v>1.53258880998035</v>
      </c>
      <c r="AG241" s="40">
        <v>-6.6657315785756802E-2</v>
      </c>
      <c r="AH241" s="40">
        <v>-2.73748028579665E-2</v>
      </c>
      <c r="AI241" s="40">
        <v>-2.0161133655920701E-2</v>
      </c>
      <c r="AJ241" s="40">
        <v>-1.7832147362669401E-2</v>
      </c>
      <c r="AK241" s="40">
        <v>-9.7378160064502794E-3</v>
      </c>
      <c r="AL241" s="40">
        <v>-8.8765797781910002E-3</v>
      </c>
      <c r="AM241" s="40">
        <v>-2.60395664485461E-3</v>
      </c>
      <c r="AN241" s="40">
        <v>-6.8604183698995399E-3</v>
      </c>
      <c r="AO241" s="40">
        <v>-3.5972957981966799E-2</v>
      </c>
      <c r="AP241" s="40">
        <v>-3.3495323011383797E-2</v>
      </c>
      <c r="AQ241" s="40">
        <v>-1.29135481778016E-2</v>
      </c>
      <c r="AR241" s="40">
        <v>-1.2403350180818E-2</v>
      </c>
      <c r="AS241" s="40">
        <v>-2.7969357294159499E-2</v>
      </c>
      <c r="AT241" s="40">
        <v>-5.7187562621844303E-2</v>
      </c>
      <c r="AU241" s="40">
        <v>0.307232877309153</v>
      </c>
      <c r="AV241" s="40">
        <v>0.39814284048475501</v>
      </c>
      <c r="AW241" s="40">
        <v>0.43792359966350303</v>
      </c>
      <c r="AX241" s="40">
        <v>0.44724900899530401</v>
      </c>
      <c r="AY241" s="40">
        <v>0.106723800842405</v>
      </c>
      <c r="AZ241" s="40">
        <v>-0.40419347799536898</v>
      </c>
      <c r="BA241" s="40">
        <v>-0.29058267034760699</v>
      </c>
      <c r="BB241" s="40">
        <v>-0.17259777396482001</v>
      </c>
      <c r="BC241" s="40">
        <v>-9.6663855722538494E-2</v>
      </c>
      <c r="BD241" s="40">
        <v>-7.9055233591317206E-2</v>
      </c>
      <c r="BE241" s="40">
        <v>-4.9908174691556298E-2</v>
      </c>
      <c r="BF241" s="40">
        <v>-1.1981134809738499E-2</v>
      </c>
      <c r="BG241" s="40">
        <v>-6.0805434235198597E-3</v>
      </c>
      <c r="BH241" s="40">
        <v>-6.0743103209503404E-3</v>
      </c>
      <c r="BI241" s="40">
        <v>1.9540706169673501E-3</v>
      </c>
      <c r="BJ241" s="40">
        <v>9.3742841312634999E-4</v>
      </c>
      <c r="BK241" s="40">
        <v>7.97370518263661E-3</v>
      </c>
      <c r="BL241" s="40">
        <v>4.1569405813788899E-3</v>
      </c>
      <c r="BM241" s="40">
        <v>-2.3909409024620999E-2</v>
      </c>
      <c r="BN241" s="40">
        <v>-2.3183495207530502E-2</v>
      </c>
      <c r="BO241" s="40">
        <v>1.04683912789168E-3</v>
      </c>
      <c r="BP241" s="40">
        <v>1.8207373000158199E-4</v>
      </c>
      <c r="BQ241" s="40">
        <v>-1.5512624262915799E-2</v>
      </c>
      <c r="BR241" s="40">
        <v>-2.4814398382617699E-2</v>
      </c>
      <c r="BS241" s="40">
        <v>0.34804662851541202</v>
      </c>
      <c r="BT241" s="40">
        <v>0.42868061432091298</v>
      </c>
      <c r="BU241" s="40">
        <v>0.48189220305343</v>
      </c>
      <c r="BV241" s="40">
        <v>0.49552778023945698</v>
      </c>
      <c r="BW241" s="40">
        <v>0.15096357436808899</v>
      </c>
      <c r="BX241" s="40">
        <v>-0.36496165187072999</v>
      </c>
      <c r="BY241" s="40">
        <v>-0.263643210215942</v>
      </c>
      <c r="BZ241" s="40">
        <v>-0.13727302550307199</v>
      </c>
      <c r="CA241" s="40">
        <v>-6.2551199856156398E-2</v>
      </c>
      <c r="CB241" s="40">
        <v>-5.2742202373690102E-2</v>
      </c>
      <c r="CC241" s="40">
        <v>-3.8307770592119601E-2</v>
      </c>
      <c r="CD241" s="40">
        <v>-1.3195272128053599E-3</v>
      </c>
      <c r="CE241" s="40">
        <v>3.67163047816094E-3</v>
      </c>
      <c r="CF241" s="40">
        <v>2.0691317965977102E-3</v>
      </c>
      <c r="CG241" s="40">
        <v>1.00518356757026E-2</v>
      </c>
      <c r="CH241" s="40">
        <v>7.7345805903137098E-3</v>
      </c>
      <c r="CI241" s="40">
        <v>1.52997615419428E-2</v>
      </c>
      <c r="CJ241" s="40">
        <v>1.17875298291839E-2</v>
      </c>
      <c r="CK241" s="40">
        <v>-1.55542317655909E-2</v>
      </c>
      <c r="CL241" s="40">
        <v>-1.6041554683193699E-2</v>
      </c>
      <c r="CM241" s="40">
        <v>1.0715760848705401E-2</v>
      </c>
      <c r="CN241" s="40">
        <v>8.8986999920355695E-3</v>
      </c>
      <c r="CO241" s="40">
        <v>-6.8851289120489198E-3</v>
      </c>
      <c r="CP241" s="40">
        <v>-2.3928434479293099E-3</v>
      </c>
      <c r="CQ241" s="40">
        <v>0.37631410827115902</v>
      </c>
      <c r="CR241" s="40">
        <v>0.44983098345353201</v>
      </c>
      <c r="CS241" s="40">
        <v>0.512344723821054</v>
      </c>
      <c r="CT241" s="40">
        <v>0.52896551013298398</v>
      </c>
      <c r="CU241" s="40">
        <v>0.181603906745681</v>
      </c>
      <c r="CV241" s="40">
        <v>-0.33778980860754199</v>
      </c>
      <c r="CW241" s="40">
        <v>-0.244985022193621</v>
      </c>
      <c r="CX241" s="40">
        <v>-0.112807212327189</v>
      </c>
      <c r="CY241" s="40">
        <v>-3.8924878319461301E-2</v>
      </c>
      <c r="CZ241" s="40">
        <v>-3.4517877108960003E-2</v>
      </c>
      <c r="DA241" s="40">
        <v>-2.6707366492682901E-2</v>
      </c>
      <c r="DB241" s="40">
        <v>9.3420803841277392E-3</v>
      </c>
      <c r="DC241" s="40">
        <v>1.3423804379841701E-2</v>
      </c>
      <c r="DD241" s="40">
        <v>1.02125739141458E-2</v>
      </c>
      <c r="DE241" s="40">
        <v>1.8149600734437801E-2</v>
      </c>
      <c r="DF241" s="40">
        <v>1.4531732767501099E-2</v>
      </c>
      <c r="DG241" s="40">
        <v>2.2625817901248998E-2</v>
      </c>
      <c r="DH241" s="40">
        <v>1.9418119076989E-2</v>
      </c>
      <c r="DI241" s="40">
        <v>-7.1990545065608097E-3</v>
      </c>
      <c r="DJ241" s="40">
        <v>-8.8996141588569399E-3</v>
      </c>
      <c r="DK241" s="40">
        <v>2.03846825695191E-2</v>
      </c>
      <c r="DL241" s="40">
        <v>1.7615326254069599E-2</v>
      </c>
      <c r="DM241" s="40">
        <v>1.7423664388179401E-3</v>
      </c>
      <c r="DN241" s="40">
        <v>2.0028711486758999E-2</v>
      </c>
      <c r="DO241" s="40">
        <v>0.40458158802690702</v>
      </c>
      <c r="DP241" s="40">
        <v>0.47098135258614998</v>
      </c>
      <c r="DQ241" s="40">
        <v>0.54279724458867895</v>
      </c>
      <c r="DR241" s="40">
        <v>0.56240324002651099</v>
      </c>
      <c r="DS241" s="40">
        <v>0.212244239123274</v>
      </c>
      <c r="DT241" s="40">
        <v>-0.31061796534435399</v>
      </c>
      <c r="DU241" s="40">
        <v>-0.22632683417130001</v>
      </c>
      <c r="DV241" s="40">
        <v>-8.8341399151304706E-2</v>
      </c>
      <c r="DW241" s="40">
        <v>-1.5298556782766299E-2</v>
      </c>
      <c r="DX241" s="40">
        <v>-1.6293551844229901E-2</v>
      </c>
      <c r="DY241" s="40">
        <v>-9.9582253984824998E-3</v>
      </c>
      <c r="DZ241" s="40">
        <v>2.4735748432355799E-2</v>
      </c>
      <c r="EA241" s="40">
        <v>2.7504394612242598E-2</v>
      </c>
      <c r="EB241" s="40">
        <v>2.19704109558649E-2</v>
      </c>
      <c r="EC241" s="40">
        <v>2.9841487357855401E-2</v>
      </c>
      <c r="ED241" s="40">
        <v>2.4345740958818401E-2</v>
      </c>
      <c r="EE241" s="40">
        <v>3.3203479728740201E-2</v>
      </c>
      <c r="EF241" s="40">
        <v>3.0435478028267401E-2</v>
      </c>
      <c r="EG241" s="40">
        <v>4.8644944507850304E-3</v>
      </c>
      <c r="EH241" s="40">
        <v>1.41221364499636E-3</v>
      </c>
      <c r="EI241" s="40">
        <v>3.4345069875212401E-2</v>
      </c>
      <c r="EJ241" s="40">
        <v>3.0200750164889201E-2</v>
      </c>
      <c r="EK241" s="40">
        <v>1.4199099470061601E-2</v>
      </c>
      <c r="EL241" s="40">
        <v>5.2401875725985703E-2</v>
      </c>
      <c r="EM241" s="40">
        <v>0.44539533923316599</v>
      </c>
      <c r="EN241" s="40">
        <v>0.501519126422308</v>
      </c>
      <c r="EO241" s="40">
        <v>0.58676584797860598</v>
      </c>
      <c r="EP241" s="40">
        <v>0.61068201127066402</v>
      </c>
      <c r="EQ241" s="40">
        <v>0.25648401264895798</v>
      </c>
      <c r="ER241" s="40">
        <v>-0.27138613921971599</v>
      </c>
      <c r="ES241" s="40">
        <v>-0.199387374039634</v>
      </c>
      <c r="ET241" s="40">
        <v>-5.3016650689557097E-2</v>
      </c>
      <c r="EU241" s="40">
        <v>1.8814099083615799E-2</v>
      </c>
      <c r="EV241" s="40">
        <v>1.00194793733972E-2</v>
      </c>
      <c r="EW241" s="40">
        <v>82.622310493214201</v>
      </c>
      <c r="EX241" s="40">
        <v>80.662115193644496</v>
      </c>
      <c r="EY241" s="40">
        <v>78.689093015557802</v>
      </c>
      <c r="EZ241" s="40">
        <v>76.287570340946701</v>
      </c>
      <c r="FA241" s="40">
        <v>75.300397219463704</v>
      </c>
      <c r="FB241" s="40">
        <v>73.344918901026105</v>
      </c>
      <c r="FC241" s="40">
        <v>71.417742469380997</v>
      </c>
      <c r="FD241" s="40">
        <v>71.923783515392302</v>
      </c>
      <c r="FE241" s="40">
        <v>75.880585898709001</v>
      </c>
      <c r="FF241" s="40">
        <v>79.864366103939105</v>
      </c>
      <c r="FG241" s="40">
        <v>83.413604766633597</v>
      </c>
      <c r="FH241" s="40">
        <v>87.864366103939105</v>
      </c>
      <c r="FI241" s="40">
        <v>91.832671300893793</v>
      </c>
      <c r="FJ241" s="40">
        <v>94.850215160542902</v>
      </c>
      <c r="FK241" s="40">
        <v>97.331347236014594</v>
      </c>
      <c r="FL241" s="40">
        <v>99.3570009930487</v>
      </c>
      <c r="FM241" s="40">
        <v>100.812479311486</v>
      </c>
      <c r="FN241" s="40">
        <v>100.842850049652</v>
      </c>
      <c r="FO241" s="40">
        <v>100.365110890434</v>
      </c>
      <c r="FP241" s="40">
        <v>98.368503806686505</v>
      </c>
      <c r="FQ241" s="40">
        <v>95.827375041376996</v>
      </c>
      <c r="FR241" s="40">
        <v>93.238331678252194</v>
      </c>
      <c r="FS241" s="40">
        <v>90.595332671300895</v>
      </c>
      <c r="FT241" s="40">
        <v>87.617593512082095</v>
      </c>
      <c r="FU241" s="40">
        <v>4.7532629725919602E-2</v>
      </c>
      <c r="FV241" s="40">
        <v>0</v>
      </c>
      <c r="FW241" s="40">
        <v>0</v>
      </c>
      <c r="FX241" s="41">
        <v>1</v>
      </c>
      <c r="FY241" s="22"/>
      <c r="FZ241" s="22"/>
    </row>
    <row r="242" spans="1:182" x14ac:dyDescent="0.2">
      <c r="A242" t="s">
        <v>42</v>
      </c>
      <c r="B242" t="s">
        <v>58</v>
      </c>
      <c r="C242" t="s">
        <v>3</v>
      </c>
      <c r="D242" t="s">
        <v>39</v>
      </c>
      <c r="E242" t="s">
        <v>1</v>
      </c>
      <c r="F242" s="22" t="s">
        <v>1</v>
      </c>
      <c r="G242" s="35">
        <v>43690</v>
      </c>
      <c r="H242" s="40">
        <v>6527</v>
      </c>
      <c r="I242" s="40">
        <v>7.9513720774522803</v>
      </c>
      <c r="J242" s="40">
        <v>7.1763432953397404</v>
      </c>
      <c r="K242" s="40">
        <v>6.3677473747592002</v>
      </c>
      <c r="L242" s="40">
        <v>5.8074938436098096</v>
      </c>
      <c r="M242" s="40">
        <v>5.5716269835791001</v>
      </c>
      <c r="N242" s="40">
        <v>5.2057629537082901</v>
      </c>
      <c r="O242" s="40">
        <v>5.2806734130875901</v>
      </c>
      <c r="P242" s="40">
        <v>5.5003949041039499</v>
      </c>
      <c r="Q242" s="40">
        <v>6.0189711063918399</v>
      </c>
      <c r="R242" s="40">
        <v>6.8999003607868898</v>
      </c>
      <c r="S242" s="40">
        <v>7.9926505617737398</v>
      </c>
      <c r="T242" s="40">
        <v>9.3130206097731492</v>
      </c>
      <c r="U242" s="40">
        <v>10.901108336836399</v>
      </c>
      <c r="V242" s="40">
        <v>12.5326596152661</v>
      </c>
      <c r="W242" s="40">
        <v>13.915685020649899</v>
      </c>
      <c r="X242" s="40">
        <v>15.3306881084611</v>
      </c>
      <c r="Y242" s="40">
        <v>16.7371128368274</v>
      </c>
      <c r="Z242" s="40">
        <v>17.399223017277599</v>
      </c>
      <c r="AA242" s="40">
        <v>17.341455265087198</v>
      </c>
      <c r="AB242" s="40">
        <v>16.586436632742899</v>
      </c>
      <c r="AC242" s="40">
        <v>15.635350689770901</v>
      </c>
      <c r="AD242" s="40">
        <v>14.5483879491498</v>
      </c>
      <c r="AE242" s="40">
        <v>12.407392238858399</v>
      </c>
      <c r="AF242" s="40">
        <v>10.1933696826353</v>
      </c>
      <c r="AG242" s="40">
        <v>4.7235890151147701E-2</v>
      </c>
      <c r="AH242" s="40">
        <v>2.4573374858313301E-2</v>
      </c>
      <c r="AI242" s="40">
        <v>-3.39190963638097E-2</v>
      </c>
      <c r="AJ242" s="40">
        <v>-3.16807163460706E-2</v>
      </c>
      <c r="AK242" s="40">
        <v>-4.1203706471236903E-2</v>
      </c>
      <c r="AL242" s="40">
        <v>-0.109177919475396</v>
      </c>
      <c r="AM242" s="40">
        <v>-0.14084279191033</v>
      </c>
      <c r="AN242" s="40">
        <v>-0.109029844143764</v>
      </c>
      <c r="AO242" s="40">
        <v>-1.6100609773086801E-2</v>
      </c>
      <c r="AP242" s="40">
        <v>-0.16149044314248001</v>
      </c>
      <c r="AQ242" s="40">
        <v>-9.7394958723626301E-2</v>
      </c>
      <c r="AR242" s="40">
        <v>-5.6291271392072899E-2</v>
      </c>
      <c r="AS242" s="40">
        <v>-2.5404910119143601E-2</v>
      </c>
      <c r="AT242" s="40">
        <v>0.101127018324196</v>
      </c>
      <c r="AU242" s="40">
        <v>1.0306286382482499</v>
      </c>
      <c r="AV242" s="40">
        <v>1.0906794997703799</v>
      </c>
      <c r="AW242" s="40">
        <v>1.16245220963568</v>
      </c>
      <c r="AX242" s="40">
        <v>1.3889255119436099</v>
      </c>
      <c r="AY242" s="40">
        <v>1.0254265816111801</v>
      </c>
      <c r="AZ242" s="40">
        <v>-0.335319964363059</v>
      </c>
      <c r="BA242" s="40">
        <v>-0.56793391310874497</v>
      </c>
      <c r="BB242" s="40">
        <v>-0.47786082674671898</v>
      </c>
      <c r="BC242" s="40">
        <v>-0.24259156030319801</v>
      </c>
      <c r="BD242" s="40">
        <v>-5.21648803356951E-2</v>
      </c>
      <c r="BE242" s="40">
        <v>9.1403063472164897E-2</v>
      </c>
      <c r="BF242" s="40">
        <v>7.0011817182638603E-2</v>
      </c>
      <c r="BG242" s="40">
        <v>-1.3148822728926001E-3</v>
      </c>
      <c r="BH242" s="40">
        <v>4.1833192079973498E-3</v>
      </c>
      <c r="BI242" s="40">
        <v>-3.2212984536902798E-3</v>
      </c>
      <c r="BJ242" s="40">
        <v>-7.1446169164187098E-2</v>
      </c>
      <c r="BK242" s="40">
        <v>-9.7723042047534903E-2</v>
      </c>
      <c r="BL242" s="40">
        <v>-5.8603576443439602E-2</v>
      </c>
      <c r="BM242" s="40">
        <v>3.8450171379548197E-2</v>
      </c>
      <c r="BN242" s="40">
        <v>-0.111414648463202</v>
      </c>
      <c r="BO242" s="40">
        <v>-4.5602274919506101E-2</v>
      </c>
      <c r="BP242" s="40">
        <v>-3.2345702205953598E-2</v>
      </c>
      <c r="BQ242" s="40">
        <v>-1.59181141013321E-3</v>
      </c>
      <c r="BR242" s="40">
        <v>0.17699251264780599</v>
      </c>
      <c r="BS242" s="40">
        <v>1.1008148480714901</v>
      </c>
      <c r="BT242" s="40">
        <v>1.18699787400365</v>
      </c>
      <c r="BU242" s="40">
        <v>1.2654360711103201</v>
      </c>
      <c r="BV242" s="40">
        <v>1.4681202166078999</v>
      </c>
      <c r="BW242" s="40">
        <v>1.1095460328472599</v>
      </c>
      <c r="BX242" s="40">
        <v>-0.27395162185326999</v>
      </c>
      <c r="BY242" s="40">
        <v>-0.48607066732950299</v>
      </c>
      <c r="BZ242" s="40">
        <v>-0.41991752611308503</v>
      </c>
      <c r="CA242" s="40">
        <v>-0.20154063190749</v>
      </c>
      <c r="CB242" s="40">
        <v>1.2326750530893099E-2</v>
      </c>
      <c r="CC242" s="40">
        <v>0.121993113169165</v>
      </c>
      <c r="CD242" s="40">
        <v>0.10148234391870101</v>
      </c>
      <c r="CE242" s="40">
        <v>2.1266697085236302E-2</v>
      </c>
      <c r="CF242" s="40">
        <v>2.90226409812081E-2</v>
      </c>
      <c r="CG242" s="40">
        <v>2.3085201634591299E-2</v>
      </c>
      <c r="CH242" s="40">
        <v>-4.5313273839743998E-2</v>
      </c>
      <c r="CI242" s="40">
        <v>-6.7858434646965005E-2</v>
      </c>
      <c r="CJ242" s="40">
        <v>-2.36784970462228E-2</v>
      </c>
      <c r="CK242" s="40">
        <v>7.6231876229453405E-2</v>
      </c>
      <c r="CL242" s="40">
        <v>-7.6732305612726495E-2</v>
      </c>
      <c r="CM242" s="40">
        <v>-9.7308198912729304E-3</v>
      </c>
      <c r="CN242" s="40">
        <v>-1.5761073932317099E-2</v>
      </c>
      <c r="CO242" s="40">
        <v>1.49010682145985E-2</v>
      </c>
      <c r="CP242" s="40">
        <v>0.22953672290955601</v>
      </c>
      <c r="CQ242" s="40">
        <v>1.1494256031889201</v>
      </c>
      <c r="CR242" s="40">
        <v>1.2537076865858301</v>
      </c>
      <c r="CS242" s="40">
        <v>1.336762379851</v>
      </c>
      <c r="CT242" s="40">
        <v>1.52297022780994</v>
      </c>
      <c r="CU242" s="40">
        <v>1.1678069085228</v>
      </c>
      <c r="CV242" s="40">
        <v>-0.23144809477553199</v>
      </c>
      <c r="CW242" s="40">
        <v>-0.42937243268035202</v>
      </c>
      <c r="CX242" s="40">
        <v>-0.379786172605171</v>
      </c>
      <c r="CY242" s="40">
        <v>-0.173108883952835</v>
      </c>
      <c r="CZ242" s="40">
        <v>5.6993457610169801E-2</v>
      </c>
      <c r="DA242" s="40">
        <v>0.152583162866165</v>
      </c>
      <c r="DB242" s="40">
        <v>0.13295287065476399</v>
      </c>
      <c r="DC242" s="40">
        <v>4.3848276443365197E-2</v>
      </c>
      <c r="DD242" s="40">
        <v>5.3861962754418902E-2</v>
      </c>
      <c r="DE242" s="40">
        <v>4.9391701722872799E-2</v>
      </c>
      <c r="DF242" s="40">
        <v>-1.91803785153008E-2</v>
      </c>
      <c r="DG242" s="40">
        <v>-3.7993827246395002E-2</v>
      </c>
      <c r="DH242" s="40">
        <v>1.12465823509939E-2</v>
      </c>
      <c r="DI242" s="40">
        <v>0.11401358107935899</v>
      </c>
      <c r="DJ242" s="40">
        <v>-4.2049962762251002E-2</v>
      </c>
      <c r="DK242" s="40">
        <v>2.6140635136960199E-2</v>
      </c>
      <c r="DL242" s="40">
        <v>8.2355434131933195E-4</v>
      </c>
      <c r="DM242" s="40">
        <v>3.1393947839330097E-2</v>
      </c>
      <c r="DN242" s="40">
        <v>0.282080933171307</v>
      </c>
      <c r="DO242" s="40">
        <v>1.19803635830635</v>
      </c>
      <c r="DP242" s="40">
        <v>1.32041749916801</v>
      </c>
      <c r="DQ242" s="40">
        <v>1.4080886885916899</v>
      </c>
      <c r="DR242" s="40">
        <v>1.57782023901198</v>
      </c>
      <c r="DS242" s="40">
        <v>1.2260677841983401</v>
      </c>
      <c r="DT242" s="40">
        <v>-0.188944567697794</v>
      </c>
      <c r="DU242" s="40">
        <v>-0.372674198031202</v>
      </c>
      <c r="DV242" s="40">
        <v>-0.33965481909725598</v>
      </c>
      <c r="DW242" s="40">
        <v>-0.14467713599818</v>
      </c>
      <c r="DX242" s="40">
        <v>0.101660164689446</v>
      </c>
      <c r="DY242" s="40">
        <v>0.19675033618718199</v>
      </c>
      <c r="DZ242" s="40">
        <v>0.178391312979089</v>
      </c>
      <c r="EA242" s="40">
        <v>7.6452490534282297E-2</v>
      </c>
      <c r="EB242" s="40">
        <v>8.9725998308486807E-2</v>
      </c>
      <c r="EC242" s="40">
        <v>8.7374109740419398E-2</v>
      </c>
      <c r="ED242" s="40">
        <v>1.85513717959081E-2</v>
      </c>
      <c r="EE242" s="40">
        <v>5.1259226163998502E-3</v>
      </c>
      <c r="EF242" s="40">
        <v>6.1672850051318402E-2</v>
      </c>
      <c r="EG242" s="40">
        <v>0.168564362231994</v>
      </c>
      <c r="EH242" s="40">
        <v>8.0258319170271996E-3</v>
      </c>
      <c r="EI242" s="40">
        <v>7.7933318941080396E-2</v>
      </c>
      <c r="EJ242" s="40">
        <v>2.47691235274386E-2</v>
      </c>
      <c r="EK242" s="40">
        <v>5.5207046548340501E-2</v>
      </c>
      <c r="EL242" s="40">
        <v>0.35794642749491701</v>
      </c>
      <c r="EM242" s="40">
        <v>1.2682225681296</v>
      </c>
      <c r="EN242" s="40">
        <v>1.4167358734012701</v>
      </c>
      <c r="EO242" s="40">
        <v>1.51107255006633</v>
      </c>
      <c r="EP242" s="40">
        <v>1.65701494367627</v>
      </c>
      <c r="EQ242" s="40">
        <v>1.31018723543442</v>
      </c>
      <c r="ER242" s="40">
        <v>-0.12757622518800399</v>
      </c>
      <c r="ES242" s="40">
        <v>-0.29081095225196002</v>
      </c>
      <c r="ET242" s="40">
        <v>-0.28171151846362202</v>
      </c>
      <c r="EU242" s="40">
        <v>-0.103626207602472</v>
      </c>
      <c r="EV242" s="40">
        <v>0.16615179555603499</v>
      </c>
      <c r="EW242" s="40">
        <v>80</v>
      </c>
      <c r="EX242" s="40">
        <v>79.5</v>
      </c>
      <c r="EY242" s="40">
        <v>78</v>
      </c>
      <c r="EZ242" s="40">
        <v>76.5</v>
      </c>
      <c r="FA242" s="40">
        <v>76</v>
      </c>
      <c r="FB242" s="40">
        <v>73.5</v>
      </c>
      <c r="FC242" s="40">
        <v>72</v>
      </c>
      <c r="FD242" s="40">
        <v>71.5</v>
      </c>
      <c r="FE242" s="40">
        <v>75.5</v>
      </c>
      <c r="FF242" s="40">
        <v>81.5</v>
      </c>
      <c r="FG242" s="40">
        <v>85</v>
      </c>
      <c r="FH242" s="40">
        <v>89</v>
      </c>
      <c r="FI242" s="40">
        <v>91.5</v>
      </c>
      <c r="FJ242" s="40">
        <v>94.5</v>
      </c>
      <c r="FK242" s="40">
        <v>96</v>
      </c>
      <c r="FL242" s="40">
        <v>97</v>
      </c>
      <c r="FM242" s="40">
        <v>99</v>
      </c>
      <c r="FN242" s="40">
        <v>99</v>
      </c>
      <c r="FO242" s="40">
        <v>99</v>
      </c>
      <c r="FP242" s="40">
        <v>97.5</v>
      </c>
      <c r="FQ242" s="40">
        <v>94.5</v>
      </c>
      <c r="FR242" s="40">
        <v>92</v>
      </c>
      <c r="FS242" s="40">
        <v>88.5</v>
      </c>
      <c r="FT242" s="40">
        <v>85</v>
      </c>
      <c r="FU242" s="40">
        <v>1.7515547414195001E-2</v>
      </c>
      <c r="FV242" s="40">
        <v>0</v>
      </c>
      <c r="FW242" s="40">
        <v>0</v>
      </c>
      <c r="FX242" s="41">
        <v>1</v>
      </c>
      <c r="FY242" s="22"/>
      <c r="FZ242" s="22"/>
    </row>
    <row r="243" spans="1:182" x14ac:dyDescent="0.2">
      <c r="A243" t="s">
        <v>42</v>
      </c>
      <c r="B243" t="s">
        <v>58</v>
      </c>
      <c r="C243" t="s">
        <v>3</v>
      </c>
      <c r="D243" t="s">
        <v>39</v>
      </c>
      <c r="E243" t="s">
        <v>1</v>
      </c>
      <c r="F243" s="22" t="s">
        <v>77</v>
      </c>
      <c r="G243" s="35">
        <v>43690</v>
      </c>
      <c r="H243" s="40">
        <v>5823</v>
      </c>
      <c r="I243" s="40">
        <v>7.1234802662846803</v>
      </c>
      <c r="J243" s="40">
        <v>6.4305944763817502</v>
      </c>
      <c r="K243" s="40">
        <v>5.7105649210756804</v>
      </c>
      <c r="L243" s="40">
        <v>5.21447257792759</v>
      </c>
      <c r="M243" s="40">
        <v>5.0002845212528397</v>
      </c>
      <c r="N243" s="40">
        <v>4.66485367932109</v>
      </c>
      <c r="O243" s="40">
        <v>4.7184839574433903</v>
      </c>
      <c r="P243" s="40">
        <v>4.9245348792977497</v>
      </c>
      <c r="Q243" s="40">
        <v>5.3847042164788501</v>
      </c>
      <c r="R243" s="40">
        <v>6.1654414865901703</v>
      </c>
      <c r="S243" s="40">
        <v>7.1406043726591903</v>
      </c>
      <c r="T243" s="40">
        <v>8.3002917937530203</v>
      </c>
      <c r="U243" s="40">
        <v>9.7087270880981293</v>
      </c>
      <c r="V243" s="40">
        <v>11.158196145643799</v>
      </c>
      <c r="W243" s="40">
        <v>12.398625726854201</v>
      </c>
      <c r="X243" s="40">
        <v>13.656245445518399</v>
      </c>
      <c r="Y243" s="40">
        <v>14.8958621823807</v>
      </c>
      <c r="Z243" s="40">
        <v>15.469595297834299</v>
      </c>
      <c r="AA243" s="40">
        <v>15.4094255777977</v>
      </c>
      <c r="AB243" s="40">
        <v>14.714452859538399</v>
      </c>
      <c r="AC243" s="40">
        <v>13.8704185560622</v>
      </c>
      <c r="AD243" s="40">
        <v>12.9155380773055</v>
      </c>
      <c r="AE243" s="40">
        <v>11.046912226412999</v>
      </c>
      <c r="AF243" s="40">
        <v>9.0996749687645799</v>
      </c>
      <c r="AG243" s="40">
        <v>6.3397588058684798E-2</v>
      </c>
      <c r="AH243" s="40">
        <v>2.6469074151806899E-2</v>
      </c>
      <c r="AI243" s="40">
        <v>-3.00595460584984E-2</v>
      </c>
      <c r="AJ243" s="40">
        <v>-4.6928861903074402E-2</v>
      </c>
      <c r="AK243" s="40">
        <v>-4.6017282772400803E-2</v>
      </c>
      <c r="AL243" s="40">
        <v>-0.104165511121121</v>
      </c>
      <c r="AM243" s="40">
        <v>-0.135836505776156</v>
      </c>
      <c r="AN243" s="40">
        <v>-9.4877706597361694E-2</v>
      </c>
      <c r="AO243" s="40">
        <v>-2.0057070556849299E-2</v>
      </c>
      <c r="AP243" s="40">
        <v>-0.141670360175359</v>
      </c>
      <c r="AQ243" s="40">
        <v>-7.1190000382338206E-2</v>
      </c>
      <c r="AR243" s="40">
        <v>-3.8764808452085603E-2</v>
      </c>
      <c r="AS243" s="40">
        <v>-2.2940941221821099E-2</v>
      </c>
      <c r="AT243" s="40">
        <v>0.10516192457701599</v>
      </c>
      <c r="AU243" s="40">
        <v>0.75538213152411204</v>
      </c>
      <c r="AV243" s="40">
        <v>0.77790704129895505</v>
      </c>
      <c r="AW243" s="40">
        <v>0.80901168178221095</v>
      </c>
      <c r="AX243" s="40">
        <v>1.0087513458655</v>
      </c>
      <c r="AY243" s="40">
        <v>0.88396417174165498</v>
      </c>
      <c r="AZ243" s="40">
        <v>-7.6799924352454904E-2</v>
      </c>
      <c r="BA243" s="40">
        <v>-0.33016929259414002</v>
      </c>
      <c r="BB243" s="40">
        <v>-0.33102884159926799</v>
      </c>
      <c r="BC243" s="40">
        <v>-0.186373855641844</v>
      </c>
      <c r="BD243" s="40">
        <v>-4.5051262277049503E-2</v>
      </c>
      <c r="BE243" s="40">
        <v>0.10184551437695601</v>
      </c>
      <c r="BF243" s="40">
        <v>6.3816839970714606E-2</v>
      </c>
      <c r="BG243" s="40">
        <v>-3.1877517963168501E-3</v>
      </c>
      <c r="BH243" s="40">
        <v>-1.2528988379948499E-2</v>
      </c>
      <c r="BI243" s="40">
        <v>-1.5836170982224399E-2</v>
      </c>
      <c r="BJ243" s="40">
        <v>-7.2786529881847306E-2</v>
      </c>
      <c r="BK243" s="40">
        <v>-9.8998528035230807E-2</v>
      </c>
      <c r="BL243" s="40">
        <v>-5.1263883841865802E-2</v>
      </c>
      <c r="BM243" s="40">
        <v>2.8274543380362002E-2</v>
      </c>
      <c r="BN243" s="40">
        <v>-9.6325464350260903E-2</v>
      </c>
      <c r="BO243" s="40">
        <v>-2.0398919441895501E-2</v>
      </c>
      <c r="BP243" s="40">
        <v>-2.0902658075382399E-2</v>
      </c>
      <c r="BQ243" s="40">
        <v>-5.1398416334901701E-3</v>
      </c>
      <c r="BR243" s="40">
        <v>0.166521509114639</v>
      </c>
      <c r="BS243" s="40">
        <v>0.80421005253053601</v>
      </c>
      <c r="BT243" s="40">
        <v>0.85582211409425801</v>
      </c>
      <c r="BU243" s="40">
        <v>0.89008883235048097</v>
      </c>
      <c r="BV243" s="40">
        <v>1.0761797473831101</v>
      </c>
      <c r="BW243" s="40">
        <v>0.95159244921727804</v>
      </c>
      <c r="BX243" s="40">
        <v>-2.4267042091866201E-2</v>
      </c>
      <c r="BY243" s="40">
        <v>-0.25928115035367899</v>
      </c>
      <c r="BZ243" s="40">
        <v>-0.27451706724291502</v>
      </c>
      <c r="CA243" s="40">
        <v>-0.14451666559286899</v>
      </c>
      <c r="CB243" s="40">
        <v>1.87030667644075E-2</v>
      </c>
      <c r="CC243" s="40">
        <v>0.128474431022225</v>
      </c>
      <c r="CD243" s="40">
        <v>8.9683788805510395E-2</v>
      </c>
      <c r="CE243" s="40">
        <v>1.54235710509286E-2</v>
      </c>
      <c r="CF243" s="40">
        <v>1.12962592308647E-2</v>
      </c>
      <c r="CG243" s="40">
        <v>5.0671751038353996E-3</v>
      </c>
      <c r="CH243" s="40">
        <v>-5.1053543064376199E-2</v>
      </c>
      <c r="CI243" s="40">
        <v>-7.3484656870293402E-2</v>
      </c>
      <c r="CJ243" s="40">
        <v>-2.1057083060890502E-2</v>
      </c>
      <c r="CK243" s="40">
        <v>6.17488719621275E-2</v>
      </c>
      <c r="CL243" s="40">
        <v>-6.4919727634595303E-2</v>
      </c>
      <c r="CM243" s="40">
        <v>1.4778828494107501E-2</v>
      </c>
      <c r="CN243" s="40">
        <v>-8.5313871374111099E-3</v>
      </c>
      <c r="CO243" s="40">
        <v>7.1891457144316303E-3</v>
      </c>
      <c r="CP243" s="40">
        <v>0.20901897044753301</v>
      </c>
      <c r="CQ243" s="40">
        <v>0.83802812187655296</v>
      </c>
      <c r="CR243" s="40">
        <v>0.90978585616193397</v>
      </c>
      <c r="CS243" s="40">
        <v>0.94624261985116997</v>
      </c>
      <c r="CT243" s="40">
        <v>1.1228804528690901</v>
      </c>
      <c r="CU243" s="40">
        <v>0.99843158818289901</v>
      </c>
      <c r="CV243" s="40">
        <v>1.21170721324726E-2</v>
      </c>
      <c r="CW243" s="40">
        <v>-0.210184238982359</v>
      </c>
      <c r="CX243" s="40">
        <v>-0.23537718447382999</v>
      </c>
      <c r="CY243" s="40">
        <v>-0.11552650327325199</v>
      </c>
      <c r="CZ243" s="40">
        <v>6.2859120845618593E-2</v>
      </c>
      <c r="DA243" s="40">
        <v>0.15510334766749401</v>
      </c>
      <c r="DB243" s="40">
        <v>0.115550737640306</v>
      </c>
      <c r="DC243" s="40">
        <v>3.4034893898173997E-2</v>
      </c>
      <c r="DD243" s="40">
        <v>3.5121506841677898E-2</v>
      </c>
      <c r="DE243" s="40">
        <v>2.59705211898952E-2</v>
      </c>
      <c r="DF243" s="40">
        <v>-2.9320556246905199E-2</v>
      </c>
      <c r="DG243" s="40">
        <v>-4.7970785705356102E-2</v>
      </c>
      <c r="DH243" s="40">
        <v>9.1497177200848406E-3</v>
      </c>
      <c r="DI243" s="40">
        <v>9.5223200543892994E-2</v>
      </c>
      <c r="DJ243" s="40">
        <v>-3.3513990918929697E-2</v>
      </c>
      <c r="DK243" s="40">
        <v>4.9956576430110401E-2</v>
      </c>
      <c r="DL243" s="40">
        <v>3.83988380056015E-3</v>
      </c>
      <c r="DM243" s="40">
        <v>1.95181330623534E-2</v>
      </c>
      <c r="DN243" s="40">
        <v>0.25151643178042798</v>
      </c>
      <c r="DO243" s="40">
        <v>0.87184619122257001</v>
      </c>
      <c r="DP243" s="40">
        <v>0.96374959822961004</v>
      </c>
      <c r="DQ243" s="40">
        <v>1.0023964073518601</v>
      </c>
      <c r="DR243" s="40">
        <v>1.1695811583550699</v>
      </c>
      <c r="DS243" s="40">
        <v>1.04527072714852</v>
      </c>
      <c r="DT243" s="40">
        <v>4.8501186356811499E-2</v>
      </c>
      <c r="DU243" s="40">
        <v>-0.161087327611039</v>
      </c>
      <c r="DV243" s="40">
        <v>-0.19623730170474399</v>
      </c>
      <c r="DW243" s="40">
        <v>-8.6536340953635493E-2</v>
      </c>
      <c r="DX243" s="40">
        <v>0.10701517492683001</v>
      </c>
      <c r="DY243" s="40">
        <v>0.19355127398576499</v>
      </c>
      <c r="DZ243" s="40">
        <v>0.15289850345921399</v>
      </c>
      <c r="EA243" s="40">
        <v>6.0906688160355597E-2</v>
      </c>
      <c r="EB243" s="40">
        <v>6.9521380364803806E-2</v>
      </c>
      <c r="EC243" s="40">
        <v>5.61516329800716E-2</v>
      </c>
      <c r="ED243" s="40">
        <v>2.0584249923688699E-3</v>
      </c>
      <c r="EE243" s="40">
        <v>-1.11328079644307E-2</v>
      </c>
      <c r="EF243" s="40">
        <v>5.2763540475580802E-2</v>
      </c>
      <c r="EG243" s="40">
        <v>0.14355481448110399</v>
      </c>
      <c r="EH243" s="40">
        <v>1.1830904906168199E-2</v>
      </c>
      <c r="EI243" s="40">
        <v>0.100747657370553</v>
      </c>
      <c r="EJ243" s="40">
        <v>2.17020341772634E-2</v>
      </c>
      <c r="EK243" s="40">
        <v>3.7319232650684299E-2</v>
      </c>
      <c r="EL243" s="40">
        <v>0.31287601631805101</v>
      </c>
      <c r="EM243" s="40">
        <v>0.92067411222899398</v>
      </c>
      <c r="EN243" s="40">
        <v>1.04166467102491</v>
      </c>
      <c r="EO243" s="40">
        <v>1.08347355792013</v>
      </c>
      <c r="EP243" s="40">
        <v>1.23700955987268</v>
      </c>
      <c r="EQ243" s="40">
        <v>1.11289900462414</v>
      </c>
      <c r="ER243" s="40">
        <v>0.1010340686174</v>
      </c>
      <c r="ES243" s="40">
        <v>-9.0199185370578694E-2</v>
      </c>
      <c r="ET243" s="40">
        <v>-0.139725527348392</v>
      </c>
      <c r="EU243" s="40">
        <v>-4.4679150904660299E-2</v>
      </c>
      <c r="EV243" s="40">
        <v>0.170769503968287</v>
      </c>
      <c r="EW243" s="40">
        <v>80</v>
      </c>
      <c r="EX243" s="40">
        <v>79.5</v>
      </c>
      <c r="EY243" s="40">
        <v>78</v>
      </c>
      <c r="EZ243" s="40">
        <v>76.5</v>
      </c>
      <c r="FA243" s="40">
        <v>76</v>
      </c>
      <c r="FB243" s="40">
        <v>73.5</v>
      </c>
      <c r="FC243" s="40">
        <v>72</v>
      </c>
      <c r="FD243" s="40">
        <v>71.5</v>
      </c>
      <c r="FE243" s="40">
        <v>75.5</v>
      </c>
      <c r="FF243" s="40">
        <v>81.5</v>
      </c>
      <c r="FG243" s="40">
        <v>85</v>
      </c>
      <c r="FH243" s="40">
        <v>89</v>
      </c>
      <c r="FI243" s="40">
        <v>91.5</v>
      </c>
      <c r="FJ243" s="40">
        <v>94.5</v>
      </c>
      <c r="FK243" s="40">
        <v>96</v>
      </c>
      <c r="FL243" s="40">
        <v>97</v>
      </c>
      <c r="FM243" s="40">
        <v>99</v>
      </c>
      <c r="FN243" s="40">
        <v>99</v>
      </c>
      <c r="FO243" s="40">
        <v>99</v>
      </c>
      <c r="FP243" s="40">
        <v>97.5</v>
      </c>
      <c r="FQ243" s="40">
        <v>94.5</v>
      </c>
      <c r="FR243" s="40">
        <v>92</v>
      </c>
      <c r="FS243" s="40">
        <v>88.5</v>
      </c>
      <c r="FT243" s="40">
        <v>85</v>
      </c>
      <c r="FU243" s="40">
        <v>1.5553882188264E-2</v>
      </c>
      <c r="FV243" s="40">
        <v>0</v>
      </c>
      <c r="FW243" s="40">
        <v>0</v>
      </c>
      <c r="FX243" s="41">
        <v>1</v>
      </c>
      <c r="FY243" s="22"/>
      <c r="FZ243" s="22"/>
    </row>
    <row r="244" spans="1:182" x14ac:dyDescent="0.2">
      <c r="A244" t="s">
        <v>42</v>
      </c>
      <c r="B244" t="s">
        <v>58</v>
      </c>
      <c r="C244" t="s">
        <v>3</v>
      </c>
      <c r="D244" t="s">
        <v>39</v>
      </c>
      <c r="E244" t="s">
        <v>1</v>
      </c>
      <c r="F244" s="22" t="s">
        <v>78</v>
      </c>
      <c r="G244" s="35">
        <v>43690</v>
      </c>
      <c r="H244" s="40">
        <v>704</v>
      </c>
      <c r="I244" s="40">
        <v>0.81627623036804997</v>
      </c>
      <c r="J244" s="40">
        <v>0.73817844583251602</v>
      </c>
      <c r="K244" s="40">
        <v>0.64995697278500897</v>
      </c>
      <c r="L244" s="40">
        <v>0.58578536685948301</v>
      </c>
      <c r="M244" s="40">
        <v>0.56591894703790302</v>
      </c>
      <c r="N244" s="40">
        <v>0.53303115069930496</v>
      </c>
      <c r="O244" s="40">
        <v>0.55387544926766796</v>
      </c>
      <c r="P244" s="40">
        <v>0.56574845215783698</v>
      </c>
      <c r="Q244" s="40">
        <v>0.626625853622647</v>
      </c>
      <c r="R244" s="40">
        <v>0.73085177879409902</v>
      </c>
      <c r="S244" s="40">
        <v>0.84983627976635601</v>
      </c>
      <c r="T244" s="40">
        <v>1.01288378424063</v>
      </c>
      <c r="U244" s="40">
        <v>1.19307624977975</v>
      </c>
      <c r="V244" s="40">
        <v>1.3747590174337101</v>
      </c>
      <c r="W244" s="40">
        <v>1.5157684698477401</v>
      </c>
      <c r="X244" s="40">
        <v>1.6717754936425</v>
      </c>
      <c r="Y244" s="40">
        <v>1.839875267809</v>
      </c>
      <c r="Z244" s="40">
        <v>1.9270142347619501</v>
      </c>
      <c r="AA244" s="40">
        <v>1.9284041682337301</v>
      </c>
      <c r="AB244" s="40">
        <v>1.8675220065715299</v>
      </c>
      <c r="AC244" s="40">
        <v>1.75859930295615</v>
      </c>
      <c r="AD244" s="40">
        <v>1.6265098971002001</v>
      </c>
      <c r="AE244" s="40">
        <v>1.3506522484699399</v>
      </c>
      <c r="AF244" s="40">
        <v>1.08145723458748</v>
      </c>
      <c r="AG244" s="40">
        <v>-4.2097151927732099E-2</v>
      </c>
      <c r="AH244" s="40">
        <v>-1.32013911281646E-2</v>
      </c>
      <c r="AI244" s="40">
        <v>-1.8345367994043699E-2</v>
      </c>
      <c r="AJ244" s="40">
        <v>-4.6090304622927502E-3</v>
      </c>
      <c r="AK244" s="40">
        <v>-7.4591873948325902E-3</v>
      </c>
      <c r="AL244" s="40">
        <v>-1.52234602639454E-2</v>
      </c>
      <c r="AM244" s="40">
        <v>-1.7153332852736E-2</v>
      </c>
      <c r="AN244" s="40">
        <v>-2.6273041510950199E-2</v>
      </c>
      <c r="AO244" s="40">
        <v>-1.0973553052766099E-2</v>
      </c>
      <c r="AP244" s="40">
        <v>-3.1496841229339899E-2</v>
      </c>
      <c r="AQ244" s="40">
        <v>-4.4378879530373297E-2</v>
      </c>
      <c r="AR244" s="40">
        <v>-1.9765281733703399E-2</v>
      </c>
      <c r="AS244" s="40">
        <v>-5.3624726611855604E-3</v>
      </c>
      <c r="AT244" s="40">
        <v>-2.6415078400688199E-2</v>
      </c>
      <c r="AU244" s="40">
        <v>0.26318834461392798</v>
      </c>
      <c r="AV244" s="40">
        <v>0.29161401678438997</v>
      </c>
      <c r="AW244" s="40">
        <v>0.34400614503719001</v>
      </c>
      <c r="AX244" s="40">
        <v>0.35989171133576198</v>
      </c>
      <c r="AY244" s="40">
        <v>0.112783447997409</v>
      </c>
      <c r="AZ244" s="40">
        <v>-0.29926247684561003</v>
      </c>
      <c r="BA244" s="40">
        <v>-0.27915488551288298</v>
      </c>
      <c r="BB244" s="40">
        <v>-0.18724228143125801</v>
      </c>
      <c r="BC244" s="40">
        <v>-9.0777929147608405E-2</v>
      </c>
      <c r="BD244" s="40">
        <v>-3.6376486597079101E-2</v>
      </c>
      <c r="BE244" s="40">
        <v>-2.62238958637213E-2</v>
      </c>
      <c r="BF244" s="40">
        <v>-2.1190247502707199E-3</v>
      </c>
      <c r="BG244" s="40">
        <v>-7.2849967074209397E-3</v>
      </c>
      <c r="BH244" s="40">
        <v>5.6390073694039299E-3</v>
      </c>
      <c r="BI244" s="40">
        <v>5.0871322340585801E-3</v>
      </c>
      <c r="BJ244" s="40">
        <v>-5.9516748160645602E-3</v>
      </c>
      <c r="BK244" s="40">
        <v>-6.9801868637509798E-3</v>
      </c>
      <c r="BL244" s="40">
        <v>-1.6264284631020101E-2</v>
      </c>
      <c r="BM244" s="40">
        <v>1.54350695193415E-3</v>
      </c>
      <c r="BN244" s="40">
        <v>-2.2124419755316E-2</v>
      </c>
      <c r="BO244" s="40">
        <v>-3.47726824027201E-2</v>
      </c>
      <c r="BP244" s="40">
        <v>-1.2225773930548699E-2</v>
      </c>
      <c r="BQ244" s="40">
        <v>2.2687514722394999E-3</v>
      </c>
      <c r="BR244" s="40">
        <v>6.3820152400073302E-4</v>
      </c>
      <c r="BS244" s="40">
        <v>0.293926669272977</v>
      </c>
      <c r="BT244" s="40">
        <v>0.32440622534812902</v>
      </c>
      <c r="BU244" s="40">
        <v>0.37468778019745003</v>
      </c>
      <c r="BV244" s="40">
        <v>0.385830414317543</v>
      </c>
      <c r="BW244" s="40">
        <v>0.143862935756842</v>
      </c>
      <c r="BX244" s="40">
        <v>-0.27457979106052299</v>
      </c>
      <c r="BY244" s="40">
        <v>-0.25162591105850202</v>
      </c>
      <c r="BZ244" s="40">
        <v>-0.16879153595104099</v>
      </c>
      <c r="CA244" s="40">
        <v>-7.6587045169162801E-2</v>
      </c>
      <c r="CB244" s="40">
        <v>-2.3517659589936402E-2</v>
      </c>
      <c r="CC244" s="40">
        <v>-1.52301270680117E-2</v>
      </c>
      <c r="CD244" s="40">
        <v>5.5565884431780397E-3</v>
      </c>
      <c r="CE244" s="40">
        <v>3.7538275281640102E-4</v>
      </c>
      <c r="CF244" s="40">
        <v>1.27367671533465E-2</v>
      </c>
      <c r="CG244" s="40">
        <v>1.37766749895511E-2</v>
      </c>
      <c r="CH244" s="40">
        <v>4.6993554077556402E-4</v>
      </c>
      <c r="CI244" s="40">
        <v>6.5703058070281498E-5</v>
      </c>
      <c r="CJ244" s="40">
        <v>-9.3322501053566508E-3</v>
      </c>
      <c r="CK244" s="40">
        <v>1.02127845808448E-2</v>
      </c>
      <c r="CL244" s="40">
        <v>-1.5633109193333598E-2</v>
      </c>
      <c r="CM244" s="40">
        <v>-2.8119459535177999E-2</v>
      </c>
      <c r="CN244" s="40">
        <v>-7.0039337934604401E-3</v>
      </c>
      <c r="CO244" s="40">
        <v>7.5541140602803196E-3</v>
      </c>
      <c r="CP244" s="40">
        <v>1.9375220788244399E-2</v>
      </c>
      <c r="CQ244" s="40">
        <v>0.31521593929459701</v>
      </c>
      <c r="CR244" s="40">
        <v>0.34711800910545199</v>
      </c>
      <c r="CS244" s="40">
        <v>0.39593778724490097</v>
      </c>
      <c r="CT244" s="40">
        <v>0.40379548098643198</v>
      </c>
      <c r="CU244" s="40">
        <v>0.16538849430251301</v>
      </c>
      <c r="CV244" s="40">
        <v>-0.257484638075899</v>
      </c>
      <c r="CW244" s="40">
        <v>-0.232559427212088</v>
      </c>
      <c r="CX244" s="40">
        <v>-0.15601260583739601</v>
      </c>
      <c r="CY244" s="40">
        <v>-6.6758482154956E-2</v>
      </c>
      <c r="CZ244" s="40">
        <v>-1.4611675176248701E-2</v>
      </c>
      <c r="DA244" s="40">
        <v>-4.23635827230214E-3</v>
      </c>
      <c r="DB244" s="40">
        <v>1.3232201636626801E-2</v>
      </c>
      <c r="DC244" s="40">
        <v>8.0357622130537397E-3</v>
      </c>
      <c r="DD244" s="40">
        <v>1.9834526937289099E-2</v>
      </c>
      <c r="DE244" s="40">
        <v>2.24662177450437E-2</v>
      </c>
      <c r="DF244" s="40">
        <v>6.8915458976156899E-3</v>
      </c>
      <c r="DG244" s="40">
        <v>7.1115929798915498E-3</v>
      </c>
      <c r="DH244" s="40">
        <v>-2.40021557969317E-3</v>
      </c>
      <c r="DI244" s="40">
        <v>1.8882062209755399E-2</v>
      </c>
      <c r="DJ244" s="40">
        <v>-9.1417986313512695E-3</v>
      </c>
      <c r="DK244" s="40">
        <v>-2.1466236667635901E-2</v>
      </c>
      <c r="DL244" s="40">
        <v>-1.7820936563721799E-3</v>
      </c>
      <c r="DM244" s="40">
        <v>1.2839476648321101E-2</v>
      </c>
      <c r="DN244" s="40">
        <v>3.8112240052488103E-2</v>
      </c>
      <c r="DO244" s="40">
        <v>0.33650520931621802</v>
      </c>
      <c r="DP244" s="40">
        <v>0.36982979286277501</v>
      </c>
      <c r="DQ244" s="40">
        <v>0.41718779429235098</v>
      </c>
      <c r="DR244" s="40">
        <v>0.42176054765532001</v>
      </c>
      <c r="DS244" s="40">
        <v>0.18691405284818499</v>
      </c>
      <c r="DT244" s="40">
        <v>-0.240389485091274</v>
      </c>
      <c r="DU244" s="40">
        <v>-0.21349294336567401</v>
      </c>
      <c r="DV244" s="40">
        <v>-0.14323367572375201</v>
      </c>
      <c r="DW244" s="40">
        <v>-5.6929919140749199E-2</v>
      </c>
      <c r="DX244" s="40">
        <v>-5.7056907625610302E-3</v>
      </c>
      <c r="DY244" s="40">
        <v>1.16368977917086E-2</v>
      </c>
      <c r="DZ244" s="40">
        <v>2.4314568014520699E-2</v>
      </c>
      <c r="EA244" s="40">
        <v>1.9096133499676499E-2</v>
      </c>
      <c r="EB244" s="40">
        <v>3.0082564768985801E-2</v>
      </c>
      <c r="EC244" s="40">
        <v>3.5012537373934803E-2</v>
      </c>
      <c r="ED244" s="40">
        <v>1.6163331345496499E-2</v>
      </c>
      <c r="EE244" s="40">
        <v>1.7284738968876501E-2</v>
      </c>
      <c r="EF244" s="40">
        <v>7.6085413002369498E-3</v>
      </c>
      <c r="EG244" s="40">
        <v>3.1399122214455698E-2</v>
      </c>
      <c r="EH244" s="40">
        <v>2.3062284267270699E-4</v>
      </c>
      <c r="EI244" s="40">
        <v>-1.18600395399827E-2</v>
      </c>
      <c r="EJ244" s="40">
        <v>5.75741414678248E-3</v>
      </c>
      <c r="EK244" s="40">
        <v>2.04707007817462E-2</v>
      </c>
      <c r="EL244" s="40">
        <v>6.51655199771769E-2</v>
      </c>
      <c r="EM244" s="40">
        <v>0.36724353397526699</v>
      </c>
      <c r="EN244" s="40">
        <v>0.402622001426513</v>
      </c>
      <c r="EO244" s="40">
        <v>0.44786942945261099</v>
      </c>
      <c r="EP244" s="40">
        <v>0.44769925063710098</v>
      </c>
      <c r="EQ244" s="40">
        <v>0.217993540607618</v>
      </c>
      <c r="ER244" s="40">
        <v>-0.215706799306188</v>
      </c>
      <c r="ES244" s="40">
        <v>-0.18596396891129399</v>
      </c>
      <c r="ET244" s="40">
        <v>-0.124782930243535</v>
      </c>
      <c r="EU244" s="40">
        <v>-4.2739035162303603E-2</v>
      </c>
      <c r="EV244" s="40">
        <v>7.1531362445816397E-3</v>
      </c>
      <c r="EW244" s="40">
        <v>80</v>
      </c>
      <c r="EX244" s="40">
        <v>79.5</v>
      </c>
      <c r="EY244" s="40">
        <v>78</v>
      </c>
      <c r="EZ244" s="40">
        <v>76.5</v>
      </c>
      <c r="FA244" s="40">
        <v>76</v>
      </c>
      <c r="FB244" s="40">
        <v>73.5</v>
      </c>
      <c r="FC244" s="40">
        <v>72</v>
      </c>
      <c r="FD244" s="40">
        <v>71.5</v>
      </c>
      <c r="FE244" s="40">
        <v>75.5</v>
      </c>
      <c r="FF244" s="40">
        <v>81.5</v>
      </c>
      <c r="FG244" s="40">
        <v>85</v>
      </c>
      <c r="FH244" s="40">
        <v>89</v>
      </c>
      <c r="FI244" s="40">
        <v>91.5</v>
      </c>
      <c r="FJ244" s="40">
        <v>94.5</v>
      </c>
      <c r="FK244" s="40">
        <v>96</v>
      </c>
      <c r="FL244" s="40">
        <v>97</v>
      </c>
      <c r="FM244" s="40">
        <v>99</v>
      </c>
      <c r="FN244" s="40">
        <v>99</v>
      </c>
      <c r="FO244" s="40">
        <v>99</v>
      </c>
      <c r="FP244" s="40">
        <v>97.5</v>
      </c>
      <c r="FQ244" s="40">
        <v>94.5</v>
      </c>
      <c r="FR244" s="40">
        <v>92</v>
      </c>
      <c r="FS244" s="40">
        <v>88.5</v>
      </c>
      <c r="FT244" s="40">
        <v>85</v>
      </c>
      <c r="FU244" s="40">
        <v>5.6743195488932897E-2</v>
      </c>
      <c r="FV244" s="40">
        <v>0</v>
      </c>
      <c r="FW244" s="40">
        <v>0</v>
      </c>
      <c r="FX244" s="41">
        <v>1</v>
      </c>
      <c r="FY244" s="22"/>
      <c r="FZ244" s="22"/>
    </row>
    <row r="245" spans="1:182" x14ac:dyDescent="0.2">
      <c r="A245" t="s">
        <v>42</v>
      </c>
      <c r="B245" t="s">
        <v>58</v>
      </c>
      <c r="C245" t="s">
        <v>3</v>
      </c>
      <c r="D245" t="s">
        <v>39</v>
      </c>
      <c r="E245" t="s">
        <v>77</v>
      </c>
      <c r="F245" s="22" t="s">
        <v>1</v>
      </c>
      <c r="G245" s="35">
        <v>43690</v>
      </c>
      <c r="H245" s="40">
        <v>2857</v>
      </c>
      <c r="I245" s="40">
        <v>3.72167344024164</v>
      </c>
      <c r="J245" s="40">
        <v>3.3738343036478402</v>
      </c>
      <c r="K245" s="40">
        <v>2.9982007118965099</v>
      </c>
      <c r="L245" s="40">
        <v>2.7346682461832801</v>
      </c>
      <c r="M245" s="40">
        <v>2.6337443639977001</v>
      </c>
      <c r="N245" s="40">
        <v>2.5139528677819998</v>
      </c>
      <c r="O245" s="40">
        <v>2.6331156459794101</v>
      </c>
      <c r="P245" s="40">
        <v>2.7351918773797799</v>
      </c>
      <c r="Q245" s="40">
        <v>2.9527307550011801</v>
      </c>
      <c r="R245" s="40">
        <v>3.27861206166282</v>
      </c>
      <c r="S245" s="40">
        <v>3.6616598290171498</v>
      </c>
      <c r="T245" s="40">
        <v>4.15361867788158</v>
      </c>
      <c r="U245" s="40">
        <v>4.8045861304204296</v>
      </c>
      <c r="V245" s="40">
        <v>5.52132312171946</v>
      </c>
      <c r="W245" s="40">
        <v>6.1263838435242697</v>
      </c>
      <c r="X245" s="40">
        <v>6.7676745160448499</v>
      </c>
      <c r="Y245" s="40">
        <v>7.5048809686246303</v>
      </c>
      <c r="Z245" s="40">
        <v>7.9423051206714002</v>
      </c>
      <c r="AA245" s="40">
        <v>8.0457212710840302</v>
      </c>
      <c r="AB245" s="40">
        <v>7.8027074151282498</v>
      </c>
      <c r="AC245" s="40">
        <v>7.36359183650855</v>
      </c>
      <c r="AD245" s="40">
        <v>6.8500838601160403</v>
      </c>
      <c r="AE245" s="40">
        <v>5.8123758843723099</v>
      </c>
      <c r="AF245" s="40">
        <v>4.7691079070917599</v>
      </c>
      <c r="AG245" s="40">
        <v>-2.5839454638931999E-2</v>
      </c>
      <c r="AH245" s="40">
        <v>-1.9115353487784301E-2</v>
      </c>
      <c r="AI245" s="40">
        <v>-5.6429176060918199E-2</v>
      </c>
      <c r="AJ245" s="40">
        <v>-6.4941299656105705E-2</v>
      </c>
      <c r="AK245" s="40">
        <v>-4.1613768830563502E-2</v>
      </c>
      <c r="AL245" s="40">
        <v>-0.1046408980504</v>
      </c>
      <c r="AM245" s="40">
        <v>-0.134149657016645</v>
      </c>
      <c r="AN245" s="40">
        <v>-9.7451485411196706E-2</v>
      </c>
      <c r="AO245" s="40">
        <v>-2.8924787085801901E-2</v>
      </c>
      <c r="AP245" s="40">
        <v>-6.8751070547491897E-2</v>
      </c>
      <c r="AQ245" s="40">
        <v>-9.5897464240066094E-2</v>
      </c>
      <c r="AR245" s="40">
        <v>-4.5953734685547303E-2</v>
      </c>
      <c r="AS245" s="40">
        <v>-2.3035473990594399E-2</v>
      </c>
      <c r="AT245" s="40">
        <v>1.5745707290726701E-2</v>
      </c>
      <c r="AU245" s="40">
        <v>0.44771437542776699</v>
      </c>
      <c r="AV245" s="40">
        <v>0.58405990611561698</v>
      </c>
      <c r="AW245" s="40">
        <v>0.72312589622024603</v>
      </c>
      <c r="AX245" s="40">
        <v>0.80704795376959504</v>
      </c>
      <c r="AY245" s="40">
        <v>0.598887210092512</v>
      </c>
      <c r="AZ245" s="40">
        <v>-0.36696516799694101</v>
      </c>
      <c r="BA245" s="40">
        <v>-0.50464293030744001</v>
      </c>
      <c r="BB245" s="40">
        <v>-0.43453022522326401</v>
      </c>
      <c r="BC245" s="40">
        <v>-0.24331446099069801</v>
      </c>
      <c r="BD245" s="40">
        <v>-0.113498786835304</v>
      </c>
      <c r="BE245" s="40">
        <v>6.3803302662435403E-3</v>
      </c>
      <c r="BF245" s="40">
        <v>1.27194506532831E-2</v>
      </c>
      <c r="BG245" s="40">
        <v>-2.6822649268070001E-2</v>
      </c>
      <c r="BH245" s="40">
        <v>-3.2178272399782999E-2</v>
      </c>
      <c r="BI245" s="40">
        <v>-1.4986244688787599E-2</v>
      </c>
      <c r="BJ245" s="40">
        <v>-7.6730536108944605E-2</v>
      </c>
      <c r="BK245" s="40">
        <v>-0.10143750210188</v>
      </c>
      <c r="BL245" s="40">
        <v>-5.8391436846147803E-2</v>
      </c>
      <c r="BM245" s="40">
        <v>5.2184337550105096E-3</v>
      </c>
      <c r="BN245" s="40">
        <v>-3.4526689934527302E-2</v>
      </c>
      <c r="BO245" s="40">
        <v>-6.1015016965719697E-2</v>
      </c>
      <c r="BP245" s="40">
        <v>-2.5487090342973501E-2</v>
      </c>
      <c r="BQ245" s="40">
        <v>-2.7359628405040299E-3</v>
      </c>
      <c r="BR245" s="40">
        <v>6.5603784621514893E-2</v>
      </c>
      <c r="BS245" s="40">
        <v>0.50594632272615403</v>
      </c>
      <c r="BT245" s="40">
        <v>0.64316360167161202</v>
      </c>
      <c r="BU245" s="40">
        <v>0.79563148968161101</v>
      </c>
      <c r="BV245" s="40">
        <v>0.86609967068138405</v>
      </c>
      <c r="BW245" s="40">
        <v>0.68940325213972198</v>
      </c>
      <c r="BX245" s="40">
        <v>-0.29888711537854701</v>
      </c>
      <c r="BY245" s="40">
        <v>-0.43576680317204902</v>
      </c>
      <c r="BZ245" s="40">
        <v>-0.38037608820737101</v>
      </c>
      <c r="CA245" s="40">
        <v>-0.212894613927745</v>
      </c>
      <c r="CB245" s="40">
        <v>-7.3258495891558501E-2</v>
      </c>
      <c r="CC245" s="40">
        <v>2.8695655141403001E-2</v>
      </c>
      <c r="CD245" s="40">
        <v>3.4768139023976699E-2</v>
      </c>
      <c r="CE245" s="40">
        <v>-6.3172590008186598E-3</v>
      </c>
      <c r="CF245" s="40">
        <v>-9.4866995270819696E-3</v>
      </c>
      <c r="CG245" s="40">
        <v>3.4558974171776799E-3</v>
      </c>
      <c r="CH245" s="40">
        <v>-5.7399904450791898E-2</v>
      </c>
      <c r="CI245" s="40">
        <v>-7.8781163257971798E-2</v>
      </c>
      <c r="CJ245" s="40">
        <v>-3.13385661974502E-2</v>
      </c>
      <c r="CK245" s="40">
        <v>2.88659244998868E-2</v>
      </c>
      <c r="CL245" s="40">
        <v>-1.0822988178692899E-2</v>
      </c>
      <c r="CM245" s="40">
        <v>-3.6855540244860999E-2</v>
      </c>
      <c r="CN245" s="40">
        <v>-1.1311954818232099E-2</v>
      </c>
      <c r="CO245" s="40">
        <v>1.1323416744256101E-2</v>
      </c>
      <c r="CP245" s="40">
        <v>0.100135337099652</v>
      </c>
      <c r="CQ245" s="40">
        <v>0.54627759203478199</v>
      </c>
      <c r="CR245" s="40">
        <v>0.684098641167878</v>
      </c>
      <c r="CS245" s="40">
        <v>0.84584864284133598</v>
      </c>
      <c r="CT245" s="40">
        <v>0.90699870992701404</v>
      </c>
      <c r="CU245" s="40">
        <v>0.75209438712531396</v>
      </c>
      <c r="CV245" s="40">
        <v>-0.251736463519179</v>
      </c>
      <c r="CW245" s="40">
        <v>-0.38806340733335898</v>
      </c>
      <c r="CX245" s="40">
        <v>-0.34286909787828901</v>
      </c>
      <c r="CY245" s="40">
        <v>-0.19182592051901301</v>
      </c>
      <c r="CZ245" s="40">
        <v>-4.5388192966712503E-2</v>
      </c>
      <c r="DA245" s="40">
        <v>5.1010980016562402E-2</v>
      </c>
      <c r="DB245" s="40">
        <v>5.68168273946702E-2</v>
      </c>
      <c r="DC245" s="40">
        <v>1.41881312664327E-2</v>
      </c>
      <c r="DD245" s="40">
        <v>1.32048733456191E-2</v>
      </c>
      <c r="DE245" s="40">
        <v>2.1898039523142902E-2</v>
      </c>
      <c r="DF245" s="40">
        <v>-3.8069272792639199E-2</v>
      </c>
      <c r="DG245" s="40">
        <v>-5.6124824414063197E-2</v>
      </c>
      <c r="DH245" s="40">
        <v>-4.2856955487527099E-3</v>
      </c>
      <c r="DI245" s="40">
        <v>5.2513415244763099E-2</v>
      </c>
      <c r="DJ245" s="40">
        <v>1.28807135771415E-2</v>
      </c>
      <c r="DK245" s="40">
        <v>-1.2696063524002399E-2</v>
      </c>
      <c r="DL245" s="40">
        <v>2.8631807065093002E-3</v>
      </c>
      <c r="DM245" s="40">
        <v>2.5382796329016199E-2</v>
      </c>
      <c r="DN245" s="40">
        <v>0.134666889577789</v>
      </c>
      <c r="DO245" s="40">
        <v>0.58660886134340895</v>
      </c>
      <c r="DP245" s="40">
        <v>0.72503368066414398</v>
      </c>
      <c r="DQ245" s="40">
        <v>0.89606579600106095</v>
      </c>
      <c r="DR245" s="40">
        <v>0.94789774917264402</v>
      </c>
      <c r="DS245" s="40">
        <v>0.81478552211090605</v>
      </c>
      <c r="DT245" s="40">
        <v>-0.20458581165981099</v>
      </c>
      <c r="DU245" s="40">
        <v>-0.34036001149466799</v>
      </c>
      <c r="DV245" s="40">
        <v>-0.30536210754920601</v>
      </c>
      <c r="DW245" s="40">
        <v>-0.17075722711027999</v>
      </c>
      <c r="DX245" s="40">
        <v>-1.7517890041866501E-2</v>
      </c>
      <c r="DY245" s="40">
        <v>8.3230764921737893E-2</v>
      </c>
      <c r="DZ245" s="40">
        <v>8.8651631535737602E-2</v>
      </c>
      <c r="EA245" s="40">
        <v>4.37946580592809E-2</v>
      </c>
      <c r="EB245" s="40">
        <v>4.5967900601941697E-2</v>
      </c>
      <c r="EC245" s="40">
        <v>4.8525563664918801E-2</v>
      </c>
      <c r="ED245" s="40">
        <v>-1.0158910851184101E-2</v>
      </c>
      <c r="EE245" s="40">
        <v>-2.3412669499298901E-2</v>
      </c>
      <c r="EF245" s="40">
        <v>3.4774353016296201E-2</v>
      </c>
      <c r="EG245" s="40">
        <v>8.66566360855755E-2</v>
      </c>
      <c r="EH245" s="40">
        <v>4.7105094190106098E-2</v>
      </c>
      <c r="EI245" s="40">
        <v>2.2186383750343999E-2</v>
      </c>
      <c r="EJ245" s="40">
        <v>2.3329825049083201E-2</v>
      </c>
      <c r="EK245" s="40">
        <v>4.5682307479106503E-2</v>
      </c>
      <c r="EL245" s="40">
        <v>0.184524966908577</v>
      </c>
      <c r="EM245" s="40">
        <v>0.64484080864179605</v>
      </c>
      <c r="EN245" s="40">
        <v>0.78413737622013902</v>
      </c>
      <c r="EO245" s="40">
        <v>0.96857138946242605</v>
      </c>
      <c r="EP245" s="40">
        <v>1.00694946608443</v>
      </c>
      <c r="EQ245" s="40">
        <v>0.90530156415811602</v>
      </c>
      <c r="ER245" s="40">
        <v>-0.13650775904141699</v>
      </c>
      <c r="ES245" s="40">
        <v>-0.27148388435927701</v>
      </c>
      <c r="ET245" s="40">
        <v>-0.25120797053331401</v>
      </c>
      <c r="EU245" s="40">
        <v>-0.14033738004732699</v>
      </c>
      <c r="EV245" s="40">
        <v>2.2722400901879301E-2</v>
      </c>
      <c r="EW245" s="40">
        <v>80</v>
      </c>
      <c r="EX245" s="40">
        <v>79.5</v>
      </c>
      <c r="EY245" s="40">
        <v>78</v>
      </c>
      <c r="EZ245" s="40">
        <v>76.5</v>
      </c>
      <c r="FA245" s="40">
        <v>76</v>
      </c>
      <c r="FB245" s="40">
        <v>73.5</v>
      </c>
      <c r="FC245" s="40">
        <v>72</v>
      </c>
      <c r="FD245" s="40">
        <v>71.5</v>
      </c>
      <c r="FE245" s="40">
        <v>75.5</v>
      </c>
      <c r="FF245" s="40">
        <v>81.5</v>
      </c>
      <c r="FG245" s="40">
        <v>85</v>
      </c>
      <c r="FH245" s="40">
        <v>89</v>
      </c>
      <c r="FI245" s="40">
        <v>91.5</v>
      </c>
      <c r="FJ245" s="40">
        <v>94.5</v>
      </c>
      <c r="FK245" s="40">
        <v>96</v>
      </c>
      <c r="FL245" s="40">
        <v>97</v>
      </c>
      <c r="FM245" s="40">
        <v>99</v>
      </c>
      <c r="FN245" s="40">
        <v>99</v>
      </c>
      <c r="FO245" s="40">
        <v>99</v>
      </c>
      <c r="FP245" s="40">
        <v>97.5</v>
      </c>
      <c r="FQ245" s="40">
        <v>94.5</v>
      </c>
      <c r="FR245" s="40">
        <v>92</v>
      </c>
      <c r="FS245" s="40">
        <v>88.5</v>
      </c>
      <c r="FT245" s="40">
        <v>85</v>
      </c>
      <c r="FU245" s="40">
        <v>3.1380551570393399E-2</v>
      </c>
      <c r="FV245" s="40">
        <v>0</v>
      </c>
      <c r="FW245" s="40">
        <v>0</v>
      </c>
      <c r="FX245" s="41">
        <v>1</v>
      </c>
      <c r="FY245" s="22"/>
      <c r="FZ245" s="22"/>
    </row>
    <row r="246" spans="1:182" x14ac:dyDescent="0.2">
      <c r="A246" t="s">
        <v>42</v>
      </c>
      <c r="B246" t="s">
        <v>58</v>
      </c>
      <c r="C246" t="s">
        <v>3</v>
      </c>
      <c r="D246" t="s">
        <v>39</v>
      </c>
      <c r="E246" t="s">
        <v>77</v>
      </c>
      <c r="F246" s="22" t="s">
        <v>77</v>
      </c>
      <c r="G246" s="35">
        <v>43690</v>
      </c>
      <c r="H246" s="40">
        <v>2559</v>
      </c>
      <c r="I246" s="40">
        <v>3.3401390680608598</v>
      </c>
      <c r="J246" s="40">
        <v>3.0316380775555198</v>
      </c>
      <c r="K246" s="40">
        <v>2.6972066786170998</v>
      </c>
      <c r="L246" s="40">
        <v>2.4618429041316898</v>
      </c>
      <c r="M246" s="40">
        <v>2.3697197603731199</v>
      </c>
      <c r="N246" s="40">
        <v>2.25612524487192</v>
      </c>
      <c r="O246" s="40">
        <v>2.3544738202478901</v>
      </c>
      <c r="P246" s="40">
        <v>2.4478071036692</v>
      </c>
      <c r="Q246" s="40">
        <v>2.6331644855315699</v>
      </c>
      <c r="R246" s="40">
        <v>2.9291601850494802</v>
      </c>
      <c r="S246" s="40">
        <v>3.28051152118439</v>
      </c>
      <c r="T246" s="40">
        <v>3.71121670246003</v>
      </c>
      <c r="U246" s="40">
        <v>4.2925561725756003</v>
      </c>
      <c r="V246" s="40">
        <v>4.9433028968367996</v>
      </c>
      <c r="W246" s="40">
        <v>5.4877922591001997</v>
      </c>
      <c r="X246" s="40">
        <v>6.0626344587593497</v>
      </c>
      <c r="Y246" s="40">
        <v>6.7207401774669204</v>
      </c>
      <c r="Z246" s="40">
        <v>7.1098543260884197</v>
      </c>
      <c r="AA246" s="40">
        <v>7.1949101839436702</v>
      </c>
      <c r="AB246" s="40">
        <v>6.9628800952964403</v>
      </c>
      <c r="AC246" s="40">
        <v>6.5659884018342298</v>
      </c>
      <c r="AD246" s="40">
        <v>6.1076234861050196</v>
      </c>
      <c r="AE246" s="40">
        <v>5.1953539190815698</v>
      </c>
      <c r="AF246" s="40">
        <v>4.2701158567958997</v>
      </c>
      <c r="AG246" s="40">
        <v>-8.5021580600841296E-3</v>
      </c>
      <c r="AH246" s="40">
        <v>-1.7309466121431302E-2</v>
      </c>
      <c r="AI246" s="40">
        <v>-4.8126214531683399E-2</v>
      </c>
      <c r="AJ246" s="40">
        <v>-6.4594939714228194E-2</v>
      </c>
      <c r="AK246" s="40">
        <v>-3.25101495023725E-2</v>
      </c>
      <c r="AL246" s="40">
        <v>-9.8331254134526605E-2</v>
      </c>
      <c r="AM246" s="40">
        <v>-0.121484236769592</v>
      </c>
      <c r="AN246" s="40">
        <v>-8.2561705528078302E-2</v>
      </c>
      <c r="AO246" s="40">
        <v>-3.1893465774786398E-2</v>
      </c>
      <c r="AP246" s="40">
        <v>-5.2730739413403803E-2</v>
      </c>
      <c r="AQ246" s="40">
        <v>-6.9561293611588401E-2</v>
      </c>
      <c r="AR246" s="40">
        <v>-3.25839788271046E-2</v>
      </c>
      <c r="AS246" s="40">
        <v>-2.92285307972764E-2</v>
      </c>
      <c r="AT246" s="40">
        <v>2.0022349210473699E-2</v>
      </c>
      <c r="AU246" s="40">
        <v>0.346232657780008</v>
      </c>
      <c r="AV246" s="40">
        <v>0.436809304692647</v>
      </c>
      <c r="AW246" s="40">
        <v>0.55725491751199896</v>
      </c>
      <c r="AX246" s="40">
        <v>0.64287353403522396</v>
      </c>
      <c r="AY246" s="40">
        <v>0.52536197781658101</v>
      </c>
      <c r="AZ246" s="40">
        <v>-0.240131721209664</v>
      </c>
      <c r="BA246" s="40">
        <v>-0.396768006504014</v>
      </c>
      <c r="BB246" s="40">
        <v>-0.37295885531235701</v>
      </c>
      <c r="BC246" s="40">
        <v>-0.221225648780637</v>
      </c>
      <c r="BD246" s="40">
        <v>-0.110743075837462</v>
      </c>
      <c r="BE246" s="40">
        <v>2.13365077607135E-2</v>
      </c>
      <c r="BF246" s="40">
        <v>9.4345145808718903E-3</v>
      </c>
      <c r="BG246" s="40">
        <v>-2.26723895945764E-2</v>
      </c>
      <c r="BH246" s="40">
        <v>-3.6555979631343202E-2</v>
      </c>
      <c r="BI246" s="40">
        <v>-1.3079733810737701E-2</v>
      </c>
      <c r="BJ246" s="40">
        <v>-7.4532908348797805E-2</v>
      </c>
      <c r="BK246" s="40">
        <v>-9.5244553252655198E-2</v>
      </c>
      <c r="BL246" s="40">
        <v>-4.9690825611545003E-2</v>
      </c>
      <c r="BM246" s="40">
        <v>-1.3542844335669301E-3</v>
      </c>
      <c r="BN246" s="40">
        <v>-2.19213083672616E-2</v>
      </c>
      <c r="BO246" s="40">
        <v>-3.5821745292287502E-2</v>
      </c>
      <c r="BP246" s="40">
        <v>-1.4376443282628701E-2</v>
      </c>
      <c r="BQ246" s="40">
        <v>-1.11439121946814E-2</v>
      </c>
      <c r="BR246" s="40">
        <v>5.92815291599606E-2</v>
      </c>
      <c r="BS246" s="40">
        <v>0.39140937505771201</v>
      </c>
      <c r="BT246" s="40">
        <v>0.48181246696818603</v>
      </c>
      <c r="BU246" s="40">
        <v>0.617191402467685</v>
      </c>
      <c r="BV246" s="40">
        <v>0.69057655448514699</v>
      </c>
      <c r="BW246" s="40">
        <v>0.60631089332775401</v>
      </c>
      <c r="BX246" s="40">
        <v>-0.178626838591813</v>
      </c>
      <c r="BY246" s="40">
        <v>-0.33280663761512402</v>
      </c>
      <c r="BZ246" s="40">
        <v>-0.32101716995538698</v>
      </c>
      <c r="CA246" s="40">
        <v>-0.188259949099611</v>
      </c>
      <c r="CB246" s="40">
        <v>-7.0237060268544899E-2</v>
      </c>
      <c r="CC246" s="40">
        <v>4.2002676811564499E-2</v>
      </c>
      <c r="CD246" s="40">
        <v>2.7957314145900199E-2</v>
      </c>
      <c r="CE246" s="40">
        <v>-5.0431479823602196E-3</v>
      </c>
      <c r="CF246" s="40">
        <v>-1.71362812921807E-2</v>
      </c>
      <c r="CG246" s="40">
        <v>3.7771290699565999E-4</v>
      </c>
      <c r="CH246" s="40">
        <v>-5.8050246553789597E-2</v>
      </c>
      <c r="CI246" s="40">
        <v>-7.7071028381986498E-2</v>
      </c>
      <c r="CJ246" s="40">
        <v>-2.6924554314930401E-2</v>
      </c>
      <c r="CK246" s="40">
        <v>1.97970595327688E-2</v>
      </c>
      <c r="CL246" s="40">
        <v>-5.8279027854997402E-4</v>
      </c>
      <c r="CM246" s="40">
        <v>-1.2453836906114501E-2</v>
      </c>
      <c r="CN246" s="40">
        <v>-1.7659596295944899E-3</v>
      </c>
      <c r="CO246" s="40">
        <v>1.38143955884419E-3</v>
      </c>
      <c r="CP246" s="40">
        <v>8.6472317598911996E-2</v>
      </c>
      <c r="CQ246" s="40">
        <v>0.42269863182376999</v>
      </c>
      <c r="CR246" s="40">
        <v>0.512981520068441</v>
      </c>
      <c r="CS246" s="40">
        <v>0.65870322936527503</v>
      </c>
      <c r="CT246" s="40">
        <v>0.72361552113248195</v>
      </c>
      <c r="CU246" s="40">
        <v>0.66237586561853701</v>
      </c>
      <c r="CV246" s="40">
        <v>-0.13602874425117001</v>
      </c>
      <c r="CW246" s="40">
        <v>-0.28850718836627998</v>
      </c>
      <c r="CX246" s="40">
        <v>-0.28504251690554999</v>
      </c>
      <c r="CY246" s="40">
        <v>-0.16542800592295501</v>
      </c>
      <c r="CZ246" s="40">
        <v>-4.2182717277774298E-2</v>
      </c>
      <c r="DA246" s="40">
        <v>6.2668845862415501E-2</v>
      </c>
      <c r="DB246" s="40">
        <v>4.6480113710928403E-2</v>
      </c>
      <c r="DC246" s="40">
        <v>1.2586093629856E-2</v>
      </c>
      <c r="DD246" s="40">
        <v>2.2834170469816601E-3</v>
      </c>
      <c r="DE246" s="40">
        <v>1.3835159624729001E-2</v>
      </c>
      <c r="DF246" s="40">
        <v>-4.1567584758781403E-2</v>
      </c>
      <c r="DG246" s="40">
        <v>-5.88975035113177E-2</v>
      </c>
      <c r="DH246" s="40">
        <v>-4.15828301831574E-3</v>
      </c>
      <c r="DI246" s="40">
        <v>4.0948403499104502E-2</v>
      </c>
      <c r="DJ246" s="40">
        <v>2.07557278101617E-2</v>
      </c>
      <c r="DK246" s="40">
        <v>1.09140714800584E-2</v>
      </c>
      <c r="DL246" s="40">
        <v>1.0844524023439699E-2</v>
      </c>
      <c r="DM246" s="40">
        <v>1.39067913123698E-2</v>
      </c>
      <c r="DN246" s="40">
        <v>0.113663106037863</v>
      </c>
      <c r="DO246" s="40">
        <v>0.45398788858982703</v>
      </c>
      <c r="DP246" s="40">
        <v>0.54415057316869497</v>
      </c>
      <c r="DQ246" s="40">
        <v>0.70021505626286495</v>
      </c>
      <c r="DR246" s="40">
        <v>0.75665448777981603</v>
      </c>
      <c r="DS246" s="40">
        <v>0.71844083790932001</v>
      </c>
      <c r="DT246" s="40">
        <v>-9.3430649910526298E-2</v>
      </c>
      <c r="DU246" s="40">
        <v>-0.24420773911743601</v>
      </c>
      <c r="DV246" s="40">
        <v>-0.249067863855713</v>
      </c>
      <c r="DW246" s="40">
        <v>-0.14259606274629899</v>
      </c>
      <c r="DX246" s="40">
        <v>-1.4128374287003699E-2</v>
      </c>
      <c r="DY246" s="40">
        <v>9.2507511683213098E-2</v>
      </c>
      <c r="DZ246" s="40">
        <v>7.3224094413231605E-2</v>
      </c>
      <c r="EA246" s="40">
        <v>3.8039918566962899E-2</v>
      </c>
      <c r="EB246" s="40">
        <v>3.0322377129866698E-2</v>
      </c>
      <c r="EC246" s="40">
        <v>3.3265575316363802E-2</v>
      </c>
      <c r="ED246" s="40">
        <v>-1.77692389730526E-2</v>
      </c>
      <c r="EE246" s="40">
        <v>-3.26578199943812E-2</v>
      </c>
      <c r="EF246" s="40">
        <v>2.8712596898217601E-2</v>
      </c>
      <c r="EG246" s="40">
        <v>7.1487584840323998E-2</v>
      </c>
      <c r="EH246" s="40">
        <v>5.1565158856303903E-2</v>
      </c>
      <c r="EI246" s="40">
        <v>4.4653619799359397E-2</v>
      </c>
      <c r="EJ246" s="40">
        <v>2.9052059567915602E-2</v>
      </c>
      <c r="EK246" s="40">
        <v>3.1991409914964797E-2</v>
      </c>
      <c r="EL246" s="40">
        <v>0.15292228598735</v>
      </c>
      <c r="EM246" s="40">
        <v>0.49916460586753097</v>
      </c>
      <c r="EN246" s="40">
        <v>0.58915373544423399</v>
      </c>
      <c r="EO246" s="40">
        <v>0.760151541218551</v>
      </c>
      <c r="EP246" s="40">
        <v>0.80435750822973895</v>
      </c>
      <c r="EQ246" s="40">
        <v>0.79938975342049301</v>
      </c>
      <c r="ER246" s="40">
        <v>-3.1925767292674899E-2</v>
      </c>
      <c r="ES246" s="40">
        <v>-0.180246370228546</v>
      </c>
      <c r="ET246" s="40">
        <v>-0.197126178498744</v>
      </c>
      <c r="EU246" s="40">
        <v>-0.109630363065272</v>
      </c>
      <c r="EV246" s="40">
        <v>2.6377641281913201E-2</v>
      </c>
      <c r="EW246" s="40">
        <v>80</v>
      </c>
      <c r="EX246" s="40">
        <v>79.5</v>
      </c>
      <c r="EY246" s="40">
        <v>78</v>
      </c>
      <c r="EZ246" s="40">
        <v>76.5</v>
      </c>
      <c r="FA246" s="40">
        <v>76</v>
      </c>
      <c r="FB246" s="40">
        <v>73.5</v>
      </c>
      <c r="FC246" s="40">
        <v>72</v>
      </c>
      <c r="FD246" s="40">
        <v>71.5</v>
      </c>
      <c r="FE246" s="40">
        <v>75.5</v>
      </c>
      <c r="FF246" s="40">
        <v>81.5</v>
      </c>
      <c r="FG246" s="40">
        <v>85</v>
      </c>
      <c r="FH246" s="40">
        <v>89</v>
      </c>
      <c r="FI246" s="40">
        <v>91.5</v>
      </c>
      <c r="FJ246" s="40">
        <v>94.5</v>
      </c>
      <c r="FK246" s="40">
        <v>96</v>
      </c>
      <c r="FL246" s="40">
        <v>97</v>
      </c>
      <c r="FM246" s="40">
        <v>99</v>
      </c>
      <c r="FN246" s="40">
        <v>99</v>
      </c>
      <c r="FO246" s="40">
        <v>99</v>
      </c>
      <c r="FP246" s="40">
        <v>97.5</v>
      </c>
      <c r="FQ246" s="40">
        <v>94.5</v>
      </c>
      <c r="FR246" s="40">
        <v>92</v>
      </c>
      <c r="FS246" s="40">
        <v>88.5</v>
      </c>
      <c r="FT246" s="40">
        <v>85</v>
      </c>
      <c r="FU246" s="40">
        <v>2.8775346808885501E-2</v>
      </c>
      <c r="FV246" s="40">
        <v>0</v>
      </c>
      <c r="FW246" s="40">
        <v>0</v>
      </c>
      <c r="FX246" s="41">
        <v>1</v>
      </c>
      <c r="FY246" s="22"/>
      <c r="FZ246" s="22"/>
    </row>
    <row r="247" spans="1:182" x14ac:dyDescent="0.2">
      <c r="A247" t="s">
        <v>42</v>
      </c>
      <c r="B247" t="s">
        <v>58</v>
      </c>
      <c r="C247" t="s">
        <v>3</v>
      </c>
      <c r="D247" t="s">
        <v>39</v>
      </c>
      <c r="E247" t="s">
        <v>77</v>
      </c>
      <c r="F247" s="22" t="s">
        <v>78</v>
      </c>
      <c r="G247" s="35">
        <v>43690</v>
      </c>
      <c r="H247" s="40">
        <v>298</v>
      </c>
      <c r="I247" s="40">
        <v>0.379174764759173</v>
      </c>
      <c r="J247" s="40">
        <v>0.340257792447894</v>
      </c>
      <c r="K247" s="40">
        <v>0.29916388510131398</v>
      </c>
      <c r="L247" s="40">
        <v>0.27087383755989702</v>
      </c>
      <c r="M247" s="40">
        <v>0.26213165353930301</v>
      </c>
      <c r="N247" s="40">
        <v>0.25506407992308699</v>
      </c>
      <c r="O247" s="40">
        <v>0.27538786380112501</v>
      </c>
      <c r="P247" s="40">
        <v>0.28400459583654902</v>
      </c>
      <c r="Q247" s="40">
        <v>0.317202241501362</v>
      </c>
      <c r="R247" s="40">
        <v>0.34790482412747997</v>
      </c>
      <c r="S247" s="40">
        <v>0.38015210645903103</v>
      </c>
      <c r="T247" s="40">
        <v>0.44247075598267699</v>
      </c>
      <c r="U247" s="40">
        <v>0.51231747122566496</v>
      </c>
      <c r="V247" s="40">
        <v>0.57782556835918497</v>
      </c>
      <c r="W247" s="40">
        <v>0.63804059945160796</v>
      </c>
      <c r="X247" s="40">
        <v>0.70435302110100595</v>
      </c>
      <c r="Y247" s="40">
        <v>0.78388809158862105</v>
      </c>
      <c r="Z247" s="40">
        <v>0.83187124701839998</v>
      </c>
      <c r="AA247" s="40">
        <v>0.84978730923008094</v>
      </c>
      <c r="AB247" s="40">
        <v>0.83796375972289405</v>
      </c>
      <c r="AC247" s="40">
        <v>0.79576569725774904</v>
      </c>
      <c r="AD247" s="40">
        <v>0.74103956825631201</v>
      </c>
      <c r="AE247" s="40">
        <v>0.61513920151061796</v>
      </c>
      <c r="AF247" s="40">
        <v>0.496912360588536</v>
      </c>
      <c r="AG247" s="40">
        <v>-3.1372175164932903E-2</v>
      </c>
      <c r="AH247" s="40">
        <v>-8.4678664267672701E-3</v>
      </c>
      <c r="AI247" s="40">
        <v>-1.32218181710332E-2</v>
      </c>
      <c r="AJ247" s="40">
        <v>-3.9963236816315103E-3</v>
      </c>
      <c r="AK247" s="40">
        <v>-1.4346051954095501E-2</v>
      </c>
      <c r="AL247" s="40">
        <v>-1.1095472749180799E-2</v>
      </c>
      <c r="AM247" s="40">
        <v>-1.9741928905344399E-2</v>
      </c>
      <c r="AN247" s="40">
        <v>-2.2272739572312301E-2</v>
      </c>
      <c r="AO247" s="40">
        <v>-5.1784620609291602E-3</v>
      </c>
      <c r="AP247" s="40">
        <v>-2.5834771093914199E-2</v>
      </c>
      <c r="AQ247" s="40">
        <v>-3.9255692150642597E-2</v>
      </c>
      <c r="AR247" s="40">
        <v>-1.6354522172738702E-2</v>
      </c>
      <c r="AS247" s="40">
        <v>2.8066438966848901E-3</v>
      </c>
      <c r="AT247" s="40">
        <v>-1.2757291117762699E-2</v>
      </c>
      <c r="AU247" s="40">
        <v>8.6305323569482104E-2</v>
      </c>
      <c r="AV247" s="40">
        <v>0.137584183291448</v>
      </c>
      <c r="AW247" s="40">
        <v>0.15503237392503499</v>
      </c>
      <c r="AX247" s="40">
        <v>0.15269419546785301</v>
      </c>
      <c r="AY247" s="40">
        <v>5.7351246777667703E-2</v>
      </c>
      <c r="AZ247" s="40">
        <v>-0.14300180719686001</v>
      </c>
      <c r="BA247" s="40">
        <v>-0.12840519878274201</v>
      </c>
      <c r="BB247" s="40">
        <v>-7.6045281454073299E-2</v>
      </c>
      <c r="BC247" s="40">
        <v>-4.5401274736502698E-2</v>
      </c>
      <c r="BD247" s="40">
        <v>-1.8946316815996799E-2</v>
      </c>
      <c r="BE247" s="40">
        <v>-2.28458976542153E-2</v>
      </c>
      <c r="BF247" s="40">
        <v>-6.40310633293632E-4</v>
      </c>
      <c r="BG247" s="40">
        <v>-7.1765377703125501E-3</v>
      </c>
      <c r="BH247" s="40">
        <v>1.7147375035590599E-3</v>
      </c>
      <c r="BI247" s="40">
        <v>-5.39066108484794E-3</v>
      </c>
      <c r="BJ247" s="40">
        <v>-5.9337325734170696E-3</v>
      </c>
      <c r="BK247" s="40">
        <v>-1.12797964187712E-2</v>
      </c>
      <c r="BL247" s="40">
        <v>-1.4001033014310899E-2</v>
      </c>
      <c r="BM247" s="40">
        <v>2.0537798004004698E-3</v>
      </c>
      <c r="BN247" s="40">
        <v>-1.81071619553923E-2</v>
      </c>
      <c r="BO247" s="40">
        <v>-3.1760197664941703E-2</v>
      </c>
      <c r="BP247" s="40">
        <v>-1.2252205158653599E-2</v>
      </c>
      <c r="BQ247" s="40">
        <v>6.9618708657795099E-3</v>
      </c>
      <c r="BR247" s="40">
        <v>2.77742492948479E-3</v>
      </c>
      <c r="BS247" s="40">
        <v>0.109178263290431</v>
      </c>
      <c r="BT247" s="40">
        <v>0.15841252973286599</v>
      </c>
      <c r="BU247" s="40">
        <v>0.17557111947207399</v>
      </c>
      <c r="BV247" s="40">
        <v>0.17182709109296099</v>
      </c>
      <c r="BW247" s="40">
        <v>7.5639356758414295E-2</v>
      </c>
      <c r="BX247" s="40">
        <v>-0.12946133298453699</v>
      </c>
      <c r="BY247" s="40">
        <v>-0.113427508657025</v>
      </c>
      <c r="BZ247" s="40">
        <v>-6.6831429030742504E-2</v>
      </c>
      <c r="CA247" s="40">
        <v>-3.5691545024920501E-2</v>
      </c>
      <c r="CB247" s="40">
        <v>-1.1185182304730701E-2</v>
      </c>
      <c r="CC247" s="40">
        <v>-1.6940623823635901E-2</v>
      </c>
      <c r="CD247" s="40">
        <v>4.7810306644175803E-3</v>
      </c>
      <c r="CE247" s="40">
        <v>-2.9895949803299101E-3</v>
      </c>
      <c r="CF247" s="40">
        <v>5.6702010829875202E-3</v>
      </c>
      <c r="CG247" s="40">
        <v>8.1181535065411904E-4</v>
      </c>
      <c r="CH247" s="40">
        <v>-2.3587270517375302E-3</v>
      </c>
      <c r="CI247" s="40">
        <v>-5.4189492365111997E-3</v>
      </c>
      <c r="CJ247" s="40">
        <v>-8.2720742500908793E-3</v>
      </c>
      <c r="CK247" s="40">
        <v>7.0628084821957402E-3</v>
      </c>
      <c r="CL247" s="40">
        <v>-1.2755043406436101E-2</v>
      </c>
      <c r="CM247" s="40">
        <v>-2.6568841017445399E-2</v>
      </c>
      <c r="CN247" s="40">
        <v>-9.4109528914636306E-3</v>
      </c>
      <c r="CO247" s="40">
        <v>9.8397684066310696E-3</v>
      </c>
      <c r="CP247" s="40">
        <v>1.3536721940868499E-2</v>
      </c>
      <c r="CQ247" s="40">
        <v>0.12501999166400901</v>
      </c>
      <c r="CR247" s="40">
        <v>0.172838179029425</v>
      </c>
      <c r="CS247" s="40">
        <v>0.18979619207138801</v>
      </c>
      <c r="CT247" s="40">
        <v>0.185078476318945</v>
      </c>
      <c r="CU247" s="40">
        <v>8.8305646020557904E-2</v>
      </c>
      <c r="CV247" s="40">
        <v>-0.120083241793022</v>
      </c>
      <c r="CW247" s="40">
        <v>-0.103054006102041</v>
      </c>
      <c r="CX247" s="40">
        <v>-6.0449942910226102E-2</v>
      </c>
      <c r="CY247" s="40">
        <v>-2.8966615805137302E-2</v>
      </c>
      <c r="CZ247" s="40">
        <v>-5.8098441847392896E-3</v>
      </c>
      <c r="DA247" s="40">
        <v>-1.10353499930566E-2</v>
      </c>
      <c r="DB247" s="40">
        <v>1.02023719621288E-2</v>
      </c>
      <c r="DC247" s="40">
        <v>1.19734780965272E-3</v>
      </c>
      <c r="DD247" s="40">
        <v>9.6256646624159805E-3</v>
      </c>
      <c r="DE247" s="40">
        <v>7.0142917861561703E-3</v>
      </c>
      <c r="DF247" s="40">
        <v>1.2162784699420201E-3</v>
      </c>
      <c r="DG247" s="40">
        <v>4.4189794574878399E-4</v>
      </c>
      <c r="DH247" s="40">
        <v>-2.5431154858708699E-3</v>
      </c>
      <c r="DI247" s="40">
        <v>1.2071837163991E-2</v>
      </c>
      <c r="DJ247" s="40">
        <v>-7.4029248574799499E-3</v>
      </c>
      <c r="DK247" s="40">
        <v>-2.1377484369949101E-2</v>
      </c>
      <c r="DL247" s="40">
        <v>-6.56970062427366E-3</v>
      </c>
      <c r="DM247" s="40">
        <v>1.2717665947482601E-2</v>
      </c>
      <c r="DN247" s="40">
        <v>2.42960189522522E-2</v>
      </c>
      <c r="DO247" s="40">
        <v>0.14086172003758701</v>
      </c>
      <c r="DP247" s="40">
        <v>0.18726382832598401</v>
      </c>
      <c r="DQ247" s="40">
        <v>0.204021264670702</v>
      </c>
      <c r="DR247" s="40">
        <v>0.19832986154492899</v>
      </c>
      <c r="DS247" s="40">
        <v>0.100971935282702</v>
      </c>
      <c r="DT247" s="40">
        <v>-0.110705150601508</v>
      </c>
      <c r="DU247" s="40">
        <v>-9.2680503547057702E-2</v>
      </c>
      <c r="DV247" s="40">
        <v>-5.4068456789709701E-2</v>
      </c>
      <c r="DW247" s="40">
        <v>-2.2241686585354199E-2</v>
      </c>
      <c r="DX247" s="40">
        <v>-4.34506064747873E-4</v>
      </c>
      <c r="DY247" s="40">
        <v>-2.5090724823390001E-3</v>
      </c>
      <c r="DZ247" s="40">
        <v>1.8029927755602401E-2</v>
      </c>
      <c r="EA247" s="40">
        <v>7.2426282103734098E-3</v>
      </c>
      <c r="EB247" s="40">
        <v>1.53367258476066E-2</v>
      </c>
      <c r="EC247" s="40">
        <v>1.59696826554038E-2</v>
      </c>
      <c r="ED247" s="40">
        <v>6.3780186457057398E-3</v>
      </c>
      <c r="EE247" s="40">
        <v>8.9040304323219494E-3</v>
      </c>
      <c r="EF247" s="40">
        <v>5.7285910721305696E-3</v>
      </c>
      <c r="EG247" s="40">
        <v>1.9304079025320602E-2</v>
      </c>
      <c r="EH247" s="40">
        <v>3.2468428104197902E-4</v>
      </c>
      <c r="EI247" s="40">
        <v>-1.3881989884248099E-2</v>
      </c>
      <c r="EJ247" s="40">
        <v>-2.4673836101885499E-3</v>
      </c>
      <c r="EK247" s="40">
        <v>1.68728929165772E-2</v>
      </c>
      <c r="EL247" s="40">
        <v>3.9830734999499698E-2</v>
      </c>
      <c r="EM247" s="40">
        <v>0.16373465975853499</v>
      </c>
      <c r="EN247" s="40">
        <v>0.20809217476740299</v>
      </c>
      <c r="EO247" s="40">
        <v>0.22456001021774</v>
      </c>
      <c r="EP247" s="40">
        <v>0.21746275717003799</v>
      </c>
      <c r="EQ247" s="40">
        <v>0.11926004526344799</v>
      </c>
      <c r="ER247" s="40">
        <v>-9.7164676389184898E-2</v>
      </c>
      <c r="ES247" s="40">
        <v>-7.7702813421340097E-2</v>
      </c>
      <c r="ET247" s="40">
        <v>-4.4854604366379003E-2</v>
      </c>
      <c r="EU247" s="40">
        <v>-1.2531956873772E-2</v>
      </c>
      <c r="EV247" s="40">
        <v>7.3266284465182E-3</v>
      </c>
      <c r="EW247" s="40">
        <v>80</v>
      </c>
      <c r="EX247" s="40">
        <v>79.5</v>
      </c>
      <c r="EY247" s="40">
        <v>78</v>
      </c>
      <c r="EZ247" s="40">
        <v>76.5</v>
      </c>
      <c r="FA247" s="40">
        <v>76</v>
      </c>
      <c r="FB247" s="40">
        <v>73.5</v>
      </c>
      <c r="FC247" s="40">
        <v>72</v>
      </c>
      <c r="FD247" s="40">
        <v>71.5</v>
      </c>
      <c r="FE247" s="40">
        <v>75.5</v>
      </c>
      <c r="FF247" s="40">
        <v>81.5</v>
      </c>
      <c r="FG247" s="40">
        <v>85</v>
      </c>
      <c r="FH247" s="40">
        <v>89</v>
      </c>
      <c r="FI247" s="40">
        <v>91.5</v>
      </c>
      <c r="FJ247" s="40">
        <v>94.5</v>
      </c>
      <c r="FK247" s="40">
        <v>96</v>
      </c>
      <c r="FL247" s="40">
        <v>97</v>
      </c>
      <c r="FM247" s="40">
        <v>99</v>
      </c>
      <c r="FN247" s="40">
        <v>99</v>
      </c>
      <c r="FO247" s="40">
        <v>99</v>
      </c>
      <c r="FP247" s="40">
        <v>97.5</v>
      </c>
      <c r="FQ247" s="40">
        <v>94.5</v>
      </c>
      <c r="FR247" s="40">
        <v>92</v>
      </c>
      <c r="FS247" s="40">
        <v>88.5</v>
      </c>
      <c r="FT247" s="40">
        <v>85</v>
      </c>
      <c r="FU247" s="40">
        <v>9.0112645090556304E-2</v>
      </c>
      <c r="FV247" s="40">
        <v>0</v>
      </c>
      <c r="FW247" s="40">
        <v>0</v>
      </c>
      <c r="FX247" s="41">
        <v>1</v>
      </c>
      <c r="FY247" s="22"/>
      <c r="FZ247" s="22"/>
    </row>
    <row r="248" spans="1:182" x14ac:dyDescent="0.2">
      <c r="A248" t="s">
        <v>42</v>
      </c>
      <c r="B248" t="s">
        <v>58</v>
      </c>
      <c r="C248" t="s">
        <v>3</v>
      </c>
      <c r="D248" t="s">
        <v>39</v>
      </c>
      <c r="E248" t="s">
        <v>78</v>
      </c>
      <c r="F248" s="22" t="s">
        <v>1</v>
      </c>
      <c r="G248" s="35">
        <v>43690</v>
      </c>
      <c r="H248" s="40">
        <v>3670</v>
      </c>
      <c r="I248" s="40">
        <v>4.2510094264798299</v>
      </c>
      <c r="J248" s="40">
        <v>3.82224176457329</v>
      </c>
      <c r="K248" s="40">
        <v>3.3873931927111598</v>
      </c>
      <c r="L248" s="40">
        <v>3.0892227737446798</v>
      </c>
      <c r="M248" s="40">
        <v>2.9536118422008402</v>
      </c>
      <c r="N248" s="40">
        <v>2.7101386035733701</v>
      </c>
      <c r="O248" s="40">
        <v>2.67139895455563</v>
      </c>
      <c r="P248" s="40">
        <v>2.7892912969566002</v>
      </c>
      <c r="Q248" s="40">
        <v>3.08912596251308</v>
      </c>
      <c r="R248" s="40">
        <v>3.6401230588879199</v>
      </c>
      <c r="S248" s="40">
        <v>4.3431796407746504</v>
      </c>
      <c r="T248" s="40">
        <v>5.1647147109805802</v>
      </c>
      <c r="U248" s="40">
        <v>6.0987216453503299</v>
      </c>
      <c r="V248" s="40">
        <v>7.0145754380577801</v>
      </c>
      <c r="W248" s="40">
        <v>7.79257709805049</v>
      </c>
      <c r="X248" s="40">
        <v>8.5681803151654901</v>
      </c>
      <c r="Y248" s="40">
        <v>9.2468431856785909</v>
      </c>
      <c r="Z248" s="40">
        <v>9.4834745002189997</v>
      </c>
      <c r="AA248" s="40">
        <v>9.3332658163499893</v>
      </c>
      <c r="AB248" s="40">
        <v>8.8286640234597797</v>
      </c>
      <c r="AC248" s="40">
        <v>8.3159221603104392</v>
      </c>
      <c r="AD248" s="40">
        <v>7.7394557626305804</v>
      </c>
      <c r="AE248" s="40">
        <v>6.6290924084839</v>
      </c>
      <c r="AF248" s="40">
        <v>5.4519171534166704</v>
      </c>
      <c r="AG248" s="40">
        <v>4.6863331410545203E-2</v>
      </c>
      <c r="AH248" s="40">
        <v>2.2229641717096599E-2</v>
      </c>
      <c r="AI248" s="40">
        <v>-2.6772330902063799E-3</v>
      </c>
      <c r="AJ248" s="40">
        <v>-5.49375116115284E-3</v>
      </c>
      <c r="AK248" s="40">
        <v>-1.6936486562660901E-2</v>
      </c>
      <c r="AL248" s="40">
        <v>-3.0052736925377101E-2</v>
      </c>
      <c r="AM248" s="40">
        <v>-2.59473375718514E-2</v>
      </c>
      <c r="AN248" s="40">
        <v>-3.7671820240694001E-2</v>
      </c>
      <c r="AO248" s="40">
        <v>5.2583599084114196E-3</v>
      </c>
      <c r="AP248" s="40">
        <v>-0.117705173714797</v>
      </c>
      <c r="AQ248" s="40">
        <v>-3.6797411754473999E-2</v>
      </c>
      <c r="AR248" s="40">
        <v>-2.2028244675224101E-2</v>
      </c>
      <c r="AS248" s="40">
        <v>-1.4712789556230101E-2</v>
      </c>
      <c r="AT248" s="40">
        <v>6.4506855563658094E-2</v>
      </c>
      <c r="AU248" s="40">
        <v>0.54898135648390001</v>
      </c>
      <c r="AV248" s="40">
        <v>0.47774845437267299</v>
      </c>
      <c r="AW248" s="40">
        <v>0.39915759549837698</v>
      </c>
      <c r="AX248" s="40">
        <v>0.52024189958447398</v>
      </c>
      <c r="AY248" s="40">
        <v>0.31291102664673498</v>
      </c>
      <c r="AZ248" s="40">
        <v>-9.4726329286405897E-2</v>
      </c>
      <c r="BA248" s="40">
        <v>-0.14145448394304799</v>
      </c>
      <c r="BB248" s="40">
        <v>-9.3408014012473506E-2</v>
      </c>
      <c r="BC248" s="40">
        <v>-3.3674134554969599E-2</v>
      </c>
      <c r="BD248" s="40">
        <v>3.03830428451781E-2</v>
      </c>
      <c r="BE248" s="40">
        <v>7.7253782022861997E-2</v>
      </c>
      <c r="BF248" s="40">
        <v>5.0736823006496901E-2</v>
      </c>
      <c r="BG248" s="40">
        <v>1.72916396271851E-2</v>
      </c>
      <c r="BH248" s="40">
        <v>2.1494428009761701E-2</v>
      </c>
      <c r="BI248" s="40">
        <v>6.3546040269725403E-3</v>
      </c>
      <c r="BJ248" s="40">
        <v>-4.5408953204505399E-3</v>
      </c>
      <c r="BK248" s="40">
        <v>-4.7047259998579402E-3</v>
      </c>
      <c r="BL248" s="40">
        <v>-1.12035614987019E-2</v>
      </c>
      <c r="BM248" s="40">
        <v>3.0586702916351401E-2</v>
      </c>
      <c r="BN248" s="40">
        <v>-8.6056449430962995E-2</v>
      </c>
      <c r="BO248" s="40">
        <v>1.07979961303345E-3</v>
      </c>
      <c r="BP248" s="40">
        <v>-1.1483166433260601E-2</v>
      </c>
      <c r="BQ248" s="40">
        <v>-4.06566862340075E-3</v>
      </c>
      <c r="BR248" s="40">
        <v>0.10257344407859</v>
      </c>
      <c r="BS248" s="40">
        <v>0.58583051960717403</v>
      </c>
      <c r="BT248" s="40">
        <v>0.53822710410127605</v>
      </c>
      <c r="BU248" s="40">
        <v>0.46472169189379597</v>
      </c>
      <c r="BV248" s="40">
        <v>0.58918015313878902</v>
      </c>
      <c r="BW248" s="40">
        <v>0.38551613243309402</v>
      </c>
      <c r="BX248" s="40">
        <v>-2.7339609510562201E-2</v>
      </c>
      <c r="BY248" s="40">
        <v>-8.5847597448538607E-2</v>
      </c>
      <c r="BZ248" s="40">
        <v>-6.1783829921329698E-2</v>
      </c>
      <c r="CA248" s="40">
        <v>-3.7133012003468398E-3</v>
      </c>
      <c r="CB248" s="40">
        <v>7.2210690871114896E-2</v>
      </c>
      <c r="CC248" s="40">
        <v>9.8302115539433799E-2</v>
      </c>
      <c r="CD248" s="40">
        <v>7.0480809926963497E-2</v>
      </c>
      <c r="CE248" s="40">
        <v>3.11220200406719E-2</v>
      </c>
      <c r="CF248" s="40">
        <v>4.0186358690255698E-2</v>
      </c>
      <c r="CG248" s="40">
        <v>2.2485942418401399E-2</v>
      </c>
      <c r="CH248" s="40">
        <v>1.31285284591631E-2</v>
      </c>
      <c r="CI248" s="40">
        <v>1.0007842064173701E-2</v>
      </c>
      <c r="CJ248" s="40">
        <v>7.1282738765384704E-3</v>
      </c>
      <c r="CK248" s="40">
        <v>4.8129036126678397E-2</v>
      </c>
      <c r="CL248" s="40">
        <v>-6.4136639402540094E-2</v>
      </c>
      <c r="CM248" s="40">
        <v>2.73134408219552E-2</v>
      </c>
      <c r="CN248" s="40">
        <v>-4.1796773660325399E-3</v>
      </c>
      <c r="CO248" s="40">
        <v>3.3084949006714701E-3</v>
      </c>
      <c r="CP248" s="40">
        <v>0.128938247322924</v>
      </c>
      <c r="CQ248" s="40">
        <v>0.611352137733851</v>
      </c>
      <c r="CR248" s="40">
        <v>0.58011443266900797</v>
      </c>
      <c r="CS248" s="40">
        <v>0.51013118533132196</v>
      </c>
      <c r="CT248" s="40">
        <v>0.63692657754597104</v>
      </c>
      <c r="CU248" s="40">
        <v>0.43580220752596699</v>
      </c>
      <c r="CV248" s="40">
        <v>1.9332227328042201E-2</v>
      </c>
      <c r="CW248" s="40">
        <v>-4.7334437256033403E-2</v>
      </c>
      <c r="CX248" s="40">
        <v>-3.9881016355607798E-2</v>
      </c>
      <c r="CY248" s="40">
        <v>1.70374807122761E-2</v>
      </c>
      <c r="CZ248" s="40">
        <v>0.101180392475568</v>
      </c>
      <c r="DA248" s="40">
        <v>0.119350449056006</v>
      </c>
      <c r="DB248" s="40">
        <v>9.0224796847430094E-2</v>
      </c>
      <c r="DC248" s="40">
        <v>4.4952400454158797E-2</v>
      </c>
      <c r="DD248" s="40">
        <v>5.8878289370749702E-2</v>
      </c>
      <c r="DE248" s="40">
        <v>3.8617280809830297E-2</v>
      </c>
      <c r="DF248" s="40">
        <v>3.07979522387767E-2</v>
      </c>
      <c r="DG248" s="40">
        <v>2.4720410128205299E-2</v>
      </c>
      <c r="DH248" s="40">
        <v>2.5460109251778801E-2</v>
      </c>
      <c r="DI248" s="40">
        <v>6.5671369337005306E-2</v>
      </c>
      <c r="DJ248" s="40">
        <v>-4.22168293741172E-2</v>
      </c>
      <c r="DK248" s="40">
        <v>5.3547082030876998E-2</v>
      </c>
      <c r="DL248" s="40">
        <v>3.1238117011955701E-3</v>
      </c>
      <c r="DM248" s="40">
        <v>1.06826584247437E-2</v>
      </c>
      <c r="DN248" s="40">
        <v>0.15530305056725799</v>
      </c>
      <c r="DO248" s="40">
        <v>0.63687375586052897</v>
      </c>
      <c r="DP248" s="40">
        <v>0.622001761236741</v>
      </c>
      <c r="DQ248" s="40">
        <v>0.55554067876884805</v>
      </c>
      <c r="DR248" s="40">
        <v>0.68467300195315295</v>
      </c>
      <c r="DS248" s="40">
        <v>0.48608828261884102</v>
      </c>
      <c r="DT248" s="40">
        <v>6.60040641666466E-2</v>
      </c>
      <c r="DU248" s="40">
        <v>-8.8212770635281799E-3</v>
      </c>
      <c r="DV248" s="40">
        <v>-1.7978202789885898E-2</v>
      </c>
      <c r="DW248" s="40">
        <v>3.7788262624899101E-2</v>
      </c>
      <c r="DX248" s="40">
        <v>0.13015009408002101</v>
      </c>
      <c r="DY248" s="40">
        <v>0.14974089966832199</v>
      </c>
      <c r="DZ248" s="40">
        <v>0.11873197813682999</v>
      </c>
      <c r="EA248" s="40">
        <v>6.4921273171550206E-2</v>
      </c>
      <c r="EB248" s="40">
        <v>8.5866468541664201E-2</v>
      </c>
      <c r="EC248" s="40">
        <v>6.1908371399463702E-2</v>
      </c>
      <c r="ED248" s="40">
        <v>5.6309793843703299E-2</v>
      </c>
      <c r="EE248" s="40">
        <v>4.5963021700198801E-2</v>
      </c>
      <c r="EF248" s="40">
        <v>5.1928367993770902E-2</v>
      </c>
      <c r="EG248" s="40">
        <v>9.0999712344945305E-2</v>
      </c>
      <c r="EH248" s="40">
        <v>-1.05681050902836E-2</v>
      </c>
      <c r="EI248" s="40">
        <v>9.1424293398384399E-2</v>
      </c>
      <c r="EJ248" s="40">
        <v>1.3668889943159099E-2</v>
      </c>
      <c r="EK248" s="40">
        <v>2.13297793575731E-2</v>
      </c>
      <c r="EL248" s="40">
        <v>0.19336963908218999</v>
      </c>
      <c r="EM248" s="40">
        <v>0.67372291898380199</v>
      </c>
      <c r="EN248" s="40">
        <v>0.68248041096534395</v>
      </c>
      <c r="EO248" s="40">
        <v>0.62110477516426799</v>
      </c>
      <c r="EP248" s="40">
        <v>0.75361125550746799</v>
      </c>
      <c r="EQ248" s="40">
        <v>0.5586933884052</v>
      </c>
      <c r="ER248" s="40">
        <v>0.13339078394248999</v>
      </c>
      <c r="ES248" s="40">
        <v>4.6785609430980903E-2</v>
      </c>
      <c r="ET248" s="40">
        <v>1.36459813012579E-2</v>
      </c>
      <c r="EU248" s="40">
        <v>6.7749095979521806E-2</v>
      </c>
      <c r="EV248" s="40">
        <v>0.17197774210595801</v>
      </c>
      <c r="EW248" s="40">
        <v>80</v>
      </c>
      <c r="EX248" s="40">
        <v>79.5</v>
      </c>
      <c r="EY248" s="40">
        <v>78</v>
      </c>
      <c r="EZ248" s="40">
        <v>76.5</v>
      </c>
      <c r="FA248" s="40">
        <v>76</v>
      </c>
      <c r="FB248" s="40">
        <v>73.5</v>
      </c>
      <c r="FC248" s="40">
        <v>72</v>
      </c>
      <c r="FD248" s="40">
        <v>71.5</v>
      </c>
      <c r="FE248" s="40">
        <v>75.5</v>
      </c>
      <c r="FF248" s="40">
        <v>81.5</v>
      </c>
      <c r="FG248" s="40">
        <v>85</v>
      </c>
      <c r="FH248" s="40">
        <v>89</v>
      </c>
      <c r="FI248" s="40">
        <v>91.5</v>
      </c>
      <c r="FJ248" s="40">
        <v>94.5</v>
      </c>
      <c r="FK248" s="40">
        <v>96</v>
      </c>
      <c r="FL248" s="40">
        <v>97</v>
      </c>
      <c r="FM248" s="40">
        <v>99</v>
      </c>
      <c r="FN248" s="40">
        <v>99</v>
      </c>
      <c r="FO248" s="40">
        <v>99</v>
      </c>
      <c r="FP248" s="40">
        <v>97.5</v>
      </c>
      <c r="FQ248" s="40">
        <v>94.5</v>
      </c>
      <c r="FR248" s="40">
        <v>92</v>
      </c>
      <c r="FS248" s="40">
        <v>88.5</v>
      </c>
      <c r="FT248" s="40">
        <v>85</v>
      </c>
      <c r="FU248" s="40">
        <v>2.1911714696891099E-2</v>
      </c>
      <c r="FV248" s="40">
        <v>0</v>
      </c>
      <c r="FW248" s="40">
        <v>0</v>
      </c>
      <c r="FX248" s="41">
        <v>1</v>
      </c>
      <c r="FY248" s="22"/>
      <c r="FZ248" s="22"/>
    </row>
    <row r="249" spans="1:182" x14ac:dyDescent="0.2">
      <c r="A249" t="s">
        <v>42</v>
      </c>
      <c r="B249" t="s">
        <v>58</v>
      </c>
      <c r="C249" t="s">
        <v>3</v>
      </c>
      <c r="D249" t="s">
        <v>39</v>
      </c>
      <c r="E249" t="s">
        <v>78</v>
      </c>
      <c r="F249" s="22" t="s">
        <v>77</v>
      </c>
      <c r="G249" s="35">
        <v>43690</v>
      </c>
      <c r="H249" s="40">
        <v>3264</v>
      </c>
      <c r="I249" s="40">
        <v>3.8032460254051199</v>
      </c>
      <c r="J249" s="40">
        <v>3.4177352181549301</v>
      </c>
      <c r="K249" s="40">
        <v>3.0304248627107899</v>
      </c>
      <c r="L249" s="40">
        <v>2.7682057606305999</v>
      </c>
      <c r="M249" s="40">
        <v>2.64541762521986</v>
      </c>
      <c r="N249" s="40">
        <v>2.4256288578545502</v>
      </c>
      <c r="O249" s="40">
        <v>2.38571628664211</v>
      </c>
      <c r="P249" s="40">
        <v>2.4984471603177298</v>
      </c>
      <c r="Q249" s="40">
        <v>2.7715933733763198</v>
      </c>
      <c r="R249" s="40">
        <v>3.2530721595599799</v>
      </c>
      <c r="S249" s="40">
        <v>3.8713415677528298</v>
      </c>
      <c r="T249" s="40">
        <v>4.5936405048274498</v>
      </c>
      <c r="U249" s="40">
        <v>5.4179325485679204</v>
      </c>
      <c r="V249" s="40">
        <v>6.2186767088705404</v>
      </c>
      <c r="W249" s="40">
        <v>6.9148465043096898</v>
      </c>
      <c r="X249" s="40">
        <v>7.5996988995860004</v>
      </c>
      <c r="Y249" s="40">
        <v>8.1906191870425804</v>
      </c>
      <c r="Z249" s="40">
        <v>8.3868610999466302</v>
      </c>
      <c r="AA249" s="40">
        <v>8.2517911649180906</v>
      </c>
      <c r="AB249" s="40">
        <v>7.7952516293756702</v>
      </c>
      <c r="AC249" s="40">
        <v>7.3470517531977304</v>
      </c>
      <c r="AD249" s="40">
        <v>6.8476268933025199</v>
      </c>
      <c r="AE249" s="40">
        <v>5.88424134703512</v>
      </c>
      <c r="AF249" s="40">
        <v>4.8556017987236597</v>
      </c>
      <c r="AG249" s="40">
        <v>4.62604245343134E-2</v>
      </c>
      <c r="AH249" s="40">
        <v>1.8230600286458901E-2</v>
      </c>
      <c r="AI249" s="40">
        <v>-9.9358664460233292E-3</v>
      </c>
      <c r="AJ249" s="40">
        <v>-1.56099420618487E-2</v>
      </c>
      <c r="AK249" s="40">
        <v>-2.9980185964858099E-2</v>
      </c>
      <c r="AL249" s="40">
        <v>-3.2119998139849601E-2</v>
      </c>
      <c r="AM249" s="40">
        <v>-3.1511718353292903E-2</v>
      </c>
      <c r="AN249" s="40">
        <v>-3.5438889226724703E-2</v>
      </c>
      <c r="AO249" s="40">
        <v>1.6553852095011099E-3</v>
      </c>
      <c r="AP249" s="40">
        <v>-0.109353755154839</v>
      </c>
      <c r="AQ249" s="40">
        <v>-3.6381948627279101E-2</v>
      </c>
      <c r="AR249" s="40">
        <v>-2.0796892364504799E-2</v>
      </c>
      <c r="AS249" s="40">
        <v>-1.00305777614304E-2</v>
      </c>
      <c r="AT249" s="40">
        <v>6.8007234122821794E-2</v>
      </c>
      <c r="AU249" s="40">
        <v>0.36655504316452903</v>
      </c>
      <c r="AV249" s="40">
        <v>0.31158074864837099</v>
      </c>
      <c r="AW249" s="40">
        <v>0.211918367444943</v>
      </c>
      <c r="AX249" s="40">
        <v>0.31969184204235002</v>
      </c>
      <c r="AY249" s="40">
        <v>0.236055957340779</v>
      </c>
      <c r="AZ249" s="40">
        <v>4.1995499031738902E-2</v>
      </c>
      <c r="BA249" s="40">
        <v>-9.4228939553391202E-3</v>
      </c>
      <c r="BB249" s="40">
        <v>-6.1864182200707897E-3</v>
      </c>
      <c r="BC249" s="40">
        <v>2.6972976832521302E-3</v>
      </c>
      <c r="BD249" s="40">
        <v>3.6307552136696897E-2</v>
      </c>
      <c r="BE249" s="40">
        <v>7.3829271593875104E-2</v>
      </c>
      <c r="BF249" s="40">
        <v>4.6949593776473099E-2</v>
      </c>
      <c r="BG249" s="40">
        <v>1.1077366362966501E-2</v>
      </c>
      <c r="BH249" s="40">
        <v>1.20455920492097E-2</v>
      </c>
      <c r="BI249" s="40">
        <v>-7.2064016813245596E-3</v>
      </c>
      <c r="BJ249" s="40">
        <v>-8.0612121749179394E-3</v>
      </c>
      <c r="BK249" s="40">
        <v>-1.09864096050541E-2</v>
      </c>
      <c r="BL249" s="40">
        <v>-1.08057339047294E-2</v>
      </c>
      <c r="BM249" s="40">
        <v>2.64023591809837E-2</v>
      </c>
      <c r="BN249" s="40">
        <v>-8.12391926197151E-2</v>
      </c>
      <c r="BO249" s="40">
        <v>1.85410870917428E-3</v>
      </c>
      <c r="BP249" s="40">
        <v>-1.2065702004577E-2</v>
      </c>
      <c r="BQ249" s="40">
        <v>-1.1201542992747399E-3</v>
      </c>
      <c r="BR249" s="40">
        <v>0.100140138221311</v>
      </c>
      <c r="BS249" s="40">
        <v>0.401395412701054</v>
      </c>
      <c r="BT249" s="40">
        <v>0.36840661882417602</v>
      </c>
      <c r="BU249" s="40">
        <v>0.26870557819165403</v>
      </c>
      <c r="BV249" s="40">
        <v>0.380106543258587</v>
      </c>
      <c r="BW249" s="40">
        <v>0.30759646313908501</v>
      </c>
      <c r="BX249" s="40">
        <v>0.105439696872074</v>
      </c>
      <c r="BY249" s="40">
        <v>4.0385049026504201E-2</v>
      </c>
      <c r="BZ249" s="40">
        <v>2.6138919327814099E-2</v>
      </c>
      <c r="CA249" s="40">
        <v>3.0787748667870402E-2</v>
      </c>
      <c r="CB249" s="40">
        <v>7.73974911821705E-2</v>
      </c>
      <c r="CC249" s="40">
        <v>9.2923371085175094E-2</v>
      </c>
      <c r="CD249" s="40">
        <v>6.6840281181847705E-2</v>
      </c>
      <c r="CE249" s="40">
        <v>2.5631067394491398E-2</v>
      </c>
      <c r="CF249" s="40">
        <v>3.1199730728303999E-2</v>
      </c>
      <c r="CG249" s="40">
        <v>8.5666519383541997E-3</v>
      </c>
      <c r="CH249" s="40">
        <v>8.6018296948350802E-3</v>
      </c>
      <c r="CI249" s="40">
        <v>3.2293567083431598E-3</v>
      </c>
      <c r="CJ249" s="40">
        <v>6.2551144320417496E-3</v>
      </c>
      <c r="CK249" s="40">
        <v>4.3542037967667299E-2</v>
      </c>
      <c r="CL249" s="40">
        <v>-6.1767132252437899E-2</v>
      </c>
      <c r="CM249" s="40">
        <v>2.8336285543046302E-2</v>
      </c>
      <c r="CN249" s="40">
        <v>-6.01850615885455E-3</v>
      </c>
      <c r="CO249" s="40">
        <v>5.0511778470583198E-3</v>
      </c>
      <c r="CP249" s="40">
        <v>0.122395289714423</v>
      </c>
      <c r="CQ249" s="40">
        <v>0.42552574650887698</v>
      </c>
      <c r="CR249" s="40">
        <v>0.40776404340099398</v>
      </c>
      <c r="CS249" s="40">
        <v>0.30803622736564801</v>
      </c>
      <c r="CT249" s="40">
        <v>0.42194958128145998</v>
      </c>
      <c r="CU249" s="40">
        <v>0.35714519952329199</v>
      </c>
      <c r="CV249" s="40">
        <v>0.14938095502813101</v>
      </c>
      <c r="CW249" s="40">
        <v>7.4881878607284902E-2</v>
      </c>
      <c r="CX249" s="40">
        <v>4.8527349641772098E-2</v>
      </c>
      <c r="CY249" s="40">
        <v>5.0243109448718001E-2</v>
      </c>
      <c r="CZ249" s="40">
        <v>0.105856257794016</v>
      </c>
      <c r="DA249" s="40">
        <v>0.112017470576475</v>
      </c>
      <c r="DB249" s="40">
        <v>8.6730968587222401E-2</v>
      </c>
      <c r="DC249" s="40">
        <v>4.0184768426016398E-2</v>
      </c>
      <c r="DD249" s="40">
        <v>5.0353869407398298E-2</v>
      </c>
      <c r="DE249" s="40">
        <v>2.4339705558033001E-2</v>
      </c>
      <c r="DF249" s="40">
        <v>2.52648715645881E-2</v>
      </c>
      <c r="DG249" s="40">
        <v>1.7445123021740401E-2</v>
      </c>
      <c r="DH249" s="40">
        <v>2.3315962768812901E-2</v>
      </c>
      <c r="DI249" s="40">
        <v>6.0681716754351002E-2</v>
      </c>
      <c r="DJ249" s="40">
        <v>-4.2295071885160698E-2</v>
      </c>
      <c r="DK249" s="40">
        <v>5.4818462376918398E-2</v>
      </c>
      <c r="DL249" s="40">
        <v>2.8689686867901599E-5</v>
      </c>
      <c r="DM249" s="40">
        <v>1.1222509993391401E-2</v>
      </c>
      <c r="DN249" s="40">
        <v>0.14465044120753401</v>
      </c>
      <c r="DO249" s="40">
        <v>0.44965608031670001</v>
      </c>
      <c r="DP249" s="40">
        <v>0.44712146797781099</v>
      </c>
      <c r="DQ249" s="40">
        <v>0.34736687653964199</v>
      </c>
      <c r="DR249" s="40">
        <v>0.46379261930433202</v>
      </c>
      <c r="DS249" s="40">
        <v>0.40669393590750003</v>
      </c>
      <c r="DT249" s="40">
        <v>0.19332221318418799</v>
      </c>
      <c r="DU249" s="40">
        <v>0.109378708188066</v>
      </c>
      <c r="DV249" s="40">
        <v>7.0915779955730202E-2</v>
      </c>
      <c r="DW249" s="40">
        <v>6.9698470229565601E-2</v>
      </c>
      <c r="DX249" s="40">
        <v>0.13431502440586099</v>
      </c>
      <c r="DY249" s="40">
        <v>0.13958631763603699</v>
      </c>
      <c r="DZ249" s="40">
        <v>0.115449962077237</v>
      </c>
      <c r="EA249" s="40">
        <v>6.1198001235006197E-2</v>
      </c>
      <c r="EB249" s="40">
        <v>7.8009403518456699E-2</v>
      </c>
      <c r="EC249" s="40">
        <v>4.7113489841566498E-2</v>
      </c>
      <c r="ED249" s="40">
        <v>4.9323657529519803E-2</v>
      </c>
      <c r="EE249" s="40">
        <v>3.7970431769979197E-2</v>
      </c>
      <c r="EF249" s="40">
        <v>4.79491180908082E-2</v>
      </c>
      <c r="EG249" s="40">
        <v>8.5428690725833506E-2</v>
      </c>
      <c r="EH249" s="40">
        <v>-1.41805093500372E-2</v>
      </c>
      <c r="EI249" s="40">
        <v>9.3054519713371794E-2</v>
      </c>
      <c r="EJ249" s="40">
        <v>8.7598800467956692E-3</v>
      </c>
      <c r="EK249" s="40">
        <v>2.0132933455547099E-2</v>
      </c>
      <c r="EL249" s="40">
        <v>0.17678334530602299</v>
      </c>
      <c r="EM249" s="40">
        <v>0.48449644985322499</v>
      </c>
      <c r="EN249" s="40">
        <v>0.50394733815361703</v>
      </c>
      <c r="EO249" s="40">
        <v>0.40415408728635399</v>
      </c>
      <c r="EP249" s="40">
        <v>0.52420732052056995</v>
      </c>
      <c r="EQ249" s="40">
        <v>0.47823444170580598</v>
      </c>
      <c r="ER249" s="40">
        <v>0.25676641102452302</v>
      </c>
      <c r="ES249" s="40">
        <v>0.15918665116990899</v>
      </c>
      <c r="ET249" s="40">
        <v>0.103241117503615</v>
      </c>
      <c r="EU249" s="40">
        <v>9.7788921214183894E-2</v>
      </c>
      <c r="EV249" s="40">
        <v>0.175404963451334</v>
      </c>
      <c r="EW249" s="40">
        <v>80</v>
      </c>
      <c r="EX249" s="40">
        <v>79.5</v>
      </c>
      <c r="EY249" s="40">
        <v>78</v>
      </c>
      <c r="EZ249" s="40">
        <v>76.5</v>
      </c>
      <c r="FA249" s="40">
        <v>76</v>
      </c>
      <c r="FB249" s="40">
        <v>73.5</v>
      </c>
      <c r="FC249" s="40">
        <v>72</v>
      </c>
      <c r="FD249" s="40">
        <v>71.5</v>
      </c>
      <c r="FE249" s="40">
        <v>75.5</v>
      </c>
      <c r="FF249" s="40">
        <v>81.5</v>
      </c>
      <c r="FG249" s="40">
        <v>85</v>
      </c>
      <c r="FH249" s="40">
        <v>89</v>
      </c>
      <c r="FI249" s="40">
        <v>91.5</v>
      </c>
      <c r="FJ249" s="40">
        <v>94.5</v>
      </c>
      <c r="FK249" s="40">
        <v>96</v>
      </c>
      <c r="FL249" s="40">
        <v>97</v>
      </c>
      <c r="FM249" s="40">
        <v>99</v>
      </c>
      <c r="FN249" s="40">
        <v>99</v>
      </c>
      <c r="FO249" s="40">
        <v>99</v>
      </c>
      <c r="FP249" s="40">
        <v>97.5</v>
      </c>
      <c r="FQ249" s="40">
        <v>94.5</v>
      </c>
      <c r="FR249" s="40">
        <v>92</v>
      </c>
      <c r="FS249" s="40">
        <v>88.5</v>
      </c>
      <c r="FT249" s="40">
        <v>85</v>
      </c>
      <c r="FU249" s="40">
        <v>2.2692833836920799E-2</v>
      </c>
      <c r="FV249" s="40">
        <v>0</v>
      </c>
      <c r="FW249" s="40">
        <v>0</v>
      </c>
      <c r="FX249" s="41">
        <v>1</v>
      </c>
      <c r="FY249" s="22"/>
      <c r="FZ249" s="22"/>
    </row>
    <row r="250" spans="1:182" x14ac:dyDescent="0.2">
      <c r="A250" t="s">
        <v>42</v>
      </c>
      <c r="B250" t="s">
        <v>58</v>
      </c>
      <c r="C250" t="s">
        <v>3</v>
      </c>
      <c r="D250" t="s">
        <v>39</v>
      </c>
      <c r="E250" t="s">
        <v>78</v>
      </c>
      <c r="F250" s="22" t="s">
        <v>78</v>
      </c>
      <c r="G250" s="35">
        <v>43690</v>
      </c>
      <c r="H250" s="40">
        <v>406</v>
      </c>
      <c r="I250" s="40">
        <v>0.43833097312953301</v>
      </c>
      <c r="J250" s="40">
        <v>0.39917616961470997</v>
      </c>
      <c r="K250" s="40">
        <v>0.35186025742212801</v>
      </c>
      <c r="L250" s="40">
        <v>0.315954345523971</v>
      </c>
      <c r="M250" s="40">
        <v>0.30490468759148898</v>
      </c>
      <c r="N250" s="40">
        <v>0.27934928983176299</v>
      </c>
      <c r="O250" s="40">
        <v>0.28044628723542803</v>
      </c>
      <c r="P250" s="40">
        <v>0.28376303353808102</v>
      </c>
      <c r="Q250" s="40">
        <v>0.31177288954758903</v>
      </c>
      <c r="R250" s="40">
        <v>0.38484612239903498</v>
      </c>
      <c r="S250" s="40">
        <v>0.470718173461948</v>
      </c>
      <c r="T250" s="40">
        <v>0.57111830376857298</v>
      </c>
      <c r="U250" s="40">
        <v>0.681088679467731</v>
      </c>
      <c r="V250" s="40">
        <v>0.79673819451626204</v>
      </c>
      <c r="W250" s="40">
        <v>0.87759787353419705</v>
      </c>
      <c r="X250" s="40">
        <v>0.96706056801222096</v>
      </c>
      <c r="Y250" s="40">
        <v>1.05633233067541</v>
      </c>
      <c r="Z250" s="40">
        <v>1.0958476701089901</v>
      </c>
      <c r="AA250" s="40">
        <v>1.0802198632006299</v>
      </c>
      <c r="AB250" s="40">
        <v>1.0318372185201099</v>
      </c>
      <c r="AC250" s="40">
        <v>0.96517530849896305</v>
      </c>
      <c r="AD250" s="40">
        <v>0.88785122057616805</v>
      </c>
      <c r="AE250" s="40">
        <v>0.73720494985384799</v>
      </c>
      <c r="AF250" s="40">
        <v>0.58578283886908</v>
      </c>
      <c r="AG250" s="40">
        <v>-1.90487825647754E-2</v>
      </c>
      <c r="AH250" s="40">
        <v>-1.3988200157810301E-2</v>
      </c>
      <c r="AI250" s="40">
        <v>-9.8503722573448707E-3</v>
      </c>
      <c r="AJ250" s="40">
        <v>-4.9492105278909296E-3</v>
      </c>
      <c r="AK250" s="40">
        <v>8.7252898362243005E-4</v>
      </c>
      <c r="AL250" s="40">
        <v>-5.7806447588226E-3</v>
      </c>
      <c r="AM250" s="40">
        <v>-2.6977231785197502E-3</v>
      </c>
      <c r="AN250" s="40">
        <v>-1.1855507091198999E-2</v>
      </c>
      <c r="AO250" s="40">
        <v>-9.4251757374487401E-3</v>
      </c>
      <c r="AP250" s="40">
        <v>-1.48324899450041E-2</v>
      </c>
      <c r="AQ250" s="40">
        <v>-1.51983676352389E-2</v>
      </c>
      <c r="AR250" s="40">
        <v>-9.0719385027483793E-3</v>
      </c>
      <c r="AS250" s="40">
        <v>-1.3256243585072601E-2</v>
      </c>
      <c r="AT250" s="40">
        <v>-2.1774227781170701E-2</v>
      </c>
      <c r="AU250" s="40">
        <v>0.16569709335986199</v>
      </c>
      <c r="AV250" s="40">
        <v>0.13919549375166901</v>
      </c>
      <c r="AW250" s="40">
        <v>0.17273854445168799</v>
      </c>
      <c r="AX250" s="40">
        <v>0.193840044997411</v>
      </c>
      <c r="AY250" s="40">
        <v>4.1002149071228199E-2</v>
      </c>
      <c r="AZ250" s="40">
        <v>-0.16691698003879199</v>
      </c>
      <c r="BA250" s="40">
        <v>-0.15847649971108699</v>
      </c>
      <c r="BB250" s="40">
        <v>-0.117555182761067</v>
      </c>
      <c r="BC250" s="40">
        <v>-5.37858870137356E-2</v>
      </c>
      <c r="BD250" s="40">
        <v>-2.2161981849612801E-2</v>
      </c>
      <c r="BE250" s="40">
        <v>-6.2017354367901699E-3</v>
      </c>
      <c r="BF250" s="40">
        <v>-4.9529891717193303E-3</v>
      </c>
      <c r="BG250" s="40">
        <v>-1.8867668858316201E-3</v>
      </c>
      <c r="BH250" s="40">
        <v>2.4369360240242099E-3</v>
      </c>
      <c r="BI250" s="40">
        <v>8.1233095285895094E-3</v>
      </c>
      <c r="BJ250" s="40">
        <v>-4.8660849713406598E-4</v>
      </c>
      <c r="BK250" s="40">
        <v>2.2177276704181902E-3</v>
      </c>
      <c r="BL250" s="40">
        <v>-5.4252062489952802E-3</v>
      </c>
      <c r="BM250" s="40">
        <v>-1.8686661417978501E-3</v>
      </c>
      <c r="BN250" s="40">
        <v>-7.8355238776098308E-3</v>
      </c>
      <c r="BO250" s="40">
        <v>-7.3219170293659496E-3</v>
      </c>
      <c r="BP250" s="40">
        <v>-2.4547519209066099E-3</v>
      </c>
      <c r="BQ250" s="40">
        <v>-6.6133698936515304E-3</v>
      </c>
      <c r="BR250" s="40">
        <v>-5.5400546404285496E-3</v>
      </c>
      <c r="BS250" s="40">
        <v>0.17988863170952199</v>
      </c>
      <c r="BT250" s="40">
        <v>0.16058279182769999</v>
      </c>
      <c r="BU250" s="40">
        <v>0.19308615738322901</v>
      </c>
      <c r="BV250" s="40">
        <v>0.209183452031145</v>
      </c>
      <c r="BW250" s="40">
        <v>6.3313847557018701E-2</v>
      </c>
      <c r="BX250" s="40">
        <v>-0.14959162945148399</v>
      </c>
      <c r="BY250" s="40">
        <v>-0.141412249234043</v>
      </c>
      <c r="BZ250" s="40">
        <v>-0.10397599309832101</v>
      </c>
      <c r="CA250" s="40">
        <v>-4.3793814163998801E-2</v>
      </c>
      <c r="CB250" s="40">
        <v>-1.37440561195903E-2</v>
      </c>
      <c r="CC250" s="40">
        <v>2.6960902684777699E-3</v>
      </c>
      <c r="CD250" s="40">
        <v>1.3047704335548099E-3</v>
      </c>
      <c r="CE250" s="40">
        <v>3.6288019351860801E-3</v>
      </c>
      <c r="CF250" s="40">
        <v>7.55255862568376E-3</v>
      </c>
      <c r="CG250" s="40">
        <v>1.31451780461982E-2</v>
      </c>
      <c r="CH250" s="40">
        <v>3.18002489064741E-3</v>
      </c>
      <c r="CI250" s="40">
        <v>5.6221539546020098E-3</v>
      </c>
      <c r="CJ250" s="40">
        <v>-9.7159947411771001E-4</v>
      </c>
      <c r="CK250" s="40">
        <v>3.3649493849812499E-3</v>
      </c>
      <c r="CL250" s="40">
        <v>-2.9894464939805702E-3</v>
      </c>
      <c r="CM250" s="40">
        <v>-1.86671133353381E-3</v>
      </c>
      <c r="CN250" s="40">
        <v>2.1282913479398302E-3</v>
      </c>
      <c r="CO250" s="40">
        <v>-2.0125358109603399E-3</v>
      </c>
      <c r="CP250" s="40">
        <v>5.7036842231743302E-3</v>
      </c>
      <c r="CQ250" s="40">
        <v>0.18971764793923901</v>
      </c>
      <c r="CR250" s="40">
        <v>0.17539556932367401</v>
      </c>
      <c r="CS250" s="40">
        <v>0.207178852115291</v>
      </c>
      <c r="CT250" s="40">
        <v>0.219810249002549</v>
      </c>
      <c r="CU250" s="40">
        <v>7.8766861960818793E-2</v>
      </c>
      <c r="CV250" s="40">
        <v>-0.13759214441241099</v>
      </c>
      <c r="CW250" s="40">
        <v>-0.12959360133595699</v>
      </c>
      <c r="CX250" s="40">
        <v>-9.4571087703781101E-2</v>
      </c>
      <c r="CY250" s="40">
        <v>-3.6873334946823197E-2</v>
      </c>
      <c r="CZ250" s="40">
        <v>-7.9138264022515902E-3</v>
      </c>
      <c r="DA250" s="40">
        <v>1.15939159737457E-2</v>
      </c>
      <c r="DB250" s="40">
        <v>7.5625300388289501E-3</v>
      </c>
      <c r="DC250" s="40">
        <v>9.1443707562037808E-3</v>
      </c>
      <c r="DD250" s="40">
        <v>1.2668181227343299E-2</v>
      </c>
      <c r="DE250" s="40">
        <v>1.8167046563807E-2</v>
      </c>
      <c r="DF250" s="40">
        <v>6.84665827842888E-3</v>
      </c>
      <c r="DG250" s="40">
        <v>9.0265802387858203E-3</v>
      </c>
      <c r="DH250" s="40">
        <v>3.4820073007598598E-3</v>
      </c>
      <c r="DI250" s="40">
        <v>8.5985649117603404E-3</v>
      </c>
      <c r="DJ250" s="40">
        <v>1.85663088964868E-3</v>
      </c>
      <c r="DK250" s="40">
        <v>3.58849436229833E-3</v>
      </c>
      <c r="DL250" s="40">
        <v>6.7113346167862699E-3</v>
      </c>
      <c r="DM250" s="40">
        <v>2.5882982717308398E-3</v>
      </c>
      <c r="DN250" s="40">
        <v>1.69474230867772E-2</v>
      </c>
      <c r="DO250" s="40">
        <v>0.199546664168956</v>
      </c>
      <c r="DP250" s="40">
        <v>0.19020834681964799</v>
      </c>
      <c r="DQ250" s="40">
        <v>0.22127154684735401</v>
      </c>
      <c r="DR250" s="40">
        <v>0.23043704597395201</v>
      </c>
      <c r="DS250" s="40">
        <v>9.4219876364618899E-2</v>
      </c>
      <c r="DT250" s="40">
        <v>-0.12559265937333799</v>
      </c>
      <c r="DU250" s="40">
        <v>-0.11777495343787101</v>
      </c>
      <c r="DV250" s="40">
        <v>-8.51661823092415E-2</v>
      </c>
      <c r="DW250" s="40">
        <v>-2.99528557296476E-2</v>
      </c>
      <c r="DX250" s="40">
        <v>-2.08359668491286E-3</v>
      </c>
      <c r="DY250" s="40">
        <v>2.4440963101731002E-2</v>
      </c>
      <c r="DZ250" s="40">
        <v>1.6597741024919899E-2</v>
      </c>
      <c r="EA250" s="40">
        <v>1.7107976127717001E-2</v>
      </c>
      <c r="EB250" s="40">
        <v>2.0054327779258401E-2</v>
      </c>
      <c r="EC250" s="40">
        <v>2.5417827108774101E-2</v>
      </c>
      <c r="ED250" s="40">
        <v>1.2140694540117399E-2</v>
      </c>
      <c r="EE250" s="40">
        <v>1.3942031087723799E-2</v>
      </c>
      <c r="EF250" s="40">
        <v>9.9123081429635905E-3</v>
      </c>
      <c r="EG250" s="40">
        <v>1.6155074507411198E-2</v>
      </c>
      <c r="EH250" s="40">
        <v>8.8535969570429796E-3</v>
      </c>
      <c r="EI250" s="40">
        <v>1.1464944968171201E-2</v>
      </c>
      <c r="EJ250" s="40">
        <v>1.3328521198628001E-2</v>
      </c>
      <c r="EK250" s="40">
        <v>9.2311719631519001E-3</v>
      </c>
      <c r="EL250" s="40">
        <v>3.31815962275194E-2</v>
      </c>
      <c r="EM250" s="40">
        <v>0.213738202518616</v>
      </c>
      <c r="EN250" s="40">
        <v>0.211595644895679</v>
      </c>
      <c r="EO250" s="40">
        <v>0.241619159778895</v>
      </c>
      <c r="EP250" s="40">
        <v>0.245780453007686</v>
      </c>
      <c r="EQ250" s="40">
        <v>0.11653157485040901</v>
      </c>
      <c r="ER250" s="40">
        <v>-0.10826730878603</v>
      </c>
      <c r="ES250" s="40">
        <v>-0.100710702960827</v>
      </c>
      <c r="ET250" s="40">
        <v>-7.1586992646495096E-2</v>
      </c>
      <c r="EU250" s="40">
        <v>-1.9960782879910901E-2</v>
      </c>
      <c r="EV250" s="40">
        <v>6.3343290451096596E-3</v>
      </c>
      <c r="EW250" s="40">
        <v>80</v>
      </c>
      <c r="EX250" s="40">
        <v>79.5</v>
      </c>
      <c r="EY250" s="40">
        <v>78</v>
      </c>
      <c r="EZ250" s="40">
        <v>76.5</v>
      </c>
      <c r="FA250" s="40">
        <v>76</v>
      </c>
      <c r="FB250" s="40">
        <v>73.5</v>
      </c>
      <c r="FC250" s="40">
        <v>72</v>
      </c>
      <c r="FD250" s="40">
        <v>71.5</v>
      </c>
      <c r="FE250" s="40">
        <v>75.5</v>
      </c>
      <c r="FF250" s="40">
        <v>81.5</v>
      </c>
      <c r="FG250" s="40">
        <v>85</v>
      </c>
      <c r="FH250" s="40">
        <v>89</v>
      </c>
      <c r="FI250" s="40">
        <v>91.5</v>
      </c>
      <c r="FJ250" s="40">
        <v>94.5</v>
      </c>
      <c r="FK250" s="40">
        <v>96</v>
      </c>
      <c r="FL250" s="40">
        <v>97</v>
      </c>
      <c r="FM250" s="40">
        <v>99</v>
      </c>
      <c r="FN250" s="40">
        <v>99</v>
      </c>
      <c r="FO250" s="40">
        <v>99</v>
      </c>
      <c r="FP250" s="40">
        <v>97.5</v>
      </c>
      <c r="FQ250" s="40">
        <v>94.5</v>
      </c>
      <c r="FR250" s="40">
        <v>92</v>
      </c>
      <c r="FS250" s="40">
        <v>88.5</v>
      </c>
      <c r="FT250" s="40">
        <v>85</v>
      </c>
      <c r="FU250" s="40">
        <v>6.0885193177668703E-2</v>
      </c>
      <c r="FV250" s="40">
        <v>0</v>
      </c>
      <c r="FW250" s="40">
        <v>0</v>
      </c>
      <c r="FX250" s="41">
        <v>1</v>
      </c>
      <c r="FY250" s="22"/>
      <c r="FZ250" s="22"/>
    </row>
    <row r="251" spans="1:182" x14ac:dyDescent="0.2">
      <c r="A251" t="s">
        <v>42</v>
      </c>
      <c r="B251" t="s">
        <v>58</v>
      </c>
      <c r="C251" t="s">
        <v>3</v>
      </c>
      <c r="D251" t="s">
        <v>226</v>
      </c>
      <c r="E251" t="s">
        <v>1</v>
      </c>
      <c r="F251" s="22" t="s">
        <v>1</v>
      </c>
      <c r="G251" s="35">
        <v>43690</v>
      </c>
      <c r="H251" s="40">
        <v>2822</v>
      </c>
      <c r="I251" s="40">
        <v>1.9454872201884901</v>
      </c>
      <c r="J251" s="40">
        <v>1.7400617170647801</v>
      </c>
      <c r="K251" s="40">
        <v>1.60847725271103</v>
      </c>
      <c r="L251" s="40">
        <v>1.54565718414776</v>
      </c>
      <c r="M251" s="40">
        <v>1.5540605561135701</v>
      </c>
      <c r="N251" s="40">
        <v>1.65478475739952</v>
      </c>
      <c r="O251" s="40">
        <v>1.8518560256872001</v>
      </c>
      <c r="P251" s="40">
        <v>2.0239781958726502</v>
      </c>
      <c r="Q251" s="40">
        <v>2.1039237291598201</v>
      </c>
      <c r="R251" s="40">
        <v>2.1643390939463201</v>
      </c>
      <c r="S251" s="40">
        <v>2.2990537275461902</v>
      </c>
      <c r="T251" s="40">
        <v>2.4626242425593401</v>
      </c>
      <c r="U251" s="40">
        <v>2.6927053227653399</v>
      </c>
      <c r="V251" s="40">
        <v>3.0170201670879502</v>
      </c>
      <c r="W251" s="40">
        <v>3.2911286163175602</v>
      </c>
      <c r="X251" s="40">
        <v>3.5622160501393001</v>
      </c>
      <c r="Y251" s="40">
        <v>3.9030180964896402</v>
      </c>
      <c r="Z251" s="40">
        <v>4.2228186068517202</v>
      </c>
      <c r="AA251" s="40">
        <v>4.4321866163203101</v>
      </c>
      <c r="AB251" s="40">
        <v>4.3594346562506603</v>
      </c>
      <c r="AC251" s="40">
        <v>4.0214031507883004</v>
      </c>
      <c r="AD251" s="40">
        <v>3.6990852159899199</v>
      </c>
      <c r="AE251" s="40">
        <v>3.10630215483893</v>
      </c>
      <c r="AF251" s="40">
        <v>2.4598983827749001</v>
      </c>
      <c r="AG251" s="40">
        <v>-9.5974501740869994E-2</v>
      </c>
      <c r="AH251" s="40">
        <v>-6.4852008801718194E-2</v>
      </c>
      <c r="AI251" s="40">
        <v>-4.7424480851181602E-2</v>
      </c>
      <c r="AJ251" s="40">
        <v>-5.6604240503961199E-2</v>
      </c>
      <c r="AK251" s="40">
        <v>-1.9777805348132199E-2</v>
      </c>
      <c r="AL251" s="40">
        <v>-3.8240453593006998E-2</v>
      </c>
      <c r="AM251" s="40">
        <v>-4.90482302356074E-2</v>
      </c>
      <c r="AN251" s="40">
        <v>-0.10560228994305799</v>
      </c>
      <c r="AO251" s="40">
        <v>-1.3449103236881201E-2</v>
      </c>
      <c r="AP251" s="40">
        <v>-5.3829520782951001E-2</v>
      </c>
      <c r="AQ251" s="40">
        <v>-5.0435076479498499E-2</v>
      </c>
      <c r="AR251" s="40">
        <v>-3.9212409475583902E-2</v>
      </c>
      <c r="AS251" s="40">
        <v>-1.2317437203757E-2</v>
      </c>
      <c r="AT251" s="40">
        <v>-5.0731433895280002E-2</v>
      </c>
      <c r="AU251" s="40">
        <v>0.229147597404917</v>
      </c>
      <c r="AV251" s="40">
        <v>0.37111827718902601</v>
      </c>
      <c r="AW251" s="40">
        <v>0.42522401972002299</v>
      </c>
      <c r="AX251" s="40">
        <v>0.47832943219398799</v>
      </c>
      <c r="AY251" s="40">
        <v>0.35422085562740602</v>
      </c>
      <c r="AZ251" s="40">
        <v>-0.15769663402089401</v>
      </c>
      <c r="BA251" s="40">
        <v>-0.22406062423727299</v>
      </c>
      <c r="BB251" s="40">
        <v>-0.25956873956012999</v>
      </c>
      <c r="BC251" s="40">
        <v>-0.18397493348991101</v>
      </c>
      <c r="BD251" s="40">
        <v>-0.15661147815389301</v>
      </c>
      <c r="BE251" s="40">
        <v>-6.9232156504494297E-2</v>
      </c>
      <c r="BF251" s="40">
        <v>-4.42100774607515E-2</v>
      </c>
      <c r="BG251" s="40">
        <v>-2.69787180884749E-2</v>
      </c>
      <c r="BH251" s="40">
        <v>-4.1415411392622399E-2</v>
      </c>
      <c r="BI251" s="40">
        <v>-1.24719265395476E-3</v>
      </c>
      <c r="BJ251" s="40">
        <v>-1.93704926540996E-2</v>
      </c>
      <c r="BK251" s="40">
        <v>-2.44171983089887E-2</v>
      </c>
      <c r="BL251" s="40">
        <v>-7.5698534411408502E-2</v>
      </c>
      <c r="BM251" s="40">
        <v>1.1547453264408101E-2</v>
      </c>
      <c r="BN251" s="40">
        <v>-3.2890963283406703E-2</v>
      </c>
      <c r="BO251" s="40">
        <v>-2.89468645869204E-2</v>
      </c>
      <c r="BP251" s="40">
        <v>-2.33780173660318E-2</v>
      </c>
      <c r="BQ251" s="40">
        <v>3.2159212810166501E-3</v>
      </c>
      <c r="BR251" s="40">
        <v>-1.40421056233987E-2</v>
      </c>
      <c r="BS251" s="40">
        <v>0.27477397345605997</v>
      </c>
      <c r="BT251" s="40">
        <v>0.41822223758222099</v>
      </c>
      <c r="BU251" s="40">
        <v>0.47251170943435999</v>
      </c>
      <c r="BV251" s="40">
        <v>0.54081952845830294</v>
      </c>
      <c r="BW251" s="40">
        <v>0.41366229101471502</v>
      </c>
      <c r="BX251" s="40">
        <v>-9.5190931873399304E-2</v>
      </c>
      <c r="BY251" s="40">
        <v>-0.17606189099193201</v>
      </c>
      <c r="BZ251" s="40">
        <v>-0.20762621808354401</v>
      </c>
      <c r="CA251" s="40">
        <v>-0.14866019141593501</v>
      </c>
      <c r="CB251" s="40">
        <v>-0.12942406781657001</v>
      </c>
      <c r="CC251" s="40">
        <v>-5.0710489658185302E-2</v>
      </c>
      <c r="CD251" s="40">
        <v>-2.9913538694894701E-2</v>
      </c>
      <c r="CE251" s="40">
        <v>-1.2818045082338501E-2</v>
      </c>
      <c r="CF251" s="40">
        <v>-3.0895674619384101E-2</v>
      </c>
      <c r="CG251" s="40">
        <v>1.1587053248782401E-2</v>
      </c>
      <c r="CH251" s="40">
        <v>-6.3012151908089301E-3</v>
      </c>
      <c r="CI251" s="40">
        <v>-7.3578206293870496E-3</v>
      </c>
      <c r="CJ251" s="40">
        <v>-5.4987284425102097E-2</v>
      </c>
      <c r="CK251" s="40">
        <v>2.8859992150940102E-2</v>
      </c>
      <c r="CL251" s="40">
        <v>-1.8388982143722501E-2</v>
      </c>
      <c r="CM251" s="40">
        <v>-1.4064194489016701E-2</v>
      </c>
      <c r="CN251" s="40">
        <v>-1.241116562679E-2</v>
      </c>
      <c r="CO251" s="40">
        <v>1.3974278048766499E-2</v>
      </c>
      <c r="CP251" s="40">
        <v>1.13688113721051E-2</v>
      </c>
      <c r="CQ251" s="40">
        <v>0.30637466251881901</v>
      </c>
      <c r="CR251" s="40">
        <v>0.45084629705916501</v>
      </c>
      <c r="CS251" s="40">
        <v>0.50526301927943795</v>
      </c>
      <c r="CT251" s="40">
        <v>0.58409997876926101</v>
      </c>
      <c r="CU251" s="40">
        <v>0.45483124808930198</v>
      </c>
      <c r="CV251" s="40">
        <v>-5.1899672975292001E-2</v>
      </c>
      <c r="CW251" s="40">
        <v>-0.142818114563311</v>
      </c>
      <c r="CX251" s="40">
        <v>-0.17165098593980699</v>
      </c>
      <c r="CY251" s="40">
        <v>-0.12420130863374</v>
      </c>
      <c r="CZ251" s="40">
        <v>-0.110594150237134</v>
      </c>
      <c r="DA251" s="40">
        <v>-3.2188822811876301E-2</v>
      </c>
      <c r="DB251" s="40">
        <v>-1.5616999929038001E-2</v>
      </c>
      <c r="DC251" s="40">
        <v>1.34262792379783E-3</v>
      </c>
      <c r="DD251" s="40">
        <v>-2.0375937846145799E-2</v>
      </c>
      <c r="DE251" s="40">
        <v>2.4421299151519599E-2</v>
      </c>
      <c r="DF251" s="40">
        <v>6.7680622724817898E-3</v>
      </c>
      <c r="DG251" s="40">
        <v>9.7015570502146393E-3</v>
      </c>
      <c r="DH251" s="40">
        <v>-3.4276034438795698E-2</v>
      </c>
      <c r="DI251" s="40">
        <v>4.6172531037472E-2</v>
      </c>
      <c r="DJ251" s="40">
        <v>-3.8870010040383302E-3</v>
      </c>
      <c r="DK251" s="40">
        <v>8.1847560888691499E-4</v>
      </c>
      <c r="DL251" s="40">
        <v>-1.44431388754834E-3</v>
      </c>
      <c r="DM251" s="40">
        <v>2.4732634816516299E-2</v>
      </c>
      <c r="DN251" s="40">
        <v>3.6779728367609003E-2</v>
      </c>
      <c r="DO251" s="40">
        <v>0.33797535158157899</v>
      </c>
      <c r="DP251" s="40">
        <v>0.48347035653610898</v>
      </c>
      <c r="DQ251" s="40">
        <v>0.53801432912451597</v>
      </c>
      <c r="DR251" s="40">
        <v>0.62738042908021796</v>
      </c>
      <c r="DS251" s="40">
        <v>0.49600020516388899</v>
      </c>
      <c r="DT251" s="40">
        <v>-8.6084140771845608E-3</v>
      </c>
      <c r="DU251" s="40">
        <v>-0.109574338134691</v>
      </c>
      <c r="DV251" s="40">
        <v>-0.13567575379607</v>
      </c>
      <c r="DW251" s="40">
        <v>-9.9742425851545205E-2</v>
      </c>
      <c r="DX251" s="40">
        <v>-9.1764232657697203E-2</v>
      </c>
      <c r="DY251" s="40">
        <v>-5.4464775755005898E-3</v>
      </c>
      <c r="DZ251" s="40">
        <v>5.0249314119287201E-3</v>
      </c>
      <c r="EA251" s="40">
        <v>2.1788390686504601E-2</v>
      </c>
      <c r="EB251" s="40">
        <v>-5.1871087348070097E-3</v>
      </c>
      <c r="EC251" s="40">
        <v>4.2951911845697001E-2</v>
      </c>
      <c r="ED251" s="40">
        <v>2.56380232113891E-2</v>
      </c>
      <c r="EE251" s="40">
        <v>3.4332588976833299E-2</v>
      </c>
      <c r="EF251" s="40">
        <v>-4.3722789071457902E-3</v>
      </c>
      <c r="EG251" s="40">
        <v>7.1169087538761305E-2</v>
      </c>
      <c r="EH251" s="40">
        <v>1.7051556495506E-2</v>
      </c>
      <c r="EI251" s="40">
        <v>2.2306687501465E-2</v>
      </c>
      <c r="EJ251" s="40">
        <v>1.43900782220039E-2</v>
      </c>
      <c r="EK251" s="40">
        <v>4.0265993301289903E-2</v>
      </c>
      <c r="EL251" s="40">
        <v>7.3469056639490299E-2</v>
      </c>
      <c r="EM251" s="40">
        <v>0.38360172763272199</v>
      </c>
      <c r="EN251" s="40">
        <v>0.53057431692930401</v>
      </c>
      <c r="EO251" s="40">
        <v>0.58530201883885302</v>
      </c>
      <c r="EP251" s="40">
        <v>0.68987052534453397</v>
      </c>
      <c r="EQ251" s="40">
        <v>0.55544164055119705</v>
      </c>
      <c r="ER251" s="40">
        <v>5.3897288070309801E-2</v>
      </c>
      <c r="ES251" s="40">
        <v>-6.15756048893496E-2</v>
      </c>
      <c r="ET251" s="40">
        <v>-8.3733232319483195E-2</v>
      </c>
      <c r="EU251" s="40">
        <v>-6.4427683777569703E-2</v>
      </c>
      <c r="EV251" s="40">
        <v>-6.4576822320374594E-2</v>
      </c>
      <c r="EW251" s="40">
        <v>65.085263862172795</v>
      </c>
      <c r="EX251" s="40">
        <v>63.152504808898598</v>
      </c>
      <c r="EY251" s="40">
        <v>61.078405954670899</v>
      </c>
      <c r="EZ251" s="40">
        <v>60.411432633603702</v>
      </c>
      <c r="FA251" s="40">
        <v>59.744877477628201</v>
      </c>
      <c r="FB251" s="40">
        <v>59.068411808982198</v>
      </c>
      <c r="FC251" s="40">
        <v>58.343229907167299</v>
      </c>
      <c r="FD251" s="40">
        <v>58.437986116918999</v>
      </c>
      <c r="FE251" s="40">
        <v>64.282846867943505</v>
      </c>
      <c r="FF251" s="40">
        <v>70.084260265953006</v>
      </c>
      <c r="FG251" s="40">
        <v>75.763109475620993</v>
      </c>
      <c r="FH251" s="40">
        <v>81.604415823367106</v>
      </c>
      <c r="FI251" s="40">
        <v>86.6147026846199</v>
      </c>
      <c r="FJ251" s="40">
        <v>91.583423935769801</v>
      </c>
      <c r="FK251" s="40">
        <v>94.180563686543493</v>
      </c>
      <c r="FL251" s="40">
        <v>95.194028602492295</v>
      </c>
      <c r="FM251" s="40">
        <v>95.530024253575306</v>
      </c>
      <c r="FN251" s="40">
        <v>95.533035042234701</v>
      </c>
      <c r="FO251" s="40">
        <v>94.072175294806399</v>
      </c>
      <c r="FP251" s="40">
        <v>89.873881408380001</v>
      </c>
      <c r="FQ251" s="40">
        <v>82.965208664380697</v>
      </c>
      <c r="FR251" s="40">
        <v>77.293091912687103</v>
      </c>
      <c r="FS251" s="40">
        <v>72.593167182403604</v>
      </c>
      <c r="FT251" s="40">
        <v>69.016935686208896</v>
      </c>
      <c r="FU251" s="40">
        <v>2.4519303271785999E-2</v>
      </c>
      <c r="FV251" s="40">
        <v>0</v>
      </c>
      <c r="FW251" s="40">
        <v>0</v>
      </c>
      <c r="FX251" s="41">
        <v>1</v>
      </c>
      <c r="FY251" s="22"/>
      <c r="FZ251" s="22"/>
    </row>
    <row r="252" spans="1:182" x14ac:dyDescent="0.2">
      <c r="A252" t="s">
        <v>42</v>
      </c>
      <c r="B252" t="s">
        <v>58</v>
      </c>
      <c r="C252" t="s">
        <v>3</v>
      </c>
      <c r="D252" t="s">
        <v>226</v>
      </c>
      <c r="E252" t="s">
        <v>1</v>
      </c>
      <c r="F252" s="22" t="s">
        <v>77</v>
      </c>
      <c r="G252" s="35">
        <v>43690</v>
      </c>
      <c r="H252" s="40">
        <v>2452</v>
      </c>
      <c r="I252" s="40">
        <v>1.74041140942402</v>
      </c>
      <c r="J252" s="40">
        <v>1.5583307745714801</v>
      </c>
      <c r="K252" s="40">
        <v>1.4403535335033499</v>
      </c>
      <c r="L252" s="40">
        <v>1.3859032528875801</v>
      </c>
      <c r="M252" s="40">
        <v>1.3956015120774701</v>
      </c>
      <c r="N252" s="40">
        <v>1.4833072620944801</v>
      </c>
      <c r="O252" s="40">
        <v>1.6622692094262099</v>
      </c>
      <c r="P252" s="40">
        <v>1.80684417414487</v>
      </c>
      <c r="Q252" s="40">
        <v>1.8666050686732101</v>
      </c>
      <c r="R252" s="40">
        <v>1.91342033466117</v>
      </c>
      <c r="S252" s="40">
        <v>2.0184715306891401</v>
      </c>
      <c r="T252" s="40">
        <v>2.15621733516365</v>
      </c>
      <c r="U252" s="40">
        <v>2.3510426588825299</v>
      </c>
      <c r="V252" s="40">
        <v>2.5963896140265099</v>
      </c>
      <c r="W252" s="40">
        <v>2.8018158851386499</v>
      </c>
      <c r="X252" s="40">
        <v>3.00281189995798</v>
      </c>
      <c r="Y252" s="40">
        <v>3.2631559275773401</v>
      </c>
      <c r="Z252" s="40">
        <v>3.5242856199751702</v>
      </c>
      <c r="AA252" s="40">
        <v>3.72815093401509</v>
      </c>
      <c r="AB252" s="40">
        <v>3.68508666298812</v>
      </c>
      <c r="AC252" s="40">
        <v>3.4659146046880802</v>
      </c>
      <c r="AD252" s="40">
        <v>3.2354191797348602</v>
      </c>
      <c r="AE252" s="40">
        <v>2.7456047322881099</v>
      </c>
      <c r="AF252" s="40">
        <v>2.18450659620536</v>
      </c>
      <c r="AG252" s="40">
        <v>-9.2847435576594098E-2</v>
      </c>
      <c r="AH252" s="40">
        <v>-6.0959229736507303E-2</v>
      </c>
      <c r="AI252" s="40">
        <v>-3.9981295993450301E-2</v>
      </c>
      <c r="AJ252" s="40">
        <v>-4.8671314461136699E-2</v>
      </c>
      <c r="AK252" s="40">
        <v>-1.4924750494556001E-2</v>
      </c>
      <c r="AL252" s="40">
        <v>-3.1627441071861502E-2</v>
      </c>
      <c r="AM252" s="40">
        <v>-3.9923314631932202E-2</v>
      </c>
      <c r="AN252" s="40">
        <v>-8.1125548249526405E-2</v>
      </c>
      <c r="AO252" s="40">
        <v>1.0050488181802601E-2</v>
      </c>
      <c r="AP252" s="40">
        <v>-3.3016145838998298E-2</v>
      </c>
      <c r="AQ252" s="40">
        <v>-4.2016535968175603E-2</v>
      </c>
      <c r="AR252" s="40">
        <v>-3.3418136909021103E-2</v>
      </c>
      <c r="AS252" s="40">
        <v>-1.5489496634574201E-2</v>
      </c>
      <c r="AT252" s="40">
        <v>-3.9268456628886998E-2</v>
      </c>
      <c r="AU252" s="40">
        <v>0.16262227645781499</v>
      </c>
      <c r="AV252" s="40">
        <v>0.27228949522406398</v>
      </c>
      <c r="AW252" s="40">
        <v>0.30675060480198302</v>
      </c>
      <c r="AX252" s="40">
        <v>0.32093879539115799</v>
      </c>
      <c r="AY252" s="40">
        <v>0.254265878112371</v>
      </c>
      <c r="AZ252" s="40">
        <v>-5.91538213555955E-2</v>
      </c>
      <c r="BA252" s="40">
        <v>-0.106596950723597</v>
      </c>
      <c r="BB252" s="40">
        <v>-0.132075866396233</v>
      </c>
      <c r="BC252" s="40">
        <v>-0.10495079457117</v>
      </c>
      <c r="BD252" s="40">
        <v>-0.122029646921263</v>
      </c>
      <c r="BE252" s="40">
        <v>-6.9606772937522196E-2</v>
      </c>
      <c r="BF252" s="40">
        <v>-4.1804117338129901E-2</v>
      </c>
      <c r="BG252" s="40">
        <v>-2.0661388096094701E-2</v>
      </c>
      <c r="BH252" s="40">
        <v>-3.4964390065089897E-2</v>
      </c>
      <c r="BI252" s="40">
        <v>1.86740817501013E-3</v>
      </c>
      <c r="BJ252" s="40">
        <v>-1.60271598244387E-2</v>
      </c>
      <c r="BK252" s="40">
        <v>-1.66893203592271E-2</v>
      </c>
      <c r="BL252" s="40">
        <v>-5.1584141090148E-2</v>
      </c>
      <c r="BM252" s="40">
        <v>3.08595620916771E-2</v>
      </c>
      <c r="BN252" s="40">
        <v>-1.5571858296171699E-2</v>
      </c>
      <c r="BO252" s="40">
        <v>-2.2764244032121701E-2</v>
      </c>
      <c r="BP252" s="40">
        <v>-1.85757993320111E-2</v>
      </c>
      <c r="BQ252" s="40">
        <v>-6.2591331559966996E-4</v>
      </c>
      <c r="BR252" s="40">
        <v>-3.3440096405443699E-3</v>
      </c>
      <c r="BS252" s="40">
        <v>0.20027439160454499</v>
      </c>
      <c r="BT252" s="40">
        <v>0.30675411957707599</v>
      </c>
      <c r="BU252" s="40">
        <v>0.34458297142219702</v>
      </c>
      <c r="BV252" s="40">
        <v>0.36620267213685698</v>
      </c>
      <c r="BW252" s="40">
        <v>0.30449058972019899</v>
      </c>
      <c r="BX252" s="40">
        <v>-8.4719789617759503E-3</v>
      </c>
      <c r="BY252" s="40">
        <v>-6.6237982022871095E-2</v>
      </c>
      <c r="BZ252" s="40">
        <v>-8.7657594777580602E-2</v>
      </c>
      <c r="CA252" s="40">
        <v>-7.3741150318230697E-2</v>
      </c>
      <c r="CB252" s="40">
        <v>-9.2497713696096703E-2</v>
      </c>
      <c r="CC252" s="40">
        <v>-5.3510360791035001E-2</v>
      </c>
      <c r="CD252" s="40">
        <v>-2.8537344842658598E-2</v>
      </c>
      <c r="CE252" s="40">
        <v>-7.28047874004264E-3</v>
      </c>
      <c r="CF252" s="40">
        <v>-2.5471015983380901E-2</v>
      </c>
      <c r="CG252" s="40">
        <v>1.3497606116101899E-2</v>
      </c>
      <c r="CH252" s="40">
        <v>-5.2224525551429696E-3</v>
      </c>
      <c r="CI252" s="40">
        <v>-5.9752670297197395E-4</v>
      </c>
      <c r="CJ252" s="40">
        <v>-3.1123852482665901E-2</v>
      </c>
      <c r="CK252" s="40">
        <v>4.5271863291597998E-2</v>
      </c>
      <c r="CL252" s="40">
        <v>-3.4899978840204201E-3</v>
      </c>
      <c r="CM252" s="40">
        <v>-9.4301652848906292E-3</v>
      </c>
      <c r="CN252" s="40">
        <v>-8.2960415399421002E-3</v>
      </c>
      <c r="CO252" s="40">
        <v>9.6685592126336695E-3</v>
      </c>
      <c r="CP252" s="40">
        <v>2.15371529080155E-2</v>
      </c>
      <c r="CQ252" s="40">
        <v>0.22635213185666</v>
      </c>
      <c r="CR252" s="40">
        <v>0.33062421341541898</v>
      </c>
      <c r="CS252" s="40">
        <v>0.37078555329575302</v>
      </c>
      <c r="CT252" s="40">
        <v>0.39755229528493702</v>
      </c>
      <c r="CU252" s="40">
        <v>0.33927607198174597</v>
      </c>
      <c r="CV252" s="40">
        <v>2.6630110689605899E-2</v>
      </c>
      <c r="CW252" s="40">
        <v>-3.8285483245065401E-2</v>
      </c>
      <c r="CX252" s="40">
        <v>-5.6893635164551898E-2</v>
      </c>
      <c r="CY252" s="40">
        <v>-5.2125445781649099E-2</v>
      </c>
      <c r="CZ252" s="40">
        <v>-7.2043986706589694E-2</v>
      </c>
      <c r="DA252" s="40">
        <v>-3.74139486445478E-2</v>
      </c>
      <c r="DB252" s="40">
        <v>-1.5270572347187299E-2</v>
      </c>
      <c r="DC252" s="40">
        <v>6.1004306160094201E-3</v>
      </c>
      <c r="DD252" s="40">
        <v>-1.5977641901672002E-2</v>
      </c>
      <c r="DE252" s="40">
        <v>2.5127804057193701E-2</v>
      </c>
      <c r="DF252" s="40">
        <v>5.5822547141527899E-3</v>
      </c>
      <c r="DG252" s="40">
        <v>1.54942669532831E-2</v>
      </c>
      <c r="DH252" s="40">
        <v>-1.0663563875183701E-2</v>
      </c>
      <c r="DI252" s="40">
        <v>5.96841644915189E-2</v>
      </c>
      <c r="DJ252" s="40">
        <v>8.5918625281309006E-3</v>
      </c>
      <c r="DK252" s="40">
        <v>3.9039134623403901E-3</v>
      </c>
      <c r="DL252" s="40">
        <v>1.98371625212691E-3</v>
      </c>
      <c r="DM252" s="40">
        <v>1.9963031740866999E-2</v>
      </c>
      <c r="DN252" s="40">
        <v>4.6418315456575397E-2</v>
      </c>
      <c r="DO252" s="40">
        <v>0.25242987210877499</v>
      </c>
      <c r="DP252" s="40">
        <v>0.35449430725376302</v>
      </c>
      <c r="DQ252" s="40">
        <v>0.39698813516930898</v>
      </c>
      <c r="DR252" s="40">
        <v>0.428901918433017</v>
      </c>
      <c r="DS252" s="40">
        <v>0.37406155424329401</v>
      </c>
      <c r="DT252" s="40">
        <v>6.1732200340987697E-2</v>
      </c>
      <c r="DU252" s="40">
        <v>-1.03329844672597E-2</v>
      </c>
      <c r="DV252" s="40">
        <v>-2.6129675551523301E-2</v>
      </c>
      <c r="DW252" s="40">
        <v>-3.0509741245067602E-2</v>
      </c>
      <c r="DX252" s="40">
        <v>-5.1590259717082802E-2</v>
      </c>
      <c r="DY252" s="40">
        <v>-1.4173286005475899E-2</v>
      </c>
      <c r="DZ252" s="40">
        <v>3.8845400511899899E-3</v>
      </c>
      <c r="EA252" s="40">
        <v>2.5420338513365E-2</v>
      </c>
      <c r="EB252" s="40">
        <v>-2.2707175056251999E-3</v>
      </c>
      <c r="EC252" s="40">
        <v>4.1919962726759803E-2</v>
      </c>
      <c r="ED252" s="40">
        <v>2.1182535961575499E-2</v>
      </c>
      <c r="EE252" s="40">
        <v>3.87282612259882E-2</v>
      </c>
      <c r="EF252" s="40">
        <v>1.8877843284194701E-2</v>
      </c>
      <c r="EG252" s="40">
        <v>8.0493238401393399E-2</v>
      </c>
      <c r="EH252" s="40">
        <v>2.6036150070957401E-2</v>
      </c>
      <c r="EI252" s="40">
        <v>2.3156205398394299E-2</v>
      </c>
      <c r="EJ252" s="40">
        <v>1.6826053829136899E-2</v>
      </c>
      <c r="EK252" s="40">
        <v>3.4826615059841498E-2</v>
      </c>
      <c r="EL252" s="40">
        <v>8.2342762444918102E-2</v>
      </c>
      <c r="EM252" s="40">
        <v>0.29008198725550399</v>
      </c>
      <c r="EN252" s="40">
        <v>0.38895893160677403</v>
      </c>
      <c r="EO252" s="40">
        <v>0.43482050178952297</v>
      </c>
      <c r="EP252" s="40">
        <v>0.47416579517871599</v>
      </c>
      <c r="EQ252" s="40">
        <v>0.424286265851122</v>
      </c>
      <c r="ER252" s="40">
        <v>0.112414042734807</v>
      </c>
      <c r="ES252" s="40">
        <v>3.0025984233465901E-2</v>
      </c>
      <c r="ET252" s="40">
        <v>1.8288596067128699E-2</v>
      </c>
      <c r="EU252" s="40">
        <v>6.9990300787136695E-4</v>
      </c>
      <c r="EV252" s="40">
        <v>-2.2058326491916701E-2</v>
      </c>
      <c r="EW252" s="40">
        <v>64.982122534142604</v>
      </c>
      <c r="EX252" s="40">
        <v>63.036466236722298</v>
      </c>
      <c r="EY252" s="40">
        <v>60.956278452200301</v>
      </c>
      <c r="EZ252" s="40">
        <v>60.307805386949902</v>
      </c>
      <c r="FA252" s="40">
        <v>59.656676783004499</v>
      </c>
      <c r="FB252" s="40">
        <v>58.962158573596398</v>
      </c>
      <c r="FC252" s="40">
        <v>58.237433611532602</v>
      </c>
      <c r="FD252" s="40">
        <v>58.382065629742002</v>
      </c>
      <c r="FE252" s="40">
        <v>64.248909332321702</v>
      </c>
      <c r="FF252" s="40">
        <v>70.052589150227604</v>
      </c>
      <c r="FG252" s="40">
        <v>75.728423748103197</v>
      </c>
      <c r="FH252" s="40">
        <v>81.571083080424899</v>
      </c>
      <c r="FI252" s="40">
        <v>86.599772382397603</v>
      </c>
      <c r="FJ252" s="40">
        <v>91.558564112291407</v>
      </c>
      <c r="FK252" s="40">
        <v>94.142972306524996</v>
      </c>
      <c r="FL252" s="40">
        <v>95.151982169954493</v>
      </c>
      <c r="FM252" s="40">
        <v>95.456989757207893</v>
      </c>
      <c r="FN252" s="40">
        <v>95.462490515933197</v>
      </c>
      <c r="FO252" s="40">
        <v>93.997486722306505</v>
      </c>
      <c r="FP252" s="40">
        <v>89.778736722306505</v>
      </c>
      <c r="FQ252" s="40">
        <v>82.861959408194195</v>
      </c>
      <c r="FR252" s="40">
        <v>77.190629742033394</v>
      </c>
      <c r="FS252" s="40">
        <v>72.536086874051605</v>
      </c>
      <c r="FT252" s="40">
        <v>68.957132018209407</v>
      </c>
      <c r="FU252" s="40">
        <v>2.2131310522930901E-2</v>
      </c>
      <c r="FV252" s="40">
        <v>0</v>
      </c>
      <c r="FW252" s="40">
        <v>0</v>
      </c>
      <c r="FX252" s="41">
        <v>1</v>
      </c>
      <c r="FY252" s="22"/>
      <c r="FZ252" s="22"/>
    </row>
    <row r="253" spans="1:182" x14ac:dyDescent="0.2">
      <c r="A253" t="s">
        <v>42</v>
      </c>
      <c r="B253" t="s">
        <v>58</v>
      </c>
      <c r="C253" t="s">
        <v>3</v>
      </c>
      <c r="D253" t="s">
        <v>226</v>
      </c>
      <c r="E253" t="s">
        <v>1</v>
      </c>
      <c r="F253" s="22" t="s">
        <v>78</v>
      </c>
      <c r="G253" s="35">
        <v>43690</v>
      </c>
      <c r="H253" s="40">
        <v>370</v>
      </c>
      <c r="I253" s="40">
        <v>0.20963141625489801</v>
      </c>
      <c r="J253" s="40">
        <v>0.18595294307509799</v>
      </c>
      <c r="K253" s="40">
        <v>0.172475128524433</v>
      </c>
      <c r="L253" s="40">
        <v>0.163256626625566</v>
      </c>
      <c r="M253" s="40">
        <v>0.161705255311095</v>
      </c>
      <c r="N253" s="40">
        <v>0.176251227879863</v>
      </c>
      <c r="O253" s="40">
        <v>0.19635528162846999</v>
      </c>
      <c r="P253" s="40">
        <v>0.22269562390989001</v>
      </c>
      <c r="Q253" s="40">
        <v>0.23945781158905999</v>
      </c>
      <c r="R253" s="40">
        <v>0.25604873790730498</v>
      </c>
      <c r="S253" s="40">
        <v>0.28444737008482801</v>
      </c>
      <c r="T253" s="40">
        <v>0.308930540266035</v>
      </c>
      <c r="U253" s="40">
        <v>0.34346437727592199</v>
      </c>
      <c r="V253" s="40">
        <v>0.41705448140467799</v>
      </c>
      <c r="W253" s="40">
        <v>0.48248573018485602</v>
      </c>
      <c r="X253" s="40">
        <v>0.54772002003987796</v>
      </c>
      <c r="Y253" s="40">
        <v>0.61701234640406599</v>
      </c>
      <c r="Z253" s="40">
        <v>0.66713935535713198</v>
      </c>
      <c r="AA253" s="40">
        <v>0.67470050119005198</v>
      </c>
      <c r="AB253" s="40">
        <v>0.64695759341941494</v>
      </c>
      <c r="AC253" s="40">
        <v>0.54884663759611896</v>
      </c>
      <c r="AD253" s="40">
        <v>0.47098818020535199</v>
      </c>
      <c r="AE253" s="40">
        <v>0.37551182199348199</v>
      </c>
      <c r="AF253" s="40">
        <v>0.287255614455938</v>
      </c>
      <c r="AG253" s="40">
        <v>-1.4702716853138301E-2</v>
      </c>
      <c r="AH253" s="40">
        <v>-1.6407518605306499E-2</v>
      </c>
      <c r="AI253" s="40">
        <v>-1.655897945155E-2</v>
      </c>
      <c r="AJ253" s="40">
        <v>-1.51129945811152E-2</v>
      </c>
      <c r="AK253" s="40">
        <v>-1.31876877151333E-2</v>
      </c>
      <c r="AL253" s="40">
        <v>-1.35468305098923E-2</v>
      </c>
      <c r="AM253" s="40">
        <v>-1.45905950677706E-2</v>
      </c>
      <c r="AN253" s="40">
        <v>-3.1755416871577402E-2</v>
      </c>
      <c r="AO253" s="40">
        <v>-3.1243002855441598E-2</v>
      </c>
      <c r="AP253" s="40">
        <v>-2.5331535201423502E-2</v>
      </c>
      <c r="AQ253" s="40">
        <v>-1.63501910906176E-2</v>
      </c>
      <c r="AR253" s="40">
        <v>-1.19224604922866E-2</v>
      </c>
      <c r="AS253" s="40">
        <v>-4.6289354534604999E-3</v>
      </c>
      <c r="AT253" s="40">
        <v>-3.18628369683066E-2</v>
      </c>
      <c r="AU253" s="40">
        <v>4.3762639111494799E-2</v>
      </c>
      <c r="AV253" s="40">
        <v>8.3165591555906998E-2</v>
      </c>
      <c r="AW253" s="40">
        <v>8.8168951457452599E-2</v>
      </c>
      <c r="AX253" s="40">
        <v>0.12487351443755999</v>
      </c>
      <c r="AY253" s="40">
        <v>6.5267318448563594E-2</v>
      </c>
      <c r="AZ253" s="40">
        <v>-0.11516205779774701</v>
      </c>
      <c r="BA253" s="40">
        <v>-0.13260992748502601</v>
      </c>
      <c r="BB253" s="40">
        <v>-0.13645524514893501</v>
      </c>
      <c r="BC253" s="40">
        <v>-7.3438724472145001E-2</v>
      </c>
      <c r="BD253" s="40">
        <v>-4.2078936812318203E-2</v>
      </c>
      <c r="BE253" s="40">
        <v>-6.7013352210013501E-3</v>
      </c>
      <c r="BF253" s="40">
        <v>-8.8800349386912204E-3</v>
      </c>
      <c r="BG253" s="40">
        <v>-1.0251550914608699E-2</v>
      </c>
      <c r="BH253" s="40">
        <v>-1.0361672763315E-2</v>
      </c>
      <c r="BI253" s="40">
        <v>-7.7079566639780602E-3</v>
      </c>
      <c r="BJ253" s="40">
        <v>-6.50335928543384E-3</v>
      </c>
      <c r="BK253" s="40">
        <v>-9.2864583979121E-3</v>
      </c>
      <c r="BL253" s="40">
        <v>-2.6018599243744299E-2</v>
      </c>
      <c r="BM253" s="40">
        <v>-2.3226194180948099E-2</v>
      </c>
      <c r="BN253" s="40">
        <v>-1.77448342609733E-2</v>
      </c>
      <c r="BO253" s="40">
        <v>-8.0893798532685503E-3</v>
      </c>
      <c r="BP253" s="40">
        <v>-6.9521781950240696E-3</v>
      </c>
      <c r="BQ253" s="40">
        <v>2.6917936526734798E-4</v>
      </c>
      <c r="BR253" s="40">
        <v>-1.9230009546910901E-2</v>
      </c>
      <c r="BS253" s="40">
        <v>6.1658377736245003E-2</v>
      </c>
      <c r="BT253" s="40">
        <v>9.9486227881214001E-2</v>
      </c>
      <c r="BU253" s="40">
        <v>0.104399760093924</v>
      </c>
      <c r="BV253" s="40">
        <v>0.14642137221373799</v>
      </c>
      <c r="BW253" s="40">
        <v>8.4566284761899702E-2</v>
      </c>
      <c r="BX253" s="40">
        <v>-9.40781329505926E-2</v>
      </c>
      <c r="BY253" s="40">
        <v>-0.10867039829653</v>
      </c>
      <c r="BZ253" s="40">
        <v>-0.113609926043162</v>
      </c>
      <c r="CA253" s="40">
        <v>-6.1509945117932299E-2</v>
      </c>
      <c r="CB253" s="40">
        <v>-3.3287614613131497E-2</v>
      </c>
      <c r="CC253" s="40">
        <v>-1.1596026769523399E-3</v>
      </c>
      <c r="CD253" s="40">
        <v>-3.6665226819413799E-3</v>
      </c>
      <c r="CE253" s="40">
        <v>-5.8830451240537499E-3</v>
      </c>
      <c r="CF253" s="40">
        <v>-7.0709217461158401E-3</v>
      </c>
      <c r="CG253" s="40">
        <v>-3.9127116306884001E-3</v>
      </c>
      <c r="CH253" s="40">
        <v>-1.6250725716891901E-3</v>
      </c>
      <c r="CI253" s="40">
        <v>-5.6128294982006402E-3</v>
      </c>
      <c r="CJ253" s="40">
        <v>-2.2045296830602801E-2</v>
      </c>
      <c r="CK253" s="40">
        <v>-1.7673776914357901E-2</v>
      </c>
      <c r="CL253" s="40">
        <v>-1.2490308300757201E-2</v>
      </c>
      <c r="CM253" s="40">
        <v>-2.3679671549423102E-3</v>
      </c>
      <c r="CN253" s="40">
        <v>-3.5097758167620201E-3</v>
      </c>
      <c r="CO253" s="40">
        <v>3.6615987677378801E-3</v>
      </c>
      <c r="CP253" s="40">
        <v>-1.04805517578558E-2</v>
      </c>
      <c r="CQ253" s="40">
        <v>7.4052911792494694E-2</v>
      </c>
      <c r="CR253" s="40">
        <v>0.110789850883056</v>
      </c>
      <c r="CS253" s="40">
        <v>0.11564116871211901</v>
      </c>
      <c r="CT253" s="40">
        <v>0.16134535286892601</v>
      </c>
      <c r="CU253" s="40">
        <v>9.7932690040653594E-2</v>
      </c>
      <c r="CV253" s="40">
        <v>-7.9475470828781897E-2</v>
      </c>
      <c r="CW253" s="40">
        <v>-9.2089953306848604E-2</v>
      </c>
      <c r="CX253" s="40">
        <v>-9.7787327623514497E-2</v>
      </c>
      <c r="CY253" s="40">
        <v>-5.3248108875487601E-2</v>
      </c>
      <c r="CZ253" s="40">
        <v>-2.7198771638716101E-2</v>
      </c>
      <c r="DA253" s="40">
        <v>4.3821298670966603E-3</v>
      </c>
      <c r="DB253" s="40">
        <v>1.5469895748084701E-3</v>
      </c>
      <c r="DC253" s="40">
        <v>-1.5145393334987599E-3</v>
      </c>
      <c r="DD253" s="40">
        <v>-3.7801707289166799E-3</v>
      </c>
      <c r="DE253" s="40">
        <v>-1.17466597398749E-4</v>
      </c>
      <c r="DF253" s="40">
        <v>3.2532141420554702E-3</v>
      </c>
      <c r="DG253" s="40">
        <v>-1.9392005984891899E-3</v>
      </c>
      <c r="DH253" s="40">
        <v>-1.8071994417461199E-2</v>
      </c>
      <c r="DI253" s="40">
        <v>-1.2121359647767701E-2</v>
      </c>
      <c r="DJ253" s="40">
        <v>-7.2357823405410802E-3</v>
      </c>
      <c r="DK253" s="40">
        <v>3.3534455433839399E-3</v>
      </c>
      <c r="DL253" s="40">
        <v>-6.7373438499967301E-5</v>
      </c>
      <c r="DM253" s="40">
        <v>7.0540181702083999E-3</v>
      </c>
      <c r="DN253" s="40">
        <v>-1.7310939688006399E-3</v>
      </c>
      <c r="DO253" s="40">
        <v>8.6447445848744406E-2</v>
      </c>
      <c r="DP253" s="40">
        <v>0.122093473884899</v>
      </c>
      <c r="DQ253" s="40">
        <v>0.126882577330313</v>
      </c>
      <c r="DR253" s="40">
        <v>0.176269333524113</v>
      </c>
      <c r="DS253" s="40">
        <v>0.111299095319407</v>
      </c>
      <c r="DT253" s="40">
        <v>-6.4872808706971194E-2</v>
      </c>
      <c r="DU253" s="40">
        <v>-7.5509508317166907E-2</v>
      </c>
      <c r="DV253" s="40">
        <v>-8.1964729203866799E-2</v>
      </c>
      <c r="DW253" s="40">
        <v>-4.4986272633042897E-2</v>
      </c>
      <c r="DX253" s="40">
        <v>-2.1109928664300701E-2</v>
      </c>
      <c r="DY253" s="40">
        <v>1.2383511499233699E-2</v>
      </c>
      <c r="DZ253" s="40">
        <v>9.0744732414237608E-3</v>
      </c>
      <c r="EA253" s="40">
        <v>4.7928892034424997E-3</v>
      </c>
      <c r="EB253" s="40">
        <v>9.7115108888351303E-4</v>
      </c>
      <c r="EC253" s="40">
        <v>5.3622644537565101E-3</v>
      </c>
      <c r="ED253" s="40">
        <v>1.0296685366514E-2</v>
      </c>
      <c r="EE253" s="40">
        <v>3.3649360713693599E-3</v>
      </c>
      <c r="EF253" s="40">
        <v>-1.2335176789628199E-2</v>
      </c>
      <c r="EG253" s="40">
        <v>-4.1045509732742297E-3</v>
      </c>
      <c r="EH253" s="40">
        <v>3.5091859990913499E-4</v>
      </c>
      <c r="EI253" s="40">
        <v>1.1614256780733001E-2</v>
      </c>
      <c r="EJ253" s="40">
        <v>4.9029088587626002E-3</v>
      </c>
      <c r="EK253" s="40">
        <v>1.1952132988936199E-2</v>
      </c>
      <c r="EL253" s="40">
        <v>1.0901733452595101E-2</v>
      </c>
      <c r="EM253" s="40">
        <v>0.104343184473495</v>
      </c>
      <c r="EN253" s="40">
        <v>0.138414110210206</v>
      </c>
      <c r="EO253" s="40">
        <v>0.143113385966785</v>
      </c>
      <c r="EP253" s="40">
        <v>0.19781719130029099</v>
      </c>
      <c r="EQ253" s="40">
        <v>0.13059806163274401</v>
      </c>
      <c r="ER253" s="40">
        <v>-4.3788883859816802E-2</v>
      </c>
      <c r="ES253" s="40">
        <v>-5.1569979128671402E-2</v>
      </c>
      <c r="ET253" s="40">
        <v>-5.91194100980936E-2</v>
      </c>
      <c r="EU253" s="40">
        <v>-3.3057493278830098E-2</v>
      </c>
      <c r="EV253" s="40">
        <v>-1.23186064651139E-2</v>
      </c>
      <c r="EW253" s="40">
        <v>65.343844492440596</v>
      </c>
      <c r="EX253" s="40">
        <v>63.4012958963283</v>
      </c>
      <c r="EY253" s="40">
        <v>61.311663066954601</v>
      </c>
      <c r="EZ253" s="40">
        <v>60.592656587473002</v>
      </c>
      <c r="FA253" s="40">
        <v>59.887904967602601</v>
      </c>
      <c r="FB253" s="40">
        <v>59.224190064794797</v>
      </c>
      <c r="FC253" s="40">
        <v>58.488768898488097</v>
      </c>
      <c r="FD253" s="40">
        <v>58.578617710583202</v>
      </c>
      <c r="FE253" s="40">
        <v>64.420086393088596</v>
      </c>
      <c r="FF253" s="40">
        <v>70.258747300216001</v>
      </c>
      <c r="FG253" s="40">
        <v>75.980561555075596</v>
      </c>
      <c r="FH253" s="40">
        <v>81.805399568034602</v>
      </c>
      <c r="FI253" s="40">
        <v>86.836285097192203</v>
      </c>
      <c r="FJ253" s="40">
        <v>91.823110151187905</v>
      </c>
      <c r="FK253" s="40">
        <v>94.470194384449201</v>
      </c>
      <c r="FL253" s="40">
        <v>95.498704103671699</v>
      </c>
      <c r="FM253" s="40">
        <v>95.865226781857402</v>
      </c>
      <c r="FN253" s="40">
        <v>95.849676025917901</v>
      </c>
      <c r="FO253" s="40">
        <v>94.392440604751599</v>
      </c>
      <c r="FP253" s="40">
        <v>90.271706263498899</v>
      </c>
      <c r="FQ253" s="40">
        <v>83.415766738660906</v>
      </c>
      <c r="FR253" s="40">
        <v>77.708207343412496</v>
      </c>
      <c r="FS253" s="40">
        <v>72.973650107991404</v>
      </c>
      <c r="FT253" s="40">
        <v>69.370410367170606</v>
      </c>
      <c r="FU253" s="40">
        <v>6.5176046539781998E-2</v>
      </c>
      <c r="FV253" s="40">
        <v>0</v>
      </c>
      <c r="FW253" s="40">
        <v>0</v>
      </c>
      <c r="FX253" s="41">
        <v>1</v>
      </c>
      <c r="FY253" s="22"/>
      <c r="FZ253" s="22"/>
    </row>
    <row r="254" spans="1:182" x14ac:dyDescent="0.2">
      <c r="A254" t="s">
        <v>42</v>
      </c>
      <c r="B254" t="s">
        <v>58</v>
      </c>
      <c r="C254" t="s">
        <v>3</v>
      </c>
      <c r="D254" t="s">
        <v>226</v>
      </c>
      <c r="E254" t="s">
        <v>77</v>
      </c>
      <c r="F254" s="22" t="s">
        <v>1</v>
      </c>
      <c r="G254" s="35">
        <v>43690</v>
      </c>
      <c r="H254" s="40">
        <v>2021</v>
      </c>
      <c r="I254" s="40">
        <v>1.3993103085558001</v>
      </c>
      <c r="J254" s="40">
        <v>1.2515628175200699</v>
      </c>
      <c r="K254" s="40">
        <v>1.1615673168173</v>
      </c>
      <c r="L254" s="40">
        <v>1.11756253918103</v>
      </c>
      <c r="M254" s="40">
        <v>1.12883560362175</v>
      </c>
      <c r="N254" s="40">
        <v>1.21446319682824</v>
      </c>
      <c r="O254" s="40">
        <v>1.3600292492071699</v>
      </c>
      <c r="P254" s="40">
        <v>1.5032811230498699</v>
      </c>
      <c r="Q254" s="40">
        <v>1.5729270204646599</v>
      </c>
      <c r="R254" s="40">
        <v>1.59469774936091</v>
      </c>
      <c r="S254" s="40">
        <v>1.67048235271845</v>
      </c>
      <c r="T254" s="40">
        <v>1.7759152300671099</v>
      </c>
      <c r="U254" s="40">
        <v>1.9262639177418901</v>
      </c>
      <c r="V254" s="40">
        <v>2.1254364745461398</v>
      </c>
      <c r="W254" s="40">
        <v>2.3279839864835399</v>
      </c>
      <c r="X254" s="40">
        <v>2.5390689236231201</v>
      </c>
      <c r="Y254" s="40">
        <v>2.8011206023888402</v>
      </c>
      <c r="Z254" s="40">
        <v>3.0570201660940999</v>
      </c>
      <c r="AA254" s="40">
        <v>3.2447956378356801</v>
      </c>
      <c r="AB254" s="40">
        <v>3.2064858874339399</v>
      </c>
      <c r="AC254" s="40">
        <v>2.93154797274217</v>
      </c>
      <c r="AD254" s="40">
        <v>2.7018906490327299</v>
      </c>
      <c r="AE254" s="40">
        <v>2.2361802865024099</v>
      </c>
      <c r="AF254" s="40">
        <v>1.7678503853290899</v>
      </c>
      <c r="AG254" s="40">
        <v>-7.2216441695845804E-2</v>
      </c>
      <c r="AH254" s="40">
        <v>-4.7807605668769598E-2</v>
      </c>
      <c r="AI254" s="40">
        <v>-3.07490250738559E-2</v>
      </c>
      <c r="AJ254" s="40">
        <v>-3.4527163800777201E-2</v>
      </c>
      <c r="AK254" s="40">
        <v>-1.54839289277095E-2</v>
      </c>
      <c r="AL254" s="40">
        <v>-3.4312326752517601E-2</v>
      </c>
      <c r="AM254" s="40">
        <v>-5.7794669253685899E-2</v>
      </c>
      <c r="AN254" s="40">
        <v>-8.6135042564877404E-2</v>
      </c>
      <c r="AO254" s="40">
        <v>-7.8491728624891007E-3</v>
      </c>
      <c r="AP254" s="40">
        <v>-4.6465310037030701E-2</v>
      </c>
      <c r="AQ254" s="40">
        <v>-1.6763668381327999E-2</v>
      </c>
      <c r="AR254" s="40">
        <v>-1.4195272720122901E-2</v>
      </c>
      <c r="AS254" s="40">
        <v>-2.0350935939029501E-2</v>
      </c>
      <c r="AT254" s="40">
        <v>-5.7659432401551199E-2</v>
      </c>
      <c r="AU254" s="40">
        <v>0.15322832044288301</v>
      </c>
      <c r="AV254" s="40">
        <v>0.28628768866162602</v>
      </c>
      <c r="AW254" s="40">
        <v>0.34556733710993998</v>
      </c>
      <c r="AX254" s="40">
        <v>0.37647726000959397</v>
      </c>
      <c r="AY254" s="40">
        <v>0.28914606287892902</v>
      </c>
      <c r="AZ254" s="40">
        <v>-9.0909126161504497E-2</v>
      </c>
      <c r="BA254" s="40">
        <v>-0.134062441051366</v>
      </c>
      <c r="BB254" s="40">
        <v>-0.198737894617976</v>
      </c>
      <c r="BC254" s="40">
        <v>-0.15217621727939801</v>
      </c>
      <c r="BD254" s="40">
        <v>-0.11380565023836101</v>
      </c>
      <c r="BE254" s="40">
        <v>-4.79799835495162E-2</v>
      </c>
      <c r="BF254" s="40">
        <v>-3.2368611298688101E-2</v>
      </c>
      <c r="BG254" s="40">
        <v>-1.34142589953103E-2</v>
      </c>
      <c r="BH254" s="40">
        <v>-2.31998109582836E-2</v>
      </c>
      <c r="BI254" s="40">
        <v>-1.3009904334816201E-3</v>
      </c>
      <c r="BJ254" s="40">
        <v>-1.6816165519222302E-2</v>
      </c>
      <c r="BK254" s="40">
        <v>-3.4658904934513499E-2</v>
      </c>
      <c r="BL254" s="40">
        <v>-6.0481465309604701E-2</v>
      </c>
      <c r="BM254" s="40">
        <v>1.84498121610111E-2</v>
      </c>
      <c r="BN254" s="40">
        <v>-2.4477989938690398E-2</v>
      </c>
      <c r="BO254" s="40">
        <v>2.6764140876329402E-3</v>
      </c>
      <c r="BP254" s="40">
        <v>-3.6091689960077999E-3</v>
      </c>
      <c r="BQ254" s="40">
        <v>-9.9722886450616006E-3</v>
      </c>
      <c r="BR254" s="40">
        <v>-2.8004532230938801E-2</v>
      </c>
      <c r="BS254" s="40">
        <v>0.19405727908512799</v>
      </c>
      <c r="BT254" s="40">
        <v>0.32714776542760499</v>
      </c>
      <c r="BU254" s="40">
        <v>0.38330658855247901</v>
      </c>
      <c r="BV254" s="40">
        <v>0.42356406071077901</v>
      </c>
      <c r="BW254" s="40">
        <v>0.332695114632235</v>
      </c>
      <c r="BX254" s="40">
        <v>-4.1094407338467101E-2</v>
      </c>
      <c r="BY254" s="40">
        <v>-9.59879589474288E-2</v>
      </c>
      <c r="BZ254" s="40">
        <v>-0.15894931341954599</v>
      </c>
      <c r="CA254" s="40">
        <v>-0.120528460909217</v>
      </c>
      <c r="CB254" s="40">
        <v>-8.8456770576110205E-2</v>
      </c>
      <c r="CC254" s="40">
        <v>-3.1193886468164501E-2</v>
      </c>
      <c r="CD254" s="40">
        <v>-2.16756108293155E-2</v>
      </c>
      <c r="CE254" s="40">
        <v>-1.40825281568801E-3</v>
      </c>
      <c r="CF254" s="40">
        <v>-1.53545208857481E-2</v>
      </c>
      <c r="CG254" s="40">
        <v>8.5220695625600994E-3</v>
      </c>
      <c r="CH254" s="40">
        <v>-4.6983775470736703E-3</v>
      </c>
      <c r="CI254" s="40">
        <v>-1.86351450448403E-2</v>
      </c>
      <c r="CJ254" s="40">
        <v>-4.2713875850326398E-2</v>
      </c>
      <c r="CK254" s="40">
        <v>3.6664409074477398E-2</v>
      </c>
      <c r="CL254" s="40">
        <v>-9.2496390178940895E-3</v>
      </c>
      <c r="CM254" s="40">
        <v>1.61405559858947E-2</v>
      </c>
      <c r="CN254" s="40">
        <v>3.7227341951838301E-3</v>
      </c>
      <c r="CO254" s="40">
        <v>-2.7840691454216401E-3</v>
      </c>
      <c r="CP254" s="40">
        <v>-7.46563870960634E-3</v>
      </c>
      <c r="CQ254" s="40">
        <v>0.22233529146471401</v>
      </c>
      <c r="CR254" s="40">
        <v>0.35544733012489499</v>
      </c>
      <c r="CS254" s="40">
        <v>0.409444679137631</v>
      </c>
      <c r="CT254" s="40">
        <v>0.45617623543731001</v>
      </c>
      <c r="CU254" s="40">
        <v>0.36285705521440298</v>
      </c>
      <c r="CV254" s="40">
        <v>-6.5928848307163501E-3</v>
      </c>
      <c r="CW254" s="40">
        <v>-6.9617688627395702E-2</v>
      </c>
      <c r="CX254" s="40">
        <v>-0.13139186328827601</v>
      </c>
      <c r="CY254" s="40">
        <v>-9.8609321254842605E-2</v>
      </c>
      <c r="CZ254" s="40">
        <v>-7.0900213741567505E-2</v>
      </c>
      <c r="DA254" s="40">
        <v>-1.4407789386812701E-2</v>
      </c>
      <c r="DB254" s="40">
        <v>-1.09826103599428E-2</v>
      </c>
      <c r="DC254" s="40">
        <v>1.0597753363934301E-2</v>
      </c>
      <c r="DD254" s="40">
        <v>-7.5092308132125099E-3</v>
      </c>
      <c r="DE254" s="40">
        <v>1.8345129558601798E-2</v>
      </c>
      <c r="DF254" s="40">
        <v>7.4194104250749904E-3</v>
      </c>
      <c r="DG254" s="40">
        <v>-2.6113851551669899E-3</v>
      </c>
      <c r="DH254" s="40">
        <v>-2.4946286391048102E-2</v>
      </c>
      <c r="DI254" s="40">
        <v>5.4879005987943701E-2</v>
      </c>
      <c r="DJ254" s="40">
        <v>5.9787119029021804E-3</v>
      </c>
      <c r="DK254" s="40">
        <v>2.96046978841564E-2</v>
      </c>
      <c r="DL254" s="40">
        <v>1.10546373863755E-2</v>
      </c>
      <c r="DM254" s="40">
        <v>4.4041503542183204E-3</v>
      </c>
      <c r="DN254" s="40">
        <v>1.3073254811726101E-2</v>
      </c>
      <c r="DO254" s="40">
        <v>0.25061330384429997</v>
      </c>
      <c r="DP254" s="40">
        <v>0.38374689482218599</v>
      </c>
      <c r="DQ254" s="40">
        <v>0.43558276972278198</v>
      </c>
      <c r="DR254" s="40">
        <v>0.488788410163842</v>
      </c>
      <c r="DS254" s="40">
        <v>0.39301899579657101</v>
      </c>
      <c r="DT254" s="40">
        <v>2.7908637677034401E-2</v>
      </c>
      <c r="DU254" s="40">
        <v>-4.3247418307362499E-2</v>
      </c>
      <c r="DV254" s="40">
        <v>-0.10383441315700601</v>
      </c>
      <c r="DW254" s="40">
        <v>-7.6690181600467699E-2</v>
      </c>
      <c r="DX254" s="40">
        <v>-5.3343656907024799E-2</v>
      </c>
      <c r="DY254" s="40">
        <v>9.82866875951687E-3</v>
      </c>
      <c r="DZ254" s="40">
        <v>4.4563840101387101E-3</v>
      </c>
      <c r="EA254" s="40">
        <v>2.7932519442479899E-2</v>
      </c>
      <c r="EB254" s="40">
        <v>3.81812202928105E-3</v>
      </c>
      <c r="EC254" s="40">
        <v>3.2528068052829699E-2</v>
      </c>
      <c r="ED254" s="40">
        <v>2.49155716583702E-2</v>
      </c>
      <c r="EE254" s="40">
        <v>2.0524379164005301E-2</v>
      </c>
      <c r="EF254" s="40">
        <v>7.0729086422455397E-4</v>
      </c>
      <c r="EG254" s="40">
        <v>8.1177991011443906E-2</v>
      </c>
      <c r="EH254" s="40">
        <v>2.7966032001242501E-2</v>
      </c>
      <c r="EI254" s="40">
        <v>4.90447803531174E-2</v>
      </c>
      <c r="EJ254" s="40">
        <v>2.1640741110490601E-2</v>
      </c>
      <c r="EK254" s="40">
        <v>1.4782797648186199E-2</v>
      </c>
      <c r="EL254" s="40">
        <v>4.27281549823385E-2</v>
      </c>
      <c r="EM254" s="40">
        <v>0.29144226248654498</v>
      </c>
      <c r="EN254" s="40">
        <v>0.42460697158816502</v>
      </c>
      <c r="EO254" s="40">
        <v>0.47332202116532102</v>
      </c>
      <c r="EP254" s="40">
        <v>0.53587521086502699</v>
      </c>
      <c r="EQ254" s="40">
        <v>0.43656804754987699</v>
      </c>
      <c r="ER254" s="40">
        <v>7.7723356500071797E-2</v>
      </c>
      <c r="ES254" s="40">
        <v>-5.17293620342529E-3</v>
      </c>
      <c r="ET254" s="40">
        <v>-6.4045831958575897E-2</v>
      </c>
      <c r="EU254" s="40">
        <v>-4.5042425230287599E-2</v>
      </c>
      <c r="EV254" s="40">
        <v>-2.79947772447737E-2</v>
      </c>
      <c r="EW254" s="40">
        <v>65.164457509353298</v>
      </c>
      <c r="EX254" s="40">
        <v>63.260181721004798</v>
      </c>
      <c r="EY254" s="40">
        <v>61.204649919829002</v>
      </c>
      <c r="EZ254" s="40">
        <v>60.526777124532302</v>
      </c>
      <c r="FA254" s="40">
        <v>59.849278460716199</v>
      </c>
      <c r="FB254" s="40">
        <v>59.2008551576697</v>
      </c>
      <c r="FC254" s="40">
        <v>58.478140032068403</v>
      </c>
      <c r="FD254" s="40">
        <v>58.481507215392803</v>
      </c>
      <c r="FE254" s="40">
        <v>64.290058792089795</v>
      </c>
      <c r="FF254" s="40">
        <v>70.073009086050206</v>
      </c>
      <c r="FG254" s="40">
        <v>75.740138963121296</v>
      </c>
      <c r="FH254" s="40">
        <v>81.587867450561205</v>
      </c>
      <c r="FI254" s="40">
        <v>86.556333511491204</v>
      </c>
      <c r="FJ254" s="40">
        <v>91.536825227151297</v>
      </c>
      <c r="FK254" s="40">
        <v>94.137199358631705</v>
      </c>
      <c r="FL254" s="40">
        <v>95.152485301977507</v>
      </c>
      <c r="FM254" s="40">
        <v>95.532228754676595</v>
      </c>
      <c r="FN254" s="40">
        <v>95.540513094601806</v>
      </c>
      <c r="FO254" s="40">
        <v>94.085248530197802</v>
      </c>
      <c r="FP254" s="40">
        <v>89.890272581507205</v>
      </c>
      <c r="FQ254" s="40">
        <v>82.968519508284302</v>
      </c>
      <c r="FR254" s="40">
        <v>77.309032602886205</v>
      </c>
      <c r="FS254" s="40">
        <v>72.537092463923003</v>
      </c>
      <c r="FT254" s="40">
        <v>68.976857295563903</v>
      </c>
      <c r="FU254" s="40">
        <v>2.74557347554918E-2</v>
      </c>
      <c r="FV254" s="40">
        <v>0</v>
      </c>
      <c r="FW254" s="40">
        <v>0</v>
      </c>
      <c r="FX254" s="41">
        <v>1</v>
      </c>
      <c r="FY254" s="22"/>
      <c r="FZ254" s="22"/>
    </row>
    <row r="255" spans="1:182" x14ac:dyDescent="0.2">
      <c r="A255" t="s">
        <v>42</v>
      </c>
      <c r="B255" t="s">
        <v>58</v>
      </c>
      <c r="C255" t="s">
        <v>3</v>
      </c>
      <c r="D255" t="s">
        <v>226</v>
      </c>
      <c r="E255" t="s">
        <v>77</v>
      </c>
      <c r="F255" s="22" t="s">
        <v>77</v>
      </c>
      <c r="G255" s="35">
        <v>43690</v>
      </c>
      <c r="H255" s="40">
        <v>1729</v>
      </c>
      <c r="I255" s="40">
        <v>1.2340232799678199</v>
      </c>
      <c r="J255" s="40">
        <v>1.1044022961243101</v>
      </c>
      <c r="K255" s="40">
        <v>1.02632575478273</v>
      </c>
      <c r="L255" s="40">
        <v>0.98779064059923405</v>
      </c>
      <c r="M255" s="40">
        <v>0.99937527327151099</v>
      </c>
      <c r="N255" s="40">
        <v>1.0744412184549601</v>
      </c>
      <c r="O255" s="40">
        <v>1.2051008366188201</v>
      </c>
      <c r="P255" s="40">
        <v>1.3249816690402201</v>
      </c>
      <c r="Q255" s="40">
        <v>1.37604585081662</v>
      </c>
      <c r="R255" s="40">
        <v>1.38964745268364</v>
      </c>
      <c r="S255" s="40">
        <v>1.4434859268589699</v>
      </c>
      <c r="T255" s="40">
        <v>1.5307465438082799</v>
      </c>
      <c r="U255" s="40">
        <v>1.6538356218116399</v>
      </c>
      <c r="V255" s="40">
        <v>1.80087556092612</v>
      </c>
      <c r="W255" s="40">
        <v>1.94734231813584</v>
      </c>
      <c r="X255" s="40">
        <v>2.1044300079094098</v>
      </c>
      <c r="Y255" s="40">
        <v>2.3027932738948702</v>
      </c>
      <c r="Z255" s="40">
        <v>2.5130043520354599</v>
      </c>
      <c r="AA255" s="40">
        <v>2.6913089825634802</v>
      </c>
      <c r="AB255" s="40">
        <v>2.6737407286725401</v>
      </c>
      <c r="AC255" s="40">
        <v>2.4854829930769999</v>
      </c>
      <c r="AD255" s="40">
        <v>2.3313509668145702</v>
      </c>
      <c r="AE255" s="40">
        <v>1.95133256710567</v>
      </c>
      <c r="AF255" s="40">
        <v>1.5495861672125799</v>
      </c>
      <c r="AG255" s="40">
        <v>-7.5236803348018494E-2</v>
      </c>
      <c r="AH255" s="40">
        <v>-4.68623008848294E-2</v>
      </c>
      <c r="AI255" s="40">
        <v>-2.9497176921761702E-2</v>
      </c>
      <c r="AJ255" s="40">
        <v>-3.3465499864744098E-2</v>
      </c>
      <c r="AK255" s="40">
        <v>-1.43424861390584E-2</v>
      </c>
      <c r="AL255" s="40">
        <v>-3.0150806260698E-2</v>
      </c>
      <c r="AM255" s="40">
        <v>-4.74026270529933E-2</v>
      </c>
      <c r="AN255" s="40">
        <v>-6.4988115903932206E-2</v>
      </c>
      <c r="AO255" s="40">
        <v>1.3582709168529299E-3</v>
      </c>
      <c r="AP255" s="40">
        <v>-3.3622118841817997E-2</v>
      </c>
      <c r="AQ255" s="40">
        <v>-1.22304667977799E-2</v>
      </c>
      <c r="AR255" s="40">
        <v>-9.2903703128252406E-3</v>
      </c>
      <c r="AS255" s="40">
        <v>-2.4742353798143098E-2</v>
      </c>
      <c r="AT255" s="40">
        <v>-4.01214282773504E-2</v>
      </c>
      <c r="AU255" s="40">
        <v>0.113653897233002</v>
      </c>
      <c r="AV255" s="40">
        <v>0.21755418242868299</v>
      </c>
      <c r="AW255" s="40">
        <v>0.25945951943003898</v>
      </c>
      <c r="AX255" s="40">
        <v>0.25529095343754499</v>
      </c>
      <c r="AY255" s="40">
        <v>0.214009722202428</v>
      </c>
      <c r="AZ255" s="40">
        <v>-2.11373420914567E-2</v>
      </c>
      <c r="BA255" s="40">
        <v>-5.6526524665053701E-2</v>
      </c>
      <c r="BB255" s="40">
        <v>-8.66721405275859E-2</v>
      </c>
      <c r="BC255" s="40">
        <v>-8.2974949315772401E-2</v>
      </c>
      <c r="BD255" s="40">
        <v>-9.3886832186563296E-2</v>
      </c>
      <c r="BE255" s="40">
        <v>-5.2288493961212698E-2</v>
      </c>
      <c r="BF255" s="40">
        <v>-3.2627714467443197E-2</v>
      </c>
      <c r="BG255" s="40">
        <v>-1.3058289109799099E-2</v>
      </c>
      <c r="BH255" s="40">
        <v>-2.2772807862921102E-2</v>
      </c>
      <c r="BI255" s="40">
        <v>-9.37533107663398E-4</v>
      </c>
      <c r="BJ255" s="40">
        <v>-1.46627161810439E-2</v>
      </c>
      <c r="BK255" s="40">
        <v>-2.59487247428733E-2</v>
      </c>
      <c r="BL255" s="40">
        <v>-4.0326607442580202E-2</v>
      </c>
      <c r="BM255" s="40">
        <v>2.5548330989488499E-2</v>
      </c>
      <c r="BN255" s="40">
        <v>-1.5608674338514299E-2</v>
      </c>
      <c r="BO255" s="40">
        <v>6.3509948804016903E-3</v>
      </c>
      <c r="BP255" s="40">
        <v>9.2487189673350003E-4</v>
      </c>
      <c r="BQ255" s="40">
        <v>-1.4534569475445199E-2</v>
      </c>
      <c r="BR255" s="40">
        <v>-9.2174608634217597E-3</v>
      </c>
      <c r="BS255" s="40">
        <v>0.14563765857093999</v>
      </c>
      <c r="BT255" s="40">
        <v>0.246261260712649</v>
      </c>
      <c r="BU255" s="40">
        <v>0.29012205403904501</v>
      </c>
      <c r="BV255" s="40">
        <v>0.29004981721473</v>
      </c>
      <c r="BW255" s="40">
        <v>0.25043715242590697</v>
      </c>
      <c r="BX255" s="40">
        <v>1.9034054332206299E-2</v>
      </c>
      <c r="BY255" s="40">
        <v>-2.5005624726206498E-2</v>
      </c>
      <c r="BZ255" s="40">
        <v>-5.8300410267109297E-2</v>
      </c>
      <c r="CA255" s="40">
        <v>-5.6871417942466397E-2</v>
      </c>
      <c r="CB255" s="40">
        <v>-6.6173196636940504E-2</v>
      </c>
      <c r="CC255" s="40">
        <v>-3.6394564786658097E-2</v>
      </c>
      <c r="CD255" s="40">
        <v>-2.2768883277155601E-2</v>
      </c>
      <c r="CE255" s="40">
        <v>-1.6727654885251601E-3</v>
      </c>
      <c r="CF255" s="40">
        <v>-1.5367081955285701E-2</v>
      </c>
      <c r="CG255" s="40">
        <v>8.3466965267740903E-3</v>
      </c>
      <c r="CH255" s="40">
        <v>-3.9357121727801002E-3</v>
      </c>
      <c r="CI255" s="40">
        <v>-1.10898173572638E-2</v>
      </c>
      <c r="CJ255" s="40">
        <v>-2.3246121807862001E-2</v>
      </c>
      <c r="CK255" s="40">
        <v>4.2302292906340903E-2</v>
      </c>
      <c r="CL255" s="40">
        <v>-3.1326175493423098E-3</v>
      </c>
      <c r="CM255" s="40">
        <v>1.92204586345604E-2</v>
      </c>
      <c r="CN255" s="40">
        <v>7.9999175326876896E-3</v>
      </c>
      <c r="CO255" s="40">
        <v>-7.4646891492120204E-3</v>
      </c>
      <c r="CP255" s="40">
        <v>1.2186532825635501E-2</v>
      </c>
      <c r="CQ255" s="40">
        <v>0.167789514242422</v>
      </c>
      <c r="CR255" s="40">
        <v>0.26614369568261198</v>
      </c>
      <c r="CS255" s="40">
        <v>0.31135883210288301</v>
      </c>
      <c r="CT255" s="40">
        <v>0.314123700381923</v>
      </c>
      <c r="CU255" s="40">
        <v>0.27566667963090002</v>
      </c>
      <c r="CV255" s="40">
        <v>4.6856641122314302E-2</v>
      </c>
      <c r="CW255" s="40">
        <v>-3.1743454497338299E-3</v>
      </c>
      <c r="CX255" s="40">
        <v>-3.8650236316654797E-2</v>
      </c>
      <c r="CY255" s="40">
        <v>-3.8792191631719902E-2</v>
      </c>
      <c r="CZ255" s="40">
        <v>-4.69788170784892E-2</v>
      </c>
      <c r="DA255" s="40">
        <v>-2.05006356121036E-2</v>
      </c>
      <c r="DB255" s="40">
        <v>-1.2910052086868001E-2</v>
      </c>
      <c r="DC255" s="40">
        <v>9.7127581327488104E-3</v>
      </c>
      <c r="DD255" s="40">
        <v>-7.9613560476502407E-3</v>
      </c>
      <c r="DE255" s="40">
        <v>1.7630926161211601E-2</v>
      </c>
      <c r="DF255" s="40">
        <v>6.7912918354836697E-3</v>
      </c>
      <c r="DG255" s="40">
        <v>3.7690900283457499E-3</v>
      </c>
      <c r="DH255" s="40">
        <v>-6.1656361731437801E-3</v>
      </c>
      <c r="DI255" s="40">
        <v>5.9056254823193301E-2</v>
      </c>
      <c r="DJ255" s="40">
        <v>9.3434392398296998E-3</v>
      </c>
      <c r="DK255" s="40">
        <v>3.2089922388719203E-2</v>
      </c>
      <c r="DL255" s="40">
        <v>1.5074963168641899E-2</v>
      </c>
      <c r="DM255" s="40">
        <v>-3.9480882297888103E-4</v>
      </c>
      <c r="DN255" s="40">
        <v>3.3590526514692701E-2</v>
      </c>
      <c r="DO255" s="40">
        <v>0.18994136991390501</v>
      </c>
      <c r="DP255" s="40">
        <v>0.28602613065257498</v>
      </c>
      <c r="DQ255" s="40">
        <v>0.33259561016672001</v>
      </c>
      <c r="DR255" s="40">
        <v>0.338197583549117</v>
      </c>
      <c r="DS255" s="40">
        <v>0.30089620683589302</v>
      </c>
      <c r="DT255" s="40">
        <v>7.4679227912422305E-2</v>
      </c>
      <c r="DU255" s="40">
        <v>1.86569338267389E-2</v>
      </c>
      <c r="DV255" s="40">
        <v>-1.9000062366200301E-2</v>
      </c>
      <c r="DW255" s="40">
        <v>-2.07129653209734E-2</v>
      </c>
      <c r="DX255" s="40">
        <v>-2.77844375200378E-2</v>
      </c>
      <c r="DY255" s="40">
        <v>2.4476737747022199E-3</v>
      </c>
      <c r="DZ255" s="40">
        <v>1.3245343305181201E-3</v>
      </c>
      <c r="EA255" s="40">
        <v>2.61516459447113E-2</v>
      </c>
      <c r="EB255" s="40">
        <v>2.73133595417276E-3</v>
      </c>
      <c r="EC255" s="40">
        <v>3.10358791926066E-2</v>
      </c>
      <c r="ED255" s="40">
        <v>2.22793819151378E-2</v>
      </c>
      <c r="EE255" s="40">
        <v>2.52229923384658E-2</v>
      </c>
      <c r="EF255" s="40">
        <v>1.84958722882082E-2</v>
      </c>
      <c r="EG255" s="40">
        <v>8.3246314895828899E-2</v>
      </c>
      <c r="EH255" s="40">
        <v>2.7356883743133401E-2</v>
      </c>
      <c r="EI255" s="40">
        <v>5.0671384066900797E-2</v>
      </c>
      <c r="EJ255" s="40">
        <v>2.5290205378200599E-2</v>
      </c>
      <c r="EK255" s="40">
        <v>9.8129754997190698E-3</v>
      </c>
      <c r="EL255" s="40">
        <v>6.4494493928621402E-2</v>
      </c>
      <c r="EM255" s="40">
        <v>0.22192513125184299</v>
      </c>
      <c r="EN255" s="40">
        <v>0.314733208936541</v>
      </c>
      <c r="EO255" s="40">
        <v>0.36325814477572699</v>
      </c>
      <c r="EP255" s="40">
        <v>0.37295644732630201</v>
      </c>
      <c r="EQ255" s="40">
        <v>0.33732363705937202</v>
      </c>
      <c r="ER255" s="40">
        <v>0.11485062433608501</v>
      </c>
      <c r="ES255" s="40">
        <v>5.0177833765586002E-2</v>
      </c>
      <c r="ET255" s="40">
        <v>9.3716678942763199E-3</v>
      </c>
      <c r="EU255" s="40">
        <v>5.3905660523326697E-3</v>
      </c>
      <c r="EV255" s="40">
        <v>-7.0801970414998306E-5</v>
      </c>
      <c r="EW255" s="40">
        <v>65.054539839406999</v>
      </c>
      <c r="EX255" s="40">
        <v>63.141568869672597</v>
      </c>
      <c r="EY255" s="40">
        <v>61.083323038912901</v>
      </c>
      <c r="EZ255" s="40">
        <v>60.426683137739303</v>
      </c>
      <c r="FA255" s="40">
        <v>59.766646077825797</v>
      </c>
      <c r="FB255" s="40">
        <v>59.102655960469399</v>
      </c>
      <c r="FC255" s="40">
        <v>58.3802347127857</v>
      </c>
      <c r="FD255" s="40">
        <v>58.421062384187799</v>
      </c>
      <c r="FE255" s="40">
        <v>64.2507103150093</v>
      </c>
      <c r="FF255" s="40">
        <v>70.033230389129102</v>
      </c>
      <c r="FG255" s="40">
        <v>75.694996911673897</v>
      </c>
      <c r="FH255" s="40">
        <v>81.547930821494703</v>
      </c>
      <c r="FI255" s="40">
        <v>86.529647930821497</v>
      </c>
      <c r="FJ255" s="40">
        <v>91.502408894379201</v>
      </c>
      <c r="FK255" s="40">
        <v>94.088882025941899</v>
      </c>
      <c r="FL255" s="40">
        <v>95.098888202594196</v>
      </c>
      <c r="FM255" s="40">
        <v>95.451019147622006</v>
      </c>
      <c r="FN255" s="40">
        <v>95.464916615194596</v>
      </c>
      <c r="FO255" s="40">
        <v>94.005126621371204</v>
      </c>
      <c r="FP255" s="40">
        <v>89.783878937615796</v>
      </c>
      <c r="FQ255" s="40">
        <v>82.843545398394099</v>
      </c>
      <c r="FR255" s="40">
        <v>77.186781964175395</v>
      </c>
      <c r="FS255" s="40">
        <v>72.450092649783798</v>
      </c>
      <c r="FT255" s="40">
        <v>68.889993823347794</v>
      </c>
      <c r="FU255" s="40">
        <v>2.4832008072691002E-2</v>
      </c>
      <c r="FV255" s="40">
        <v>0</v>
      </c>
      <c r="FW255" s="40">
        <v>0</v>
      </c>
      <c r="FX255" s="41">
        <v>1</v>
      </c>
      <c r="FY255" s="22"/>
      <c r="FZ255" s="22"/>
    </row>
    <row r="256" spans="1:182" x14ac:dyDescent="0.2">
      <c r="A256" t="s">
        <v>42</v>
      </c>
      <c r="B256" t="s">
        <v>58</v>
      </c>
      <c r="C256" t="s">
        <v>3</v>
      </c>
      <c r="D256" t="s">
        <v>226</v>
      </c>
      <c r="E256" t="s">
        <v>77</v>
      </c>
      <c r="F256" s="22" t="s">
        <v>78</v>
      </c>
      <c r="G256" s="35">
        <v>43690</v>
      </c>
      <c r="H256" s="40">
        <v>292</v>
      </c>
      <c r="I256" s="40">
        <v>0.16739063702491899</v>
      </c>
      <c r="J256" s="40">
        <v>0.14887456146157599</v>
      </c>
      <c r="K256" s="40">
        <v>0.137395773975692</v>
      </c>
      <c r="L256" s="40">
        <v>0.13116396064137401</v>
      </c>
      <c r="M256" s="40">
        <v>0.13060257273907899</v>
      </c>
      <c r="N256" s="40">
        <v>0.14281707913860101</v>
      </c>
      <c r="O256" s="40">
        <v>0.15929692880625301</v>
      </c>
      <c r="P256" s="40">
        <v>0.18204639128033601</v>
      </c>
      <c r="Q256" s="40">
        <v>0.198001190666412</v>
      </c>
      <c r="R256" s="40">
        <v>0.208518066591795</v>
      </c>
      <c r="S256" s="40">
        <v>0.229443555116947</v>
      </c>
      <c r="T256" s="40">
        <v>0.24694569798289001</v>
      </c>
      <c r="U256" s="40">
        <v>0.27337830486707598</v>
      </c>
      <c r="V256" s="40">
        <v>0.32169554572030901</v>
      </c>
      <c r="W256" s="40">
        <v>0.37516243119961901</v>
      </c>
      <c r="X256" s="40">
        <v>0.42573846918038699</v>
      </c>
      <c r="Y256" s="40">
        <v>0.480069431049998</v>
      </c>
      <c r="Z256" s="40">
        <v>0.51957032955328097</v>
      </c>
      <c r="AA256" s="40">
        <v>0.53161718941730995</v>
      </c>
      <c r="AB256" s="40">
        <v>0.51254376385277001</v>
      </c>
      <c r="AC256" s="40">
        <v>0.44040282328464297</v>
      </c>
      <c r="AD256" s="40">
        <v>0.37824641967676398</v>
      </c>
      <c r="AE256" s="40">
        <v>0.29851556078500902</v>
      </c>
      <c r="AF256" s="40">
        <v>0.22801473346498699</v>
      </c>
      <c r="AG256" s="40">
        <v>-1.00292738837937E-2</v>
      </c>
      <c r="AH256" s="40">
        <v>-1.2884941513548E-2</v>
      </c>
      <c r="AI256" s="40">
        <v>-1.0503447262439E-2</v>
      </c>
      <c r="AJ256" s="40">
        <v>-8.8610774468138604E-3</v>
      </c>
      <c r="AK256" s="40">
        <v>-9.3271812397796201E-3</v>
      </c>
      <c r="AL256" s="40">
        <v>-1.33488343010781E-2</v>
      </c>
      <c r="AM256" s="40">
        <v>-1.5891402590219001E-2</v>
      </c>
      <c r="AN256" s="40">
        <v>-2.72333924832916E-2</v>
      </c>
      <c r="AO256" s="40">
        <v>-2.0706113324244099E-2</v>
      </c>
      <c r="AP256" s="40">
        <v>-1.7385169915567499E-2</v>
      </c>
      <c r="AQ256" s="40">
        <v>-1.2450200734948199E-2</v>
      </c>
      <c r="AR256" s="40">
        <v>-1.0908878178365101E-2</v>
      </c>
      <c r="AS256" s="40">
        <v>-2.24796083820723E-3</v>
      </c>
      <c r="AT256" s="40">
        <v>-3.7885554431955702E-2</v>
      </c>
      <c r="AU256" s="40">
        <v>2.16910373320153E-2</v>
      </c>
      <c r="AV256" s="40">
        <v>5.8878887534662701E-2</v>
      </c>
      <c r="AW256" s="40">
        <v>5.8694741546455598E-2</v>
      </c>
      <c r="AX256" s="40">
        <v>9.41591003817773E-2</v>
      </c>
      <c r="AY256" s="40">
        <v>5.5078007602689397E-2</v>
      </c>
      <c r="AZ256" s="40">
        <v>-8.1789394050251499E-2</v>
      </c>
      <c r="BA256" s="40">
        <v>-9.7765021645323899E-2</v>
      </c>
      <c r="BB256" s="40">
        <v>-0.11626837907729</v>
      </c>
      <c r="BC256" s="40">
        <v>-6.3500851328475494E-2</v>
      </c>
      <c r="BD256" s="40">
        <v>-3.1052930041928401E-2</v>
      </c>
      <c r="BE256" s="40">
        <v>-3.7208812819531302E-3</v>
      </c>
      <c r="BF256" s="40">
        <v>-6.6156144018346304E-3</v>
      </c>
      <c r="BG256" s="40">
        <v>-5.3048411684355999E-3</v>
      </c>
      <c r="BH256" s="40">
        <v>-5.3102023776884803E-3</v>
      </c>
      <c r="BI256" s="40">
        <v>-5.4153588687867304E-3</v>
      </c>
      <c r="BJ256" s="40">
        <v>-6.6666577700655498E-3</v>
      </c>
      <c r="BK256" s="40">
        <v>-1.0832375981843501E-2</v>
      </c>
      <c r="BL256" s="40">
        <v>-2.21191197433157E-2</v>
      </c>
      <c r="BM256" s="40">
        <v>-1.3657821873380001E-2</v>
      </c>
      <c r="BN256" s="40">
        <v>-1.0169204647887601E-2</v>
      </c>
      <c r="BO256" s="40">
        <v>-5.8836937203916697E-3</v>
      </c>
      <c r="BP256" s="40">
        <v>-6.7953374058830696E-3</v>
      </c>
      <c r="BQ256" s="40">
        <v>1.6613657874483499E-3</v>
      </c>
      <c r="BR256" s="40">
        <v>-2.6454052417307701E-2</v>
      </c>
      <c r="BS256" s="40">
        <v>3.8978905880553097E-2</v>
      </c>
      <c r="BT256" s="40">
        <v>7.3826866696199797E-2</v>
      </c>
      <c r="BU256" s="40">
        <v>7.4206278041285795E-2</v>
      </c>
      <c r="BV256" s="40">
        <v>0.11213893159412699</v>
      </c>
      <c r="BW256" s="40">
        <v>6.8017701651001405E-2</v>
      </c>
      <c r="BX256" s="40">
        <v>-6.4956790538885506E-2</v>
      </c>
      <c r="BY256" s="40">
        <v>-7.4680124173668497E-2</v>
      </c>
      <c r="BZ256" s="40">
        <v>-9.4631612029259002E-2</v>
      </c>
      <c r="CA256" s="40">
        <v>-5.22656111550533E-2</v>
      </c>
      <c r="CB256" s="40">
        <v>-2.18170216032379E-2</v>
      </c>
      <c r="CC256" s="40">
        <v>6.4829221701430298E-4</v>
      </c>
      <c r="CD256" s="40">
        <v>-2.2734975423252201E-3</v>
      </c>
      <c r="CE256" s="40">
        <v>-1.7043024240868E-3</v>
      </c>
      <c r="CF256" s="40">
        <v>-2.85087712173655E-3</v>
      </c>
      <c r="CG256" s="40">
        <v>-2.70604261110431E-3</v>
      </c>
      <c r="CH256" s="40">
        <v>-2.0386026604003698E-3</v>
      </c>
      <c r="CI256" s="40">
        <v>-7.3285095640437904E-3</v>
      </c>
      <c r="CJ256" s="40">
        <v>-1.8576990023064201E-2</v>
      </c>
      <c r="CK256" s="40">
        <v>-8.7761966855105407E-3</v>
      </c>
      <c r="CL256" s="40">
        <v>-5.17144908527123E-3</v>
      </c>
      <c r="CM256" s="40">
        <v>-1.3357509654633301E-3</v>
      </c>
      <c r="CN256" s="40">
        <v>-3.94631159781802E-3</v>
      </c>
      <c r="CO256" s="40">
        <v>4.3689534995128704E-3</v>
      </c>
      <c r="CP256" s="40">
        <v>-1.8536628945404501E-2</v>
      </c>
      <c r="CQ256" s="40">
        <v>5.0952430973754501E-2</v>
      </c>
      <c r="CR256" s="40">
        <v>8.4179791527899395E-2</v>
      </c>
      <c r="CS256" s="40">
        <v>8.4949520965276401E-2</v>
      </c>
      <c r="CT256" s="40">
        <v>0.12459170792038</v>
      </c>
      <c r="CU256" s="40">
        <v>7.6979694331060194E-2</v>
      </c>
      <c r="CV256" s="40">
        <v>-5.3298580623569E-2</v>
      </c>
      <c r="CW256" s="40">
        <v>-5.8691594507631201E-2</v>
      </c>
      <c r="CX256" s="40">
        <v>-7.9646053083228002E-2</v>
      </c>
      <c r="CY256" s="40">
        <v>-4.4484118036516397E-2</v>
      </c>
      <c r="CZ256" s="40">
        <v>-1.5420259553671999E-2</v>
      </c>
      <c r="DA256" s="40">
        <v>5.0174657159817396E-3</v>
      </c>
      <c r="DB256" s="40">
        <v>2.0686193171841902E-3</v>
      </c>
      <c r="DC256" s="40">
        <v>1.896236320262E-3</v>
      </c>
      <c r="DD256" s="40">
        <v>-3.9155186578461698E-4</v>
      </c>
      <c r="DE256" s="40">
        <v>3.2736465781167602E-6</v>
      </c>
      <c r="DF256" s="40">
        <v>2.5894524492648002E-3</v>
      </c>
      <c r="DG256" s="40">
        <v>-3.8246431462440598E-3</v>
      </c>
      <c r="DH256" s="40">
        <v>-1.5034860302812701E-2</v>
      </c>
      <c r="DI256" s="40">
        <v>-3.8945714976410801E-3</v>
      </c>
      <c r="DJ256" s="40">
        <v>-1.7369352265484599E-4</v>
      </c>
      <c r="DK256" s="40">
        <v>3.212191789465E-3</v>
      </c>
      <c r="DL256" s="40">
        <v>-1.09728578975296E-3</v>
      </c>
      <c r="DM256" s="40">
        <v>7.0765412115773802E-3</v>
      </c>
      <c r="DN256" s="40">
        <v>-1.06192054735013E-2</v>
      </c>
      <c r="DO256" s="40">
        <v>6.2925956066955904E-2</v>
      </c>
      <c r="DP256" s="40">
        <v>9.4532716359599103E-2</v>
      </c>
      <c r="DQ256" s="40">
        <v>9.5692763889266994E-2</v>
      </c>
      <c r="DR256" s="40">
        <v>0.13704448424663199</v>
      </c>
      <c r="DS256" s="40">
        <v>8.59416870111189E-2</v>
      </c>
      <c r="DT256" s="40">
        <v>-4.1640370708252598E-2</v>
      </c>
      <c r="DU256" s="40">
        <v>-4.2703064841594002E-2</v>
      </c>
      <c r="DV256" s="40">
        <v>-6.46604941371971E-2</v>
      </c>
      <c r="DW256" s="40">
        <v>-3.6702624917979598E-2</v>
      </c>
      <c r="DX256" s="40">
        <v>-9.02349750410604E-3</v>
      </c>
      <c r="DY256" s="40">
        <v>1.1325858317822299E-2</v>
      </c>
      <c r="DZ256" s="40">
        <v>8.3379464288976003E-3</v>
      </c>
      <c r="EA256" s="40">
        <v>7.0948424142654003E-3</v>
      </c>
      <c r="EB256" s="40">
        <v>3.1593232033407599E-3</v>
      </c>
      <c r="EC256" s="40">
        <v>3.9150960175710096E-3</v>
      </c>
      <c r="ED256" s="40">
        <v>9.2716289802773407E-3</v>
      </c>
      <c r="EE256" s="40">
        <v>1.23438346213143E-3</v>
      </c>
      <c r="EF256" s="40">
        <v>-9.9205875628367995E-3</v>
      </c>
      <c r="EG256" s="40">
        <v>3.1537199532230302E-3</v>
      </c>
      <c r="EH256" s="40">
        <v>7.0422717450250799E-3</v>
      </c>
      <c r="EI256" s="40">
        <v>9.7786988040215305E-3</v>
      </c>
      <c r="EJ256" s="40">
        <v>3.01625498272904E-3</v>
      </c>
      <c r="EK256" s="40">
        <v>1.0985867837233E-2</v>
      </c>
      <c r="EL256" s="40">
        <v>8.1229654114671403E-4</v>
      </c>
      <c r="EM256" s="40">
        <v>8.0213824615493701E-2</v>
      </c>
      <c r="EN256" s="40">
        <v>0.109480695521136</v>
      </c>
      <c r="EO256" s="40">
        <v>0.111204300384097</v>
      </c>
      <c r="EP256" s="40">
        <v>0.15502431545898199</v>
      </c>
      <c r="EQ256" s="40">
        <v>9.8881381059430895E-2</v>
      </c>
      <c r="ER256" s="40">
        <v>-2.4807767196886599E-2</v>
      </c>
      <c r="ES256" s="40">
        <v>-1.9618167369938599E-2</v>
      </c>
      <c r="ET256" s="40">
        <v>-4.3023727089166498E-2</v>
      </c>
      <c r="EU256" s="40">
        <v>-2.54673847445573E-2</v>
      </c>
      <c r="EV256" s="40">
        <v>2.12410934584447E-4</v>
      </c>
      <c r="EW256" s="40">
        <v>65.500557103064097</v>
      </c>
      <c r="EX256" s="40">
        <v>63.599442896935898</v>
      </c>
      <c r="EY256" s="40">
        <v>61.537325905292498</v>
      </c>
      <c r="EZ256" s="40">
        <v>60.796378830083597</v>
      </c>
      <c r="FA256" s="40">
        <v>60.072701949860701</v>
      </c>
      <c r="FB256" s="40">
        <v>59.452924791086403</v>
      </c>
      <c r="FC256" s="40">
        <v>58.716991643454001</v>
      </c>
      <c r="FD256" s="40">
        <v>58.673816155988902</v>
      </c>
      <c r="FE256" s="40">
        <v>64.466852367688006</v>
      </c>
      <c r="FF256" s="40">
        <v>70.288579387186601</v>
      </c>
      <c r="FG256" s="40">
        <v>76.000835654596102</v>
      </c>
      <c r="FH256" s="40">
        <v>81.835097493036201</v>
      </c>
      <c r="FI256" s="40">
        <v>86.811142061281302</v>
      </c>
      <c r="FJ256" s="40">
        <v>91.817270194986094</v>
      </c>
      <c r="FK256" s="40">
        <v>94.478272980501401</v>
      </c>
      <c r="FL256" s="40">
        <v>95.512813370473495</v>
      </c>
      <c r="FM256" s="40">
        <v>95.944568245125396</v>
      </c>
      <c r="FN256" s="40">
        <v>95.940111420612794</v>
      </c>
      <c r="FO256" s="40">
        <v>94.491922005570999</v>
      </c>
      <c r="FP256" s="40">
        <v>90.387743732590494</v>
      </c>
      <c r="FQ256" s="40">
        <v>83.511420612813396</v>
      </c>
      <c r="FR256" s="40">
        <v>77.816434540390006</v>
      </c>
      <c r="FS256" s="40">
        <v>72.968802228412301</v>
      </c>
      <c r="FT256" s="40">
        <v>69.383008356546</v>
      </c>
      <c r="FU256" s="40">
        <v>7.1163402121109207E-2</v>
      </c>
      <c r="FV256" s="40">
        <v>0</v>
      </c>
      <c r="FW256" s="40">
        <v>0</v>
      </c>
      <c r="FX256" s="41">
        <v>1</v>
      </c>
      <c r="FY256" s="22"/>
      <c r="FZ256" s="22"/>
    </row>
    <row r="257" spans="1:182" x14ac:dyDescent="0.2">
      <c r="A257" t="s">
        <v>42</v>
      </c>
      <c r="B257" t="s">
        <v>58</v>
      </c>
      <c r="C257" t="s">
        <v>3</v>
      </c>
      <c r="D257" t="s">
        <v>226</v>
      </c>
      <c r="E257" t="s">
        <v>78</v>
      </c>
      <c r="F257" s="22" t="s">
        <v>1</v>
      </c>
      <c r="G257" s="35">
        <v>43690</v>
      </c>
      <c r="H257" s="40">
        <v>801</v>
      </c>
      <c r="I257" s="40">
        <v>0.54677001267071002</v>
      </c>
      <c r="J257" s="40">
        <v>0.48832902963017399</v>
      </c>
      <c r="K257" s="40">
        <v>0.44700152283036998</v>
      </c>
      <c r="L257" s="40">
        <v>0.42828734336332702</v>
      </c>
      <c r="M257" s="40">
        <v>0.42582182853765999</v>
      </c>
      <c r="N257" s="40">
        <v>0.441562848667093</v>
      </c>
      <c r="O257" s="40">
        <v>0.49289705367233599</v>
      </c>
      <c r="P257" s="40">
        <v>0.52215134008588404</v>
      </c>
      <c r="Q257" s="40">
        <v>0.53325659123373303</v>
      </c>
      <c r="R257" s="40">
        <v>0.57033628464358999</v>
      </c>
      <c r="S257" s="40">
        <v>0.63002735408195698</v>
      </c>
      <c r="T257" s="40">
        <v>0.68771348934695198</v>
      </c>
      <c r="U257" s="40">
        <v>0.76551017384746001</v>
      </c>
      <c r="V257" s="40">
        <v>0.885780263291155</v>
      </c>
      <c r="W257" s="40">
        <v>0.95684036211295598</v>
      </c>
      <c r="X257" s="40">
        <v>1.0182637910407299</v>
      </c>
      <c r="Y257" s="40">
        <v>1.09897681286049</v>
      </c>
      <c r="Z257" s="40">
        <v>1.16328654028464</v>
      </c>
      <c r="AA257" s="40">
        <v>1.1857408950563799</v>
      </c>
      <c r="AB257" s="40">
        <v>1.15369632868299</v>
      </c>
      <c r="AC257" s="40">
        <v>1.0921073628228399</v>
      </c>
      <c r="AD257" s="40">
        <v>1.0018666189278</v>
      </c>
      <c r="AE257" s="40">
        <v>0.87160502820892605</v>
      </c>
      <c r="AF257" s="40">
        <v>0.69187523139783502</v>
      </c>
      <c r="AG257" s="40">
        <v>-3.7162850065239401E-2</v>
      </c>
      <c r="AH257" s="40">
        <v>-2.6262220762708E-2</v>
      </c>
      <c r="AI257" s="40">
        <v>-2.6337960397801601E-2</v>
      </c>
      <c r="AJ257" s="40">
        <v>-2.9506823605210002E-2</v>
      </c>
      <c r="AK257" s="40">
        <v>-1.26381854915882E-2</v>
      </c>
      <c r="AL257" s="40">
        <v>-1.71806230333479E-2</v>
      </c>
      <c r="AM257" s="40">
        <v>-3.6812060854766199E-3</v>
      </c>
      <c r="AN257" s="40">
        <v>-3.5190949884740703E-2</v>
      </c>
      <c r="AO257" s="40">
        <v>-2.7960141099037099E-2</v>
      </c>
      <c r="AP257" s="40">
        <v>-3.4521699836608397E-2</v>
      </c>
      <c r="AQ257" s="40">
        <v>-4.7425329905551601E-2</v>
      </c>
      <c r="AR257" s="40">
        <v>-3.1404327616024998E-2</v>
      </c>
      <c r="AS257" s="40">
        <v>1.12279235571843E-3</v>
      </c>
      <c r="AT257" s="40">
        <v>-9.7812615139182303E-3</v>
      </c>
      <c r="AU257" s="40">
        <v>5.9880166293860199E-2</v>
      </c>
      <c r="AV257" s="40">
        <v>7.1426817909722606E-2</v>
      </c>
      <c r="AW257" s="40">
        <v>6.8141490423809195E-2</v>
      </c>
      <c r="AX257" s="40">
        <v>9.4634276103902099E-2</v>
      </c>
      <c r="AY257" s="40">
        <v>4.6155318269000101E-2</v>
      </c>
      <c r="AZ257" s="40">
        <v>-8.6608330760149399E-2</v>
      </c>
      <c r="BA257" s="40">
        <v>-0.104330173651799</v>
      </c>
      <c r="BB257" s="40">
        <v>-7.5863324105152993E-2</v>
      </c>
      <c r="BC257" s="40">
        <v>-5.0594904322929499E-2</v>
      </c>
      <c r="BD257" s="40">
        <v>-6.0697984823769299E-2</v>
      </c>
      <c r="BE257" s="40">
        <v>-2.6497096450409399E-2</v>
      </c>
      <c r="BF257" s="40">
        <v>-1.5978726679213701E-2</v>
      </c>
      <c r="BG257" s="40">
        <v>-1.7501047936843501E-2</v>
      </c>
      <c r="BH257" s="40">
        <v>-2.1229438288047301E-2</v>
      </c>
      <c r="BI257" s="40">
        <v>-3.4423907316726799E-3</v>
      </c>
      <c r="BJ257" s="40">
        <v>-8.0451017678669703E-3</v>
      </c>
      <c r="BK257" s="40">
        <v>4.4758815105025197E-3</v>
      </c>
      <c r="BL257" s="40">
        <v>-2.2643025378733101E-2</v>
      </c>
      <c r="BM257" s="40">
        <v>-1.59923556090295E-2</v>
      </c>
      <c r="BN257" s="40">
        <v>-2.0055314479810699E-2</v>
      </c>
      <c r="BO257" s="40">
        <v>-3.6900787968959702E-2</v>
      </c>
      <c r="BP257" s="40">
        <v>-2.22000309164005E-2</v>
      </c>
      <c r="BQ257" s="40">
        <v>1.0269342102207301E-2</v>
      </c>
      <c r="BR257" s="40">
        <v>7.1722501287499801E-3</v>
      </c>
      <c r="BS257" s="40">
        <v>7.4902453299615201E-2</v>
      </c>
      <c r="BT257" s="40">
        <v>8.6753482491961895E-2</v>
      </c>
      <c r="BU257" s="40">
        <v>8.6662191152423906E-2</v>
      </c>
      <c r="BV257" s="40">
        <v>0.11518445883752799</v>
      </c>
      <c r="BW257" s="40">
        <v>7.2724419983612398E-2</v>
      </c>
      <c r="BX257" s="40">
        <v>-6.2660335871752598E-2</v>
      </c>
      <c r="BY257" s="40">
        <v>-8.46243979947158E-2</v>
      </c>
      <c r="BZ257" s="40">
        <v>-5.5515755307600702E-2</v>
      </c>
      <c r="CA257" s="40">
        <v>-3.5660011454570303E-2</v>
      </c>
      <c r="CB257" s="40">
        <v>-4.82549823648903E-2</v>
      </c>
      <c r="CC257" s="40">
        <v>-1.9110027987543701E-2</v>
      </c>
      <c r="CD257" s="40">
        <v>-8.8564100032853098E-3</v>
      </c>
      <c r="CE257" s="40">
        <v>-1.1380629286005599E-2</v>
      </c>
      <c r="CF257" s="40">
        <v>-1.54965464325312E-2</v>
      </c>
      <c r="CG257" s="40">
        <v>2.9265887061708002E-3</v>
      </c>
      <c r="CH257" s="40">
        <v>-1.71786756865952E-3</v>
      </c>
      <c r="CI257" s="40">
        <v>1.01254555307862E-2</v>
      </c>
      <c r="CJ257" s="40">
        <v>-1.3952371090238501E-2</v>
      </c>
      <c r="CK257" s="40">
        <v>-7.7035038357565703E-3</v>
      </c>
      <c r="CL257" s="40">
        <v>-1.00359400502087E-2</v>
      </c>
      <c r="CM257" s="40">
        <v>-2.9611522284272902E-2</v>
      </c>
      <c r="CN257" s="40">
        <v>-1.5825163061013701E-2</v>
      </c>
      <c r="CO257" s="40">
        <v>1.6604214593765199E-2</v>
      </c>
      <c r="CP257" s="40">
        <v>1.89142006474875E-2</v>
      </c>
      <c r="CQ257" s="40">
        <v>8.5306843517858402E-2</v>
      </c>
      <c r="CR257" s="40">
        <v>9.7368683692461794E-2</v>
      </c>
      <c r="CS257" s="40">
        <v>9.9489572058006806E-2</v>
      </c>
      <c r="CT257" s="40">
        <v>0.129417452797432</v>
      </c>
      <c r="CU257" s="40">
        <v>9.1126098894494495E-2</v>
      </c>
      <c r="CV257" s="40">
        <v>-4.6074027564108097E-2</v>
      </c>
      <c r="CW257" s="40">
        <v>-7.0976237803734105E-2</v>
      </c>
      <c r="CX257" s="40">
        <v>-4.1423091142604999E-2</v>
      </c>
      <c r="CY257" s="40">
        <v>-2.53161501496613E-2</v>
      </c>
      <c r="CZ257" s="40">
        <v>-3.9636996766616202E-2</v>
      </c>
      <c r="DA257" s="40">
        <v>-1.1722959524678001E-2</v>
      </c>
      <c r="DB257" s="40">
        <v>-1.73409332735697E-3</v>
      </c>
      <c r="DC257" s="40">
        <v>-5.2602106351676697E-3</v>
      </c>
      <c r="DD257" s="40">
        <v>-9.7636545770151094E-3</v>
      </c>
      <c r="DE257" s="40">
        <v>9.2955681440142907E-3</v>
      </c>
      <c r="DF257" s="40">
        <v>4.6093666305479196E-3</v>
      </c>
      <c r="DG257" s="40">
        <v>1.57750295510698E-2</v>
      </c>
      <c r="DH257" s="40">
        <v>-5.2617168017439998E-3</v>
      </c>
      <c r="DI257" s="40">
        <v>5.85347937516394E-4</v>
      </c>
      <c r="DJ257" s="40">
        <v>-1.6565620606794899E-5</v>
      </c>
      <c r="DK257" s="40">
        <v>-2.2322256599586001E-2</v>
      </c>
      <c r="DL257" s="40">
        <v>-9.4502952056269608E-3</v>
      </c>
      <c r="DM257" s="40">
        <v>2.2939087085322999E-2</v>
      </c>
      <c r="DN257" s="40">
        <v>3.0656151166225099E-2</v>
      </c>
      <c r="DO257" s="40">
        <v>9.57112337361017E-2</v>
      </c>
      <c r="DP257" s="40">
        <v>0.107983884892962</v>
      </c>
      <c r="DQ257" s="40">
        <v>0.11231695296359</v>
      </c>
      <c r="DR257" s="40">
        <v>0.14365044675733599</v>
      </c>
      <c r="DS257" s="40">
        <v>0.10952777780537699</v>
      </c>
      <c r="DT257" s="40">
        <v>-2.9487719256463499E-2</v>
      </c>
      <c r="DU257" s="40">
        <v>-5.7328077612752402E-2</v>
      </c>
      <c r="DV257" s="40">
        <v>-2.73304269776093E-2</v>
      </c>
      <c r="DW257" s="40">
        <v>-1.49722888447523E-2</v>
      </c>
      <c r="DX257" s="40">
        <v>-3.10190111683421E-2</v>
      </c>
      <c r="DY257" s="40">
        <v>-1.05720590984797E-3</v>
      </c>
      <c r="DZ257" s="40">
        <v>8.5494007561373805E-3</v>
      </c>
      <c r="EA257" s="40">
        <v>3.57670182579035E-3</v>
      </c>
      <c r="EB257" s="40">
        <v>-1.48626925985236E-3</v>
      </c>
      <c r="EC257" s="40">
        <v>1.84913629039298E-2</v>
      </c>
      <c r="ED257" s="40">
        <v>1.3744887896028801E-2</v>
      </c>
      <c r="EE257" s="40">
        <v>2.3932117147049001E-2</v>
      </c>
      <c r="EF257" s="40">
        <v>7.2862077042636598E-3</v>
      </c>
      <c r="EG257" s="40">
        <v>1.2553133427524E-2</v>
      </c>
      <c r="EH257" s="40">
        <v>1.4449819736190901E-2</v>
      </c>
      <c r="EI257" s="40">
        <v>-1.17977146629941E-2</v>
      </c>
      <c r="EJ257" s="40">
        <v>-2.45998506002443E-4</v>
      </c>
      <c r="EK257" s="40">
        <v>3.2085636831811898E-2</v>
      </c>
      <c r="EL257" s="40">
        <v>4.7609662808893297E-2</v>
      </c>
      <c r="EM257" s="40">
        <v>0.11073352074185699</v>
      </c>
      <c r="EN257" s="40">
        <v>0.123310549475201</v>
      </c>
      <c r="EO257" s="40">
        <v>0.13083765369220399</v>
      </c>
      <c r="EP257" s="40">
        <v>0.16420062949096201</v>
      </c>
      <c r="EQ257" s="40">
        <v>0.136096879519989</v>
      </c>
      <c r="ER257" s="40">
        <v>-5.5397243680666902E-3</v>
      </c>
      <c r="ES257" s="40">
        <v>-3.76223019556697E-2</v>
      </c>
      <c r="ET257" s="40">
        <v>-6.9828581800570099E-3</v>
      </c>
      <c r="EU257" s="40">
        <v>-3.7395976393100801E-5</v>
      </c>
      <c r="EV257" s="40">
        <v>-1.8576008709463101E-2</v>
      </c>
      <c r="EW257" s="40">
        <v>64.671394517282494</v>
      </c>
      <c r="EX257" s="40">
        <v>62.564600715137097</v>
      </c>
      <c r="EY257" s="40">
        <v>60.370321811680597</v>
      </c>
      <c r="EZ257" s="40">
        <v>59.746126340882</v>
      </c>
      <c r="FA257" s="40">
        <v>59.122050059594798</v>
      </c>
      <c r="FB257" s="40">
        <v>58.281525625744898</v>
      </c>
      <c r="FC257" s="40">
        <v>57.553754469606702</v>
      </c>
      <c r="FD257" s="40">
        <v>58.195947556615003</v>
      </c>
      <c r="FE257" s="40">
        <v>64.217520858164505</v>
      </c>
      <c r="FF257" s="40">
        <v>70.111680572109606</v>
      </c>
      <c r="FG257" s="40">
        <v>75.853158522050094</v>
      </c>
      <c r="FH257" s="40">
        <v>81.631823599523202</v>
      </c>
      <c r="FI257" s="40">
        <v>86.876877234803302</v>
      </c>
      <c r="FJ257" s="40">
        <v>91.767103694874805</v>
      </c>
      <c r="FK257" s="40">
        <v>94.340405244338498</v>
      </c>
      <c r="FL257" s="40">
        <v>95.344696066746096</v>
      </c>
      <c r="FM257" s="40">
        <v>95.436948748510105</v>
      </c>
      <c r="FN257" s="40">
        <v>95.380810488677</v>
      </c>
      <c r="FO257" s="40">
        <v>93.893325387365905</v>
      </c>
      <c r="FP257" s="40">
        <v>89.702622169249096</v>
      </c>
      <c r="FQ257" s="40">
        <v>82.945768772348003</v>
      </c>
      <c r="FR257" s="40">
        <v>77.206436233611399</v>
      </c>
      <c r="FS257" s="40">
        <v>72.956615017878406</v>
      </c>
      <c r="FT257" s="40">
        <v>69.290226460071494</v>
      </c>
      <c r="FU257" s="40">
        <v>3.1654548993295499E-2</v>
      </c>
      <c r="FV257" s="40">
        <v>0</v>
      </c>
      <c r="FW257" s="40">
        <v>0</v>
      </c>
      <c r="FX257" s="41">
        <v>1</v>
      </c>
      <c r="FY257" s="22"/>
      <c r="FZ257" s="22"/>
    </row>
    <row r="258" spans="1:182" x14ac:dyDescent="0.2">
      <c r="A258" t="s">
        <v>42</v>
      </c>
      <c r="B258" t="s">
        <v>58</v>
      </c>
      <c r="C258" t="s">
        <v>3</v>
      </c>
      <c r="D258" t="s">
        <v>226</v>
      </c>
      <c r="E258" t="s">
        <v>78</v>
      </c>
      <c r="F258" s="22" t="s">
        <v>77</v>
      </c>
      <c r="G258" s="35">
        <v>43690</v>
      </c>
      <c r="H258" s="40">
        <v>723</v>
      </c>
      <c r="I258" s="40">
        <v>0.50819259537196804</v>
      </c>
      <c r="J258" s="40">
        <v>0.45436582743235199</v>
      </c>
      <c r="K258" s="40">
        <v>0.41445593080154502</v>
      </c>
      <c r="L258" s="40">
        <v>0.39847582877877402</v>
      </c>
      <c r="M258" s="40">
        <v>0.39675099646165302</v>
      </c>
      <c r="N258" s="40">
        <v>0.41009656804882</v>
      </c>
      <c r="O258" s="40">
        <v>0.45826532386338997</v>
      </c>
      <c r="P258" s="40">
        <v>0.48351666944780203</v>
      </c>
      <c r="Q258" s="40">
        <v>0.49234366099440602</v>
      </c>
      <c r="R258" s="40">
        <v>0.52432705708381899</v>
      </c>
      <c r="S258" s="40">
        <v>0.57602205968642495</v>
      </c>
      <c r="T258" s="40">
        <v>0.62639715221213299</v>
      </c>
      <c r="U258" s="40">
        <v>0.69617461419918103</v>
      </c>
      <c r="V258" s="40">
        <v>0.79012144614352997</v>
      </c>
      <c r="W258" s="40">
        <v>0.84871852103146606</v>
      </c>
      <c r="X258" s="40">
        <v>0.89425381935556403</v>
      </c>
      <c r="Y258" s="40">
        <v>0.95823577550335204</v>
      </c>
      <c r="Z258" s="40">
        <v>1.01007639777638</v>
      </c>
      <c r="AA258" s="40">
        <v>1.0383964677045401</v>
      </c>
      <c r="AB258" s="40">
        <v>1.0155350695677201</v>
      </c>
      <c r="AC258" s="40">
        <v>0.984216329772863</v>
      </c>
      <c r="AD258" s="40">
        <v>0.91122796897629899</v>
      </c>
      <c r="AE258" s="40">
        <v>0.79659722586327797</v>
      </c>
      <c r="AF258" s="40">
        <v>0.63411984110025599</v>
      </c>
      <c r="AG258" s="40">
        <v>-3.3346377191708201E-2</v>
      </c>
      <c r="AH258" s="40">
        <v>-2.4529582645211601E-2</v>
      </c>
      <c r="AI258" s="40">
        <v>-2.0375445052604101E-2</v>
      </c>
      <c r="AJ258" s="40">
        <v>-2.2861524611253601E-2</v>
      </c>
      <c r="AK258" s="40">
        <v>-1.15943433248385E-2</v>
      </c>
      <c r="AL258" s="40">
        <v>-1.6879252635331399E-2</v>
      </c>
      <c r="AM258" s="40">
        <v>-3.3120534440829802E-3</v>
      </c>
      <c r="AN258" s="40">
        <v>-2.9889027386242301E-2</v>
      </c>
      <c r="AO258" s="40">
        <v>-1.70753377585534E-2</v>
      </c>
      <c r="AP258" s="40">
        <v>-2.5424184483092301E-2</v>
      </c>
      <c r="AQ258" s="40">
        <v>-4.6670519081703998E-2</v>
      </c>
      <c r="AR258" s="40">
        <v>-2.95496039517366E-2</v>
      </c>
      <c r="AS258" s="40">
        <v>3.1328957547452499E-3</v>
      </c>
      <c r="AT258" s="40">
        <v>-1.8016047112888001E-2</v>
      </c>
      <c r="AU258" s="40">
        <v>3.5217190973113398E-2</v>
      </c>
      <c r="AV258" s="40">
        <v>4.5839141976189803E-2</v>
      </c>
      <c r="AW258" s="40">
        <v>3.9258962712280999E-2</v>
      </c>
      <c r="AX258" s="40">
        <v>5.6325224252246002E-2</v>
      </c>
      <c r="AY258" s="40">
        <v>2.92083122418797E-2</v>
      </c>
      <c r="AZ258" s="40">
        <v>-5.0012627062198403E-2</v>
      </c>
      <c r="BA258" s="40">
        <v>-5.8047790103830599E-2</v>
      </c>
      <c r="BB258" s="40">
        <v>-4.7466449451163503E-2</v>
      </c>
      <c r="BC258" s="40">
        <v>-3.7175135216849002E-2</v>
      </c>
      <c r="BD258" s="40">
        <v>-4.6870965128908898E-2</v>
      </c>
      <c r="BE258" s="40">
        <v>-2.2859435218703601E-2</v>
      </c>
      <c r="BF258" s="40">
        <v>-1.3558561054296999E-2</v>
      </c>
      <c r="BG258" s="40">
        <v>-1.1710825285823401E-2</v>
      </c>
      <c r="BH258" s="40">
        <v>-1.53911634262449E-2</v>
      </c>
      <c r="BI258" s="40">
        <v>-1.89631706310663E-3</v>
      </c>
      <c r="BJ258" s="40">
        <v>-7.7756882917932998E-3</v>
      </c>
      <c r="BK258" s="40">
        <v>4.14980475922781E-3</v>
      </c>
      <c r="BL258" s="40">
        <v>-1.7761890208369002E-2</v>
      </c>
      <c r="BM258" s="40">
        <v>-5.6795664842420801E-3</v>
      </c>
      <c r="BN258" s="40">
        <v>-1.12669842993497E-2</v>
      </c>
      <c r="BO258" s="40">
        <v>-3.5663268637742503E-2</v>
      </c>
      <c r="BP258" s="40">
        <v>-2.14687937092112E-2</v>
      </c>
      <c r="BQ258" s="40">
        <v>1.12022821268064E-2</v>
      </c>
      <c r="BR258" s="40">
        <v>-1.5496876659074001E-3</v>
      </c>
      <c r="BS258" s="40">
        <v>4.97146393975803E-2</v>
      </c>
      <c r="BT258" s="40">
        <v>5.8043673670574301E-2</v>
      </c>
      <c r="BU258" s="40">
        <v>5.34269119070147E-2</v>
      </c>
      <c r="BV258" s="40">
        <v>7.3733597788488495E-2</v>
      </c>
      <c r="BW258" s="40">
        <v>5.10266030781008E-2</v>
      </c>
      <c r="BX258" s="40">
        <v>-3.0630597971995899E-2</v>
      </c>
      <c r="BY258" s="40">
        <v>-4.2089878057164798E-2</v>
      </c>
      <c r="BZ258" s="40">
        <v>-2.85076029641614E-2</v>
      </c>
      <c r="CA258" s="40">
        <v>-2.27676788495959E-2</v>
      </c>
      <c r="CB258" s="40">
        <v>-3.4814045237170001E-2</v>
      </c>
      <c r="CC258" s="40">
        <v>-1.5596211154257701E-2</v>
      </c>
      <c r="CD258" s="40">
        <v>-5.9600649211238796E-3</v>
      </c>
      <c r="CE258" s="40">
        <v>-5.7097360301226604E-3</v>
      </c>
      <c r="CF258" s="40">
        <v>-1.02172140262453E-2</v>
      </c>
      <c r="CG258" s="40">
        <v>4.8205063829621303E-3</v>
      </c>
      <c r="CH258" s="40">
        <v>-1.47058735937405E-3</v>
      </c>
      <c r="CI258" s="40">
        <v>9.3178650200058406E-3</v>
      </c>
      <c r="CJ258" s="40">
        <v>-9.3626719415084003E-3</v>
      </c>
      <c r="CK258" s="40">
        <v>2.2131099857493901E-3</v>
      </c>
      <c r="CL258" s="40">
        <v>-1.4617505787442699E-3</v>
      </c>
      <c r="CM258" s="40">
        <v>-2.80396805113119E-2</v>
      </c>
      <c r="CN258" s="40">
        <v>-1.5872049151568101E-2</v>
      </c>
      <c r="CO258" s="40">
        <v>1.6791114546566101E-2</v>
      </c>
      <c r="CP258" s="40">
        <v>9.8548627260940606E-3</v>
      </c>
      <c r="CQ258" s="40">
        <v>5.9755528013223397E-2</v>
      </c>
      <c r="CR258" s="40">
        <v>6.6496495143805803E-2</v>
      </c>
      <c r="CS258" s="40">
        <v>6.3239590359888298E-2</v>
      </c>
      <c r="CT258" s="40">
        <v>8.5790584269083398E-2</v>
      </c>
      <c r="CU258" s="40">
        <v>6.6137884846862102E-2</v>
      </c>
      <c r="CV258" s="40">
        <v>-1.7206663667016099E-2</v>
      </c>
      <c r="CW258" s="40">
        <v>-3.1037476785753301E-2</v>
      </c>
      <c r="CX258" s="40">
        <v>-1.53767636410297E-2</v>
      </c>
      <c r="CY258" s="40">
        <v>-1.27891184586389E-2</v>
      </c>
      <c r="CZ258" s="40">
        <v>-2.64634592487853E-2</v>
      </c>
      <c r="DA258" s="40">
        <v>-8.3329870898117605E-3</v>
      </c>
      <c r="DB258" s="40">
        <v>1.6384312120492799E-3</v>
      </c>
      <c r="DC258" s="40">
        <v>2.9135322557811001E-4</v>
      </c>
      <c r="DD258" s="40">
        <v>-5.0432646262456799E-3</v>
      </c>
      <c r="DE258" s="40">
        <v>1.15373298290309E-2</v>
      </c>
      <c r="DF258" s="40">
        <v>4.8345135730452002E-3</v>
      </c>
      <c r="DG258" s="40">
        <v>1.44859252807839E-2</v>
      </c>
      <c r="DH258" s="40">
        <v>-9.6345367464783398E-4</v>
      </c>
      <c r="DI258" s="40">
        <v>1.01057864557409E-2</v>
      </c>
      <c r="DJ258" s="40">
        <v>8.3434831418612108E-3</v>
      </c>
      <c r="DK258" s="40">
        <v>-2.0416092384881401E-2</v>
      </c>
      <c r="DL258" s="40">
        <v>-1.0275304593925E-2</v>
      </c>
      <c r="DM258" s="40">
        <v>2.2379946966325701E-2</v>
      </c>
      <c r="DN258" s="40">
        <v>2.12594131180955E-2</v>
      </c>
      <c r="DO258" s="40">
        <v>6.9796416628866501E-2</v>
      </c>
      <c r="DP258" s="40">
        <v>7.4949316617037298E-2</v>
      </c>
      <c r="DQ258" s="40">
        <v>7.3052268812761806E-2</v>
      </c>
      <c r="DR258" s="40">
        <v>9.7847570749678398E-2</v>
      </c>
      <c r="DS258" s="40">
        <v>8.1249166615623397E-2</v>
      </c>
      <c r="DT258" s="40">
        <v>-3.7827293620361999E-3</v>
      </c>
      <c r="DU258" s="40">
        <v>-1.99850755143418E-2</v>
      </c>
      <c r="DV258" s="40">
        <v>-2.24592431789794E-3</v>
      </c>
      <c r="DW258" s="40">
        <v>-2.8105580676818999E-3</v>
      </c>
      <c r="DX258" s="40">
        <v>-1.8112873260400699E-2</v>
      </c>
      <c r="DY258" s="40">
        <v>2.15395488319285E-3</v>
      </c>
      <c r="DZ258" s="40">
        <v>1.26094528029639E-2</v>
      </c>
      <c r="EA258" s="40">
        <v>8.9559729923587798E-3</v>
      </c>
      <c r="EB258" s="40">
        <v>2.4270965587630099E-3</v>
      </c>
      <c r="EC258" s="40">
        <v>2.12353560907628E-2</v>
      </c>
      <c r="ED258" s="40">
        <v>1.3938077916583301E-2</v>
      </c>
      <c r="EE258" s="40">
        <v>2.19477834840947E-2</v>
      </c>
      <c r="EF258" s="40">
        <v>1.11636835032255E-2</v>
      </c>
      <c r="EG258" s="40">
        <v>2.15015577300521E-2</v>
      </c>
      <c r="EH258" s="40">
        <v>2.2500683325603801E-2</v>
      </c>
      <c r="EI258" s="40">
        <v>-9.4088419409198692E-3</v>
      </c>
      <c r="EJ258" s="40">
        <v>-2.19449435139956E-3</v>
      </c>
      <c r="EK258" s="40">
        <v>3.04493333383869E-2</v>
      </c>
      <c r="EL258" s="40">
        <v>3.7725772565076102E-2</v>
      </c>
      <c r="EM258" s="40">
        <v>8.4293865053333403E-2</v>
      </c>
      <c r="EN258" s="40">
        <v>8.7153848311421797E-2</v>
      </c>
      <c r="EO258" s="40">
        <v>8.7220218007495603E-2</v>
      </c>
      <c r="EP258" s="40">
        <v>0.11525594428592099</v>
      </c>
      <c r="EQ258" s="40">
        <v>0.10306745745184499</v>
      </c>
      <c r="ER258" s="40">
        <v>1.55992997281662E-2</v>
      </c>
      <c r="ES258" s="40">
        <v>-4.0271634676759902E-3</v>
      </c>
      <c r="ET258" s="40">
        <v>1.67129221691041E-2</v>
      </c>
      <c r="EU258" s="40">
        <v>1.15968982995713E-2</v>
      </c>
      <c r="EV258" s="40">
        <v>-6.0559533686617602E-3</v>
      </c>
      <c r="EW258" s="40">
        <v>64.636737400530507</v>
      </c>
      <c r="EX258" s="40">
        <v>62.516180371352803</v>
      </c>
      <c r="EY258" s="40">
        <v>60.312466843501298</v>
      </c>
      <c r="EZ258" s="40">
        <v>59.690450928381999</v>
      </c>
      <c r="FA258" s="40">
        <v>59.068037135278502</v>
      </c>
      <c r="FB258" s="40">
        <v>58.214854111405799</v>
      </c>
      <c r="FC258" s="40">
        <v>57.489389920424401</v>
      </c>
      <c r="FD258" s="40">
        <v>58.178381962864698</v>
      </c>
      <c r="FE258" s="40">
        <v>64.2064986737401</v>
      </c>
      <c r="FF258" s="40">
        <v>70.103448275862107</v>
      </c>
      <c r="FG258" s="40">
        <v>75.845358090185698</v>
      </c>
      <c r="FH258" s="40">
        <v>81.614721485411096</v>
      </c>
      <c r="FI258" s="40">
        <v>86.875331564986695</v>
      </c>
      <c r="FJ258" s="40">
        <v>91.754774535809005</v>
      </c>
      <c r="FK258" s="40">
        <v>94.322148541114103</v>
      </c>
      <c r="FL258" s="40">
        <v>95.325862068965506</v>
      </c>
      <c r="FM258" s="40">
        <v>95.398541114058403</v>
      </c>
      <c r="FN258" s="40">
        <v>95.335278514588893</v>
      </c>
      <c r="FO258" s="40">
        <v>93.847612732095499</v>
      </c>
      <c r="FP258" s="40">
        <v>89.659814323607407</v>
      </c>
      <c r="FQ258" s="40">
        <v>82.926657824933699</v>
      </c>
      <c r="FR258" s="40">
        <v>77.186604774535795</v>
      </c>
      <c r="FS258" s="40">
        <v>72.980503978779794</v>
      </c>
      <c r="FT258" s="40">
        <v>69.309018567639299</v>
      </c>
      <c r="FU258" s="40">
        <v>2.9263294283690101E-2</v>
      </c>
      <c r="FV258" s="40">
        <v>0</v>
      </c>
      <c r="FW258" s="40">
        <v>0</v>
      </c>
      <c r="FX258" s="41">
        <v>1</v>
      </c>
      <c r="FY258" s="22"/>
      <c r="FZ258" s="22"/>
    </row>
    <row r="259" spans="1:182" x14ac:dyDescent="0.2">
      <c r="A259" t="s">
        <v>42</v>
      </c>
      <c r="B259" t="s">
        <v>58</v>
      </c>
      <c r="C259" t="s">
        <v>3</v>
      </c>
      <c r="D259" t="s">
        <v>79</v>
      </c>
      <c r="E259" t="s">
        <v>1</v>
      </c>
      <c r="F259" s="22" t="s">
        <v>1</v>
      </c>
      <c r="G259" s="35">
        <v>43690</v>
      </c>
      <c r="H259" s="40">
        <v>18440</v>
      </c>
      <c r="I259" s="40">
        <v>15.8727420099457</v>
      </c>
      <c r="J259" s="40">
        <v>14.0936105427489</v>
      </c>
      <c r="K259" s="40">
        <v>12.9046631797233</v>
      </c>
      <c r="L259" s="40">
        <v>12.206067673990599</v>
      </c>
      <c r="M259" s="40">
        <v>11.979271720262799</v>
      </c>
      <c r="N259" s="40">
        <v>12.4334946529224</v>
      </c>
      <c r="O259" s="40">
        <v>13.6431563920743</v>
      </c>
      <c r="P259" s="40">
        <v>14.6043060929589</v>
      </c>
      <c r="Q259" s="40">
        <v>14.8544157786881</v>
      </c>
      <c r="R259" s="40">
        <v>15.7409951300108</v>
      </c>
      <c r="S259" s="40">
        <v>17.151486633943598</v>
      </c>
      <c r="T259" s="40">
        <v>19.209670528379</v>
      </c>
      <c r="U259" s="40">
        <v>22.058987789124298</v>
      </c>
      <c r="V259" s="40">
        <v>25.229348225796802</v>
      </c>
      <c r="W259" s="40">
        <v>28.198879819319799</v>
      </c>
      <c r="X259" s="40">
        <v>31.548346789516099</v>
      </c>
      <c r="Y259" s="40">
        <v>34.5524767588483</v>
      </c>
      <c r="Z259" s="40">
        <v>36.884860272861502</v>
      </c>
      <c r="AA259" s="40">
        <v>37.055217403242402</v>
      </c>
      <c r="AB259" s="40">
        <v>35.1343456355958</v>
      </c>
      <c r="AC259" s="40">
        <v>33.090992498860601</v>
      </c>
      <c r="AD259" s="40">
        <v>30.165227434608799</v>
      </c>
      <c r="AE259" s="40">
        <v>24.778924739351499</v>
      </c>
      <c r="AF259" s="40">
        <v>20.2044555792125</v>
      </c>
      <c r="AG259" s="40">
        <v>-9.3776414716234199E-2</v>
      </c>
      <c r="AH259" s="40">
        <v>-8.3121449764562205E-2</v>
      </c>
      <c r="AI259" s="40">
        <v>-0.124177397445664</v>
      </c>
      <c r="AJ259" s="40">
        <v>-0.128649984061043</v>
      </c>
      <c r="AK259" s="40">
        <v>-0.120924710395287</v>
      </c>
      <c r="AL259" s="40">
        <v>-7.6581510570483499E-2</v>
      </c>
      <c r="AM259" s="40">
        <v>-0.17262959044516701</v>
      </c>
      <c r="AN259" s="40">
        <v>-0.19943604982801399</v>
      </c>
      <c r="AO259" s="40">
        <v>-6.5530427651556505E-2</v>
      </c>
      <c r="AP259" s="40">
        <v>-0.20568781972317299</v>
      </c>
      <c r="AQ259" s="40">
        <v>-0.11922003076301101</v>
      </c>
      <c r="AR259" s="40">
        <v>-1.30845920104021E-2</v>
      </c>
      <c r="AS259" s="40">
        <v>-0.119046477373715</v>
      </c>
      <c r="AT259" s="40">
        <v>5.5571132402041701E-2</v>
      </c>
      <c r="AU259" s="40">
        <v>2.7152974580149398</v>
      </c>
      <c r="AV259" s="40">
        <v>3.42878960620732</v>
      </c>
      <c r="AW259" s="40">
        <v>3.8607577478081399</v>
      </c>
      <c r="AX259" s="40">
        <v>4.0020155666428403</v>
      </c>
      <c r="AY259" s="40">
        <v>3.0782790261201098</v>
      </c>
      <c r="AZ259" s="40">
        <v>-0.88518666935566503</v>
      </c>
      <c r="BA259" s="40">
        <v>-1.5471719618036199</v>
      </c>
      <c r="BB259" s="40">
        <v>-1.42572621513923</v>
      </c>
      <c r="BC259" s="40">
        <v>-1.20260199558664</v>
      </c>
      <c r="BD259" s="40">
        <v>-0.77515110085021</v>
      </c>
      <c r="BE259" s="40">
        <v>-3.34486029156614E-3</v>
      </c>
      <c r="BF259" s="40">
        <v>1.6330701490115201E-2</v>
      </c>
      <c r="BG259" s="40">
        <v>-2.98018447029707E-2</v>
      </c>
      <c r="BH259" s="40">
        <v>-2.38646352103607E-2</v>
      </c>
      <c r="BI259" s="40">
        <v>-2.08501282006789E-2</v>
      </c>
      <c r="BJ259" s="40">
        <v>5.7842713007042103E-3</v>
      </c>
      <c r="BK259" s="40">
        <v>-7.0919322555447903E-2</v>
      </c>
      <c r="BL259" s="40">
        <v>-9.9948539700842304E-2</v>
      </c>
      <c r="BM259" s="40">
        <v>7.8725173843143502E-3</v>
      </c>
      <c r="BN259" s="40">
        <v>-0.13786841831861299</v>
      </c>
      <c r="BO259" s="40">
        <v>-7.5760500887041005E-2</v>
      </c>
      <c r="BP259" s="40">
        <v>2.7671351169926601E-2</v>
      </c>
      <c r="BQ259" s="40">
        <v>-7.9540310084397103E-2</v>
      </c>
      <c r="BR259" s="40">
        <v>0.18131016034613001</v>
      </c>
      <c r="BS259" s="40">
        <v>2.9017812348188698</v>
      </c>
      <c r="BT259" s="40">
        <v>3.6377826748370499</v>
      </c>
      <c r="BU259" s="40">
        <v>4.0951026129252197</v>
      </c>
      <c r="BV259" s="40">
        <v>4.2576545066748599</v>
      </c>
      <c r="BW259" s="40">
        <v>3.3429035129574398</v>
      </c>
      <c r="BX259" s="40">
        <v>-0.73150921388760204</v>
      </c>
      <c r="BY259" s="40">
        <v>-1.38562129182099</v>
      </c>
      <c r="BZ259" s="40">
        <v>-1.2355605892422701</v>
      </c>
      <c r="CA259" s="40">
        <v>-1.01548982674463</v>
      </c>
      <c r="CB259" s="40">
        <v>-0.63440534951351002</v>
      </c>
      <c r="CC259" s="40">
        <v>5.92877588240249E-2</v>
      </c>
      <c r="CD259" s="40">
        <v>8.5210958490996899E-2</v>
      </c>
      <c r="CE259" s="40">
        <v>3.55623756332007E-2</v>
      </c>
      <c r="CF259" s="40">
        <v>4.8709378199154101E-2</v>
      </c>
      <c r="CG259" s="40">
        <v>4.8461222573106297E-2</v>
      </c>
      <c r="CH259" s="40">
        <v>6.2830560916275993E-2</v>
      </c>
      <c r="CI259" s="40">
        <v>-4.7510085196936398E-4</v>
      </c>
      <c r="CJ259" s="40">
        <v>-3.10437932525836E-2</v>
      </c>
      <c r="CK259" s="40">
        <v>5.8711173510966899E-2</v>
      </c>
      <c r="CL259" s="40">
        <v>-9.0896907502024504E-2</v>
      </c>
      <c r="CM259" s="40">
        <v>-4.56605628844075E-2</v>
      </c>
      <c r="CN259" s="40">
        <v>5.5898793263013898E-2</v>
      </c>
      <c r="CO259" s="40">
        <v>-5.2178458966268999E-2</v>
      </c>
      <c r="CP259" s="40">
        <v>0.268396628065173</v>
      </c>
      <c r="CQ259" s="40">
        <v>3.0309393305533199</v>
      </c>
      <c r="CR259" s="40">
        <v>3.7825306375206802</v>
      </c>
      <c r="CS259" s="40">
        <v>4.2574091526275701</v>
      </c>
      <c r="CT259" s="40">
        <v>4.4347092577957996</v>
      </c>
      <c r="CU259" s="40">
        <v>3.5261816264233401</v>
      </c>
      <c r="CV259" s="40">
        <v>-0.62507267637344799</v>
      </c>
      <c r="CW259" s="40">
        <v>-1.2737317899179701</v>
      </c>
      <c r="CX259" s="40">
        <v>-1.1038524560418901</v>
      </c>
      <c r="CY259" s="40">
        <v>-0.88589650859885105</v>
      </c>
      <c r="CZ259" s="40">
        <v>-0.53692527088727504</v>
      </c>
      <c r="DA259" s="40">
        <v>0.12192037793961601</v>
      </c>
      <c r="DB259" s="40">
        <v>0.15409121549187901</v>
      </c>
      <c r="DC259" s="40">
        <v>0.10092659596937199</v>
      </c>
      <c r="DD259" s="40">
        <v>0.12128339160866899</v>
      </c>
      <c r="DE259" s="40">
        <v>0.11777257334689201</v>
      </c>
      <c r="DF259" s="40">
        <v>0.119876850531848</v>
      </c>
      <c r="DG259" s="40">
        <v>6.9969120851509206E-2</v>
      </c>
      <c r="DH259" s="40">
        <v>3.7860953195675097E-2</v>
      </c>
      <c r="DI259" s="40">
        <v>0.109549829637619</v>
      </c>
      <c r="DJ259" s="40">
        <v>-4.3925396685436102E-2</v>
      </c>
      <c r="DK259" s="40">
        <v>-1.5560624881774E-2</v>
      </c>
      <c r="DL259" s="40">
        <v>8.4126235356101198E-2</v>
      </c>
      <c r="DM259" s="40">
        <v>-2.4816607848140802E-2</v>
      </c>
      <c r="DN259" s="40">
        <v>0.355483095784216</v>
      </c>
      <c r="DO259" s="40">
        <v>3.1600974262877801</v>
      </c>
      <c r="DP259" s="40">
        <v>3.9272786002043198</v>
      </c>
      <c r="DQ259" s="40">
        <v>4.4197156923299197</v>
      </c>
      <c r="DR259" s="40">
        <v>4.6117640089167304</v>
      </c>
      <c r="DS259" s="40">
        <v>3.7094597398892302</v>
      </c>
      <c r="DT259" s="40">
        <v>-0.51863613885929505</v>
      </c>
      <c r="DU259" s="40">
        <v>-1.1618422880149599</v>
      </c>
      <c r="DV259" s="40">
        <v>-0.97214432284150398</v>
      </c>
      <c r="DW259" s="40">
        <v>-0.75630319045306804</v>
      </c>
      <c r="DX259" s="40">
        <v>-0.43944519226104001</v>
      </c>
      <c r="DY259" s="40">
        <v>0.21235193236428401</v>
      </c>
      <c r="DZ259" s="40">
        <v>0.25354336674655598</v>
      </c>
      <c r="EA259" s="40">
        <v>0.195302148712065</v>
      </c>
      <c r="EB259" s="40">
        <v>0.22606874045935099</v>
      </c>
      <c r="EC259" s="40">
        <v>0.2178471555415</v>
      </c>
      <c r="ED259" s="40">
        <v>0.202242632403036</v>
      </c>
      <c r="EE259" s="40">
        <v>0.17167938874122801</v>
      </c>
      <c r="EF259" s="40">
        <v>0.137348463322847</v>
      </c>
      <c r="EG259" s="40">
        <v>0.18295277467349</v>
      </c>
      <c r="EH259" s="40">
        <v>2.3894004719124E-2</v>
      </c>
      <c r="EI259" s="40">
        <v>2.78989049941962E-2</v>
      </c>
      <c r="EJ259" s="40">
        <v>0.12488217853642999</v>
      </c>
      <c r="EK259" s="40">
        <v>1.46895594411771E-2</v>
      </c>
      <c r="EL259" s="40">
        <v>0.48122212372830397</v>
      </c>
      <c r="EM259" s="40">
        <v>3.3465812030916999</v>
      </c>
      <c r="EN259" s="40">
        <v>4.1362716688340502</v>
      </c>
      <c r="EO259" s="40">
        <v>4.654060557447</v>
      </c>
      <c r="EP259" s="40">
        <v>4.86740294894875</v>
      </c>
      <c r="EQ259" s="40">
        <v>3.9740842267265601</v>
      </c>
      <c r="ER259" s="40">
        <v>-0.364958683391232</v>
      </c>
      <c r="ES259" s="40">
        <v>-1.00029161803232</v>
      </c>
      <c r="ET259" s="40">
        <v>-0.78197869694454802</v>
      </c>
      <c r="EU259" s="40">
        <v>-0.56919102161106105</v>
      </c>
      <c r="EV259" s="40">
        <v>-0.29869944092433998</v>
      </c>
      <c r="EW259" s="40">
        <v>70.007607651819299</v>
      </c>
      <c r="EX259" s="40">
        <v>69.245797828506994</v>
      </c>
      <c r="EY259" s="40">
        <v>68.058972634359193</v>
      </c>
      <c r="EZ259" s="40">
        <v>66.905869266894101</v>
      </c>
      <c r="FA259" s="40">
        <v>66.029332354967707</v>
      </c>
      <c r="FB259" s="40">
        <v>65.015419108441804</v>
      </c>
      <c r="FC259" s="40">
        <v>64.661980836517301</v>
      </c>
      <c r="FD259" s="40">
        <v>65.693756974943298</v>
      </c>
      <c r="FE259" s="40">
        <v>69.8223365655912</v>
      </c>
      <c r="FF259" s="40">
        <v>75.042025306273004</v>
      </c>
      <c r="FG259" s="40">
        <v>79.869158950096306</v>
      </c>
      <c r="FH259" s="40">
        <v>84.219758481789498</v>
      </c>
      <c r="FI259" s="40">
        <v>88.000722827624401</v>
      </c>
      <c r="FJ259" s="40">
        <v>90.066052045592897</v>
      </c>
      <c r="FK259" s="40">
        <v>91.673546300862498</v>
      </c>
      <c r="FL259" s="40">
        <v>92.8686537963099</v>
      </c>
      <c r="FM259" s="40">
        <v>93.309783584797401</v>
      </c>
      <c r="FN259" s="40">
        <v>92.891412932461705</v>
      </c>
      <c r="FO259" s="40">
        <v>91.512116766065603</v>
      </c>
      <c r="FP259" s="40">
        <v>88.5383790221738</v>
      </c>
      <c r="FQ259" s="40">
        <v>83.955191313221405</v>
      </c>
      <c r="FR259" s="40">
        <v>79.905955181359303</v>
      </c>
      <c r="FS259" s="40">
        <v>75.904814089782406</v>
      </c>
      <c r="FT259" s="40">
        <v>73.426191973631902</v>
      </c>
      <c r="FU259" s="40">
        <v>1.6474662995127402E-2</v>
      </c>
      <c r="FV259" s="40">
        <v>0</v>
      </c>
      <c r="FW259" s="40">
        <v>0</v>
      </c>
      <c r="FX259" s="41">
        <v>1</v>
      </c>
      <c r="FY259" s="22"/>
      <c r="FZ259" s="22"/>
    </row>
    <row r="260" spans="1:182" x14ac:dyDescent="0.2">
      <c r="A260" t="s">
        <v>42</v>
      </c>
      <c r="B260" t="s">
        <v>58</v>
      </c>
      <c r="C260" t="s">
        <v>3</v>
      </c>
      <c r="D260" t="s">
        <v>79</v>
      </c>
      <c r="E260" t="s">
        <v>1</v>
      </c>
      <c r="F260" s="22" t="s">
        <v>77</v>
      </c>
      <c r="G260" s="35">
        <v>43690</v>
      </c>
      <c r="H260" s="40">
        <v>15065</v>
      </c>
      <c r="I260" s="40">
        <v>13.114101806317899</v>
      </c>
      <c r="J260" s="40">
        <v>11.6537671112951</v>
      </c>
      <c r="K260" s="40">
        <v>10.669583027677101</v>
      </c>
      <c r="L260" s="40">
        <v>10.087635071333301</v>
      </c>
      <c r="M260" s="40">
        <v>9.8925526094966791</v>
      </c>
      <c r="N260" s="40">
        <v>10.244070355559399</v>
      </c>
      <c r="O260" s="40">
        <v>11.218181972290999</v>
      </c>
      <c r="P260" s="40">
        <v>11.9919649218992</v>
      </c>
      <c r="Q260" s="40">
        <v>12.1567532539392</v>
      </c>
      <c r="R260" s="40">
        <v>12.8661840038543</v>
      </c>
      <c r="S260" s="40">
        <v>13.9993486223049</v>
      </c>
      <c r="T260" s="40">
        <v>15.624766284118101</v>
      </c>
      <c r="U260" s="40">
        <v>17.9099281595192</v>
      </c>
      <c r="V260" s="40">
        <v>20.400443202436701</v>
      </c>
      <c r="W260" s="40">
        <v>22.705609401025502</v>
      </c>
      <c r="X260" s="40">
        <v>25.263782586420199</v>
      </c>
      <c r="Y260" s="40">
        <v>27.6070287837418</v>
      </c>
      <c r="Z260" s="40">
        <v>29.412525503503399</v>
      </c>
      <c r="AA260" s="40">
        <v>29.5456097428454</v>
      </c>
      <c r="AB260" s="40">
        <v>27.981818520787801</v>
      </c>
      <c r="AC260" s="40">
        <v>26.555507596423801</v>
      </c>
      <c r="AD260" s="40">
        <v>24.3937840220472</v>
      </c>
      <c r="AE260" s="40">
        <v>20.219612292479901</v>
      </c>
      <c r="AF260" s="40">
        <v>16.5650578071883</v>
      </c>
      <c r="AG260" s="40">
        <v>-0.13145794628861801</v>
      </c>
      <c r="AH260" s="40">
        <v>-9.9247576657558997E-2</v>
      </c>
      <c r="AI260" s="40">
        <v>-0.14327379121474099</v>
      </c>
      <c r="AJ260" s="40">
        <v>-0.15341475050861</v>
      </c>
      <c r="AK260" s="40">
        <v>-0.122582476136299</v>
      </c>
      <c r="AL260" s="40">
        <v>-0.11930012387910301</v>
      </c>
      <c r="AM260" s="40">
        <v>-0.174680045084699</v>
      </c>
      <c r="AN260" s="40">
        <v>-0.21558352716656501</v>
      </c>
      <c r="AO260" s="40">
        <v>-0.11297494697417799</v>
      </c>
      <c r="AP260" s="40">
        <v>-0.185986876618214</v>
      </c>
      <c r="AQ260" s="40">
        <v>-0.15051947007469901</v>
      </c>
      <c r="AR260" s="40">
        <v>-1.9335470505620199E-2</v>
      </c>
      <c r="AS260" s="40">
        <v>-7.9602518703773995E-2</v>
      </c>
      <c r="AT260" s="40">
        <v>3.8106555270659398E-2</v>
      </c>
      <c r="AU260" s="40">
        <v>1.7170240758111599</v>
      </c>
      <c r="AV260" s="40">
        <v>2.1152285426455402</v>
      </c>
      <c r="AW260" s="40">
        <v>2.3924079984205799</v>
      </c>
      <c r="AX260" s="40">
        <v>2.4602486078093602</v>
      </c>
      <c r="AY260" s="40">
        <v>2.2539098422433299</v>
      </c>
      <c r="AZ260" s="40">
        <v>-4.5992435205334199E-2</v>
      </c>
      <c r="BA260" s="40">
        <v>-0.76746262570197099</v>
      </c>
      <c r="BB260" s="40">
        <v>-0.80700528929936599</v>
      </c>
      <c r="BC260" s="40">
        <v>-0.819577815242718</v>
      </c>
      <c r="BD260" s="40">
        <v>-0.55910739079270699</v>
      </c>
      <c r="BE260" s="40">
        <v>-4.60321547767365E-2</v>
      </c>
      <c r="BF260" s="40">
        <v>-9.3336084236866693E-3</v>
      </c>
      <c r="BG260" s="40">
        <v>-5.5700202698366702E-2</v>
      </c>
      <c r="BH260" s="40">
        <v>-5.6734569990633602E-2</v>
      </c>
      <c r="BI260" s="40">
        <v>-3.2491324471412501E-2</v>
      </c>
      <c r="BJ260" s="40">
        <v>-3.9663479439162902E-2</v>
      </c>
      <c r="BK260" s="40">
        <v>-6.8386921825498104E-2</v>
      </c>
      <c r="BL260" s="40">
        <v>-0.111222740172027</v>
      </c>
      <c r="BM260" s="40">
        <v>-4.0395388594837697E-2</v>
      </c>
      <c r="BN260" s="40">
        <v>-0.13679777217543701</v>
      </c>
      <c r="BO260" s="40">
        <v>-0.11318053740335</v>
      </c>
      <c r="BP260" s="40">
        <v>1.1824481891375801E-2</v>
      </c>
      <c r="BQ260" s="40">
        <v>-4.9211654282373903E-2</v>
      </c>
      <c r="BR260" s="40">
        <v>0.128245021480483</v>
      </c>
      <c r="BS260" s="40">
        <v>1.8539968051579001</v>
      </c>
      <c r="BT260" s="40">
        <v>2.2687367105666598</v>
      </c>
      <c r="BU260" s="40">
        <v>2.5520736684011198</v>
      </c>
      <c r="BV260" s="40">
        <v>2.6268525069594899</v>
      </c>
      <c r="BW260" s="40">
        <v>2.4317605045451902</v>
      </c>
      <c r="BX260" s="40">
        <v>6.1640884361267703E-2</v>
      </c>
      <c r="BY260" s="40">
        <v>-0.65445285319264501</v>
      </c>
      <c r="BZ260" s="40">
        <v>-0.67206276738542003</v>
      </c>
      <c r="CA260" s="40">
        <v>-0.68127130711184702</v>
      </c>
      <c r="CB260" s="40">
        <v>-0.46298452761197201</v>
      </c>
      <c r="CC260" s="40">
        <v>1.3133488194363699E-2</v>
      </c>
      <c r="CD260" s="40">
        <v>5.2940532072866503E-2</v>
      </c>
      <c r="CE260" s="40">
        <v>4.9529979352756302E-3</v>
      </c>
      <c r="CF260" s="40">
        <v>1.02258285221803E-2</v>
      </c>
      <c r="CG260" s="40">
        <v>2.9905532729712601E-2</v>
      </c>
      <c r="CH260" s="40">
        <v>1.54926179052164E-2</v>
      </c>
      <c r="CI260" s="40">
        <v>5.2313715462682098E-3</v>
      </c>
      <c r="CJ260" s="40">
        <v>-3.89427770107479E-2</v>
      </c>
      <c r="CK260" s="40">
        <v>9.8729924417596503E-3</v>
      </c>
      <c r="CL260" s="40">
        <v>-0.102729548281664</v>
      </c>
      <c r="CM260" s="40">
        <v>-8.7319706379644105E-2</v>
      </c>
      <c r="CN260" s="40">
        <v>3.3405769999906097E-2</v>
      </c>
      <c r="CO260" s="40">
        <v>-2.8163034162891599E-2</v>
      </c>
      <c r="CP260" s="40">
        <v>0.19067464859129801</v>
      </c>
      <c r="CQ260" s="40">
        <v>1.94886370024753</v>
      </c>
      <c r="CR260" s="40">
        <v>2.3750560000414902</v>
      </c>
      <c r="CS260" s="40">
        <v>2.6626576250449001</v>
      </c>
      <c r="CT260" s="40">
        <v>2.7422418599904099</v>
      </c>
      <c r="CU260" s="40">
        <v>2.5549393314743098</v>
      </c>
      <c r="CV260" s="40">
        <v>0.13618739361293999</v>
      </c>
      <c r="CW260" s="40">
        <v>-0.57618262901096895</v>
      </c>
      <c r="CX260" s="40">
        <v>-0.57860198777918104</v>
      </c>
      <c r="CY260" s="40">
        <v>-0.58548064089937601</v>
      </c>
      <c r="CZ260" s="40">
        <v>-0.39641012538919301</v>
      </c>
      <c r="DA260" s="40">
        <v>7.2299131165464006E-2</v>
      </c>
      <c r="DB260" s="40">
        <v>0.11521467256942</v>
      </c>
      <c r="DC260" s="40">
        <v>6.5606198568918001E-2</v>
      </c>
      <c r="DD260" s="40">
        <v>7.7186227034994198E-2</v>
      </c>
      <c r="DE260" s="40">
        <v>9.23023899308376E-2</v>
      </c>
      <c r="DF260" s="40">
        <v>7.0648715249595706E-2</v>
      </c>
      <c r="DG260" s="40">
        <v>7.8849664918034607E-2</v>
      </c>
      <c r="DH260" s="40">
        <v>3.3337186150531502E-2</v>
      </c>
      <c r="DI260" s="40">
        <v>6.0141373478357102E-2</v>
      </c>
      <c r="DJ260" s="40">
        <v>-6.8661324387890493E-2</v>
      </c>
      <c r="DK260" s="40">
        <v>-6.1458875355938698E-2</v>
      </c>
      <c r="DL260" s="40">
        <v>5.4987058108436397E-2</v>
      </c>
      <c r="DM260" s="40">
        <v>-7.1144140434094196E-3</v>
      </c>
      <c r="DN260" s="40">
        <v>0.25310427570211302</v>
      </c>
      <c r="DO260" s="40">
        <v>2.0437305953371601</v>
      </c>
      <c r="DP260" s="40">
        <v>2.4813752895163299</v>
      </c>
      <c r="DQ260" s="40">
        <v>2.77324158168868</v>
      </c>
      <c r="DR260" s="40">
        <v>2.8576312130213202</v>
      </c>
      <c r="DS260" s="40">
        <v>2.6781181584034401</v>
      </c>
      <c r="DT260" s="40">
        <v>0.21073390286461299</v>
      </c>
      <c r="DU260" s="40">
        <v>-0.497912404829293</v>
      </c>
      <c r="DV260" s="40">
        <v>-0.48514120817294298</v>
      </c>
      <c r="DW260" s="40">
        <v>-0.48968997468690401</v>
      </c>
      <c r="DX260" s="40">
        <v>-0.32983572316641302</v>
      </c>
      <c r="DY260" s="40">
        <v>0.157724922677345</v>
      </c>
      <c r="DZ260" s="40">
        <v>0.20512864080329199</v>
      </c>
      <c r="EA260" s="40">
        <v>0.15317978708529201</v>
      </c>
      <c r="EB260" s="40">
        <v>0.17386640755297</v>
      </c>
      <c r="EC260" s="40">
        <v>0.18239354159572399</v>
      </c>
      <c r="ED260" s="40">
        <v>0.15028535968953599</v>
      </c>
      <c r="EE260" s="40">
        <v>0.18514278817723501</v>
      </c>
      <c r="EF260" s="40">
        <v>0.13769797314507001</v>
      </c>
      <c r="EG260" s="40">
        <v>0.13272093185769701</v>
      </c>
      <c r="EH260" s="40">
        <v>-1.9472219945112699E-2</v>
      </c>
      <c r="EI260" s="40">
        <v>-2.4119942684588801E-2</v>
      </c>
      <c r="EJ260" s="40">
        <v>8.6147010505432303E-2</v>
      </c>
      <c r="EK260" s="40">
        <v>2.3276450377990698E-2</v>
      </c>
      <c r="EL260" s="40">
        <v>0.34324274191193699</v>
      </c>
      <c r="EM260" s="40">
        <v>2.1807033246839</v>
      </c>
      <c r="EN260" s="40">
        <v>2.6348834574374398</v>
      </c>
      <c r="EO260" s="40">
        <v>2.9329072516692301</v>
      </c>
      <c r="EP260" s="40">
        <v>3.0242351121714601</v>
      </c>
      <c r="EQ260" s="40">
        <v>2.8559688207053</v>
      </c>
      <c r="ER260" s="40">
        <v>0.31836722243121501</v>
      </c>
      <c r="ES260" s="40">
        <v>-0.38490263231996702</v>
      </c>
      <c r="ET260" s="40">
        <v>-0.35019868625899597</v>
      </c>
      <c r="EU260" s="40">
        <v>-0.35138346655603298</v>
      </c>
      <c r="EV260" s="40">
        <v>-0.23371285998567801</v>
      </c>
      <c r="EW260" s="40">
        <v>69.530570338280597</v>
      </c>
      <c r="EX260" s="40">
        <v>68.801378744889902</v>
      </c>
      <c r="EY260" s="40">
        <v>67.634072508060996</v>
      </c>
      <c r="EZ260" s="40">
        <v>66.468769768370606</v>
      </c>
      <c r="FA260" s="40">
        <v>65.613864929050493</v>
      </c>
      <c r="FB260" s="40">
        <v>64.6187402186996</v>
      </c>
      <c r="FC260" s="40">
        <v>64.251924792014094</v>
      </c>
      <c r="FD260" s="40">
        <v>65.302271634215401</v>
      </c>
      <c r="FE260" s="40">
        <v>69.432709914175305</v>
      </c>
      <c r="FF260" s="40">
        <v>74.710749460972593</v>
      </c>
      <c r="FG260" s="40">
        <v>79.5405682094582</v>
      </c>
      <c r="FH260" s="40">
        <v>83.971579519003299</v>
      </c>
      <c r="FI260" s="40">
        <v>87.818090835492299</v>
      </c>
      <c r="FJ260" s="40">
        <v>89.715166986131194</v>
      </c>
      <c r="FK260" s="40">
        <v>91.225925847577301</v>
      </c>
      <c r="FL260" s="40">
        <v>92.305568805072895</v>
      </c>
      <c r="FM260" s="40">
        <v>92.714859261790707</v>
      </c>
      <c r="FN260" s="40">
        <v>92.148704367954494</v>
      </c>
      <c r="FO260" s="40">
        <v>90.620517435880998</v>
      </c>
      <c r="FP260" s="40">
        <v>87.523188031479805</v>
      </c>
      <c r="FQ260" s="40">
        <v>82.941623200368497</v>
      </c>
      <c r="FR260" s="40">
        <v>79.006096813089997</v>
      </c>
      <c r="FS260" s="40">
        <v>75.115552934906205</v>
      </c>
      <c r="FT260" s="40">
        <v>72.682478706271397</v>
      </c>
      <c r="FU260" s="40">
        <v>1.39324504341034E-2</v>
      </c>
      <c r="FV260" s="40">
        <v>0</v>
      </c>
      <c r="FW260" s="40">
        <v>0</v>
      </c>
      <c r="FX260" s="41">
        <v>1</v>
      </c>
      <c r="FY260" s="22"/>
      <c r="FZ260" s="22"/>
    </row>
    <row r="261" spans="1:182" x14ac:dyDescent="0.2">
      <c r="A261" t="s">
        <v>42</v>
      </c>
      <c r="B261" t="s">
        <v>58</v>
      </c>
      <c r="C261" t="s">
        <v>3</v>
      </c>
      <c r="D261" t="s">
        <v>79</v>
      </c>
      <c r="E261" t="s">
        <v>1</v>
      </c>
      <c r="F261" s="22" t="s">
        <v>78</v>
      </c>
      <c r="G261" s="35">
        <v>43690</v>
      </c>
      <c r="H261" s="40">
        <v>3375</v>
      </c>
      <c r="I261" s="40">
        <v>2.6515744617295902</v>
      </c>
      <c r="J261" s="40">
        <v>2.3403681792961102</v>
      </c>
      <c r="K261" s="40">
        <v>2.1402359997918201</v>
      </c>
      <c r="L261" s="40">
        <v>2.0355113237853999</v>
      </c>
      <c r="M261" s="40">
        <v>1.99935728808934</v>
      </c>
      <c r="N261" s="40">
        <v>2.0889127131749001</v>
      </c>
      <c r="O261" s="40">
        <v>2.3101697120493201</v>
      </c>
      <c r="P261" s="40">
        <v>2.5074533357087301</v>
      </c>
      <c r="Q261" s="40">
        <v>2.6164178195323902</v>
      </c>
      <c r="R261" s="40">
        <v>2.8031298627083499</v>
      </c>
      <c r="S261" s="40">
        <v>3.08679361808381</v>
      </c>
      <c r="T261" s="40">
        <v>3.4939969033203</v>
      </c>
      <c r="U261" s="40">
        <v>4.0527181791031301</v>
      </c>
      <c r="V261" s="40">
        <v>4.7439416037214501</v>
      </c>
      <c r="W261" s="40">
        <v>5.4159829268728998</v>
      </c>
      <c r="X261" s="40">
        <v>6.1984801562465304</v>
      </c>
      <c r="Y261" s="40">
        <v>6.8623369255274103</v>
      </c>
      <c r="Z261" s="40">
        <v>7.4048430430482499</v>
      </c>
      <c r="AA261" s="40">
        <v>7.4452193486452298</v>
      </c>
      <c r="AB261" s="40">
        <v>7.10882447998838</v>
      </c>
      <c r="AC261" s="40">
        <v>6.4981820432227604</v>
      </c>
      <c r="AD261" s="40">
        <v>5.6981785510737604</v>
      </c>
      <c r="AE261" s="40">
        <v>4.48796295716215</v>
      </c>
      <c r="AF261" s="40">
        <v>3.5479686359231701</v>
      </c>
      <c r="AG261" s="40">
        <v>-6.5501505811665195E-2</v>
      </c>
      <c r="AH261" s="40">
        <v>-5.0102671268701299E-2</v>
      </c>
      <c r="AI261" s="40">
        <v>-4.8128030236998999E-2</v>
      </c>
      <c r="AJ261" s="40">
        <v>-2.7044800752511901E-2</v>
      </c>
      <c r="AK261" s="40">
        <v>-3.8483947045503002E-2</v>
      </c>
      <c r="AL261" s="40">
        <v>-3.4759778818519598E-3</v>
      </c>
      <c r="AM261" s="40">
        <v>-6.9059495758801201E-2</v>
      </c>
      <c r="AN261" s="40">
        <v>-8.91480293056372E-2</v>
      </c>
      <c r="AO261" s="40">
        <v>-3.3125444317121298E-2</v>
      </c>
      <c r="AP261" s="40">
        <v>-4.0762442249500798E-2</v>
      </c>
      <c r="AQ261" s="40">
        <v>-3.7909407722068002E-2</v>
      </c>
      <c r="AR261" s="40">
        <v>-3.0705857975711601E-2</v>
      </c>
      <c r="AS261" s="40">
        <v>-3.0988266662103699E-2</v>
      </c>
      <c r="AT261" s="40">
        <v>-3.6924731135925898E-2</v>
      </c>
      <c r="AU261" s="40">
        <v>0.97551652226499497</v>
      </c>
      <c r="AV261" s="40">
        <v>1.2727981065054601</v>
      </c>
      <c r="AW261" s="40">
        <v>1.4691751737673999</v>
      </c>
      <c r="AX261" s="40">
        <v>1.60735083440118</v>
      </c>
      <c r="AY261" s="40">
        <v>0.89286601388612596</v>
      </c>
      <c r="AZ261" s="40">
        <v>-0.87966955052979201</v>
      </c>
      <c r="BA261" s="40">
        <v>-0.80224830125556201</v>
      </c>
      <c r="BB261" s="40">
        <v>-0.65134254216310195</v>
      </c>
      <c r="BC261" s="40">
        <v>-0.376823760214887</v>
      </c>
      <c r="BD261" s="40">
        <v>-0.23558665653475599</v>
      </c>
      <c r="BE261" s="40">
        <v>-3.80660955843748E-2</v>
      </c>
      <c r="BF261" s="40">
        <v>-2.8101064444659499E-2</v>
      </c>
      <c r="BG261" s="40">
        <v>-3.1978588742706399E-2</v>
      </c>
      <c r="BH261" s="40">
        <v>-1.14388138282437E-2</v>
      </c>
      <c r="BI261" s="40">
        <v>-2.2408837869657298E-2</v>
      </c>
      <c r="BJ261" s="40">
        <v>1.12992462490684E-2</v>
      </c>
      <c r="BK261" s="40">
        <v>-4.8796689944102099E-2</v>
      </c>
      <c r="BL261" s="40">
        <v>-6.2117312860126402E-2</v>
      </c>
      <c r="BM261" s="40">
        <v>-1.067509813256E-2</v>
      </c>
      <c r="BN261" s="40">
        <v>-1.60607842801689E-2</v>
      </c>
      <c r="BO261" s="40">
        <v>-1.33810984813406E-2</v>
      </c>
      <c r="BP261" s="40">
        <v>-1.24199338590059E-2</v>
      </c>
      <c r="BQ261" s="40">
        <v>-1.26016566395019E-2</v>
      </c>
      <c r="BR261" s="40">
        <v>-5.8725236350568499E-4</v>
      </c>
      <c r="BS261" s="40">
        <v>1.0284730446508701</v>
      </c>
      <c r="BT261" s="40">
        <v>1.34147207890006</v>
      </c>
      <c r="BU261" s="40">
        <v>1.5478266028551</v>
      </c>
      <c r="BV261" s="40">
        <v>1.69648801155392</v>
      </c>
      <c r="BW261" s="40">
        <v>0.97876309039660303</v>
      </c>
      <c r="BX261" s="40">
        <v>-0.820192957806537</v>
      </c>
      <c r="BY261" s="40">
        <v>-0.74183911178449602</v>
      </c>
      <c r="BZ261" s="40">
        <v>-0.60017240457857302</v>
      </c>
      <c r="CA261" s="40">
        <v>-0.32923595382771098</v>
      </c>
      <c r="CB261" s="40">
        <v>-0.19768392426150699</v>
      </c>
      <c r="CC261" s="40">
        <v>-1.9064414036621499E-2</v>
      </c>
      <c r="CD261" s="40">
        <v>-1.28628185811637E-2</v>
      </c>
      <c r="CE261" s="40">
        <v>-2.0793534759318999E-2</v>
      </c>
      <c r="CF261" s="40">
        <v>-6.3015482454579596E-4</v>
      </c>
      <c r="CG261" s="40">
        <v>-1.1275266223589899E-2</v>
      </c>
      <c r="CH261" s="40">
        <v>2.1532521472821399E-2</v>
      </c>
      <c r="CI261" s="40">
        <v>-3.4762732362819501E-2</v>
      </c>
      <c r="CJ261" s="40">
        <v>-4.3395920992826999E-2</v>
      </c>
      <c r="CK261" s="40">
        <v>4.87394324505041E-3</v>
      </c>
      <c r="CL261" s="40">
        <v>1.04750878147001E-3</v>
      </c>
      <c r="CM261" s="40">
        <v>3.6071337789338001E-3</v>
      </c>
      <c r="CN261" s="40">
        <v>2.4484148036177801E-4</v>
      </c>
      <c r="CO261" s="40">
        <v>1.32853451572945E-4</v>
      </c>
      <c r="CP261" s="40">
        <v>2.4579974740499999E-2</v>
      </c>
      <c r="CQ261" s="40">
        <v>1.06515057073547</v>
      </c>
      <c r="CR261" s="40">
        <v>1.3890354629810999</v>
      </c>
      <c r="CS261" s="40">
        <v>1.60230034304775</v>
      </c>
      <c r="CT261" s="40">
        <v>1.758224148914</v>
      </c>
      <c r="CU261" s="40">
        <v>1.03825514392207</v>
      </c>
      <c r="CV261" s="40">
        <v>-0.77899965086817202</v>
      </c>
      <c r="CW261" s="40">
        <v>-0.69999989117953898</v>
      </c>
      <c r="CX261" s="40">
        <v>-0.56473212316558596</v>
      </c>
      <c r="CY261" s="40">
        <v>-0.296276784089261</v>
      </c>
      <c r="CZ261" s="40">
        <v>-0.17143260735101201</v>
      </c>
      <c r="DA261" s="40">
        <v>-6.2732488868139094E-5</v>
      </c>
      <c r="DB261" s="40">
        <v>2.3754272823322E-3</v>
      </c>
      <c r="DC261" s="40">
        <v>-9.6084807759316306E-3</v>
      </c>
      <c r="DD261" s="40">
        <v>1.0178504179152101E-2</v>
      </c>
      <c r="DE261" s="40">
        <v>-1.4169457752252101E-4</v>
      </c>
      <c r="DF261" s="40">
        <v>3.1765796696574401E-2</v>
      </c>
      <c r="DG261" s="40">
        <v>-2.07287747815369E-2</v>
      </c>
      <c r="DH261" s="40">
        <v>-2.4674529125527599E-2</v>
      </c>
      <c r="DI261" s="40">
        <v>2.04229846226608E-2</v>
      </c>
      <c r="DJ261" s="40">
        <v>1.8155801843108901E-2</v>
      </c>
      <c r="DK261" s="40">
        <v>2.05953660392082E-2</v>
      </c>
      <c r="DL261" s="40">
        <v>1.29096168197295E-2</v>
      </c>
      <c r="DM261" s="40">
        <v>1.28673635426478E-2</v>
      </c>
      <c r="DN261" s="40">
        <v>4.9747201844505699E-2</v>
      </c>
      <c r="DO261" s="40">
        <v>1.10182809682006</v>
      </c>
      <c r="DP261" s="40">
        <v>1.43659884706214</v>
      </c>
      <c r="DQ261" s="40">
        <v>1.6567740832404001</v>
      </c>
      <c r="DR261" s="40">
        <v>1.81996028627407</v>
      </c>
      <c r="DS261" s="40">
        <v>1.0977471974475299</v>
      </c>
      <c r="DT261" s="40">
        <v>-0.73780634392980704</v>
      </c>
      <c r="DU261" s="40">
        <v>-0.65816067057458205</v>
      </c>
      <c r="DV261" s="40">
        <v>-0.52929184175259802</v>
      </c>
      <c r="DW261" s="40">
        <v>-0.26331761435081102</v>
      </c>
      <c r="DX261" s="40">
        <v>-0.145181290440517</v>
      </c>
      <c r="DY261" s="40">
        <v>2.73726777384222E-2</v>
      </c>
      <c r="DZ261" s="40">
        <v>2.4377034106373999E-2</v>
      </c>
      <c r="EA261" s="40">
        <v>6.5409607183609404E-3</v>
      </c>
      <c r="EB261" s="40">
        <v>2.57844911034203E-2</v>
      </c>
      <c r="EC261" s="40">
        <v>1.59334145983232E-2</v>
      </c>
      <c r="ED261" s="40">
        <v>4.6541020827494797E-2</v>
      </c>
      <c r="EE261" s="40">
        <v>-4.6596896683775898E-4</v>
      </c>
      <c r="EF261" s="40">
        <v>2.3561873199832999E-3</v>
      </c>
      <c r="EG261" s="40">
        <v>4.2873330807222103E-2</v>
      </c>
      <c r="EH261" s="40">
        <v>4.28574598124409E-2</v>
      </c>
      <c r="EI261" s="40">
        <v>4.5123675279935598E-2</v>
      </c>
      <c r="EJ261" s="40">
        <v>3.1195540936435201E-2</v>
      </c>
      <c r="EK261" s="40">
        <v>3.1253973565249497E-2</v>
      </c>
      <c r="EL261" s="40">
        <v>8.6084680616925993E-2</v>
      </c>
      <c r="EM261" s="40">
        <v>1.1547846192059401</v>
      </c>
      <c r="EN261" s="40">
        <v>1.50527281945674</v>
      </c>
      <c r="EO261" s="40">
        <v>1.7354255123280999</v>
      </c>
      <c r="EP261" s="40">
        <v>1.9090974634268201</v>
      </c>
      <c r="EQ261" s="40">
        <v>1.18364427395801</v>
      </c>
      <c r="ER261" s="40">
        <v>-0.67832975120655203</v>
      </c>
      <c r="ES261" s="40">
        <v>-0.59775148110351595</v>
      </c>
      <c r="ET261" s="40">
        <v>-0.47812170416806998</v>
      </c>
      <c r="EU261" s="40">
        <v>-0.215729807963634</v>
      </c>
      <c r="EV261" s="40">
        <v>-0.107278558167267</v>
      </c>
      <c r="EW261" s="40">
        <v>72.244533998181794</v>
      </c>
      <c r="EX261" s="40">
        <v>71.305243632932502</v>
      </c>
      <c r="EY261" s="40">
        <v>70.0018216246131</v>
      </c>
      <c r="EZ261" s="40">
        <v>68.855039354892398</v>
      </c>
      <c r="FA261" s="40">
        <v>67.888157030896195</v>
      </c>
      <c r="FB261" s="40">
        <v>66.766669305656507</v>
      </c>
      <c r="FC261" s="40">
        <v>66.466368932454003</v>
      </c>
      <c r="FD261" s="40">
        <v>67.502545166325106</v>
      </c>
      <c r="FE261" s="40">
        <v>71.6637742508412</v>
      </c>
      <c r="FF261" s="40">
        <v>76.5903980985549</v>
      </c>
      <c r="FG261" s="40">
        <v>81.456193671698998</v>
      </c>
      <c r="FH261" s="40">
        <v>85.537107439783497</v>
      </c>
      <c r="FI261" s="40">
        <v>89.068934093778907</v>
      </c>
      <c r="FJ261" s="40">
        <v>91.951749825968903</v>
      </c>
      <c r="FK261" s="40">
        <v>94.068602827687997</v>
      </c>
      <c r="FL261" s="40">
        <v>95.798634897838895</v>
      </c>
      <c r="FM261" s="40">
        <v>96.341273015520102</v>
      </c>
      <c r="FN261" s="40">
        <v>96.623451200611001</v>
      </c>
      <c r="FO261" s="40">
        <v>95.929502254228098</v>
      </c>
      <c r="FP261" s="40">
        <v>93.559428644133504</v>
      </c>
      <c r="FQ261" s="40">
        <v>88.951692825397998</v>
      </c>
      <c r="FR261" s="40">
        <v>84.350084632629205</v>
      </c>
      <c r="FS261" s="40">
        <v>79.8035345684048</v>
      </c>
      <c r="FT261" s="40">
        <v>77.033991447000105</v>
      </c>
      <c r="FU261" s="40">
        <v>2.9374533106973501E-2</v>
      </c>
      <c r="FV261" s="40">
        <v>0</v>
      </c>
      <c r="FW261" s="40">
        <v>0</v>
      </c>
      <c r="FX261" s="41">
        <v>1</v>
      </c>
      <c r="FY261" s="22"/>
      <c r="FZ261" s="22"/>
    </row>
    <row r="262" spans="1:182" x14ac:dyDescent="0.2">
      <c r="A262" t="s">
        <v>42</v>
      </c>
      <c r="B262" t="s">
        <v>58</v>
      </c>
      <c r="C262" t="s">
        <v>3</v>
      </c>
      <c r="D262" t="s">
        <v>79</v>
      </c>
      <c r="E262" t="s">
        <v>77</v>
      </c>
      <c r="F262" s="22" t="s">
        <v>1</v>
      </c>
      <c r="G262" s="35">
        <v>43690</v>
      </c>
      <c r="H262" s="40">
        <v>12122</v>
      </c>
      <c r="I262" s="40">
        <v>9.9516760781213094</v>
      </c>
      <c r="J262" s="40">
        <v>8.8944932008610298</v>
      </c>
      <c r="K262" s="40">
        <v>8.1967143602291905</v>
      </c>
      <c r="L262" s="40">
        <v>7.8442506536316703</v>
      </c>
      <c r="M262" s="40">
        <v>7.7758927762413101</v>
      </c>
      <c r="N262" s="40">
        <v>8.2167929561802993</v>
      </c>
      <c r="O262" s="40">
        <v>9.1677875288566302</v>
      </c>
      <c r="P262" s="40">
        <v>9.7877615584577207</v>
      </c>
      <c r="Q262" s="40">
        <v>9.8953263136722907</v>
      </c>
      <c r="R262" s="40">
        <v>10.2753024805642</v>
      </c>
      <c r="S262" s="40">
        <v>10.9424659651845</v>
      </c>
      <c r="T262" s="40">
        <v>11.9986502261022</v>
      </c>
      <c r="U262" s="40">
        <v>13.5975978520014</v>
      </c>
      <c r="V262" s="40">
        <v>15.485223128143</v>
      </c>
      <c r="W262" s="40">
        <v>17.313799434309999</v>
      </c>
      <c r="X262" s="40">
        <v>19.4730974633203</v>
      </c>
      <c r="Y262" s="40">
        <v>21.509498677698002</v>
      </c>
      <c r="Z262" s="40">
        <v>23.190673048552501</v>
      </c>
      <c r="AA262" s="40">
        <v>23.391111786090601</v>
      </c>
      <c r="AB262" s="40">
        <v>22.1756871978953</v>
      </c>
      <c r="AC262" s="40">
        <v>20.9369195963836</v>
      </c>
      <c r="AD262" s="40">
        <v>19.004557523005701</v>
      </c>
      <c r="AE262" s="40">
        <v>15.5182530375182</v>
      </c>
      <c r="AF262" s="40">
        <v>12.604996926041601</v>
      </c>
      <c r="AG262" s="40">
        <v>-0.187805437213521</v>
      </c>
      <c r="AH262" s="40">
        <v>-0.14234091946296701</v>
      </c>
      <c r="AI262" s="40">
        <v>-0.195873625303112</v>
      </c>
      <c r="AJ262" s="40">
        <v>-0.178062562038141</v>
      </c>
      <c r="AK262" s="40">
        <v>-0.15983584242816401</v>
      </c>
      <c r="AL262" s="40">
        <v>-0.13392038885155</v>
      </c>
      <c r="AM262" s="40">
        <v>-0.20811512978933699</v>
      </c>
      <c r="AN262" s="40">
        <v>-0.22923320903536101</v>
      </c>
      <c r="AO262" s="40">
        <v>-0.16322900924804501</v>
      </c>
      <c r="AP262" s="40">
        <v>-0.153287339889951</v>
      </c>
      <c r="AQ262" s="40">
        <v>-6.2492672851953902E-2</v>
      </c>
      <c r="AR262" s="40">
        <v>-1.5944869830377299E-2</v>
      </c>
      <c r="AS262" s="40">
        <v>-6.47851390504397E-2</v>
      </c>
      <c r="AT262" s="40">
        <v>-1.18225082590095E-2</v>
      </c>
      <c r="AU262" s="40">
        <v>1.9219109527367599</v>
      </c>
      <c r="AV262" s="40">
        <v>2.4995155107181</v>
      </c>
      <c r="AW262" s="40">
        <v>2.7805877280117399</v>
      </c>
      <c r="AX262" s="40">
        <v>2.8653996652434102</v>
      </c>
      <c r="AY262" s="40">
        <v>2.2826452955170402</v>
      </c>
      <c r="AZ262" s="40">
        <v>-0.60746101862395796</v>
      </c>
      <c r="BA262" s="40">
        <v>-1.14922650315748</v>
      </c>
      <c r="BB262" s="40">
        <v>-1.0412808717980899</v>
      </c>
      <c r="BC262" s="40">
        <v>-0.96323017351125395</v>
      </c>
      <c r="BD262" s="40">
        <v>-0.68359245854385897</v>
      </c>
      <c r="BE262" s="40">
        <v>-0.121911781555769</v>
      </c>
      <c r="BF262" s="40">
        <v>-6.5323533035606104E-2</v>
      </c>
      <c r="BG262" s="40">
        <v>-0.12360311611638999</v>
      </c>
      <c r="BH262" s="40">
        <v>-0.10499629693234901</v>
      </c>
      <c r="BI262" s="40">
        <v>-9.1143337338345606E-2</v>
      </c>
      <c r="BJ262" s="40">
        <v>-8.36128977000999E-2</v>
      </c>
      <c r="BK262" s="40">
        <v>-0.13294308955992601</v>
      </c>
      <c r="BL262" s="40">
        <v>-0.16553867531697</v>
      </c>
      <c r="BM262" s="40">
        <v>-9.8854682008767306E-2</v>
      </c>
      <c r="BN262" s="40">
        <v>-0.102512279752588</v>
      </c>
      <c r="BO262" s="40">
        <v>-2.7244610361690399E-2</v>
      </c>
      <c r="BP262" s="40">
        <v>9.0366812342355905E-3</v>
      </c>
      <c r="BQ262" s="40">
        <v>-4.0486256693420999E-2</v>
      </c>
      <c r="BR262" s="40">
        <v>8.2395349038417595E-2</v>
      </c>
      <c r="BS262" s="40">
        <v>2.05494479828219</v>
      </c>
      <c r="BT262" s="40">
        <v>2.68451255162846</v>
      </c>
      <c r="BU262" s="40">
        <v>2.98170312597408</v>
      </c>
      <c r="BV262" s="40">
        <v>3.0777483010412801</v>
      </c>
      <c r="BW262" s="40">
        <v>2.4941209303586498</v>
      </c>
      <c r="BX262" s="40">
        <v>-0.48941586366678602</v>
      </c>
      <c r="BY262" s="40">
        <v>-1.0361011415864401</v>
      </c>
      <c r="BZ262" s="40">
        <v>-0.92757255813272399</v>
      </c>
      <c r="CA262" s="40">
        <v>-0.81396427050097198</v>
      </c>
      <c r="CB262" s="40">
        <v>-0.57198372900610694</v>
      </c>
      <c r="CC262" s="40">
        <v>-7.6274036377078899E-2</v>
      </c>
      <c r="CD262" s="40">
        <v>-1.19815258117719E-2</v>
      </c>
      <c r="CE262" s="40">
        <v>-7.3548781609153097E-2</v>
      </c>
      <c r="CF262" s="40">
        <v>-5.4390824299650302E-2</v>
      </c>
      <c r="CG262" s="40">
        <v>-4.3567117569056998E-2</v>
      </c>
      <c r="CH262" s="40">
        <v>-4.8770082578808299E-2</v>
      </c>
      <c r="CI262" s="40">
        <v>-8.08791634913682E-2</v>
      </c>
      <c r="CJ262" s="40">
        <v>-0.12142403529436099</v>
      </c>
      <c r="CK262" s="40">
        <v>-5.4269219064427603E-2</v>
      </c>
      <c r="CL262" s="40">
        <v>-6.7345627775994996E-2</v>
      </c>
      <c r="CM262" s="40">
        <v>-2.83190965605033E-3</v>
      </c>
      <c r="CN262" s="40">
        <v>2.6338827401036099E-2</v>
      </c>
      <c r="CO262" s="40">
        <v>-2.3656924793906998E-2</v>
      </c>
      <c r="CP262" s="40">
        <v>0.14765034998958099</v>
      </c>
      <c r="CQ262" s="40">
        <v>2.14708363444994</v>
      </c>
      <c r="CR262" s="40">
        <v>2.8126409386120299</v>
      </c>
      <c r="CS262" s="40">
        <v>3.1209950379509901</v>
      </c>
      <c r="CT262" s="40">
        <v>3.22482031932359</v>
      </c>
      <c r="CU262" s="40">
        <v>2.6405883108380501</v>
      </c>
      <c r="CV262" s="40">
        <v>-0.40765814894086699</v>
      </c>
      <c r="CW262" s="40">
        <v>-0.95775086077274196</v>
      </c>
      <c r="CX262" s="40">
        <v>-0.84881852647432099</v>
      </c>
      <c r="CY262" s="40">
        <v>-0.71058316078029804</v>
      </c>
      <c r="CZ262" s="40">
        <v>-0.49468386291858901</v>
      </c>
      <c r="DA262" s="40">
        <v>-3.06362911983885E-2</v>
      </c>
      <c r="DB262" s="40">
        <v>4.1360481412062201E-2</v>
      </c>
      <c r="DC262" s="40">
        <v>-2.3494447101916099E-2</v>
      </c>
      <c r="DD262" s="40">
        <v>-3.7853516669518199E-3</v>
      </c>
      <c r="DE262" s="40">
        <v>4.0091022002315298E-3</v>
      </c>
      <c r="DF262" s="40">
        <v>-1.3927267457516801E-2</v>
      </c>
      <c r="DG262" s="40">
        <v>-2.8815237422810901E-2</v>
      </c>
      <c r="DH262" s="40">
        <v>-7.7309395271751805E-2</v>
      </c>
      <c r="DI262" s="40">
        <v>-9.6837561200880107E-3</v>
      </c>
      <c r="DJ262" s="40">
        <v>-3.2178975799401599E-2</v>
      </c>
      <c r="DK262" s="40">
        <v>2.1580791049589699E-2</v>
      </c>
      <c r="DL262" s="40">
        <v>4.3640973567836701E-2</v>
      </c>
      <c r="DM262" s="40">
        <v>-6.8275928943930201E-3</v>
      </c>
      <c r="DN262" s="40">
        <v>0.212905350940743</v>
      </c>
      <c r="DO262" s="40">
        <v>2.23922247061769</v>
      </c>
      <c r="DP262" s="40">
        <v>2.94076932559561</v>
      </c>
      <c r="DQ262" s="40">
        <v>3.2602869499279001</v>
      </c>
      <c r="DR262" s="40">
        <v>3.3718923376059098</v>
      </c>
      <c r="DS262" s="40">
        <v>2.7870556913174598</v>
      </c>
      <c r="DT262" s="40">
        <v>-0.32590043421494802</v>
      </c>
      <c r="DU262" s="40">
        <v>-0.87940057995903997</v>
      </c>
      <c r="DV262" s="40">
        <v>-0.77006449481591699</v>
      </c>
      <c r="DW262" s="40">
        <v>-0.60720205105962499</v>
      </c>
      <c r="DX262" s="40">
        <v>-0.41738399683107003</v>
      </c>
      <c r="DY262" s="40">
        <v>3.5257364459363297E-2</v>
      </c>
      <c r="DZ262" s="40">
        <v>0.118377867839423</v>
      </c>
      <c r="EA262" s="40">
        <v>4.8776062084805401E-2</v>
      </c>
      <c r="EB262" s="40">
        <v>6.9280913438840894E-2</v>
      </c>
      <c r="EC262" s="40">
        <v>7.2701607290049805E-2</v>
      </c>
      <c r="ED262" s="40">
        <v>3.6380223693932998E-2</v>
      </c>
      <c r="EE262" s="40">
        <v>4.63568028066009E-2</v>
      </c>
      <c r="EF262" s="40">
        <v>-1.36148615533602E-2</v>
      </c>
      <c r="EG262" s="40">
        <v>5.46905711191892E-2</v>
      </c>
      <c r="EH262" s="40">
        <v>1.85960843379612E-2</v>
      </c>
      <c r="EI262" s="40">
        <v>5.6828853539853202E-2</v>
      </c>
      <c r="EJ262" s="40">
        <v>6.8622524632449597E-2</v>
      </c>
      <c r="EK262" s="40">
        <v>1.7471289462625599E-2</v>
      </c>
      <c r="EL262" s="40">
        <v>0.30712320823817102</v>
      </c>
      <c r="EM262" s="40">
        <v>2.37225631616313</v>
      </c>
      <c r="EN262" s="40">
        <v>3.1257663665059701</v>
      </c>
      <c r="EO262" s="40">
        <v>3.4614023478902398</v>
      </c>
      <c r="EP262" s="40">
        <v>3.5842409734037801</v>
      </c>
      <c r="EQ262" s="40">
        <v>2.9985313261590698</v>
      </c>
      <c r="ER262" s="40">
        <v>-0.207855279257776</v>
      </c>
      <c r="ES262" s="40">
        <v>-0.76627521838800305</v>
      </c>
      <c r="ET262" s="40">
        <v>-0.65635618115055205</v>
      </c>
      <c r="EU262" s="40">
        <v>-0.45793614804934402</v>
      </c>
      <c r="EV262" s="40">
        <v>-0.305775267293318</v>
      </c>
      <c r="EW262" s="40">
        <v>68.578029246331894</v>
      </c>
      <c r="EX262" s="40">
        <v>67.860270836083998</v>
      </c>
      <c r="EY262" s="40">
        <v>66.740833455317301</v>
      </c>
      <c r="EZ262" s="40">
        <v>65.551700848849705</v>
      </c>
      <c r="FA262" s="40">
        <v>64.6771251183077</v>
      </c>
      <c r="FB262" s="40">
        <v>63.784406957916502</v>
      </c>
      <c r="FC262" s="40">
        <v>63.544678034841702</v>
      </c>
      <c r="FD262" s="40">
        <v>64.774762910438398</v>
      </c>
      <c r="FE262" s="40">
        <v>68.950647073180505</v>
      </c>
      <c r="FF262" s="40">
        <v>74.236686142113797</v>
      </c>
      <c r="FG262" s="40">
        <v>79.203409158494907</v>
      </c>
      <c r="FH262" s="40">
        <v>83.726286745460101</v>
      </c>
      <c r="FI262" s="40">
        <v>87.683001440850006</v>
      </c>
      <c r="FJ262" s="40">
        <v>89.4717653636459</v>
      </c>
      <c r="FK262" s="40">
        <v>90.954820187833207</v>
      </c>
      <c r="FL262" s="40">
        <v>91.987110135098902</v>
      </c>
      <c r="FM262" s="40">
        <v>92.268839386459803</v>
      </c>
      <c r="FN262" s="40">
        <v>91.606151861792895</v>
      </c>
      <c r="FO262" s="40">
        <v>89.934563105894696</v>
      </c>
      <c r="FP262" s="40">
        <v>86.693691783469802</v>
      </c>
      <c r="FQ262" s="40">
        <v>81.963189925050699</v>
      </c>
      <c r="FR262" s="40">
        <v>77.955907530669805</v>
      </c>
      <c r="FS262" s="40">
        <v>74.025395180805205</v>
      </c>
      <c r="FT262" s="40">
        <v>71.619720299232995</v>
      </c>
      <c r="FU262" s="40">
        <v>2.0548083278728799E-2</v>
      </c>
      <c r="FV262" s="40">
        <v>0</v>
      </c>
      <c r="FW262" s="40">
        <v>0</v>
      </c>
      <c r="FX262" s="41">
        <v>1</v>
      </c>
      <c r="FY262" s="22"/>
      <c r="FZ262" s="22"/>
    </row>
    <row r="263" spans="1:182" x14ac:dyDescent="0.2">
      <c r="A263" t="s">
        <v>42</v>
      </c>
      <c r="B263" t="s">
        <v>58</v>
      </c>
      <c r="C263" t="s">
        <v>3</v>
      </c>
      <c r="D263" t="s">
        <v>79</v>
      </c>
      <c r="E263" t="s">
        <v>77</v>
      </c>
      <c r="F263" s="22" t="s">
        <v>77</v>
      </c>
      <c r="G263" s="35">
        <v>43690</v>
      </c>
      <c r="H263" s="40">
        <v>9852</v>
      </c>
      <c r="I263" s="40">
        <v>8.1556102032784903</v>
      </c>
      <c r="J263" s="40">
        <v>7.2960550108092299</v>
      </c>
      <c r="K263" s="40">
        <v>6.7225928049304402</v>
      </c>
      <c r="L263" s="40">
        <v>6.4288914299190001</v>
      </c>
      <c r="M263" s="40">
        <v>6.3693024361462198</v>
      </c>
      <c r="N263" s="40">
        <v>6.7236342104998998</v>
      </c>
      <c r="O263" s="40">
        <v>7.4987783491266402</v>
      </c>
      <c r="P263" s="40">
        <v>7.97708185485941</v>
      </c>
      <c r="Q263" s="40">
        <v>8.0273810663405794</v>
      </c>
      <c r="R263" s="40">
        <v>8.3145991358323101</v>
      </c>
      <c r="S263" s="40">
        <v>8.8303115134156105</v>
      </c>
      <c r="T263" s="40">
        <v>9.6584238960475393</v>
      </c>
      <c r="U263" s="40">
        <v>10.935881258277</v>
      </c>
      <c r="V263" s="40">
        <v>12.410351728458499</v>
      </c>
      <c r="W263" s="40">
        <v>13.823914217493099</v>
      </c>
      <c r="X263" s="40">
        <v>15.454099930530401</v>
      </c>
      <c r="Y263" s="40">
        <v>17.023817390255701</v>
      </c>
      <c r="Z263" s="40">
        <v>18.2933843083024</v>
      </c>
      <c r="AA263" s="40">
        <v>18.434452128050101</v>
      </c>
      <c r="AB263" s="40">
        <v>17.443894581549699</v>
      </c>
      <c r="AC263" s="40">
        <v>16.607574720048799</v>
      </c>
      <c r="AD263" s="40">
        <v>15.2095442264062</v>
      </c>
      <c r="AE263" s="40">
        <v>12.525915032302301</v>
      </c>
      <c r="AF263" s="40">
        <v>10.235080818506299</v>
      </c>
      <c r="AG263" s="40">
        <v>-0.164383239786179</v>
      </c>
      <c r="AH263" s="40">
        <v>-0.12929233415213701</v>
      </c>
      <c r="AI263" s="40">
        <v>-0.175766898897841</v>
      </c>
      <c r="AJ263" s="40">
        <v>-0.17197880129691401</v>
      </c>
      <c r="AK263" s="40">
        <v>-0.13926864697446401</v>
      </c>
      <c r="AL263" s="40">
        <v>-0.15295415224301501</v>
      </c>
      <c r="AM263" s="40">
        <v>-0.18422229904263299</v>
      </c>
      <c r="AN263" s="40">
        <v>-0.20839975053488899</v>
      </c>
      <c r="AO263" s="40">
        <v>-0.16765194585850701</v>
      </c>
      <c r="AP263" s="40">
        <v>-0.13910521039208901</v>
      </c>
      <c r="AQ263" s="40">
        <v>-8.3024864286370806E-2</v>
      </c>
      <c r="AR263" s="40">
        <v>-1.9605757226864501E-2</v>
      </c>
      <c r="AS263" s="40">
        <v>-4.8633822832029799E-2</v>
      </c>
      <c r="AT263" s="40">
        <v>7.5553220613508304E-3</v>
      </c>
      <c r="AU263" s="40">
        <v>1.2255020350669501</v>
      </c>
      <c r="AV263" s="40">
        <v>1.57805368420404</v>
      </c>
      <c r="AW263" s="40">
        <v>1.7565229731913301</v>
      </c>
      <c r="AX263" s="40">
        <v>1.7674842374248301</v>
      </c>
      <c r="AY263" s="40">
        <v>1.60231240017077</v>
      </c>
      <c r="AZ263" s="40">
        <v>-0.131712240527427</v>
      </c>
      <c r="BA263" s="40">
        <v>-0.65090517601061404</v>
      </c>
      <c r="BB263" s="40">
        <v>-0.64770706845098103</v>
      </c>
      <c r="BC263" s="40">
        <v>-0.73008588480568204</v>
      </c>
      <c r="BD263" s="40">
        <v>-0.53561472544016797</v>
      </c>
      <c r="BE263" s="40">
        <v>-0.10485376501909301</v>
      </c>
      <c r="BF263" s="40">
        <v>-6.3293297467740706E-2</v>
      </c>
      <c r="BG263" s="40">
        <v>-0.110576837886169</v>
      </c>
      <c r="BH263" s="40">
        <v>-0.108468218251772</v>
      </c>
      <c r="BI263" s="40">
        <v>-8.31406445978949E-2</v>
      </c>
      <c r="BJ263" s="40">
        <v>-0.105103496695858</v>
      </c>
      <c r="BK263" s="40">
        <v>-0.111182152233482</v>
      </c>
      <c r="BL263" s="40">
        <v>-0.144698276132635</v>
      </c>
      <c r="BM263" s="40">
        <v>-0.11168400404960099</v>
      </c>
      <c r="BN263" s="40">
        <v>-9.7823984009360002E-2</v>
      </c>
      <c r="BO263" s="40">
        <v>-4.5839593151035501E-2</v>
      </c>
      <c r="BP263" s="40">
        <v>2.1208510081763801E-3</v>
      </c>
      <c r="BQ263" s="40">
        <v>-2.7523443182520001E-2</v>
      </c>
      <c r="BR263" s="40">
        <v>7.76678174218733E-2</v>
      </c>
      <c r="BS263" s="40">
        <v>1.32927603060528</v>
      </c>
      <c r="BT263" s="40">
        <v>1.72096042865669</v>
      </c>
      <c r="BU263" s="40">
        <v>1.9115352965191601</v>
      </c>
      <c r="BV263" s="40">
        <v>1.91990394549413</v>
      </c>
      <c r="BW263" s="40">
        <v>1.7691142386507701</v>
      </c>
      <c r="BX263" s="40">
        <v>-2.39538043660486E-2</v>
      </c>
      <c r="BY263" s="40">
        <v>-0.56020541097953602</v>
      </c>
      <c r="BZ263" s="40">
        <v>-0.55279464137329104</v>
      </c>
      <c r="CA263" s="40">
        <v>-0.60538745478431799</v>
      </c>
      <c r="CB263" s="40">
        <v>-0.44221708068168503</v>
      </c>
      <c r="CC263" s="40">
        <v>-6.3623832138265099E-2</v>
      </c>
      <c r="CD263" s="40">
        <v>-1.7582565711015501E-2</v>
      </c>
      <c r="CE263" s="40">
        <v>-6.5426400216014702E-2</v>
      </c>
      <c r="CF263" s="40">
        <v>-6.4480981905092105E-2</v>
      </c>
      <c r="CG263" s="40">
        <v>-4.4266561132934597E-2</v>
      </c>
      <c r="CH263" s="40">
        <v>-7.1962278429914595E-2</v>
      </c>
      <c r="CI263" s="40">
        <v>-6.05947690534736E-2</v>
      </c>
      <c r="CJ263" s="40">
        <v>-0.10057882901352699</v>
      </c>
      <c r="CK263" s="40">
        <v>-7.2920778046216703E-2</v>
      </c>
      <c r="CL263" s="40">
        <v>-6.9232732370444403E-2</v>
      </c>
      <c r="CM263" s="40">
        <v>-2.0085187639079401E-2</v>
      </c>
      <c r="CN263" s="40">
        <v>1.71686336866501E-2</v>
      </c>
      <c r="CO263" s="40">
        <v>-1.29024585451864E-2</v>
      </c>
      <c r="CP263" s="40">
        <v>0.12622751812697799</v>
      </c>
      <c r="CQ263" s="40">
        <v>1.40114958379152</v>
      </c>
      <c r="CR263" s="40">
        <v>1.8199372045320701</v>
      </c>
      <c r="CS263" s="40">
        <v>2.0188963594466101</v>
      </c>
      <c r="CT263" s="40">
        <v>2.0254693709913401</v>
      </c>
      <c r="CU263" s="40">
        <v>1.8846406838585801</v>
      </c>
      <c r="CV263" s="40">
        <v>5.0679360258027599E-2</v>
      </c>
      <c r="CW263" s="40">
        <v>-0.49738703001498702</v>
      </c>
      <c r="CX263" s="40">
        <v>-0.487058583508165</v>
      </c>
      <c r="CY263" s="40">
        <v>-0.51902170201661102</v>
      </c>
      <c r="CZ263" s="40">
        <v>-0.37753015643640497</v>
      </c>
      <c r="DA263" s="40">
        <v>-2.2393899257436799E-2</v>
      </c>
      <c r="DB263" s="40">
        <v>2.8128166045709599E-2</v>
      </c>
      <c r="DC263" s="40">
        <v>-2.0275962545860001E-2</v>
      </c>
      <c r="DD263" s="40">
        <v>-2.04937455584123E-2</v>
      </c>
      <c r="DE263" s="40">
        <v>-5.3924776679742902E-3</v>
      </c>
      <c r="DF263" s="40">
        <v>-3.8821060163971299E-2</v>
      </c>
      <c r="DG263" s="40">
        <v>-1.00073858734655E-2</v>
      </c>
      <c r="DH263" s="40">
        <v>-5.6459381894418098E-2</v>
      </c>
      <c r="DI263" s="40">
        <v>-3.4157552042832398E-2</v>
      </c>
      <c r="DJ263" s="40">
        <v>-4.0641480731528797E-2</v>
      </c>
      <c r="DK263" s="40">
        <v>5.6692178728767898E-3</v>
      </c>
      <c r="DL263" s="40">
        <v>3.2216416365123901E-2</v>
      </c>
      <c r="DM263" s="40">
        <v>1.71852609214726E-3</v>
      </c>
      <c r="DN263" s="40">
        <v>0.17478721883208201</v>
      </c>
      <c r="DO263" s="40">
        <v>1.47302313697776</v>
      </c>
      <c r="DP263" s="40">
        <v>1.91891398040744</v>
      </c>
      <c r="DQ263" s="40">
        <v>2.1262574223740698</v>
      </c>
      <c r="DR263" s="40">
        <v>2.1310347964885401</v>
      </c>
      <c r="DS263" s="40">
        <v>2.0001671290663801</v>
      </c>
      <c r="DT263" s="40">
        <v>0.12531252488210401</v>
      </c>
      <c r="DU263" s="40">
        <v>-0.43456864905043802</v>
      </c>
      <c r="DV263" s="40">
        <v>-0.42132252564303802</v>
      </c>
      <c r="DW263" s="40">
        <v>-0.43265594924890499</v>
      </c>
      <c r="DX263" s="40">
        <v>-0.31284323219112598</v>
      </c>
      <c r="DY263" s="40">
        <v>3.7135575509648397E-2</v>
      </c>
      <c r="DZ263" s="40">
        <v>9.4127202730105594E-2</v>
      </c>
      <c r="EA263" s="40">
        <v>4.4914098465811902E-2</v>
      </c>
      <c r="EB263" s="40">
        <v>4.3016837486729999E-2</v>
      </c>
      <c r="EC263" s="40">
        <v>5.0735524708594902E-2</v>
      </c>
      <c r="ED263" s="40">
        <v>9.0295953831861508E-3</v>
      </c>
      <c r="EE263" s="40">
        <v>6.3032760935686202E-2</v>
      </c>
      <c r="EF263" s="40">
        <v>7.2420925078354103E-3</v>
      </c>
      <c r="EG263" s="40">
        <v>2.1810389766073399E-2</v>
      </c>
      <c r="EH263" s="40">
        <v>6.3974565120064695E-4</v>
      </c>
      <c r="EI263" s="40">
        <v>4.2854489008212003E-2</v>
      </c>
      <c r="EJ263" s="40">
        <v>5.3943024600164799E-2</v>
      </c>
      <c r="EK263" s="40">
        <v>2.28289057416571E-2</v>
      </c>
      <c r="EL263" s="40">
        <v>0.24489971419260501</v>
      </c>
      <c r="EM263" s="40">
        <v>1.5767971325161001</v>
      </c>
      <c r="EN263" s="40">
        <v>2.0618207248600902</v>
      </c>
      <c r="EO263" s="40">
        <v>2.28126974570189</v>
      </c>
      <c r="EP263" s="40">
        <v>2.2834545045578398</v>
      </c>
      <c r="EQ263" s="40">
        <v>2.1669689675463899</v>
      </c>
      <c r="ER263" s="40">
        <v>0.23307096104348199</v>
      </c>
      <c r="ES263" s="40">
        <v>-0.34386888401936</v>
      </c>
      <c r="ET263" s="40">
        <v>-0.32641009856534797</v>
      </c>
      <c r="EU263" s="40">
        <v>-0.307957519227541</v>
      </c>
      <c r="EV263" s="40">
        <v>-0.219445587432642</v>
      </c>
      <c r="EW263" s="40">
        <v>67.914269400163406</v>
      </c>
      <c r="EX263" s="40">
        <v>67.238131064513695</v>
      </c>
      <c r="EY263" s="40">
        <v>66.147255285737103</v>
      </c>
      <c r="EZ263" s="40">
        <v>64.947671545751902</v>
      </c>
      <c r="FA263" s="40">
        <v>64.096792754921196</v>
      </c>
      <c r="FB263" s="40">
        <v>63.242582472608397</v>
      </c>
      <c r="FC263" s="40">
        <v>62.983700618331099</v>
      </c>
      <c r="FD263" s="40">
        <v>64.240621873709401</v>
      </c>
      <c r="FE263" s="40">
        <v>68.407779614358802</v>
      </c>
      <c r="FF263" s="40">
        <v>73.749330506598</v>
      </c>
      <c r="FG263" s="40">
        <v>78.721376316232394</v>
      </c>
      <c r="FH263" s="40">
        <v>83.345321966054499</v>
      </c>
      <c r="FI263" s="40">
        <v>87.398326091041994</v>
      </c>
      <c r="FJ263" s="40">
        <v>88.967101510995604</v>
      </c>
      <c r="FK263" s="40">
        <v>90.328264166635805</v>
      </c>
      <c r="FL263" s="40">
        <v>91.222809938266806</v>
      </c>
      <c r="FM263" s="40">
        <v>91.452899841367795</v>
      </c>
      <c r="FN263" s="40">
        <v>90.599900381134503</v>
      </c>
      <c r="FO263" s="40">
        <v>88.7289110458414</v>
      </c>
      <c r="FP263" s="40">
        <v>85.326452443254595</v>
      </c>
      <c r="FQ263" s="40">
        <v>80.599344621003297</v>
      </c>
      <c r="FR263" s="40">
        <v>76.729291660166695</v>
      </c>
      <c r="FS263" s="40">
        <v>72.932135001946094</v>
      </c>
      <c r="FT263" s="40">
        <v>70.597516413489302</v>
      </c>
      <c r="FU263" s="40">
        <v>1.93288888565144E-2</v>
      </c>
      <c r="FV263" s="40">
        <v>0</v>
      </c>
      <c r="FW263" s="40">
        <v>0</v>
      </c>
      <c r="FX263" s="41">
        <v>1</v>
      </c>
      <c r="FY263" s="22"/>
      <c r="FZ263" s="22"/>
    </row>
    <row r="264" spans="1:182" x14ac:dyDescent="0.2">
      <c r="A264" t="s">
        <v>42</v>
      </c>
      <c r="B264" t="s">
        <v>58</v>
      </c>
      <c r="C264" t="s">
        <v>3</v>
      </c>
      <c r="D264" t="s">
        <v>79</v>
      </c>
      <c r="E264" t="s">
        <v>77</v>
      </c>
      <c r="F264" s="22" t="s">
        <v>78</v>
      </c>
      <c r="G264" s="35">
        <v>43690</v>
      </c>
      <c r="H264" s="40">
        <v>2270</v>
      </c>
      <c r="I264" s="40">
        <v>1.7624441089857701</v>
      </c>
      <c r="J264" s="40">
        <v>1.56824708756321</v>
      </c>
      <c r="K264" s="40">
        <v>1.4452555587875699</v>
      </c>
      <c r="L264" s="40">
        <v>1.38976705082828</v>
      </c>
      <c r="M264" s="40">
        <v>1.38124334427424</v>
      </c>
      <c r="N264" s="40">
        <v>1.4686225404704101</v>
      </c>
      <c r="O264" s="40">
        <v>1.64548664261045</v>
      </c>
      <c r="P264" s="40">
        <v>1.7874586015737499</v>
      </c>
      <c r="Q264" s="40">
        <v>1.8475849021172499</v>
      </c>
      <c r="R264" s="40">
        <v>1.94518726340341</v>
      </c>
      <c r="S264" s="40">
        <v>2.10188190871557</v>
      </c>
      <c r="T264" s="40">
        <v>2.3312505626425502</v>
      </c>
      <c r="U264" s="40">
        <v>2.65745184535393</v>
      </c>
      <c r="V264" s="40">
        <v>3.0791955370697299</v>
      </c>
      <c r="W264" s="40">
        <v>3.50204887109048</v>
      </c>
      <c r="X264" s="40">
        <v>4.0386666223032703</v>
      </c>
      <c r="Y264" s="40">
        <v>4.49980233990666</v>
      </c>
      <c r="Z264" s="40">
        <v>4.9001806217256298</v>
      </c>
      <c r="AA264" s="40">
        <v>4.9566008826647403</v>
      </c>
      <c r="AB264" s="40">
        <v>4.7272828646538603</v>
      </c>
      <c r="AC264" s="40">
        <v>4.3139885316514297</v>
      </c>
      <c r="AD264" s="40">
        <v>3.7715219110179801</v>
      </c>
      <c r="AE264" s="40">
        <v>2.96203351001571</v>
      </c>
      <c r="AF264" s="40">
        <v>2.3371230775244198</v>
      </c>
      <c r="AG264" s="40">
        <v>-5.7771267055035602E-2</v>
      </c>
      <c r="AH264" s="40">
        <v>-3.5171700563611498E-2</v>
      </c>
      <c r="AI264" s="40">
        <v>-3.70224399745347E-2</v>
      </c>
      <c r="AJ264" s="40">
        <v>-2.09422495635548E-2</v>
      </c>
      <c r="AK264" s="40">
        <v>-3.5740159689723799E-2</v>
      </c>
      <c r="AL264" s="40">
        <v>-7.0163611000714299E-3</v>
      </c>
      <c r="AM264" s="40">
        <v>-6.4393916843140303E-2</v>
      </c>
      <c r="AN264" s="40">
        <v>-7.4397899712308299E-2</v>
      </c>
      <c r="AO264" s="40">
        <v>-1.64570017752152E-2</v>
      </c>
      <c r="AP264" s="40">
        <v>-3.0247470315388499E-2</v>
      </c>
      <c r="AQ264" s="40">
        <v>-2.00923314864235E-2</v>
      </c>
      <c r="AR264" s="40">
        <v>-1.3436148631598701E-2</v>
      </c>
      <c r="AS264" s="40">
        <v>-2.62087327564051E-2</v>
      </c>
      <c r="AT264" s="40">
        <v>-2.48836262565716E-2</v>
      </c>
      <c r="AU264" s="40">
        <v>0.70260062040061899</v>
      </c>
      <c r="AV264" s="40">
        <v>0.92149806414813895</v>
      </c>
      <c r="AW264" s="40">
        <v>1.0323086994592401</v>
      </c>
      <c r="AX264" s="40">
        <v>1.12260593074282</v>
      </c>
      <c r="AY264" s="40">
        <v>0.67384045681865401</v>
      </c>
      <c r="AZ264" s="40">
        <v>-0.57015397785757804</v>
      </c>
      <c r="BA264" s="40">
        <v>-0.56091294194411201</v>
      </c>
      <c r="BB264" s="40">
        <v>-0.45204563446892998</v>
      </c>
      <c r="BC264" s="40">
        <v>-0.27181530035969098</v>
      </c>
      <c r="BD264" s="40">
        <v>-0.17158185722483299</v>
      </c>
      <c r="BE264" s="40">
        <v>-3.6620231731273302E-2</v>
      </c>
      <c r="BF264" s="40">
        <v>-1.7084677001016398E-2</v>
      </c>
      <c r="BG264" s="40">
        <v>-2.3961200494988798E-2</v>
      </c>
      <c r="BH264" s="40">
        <v>-7.4244075734424004E-3</v>
      </c>
      <c r="BI264" s="40">
        <v>-2.01636483907182E-2</v>
      </c>
      <c r="BJ264" s="40">
        <v>5.9437577465519097E-3</v>
      </c>
      <c r="BK264" s="40">
        <v>-4.6363219877279503E-2</v>
      </c>
      <c r="BL264" s="40">
        <v>-5.1424684105697102E-2</v>
      </c>
      <c r="BM264" s="40">
        <v>-5.6580607202235197E-8</v>
      </c>
      <c r="BN264" s="40">
        <v>-1.20544477854591E-2</v>
      </c>
      <c r="BO264" s="40">
        <v>-3.6278294605161E-5</v>
      </c>
      <c r="BP264" s="40">
        <v>-1.6951272840917599E-3</v>
      </c>
      <c r="BQ264" s="40">
        <v>-1.4327848363113901E-2</v>
      </c>
      <c r="BR264" s="40">
        <v>5.2539670564972904E-3</v>
      </c>
      <c r="BS264" s="40">
        <v>0.74496015188348197</v>
      </c>
      <c r="BT264" s="40">
        <v>0.98595925627194403</v>
      </c>
      <c r="BU264" s="40">
        <v>1.09669756497069</v>
      </c>
      <c r="BV264" s="40">
        <v>1.1954858082756401</v>
      </c>
      <c r="BW264" s="40">
        <v>0.733703098699792</v>
      </c>
      <c r="BX264" s="40">
        <v>-0.52542829230595001</v>
      </c>
      <c r="BY264" s="40">
        <v>-0.51649491717360696</v>
      </c>
      <c r="BZ264" s="40">
        <v>-0.41279029705654402</v>
      </c>
      <c r="CA264" s="40">
        <v>-0.23148835052158301</v>
      </c>
      <c r="CB264" s="40">
        <v>-0.14143646444066599</v>
      </c>
      <c r="CC264" s="40">
        <v>-2.19710890978005E-2</v>
      </c>
      <c r="CD264" s="40">
        <v>-4.5576595795208197E-3</v>
      </c>
      <c r="CE264" s="40">
        <v>-1.49150258195176E-2</v>
      </c>
      <c r="CF264" s="40">
        <v>1.93800860991249E-3</v>
      </c>
      <c r="CG264" s="40">
        <v>-9.3754041152864908E-3</v>
      </c>
      <c r="CH264" s="40">
        <v>1.4919896579701599E-2</v>
      </c>
      <c r="CI264" s="40">
        <v>-3.3875214085096202E-2</v>
      </c>
      <c r="CJ264" s="40">
        <v>-3.5513504959176302E-2</v>
      </c>
      <c r="CK264" s="40">
        <v>1.13979735288793E-2</v>
      </c>
      <c r="CL264" s="40">
        <v>5.45984197910619E-4</v>
      </c>
      <c r="CM264" s="40">
        <v>1.38544830498944E-2</v>
      </c>
      <c r="CN264" s="40">
        <v>6.4366683348700601E-3</v>
      </c>
      <c r="CO264" s="40">
        <v>-6.0991840247024698E-3</v>
      </c>
      <c r="CP264" s="40">
        <v>2.6127172377881501E-2</v>
      </c>
      <c r="CQ264" s="40">
        <v>0.77429823434994105</v>
      </c>
      <c r="CR264" s="40">
        <v>1.0306048815706901</v>
      </c>
      <c r="CS264" s="40">
        <v>1.1412930970780499</v>
      </c>
      <c r="CT264" s="40">
        <v>1.2459621894430799</v>
      </c>
      <c r="CU264" s="40">
        <v>0.77516378210889603</v>
      </c>
      <c r="CV264" s="40">
        <v>-0.49445141873940801</v>
      </c>
      <c r="CW264" s="40">
        <v>-0.48573112852685302</v>
      </c>
      <c r="CX264" s="40">
        <v>-0.38560216994708202</v>
      </c>
      <c r="CY264" s="40">
        <v>-0.20355802791048799</v>
      </c>
      <c r="CZ264" s="40">
        <v>-0.120557857229358</v>
      </c>
      <c r="DA264" s="40">
        <v>-7.3219464643277396E-3</v>
      </c>
      <c r="DB264" s="40">
        <v>7.9693578419747294E-3</v>
      </c>
      <c r="DC264" s="40">
        <v>-5.8688511440464896E-3</v>
      </c>
      <c r="DD264" s="40">
        <v>1.13004247932674E-2</v>
      </c>
      <c r="DE264" s="40">
        <v>1.41284016014524E-3</v>
      </c>
      <c r="DF264" s="40">
        <v>2.3896035412851301E-2</v>
      </c>
      <c r="DG264" s="40">
        <v>-2.1387208292912799E-2</v>
      </c>
      <c r="DH264" s="40">
        <v>-1.9602325812655599E-2</v>
      </c>
      <c r="DI264" s="40">
        <v>2.2796003638365901E-2</v>
      </c>
      <c r="DJ264" s="40">
        <v>1.31464161812804E-2</v>
      </c>
      <c r="DK264" s="40">
        <v>2.7745244394393999E-2</v>
      </c>
      <c r="DL264" s="40">
        <v>1.4568463953831901E-2</v>
      </c>
      <c r="DM264" s="40">
        <v>2.1294803137089399E-3</v>
      </c>
      <c r="DN264" s="40">
        <v>4.7000377699265697E-2</v>
      </c>
      <c r="DO264" s="40">
        <v>0.80363631681639902</v>
      </c>
      <c r="DP264" s="40">
        <v>1.07525050686944</v>
      </c>
      <c r="DQ264" s="40">
        <v>1.18588862918541</v>
      </c>
      <c r="DR264" s="40">
        <v>1.2964385706105199</v>
      </c>
      <c r="DS264" s="40">
        <v>0.81662446551800005</v>
      </c>
      <c r="DT264" s="40">
        <v>-0.46347454517286601</v>
      </c>
      <c r="DU264" s="40">
        <v>-0.45496733988009902</v>
      </c>
      <c r="DV264" s="40">
        <v>-0.35841404283762102</v>
      </c>
      <c r="DW264" s="40">
        <v>-0.17562770529939301</v>
      </c>
      <c r="DX264" s="40">
        <v>-9.9679250018050794E-2</v>
      </c>
      <c r="DY264" s="40">
        <v>1.38290888594346E-2</v>
      </c>
      <c r="DZ264" s="40">
        <v>2.6056381404569801E-2</v>
      </c>
      <c r="EA264" s="40">
        <v>7.1923883354994703E-3</v>
      </c>
      <c r="EB264" s="40">
        <v>2.48182667833797E-2</v>
      </c>
      <c r="EC264" s="40">
        <v>1.69893514591508E-2</v>
      </c>
      <c r="ED264" s="40">
        <v>3.6856154259474701E-2</v>
      </c>
      <c r="EE264" s="40">
        <v>-3.3565113270520898E-3</v>
      </c>
      <c r="EF264" s="40">
        <v>3.3708897939557099E-3</v>
      </c>
      <c r="EG264" s="40">
        <v>3.9252948832973901E-2</v>
      </c>
      <c r="EH264" s="40">
        <v>3.1339438711209699E-2</v>
      </c>
      <c r="EI264" s="40">
        <v>4.7801297586212398E-2</v>
      </c>
      <c r="EJ264" s="40">
        <v>2.6309485301338802E-2</v>
      </c>
      <c r="EK264" s="40">
        <v>1.40103647070001E-2</v>
      </c>
      <c r="EL264" s="40">
        <v>7.7137971012334702E-2</v>
      </c>
      <c r="EM264" s="40">
        <v>0.845995848299262</v>
      </c>
      <c r="EN264" s="40">
        <v>1.1397116989932501</v>
      </c>
      <c r="EO264" s="40">
        <v>1.25027749469686</v>
      </c>
      <c r="EP264" s="40">
        <v>1.36931844814333</v>
      </c>
      <c r="EQ264" s="40">
        <v>0.87648710739913804</v>
      </c>
      <c r="ER264" s="40">
        <v>-0.41874885962123798</v>
      </c>
      <c r="ES264" s="40">
        <v>-0.41054931510959403</v>
      </c>
      <c r="ET264" s="40">
        <v>-0.319158705425234</v>
      </c>
      <c r="EU264" s="40">
        <v>-0.13530075546128401</v>
      </c>
      <c r="EV264" s="40">
        <v>-6.95338572338835E-2</v>
      </c>
      <c r="EW264" s="40">
        <v>71.565259920454693</v>
      </c>
      <c r="EX264" s="40">
        <v>70.632571534491802</v>
      </c>
      <c r="EY264" s="40">
        <v>69.358192166533996</v>
      </c>
      <c r="EZ264" s="40">
        <v>68.178963105414198</v>
      </c>
      <c r="FA264" s="40">
        <v>67.202705899464704</v>
      </c>
      <c r="FB264" s="40">
        <v>66.085042958968202</v>
      </c>
      <c r="FC264" s="40">
        <v>65.928084586428795</v>
      </c>
      <c r="FD264" s="40">
        <v>67.146788658322393</v>
      </c>
      <c r="FE264" s="40">
        <v>71.433699038065001</v>
      </c>
      <c r="FF264" s="40">
        <v>76.455569546452594</v>
      </c>
      <c r="FG264" s="40">
        <v>81.446508945318101</v>
      </c>
      <c r="FH264" s="40">
        <v>85.619484529176702</v>
      </c>
      <c r="FI264" s="40">
        <v>89.193180020343505</v>
      </c>
      <c r="FJ264" s="40">
        <v>92.005754487459697</v>
      </c>
      <c r="FK264" s="40">
        <v>94.0919907839356</v>
      </c>
      <c r="FL264" s="40">
        <v>95.729632233756803</v>
      </c>
      <c r="FM264" s="40">
        <v>96.192391248402103</v>
      </c>
      <c r="FN264" s="40">
        <v>96.393370008550207</v>
      </c>
      <c r="FO264" s="40">
        <v>95.597542034363599</v>
      </c>
      <c r="FP264" s="40">
        <v>93.088131913040201</v>
      </c>
      <c r="FQ264" s="40">
        <v>88.300171936570194</v>
      </c>
      <c r="FR264" s="40">
        <v>83.657606983082701</v>
      </c>
      <c r="FS264" s="40">
        <v>79.098593763977902</v>
      </c>
      <c r="FT264" s="40">
        <v>76.311090176685298</v>
      </c>
      <c r="FU264" s="40">
        <v>3.5369324728853797E-2</v>
      </c>
      <c r="FV264" s="40">
        <v>0</v>
      </c>
      <c r="FW264" s="40">
        <v>0</v>
      </c>
      <c r="FX264" s="41">
        <v>1</v>
      </c>
      <c r="FY264" s="22"/>
      <c r="FZ264" s="22"/>
    </row>
    <row r="265" spans="1:182" x14ac:dyDescent="0.2">
      <c r="A265" t="s">
        <v>42</v>
      </c>
      <c r="B265" t="s">
        <v>58</v>
      </c>
      <c r="C265" t="s">
        <v>3</v>
      </c>
      <c r="D265" t="s">
        <v>79</v>
      </c>
      <c r="E265" t="s">
        <v>78</v>
      </c>
      <c r="F265" s="22" t="s">
        <v>1</v>
      </c>
      <c r="G265" s="35">
        <v>43690</v>
      </c>
      <c r="H265" s="40">
        <v>6318</v>
      </c>
      <c r="I265" s="40">
        <v>5.8358508088947598</v>
      </c>
      <c r="J265" s="40">
        <v>5.1146307284416404</v>
      </c>
      <c r="K265" s="40">
        <v>4.6225177795154497</v>
      </c>
      <c r="L265" s="40">
        <v>4.2900004980181601</v>
      </c>
      <c r="M265" s="40">
        <v>4.1277220210397703</v>
      </c>
      <c r="N265" s="40">
        <v>4.11809856901111</v>
      </c>
      <c r="O265" s="40">
        <v>4.3582809657296098</v>
      </c>
      <c r="P265" s="40">
        <v>4.6945791648951802</v>
      </c>
      <c r="Q265" s="40">
        <v>4.8660539415574702</v>
      </c>
      <c r="R265" s="40">
        <v>5.3755494763884402</v>
      </c>
      <c r="S265" s="40">
        <v>6.1328442472560702</v>
      </c>
      <c r="T265" s="40">
        <v>7.1219569647057703</v>
      </c>
      <c r="U265" s="40">
        <v>8.3682861385126301</v>
      </c>
      <c r="V265" s="40">
        <v>9.6605257887745797</v>
      </c>
      <c r="W265" s="40">
        <v>10.7990636949575</v>
      </c>
      <c r="X265" s="40">
        <v>11.967268546581799</v>
      </c>
      <c r="Y265" s="40">
        <v>12.930957548100601</v>
      </c>
      <c r="Z265" s="40">
        <v>13.585379571070099</v>
      </c>
      <c r="AA265" s="40">
        <v>13.5440699421753</v>
      </c>
      <c r="AB265" s="40">
        <v>12.852465822654301</v>
      </c>
      <c r="AC265" s="40">
        <v>12.070532707813699</v>
      </c>
      <c r="AD265" s="40">
        <v>11.062992627538399</v>
      </c>
      <c r="AE265" s="40">
        <v>9.1885667158963695</v>
      </c>
      <c r="AF265" s="40">
        <v>7.5187325041117496</v>
      </c>
      <c r="AG265" s="40">
        <v>1.0269474206099799E-2</v>
      </c>
      <c r="AH265" s="40">
        <v>1.14548745257816E-3</v>
      </c>
      <c r="AI265" s="40">
        <v>1.9906833658991499E-2</v>
      </c>
      <c r="AJ265" s="40">
        <v>1.7695423811198398E-2</v>
      </c>
      <c r="AK265" s="40">
        <v>1.19579009548765E-2</v>
      </c>
      <c r="AL265" s="40">
        <v>3.5197783613281297E-2</v>
      </c>
      <c r="AM265" s="40">
        <v>-8.9443282271159906E-3</v>
      </c>
      <c r="AN265" s="40">
        <v>-3.9424957139086697E-2</v>
      </c>
      <c r="AO265" s="40">
        <v>3.6681059562453003E-2</v>
      </c>
      <c r="AP265" s="40">
        <v>-8.5500614327489302E-2</v>
      </c>
      <c r="AQ265" s="40">
        <v>-0.120001916538473</v>
      </c>
      <c r="AR265" s="40">
        <v>-1.92112059637909E-2</v>
      </c>
      <c r="AS265" s="40">
        <v>-6.0037803817398698E-2</v>
      </c>
      <c r="AT265" s="40">
        <v>-6.23498735213277E-3</v>
      </c>
      <c r="AU265" s="40">
        <v>0.71482535585995099</v>
      </c>
      <c r="AV265" s="40">
        <v>0.77865979840278998</v>
      </c>
      <c r="AW265" s="40">
        <v>0.95927301042472901</v>
      </c>
      <c r="AX265" s="40">
        <v>1.07682106686223</v>
      </c>
      <c r="AY265" s="40">
        <v>0.76042687924774599</v>
      </c>
      <c r="AZ265" s="40">
        <v>-0.30231390526829799</v>
      </c>
      <c r="BA265" s="40">
        <v>-0.36162108176483398</v>
      </c>
      <c r="BB265" s="40">
        <v>-0.36521890713478899</v>
      </c>
      <c r="BC265" s="40">
        <v>-0.202164668447047</v>
      </c>
      <c r="BD265" s="40">
        <v>-0.123575180913311</v>
      </c>
      <c r="BE265" s="40">
        <v>5.8243308957181598E-2</v>
      </c>
      <c r="BF265" s="40">
        <v>4.0542404033451197E-2</v>
      </c>
      <c r="BG265" s="40">
        <v>5.61440683511399E-2</v>
      </c>
      <c r="BH265" s="40">
        <v>5.7848417287370398E-2</v>
      </c>
      <c r="BI265" s="40">
        <v>4.9869956865516499E-2</v>
      </c>
      <c r="BJ265" s="40">
        <v>7.2633212040046996E-2</v>
      </c>
      <c r="BK265" s="40">
        <v>3.4428367948013197E-2</v>
      </c>
      <c r="BL265" s="40">
        <v>1.7380213986997E-2</v>
      </c>
      <c r="BM265" s="40">
        <v>6.9505695662193501E-2</v>
      </c>
      <c r="BN265" s="40">
        <v>-4.9862168189388802E-2</v>
      </c>
      <c r="BO265" s="40">
        <v>-9.1650594299024807E-2</v>
      </c>
      <c r="BP265" s="40">
        <v>4.8634150263130397E-3</v>
      </c>
      <c r="BQ265" s="40">
        <v>-3.6296126628005597E-2</v>
      </c>
      <c r="BR265" s="40">
        <v>3.08575340073814E-2</v>
      </c>
      <c r="BS265" s="40">
        <v>0.77787012400245303</v>
      </c>
      <c r="BT265" s="40">
        <v>0.83392914123010098</v>
      </c>
      <c r="BU265" s="40">
        <v>1.01753938494364</v>
      </c>
      <c r="BV265" s="40">
        <v>1.1505334253378701</v>
      </c>
      <c r="BW265" s="40">
        <v>0.840588369445052</v>
      </c>
      <c r="BX265" s="40">
        <v>-0.239161361528265</v>
      </c>
      <c r="BY265" s="40">
        <v>-0.30248401945422698</v>
      </c>
      <c r="BZ265" s="40">
        <v>-0.29763797670337799</v>
      </c>
      <c r="CA265" s="40">
        <v>-0.16038193268764001</v>
      </c>
      <c r="CB265" s="40">
        <v>-7.5313524140004598E-2</v>
      </c>
      <c r="CC265" s="40">
        <v>9.1469840764525898E-2</v>
      </c>
      <c r="CD265" s="40">
        <v>6.7828588443717502E-2</v>
      </c>
      <c r="CE265" s="40">
        <v>8.1241866710519806E-2</v>
      </c>
      <c r="CF265" s="40">
        <v>8.5658258252106406E-2</v>
      </c>
      <c r="CG265" s="40">
        <v>7.6127731298866005E-2</v>
      </c>
      <c r="CH265" s="40">
        <v>9.8560875730001204E-2</v>
      </c>
      <c r="CI265" s="40">
        <v>6.4468165193963201E-2</v>
      </c>
      <c r="CJ265" s="40">
        <v>5.6723302465032099E-2</v>
      </c>
      <c r="CK265" s="40">
        <v>9.2239938632168603E-2</v>
      </c>
      <c r="CL265" s="40">
        <v>-2.5179088958470802E-2</v>
      </c>
      <c r="CM265" s="40">
        <v>-7.2014554881766502E-2</v>
      </c>
      <c r="CN265" s="40">
        <v>2.1537424186262599E-2</v>
      </c>
      <c r="CO265" s="40">
        <v>-1.9852713330191701E-2</v>
      </c>
      <c r="CP265" s="40">
        <v>5.6547701307144801E-2</v>
      </c>
      <c r="CQ265" s="40">
        <v>0.82153473836656299</v>
      </c>
      <c r="CR265" s="40">
        <v>0.87220851970695401</v>
      </c>
      <c r="CS265" s="40">
        <v>1.05789449844032</v>
      </c>
      <c r="CT265" s="40">
        <v>1.2015863802703499</v>
      </c>
      <c r="CU265" s="40">
        <v>0.89610797336216097</v>
      </c>
      <c r="CV265" s="40">
        <v>-0.19542210211361999</v>
      </c>
      <c r="CW265" s="40">
        <v>-0.261525870245362</v>
      </c>
      <c r="CX265" s="40">
        <v>-0.25083163015634702</v>
      </c>
      <c r="CY265" s="40">
        <v>-0.13144333718216999</v>
      </c>
      <c r="CZ265" s="40">
        <v>-4.1887647676850902E-2</v>
      </c>
      <c r="DA265" s="40">
        <v>0.12469637257187</v>
      </c>
      <c r="DB265" s="40">
        <v>9.5114772853983898E-2</v>
      </c>
      <c r="DC265" s="40">
        <v>0.1063396650699</v>
      </c>
      <c r="DD265" s="40">
        <v>0.11346809921684201</v>
      </c>
      <c r="DE265" s="40">
        <v>0.102385505732216</v>
      </c>
      <c r="DF265" s="40">
        <v>0.124488539419955</v>
      </c>
      <c r="DG265" s="40">
        <v>9.4507962439913107E-2</v>
      </c>
      <c r="DH265" s="40">
        <v>9.6066390943067195E-2</v>
      </c>
      <c r="DI265" s="40">
        <v>0.114974181602144</v>
      </c>
      <c r="DJ265" s="40">
        <v>-4.9600972755282002E-4</v>
      </c>
      <c r="DK265" s="40">
        <v>-5.2378515464508099E-2</v>
      </c>
      <c r="DL265" s="40">
        <v>3.8211433346212201E-2</v>
      </c>
      <c r="DM265" s="40">
        <v>-3.4093000323777902E-3</v>
      </c>
      <c r="DN265" s="40">
        <v>8.2237868606908099E-2</v>
      </c>
      <c r="DO265" s="40">
        <v>0.86519935273067206</v>
      </c>
      <c r="DP265" s="40">
        <v>0.91048789818380604</v>
      </c>
      <c r="DQ265" s="40">
        <v>1.098249611937</v>
      </c>
      <c r="DR265" s="40">
        <v>1.25263933520283</v>
      </c>
      <c r="DS265" s="40">
        <v>0.95162757727927105</v>
      </c>
      <c r="DT265" s="40">
        <v>-0.151682842698975</v>
      </c>
      <c r="DU265" s="40">
        <v>-0.220567721036496</v>
      </c>
      <c r="DV265" s="40">
        <v>-0.20402528360931499</v>
      </c>
      <c r="DW265" s="40">
        <v>-0.102504741676701</v>
      </c>
      <c r="DX265" s="40">
        <v>-8.4617712136972403E-3</v>
      </c>
      <c r="DY265" s="40">
        <v>0.17267020732295199</v>
      </c>
      <c r="DZ265" s="40">
        <v>0.134511689434857</v>
      </c>
      <c r="EA265" s="40">
        <v>0.14257689976204799</v>
      </c>
      <c r="EB265" s="40">
        <v>0.15362109269301399</v>
      </c>
      <c r="EC265" s="40">
        <v>0.14029756164285601</v>
      </c>
      <c r="ED265" s="40">
        <v>0.161923967846721</v>
      </c>
      <c r="EE265" s="40">
        <v>0.13788065861504201</v>
      </c>
      <c r="EF265" s="40">
        <v>0.15287156206915101</v>
      </c>
      <c r="EG265" s="40">
        <v>0.14779881770188399</v>
      </c>
      <c r="EH265" s="40">
        <v>3.5142436410547699E-2</v>
      </c>
      <c r="EI265" s="40">
        <v>-2.4027193225060198E-2</v>
      </c>
      <c r="EJ265" s="40">
        <v>6.2286054336316198E-2</v>
      </c>
      <c r="EK265" s="40">
        <v>2.0332377157015299E-2</v>
      </c>
      <c r="EL265" s="40">
        <v>0.11933038996642201</v>
      </c>
      <c r="EM265" s="40">
        <v>0.92824412087317398</v>
      </c>
      <c r="EN265" s="40">
        <v>0.96575724101111704</v>
      </c>
      <c r="EO265" s="40">
        <v>1.15651598645591</v>
      </c>
      <c r="EP265" s="40">
        <v>1.32635169367848</v>
      </c>
      <c r="EQ265" s="40">
        <v>1.0317890674765799</v>
      </c>
      <c r="ER265" s="40">
        <v>-8.8530298958942599E-2</v>
      </c>
      <c r="ES265" s="40">
        <v>-0.16143065872588999</v>
      </c>
      <c r="ET265" s="40">
        <v>-0.13644435317790499</v>
      </c>
      <c r="EU265" s="40">
        <v>-6.0722005917293299E-2</v>
      </c>
      <c r="EV265" s="40">
        <v>3.9799885559609602E-2</v>
      </c>
      <c r="EW265" s="40">
        <v>72.898377826154302</v>
      </c>
      <c r="EX265" s="40">
        <v>72.023296189346496</v>
      </c>
      <c r="EY265" s="40">
        <v>70.683761760332501</v>
      </c>
      <c r="EZ265" s="40">
        <v>69.601266220639502</v>
      </c>
      <c r="FA265" s="40">
        <v>68.710134382771898</v>
      </c>
      <c r="FB265" s="40">
        <v>67.444718408206398</v>
      </c>
      <c r="FC265" s="40">
        <v>66.829470802002007</v>
      </c>
      <c r="FD265" s="40">
        <v>67.495499548031404</v>
      </c>
      <c r="FE265" s="40">
        <v>71.535563876178202</v>
      </c>
      <c r="FF265" s="40">
        <v>76.594334315420497</v>
      </c>
      <c r="FG265" s="40">
        <v>81.136333009134106</v>
      </c>
      <c r="FH265" s="40">
        <v>85.181384971232504</v>
      </c>
      <c r="FI265" s="40">
        <v>88.655364689536299</v>
      </c>
      <c r="FJ265" s="40">
        <v>91.288264352445907</v>
      </c>
      <c r="FK265" s="40">
        <v>93.167387493927606</v>
      </c>
      <c r="FL265" s="40">
        <v>94.690294441235096</v>
      </c>
      <c r="FM265" s="40">
        <v>95.423739078977505</v>
      </c>
      <c r="FN265" s="40">
        <v>95.492300795285999</v>
      </c>
      <c r="FO265" s="40">
        <v>94.681317612768197</v>
      </c>
      <c r="FP265" s="40">
        <v>92.253616303709904</v>
      </c>
      <c r="FQ265" s="40">
        <v>87.993494079895598</v>
      </c>
      <c r="FR265" s="40">
        <v>83.873043649501597</v>
      </c>
      <c r="FS265" s="40">
        <v>79.732456104113695</v>
      </c>
      <c r="FT265" s="40">
        <v>77.101726130462097</v>
      </c>
      <c r="FU265" s="40">
        <v>1.38159036498267E-2</v>
      </c>
      <c r="FV265" s="40">
        <v>0</v>
      </c>
      <c r="FW265" s="40">
        <v>0</v>
      </c>
      <c r="FX265" s="41">
        <v>1</v>
      </c>
      <c r="FY265" s="22"/>
      <c r="FZ265" s="22"/>
    </row>
    <row r="266" spans="1:182" x14ac:dyDescent="0.2">
      <c r="A266" t="s">
        <v>42</v>
      </c>
      <c r="B266" t="s">
        <v>58</v>
      </c>
      <c r="C266" t="s">
        <v>3</v>
      </c>
      <c r="D266" t="s">
        <v>79</v>
      </c>
      <c r="E266" t="s">
        <v>78</v>
      </c>
      <c r="F266" s="22" t="s">
        <v>77</v>
      </c>
      <c r="G266" s="35">
        <v>43690</v>
      </c>
      <c r="H266" s="40">
        <v>5213</v>
      </c>
      <c r="I266" s="40">
        <v>4.9429079679595898</v>
      </c>
      <c r="J266" s="40">
        <v>4.3366314204933802</v>
      </c>
      <c r="K266" s="40">
        <v>3.9171456093316701</v>
      </c>
      <c r="L266" s="40">
        <v>3.6347642992317799</v>
      </c>
      <c r="M266" s="40">
        <v>3.50383994894929</v>
      </c>
      <c r="N266" s="40">
        <v>3.4923553538605501</v>
      </c>
      <c r="O266" s="40">
        <v>3.68609602592361</v>
      </c>
      <c r="P266" s="40">
        <v>3.9683402845803499</v>
      </c>
      <c r="Q266" s="40">
        <v>4.0906199958977503</v>
      </c>
      <c r="R266" s="40">
        <v>4.51307988225172</v>
      </c>
      <c r="S266" s="40">
        <v>5.1457497465905604</v>
      </c>
      <c r="T266" s="40">
        <v>5.9575872539956398</v>
      </c>
      <c r="U266" s="40">
        <v>6.9709464701265604</v>
      </c>
      <c r="V266" s="40">
        <v>7.9931311370946396</v>
      </c>
      <c r="W266" s="40">
        <v>8.8863818999011706</v>
      </c>
      <c r="X266" s="40">
        <v>9.8077470913125104</v>
      </c>
      <c r="Y266" s="40">
        <v>10.5669012805275</v>
      </c>
      <c r="Z266" s="40">
        <v>11.0823501599069</v>
      </c>
      <c r="AA266" s="40">
        <v>11.062071413232401</v>
      </c>
      <c r="AB266" s="40">
        <v>10.4794974693214</v>
      </c>
      <c r="AC266" s="40">
        <v>9.8923735820298493</v>
      </c>
      <c r="AD266" s="40">
        <v>9.1447482118647692</v>
      </c>
      <c r="AE266" s="40">
        <v>7.6680097634817299</v>
      </c>
      <c r="AF266" s="40">
        <v>6.3084865624379596</v>
      </c>
      <c r="AG266" s="40">
        <v>1.46729398223143E-3</v>
      </c>
      <c r="AH266" s="40">
        <v>-1.4953131885099499E-3</v>
      </c>
      <c r="AI266" s="40">
        <v>1.3608454318450799E-2</v>
      </c>
      <c r="AJ266" s="40">
        <v>1.0739948114918499E-2</v>
      </c>
      <c r="AK266" s="40">
        <v>7.9451758071593295E-3</v>
      </c>
      <c r="AL266" s="40">
        <v>2.12412225521224E-2</v>
      </c>
      <c r="AM266" s="40">
        <v>-1.45475598169762E-2</v>
      </c>
      <c r="AN266" s="40">
        <v>-3.9747922190063602E-2</v>
      </c>
      <c r="AO266" s="40">
        <v>3.5766478901432398E-2</v>
      </c>
      <c r="AP266" s="40">
        <v>-8.0408425512193196E-2</v>
      </c>
      <c r="AQ266" s="40">
        <v>-0.103109512577385</v>
      </c>
      <c r="AR266" s="40">
        <v>-5.0118274204394601E-3</v>
      </c>
      <c r="AS266" s="40">
        <v>-5.8997581917876997E-2</v>
      </c>
      <c r="AT266" s="40">
        <v>5.5647130512832604E-3</v>
      </c>
      <c r="AU266" s="40">
        <v>0.43523914347478798</v>
      </c>
      <c r="AV266" s="40">
        <v>0.42227017545614498</v>
      </c>
      <c r="AW266" s="40">
        <v>0.50328655578719095</v>
      </c>
      <c r="AX266" s="40">
        <v>0.57785502586565896</v>
      </c>
      <c r="AY266" s="40">
        <v>0.50718220470513298</v>
      </c>
      <c r="AZ266" s="40">
        <v>-1.5935932202161801E-2</v>
      </c>
      <c r="BA266" s="40">
        <v>-0.13964144325955199</v>
      </c>
      <c r="BB266" s="40">
        <v>-0.17492303781291399</v>
      </c>
      <c r="BC266" s="40">
        <v>-0.102853346659527</v>
      </c>
      <c r="BD266" s="40">
        <v>-7.3756939752383996E-2</v>
      </c>
      <c r="BE266" s="40">
        <v>5.0338101525410697E-2</v>
      </c>
      <c r="BF266" s="40">
        <v>4.1987450070824203E-2</v>
      </c>
      <c r="BG266" s="40">
        <v>5.4026943837512997E-2</v>
      </c>
      <c r="BH266" s="40">
        <v>5.4043722977538899E-2</v>
      </c>
      <c r="BI266" s="40">
        <v>4.7298522058067297E-2</v>
      </c>
      <c r="BJ266" s="40">
        <v>6.1734744373006502E-2</v>
      </c>
      <c r="BK266" s="40">
        <v>3.1709923602839002E-2</v>
      </c>
      <c r="BL266" s="40">
        <v>1.9317351708462799E-2</v>
      </c>
      <c r="BM266" s="40">
        <v>6.9611336610533397E-2</v>
      </c>
      <c r="BN266" s="40">
        <v>-5.1787706142538303E-2</v>
      </c>
      <c r="BO266" s="40">
        <v>-8.0345319718335806E-2</v>
      </c>
      <c r="BP266" s="40">
        <v>1.45261662367231E-2</v>
      </c>
      <c r="BQ266" s="40">
        <v>-3.9826276361358499E-2</v>
      </c>
      <c r="BR266" s="40">
        <v>3.3824442338899897E-2</v>
      </c>
      <c r="BS266" s="40">
        <v>0.48539992395786302</v>
      </c>
      <c r="BT266" s="40">
        <v>0.47182823881436298</v>
      </c>
      <c r="BU266" s="40">
        <v>0.554849359616303</v>
      </c>
      <c r="BV266" s="40">
        <v>0.64084436285004798</v>
      </c>
      <c r="BW266" s="40">
        <v>0.58075865357603296</v>
      </c>
      <c r="BX266" s="40">
        <v>4.3329623016666999E-2</v>
      </c>
      <c r="BY266" s="40">
        <v>-8.6983790293706106E-2</v>
      </c>
      <c r="BZ266" s="40">
        <v>-0.11746727552922601</v>
      </c>
      <c r="CA266" s="40">
        <v>-6.7205784737923296E-2</v>
      </c>
      <c r="CB266" s="40">
        <v>-2.7698960908271002E-2</v>
      </c>
      <c r="CC266" s="40">
        <v>8.41858739561403E-2</v>
      </c>
      <c r="CD266" s="40">
        <v>7.2103479444000501E-2</v>
      </c>
      <c r="CE266" s="40">
        <v>8.2020666552782104E-2</v>
      </c>
      <c r="CF266" s="40">
        <v>8.4035785532398197E-2</v>
      </c>
      <c r="CG266" s="40">
        <v>7.4554529790526805E-2</v>
      </c>
      <c r="CH266" s="40">
        <v>8.97804342319488E-2</v>
      </c>
      <c r="CI266" s="40">
        <v>6.3747715706617594E-2</v>
      </c>
      <c r="CJ266" s="40">
        <v>6.0225780481808398E-2</v>
      </c>
      <c r="CK266" s="40">
        <v>9.3052181959281E-2</v>
      </c>
      <c r="CL266" s="40">
        <v>-3.1965083093555099E-2</v>
      </c>
      <c r="CM266" s="40">
        <v>-6.4578909090037204E-2</v>
      </c>
      <c r="CN266" s="40">
        <v>2.80581211256694E-2</v>
      </c>
      <c r="CO266" s="40">
        <v>-2.6548288533887299E-2</v>
      </c>
      <c r="CP266" s="40">
        <v>5.3397044756736803E-2</v>
      </c>
      <c r="CQ266" s="40">
        <v>0.52014112771715904</v>
      </c>
      <c r="CR266" s="40">
        <v>0.50615200252902204</v>
      </c>
      <c r="CS266" s="40">
        <v>0.59056160047412298</v>
      </c>
      <c r="CT266" s="40">
        <v>0.68447058576290698</v>
      </c>
      <c r="CU266" s="40">
        <v>0.63171747793028699</v>
      </c>
      <c r="CV266" s="40">
        <v>8.4376766022343105E-2</v>
      </c>
      <c r="CW266" s="40">
        <v>-5.0513260258991402E-2</v>
      </c>
      <c r="CX266" s="40">
        <v>-7.7673589597310397E-2</v>
      </c>
      <c r="CY266" s="40">
        <v>-4.2516391943119999E-2</v>
      </c>
      <c r="CZ266" s="40">
        <v>4.200654934121E-3</v>
      </c>
      <c r="DA266" s="40">
        <v>0.11803364638687</v>
      </c>
      <c r="DB266" s="40">
        <v>0.10221950881717699</v>
      </c>
      <c r="DC266" s="40">
        <v>0.110014389268051</v>
      </c>
      <c r="DD266" s="40">
        <v>0.11402784808725699</v>
      </c>
      <c r="DE266" s="40">
        <v>0.10181053752298599</v>
      </c>
      <c r="DF266" s="40">
        <v>0.11782612409089099</v>
      </c>
      <c r="DG266" s="40">
        <v>9.57855078103962E-2</v>
      </c>
      <c r="DH266" s="40">
        <v>0.101134209255154</v>
      </c>
      <c r="DI266" s="40">
        <v>0.116493027308029</v>
      </c>
      <c r="DJ266" s="40">
        <v>-1.21424600445718E-2</v>
      </c>
      <c r="DK266" s="40">
        <v>-4.8812498461738497E-2</v>
      </c>
      <c r="DL266" s="40">
        <v>4.1590076014615597E-2</v>
      </c>
      <c r="DM266" s="40">
        <v>-1.32703007064161E-2</v>
      </c>
      <c r="DN266" s="40">
        <v>7.2969647174573701E-2</v>
      </c>
      <c r="DO266" s="40">
        <v>0.55488233147645505</v>
      </c>
      <c r="DP266" s="40">
        <v>0.54047576624368099</v>
      </c>
      <c r="DQ266" s="40">
        <v>0.62627384133194297</v>
      </c>
      <c r="DR266" s="40">
        <v>0.72809680867576598</v>
      </c>
      <c r="DS266" s="40">
        <v>0.68267630228454002</v>
      </c>
      <c r="DT266" s="40">
        <v>0.125423909028019</v>
      </c>
      <c r="DU266" s="40">
        <v>-1.4042730224276699E-2</v>
      </c>
      <c r="DV266" s="40">
        <v>-3.7879903665394898E-2</v>
      </c>
      <c r="DW266" s="40">
        <v>-1.7826999148316799E-2</v>
      </c>
      <c r="DX266" s="40">
        <v>3.6100270776512997E-2</v>
      </c>
      <c r="DY266" s="40">
        <v>0.16690445393004899</v>
      </c>
      <c r="DZ266" s="40">
        <v>0.14570227207651101</v>
      </c>
      <c r="EA266" s="40">
        <v>0.15043287878711301</v>
      </c>
      <c r="EB266" s="40">
        <v>0.15733162294987799</v>
      </c>
      <c r="EC266" s="40">
        <v>0.14116388377389399</v>
      </c>
      <c r="ED266" s="40">
        <v>0.158319645911775</v>
      </c>
      <c r="EE266" s="40">
        <v>0.142042991230211</v>
      </c>
      <c r="EF266" s="40">
        <v>0.16019948315367999</v>
      </c>
      <c r="EG266" s="40">
        <v>0.15033788501713</v>
      </c>
      <c r="EH266" s="40">
        <v>1.6478259325083001E-2</v>
      </c>
      <c r="EI266" s="40">
        <v>-2.6048305602689701E-2</v>
      </c>
      <c r="EJ266" s="40">
        <v>6.1128069671778203E-2</v>
      </c>
      <c r="EK266" s="40">
        <v>5.9010048501023796E-3</v>
      </c>
      <c r="EL266" s="40">
        <v>0.10122937646219</v>
      </c>
      <c r="EM266" s="40">
        <v>0.60504311195952998</v>
      </c>
      <c r="EN266" s="40">
        <v>0.59003382960189998</v>
      </c>
      <c r="EO266" s="40">
        <v>0.67783664516105602</v>
      </c>
      <c r="EP266" s="40">
        <v>0.791086145660155</v>
      </c>
      <c r="EQ266" s="40">
        <v>0.75625275115544</v>
      </c>
      <c r="ER266" s="40">
        <v>0.18468946424684801</v>
      </c>
      <c r="ES266" s="40">
        <v>3.8614922741569101E-2</v>
      </c>
      <c r="ET266" s="40">
        <v>1.9575858618293002E-2</v>
      </c>
      <c r="EU266" s="40">
        <v>1.7820562773286999E-2</v>
      </c>
      <c r="EV266" s="40">
        <v>8.2158249620625998E-2</v>
      </c>
      <c r="EW266" s="40">
        <v>72.757697753821901</v>
      </c>
      <c r="EX266" s="40">
        <v>71.899787872888396</v>
      </c>
      <c r="EY266" s="40">
        <v>70.563135497564403</v>
      </c>
      <c r="EZ266" s="40">
        <v>69.479447411857805</v>
      </c>
      <c r="FA266" s="40">
        <v>68.602571556063495</v>
      </c>
      <c r="FB266" s="40">
        <v>67.300510796990906</v>
      </c>
      <c r="FC266" s="40">
        <v>66.673773744015804</v>
      </c>
      <c r="FD266" s="40">
        <v>67.338921369313397</v>
      </c>
      <c r="FE266" s="40">
        <v>71.410127269712603</v>
      </c>
      <c r="FF266" s="40">
        <v>76.531840693060204</v>
      </c>
      <c r="FG266" s="40">
        <v>81.058691261414907</v>
      </c>
      <c r="FH266" s="40">
        <v>85.138065422915204</v>
      </c>
      <c r="FI266" s="40">
        <v>88.619490553867493</v>
      </c>
      <c r="FJ266" s="40">
        <v>91.171232502520297</v>
      </c>
      <c r="FK266" s="40">
        <v>92.992281946761494</v>
      </c>
      <c r="FL266" s="40">
        <v>94.434553995678002</v>
      </c>
      <c r="FM266" s="40">
        <v>95.172503219055301</v>
      </c>
      <c r="FN266" s="40">
        <v>95.1643245444847</v>
      </c>
      <c r="FO266" s="40">
        <v>94.282115694584903</v>
      </c>
      <c r="FP266" s="40">
        <v>91.7826657573642</v>
      </c>
      <c r="FQ266" s="40">
        <v>87.515391963212494</v>
      </c>
      <c r="FR266" s="40">
        <v>83.477104550915897</v>
      </c>
      <c r="FS266" s="40">
        <v>79.420007327122093</v>
      </c>
      <c r="FT266" s="40">
        <v>76.812635579444901</v>
      </c>
      <c r="FU266" s="40">
        <v>1.4585526201056799E-2</v>
      </c>
      <c r="FV266" s="40">
        <v>0</v>
      </c>
      <c r="FW266" s="40">
        <v>0</v>
      </c>
      <c r="FX266" s="41">
        <v>1</v>
      </c>
      <c r="FY266" s="22"/>
      <c r="FZ266" s="22"/>
    </row>
    <row r="267" spans="1:182" x14ac:dyDescent="0.2">
      <c r="A267" t="s">
        <v>42</v>
      </c>
      <c r="B267" t="s">
        <v>58</v>
      </c>
      <c r="C267" t="s">
        <v>3</v>
      </c>
      <c r="D267" t="s">
        <v>79</v>
      </c>
      <c r="E267" t="s">
        <v>78</v>
      </c>
      <c r="F267" s="22" t="s">
        <v>78</v>
      </c>
      <c r="G267" s="35">
        <v>43690</v>
      </c>
      <c r="H267" s="40">
        <v>1105</v>
      </c>
      <c r="I267" s="40">
        <v>0.88398897508258201</v>
      </c>
      <c r="J267" s="40">
        <v>0.76974528606215897</v>
      </c>
      <c r="K267" s="40">
        <v>0.69394810083494995</v>
      </c>
      <c r="L267" s="40">
        <v>0.64557530194090396</v>
      </c>
      <c r="M267" s="40">
        <v>0.61654392848009998</v>
      </c>
      <c r="N267" s="40">
        <v>0.61882361770434402</v>
      </c>
      <c r="O267" s="40">
        <v>0.665301572517071</v>
      </c>
      <c r="P267" s="40">
        <v>0.71784630753327705</v>
      </c>
      <c r="Q267" s="40">
        <v>0.76924533119073402</v>
      </c>
      <c r="R267" s="40">
        <v>0.859227245615097</v>
      </c>
      <c r="S267" s="40">
        <v>0.98534526980346304</v>
      </c>
      <c r="T267" s="40">
        <v>1.1634925971513601</v>
      </c>
      <c r="U267" s="40">
        <v>1.39584506408753</v>
      </c>
      <c r="V267" s="40">
        <v>1.66623088438526</v>
      </c>
      <c r="W267" s="40">
        <v>1.9135114036438901</v>
      </c>
      <c r="X267" s="40">
        <v>2.1587026029223799</v>
      </c>
      <c r="Y267" s="40">
        <v>2.3596062738132799</v>
      </c>
      <c r="Z267" s="40">
        <v>2.4996362830985399</v>
      </c>
      <c r="AA267" s="40">
        <v>2.4828687383833801</v>
      </c>
      <c r="AB267" s="40">
        <v>2.3758654196064701</v>
      </c>
      <c r="AC267" s="40">
        <v>2.1770762706774698</v>
      </c>
      <c r="AD267" s="40">
        <v>1.91842565479084</v>
      </c>
      <c r="AE267" s="40">
        <v>1.5178902238232499</v>
      </c>
      <c r="AF267" s="40">
        <v>1.2033231742999499</v>
      </c>
      <c r="AG267" s="40">
        <v>-1.25926869827526E-2</v>
      </c>
      <c r="AH267" s="40">
        <v>-2.30143904492216E-2</v>
      </c>
      <c r="AI267" s="40">
        <v>-1.7560396788455002E-2</v>
      </c>
      <c r="AJ267" s="40">
        <v>-1.1906597276880799E-2</v>
      </c>
      <c r="AK267" s="40">
        <v>-1.1688437167657301E-2</v>
      </c>
      <c r="AL267" s="40">
        <v>-7.2631032618601795E-4</v>
      </c>
      <c r="AM267" s="40">
        <v>-1.49801850579939E-2</v>
      </c>
      <c r="AN267" s="40">
        <v>-2.2385601381350699E-2</v>
      </c>
      <c r="AO267" s="40">
        <v>-2.3643566464012201E-2</v>
      </c>
      <c r="AP267" s="40">
        <v>-1.8301943450285602E-2</v>
      </c>
      <c r="AQ267" s="40">
        <v>-2.8523969829603601E-2</v>
      </c>
      <c r="AR267" s="40">
        <v>-2.0589755514817201E-2</v>
      </c>
      <c r="AS267" s="40">
        <v>-9.3255563042230708E-3</v>
      </c>
      <c r="AT267" s="40">
        <v>-1.8563906909725501E-2</v>
      </c>
      <c r="AU267" s="40">
        <v>0.26638926292818399</v>
      </c>
      <c r="AV267" s="40">
        <v>0.32569297359537402</v>
      </c>
      <c r="AW267" s="40">
        <v>0.415454283583302</v>
      </c>
      <c r="AX267" s="40">
        <v>0.47253957494825799</v>
      </c>
      <c r="AY267" s="40">
        <v>0.20743889318598299</v>
      </c>
      <c r="AZ267" s="40">
        <v>-0.32334650367328699</v>
      </c>
      <c r="BA267" s="40">
        <v>-0.25213136198293201</v>
      </c>
      <c r="BB267" s="40">
        <v>-0.20779510382449001</v>
      </c>
      <c r="BC267" s="40">
        <v>-0.112587507818626</v>
      </c>
      <c r="BD267" s="40">
        <v>-7.0401702077526898E-2</v>
      </c>
      <c r="BE267" s="40">
        <v>-1.9206720764404399E-3</v>
      </c>
      <c r="BF267" s="40">
        <v>-1.30897802439218E-2</v>
      </c>
      <c r="BG267" s="40">
        <v>-9.3885924059107697E-3</v>
      </c>
      <c r="BH267" s="40">
        <v>-5.2965962768597398E-3</v>
      </c>
      <c r="BI267" s="40">
        <v>-5.6492209806141801E-3</v>
      </c>
      <c r="BJ267" s="40">
        <v>4.1444576643324396E-3</v>
      </c>
      <c r="BK267" s="40">
        <v>-6.3033941524872801E-3</v>
      </c>
      <c r="BL267" s="40">
        <v>-1.27231628187063E-2</v>
      </c>
      <c r="BM267" s="40">
        <v>-1.3266640989881199E-2</v>
      </c>
      <c r="BN267" s="40">
        <v>-5.36266123556336E-3</v>
      </c>
      <c r="BO267" s="40">
        <v>-1.6266277895412198E-2</v>
      </c>
      <c r="BP267" s="40">
        <v>-1.18093749934994E-2</v>
      </c>
      <c r="BQ267" s="40">
        <v>-3.9183230379833599E-4</v>
      </c>
      <c r="BR267" s="40">
        <v>-6.4261186373553601E-3</v>
      </c>
      <c r="BS267" s="40">
        <v>0.284408412753336</v>
      </c>
      <c r="BT267" s="40">
        <v>0.34699385309582298</v>
      </c>
      <c r="BU267" s="40">
        <v>0.44342166958585</v>
      </c>
      <c r="BV267" s="40">
        <v>0.497988050352346</v>
      </c>
      <c r="BW267" s="40">
        <v>0.242620662036892</v>
      </c>
      <c r="BX267" s="40">
        <v>-0.29836419839434303</v>
      </c>
      <c r="BY267" s="40">
        <v>-0.22799397702962401</v>
      </c>
      <c r="BZ267" s="40">
        <v>-0.18681322641394399</v>
      </c>
      <c r="CA267" s="40">
        <v>-9.8512942882330701E-2</v>
      </c>
      <c r="CB267" s="40">
        <v>-5.6417472934626602E-2</v>
      </c>
      <c r="CC267" s="40">
        <v>5.4707329378321703E-3</v>
      </c>
      <c r="CD267" s="40">
        <v>-6.2160254487737803E-3</v>
      </c>
      <c r="CE267" s="40">
        <v>-3.72882558408341E-3</v>
      </c>
      <c r="CF267" s="40">
        <v>-7.1852972009313798E-4</v>
      </c>
      <c r="CG267" s="40">
        <v>-1.46647824655138E-3</v>
      </c>
      <c r="CH267" s="40">
        <v>7.5179367368909704E-3</v>
      </c>
      <c r="CI267" s="40">
        <v>-2.9387520318146701E-4</v>
      </c>
      <c r="CJ267" s="40">
        <v>-6.0309873046157404E-3</v>
      </c>
      <c r="CK267" s="40">
        <v>-6.0796140174151497E-3</v>
      </c>
      <c r="CL267" s="40">
        <v>3.5990462098056098E-3</v>
      </c>
      <c r="CM267" s="40">
        <v>-7.7766378020308301E-3</v>
      </c>
      <c r="CN267" s="40">
        <v>-5.7281101918446797E-3</v>
      </c>
      <c r="CO267" s="40">
        <v>5.7956377243601502E-3</v>
      </c>
      <c r="CP267" s="40">
        <v>1.9804765451075399E-3</v>
      </c>
      <c r="CQ267" s="40">
        <v>0.29688842103104002</v>
      </c>
      <c r="CR267" s="40">
        <v>0.36174677734960298</v>
      </c>
      <c r="CS267" s="40">
        <v>0.46279179593500602</v>
      </c>
      <c r="CT267" s="40">
        <v>0.51561358689429004</v>
      </c>
      <c r="CU267" s="40">
        <v>0.26698744796986401</v>
      </c>
      <c r="CV267" s="40">
        <v>-0.28106152986099497</v>
      </c>
      <c r="CW267" s="40">
        <v>-0.21127649773995599</v>
      </c>
      <c r="CX267" s="40">
        <v>-0.17228124203586501</v>
      </c>
      <c r="CY267" s="40">
        <v>-8.8764942082378104E-2</v>
      </c>
      <c r="CZ267" s="40">
        <v>-4.67320384299919E-2</v>
      </c>
      <c r="DA267" s="40">
        <v>1.28621379521048E-2</v>
      </c>
      <c r="DB267" s="40">
        <v>6.5772934637421698E-4</v>
      </c>
      <c r="DC267" s="40">
        <v>1.93094123774395E-3</v>
      </c>
      <c r="DD267" s="40">
        <v>3.8595368366734699E-3</v>
      </c>
      <c r="DE267" s="40">
        <v>2.71626448751142E-3</v>
      </c>
      <c r="DF267" s="40">
        <v>1.08914158094495E-2</v>
      </c>
      <c r="DG267" s="40">
        <v>5.7156437461243501E-3</v>
      </c>
      <c r="DH267" s="40">
        <v>6.6118820947478002E-4</v>
      </c>
      <c r="DI267" s="40">
        <v>1.1074129550508801E-3</v>
      </c>
      <c r="DJ267" s="40">
        <v>1.2560753655174599E-2</v>
      </c>
      <c r="DK267" s="40">
        <v>7.1300229135054397E-4</v>
      </c>
      <c r="DL267" s="40">
        <v>3.5315460981003298E-4</v>
      </c>
      <c r="DM267" s="40">
        <v>1.1983107752518599E-2</v>
      </c>
      <c r="DN267" s="40">
        <v>1.0387071727570399E-2</v>
      </c>
      <c r="DO267" s="40">
        <v>0.30936842930874298</v>
      </c>
      <c r="DP267" s="40">
        <v>0.37649970160338397</v>
      </c>
      <c r="DQ267" s="40">
        <v>0.48216192228416099</v>
      </c>
      <c r="DR267" s="40">
        <v>0.53323912343623303</v>
      </c>
      <c r="DS267" s="40">
        <v>0.29135423390283499</v>
      </c>
      <c r="DT267" s="40">
        <v>-0.26375886132764698</v>
      </c>
      <c r="DU267" s="40">
        <v>-0.194559018450288</v>
      </c>
      <c r="DV267" s="40">
        <v>-0.157749257657785</v>
      </c>
      <c r="DW267" s="40">
        <v>-7.9016941282425507E-2</v>
      </c>
      <c r="DX267" s="40">
        <v>-3.7046603925357302E-2</v>
      </c>
      <c r="DY267" s="40">
        <v>2.3534152858416899E-2</v>
      </c>
      <c r="DZ267" s="40">
        <v>1.0582339551674E-2</v>
      </c>
      <c r="EA267" s="40">
        <v>1.0102745620288201E-2</v>
      </c>
      <c r="EB267" s="40">
        <v>1.0469537836694499E-2</v>
      </c>
      <c r="EC267" s="40">
        <v>8.7554806745545593E-3</v>
      </c>
      <c r="ED267" s="40">
        <v>1.5762183799968001E-2</v>
      </c>
      <c r="EE267" s="40">
        <v>1.4392434651631E-2</v>
      </c>
      <c r="EF267" s="40">
        <v>1.0323626772119201E-2</v>
      </c>
      <c r="EG267" s="40">
        <v>1.14843384291819E-2</v>
      </c>
      <c r="EH267" s="40">
        <v>2.5500035869896801E-2</v>
      </c>
      <c r="EI267" s="40">
        <v>1.2970694225541901E-2</v>
      </c>
      <c r="EJ267" s="40">
        <v>9.1335351311278897E-3</v>
      </c>
      <c r="EK267" s="40">
        <v>2.0916831752943399E-2</v>
      </c>
      <c r="EL267" s="40">
        <v>2.25248599999406E-2</v>
      </c>
      <c r="EM267" s="40">
        <v>0.32738757913389499</v>
      </c>
      <c r="EN267" s="40">
        <v>0.39780058110383298</v>
      </c>
      <c r="EO267" s="40">
        <v>0.51012930828670999</v>
      </c>
      <c r="EP267" s="40">
        <v>0.55868759884032104</v>
      </c>
      <c r="EQ267" s="40">
        <v>0.326536002753745</v>
      </c>
      <c r="ER267" s="40">
        <v>-0.23877655604870299</v>
      </c>
      <c r="ES267" s="40">
        <v>-0.170421633496981</v>
      </c>
      <c r="ET267" s="40">
        <v>-0.13676738024724</v>
      </c>
      <c r="EU267" s="40">
        <v>-6.4942376346130398E-2</v>
      </c>
      <c r="EV267" s="40">
        <v>-2.3062374782456901E-2</v>
      </c>
      <c r="EW267" s="40">
        <v>73.700954869944695</v>
      </c>
      <c r="EX267" s="40">
        <v>72.726882366665507</v>
      </c>
      <c r="EY267" s="40">
        <v>71.354753663043098</v>
      </c>
      <c r="EZ267" s="40">
        <v>70.281648170757407</v>
      </c>
      <c r="FA267" s="40">
        <v>69.315963732013699</v>
      </c>
      <c r="FB267" s="40">
        <v>68.2023603339847</v>
      </c>
      <c r="FC267" s="40">
        <v>67.588459506000106</v>
      </c>
      <c r="FD267" s="40">
        <v>68.253670103534304</v>
      </c>
      <c r="FE267" s="40">
        <v>72.146676830205195</v>
      </c>
      <c r="FF267" s="40">
        <v>76.867485990144004</v>
      </c>
      <c r="FG267" s="40">
        <v>81.455652672772999</v>
      </c>
      <c r="FH267" s="40">
        <v>85.353570242622197</v>
      </c>
      <c r="FI267" s="40">
        <v>88.814861423739202</v>
      </c>
      <c r="FJ267" s="40">
        <v>91.861612156501394</v>
      </c>
      <c r="FK267" s="40">
        <v>94.044692354924805</v>
      </c>
      <c r="FL267" s="40">
        <v>95.968004348429503</v>
      </c>
      <c r="FM267" s="40">
        <v>96.674427882130999</v>
      </c>
      <c r="FN267" s="40">
        <v>97.124065575677605</v>
      </c>
      <c r="FO267" s="40">
        <v>96.6514567887601</v>
      </c>
      <c r="FP267" s="40">
        <v>94.589680432172699</v>
      </c>
      <c r="FQ267" s="40">
        <v>90.391760126805707</v>
      </c>
      <c r="FR267" s="40">
        <v>85.886784842222696</v>
      </c>
      <c r="FS267" s="40">
        <v>81.353574861356094</v>
      </c>
      <c r="FT267" s="40">
        <v>78.614888019350403</v>
      </c>
      <c r="FU267" s="40">
        <v>3.0578465796055599E-2</v>
      </c>
      <c r="FV267" s="40">
        <v>0</v>
      </c>
      <c r="FW267" s="40">
        <v>0</v>
      </c>
      <c r="FX267" s="41">
        <v>1</v>
      </c>
      <c r="FY267" s="22"/>
      <c r="FZ267" s="22"/>
    </row>
    <row r="268" spans="1:182" x14ac:dyDescent="0.2">
      <c r="A268" t="s">
        <v>42</v>
      </c>
      <c r="B268" t="s">
        <v>58</v>
      </c>
      <c r="C268" t="s">
        <v>3</v>
      </c>
      <c r="D268" t="s">
        <v>40</v>
      </c>
      <c r="E268" t="s">
        <v>1</v>
      </c>
      <c r="F268" s="22" t="s">
        <v>1</v>
      </c>
      <c r="G268" s="35">
        <v>43690</v>
      </c>
      <c r="H268" s="40">
        <v>7760</v>
      </c>
      <c r="I268" s="40">
        <v>6.86932956157648</v>
      </c>
      <c r="J268" s="40">
        <v>6.03804822740896</v>
      </c>
      <c r="K268" s="40">
        <v>5.4925610235558597</v>
      </c>
      <c r="L268" s="40">
        <v>5.1738841067294397</v>
      </c>
      <c r="M268" s="40">
        <v>5.09629221470139</v>
      </c>
      <c r="N268" s="40">
        <v>5.3795170432634096</v>
      </c>
      <c r="O268" s="40">
        <v>5.9659221710550101</v>
      </c>
      <c r="P268" s="40">
        <v>6.4535421249528602</v>
      </c>
      <c r="Q268" s="40">
        <v>6.4808121440975297</v>
      </c>
      <c r="R268" s="40">
        <v>6.9529219853256903</v>
      </c>
      <c r="S268" s="40">
        <v>7.6323889436340204</v>
      </c>
      <c r="T268" s="40">
        <v>8.6538549433092893</v>
      </c>
      <c r="U268" s="40">
        <v>9.9493029699771593</v>
      </c>
      <c r="V268" s="40">
        <v>11.3168679503679</v>
      </c>
      <c r="W268" s="40">
        <v>12.634453685068699</v>
      </c>
      <c r="X268" s="40">
        <v>14.100607765984901</v>
      </c>
      <c r="Y268" s="40">
        <v>15.418118377855301</v>
      </c>
      <c r="Z268" s="40">
        <v>16.492139825550801</v>
      </c>
      <c r="AA268" s="40">
        <v>16.671451511788</v>
      </c>
      <c r="AB268" s="40">
        <v>15.9766805048809</v>
      </c>
      <c r="AC268" s="40">
        <v>14.563118956237901</v>
      </c>
      <c r="AD268" s="40">
        <v>13.122805426660101</v>
      </c>
      <c r="AE268" s="40">
        <v>10.8777916976147</v>
      </c>
      <c r="AF268" s="40">
        <v>8.8107072688879899</v>
      </c>
      <c r="AG268" s="40">
        <v>-2.1967588597927998E-2</v>
      </c>
      <c r="AH268" s="40">
        <v>-9.1895477499578E-3</v>
      </c>
      <c r="AI268" s="40">
        <v>-5.9300369527727097E-2</v>
      </c>
      <c r="AJ268" s="40">
        <v>-5.4156933030208999E-2</v>
      </c>
      <c r="AK268" s="40">
        <v>-3.7158982606740103E-2</v>
      </c>
      <c r="AL268" s="40">
        <v>-2.73378775454447E-2</v>
      </c>
      <c r="AM268" s="40">
        <v>-5.3470993714201602E-2</v>
      </c>
      <c r="AN268" s="40">
        <v>-7.3117095647761907E-2</v>
      </c>
      <c r="AO268" s="40">
        <v>-5.11215744291727E-2</v>
      </c>
      <c r="AP268" s="40">
        <v>-0.109546891606738</v>
      </c>
      <c r="AQ268" s="40">
        <v>-6.1354557317305297E-2</v>
      </c>
      <c r="AR268" s="40">
        <v>-1.1835643757318701E-2</v>
      </c>
      <c r="AS268" s="40">
        <v>-9.6230054381585398E-2</v>
      </c>
      <c r="AT268" s="40">
        <v>-3.12010445666135E-2</v>
      </c>
      <c r="AU268" s="40">
        <v>1.2076912948035099</v>
      </c>
      <c r="AV268" s="40">
        <v>1.5341414936967299</v>
      </c>
      <c r="AW268" s="40">
        <v>1.7091099614395899</v>
      </c>
      <c r="AX268" s="40">
        <v>1.84056120760579</v>
      </c>
      <c r="AY268" s="40">
        <v>1.46255600156367</v>
      </c>
      <c r="AZ268" s="40">
        <v>-0.61491192077782197</v>
      </c>
      <c r="BA268" s="40">
        <v>-0.99019069230865098</v>
      </c>
      <c r="BB268" s="40">
        <v>-0.85096724687451297</v>
      </c>
      <c r="BC268" s="40">
        <v>-0.67734401795614496</v>
      </c>
      <c r="BD268" s="40">
        <v>-0.541059805290662</v>
      </c>
      <c r="BE268" s="40">
        <v>1.9894560965290999E-2</v>
      </c>
      <c r="BF268" s="40">
        <v>4.1235581750277299E-2</v>
      </c>
      <c r="BG268" s="40">
        <v>-1.0625286668602E-2</v>
      </c>
      <c r="BH268" s="40">
        <v>-1.2919007081799E-3</v>
      </c>
      <c r="BI268" s="40">
        <v>1.69164948101071E-2</v>
      </c>
      <c r="BJ268" s="40">
        <v>1.0194154054406599E-2</v>
      </c>
      <c r="BK268" s="40">
        <v>-1.0904560292160199E-2</v>
      </c>
      <c r="BL268" s="40">
        <v>-3.4760345841003799E-2</v>
      </c>
      <c r="BM268" s="40">
        <v>-4.8176731269046298E-3</v>
      </c>
      <c r="BN268" s="40">
        <v>-4.8182941191208098E-2</v>
      </c>
      <c r="BO268" s="40">
        <v>-1.81885506991987E-2</v>
      </c>
      <c r="BP268" s="40">
        <v>1.9905245855137099E-2</v>
      </c>
      <c r="BQ268" s="40">
        <v>-6.4716115889565801E-2</v>
      </c>
      <c r="BR268" s="40">
        <v>4.0384966991369502E-2</v>
      </c>
      <c r="BS268" s="40">
        <v>1.3383907444890799</v>
      </c>
      <c r="BT268" s="40">
        <v>1.66162781170396</v>
      </c>
      <c r="BU268" s="40">
        <v>1.86861721809669</v>
      </c>
      <c r="BV268" s="40">
        <v>2.00579925514988</v>
      </c>
      <c r="BW268" s="40">
        <v>1.62832727352672</v>
      </c>
      <c r="BX268" s="40">
        <v>-0.47245456743584202</v>
      </c>
      <c r="BY268" s="40">
        <v>-0.84019989794446304</v>
      </c>
      <c r="BZ268" s="40">
        <v>-0.68946147880126596</v>
      </c>
      <c r="CA268" s="40">
        <v>-0.54529603339237398</v>
      </c>
      <c r="CB268" s="40">
        <v>-0.43760833892022699</v>
      </c>
      <c r="CC268" s="40">
        <v>4.8888158229364903E-2</v>
      </c>
      <c r="CD268" s="40">
        <v>7.6159872833579403E-2</v>
      </c>
      <c r="CE268" s="40">
        <v>2.3086927442181899E-2</v>
      </c>
      <c r="CF268" s="40">
        <v>3.5322259636893803E-2</v>
      </c>
      <c r="CG268" s="40">
        <v>5.4369005740509201E-2</v>
      </c>
      <c r="CH268" s="40">
        <v>3.6188724807760503E-2</v>
      </c>
      <c r="CI268" s="40">
        <v>1.8576821827095202E-2</v>
      </c>
      <c r="CJ268" s="40">
        <v>-8.1945777698605796E-3</v>
      </c>
      <c r="CK268" s="40">
        <v>2.7252267860859401E-2</v>
      </c>
      <c r="CL268" s="40">
        <v>-5.68245606457537E-3</v>
      </c>
      <c r="CM268" s="40">
        <v>1.1708093989189599E-2</v>
      </c>
      <c r="CN268" s="40">
        <v>4.1888889309403099E-2</v>
      </c>
      <c r="CO268" s="40">
        <v>-4.2889658089959398E-2</v>
      </c>
      <c r="CP268" s="40">
        <v>8.9965220526107004E-2</v>
      </c>
      <c r="CQ268" s="40">
        <v>1.4289127851954899</v>
      </c>
      <c r="CR268" s="40">
        <v>1.74992444719801</v>
      </c>
      <c r="CS268" s="40">
        <v>1.9790914581552199</v>
      </c>
      <c r="CT268" s="40">
        <v>2.1202426235192</v>
      </c>
      <c r="CU268" s="40">
        <v>1.74313995150426</v>
      </c>
      <c r="CV268" s="40">
        <v>-0.37378903847475298</v>
      </c>
      <c r="CW268" s="40">
        <v>-0.73631673068028902</v>
      </c>
      <c r="CX268" s="40">
        <v>-0.57760307582391701</v>
      </c>
      <c r="CY268" s="40">
        <v>-0.45384000153732401</v>
      </c>
      <c r="CZ268" s="40">
        <v>-0.36595816845316598</v>
      </c>
      <c r="DA268" s="40">
        <v>7.7881755493438704E-2</v>
      </c>
      <c r="DB268" s="40">
        <v>0.111084163916881</v>
      </c>
      <c r="DC268" s="40">
        <v>5.6799141552965803E-2</v>
      </c>
      <c r="DD268" s="40">
        <v>7.1936419981967606E-2</v>
      </c>
      <c r="DE268" s="40">
        <v>9.1821516670911305E-2</v>
      </c>
      <c r="DF268" s="40">
        <v>6.2183295561114502E-2</v>
      </c>
      <c r="DG268" s="40">
        <v>4.8058203946350603E-2</v>
      </c>
      <c r="DH268" s="40">
        <v>1.8371190301282699E-2</v>
      </c>
      <c r="DI268" s="40">
        <v>5.9322208848623499E-2</v>
      </c>
      <c r="DJ268" s="40">
        <v>3.6818029062057299E-2</v>
      </c>
      <c r="DK268" s="40">
        <v>4.1604738677577899E-2</v>
      </c>
      <c r="DL268" s="40">
        <v>6.3872532763669193E-2</v>
      </c>
      <c r="DM268" s="40">
        <v>-2.1063200290352999E-2</v>
      </c>
      <c r="DN268" s="40">
        <v>0.139545474060844</v>
      </c>
      <c r="DO268" s="40">
        <v>1.5194348259018999</v>
      </c>
      <c r="DP268" s="40">
        <v>1.83822108269207</v>
      </c>
      <c r="DQ268" s="40">
        <v>2.0895656982137498</v>
      </c>
      <c r="DR268" s="40">
        <v>2.2346859918885298</v>
      </c>
      <c r="DS268" s="40">
        <v>1.8579526294818101</v>
      </c>
      <c r="DT268" s="40">
        <v>-0.27512350951366399</v>
      </c>
      <c r="DU268" s="40">
        <v>-0.63243356341611401</v>
      </c>
      <c r="DV268" s="40">
        <v>-0.46574467284656701</v>
      </c>
      <c r="DW268" s="40">
        <v>-0.36238396968227399</v>
      </c>
      <c r="DX268" s="40">
        <v>-0.29430799798610502</v>
      </c>
      <c r="DY268" s="40">
        <v>0.119743905056658</v>
      </c>
      <c r="DZ268" s="40">
        <v>0.16150929341711701</v>
      </c>
      <c r="EA268" s="40">
        <v>0.10547422441209101</v>
      </c>
      <c r="EB268" s="40">
        <v>0.124801452303997</v>
      </c>
      <c r="EC268" s="40">
        <v>0.145896994087759</v>
      </c>
      <c r="ED268" s="40">
        <v>9.9715327160965705E-2</v>
      </c>
      <c r="EE268" s="40">
        <v>9.0624637368391894E-2</v>
      </c>
      <c r="EF268" s="40">
        <v>5.6727940108040699E-2</v>
      </c>
      <c r="EG268" s="40">
        <v>0.105626110150892</v>
      </c>
      <c r="EH268" s="40">
        <v>9.8181979477586903E-2</v>
      </c>
      <c r="EI268" s="40">
        <v>8.4770745295684596E-2</v>
      </c>
      <c r="EJ268" s="40">
        <v>9.5613422376124996E-2</v>
      </c>
      <c r="EK268" s="40">
        <v>1.0450738201666599E-2</v>
      </c>
      <c r="EL268" s="40">
        <v>0.211131485618827</v>
      </c>
      <c r="EM268" s="40">
        <v>1.6501342755874699</v>
      </c>
      <c r="EN268" s="40">
        <v>1.9657074006993001</v>
      </c>
      <c r="EO268" s="40">
        <v>2.2490729548708401</v>
      </c>
      <c r="EP268" s="40">
        <v>2.3999240394326198</v>
      </c>
      <c r="EQ268" s="40">
        <v>2.0237239014448498</v>
      </c>
      <c r="ER268" s="40">
        <v>-0.13266615617168401</v>
      </c>
      <c r="ES268" s="40">
        <v>-0.48244276905192601</v>
      </c>
      <c r="ET268" s="40">
        <v>-0.304238904773321</v>
      </c>
      <c r="EU268" s="40">
        <v>-0.23033598511850301</v>
      </c>
      <c r="EV268" s="40">
        <v>-0.19085653161567001</v>
      </c>
      <c r="EW268" s="40">
        <v>71.138860714706894</v>
      </c>
      <c r="EX268" s="40">
        <v>70.842599363132507</v>
      </c>
      <c r="EY268" s="40">
        <v>70.096485434603096</v>
      </c>
      <c r="EZ268" s="40">
        <v>68.174513503950905</v>
      </c>
      <c r="FA268" s="40">
        <v>66.643306993749306</v>
      </c>
      <c r="FB268" s="40">
        <v>65.399516452411802</v>
      </c>
      <c r="FC268" s="40">
        <v>65.504517042103998</v>
      </c>
      <c r="FD268" s="40">
        <v>66.414211581554397</v>
      </c>
      <c r="FE268" s="40">
        <v>71.3203089987027</v>
      </c>
      <c r="FF268" s="40">
        <v>77.525415732987398</v>
      </c>
      <c r="FG268" s="40">
        <v>82.353249203915595</v>
      </c>
      <c r="FH268" s="40">
        <v>85.780929354876804</v>
      </c>
      <c r="FI268" s="40">
        <v>88.817596414671499</v>
      </c>
      <c r="FJ268" s="40">
        <v>91.173381294964003</v>
      </c>
      <c r="FK268" s="40">
        <v>93.258226205920494</v>
      </c>
      <c r="FL268" s="40">
        <v>94.707996225970007</v>
      </c>
      <c r="FM268" s="40">
        <v>95.669194480481195</v>
      </c>
      <c r="FN268" s="40">
        <v>95.991720721783196</v>
      </c>
      <c r="FO268" s="40">
        <v>95.009895034791796</v>
      </c>
      <c r="FP268" s="40">
        <v>92.502476707158905</v>
      </c>
      <c r="FQ268" s="40">
        <v>86.676188229744099</v>
      </c>
      <c r="FR268" s="40">
        <v>81.728706215355601</v>
      </c>
      <c r="FS268" s="40">
        <v>78.410590871565006</v>
      </c>
      <c r="FT268" s="40">
        <v>76.034744663285807</v>
      </c>
      <c r="FU268" s="40">
        <v>2.5485604344036999E-2</v>
      </c>
      <c r="FV268" s="40">
        <v>0</v>
      </c>
      <c r="FW268" s="40">
        <v>0</v>
      </c>
      <c r="FX268" s="41">
        <v>1</v>
      </c>
      <c r="FY268" s="22"/>
      <c r="FZ268" s="22"/>
    </row>
    <row r="269" spans="1:182" x14ac:dyDescent="0.2">
      <c r="A269" t="s">
        <v>42</v>
      </c>
      <c r="B269" t="s">
        <v>58</v>
      </c>
      <c r="C269" t="s">
        <v>3</v>
      </c>
      <c r="D269" t="s">
        <v>40</v>
      </c>
      <c r="E269" t="s">
        <v>1</v>
      </c>
      <c r="F269" s="22" t="s">
        <v>77</v>
      </c>
      <c r="G269" s="35">
        <v>43690</v>
      </c>
      <c r="H269" s="40">
        <v>6047</v>
      </c>
      <c r="I269" s="40">
        <v>5.5153113554596196</v>
      </c>
      <c r="J269" s="40">
        <v>4.8456707427057299</v>
      </c>
      <c r="K269" s="40">
        <v>4.3988343553248104</v>
      </c>
      <c r="L269" s="40">
        <v>4.1306529117692596</v>
      </c>
      <c r="M269" s="40">
        <v>4.0555206442767</v>
      </c>
      <c r="N269" s="40">
        <v>4.2624329202560096</v>
      </c>
      <c r="O269" s="40">
        <v>4.7029308594361003</v>
      </c>
      <c r="P269" s="40">
        <v>5.0794548790226299</v>
      </c>
      <c r="Q269" s="40">
        <v>5.0895339487383904</v>
      </c>
      <c r="R269" s="40">
        <v>5.4687054989413104</v>
      </c>
      <c r="S269" s="40">
        <v>6.0175298475695902</v>
      </c>
      <c r="T269" s="40">
        <v>6.81490877805415</v>
      </c>
      <c r="U269" s="40">
        <v>7.8356547222613697</v>
      </c>
      <c r="V269" s="40">
        <v>8.9021510171863802</v>
      </c>
      <c r="W269" s="40">
        <v>9.9273617391042492</v>
      </c>
      <c r="X269" s="40">
        <v>11.026989269553599</v>
      </c>
      <c r="Y269" s="40">
        <v>12.0065294649905</v>
      </c>
      <c r="Z269" s="40">
        <v>12.8488125551427</v>
      </c>
      <c r="AA269" s="40">
        <v>13.0194618875082</v>
      </c>
      <c r="AB269" s="40">
        <v>12.4916623620019</v>
      </c>
      <c r="AC269" s="40">
        <v>11.487171494506301</v>
      </c>
      <c r="AD269" s="40">
        <v>10.4039464568555</v>
      </c>
      <c r="AE269" s="40">
        <v>8.6723018831810101</v>
      </c>
      <c r="AF269" s="40">
        <v>7.0461207845727296</v>
      </c>
      <c r="AG269" s="40">
        <v>-7.0478288944285802E-2</v>
      </c>
      <c r="AH269" s="40">
        <v>-3.3634860106099E-2</v>
      </c>
      <c r="AI269" s="40">
        <v>-9.8971485942942306E-2</v>
      </c>
      <c r="AJ269" s="40">
        <v>-0.10715337607257799</v>
      </c>
      <c r="AK269" s="40">
        <v>-6.84233124185189E-2</v>
      </c>
      <c r="AL269" s="40">
        <v>-5.5862803232909097E-2</v>
      </c>
      <c r="AM269" s="40">
        <v>-7.1114671622090897E-2</v>
      </c>
      <c r="AN269" s="40">
        <v>-0.11477362338046999</v>
      </c>
      <c r="AO269" s="40">
        <v>-9.1319676688847204E-2</v>
      </c>
      <c r="AP269" s="40">
        <v>-7.2975188750274894E-2</v>
      </c>
      <c r="AQ269" s="40">
        <v>-0.101397577304491</v>
      </c>
      <c r="AR269" s="40">
        <v>-4.1135496716708402E-2</v>
      </c>
      <c r="AS269" s="40">
        <v>-1.92451351660386E-2</v>
      </c>
      <c r="AT269" s="40">
        <v>-3.11340186473473E-2</v>
      </c>
      <c r="AU269" s="40">
        <v>0.714331703584973</v>
      </c>
      <c r="AV269" s="40">
        <v>0.92007749508876402</v>
      </c>
      <c r="AW269" s="40">
        <v>0.97105021311471196</v>
      </c>
      <c r="AX269" s="40">
        <v>1.05283066637556</v>
      </c>
      <c r="AY269" s="40">
        <v>0.98794879620076403</v>
      </c>
      <c r="AZ269" s="40">
        <v>-0.17136918137266599</v>
      </c>
      <c r="BA269" s="40">
        <v>-0.54078350341887205</v>
      </c>
      <c r="BB269" s="40">
        <v>-0.51313061230653401</v>
      </c>
      <c r="BC269" s="40">
        <v>-0.47011650082782203</v>
      </c>
      <c r="BD269" s="40">
        <v>-0.42817264842621</v>
      </c>
      <c r="BE269" s="40">
        <v>-3.1890844368026902E-2</v>
      </c>
      <c r="BF269" s="40">
        <v>8.1080869599392102E-3</v>
      </c>
      <c r="BG269" s="40">
        <v>-5.3286069529378498E-2</v>
      </c>
      <c r="BH269" s="40">
        <v>-6.03196260287647E-2</v>
      </c>
      <c r="BI269" s="40">
        <v>-1.9364230028166E-2</v>
      </c>
      <c r="BJ269" s="40">
        <v>-1.6678351718003501E-2</v>
      </c>
      <c r="BK269" s="40">
        <v>-2.71554380320565E-2</v>
      </c>
      <c r="BL269" s="40">
        <v>-7.4342968724072103E-2</v>
      </c>
      <c r="BM269" s="40">
        <v>-5.4123517045588598E-2</v>
      </c>
      <c r="BN269" s="40">
        <v>-3.0337859275563601E-2</v>
      </c>
      <c r="BO269" s="40">
        <v>-6.84108192286602E-2</v>
      </c>
      <c r="BP269" s="40">
        <v>-2.3535732945269099E-2</v>
      </c>
      <c r="BQ269" s="40">
        <v>-1.6677181088970399E-3</v>
      </c>
      <c r="BR269" s="40">
        <v>1.72699346187737E-2</v>
      </c>
      <c r="BS269" s="40">
        <v>0.81247432954148902</v>
      </c>
      <c r="BT269" s="40">
        <v>1.0032997885153201</v>
      </c>
      <c r="BU269" s="40">
        <v>1.06996648752373</v>
      </c>
      <c r="BV269" s="40">
        <v>1.1526303409095999</v>
      </c>
      <c r="BW269" s="40">
        <v>1.08886757935089</v>
      </c>
      <c r="BX269" s="40">
        <v>-6.6854320314524901E-2</v>
      </c>
      <c r="BY269" s="40">
        <v>-0.42367036196018498</v>
      </c>
      <c r="BZ269" s="40">
        <v>-0.40977021282138398</v>
      </c>
      <c r="CA269" s="40">
        <v>-0.38444921430371998</v>
      </c>
      <c r="CB269" s="40">
        <v>-0.36688984378332401</v>
      </c>
      <c r="CC269" s="40">
        <v>-5.1652978022859201E-3</v>
      </c>
      <c r="CD269" s="40">
        <v>3.7019124937588702E-2</v>
      </c>
      <c r="CE269" s="40">
        <v>-2.1644489291459099E-2</v>
      </c>
      <c r="CF269" s="40">
        <v>-2.7882713416668699E-2</v>
      </c>
      <c r="CG269" s="40">
        <v>1.46139409881799E-2</v>
      </c>
      <c r="CH269" s="40">
        <v>1.04606800347997E-2</v>
      </c>
      <c r="CI269" s="40">
        <v>3.2905932407055402E-3</v>
      </c>
      <c r="CJ269" s="40">
        <v>-4.6340820471742601E-2</v>
      </c>
      <c r="CK269" s="40">
        <v>-2.8361570186214099E-2</v>
      </c>
      <c r="CL269" s="40">
        <v>-8.0737476619758099E-4</v>
      </c>
      <c r="CM269" s="40">
        <v>-4.5564291071912399E-2</v>
      </c>
      <c r="CN269" s="40">
        <v>-1.13461901708032E-2</v>
      </c>
      <c r="CO269" s="40">
        <v>1.0506347399320401E-2</v>
      </c>
      <c r="CP269" s="40">
        <v>5.0794365199376898E-2</v>
      </c>
      <c r="CQ269" s="40">
        <v>0.88044761331003096</v>
      </c>
      <c r="CR269" s="40">
        <v>1.0609392954249699</v>
      </c>
      <c r="CS269" s="40">
        <v>1.13847559785373</v>
      </c>
      <c r="CT269" s="40">
        <v>1.2217512914751201</v>
      </c>
      <c r="CU269" s="40">
        <v>1.1587636211348</v>
      </c>
      <c r="CV269" s="40">
        <v>5.5323540738543998E-3</v>
      </c>
      <c r="CW269" s="40">
        <v>-0.34255815694415198</v>
      </c>
      <c r="CX269" s="40">
        <v>-0.33818311500165699</v>
      </c>
      <c r="CY269" s="40">
        <v>-0.32511631262281498</v>
      </c>
      <c r="CZ269" s="40">
        <v>-0.32444555997163299</v>
      </c>
      <c r="DA269" s="40">
        <v>2.1560248763455098E-2</v>
      </c>
      <c r="DB269" s="40">
        <v>6.5930162915238094E-2</v>
      </c>
      <c r="DC269" s="40">
        <v>9.9970909464603408E-3</v>
      </c>
      <c r="DD269" s="40">
        <v>4.5541991954273098E-3</v>
      </c>
      <c r="DE269" s="40">
        <v>4.85921120045259E-2</v>
      </c>
      <c r="DF269" s="40">
        <v>3.7599711787602998E-2</v>
      </c>
      <c r="DG269" s="40">
        <v>3.3736624513467497E-2</v>
      </c>
      <c r="DH269" s="40">
        <v>-1.8338672219413099E-2</v>
      </c>
      <c r="DI269" s="40">
        <v>-2.59962332683951E-3</v>
      </c>
      <c r="DJ269" s="40">
        <v>2.8723109743168499E-2</v>
      </c>
      <c r="DK269" s="40">
        <v>-2.27177629151647E-2</v>
      </c>
      <c r="DL269" s="40">
        <v>8.4335260366272897E-4</v>
      </c>
      <c r="DM269" s="40">
        <v>2.2680412907537799E-2</v>
      </c>
      <c r="DN269" s="40">
        <v>8.4318795779980096E-2</v>
      </c>
      <c r="DO269" s="40">
        <v>0.94842089707857402</v>
      </c>
      <c r="DP269" s="40">
        <v>1.1185788023346199</v>
      </c>
      <c r="DQ269" s="40">
        <v>1.2069847081837299</v>
      </c>
      <c r="DR269" s="40">
        <v>1.29087224204064</v>
      </c>
      <c r="DS269" s="40">
        <v>1.2286596629187101</v>
      </c>
      <c r="DT269" s="40">
        <v>7.7919028462233697E-2</v>
      </c>
      <c r="DU269" s="40">
        <v>-0.26144595192811898</v>
      </c>
      <c r="DV269" s="40">
        <v>-0.26659601718192999</v>
      </c>
      <c r="DW269" s="40">
        <v>-0.26578341094190999</v>
      </c>
      <c r="DX269" s="40">
        <v>-0.28200127615994097</v>
      </c>
      <c r="DY269" s="40">
        <v>6.0147693339714002E-2</v>
      </c>
      <c r="DZ269" s="40">
        <v>0.10767310998127599</v>
      </c>
      <c r="EA269" s="40">
        <v>5.56825073600241E-2</v>
      </c>
      <c r="EB269" s="40">
        <v>5.1387949239240803E-2</v>
      </c>
      <c r="EC269" s="40">
        <v>9.7651194394878696E-2</v>
      </c>
      <c r="ED269" s="40">
        <v>7.6784163302508604E-2</v>
      </c>
      <c r="EE269" s="40">
        <v>7.7695858103502005E-2</v>
      </c>
      <c r="EF269" s="40">
        <v>2.2091982436984601E-2</v>
      </c>
      <c r="EG269" s="40">
        <v>3.4596536316419103E-2</v>
      </c>
      <c r="EH269" s="40">
        <v>7.1360439217879795E-2</v>
      </c>
      <c r="EI269" s="40">
        <v>1.02689951606659E-2</v>
      </c>
      <c r="EJ269" s="40">
        <v>1.8443116375102001E-2</v>
      </c>
      <c r="EK269" s="40">
        <v>4.0257829964679297E-2</v>
      </c>
      <c r="EL269" s="40">
        <v>0.13272274904610101</v>
      </c>
      <c r="EM269" s="40">
        <v>1.04656352303509</v>
      </c>
      <c r="EN269" s="40">
        <v>1.20180109576117</v>
      </c>
      <c r="EO269" s="40">
        <v>1.3059009825927399</v>
      </c>
      <c r="EP269" s="40">
        <v>1.3906719165746899</v>
      </c>
      <c r="EQ269" s="40">
        <v>1.32957844606884</v>
      </c>
      <c r="ER269" s="40">
        <v>0.18243388952037501</v>
      </c>
      <c r="ES269" s="40">
        <v>-0.144332810469432</v>
      </c>
      <c r="ET269" s="40">
        <v>-0.16323561769678099</v>
      </c>
      <c r="EU269" s="40">
        <v>-0.180116124417808</v>
      </c>
      <c r="EV269" s="40">
        <v>-0.22071847151705501</v>
      </c>
      <c r="EW269" s="40">
        <v>71.125611167536704</v>
      </c>
      <c r="EX269" s="40">
        <v>70.838002220280103</v>
      </c>
      <c r="EY269" s="40">
        <v>70.092165245529898</v>
      </c>
      <c r="EZ269" s="40">
        <v>68.184200581051996</v>
      </c>
      <c r="FA269" s="40">
        <v>66.660686869641196</v>
      </c>
      <c r="FB269" s="40">
        <v>65.359331081559901</v>
      </c>
      <c r="FC269" s="40">
        <v>65.474762028485699</v>
      </c>
      <c r="FD269" s="40">
        <v>66.396827833809695</v>
      </c>
      <c r="FE269" s="40">
        <v>71.339383990363004</v>
      </c>
      <c r="FF269" s="40">
        <v>77.553357583201503</v>
      </c>
      <c r="FG269" s="40">
        <v>82.384899733094002</v>
      </c>
      <c r="FH269" s="40">
        <v>85.805914448354898</v>
      </c>
      <c r="FI269" s="40">
        <v>88.826310319578596</v>
      </c>
      <c r="FJ269" s="40">
        <v>91.172319720339203</v>
      </c>
      <c r="FK269" s="40">
        <v>93.253371755202295</v>
      </c>
      <c r="FL269" s="40">
        <v>94.6903417814205</v>
      </c>
      <c r="FM269" s="40">
        <v>95.646314098778802</v>
      </c>
      <c r="FN269" s="40">
        <v>95.966435977986194</v>
      </c>
      <c r="FO269" s="40">
        <v>94.962644967758706</v>
      </c>
      <c r="FP269" s="40">
        <v>92.417684295061093</v>
      </c>
      <c r="FQ269" s="40">
        <v>86.551019203061202</v>
      </c>
      <c r="FR269" s="40">
        <v>81.610884096653095</v>
      </c>
      <c r="FS269" s="40">
        <v>78.314039728842403</v>
      </c>
      <c r="FT269" s="40">
        <v>75.964357417861507</v>
      </c>
      <c r="FU269" s="40">
        <v>2.1011267802586799E-2</v>
      </c>
      <c r="FV269" s="40">
        <v>0</v>
      </c>
      <c r="FW269" s="40">
        <v>0</v>
      </c>
      <c r="FX269" s="41">
        <v>1</v>
      </c>
      <c r="FY269" s="22"/>
      <c r="FZ269" s="22"/>
    </row>
    <row r="270" spans="1:182" x14ac:dyDescent="0.2">
      <c r="A270" t="s">
        <v>42</v>
      </c>
      <c r="B270" t="s">
        <v>58</v>
      </c>
      <c r="C270" t="s">
        <v>3</v>
      </c>
      <c r="D270" t="s">
        <v>40</v>
      </c>
      <c r="E270" t="s">
        <v>1</v>
      </c>
      <c r="F270" s="22" t="s">
        <v>78</v>
      </c>
      <c r="G270" s="35">
        <v>43690</v>
      </c>
      <c r="H270" s="40">
        <v>1713</v>
      </c>
      <c r="I270" s="40">
        <v>1.30011634472524</v>
      </c>
      <c r="J270" s="40">
        <v>1.14829437341711</v>
      </c>
      <c r="K270" s="40">
        <v>1.05772103592613</v>
      </c>
      <c r="L270" s="40">
        <v>1.00637367838429</v>
      </c>
      <c r="M270" s="40">
        <v>0.99838942573381595</v>
      </c>
      <c r="N270" s="40">
        <v>1.055020970882</v>
      </c>
      <c r="O270" s="40">
        <v>1.1841791556829699</v>
      </c>
      <c r="P270" s="40">
        <v>1.3104609580903499</v>
      </c>
      <c r="Q270" s="40">
        <v>1.35251405829571</v>
      </c>
      <c r="R270" s="40">
        <v>1.4581263622709699</v>
      </c>
      <c r="S270" s="40">
        <v>1.5921453727342301</v>
      </c>
      <c r="T270" s="40">
        <v>1.7853902951724301</v>
      </c>
      <c r="U270" s="40">
        <v>2.0450364260152898</v>
      </c>
      <c r="V270" s="40">
        <v>2.34289736172185</v>
      </c>
      <c r="W270" s="40">
        <v>2.6251066229717499</v>
      </c>
      <c r="X270" s="40">
        <v>2.9711946019903901</v>
      </c>
      <c r="Y270" s="40">
        <v>3.32317019763989</v>
      </c>
      <c r="Z270" s="40">
        <v>3.5752073171016399</v>
      </c>
      <c r="AA270" s="40">
        <v>3.59951365572981</v>
      </c>
      <c r="AB270" s="40">
        <v>3.4565556689693802</v>
      </c>
      <c r="AC270" s="40">
        <v>3.0772373532841</v>
      </c>
      <c r="AD270" s="40">
        <v>2.6897442490899102</v>
      </c>
      <c r="AE270" s="40">
        <v>2.1762108684204602</v>
      </c>
      <c r="AF270" s="40">
        <v>1.71649547549208</v>
      </c>
      <c r="AG270" s="40">
        <v>-3.0599277967196799E-2</v>
      </c>
      <c r="AH270" s="40">
        <v>-1.02048655567369E-2</v>
      </c>
      <c r="AI270" s="40">
        <v>-3.0214286383985701E-2</v>
      </c>
      <c r="AJ270" s="40">
        <v>3.9778836882763401E-4</v>
      </c>
      <c r="AK270" s="40">
        <v>-8.5061454206903104E-3</v>
      </c>
      <c r="AL270" s="40">
        <v>-1.0282657452689199E-2</v>
      </c>
      <c r="AM270" s="40">
        <v>-1.7096980829717601E-2</v>
      </c>
      <c r="AN270" s="40">
        <v>-3.1522789382407601E-2</v>
      </c>
      <c r="AO270" s="40">
        <v>-2.05675048709155E-2</v>
      </c>
      <c r="AP270" s="40">
        <v>-4.4135739476994597E-2</v>
      </c>
      <c r="AQ270" s="40">
        <v>7.6832687592004404E-3</v>
      </c>
      <c r="AR270" s="40">
        <v>1.88416436738275E-4</v>
      </c>
      <c r="AS270" s="40">
        <v>-3.7776208316725603E-2</v>
      </c>
      <c r="AT270" s="40">
        <v>-6.8199599484757303E-2</v>
      </c>
      <c r="AU270" s="40">
        <v>0.45753474986435699</v>
      </c>
      <c r="AV270" s="40">
        <v>0.60331088406335698</v>
      </c>
      <c r="AW270" s="40">
        <v>0.73595468157084898</v>
      </c>
      <c r="AX270" s="40">
        <v>0.818061475352729</v>
      </c>
      <c r="AY270" s="40">
        <v>0.48623783398905501</v>
      </c>
      <c r="AZ270" s="40">
        <v>-0.47991954054833802</v>
      </c>
      <c r="BA270" s="40">
        <v>-0.446815598569686</v>
      </c>
      <c r="BB270" s="40">
        <v>-0.34457973897851002</v>
      </c>
      <c r="BC270" s="40">
        <v>-0.19440193817148901</v>
      </c>
      <c r="BD270" s="40">
        <v>-0.119592883301346</v>
      </c>
      <c r="BE270" s="40">
        <v>-1.4133210807190001E-2</v>
      </c>
      <c r="BF270" s="40">
        <v>3.31966781233864E-3</v>
      </c>
      <c r="BG270" s="40">
        <v>-1.55346669922325E-2</v>
      </c>
      <c r="BH270" s="40">
        <v>1.2895668748042001E-2</v>
      </c>
      <c r="BI270" s="40">
        <v>1.9752179246775E-3</v>
      </c>
      <c r="BJ270" s="40">
        <v>-1.59862105123777E-3</v>
      </c>
      <c r="BK270" s="40">
        <v>-1.7043923851193599E-3</v>
      </c>
      <c r="BL270" s="40">
        <v>-1.6433023432868701E-2</v>
      </c>
      <c r="BM270" s="40">
        <v>-3.9587011933026302E-3</v>
      </c>
      <c r="BN270" s="40">
        <v>-2.2349959140557599E-2</v>
      </c>
      <c r="BO270" s="40">
        <v>2.8232883660651201E-2</v>
      </c>
      <c r="BP270" s="40">
        <v>1.12978782335213E-2</v>
      </c>
      <c r="BQ270" s="40">
        <v>-2.6614725669952499E-2</v>
      </c>
      <c r="BR270" s="40">
        <v>-3.7511963098215799E-2</v>
      </c>
      <c r="BS270" s="40">
        <v>0.49605485556281398</v>
      </c>
      <c r="BT270" s="40">
        <v>0.643487290041592</v>
      </c>
      <c r="BU270" s="40">
        <v>0.78328233550139204</v>
      </c>
      <c r="BV270" s="40">
        <v>0.87570973329039203</v>
      </c>
      <c r="BW270" s="40">
        <v>0.54341577680014597</v>
      </c>
      <c r="BX270" s="40">
        <v>-0.43487369527259501</v>
      </c>
      <c r="BY270" s="40">
        <v>-0.40783548936938102</v>
      </c>
      <c r="BZ270" s="40">
        <v>-0.29731368869581998</v>
      </c>
      <c r="CA270" s="40">
        <v>-0.150119423666181</v>
      </c>
      <c r="CB270" s="40">
        <v>-9.0229864543998103E-2</v>
      </c>
      <c r="CC270" s="40">
        <v>-2.72886285225618E-3</v>
      </c>
      <c r="CD270" s="40">
        <v>1.2686718424379699E-2</v>
      </c>
      <c r="CE270" s="40">
        <v>-5.3676073195887799E-3</v>
      </c>
      <c r="CF270" s="40">
        <v>2.1551662626767502E-2</v>
      </c>
      <c r="CG270" s="40">
        <v>9.2345782486162094E-3</v>
      </c>
      <c r="CH270" s="40">
        <v>4.4159161064876397E-3</v>
      </c>
      <c r="CI270" s="40">
        <v>8.9564674816284794E-3</v>
      </c>
      <c r="CJ270" s="40">
        <v>-5.9818975037197498E-3</v>
      </c>
      <c r="CK270" s="40">
        <v>7.5445056389111601E-3</v>
      </c>
      <c r="CL270" s="40">
        <v>-7.2611940449110197E-3</v>
      </c>
      <c r="CM270" s="40">
        <v>4.24654843417199E-2</v>
      </c>
      <c r="CN270" s="40">
        <v>1.8992257631552701E-2</v>
      </c>
      <c r="CO270" s="40">
        <v>-1.8884316789687602E-2</v>
      </c>
      <c r="CP270" s="40">
        <v>-1.6257799619724199E-2</v>
      </c>
      <c r="CQ270" s="40">
        <v>0.52273376342692202</v>
      </c>
      <c r="CR270" s="40">
        <v>0.67131334643393603</v>
      </c>
      <c r="CS270" s="40">
        <v>0.81606132444087298</v>
      </c>
      <c r="CT270" s="40">
        <v>0.91563674112585602</v>
      </c>
      <c r="CU270" s="40">
        <v>0.58301704581165403</v>
      </c>
      <c r="CV270" s="40">
        <v>-0.403675080056424</v>
      </c>
      <c r="CW270" s="40">
        <v>-0.380837984481188</v>
      </c>
      <c r="CX270" s="40">
        <v>-0.26457736625518102</v>
      </c>
      <c r="CY270" s="40">
        <v>-0.11944948901630199</v>
      </c>
      <c r="CZ270" s="40">
        <v>-6.9893127200342894E-2</v>
      </c>
      <c r="DA270" s="40">
        <v>8.6754851026776495E-3</v>
      </c>
      <c r="DB270" s="40">
        <v>2.2053769036420701E-2</v>
      </c>
      <c r="DC270" s="40">
        <v>4.7994523530549204E-3</v>
      </c>
      <c r="DD270" s="40">
        <v>3.02076565054929E-2</v>
      </c>
      <c r="DE270" s="40">
        <v>1.6493938572554899E-2</v>
      </c>
      <c r="DF270" s="40">
        <v>1.04304532642131E-2</v>
      </c>
      <c r="DG270" s="40">
        <v>1.96173273483763E-2</v>
      </c>
      <c r="DH270" s="40">
        <v>4.4692284254291498E-3</v>
      </c>
      <c r="DI270" s="40">
        <v>1.9047712471125001E-2</v>
      </c>
      <c r="DJ270" s="40">
        <v>7.8275710507355496E-3</v>
      </c>
      <c r="DK270" s="40">
        <v>5.6698085022788697E-2</v>
      </c>
      <c r="DL270" s="40">
        <v>2.6686637029584102E-2</v>
      </c>
      <c r="DM270" s="40">
        <v>-1.1153907909422601E-2</v>
      </c>
      <c r="DN270" s="40">
        <v>4.9963638587674402E-3</v>
      </c>
      <c r="DO270" s="40">
        <v>0.549412671291029</v>
      </c>
      <c r="DP270" s="40">
        <v>0.69913940282627995</v>
      </c>
      <c r="DQ270" s="40">
        <v>0.84884031338035404</v>
      </c>
      <c r="DR270" s="40">
        <v>0.95556374896132101</v>
      </c>
      <c r="DS270" s="40">
        <v>0.62261831482316199</v>
      </c>
      <c r="DT270" s="40">
        <v>-0.37247646484025299</v>
      </c>
      <c r="DU270" s="40">
        <v>-0.35384047959299503</v>
      </c>
      <c r="DV270" s="40">
        <v>-0.23184104381454201</v>
      </c>
      <c r="DW270" s="40">
        <v>-8.8779554366422306E-2</v>
      </c>
      <c r="DX270" s="40">
        <v>-4.9556389856687602E-2</v>
      </c>
      <c r="DY270" s="40">
        <v>2.51415522626845E-2</v>
      </c>
      <c r="DZ270" s="40">
        <v>3.5578302405496198E-2</v>
      </c>
      <c r="EA270" s="40">
        <v>1.9479071744808198E-2</v>
      </c>
      <c r="EB270" s="40">
        <v>4.2705536884707303E-2</v>
      </c>
      <c r="EC270" s="40">
        <v>2.69753019179227E-2</v>
      </c>
      <c r="ED270" s="40">
        <v>1.9114489665664501E-2</v>
      </c>
      <c r="EE270" s="40">
        <v>3.5009915792974501E-2</v>
      </c>
      <c r="EF270" s="40">
        <v>1.9558994374968101E-2</v>
      </c>
      <c r="EG270" s="40">
        <v>3.5656516148737799E-2</v>
      </c>
      <c r="EH270" s="40">
        <v>2.9613351387172599E-2</v>
      </c>
      <c r="EI270" s="40">
        <v>7.7247699924239396E-2</v>
      </c>
      <c r="EJ270" s="40">
        <v>3.77960988263671E-2</v>
      </c>
      <c r="EK270" s="40">
        <v>7.5747373505383003E-6</v>
      </c>
      <c r="EL270" s="40">
        <v>3.5684000245309003E-2</v>
      </c>
      <c r="EM270" s="40">
        <v>0.58793277698948598</v>
      </c>
      <c r="EN270" s="40">
        <v>0.73931580880451497</v>
      </c>
      <c r="EO270" s="40">
        <v>0.89616796731089798</v>
      </c>
      <c r="EP270" s="40">
        <v>1.0132120068989801</v>
      </c>
      <c r="EQ270" s="40">
        <v>0.679796257634254</v>
      </c>
      <c r="ER270" s="40">
        <v>-0.32743061956451103</v>
      </c>
      <c r="ES270" s="40">
        <v>-0.31486037039268999</v>
      </c>
      <c r="ET270" s="40">
        <v>-0.184574993531852</v>
      </c>
      <c r="EU270" s="40">
        <v>-4.4497039861114203E-2</v>
      </c>
      <c r="EV270" s="40">
        <v>-2.01933710993395E-2</v>
      </c>
      <c r="EW270" s="40">
        <v>71.053482911557495</v>
      </c>
      <c r="EX270" s="40">
        <v>70.746249673884705</v>
      </c>
      <c r="EY270" s="40">
        <v>70.019697364988303</v>
      </c>
      <c r="EZ270" s="40">
        <v>67.992597182363696</v>
      </c>
      <c r="FA270" s="40">
        <v>66.453659013827306</v>
      </c>
      <c r="FB270" s="40">
        <v>65.529937385859597</v>
      </c>
      <c r="FC270" s="40">
        <v>65.647632402817607</v>
      </c>
      <c r="FD270" s="40">
        <v>66.494129924341294</v>
      </c>
      <c r="FE270" s="40">
        <v>71.1954082963736</v>
      </c>
      <c r="FF270" s="40">
        <v>77.389022958518098</v>
      </c>
      <c r="FG270" s="40">
        <v>82.2585768327681</v>
      </c>
      <c r="FH270" s="40">
        <v>85.719475606574505</v>
      </c>
      <c r="FI270" s="40">
        <v>88.819462561961899</v>
      </c>
      <c r="FJ270" s="40">
        <v>91.185527002347996</v>
      </c>
      <c r="FK270" s="40">
        <v>93.277980693973404</v>
      </c>
      <c r="FL270" s="40">
        <v>94.784242108009394</v>
      </c>
      <c r="FM270" s="40">
        <v>95.769925645708298</v>
      </c>
      <c r="FN270" s="40">
        <v>96.095780067831996</v>
      </c>
      <c r="FO270" s="40">
        <v>95.224041220975707</v>
      </c>
      <c r="FP270" s="40">
        <v>92.891762327158901</v>
      </c>
      <c r="FQ270" s="40">
        <v>87.237738064179496</v>
      </c>
      <c r="FR270" s="40">
        <v>82.234737803287203</v>
      </c>
      <c r="FS270" s="40">
        <v>78.812548917297093</v>
      </c>
      <c r="FT270" s="40">
        <v>76.276643621184405</v>
      </c>
      <c r="FU270" s="40">
        <v>3.7139616365287703E-2</v>
      </c>
      <c r="FV270" s="40">
        <v>0</v>
      </c>
      <c r="FW270" s="40">
        <v>0</v>
      </c>
      <c r="FX270" s="41">
        <v>1</v>
      </c>
      <c r="FY270" s="22"/>
      <c r="FZ270" s="22"/>
    </row>
    <row r="271" spans="1:182" x14ac:dyDescent="0.2">
      <c r="A271" t="s">
        <v>42</v>
      </c>
      <c r="B271" t="s">
        <v>58</v>
      </c>
      <c r="C271" t="s">
        <v>3</v>
      </c>
      <c r="D271" t="s">
        <v>40</v>
      </c>
      <c r="E271" t="s">
        <v>77</v>
      </c>
      <c r="F271" s="22" t="s">
        <v>1</v>
      </c>
      <c r="G271" s="35">
        <v>43690</v>
      </c>
      <c r="H271" s="40">
        <v>5515</v>
      </c>
      <c r="I271" s="40">
        <v>4.8556215913449403</v>
      </c>
      <c r="J271" s="40">
        <v>4.2901083661296404</v>
      </c>
      <c r="K271" s="40">
        <v>3.91666436456289</v>
      </c>
      <c r="L271" s="40">
        <v>3.7103531491458002</v>
      </c>
      <c r="M271" s="40">
        <v>3.6758928938161102</v>
      </c>
      <c r="N271" s="40">
        <v>3.9252390058199098</v>
      </c>
      <c r="O271" s="40">
        <v>4.3806915100917196</v>
      </c>
      <c r="P271" s="40">
        <v>4.7360944731964896</v>
      </c>
      <c r="Q271" s="40">
        <v>4.7414295431789597</v>
      </c>
      <c r="R271" s="40">
        <v>5.0054105930774897</v>
      </c>
      <c r="S271" s="40">
        <v>5.4334759062340803</v>
      </c>
      <c r="T271" s="40">
        <v>6.0480014075191004</v>
      </c>
      <c r="U271" s="40">
        <v>6.8771613671152103</v>
      </c>
      <c r="V271" s="40">
        <v>7.8200224266864904</v>
      </c>
      <c r="W271" s="40">
        <v>8.7418135897445506</v>
      </c>
      <c r="X271" s="40">
        <v>9.7824813645709607</v>
      </c>
      <c r="Y271" s="40">
        <v>10.8038347489058</v>
      </c>
      <c r="Z271" s="40">
        <v>11.6879290536053</v>
      </c>
      <c r="AA271" s="40">
        <v>11.9018210436288</v>
      </c>
      <c r="AB271" s="40">
        <v>11.466930178436</v>
      </c>
      <c r="AC271" s="40">
        <v>10.478703914359301</v>
      </c>
      <c r="AD271" s="40">
        <v>9.4002308595052195</v>
      </c>
      <c r="AE271" s="40">
        <v>7.7501796332947501</v>
      </c>
      <c r="AF271" s="40">
        <v>6.2245050576312604</v>
      </c>
      <c r="AG271" s="40">
        <v>-7.3430103606179603E-2</v>
      </c>
      <c r="AH271" s="40">
        <v>-6.1711548389424397E-3</v>
      </c>
      <c r="AI271" s="40">
        <v>-6.0958432028965802E-2</v>
      </c>
      <c r="AJ271" s="40">
        <v>-7.1714506309283804E-2</v>
      </c>
      <c r="AK271" s="40">
        <v>-5.3868060974609E-2</v>
      </c>
      <c r="AL271" s="40">
        <v>-3.9004001364446497E-2</v>
      </c>
      <c r="AM271" s="40">
        <v>-8.5315678917287793E-2</v>
      </c>
      <c r="AN271" s="40">
        <v>-0.12593095020338599</v>
      </c>
      <c r="AO271" s="40">
        <v>-8.7972923487055807E-2</v>
      </c>
      <c r="AP271" s="40">
        <v>-4.2062351200852402E-2</v>
      </c>
      <c r="AQ271" s="40">
        <v>-1.8270577064690301E-2</v>
      </c>
      <c r="AR271" s="40">
        <v>-4.6355416905855602E-2</v>
      </c>
      <c r="AS271" s="40">
        <v>-3.5103048365609298E-2</v>
      </c>
      <c r="AT271" s="40">
        <v>-5.1959736349556198E-3</v>
      </c>
      <c r="AU271" s="40">
        <v>1.02578729428964</v>
      </c>
      <c r="AV271" s="40">
        <v>1.27254603668543</v>
      </c>
      <c r="AW271" s="40">
        <v>1.4371137060042101</v>
      </c>
      <c r="AX271" s="40">
        <v>1.5208732476973199</v>
      </c>
      <c r="AY271" s="40">
        <v>1.24858670496435</v>
      </c>
      <c r="AZ271" s="40">
        <v>-0.40353375547756198</v>
      </c>
      <c r="BA271" s="40">
        <v>-0.73910656191550905</v>
      </c>
      <c r="BB271" s="40">
        <v>-0.64428573982093096</v>
      </c>
      <c r="BC271" s="40">
        <v>-0.51285085793162799</v>
      </c>
      <c r="BD271" s="40">
        <v>-0.46883899590288403</v>
      </c>
      <c r="BE271" s="40">
        <v>-2.96810401070596E-2</v>
      </c>
      <c r="BF271" s="40">
        <v>3.5570368136130799E-2</v>
      </c>
      <c r="BG271" s="40">
        <v>-1.3262496437015299E-2</v>
      </c>
      <c r="BH271" s="40">
        <v>-2.7496974564370801E-2</v>
      </c>
      <c r="BI271" s="40">
        <v>-8.0031880524114793E-3</v>
      </c>
      <c r="BJ271" s="40">
        <v>-1.2262494881616201E-2</v>
      </c>
      <c r="BK271" s="40">
        <v>-4.7525427089985001E-2</v>
      </c>
      <c r="BL271" s="40">
        <v>-9.9473001032916106E-2</v>
      </c>
      <c r="BM271" s="40">
        <v>-4.7834092139749797E-2</v>
      </c>
      <c r="BN271" s="40">
        <v>-7.8918665256080892E-3</v>
      </c>
      <c r="BO271" s="40">
        <v>1.6507061100779E-2</v>
      </c>
      <c r="BP271" s="40">
        <v>-2.2520973883669901E-2</v>
      </c>
      <c r="BQ271" s="40">
        <v>-1.13794663457038E-2</v>
      </c>
      <c r="BR271" s="40">
        <v>5.1884622475235301E-2</v>
      </c>
      <c r="BS271" s="40">
        <v>1.10854592117518</v>
      </c>
      <c r="BT271" s="40">
        <v>1.37667128064536</v>
      </c>
      <c r="BU271" s="40">
        <v>1.54958542685804</v>
      </c>
      <c r="BV271" s="40">
        <v>1.6396306626280599</v>
      </c>
      <c r="BW271" s="40">
        <v>1.3693703043574199</v>
      </c>
      <c r="BX271" s="40">
        <v>-0.30833121028246202</v>
      </c>
      <c r="BY271" s="40">
        <v>-0.639431252053001</v>
      </c>
      <c r="BZ271" s="40">
        <v>-0.53697540634157703</v>
      </c>
      <c r="CA271" s="40">
        <v>-0.406759795839361</v>
      </c>
      <c r="CB271" s="40">
        <v>-0.38868067400268302</v>
      </c>
      <c r="CC271" s="40">
        <v>6.1942800096995902E-4</v>
      </c>
      <c r="CD271" s="40">
        <v>6.4480419792716001E-2</v>
      </c>
      <c r="CE271" s="40">
        <v>1.9771563259270399E-2</v>
      </c>
      <c r="CF271" s="40">
        <v>3.1279532236141798E-3</v>
      </c>
      <c r="CG271" s="40">
        <v>2.3762683216714701E-2</v>
      </c>
      <c r="CH271" s="40">
        <v>6.2585910465423004E-3</v>
      </c>
      <c r="CI271" s="40">
        <v>-2.1352013793706701E-2</v>
      </c>
      <c r="CJ271" s="40">
        <v>-8.1148306035506407E-2</v>
      </c>
      <c r="CK271" s="40">
        <v>-2.0034059822324601E-2</v>
      </c>
      <c r="CL271" s="40">
        <v>1.57745070679427E-2</v>
      </c>
      <c r="CM271" s="40">
        <v>4.0593947352106197E-2</v>
      </c>
      <c r="CN271" s="40">
        <v>-6.0133112526534896E-3</v>
      </c>
      <c r="CO271" s="40">
        <v>5.0514142928457899E-3</v>
      </c>
      <c r="CP271" s="40">
        <v>9.1418469458244306E-2</v>
      </c>
      <c r="CQ271" s="40">
        <v>1.16586429405098</v>
      </c>
      <c r="CR271" s="40">
        <v>1.4487881074183899</v>
      </c>
      <c r="CS271" s="40">
        <v>1.6274829981021699</v>
      </c>
      <c r="CT271" s="40">
        <v>1.72188168644193</v>
      </c>
      <c r="CU271" s="40">
        <v>1.4530246573576</v>
      </c>
      <c r="CV271" s="40">
        <v>-0.242394217492997</v>
      </c>
      <c r="CW271" s="40">
        <v>-0.57039643608013701</v>
      </c>
      <c r="CX271" s="40">
        <v>-0.46265259627002903</v>
      </c>
      <c r="CY271" s="40">
        <v>-0.33328144941628002</v>
      </c>
      <c r="CZ271" s="40">
        <v>-0.33316326443849797</v>
      </c>
      <c r="DA271" s="40">
        <v>3.0919896108999499E-2</v>
      </c>
      <c r="DB271" s="40">
        <v>9.3390471449301293E-2</v>
      </c>
      <c r="DC271" s="40">
        <v>5.2805622955556103E-2</v>
      </c>
      <c r="DD271" s="40">
        <v>3.3752881011599199E-2</v>
      </c>
      <c r="DE271" s="40">
        <v>5.5528554485840903E-2</v>
      </c>
      <c r="DF271" s="40">
        <v>2.47796769747008E-2</v>
      </c>
      <c r="DG271" s="40">
        <v>4.8213995025716602E-3</v>
      </c>
      <c r="DH271" s="40">
        <v>-6.2823611038096805E-2</v>
      </c>
      <c r="DI271" s="40">
        <v>7.7659724951005399E-3</v>
      </c>
      <c r="DJ271" s="40">
        <v>3.9440880661493503E-2</v>
      </c>
      <c r="DK271" s="40">
        <v>6.4680833603433394E-2</v>
      </c>
      <c r="DL271" s="40">
        <v>1.0494351378362901E-2</v>
      </c>
      <c r="DM271" s="40">
        <v>2.1482294931395401E-2</v>
      </c>
      <c r="DN271" s="40">
        <v>0.13095231644125299</v>
      </c>
      <c r="DO271" s="40">
        <v>1.22318266692678</v>
      </c>
      <c r="DP271" s="40">
        <v>1.52090493419143</v>
      </c>
      <c r="DQ271" s="40">
        <v>1.70538056934629</v>
      </c>
      <c r="DR271" s="40">
        <v>1.80413271025581</v>
      </c>
      <c r="DS271" s="40">
        <v>1.5366790103577801</v>
      </c>
      <c r="DT271" s="40">
        <v>-0.17645722470353101</v>
      </c>
      <c r="DU271" s="40">
        <v>-0.50136162010727203</v>
      </c>
      <c r="DV271" s="40">
        <v>-0.38832978619848102</v>
      </c>
      <c r="DW271" s="40">
        <v>-0.25980310299319798</v>
      </c>
      <c r="DX271" s="40">
        <v>-0.27764585487431198</v>
      </c>
      <c r="DY271" s="40">
        <v>7.4668959608119506E-2</v>
      </c>
      <c r="DZ271" s="40">
        <v>0.13513199442437401</v>
      </c>
      <c r="EA271" s="40">
        <v>0.100501558547507</v>
      </c>
      <c r="EB271" s="40">
        <v>7.7970412756512203E-2</v>
      </c>
      <c r="EC271" s="40">
        <v>0.101393427408038</v>
      </c>
      <c r="ED271" s="40">
        <v>5.1521183457531101E-2</v>
      </c>
      <c r="EE271" s="40">
        <v>4.2611651329874503E-2</v>
      </c>
      <c r="EF271" s="40">
        <v>-3.6365661867627103E-2</v>
      </c>
      <c r="EG271" s="40">
        <v>4.7904803842406599E-2</v>
      </c>
      <c r="EH271" s="40">
        <v>7.3611365336737802E-2</v>
      </c>
      <c r="EI271" s="40">
        <v>9.9458471768902698E-2</v>
      </c>
      <c r="EJ271" s="40">
        <v>3.4328794400548597E-2</v>
      </c>
      <c r="EK271" s="40">
        <v>4.5205876951300898E-2</v>
      </c>
      <c r="EL271" s="40">
        <v>0.188032912551444</v>
      </c>
      <c r="EM271" s="40">
        <v>1.3059412938123101</v>
      </c>
      <c r="EN271" s="40">
        <v>1.6250301781513501</v>
      </c>
      <c r="EO271" s="40">
        <v>1.81785229020012</v>
      </c>
      <c r="EP271" s="40">
        <v>1.92289012518655</v>
      </c>
      <c r="EQ271" s="40">
        <v>1.65746260975085</v>
      </c>
      <c r="ER271" s="40">
        <v>-8.1254679508431599E-2</v>
      </c>
      <c r="ES271" s="40">
        <v>-0.40168631024476398</v>
      </c>
      <c r="ET271" s="40">
        <v>-0.28101945271912798</v>
      </c>
      <c r="EU271" s="40">
        <v>-0.15371204090093099</v>
      </c>
      <c r="EV271" s="40">
        <v>-0.19748753297411101</v>
      </c>
      <c r="EW271" s="40">
        <v>70.738458485276993</v>
      </c>
      <c r="EX271" s="40">
        <v>70.523752821810405</v>
      </c>
      <c r="EY271" s="40">
        <v>69.829314579147095</v>
      </c>
      <c r="EZ271" s="40">
        <v>67.832713155218201</v>
      </c>
      <c r="FA271" s="40">
        <v>66.3732852075116</v>
      </c>
      <c r="FB271" s="40">
        <v>65.189166728684498</v>
      </c>
      <c r="FC271" s="40">
        <v>65.438875244970404</v>
      </c>
      <c r="FD271" s="40">
        <v>66.356887698146906</v>
      </c>
      <c r="FE271" s="40">
        <v>71.245987447594999</v>
      </c>
      <c r="FF271" s="40">
        <v>77.532770211604799</v>
      </c>
      <c r="FG271" s="40">
        <v>82.495534717570905</v>
      </c>
      <c r="FH271" s="40">
        <v>85.914167348862605</v>
      </c>
      <c r="FI271" s="40">
        <v>88.901280047629697</v>
      </c>
      <c r="FJ271" s="40">
        <v>91.164942571506501</v>
      </c>
      <c r="FK271" s="40">
        <v>93.219245367269494</v>
      </c>
      <c r="FL271" s="40">
        <v>94.649822629059102</v>
      </c>
      <c r="FM271" s="40">
        <v>95.611321971670293</v>
      </c>
      <c r="FN271" s="40">
        <v>95.913323906626005</v>
      </c>
      <c r="FO271" s="40">
        <v>94.924263848577297</v>
      </c>
      <c r="FP271" s="40">
        <v>92.370382773932704</v>
      </c>
      <c r="FQ271" s="40">
        <v>86.427439160526902</v>
      </c>
      <c r="FR271" s="40">
        <v>81.408312867455507</v>
      </c>
      <c r="FS271" s="40">
        <v>78.097740070948404</v>
      </c>
      <c r="FT271" s="40">
        <v>75.666096102800694</v>
      </c>
      <c r="FU271" s="40">
        <v>2.5811152497273601E-2</v>
      </c>
      <c r="FV271" s="40">
        <v>0</v>
      </c>
      <c r="FW271" s="40">
        <v>0</v>
      </c>
      <c r="FX271" s="41">
        <v>1</v>
      </c>
      <c r="FY271" s="22"/>
      <c r="FZ271" s="22"/>
    </row>
    <row r="272" spans="1:182" x14ac:dyDescent="0.2">
      <c r="A272" t="s">
        <v>42</v>
      </c>
      <c r="B272" t="s">
        <v>58</v>
      </c>
      <c r="C272" t="s">
        <v>3</v>
      </c>
      <c r="D272" t="s">
        <v>40</v>
      </c>
      <c r="E272" t="s">
        <v>77</v>
      </c>
      <c r="F272" s="22" t="s">
        <v>77</v>
      </c>
      <c r="G272" s="35">
        <v>43690</v>
      </c>
      <c r="H272" s="40">
        <v>4257</v>
      </c>
      <c r="I272" s="40">
        <v>3.8834355596236301</v>
      </c>
      <c r="J272" s="40">
        <v>3.4276036738943301</v>
      </c>
      <c r="K272" s="40">
        <v>3.1200346599373501</v>
      </c>
      <c r="L272" s="40">
        <v>2.9493861088145499</v>
      </c>
      <c r="M272" s="40">
        <v>2.9109949517508702</v>
      </c>
      <c r="N272" s="40">
        <v>3.10530244343003</v>
      </c>
      <c r="O272" s="40">
        <v>3.46212418394183</v>
      </c>
      <c r="P272" s="40">
        <v>3.7172320101303602</v>
      </c>
      <c r="Q272" s="40">
        <v>3.7027015406117099</v>
      </c>
      <c r="R272" s="40">
        <v>3.9066839722750899</v>
      </c>
      <c r="S272" s="40">
        <v>4.2524306736011797</v>
      </c>
      <c r="T272" s="40">
        <v>4.7460282435668804</v>
      </c>
      <c r="U272" s="40">
        <v>5.4025777308828404</v>
      </c>
      <c r="V272" s="40">
        <v>6.1365208253117798</v>
      </c>
      <c r="W272" s="40">
        <v>6.8626235028102904</v>
      </c>
      <c r="X272" s="40">
        <v>7.6477492878041398</v>
      </c>
      <c r="Y272" s="40">
        <v>8.3907146878985106</v>
      </c>
      <c r="Z272" s="40">
        <v>9.06449672644119</v>
      </c>
      <c r="AA272" s="40">
        <v>9.2452407685475997</v>
      </c>
      <c r="AB272" s="40">
        <v>8.9053243376912796</v>
      </c>
      <c r="AC272" s="40">
        <v>8.1860930325961192</v>
      </c>
      <c r="AD272" s="40">
        <v>7.3898181515425998</v>
      </c>
      <c r="AE272" s="40">
        <v>6.1149010153517898</v>
      </c>
      <c r="AF272" s="40">
        <v>4.9416229495641302</v>
      </c>
      <c r="AG272" s="40">
        <v>-5.06178740153439E-2</v>
      </c>
      <c r="AH272" s="40">
        <v>2.1112949733746002E-3</v>
      </c>
      <c r="AI272" s="40">
        <v>-4.0548778498685698E-2</v>
      </c>
      <c r="AJ272" s="40">
        <v>-7.39853548164736E-2</v>
      </c>
      <c r="AK272" s="40">
        <v>-5.0031881793361203E-2</v>
      </c>
      <c r="AL272" s="40">
        <v>-3.4332795038095401E-2</v>
      </c>
      <c r="AM272" s="40">
        <v>-8.6613349767370507E-2</v>
      </c>
      <c r="AN272" s="40">
        <v>-0.114942508925945</v>
      </c>
      <c r="AO272" s="40">
        <v>-7.7860025016087395E-2</v>
      </c>
      <c r="AP272" s="40">
        <v>-1.2857588119257799E-2</v>
      </c>
      <c r="AQ272" s="40">
        <v>-3.4832144133468003E-2</v>
      </c>
      <c r="AR272" s="40">
        <v>-4.7712186762434002E-2</v>
      </c>
      <c r="AS272" s="40">
        <v>-9.6235771359231594E-3</v>
      </c>
      <c r="AT272" s="40">
        <v>2.77988809090608E-2</v>
      </c>
      <c r="AU272" s="40">
        <v>0.64063217554018304</v>
      </c>
      <c r="AV272" s="40">
        <v>0.77836932098258405</v>
      </c>
      <c r="AW272" s="40">
        <v>0.83013475642382295</v>
      </c>
      <c r="AX272" s="40">
        <v>0.87171522140112601</v>
      </c>
      <c r="AY272" s="40">
        <v>0.85398122909026297</v>
      </c>
      <c r="AZ272" s="40">
        <v>-8.3291360699262004E-2</v>
      </c>
      <c r="BA272" s="40">
        <v>-0.41474974998283398</v>
      </c>
      <c r="BB272" s="40">
        <v>-0.38066801648614901</v>
      </c>
      <c r="BC272" s="40">
        <v>-0.37206160179180298</v>
      </c>
      <c r="BD272" s="40">
        <v>-0.36919490132424898</v>
      </c>
      <c r="BE272" s="40">
        <v>-1.5022225303997799E-2</v>
      </c>
      <c r="BF272" s="40">
        <v>3.4026467303259499E-2</v>
      </c>
      <c r="BG272" s="40">
        <v>-1.5249322919115999E-4</v>
      </c>
      <c r="BH272" s="40">
        <v>-3.5999458937605998E-2</v>
      </c>
      <c r="BI272" s="40">
        <v>-1.09510899964986E-2</v>
      </c>
      <c r="BJ272" s="40">
        <v>-8.7658978590074207E-3</v>
      </c>
      <c r="BK272" s="40">
        <v>-5.23662609082386E-2</v>
      </c>
      <c r="BL272" s="40">
        <v>-8.6011812579327995E-2</v>
      </c>
      <c r="BM272" s="40">
        <v>-4.5520482812695599E-2</v>
      </c>
      <c r="BN272" s="40">
        <v>1.5158401467349701E-2</v>
      </c>
      <c r="BO272" s="40">
        <v>-4.8461008984705704E-3</v>
      </c>
      <c r="BP272" s="40">
        <v>-3.0910569411232599E-2</v>
      </c>
      <c r="BQ272" s="40">
        <v>6.9381732307778098E-3</v>
      </c>
      <c r="BR272" s="40">
        <v>7.3198612578033298E-2</v>
      </c>
      <c r="BS272" s="40">
        <v>0.71216882352521804</v>
      </c>
      <c r="BT272" s="40">
        <v>0.86075338449707695</v>
      </c>
      <c r="BU272" s="40">
        <v>0.92130130334199101</v>
      </c>
      <c r="BV272" s="40">
        <v>0.95964387721667799</v>
      </c>
      <c r="BW272" s="40">
        <v>0.93978651227058996</v>
      </c>
      <c r="BX272" s="40">
        <v>-7.6571919547175097E-4</v>
      </c>
      <c r="BY272" s="40">
        <v>-0.32688580160699299</v>
      </c>
      <c r="BZ272" s="40">
        <v>-0.29941773609109601</v>
      </c>
      <c r="CA272" s="40">
        <v>-0.29386551000650502</v>
      </c>
      <c r="CB272" s="40">
        <v>-0.30708888845377103</v>
      </c>
      <c r="CC272" s="40">
        <v>9.6312125595227303E-3</v>
      </c>
      <c r="CD272" s="40">
        <v>5.6130818436704699E-2</v>
      </c>
      <c r="CE272" s="40">
        <v>2.7825850890467602E-2</v>
      </c>
      <c r="CF272" s="40">
        <v>-9.6905431671985304E-3</v>
      </c>
      <c r="CG272" s="40">
        <v>1.6116147351363599E-2</v>
      </c>
      <c r="CH272" s="40">
        <v>8.9416572435562502E-3</v>
      </c>
      <c r="CI272" s="40">
        <v>-2.86468314902842E-2</v>
      </c>
      <c r="CJ272" s="40">
        <v>-6.5974500420374102E-2</v>
      </c>
      <c r="CK272" s="40">
        <v>-2.3122214397604701E-2</v>
      </c>
      <c r="CL272" s="40">
        <v>3.45621905107645E-2</v>
      </c>
      <c r="CM272" s="40">
        <v>1.59221413005038E-2</v>
      </c>
      <c r="CN272" s="40">
        <v>-1.9273820416054001E-2</v>
      </c>
      <c r="CO272" s="40">
        <v>1.8408791083191101E-2</v>
      </c>
      <c r="CP272" s="40">
        <v>0.104642328432122</v>
      </c>
      <c r="CQ272" s="40">
        <v>0.76171488799970699</v>
      </c>
      <c r="CR272" s="40">
        <v>0.91781233592310996</v>
      </c>
      <c r="CS272" s="40">
        <v>0.98444297601959596</v>
      </c>
      <c r="CT272" s="40">
        <v>1.0205429963801</v>
      </c>
      <c r="CU272" s="40">
        <v>0.99921499001522196</v>
      </c>
      <c r="CV272" s="40">
        <v>5.6391288714664901E-2</v>
      </c>
      <c r="CW272" s="40">
        <v>-0.266031498619198</v>
      </c>
      <c r="CX272" s="40">
        <v>-0.243144039399777</v>
      </c>
      <c r="CY272" s="40">
        <v>-0.239707135042418</v>
      </c>
      <c r="CZ272" s="40">
        <v>-0.26407445313136302</v>
      </c>
      <c r="DA272" s="40">
        <v>3.4284650423043198E-2</v>
      </c>
      <c r="DB272" s="40">
        <v>7.8235169570150004E-2</v>
      </c>
      <c r="DC272" s="40">
        <v>5.5804195010126401E-2</v>
      </c>
      <c r="DD272" s="40">
        <v>1.6618372603208999E-2</v>
      </c>
      <c r="DE272" s="40">
        <v>4.3183384699225898E-2</v>
      </c>
      <c r="DF272" s="40">
        <v>2.6649212346119899E-2</v>
      </c>
      <c r="DG272" s="40">
        <v>-4.9274020723298001E-3</v>
      </c>
      <c r="DH272" s="40">
        <v>-4.5937188261420202E-2</v>
      </c>
      <c r="DI272" s="40">
        <v>-7.23945982513758E-4</v>
      </c>
      <c r="DJ272" s="40">
        <v>5.3965979554179401E-2</v>
      </c>
      <c r="DK272" s="40">
        <v>3.6690383499478202E-2</v>
      </c>
      <c r="DL272" s="40">
        <v>-7.6370714208753004E-3</v>
      </c>
      <c r="DM272" s="40">
        <v>2.9879408935604399E-2</v>
      </c>
      <c r="DN272" s="40">
        <v>0.13608604428620999</v>
      </c>
      <c r="DO272" s="40">
        <v>0.81126095247419505</v>
      </c>
      <c r="DP272" s="40">
        <v>0.97487128734914397</v>
      </c>
      <c r="DQ272" s="40">
        <v>1.0475846486972</v>
      </c>
      <c r="DR272" s="40">
        <v>1.0814421155435201</v>
      </c>
      <c r="DS272" s="40">
        <v>1.05864346775985</v>
      </c>
      <c r="DT272" s="40">
        <v>0.11354829662480199</v>
      </c>
      <c r="DU272" s="40">
        <v>-0.20517719563140399</v>
      </c>
      <c r="DV272" s="40">
        <v>-0.18687034270845701</v>
      </c>
      <c r="DW272" s="40">
        <v>-0.18554876007833199</v>
      </c>
      <c r="DX272" s="40">
        <v>-0.22106001780895501</v>
      </c>
      <c r="DY272" s="40">
        <v>6.9880299134389395E-2</v>
      </c>
      <c r="DZ272" s="40">
        <v>0.110150341900035</v>
      </c>
      <c r="EA272" s="40">
        <v>9.6200480279620901E-2</v>
      </c>
      <c r="EB272" s="40">
        <v>5.4604268482076501E-2</v>
      </c>
      <c r="EC272" s="40">
        <v>8.2264176496088498E-2</v>
      </c>
      <c r="ED272" s="40">
        <v>5.2216109525207798E-2</v>
      </c>
      <c r="EE272" s="40">
        <v>2.9319686786802201E-2</v>
      </c>
      <c r="EF272" s="40">
        <v>-1.7006491914802899E-2</v>
      </c>
      <c r="EG272" s="40">
        <v>3.1615596220877999E-2</v>
      </c>
      <c r="EH272" s="40">
        <v>8.1981969140786898E-2</v>
      </c>
      <c r="EI272" s="40">
        <v>6.6676426734475602E-2</v>
      </c>
      <c r="EJ272" s="40">
        <v>9.1645459303260398E-3</v>
      </c>
      <c r="EK272" s="40">
        <v>4.6441159302305399E-2</v>
      </c>
      <c r="EL272" s="40">
        <v>0.181485775955183</v>
      </c>
      <c r="EM272" s="40">
        <v>0.88279760045922995</v>
      </c>
      <c r="EN272" s="40">
        <v>1.05725535086364</v>
      </c>
      <c r="EO272" s="40">
        <v>1.13875119561537</v>
      </c>
      <c r="EP272" s="40">
        <v>1.16937077135907</v>
      </c>
      <c r="EQ272" s="40">
        <v>1.1444487509401799</v>
      </c>
      <c r="ER272" s="40">
        <v>0.196073938128592</v>
      </c>
      <c r="ES272" s="40">
        <v>-0.117313247255563</v>
      </c>
      <c r="ET272" s="40">
        <v>-0.105620062313405</v>
      </c>
      <c r="EU272" s="40">
        <v>-0.107352668293034</v>
      </c>
      <c r="EV272" s="40">
        <v>-0.158954004938477</v>
      </c>
      <c r="EW272" s="40">
        <v>70.728733459357301</v>
      </c>
      <c r="EX272" s="40">
        <v>70.520883967953907</v>
      </c>
      <c r="EY272" s="40">
        <v>69.8252167911903</v>
      </c>
      <c r="EZ272" s="40">
        <v>67.848636240885796</v>
      </c>
      <c r="FA272" s="40">
        <v>66.393779818165498</v>
      </c>
      <c r="FB272" s="40">
        <v>65.143892339544493</v>
      </c>
      <c r="FC272" s="40">
        <v>65.395790200137995</v>
      </c>
      <c r="FD272" s="40">
        <v>66.329657634950607</v>
      </c>
      <c r="FE272" s="40">
        <v>71.267335793800797</v>
      </c>
      <c r="FF272" s="40">
        <v>77.560926576049496</v>
      </c>
      <c r="FG272" s="40">
        <v>82.519623728508407</v>
      </c>
      <c r="FH272" s="40">
        <v>85.929186545443599</v>
      </c>
      <c r="FI272" s="40">
        <v>88.899720946979897</v>
      </c>
      <c r="FJ272" s="40">
        <v>91.1570798451706</v>
      </c>
      <c r="FK272" s="40">
        <v>93.207534431542001</v>
      </c>
      <c r="FL272" s="40">
        <v>94.6254538362289</v>
      </c>
      <c r="FM272" s="40">
        <v>95.582860743541303</v>
      </c>
      <c r="FN272" s="40">
        <v>95.883202808533596</v>
      </c>
      <c r="FO272" s="40">
        <v>94.869910282953796</v>
      </c>
      <c r="FP272" s="40">
        <v>92.274762204818899</v>
      </c>
      <c r="FQ272" s="40">
        <v>86.281753533171297</v>
      </c>
      <c r="FR272" s="40">
        <v>81.264875326311994</v>
      </c>
      <c r="FS272" s="40">
        <v>77.975890419179606</v>
      </c>
      <c r="FT272" s="40">
        <v>75.577069643232207</v>
      </c>
      <c r="FU272" s="40">
        <v>2.5987976717813499E-2</v>
      </c>
      <c r="FV272" s="40">
        <v>0</v>
      </c>
      <c r="FW272" s="40">
        <v>0</v>
      </c>
      <c r="FX272" s="41">
        <v>1</v>
      </c>
      <c r="FY272" s="22"/>
      <c r="FZ272" s="22"/>
    </row>
    <row r="273" spans="1:182" x14ac:dyDescent="0.2">
      <c r="A273" t="s">
        <v>42</v>
      </c>
      <c r="B273" t="s">
        <v>58</v>
      </c>
      <c r="C273" t="s">
        <v>3</v>
      </c>
      <c r="D273" t="s">
        <v>40</v>
      </c>
      <c r="E273" t="s">
        <v>77</v>
      </c>
      <c r="F273" s="22" t="s">
        <v>78</v>
      </c>
      <c r="G273" s="35">
        <v>43690</v>
      </c>
      <c r="H273" s="40">
        <v>1258</v>
      </c>
      <c r="I273" s="40">
        <v>0.96797218354104098</v>
      </c>
      <c r="J273" s="40">
        <v>0.85828991510527297</v>
      </c>
      <c r="K273" s="40">
        <v>0.79270904580299695</v>
      </c>
      <c r="L273" s="40">
        <v>0.75706239726943803</v>
      </c>
      <c r="M273" s="40">
        <v>0.76055576981871598</v>
      </c>
      <c r="N273" s="40">
        <v>0.81586967577038105</v>
      </c>
      <c r="O273" s="40">
        <v>0.91503241749954201</v>
      </c>
      <c r="P273" s="40">
        <v>1.0146107761956</v>
      </c>
      <c r="Q273" s="40">
        <v>1.0350331708458</v>
      </c>
      <c r="R273" s="40">
        <v>1.0966947305001999</v>
      </c>
      <c r="S273" s="40">
        <v>1.1795071492342899</v>
      </c>
      <c r="T273" s="40">
        <v>1.30084182543617</v>
      </c>
      <c r="U273" s="40">
        <v>1.4737817545193601</v>
      </c>
      <c r="V273" s="40">
        <v>1.68231842578378</v>
      </c>
      <c r="W273" s="40">
        <v>1.8773141955625801</v>
      </c>
      <c r="X273" s="40">
        <v>2.1328317004758501</v>
      </c>
      <c r="Y273" s="40">
        <v>2.41092886907182</v>
      </c>
      <c r="Z273" s="40">
        <v>2.62102368934924</v>
      </c>
      <c r="AA273" s="40">
        <v>2.6549929298856898</v>
      </c>
      <c r="AB273" s="40">
        <v>2.5595137427777601</v>
      </c>
      <c r="AC273" s="40">
        <v>2.28912401418137</v>
      </c>
      <c r="AD273" s="40">
        <v>2.0045429209832601</v>
      </c>
      <c r="AE273" s="40">
        <v>1.6280931129898499</v>
      </c>
      <c r="AF273" s="40">
        <v>1.2769285071344401</v>
      </c>
      <c r="AG273" s="40">
        <v>-3.7178680053171702E-2</v>
      </c>
      <c r="AH273" s="40">
        <v>-1.7848661828660298E-2</v>
      </c>
      <c r="AI273" s="40">
        <v>-3.14586368270066E-2</v>
      </c>
      <c r="AJ273" s="40">
        <v>-8.0126505516947798E-3</v>
      </c>
      <c r="AK273" s="40">
        <v>-1.11451449692053E-2</v>
      </c>
      <c r="AL273" s="40">
        <v>-1.89617513203095E-2</v>
      </c>
      <c r="AM273" s="40">
        <v>-1.4965224603157801E-2</v>
      </c>
      <c r="AN273" s="40">
        <v>-4.4221158265637002E-2</v>
      </c>
      <c r="AO273" s="40">
        <v>-2.4935503633166801E-2</v>
      </c>
      <c r="AP273" s="40">
        <v>-4.3632873679560501E-2</v>
      </c>
      <c r="AQ273" s="40">
        <v>-4.28406630271971E-3</v>
      </c>
      <c r="AR273" s="40">
        <v>-3.02756839188541E-3</v>
      </c>
      <c r="AS273" s="40">
        <v>-3.08249561260697E-2</v>
      </c>
      <c r="AT273" s="40">
        <v>-5.8844622427374801E-2</v>
      </c>
      <c r="AU273" s="40">
        <v>0.34733319531079898</v>
      </c>
      <c r="AV273" s="40">
        <v>0.46945555652113102</v>
      </c>
      <c r="AW273" s="40">
        <v>0.58241122137722201</v>
      </c>
      <c r="AX273" s="40">
        <v>0.62063258844734304</v>
      </c>
      <c r="AY273" s="40">
        <v>0.37798601173292701</v>
      </c>
      <c r="AZ273" s="40">
        <v>-0.357856357603826</v>
      </c>
      <c r="BA273" s="40">
        <v>-0.35338422309592399</v>
      </c>
      <c r="BB273" s="40">
        <v>-0.28258325303426401</v>
      </c>
      <c r="BC273" s="40">
        <v>-0.15429877707161699</v>
      </c>
      <c r="BD273" s="40">
        <v>-0.106085055346208</v>
      </c>
      <c r="BE273" s="40">
        <v>-2.2960902840499699E-2</v>
      </c>
      <c r="BF273" s="40">
        <v>-4.0304876865612299E-3</v>
      </c>
      <c r="BG273" s="40">
        <v>-1.9119164105234201E-2</v>
      </c>
      <c r="BH273" s="40">
        <v>3.48395489443673E-3</v>
      </c>
      <c r="BI273" s="40">
        <v>-1.2828978929872699E-3</v>
      </c>
      <c r="BJ273" s="40">
        <v>-1.04861992498556E-2</v>
      </c>
      <c r="BK273" s="40">
        <v>-2.4249180160845099E-3</v>
      </c>
      <c r="BL273" s="40">
        <v>-2.8908744295522901E-2</v>
      </c>
      <c r="BM273" s="40">
        <v>-9.6439801611434596E-3</v>
      </c>
      <c r="BN273" s="40">
        <v>-3.0171021202340501E-2</v>
      </c>
      <c r="BO273" s="40">
        <v>1.25223110004867E-2</v>
      </c>
      <c r="BP273" s="40">
        <v>6.9083012739924801E-3</v>
      </c>
      <c r="BQ273" s="40">
        <v>-2.0804711223610502E-2</v>
      </c>
      <c r="BR273" s="40">
        <v>-3.2024382450124698E-2</v>
      </c>
      <c r="BS273" s="40">
        <v>0.380952942760518</v>
      </c>
      <c r="BT273" s="40">
        <v>0.50759889387907997</v>
      </c>
      <c r="BU273" s="40">
        <v>0.62070503060576299</v>
      </c>
      <c r="BV273" s="40">
        <v>0.67123726875933998</v>
      </c>
      <c r="BW273" s="40">
        <v>0.42451989184550298</v>
      </c>
      <c r="BX273" s="40">
        <v>-0.32365923174021799</v>
      </c>
      <c r="BY273" s="40">
        <v>-0.323437059033445</v>
      </c>
      <c r="BZ273" s="40">
        <v>-0.24554830459000901</v>
      </c>
      <c r="CA273" s="40">
        <v>-0.117591876400023</v>
      </c>
      <c r="CB273" s="40">
        <v>-8.3392509352411701E-2</v>
      </c>
      <c r="CC273" s="40">
        <v>-1.31137136541917E-2</v>
      </c>
      <c r="CD273" s="40">
        <v>5.5399376303668004E-3</v>
      </c>
      <c r="CE273" s="40">
        <v>-1.0572882887500501E-2</v>
      </c>
      <c r="CF273" s="40">
        <v>1.14464688046628E-2</v>
      </c>
      <c r="CG273" s="40">
        <v>5.5476643889336499E-3</v>
      </c>
      <c r="CH273" s="40">
        <v>-4.6160577046795897E-3</v>
      </c>
      <c r="CI273" s="40">
        <v>6.2604601249623398E-3</v>
      </c>
      <c r="CJ273" s="40">
        <v>-1.83034130255697E-2</v>
      </c>
      <c r="CK273" s="40">
        <v>9.4688241347025805E-4</v>
      </c>
      <c r="CL273" s="40">
        <v>-2.0847383185055701E-2</v>
      </c>
      <c r="CM273" s="40">
        <v>2.4162356723924E-2</v>
      </c>
      <c r="CN273" s="40">
        <v>1.3789854337237501E-2</v>
      </c>
      <c r="CO273" s="40">
        <v>-1.3864720128538901E-2</v>
      </c>
      <c r="CP273" s="40">
        <v>-1.3448765943574401E-2</v>
      </c>
      <c r="CQ273" s="40">
        <v>0.40423787742936501</v>
      </c>
      <c r="CR273" s="40">
        <v>0.53401685313828995</v>
      </c>
      <c r="CS273" s="40">
        <v>0.64722720622416596</v>
      </c>
      <c r="CT273" s="40">
        <v>0.70628591618790804</v>
      </c>
      <c r="CU273" s="40">
        <v>0.45674911545670899</v>
      </c>
      <c r="CV273" s="40">
        <v>-0.29997440654076202</v>
      </c>
      <c r="CW273" s="40">
        <v>-0.30269574443092001</v>
      </c>
      <c r="CX273" s="40">
        <v>-0.21989801211597099</v>
      </c>
      <c r="CY273" s="40">
        <v>-9.2168788814009195E-2</v>
      </c>
      <c r="CZ273" s="40">
        <v>-6.7675721124731206E-2</v>
      </c>
      <c r="DA273" s="40">
        <v>-3.26652446788365E-3</v>
      </c>
      <c r="DB273" s="40">
        <v>1.51103629472948E-2</v>
      </c>
      <c r="DC273" s="40">
        <v>-2.0266016697668599E-3</v>
      </c>
      <c r="DD273" s="40">
        <v>1.94089827148889E-2</v>
      </c>
      <c r="DE273" s="40">
        <v>1.23782266708546E-2</v>
      </c>
      <c r="DF273" s="40">
        <v>1.25408384049647E-3</v>
      </c>
      <c r="DG273" s="40">
        <v>1.49458382660092E-2</v>
      </c>
      <c r="DH273" s="40">
        <v>-7.6980817556164096E-3</v>
      </c>
      <c r="DI273" s="40">
        <v>1.1537744988084001E-2</v>
      </c>
      <c r="DJ273" s="40">
        <v>-1.1523745167770799E-2</v>
      </c>
      <c r="DK273" s="40">
        <v>3.5802402447361298E-2</v>
      </c>
      <c r="DL273" s="40">
        <v>2.0671407400482601E-2</v>
      </c>
      <c r="DM273" s="40">
        <v>-6.9247290334674399E-3</v>
      </c>
      <c r="DN273" s="40">
        <v>5.1268505629757698E-3</v>
      </c>
      <c r="DO273" s="40">
        <v>0.42752281209821102</v>
      </c>
      <c r="DP273" s="40">
        <v>0.56043481239750004</v>
      </c>
      <c r="DQ273" s="40">
        <v>0.67374938184257005</v>
      </c>
      <c r="DR273" s="40">
        <v>0.74133456361647498</v>
      </c>
      <c r="DS273" s="40">
        <v>0.48897833906791499</v>
      </c>
      <c r="DT273" s="40">
        <v>-0.27628958134130699</v>
      </c>
      <c r="DU273" s="40">
        <v>-0.28195442982839602</v>
      </c>
      <c r="DV273" s="40">
        <v>-0.19424771964193399</v>
      </c>
      <c r="DW273" s="40">
        <v>-6.67457012279951E-2</v>
      </c>
      <c r="DX273" s="40">
        <v>-5.1958932897050801E-2</v>
      </c>
      <c r="DY273" s="40">
        <v>1.0951252744788399E-2</v>
      </c>
      <c r="DZ273" s="40">
        <v>2.8928537089393899E-2</v>
      </c>
      <c r="EA273" s="40">
        <v>1.0312871052005601E-2</v>
      </c>
      <c r="EB273" s="40">
        <v>3.09055881610204E-2</v>
      </c>
      <c r="EC273" s="40">
        <v>2.2240473747072598E-2</v>
      </c>
      <c r="ED273" s="40">
        <v>9.7296359109502895E-3</v>
      </c>
      <c r="EE273" s="40">
        <v>2.7486144853082501E-2</v>
      </c>
      <c r="EF273" s="40">
        <v>7.6143322144976598E-3</v>
      </c>
      <c r="EG273" s="40">
        <v>2.68292684601074E-2</v>
      </c>
      <c r="EH273" s="40">
        <v>1.93810730944916E-3</v>
      </c>
      <c r="EI273" s="40">
        <v>5.26087797505677E-2</v>
      </c>
      <c r="EJ273" s="40">
        <v>3.0607277066360499E-2</v>
      </c>
      <c r="EK273" s="40">
        <v>3.0955158689917801E-3</v>
      </c>
      <c r="EL273" s="40">
        <v>3.1947090540225903E-2</v>
      </c>
      <c r="EM273" s="40">
        <v>0.46114255954792999</v>
      </c>
      <c r="EN273" s="40">
        <v>0.59857814975544898</v>
      </c>
      <c r="EO273" s="40">
        <v>0.71204319107111003</v>
      </c>
      <c r="EP273" s="40">
        <v>0.79193924392847204</v>
      </c>
      <c r="EQ273" s="40">
        <v>0.53551221918049097</v>
      </c>
      <c r="ER273" s="40">
        <v>-0.242092455477699</v>
      </c>
      <c r="ES273" s="40">
        <v>-0.25200726576591698</v>
      </c>
      <c r="ET273" s="40">
        <v>-0.15721277119767901</v>
      </c>
      <c r="EU273" s="40">
        <v>-3.0038800556401801E-2</v>
      </c>
      <c r="EV273" s="40">
        <v>-2.9266386903254501E-2</v>
      </c>
      <c r="EW273" s="40">
        <v>70.683550431262105</v>
      </c>
      <c r="EX273" s="40">
        <v>70.465631050871295</v>
      </c>
      <c r="EY273" s="40">
        <v>69.788373525787705</v>
      </c>
      <c r="EZ273" s="40">
        <v>67.698204541454004</v>
      </c>
      <c r="FA273" s="40">
        <v>66.241550783312803</v>
      </c>
      <c r="FB273" s="40">
        <v>65.306020066889602</v>
      </c>
      <c r="FC273" s="40">
        <v>65.585944375990096</v>
      </c>
      <c r="FD273" s="40">
        <v>66.445608167576097</v>
      </c>
      <c r="FE273" s="40">
        <v>71.150853722936105</v>
      </c>
      <c r="FF273" s="40">
        <v>77.433990494631203</v>
      </c>
      <c r="FG273" s="40">
        <v>82.447588452737193</v>
      </c>
      <c r="FH273" s="40">
        <v>85.898389368069004</v>
      </c>
      <c r="FI273" s="40">
        <v>88.932934342545295</v>
      </c>
      <c r="FJ273" s="40">
        <v>91.194464002816403</v>
      </c>
      <c r="FK273" s="40">
        <v>93.256908994895298</v>
      </c>
      <c r="FL273" s="40">
        <v>94.727424749163902</v>
      </c>
      <c r="FM273" s="40">
        <v>95.702473156134502</v>
      </c>
      <c r="FN273" s="40">
        <v>96.005764830135504</v>
      </c>
      <c r="FO273" s="40">
        <v>95.100422460834395</v>
      </c>
      <c r="FP273" s="40">
        <v>92.683902481957404</v>
      </c>
      <c r="FQ273" s="40">
        <v>86.897729273015301</v>
      </c>
      <c r="FR273" s="40">
        <v>81.859795810596694</v>
      </c>
      <c r="FS273" s="40">
        <v>78.478568913923596</v>
      </c>
      <c r="FT273" s="40">
        <v>75.914715719063594</v>
      </c>
      <c r="FU273" s="40">
        <v>4.3505788819732098E-2</v>
      </c>
      <c r="FV273" s="40">
        <v>0</v>
      </c>
      <c r="FW273" s="40">
        <v>0</v>
      </c>
      <c r="FX273" s="41">
        <v>1</v>
      </c>
      <c r="FY273" s="22"/>
      <c r="FZ273" s="22"/>
    </row>
    <row r="274" spans="1:182" x14ac:dyDescent="0.2">
      <c r="A274" t="s">
        <v>42</v>
      </c>
      <c r="B274" t="s">
        <v>58</v>
      </c>
      <c r="C274" t="s">
        <v>3</v>
      </c>
      <c r="D274" t="s">
        <v>40</v>
      </c>
      <c r="E274" t="s">
        <v>78</v>
      </c>
      <c r="F274" s="22" t="s">
        <v>1</v>
      </c>
      <c r="G274" s="35">
        <v>43690</v>
      </c>
      <c r="H274" s="40">
        <v>2245</v>
      </c>
      <c r="I274" s="40">
        <v>1.9754240448465501</v>
      </c>
      <c r="J274" s="40">
        <v>1.7167648878055199</v>
      </c>
      <c r="K274" s="40">
        <v>1.5531547283346001</v>
      </c>
      <c r="L274" s="40">
        <v>1.4416129452158299</v>
      </c>
      <c r="M274" s="40">
        <v>1.3913041161724999</v>
      </c>
      <c r="N274" s="40">
        <v>1.4079340461535601</v>
      </c>
      <c r="O274" s="40">
        <v>1.52753337618284</v>
      </c>
      <c r="P274" s="40">
        <v>1.66367908619774</v>
      </c>
      <c r="Q274" s="40">
        <v>1.71133645814485</v>
      </c>
      <c r="R274" s="40">
        <v>1.9084968514504801</v>
      </c>
      <c r="S274" s="40">
        <v>2.1599953233195399</v>
      </c>
      <c r="T274" s="40">
        <v>2.5348055455228802</v>
      </c>
      <c r="U274" s="40">
        <v>2.9746966133443098</v>
      </c>
      <c r="V274" s="40">
        <v>3.3949638035141301</v>
      </c>
      <c r="W274" s="40">
        <v>3.7844201838322502</v>
      </c>
      <c r="X274" s="40">
        <v>4.1907228084000403</v>
      </c>
      <c r="Y274" s="40">
        <v>4.5099188176344898</v>
      </c>
      <c r="Z274" s="40">
        <v>4.7322018504554899</v>
      </c>
      <c r="AA274" s="40">
        <v>4.7161645584051</v>
      </c>
      <c r="AB274" s="40">
        <v>4.48149065057593</v>
      </c>
      <c r="AC274" s="40">
        <v>4.0892837371932096</v>
      </c>
      <c r="AD274" s="40">
        <v>3.7050455593014702</v>
      </c>
      <c r="AE274" s="40">
        <v>3.1088137569115002</v>
      </c>
      <c r="AF274" s="40">
        <v>2.5460541732034501</v>
      </c>
      <c r="AG274" s="40">
        <v>-2.63820374970197E-2</v>
      </c>
      <c r="AH274" s="40">
        <v>-3.8561873226599E-2</v>
      </c>
      <c r="AI274" s="40">
        <v>-5.4227067716082801E-2</v>
      </c>
      <c r="AJ274" s="40">
        <v>-2.6615042074714101E-2</v>
      </c>
      <c r="AK274" s="40">
        <v>-2.2784446490348099E-2</v>
      </c>
      <c r="AL274" s="40">
        <v>-1.2876960265024001E-2</v>
      </c>
      <c r="AM274" s="40">
        <v>-7.7985668824783402E-3</v>
      </c>
      <c r="AN274" s="40">
        <v>-1.0021676063038E-2</v>
      </c>
      <c r="AO274" s="40">
        <v>-1.5501211029019E-2</v>
      </c>
      <c r="AP274" s="40">
        <v>-6.7469349674124504E-2</v>
      </c>
      <c r="AQ274" s="40">
        <v>-7.1218132203891699E-2</v>
      </c>
      <c r="AR274" s="40">
        <v>1.87803434790893E-3</v>
      </c>
      <c r="AS274" s="40">
        <v>-4.93783608641973E-2</v>
      </c>
      <c r="AT274" s="40">
        <v>-8.7899055861878295E-2</v>
      </c>
      <c r="AU274" s="40">
        <v>0.166207994387646</v>
      </c>
      <c r="AV274" s="40">
        <v>0.228969621082663</v>
      </c>
      <c r="AW274" s="40">
        <v>0.25798770973437002</v>
      </c>
      <c r="AX274" s="40">
        <v>0.34716497761007697</v>
      </c>
      <c r="AY274" s="40">
        <v>0.223387660246749</v>
      </c>
      <c r="AZ274" s="40">
        <v>-0.23909870880023801</v>
      </c>
      <c r="BA274" s="40">
        <v>-0.23531186935387599</v>
      </c>
      <c r="BB274" s="40">
        <v>-0.22955274479209301</v>
      </c>
      <c r="BC274" s="40">
        <v>-0.16063838130135899</v>
      </c>
      <c r="BD274" s="40">
        <v>-0.108893854148574</v>
      </c>
      <c r="BE274" s="40">
        <v>-1.22311390723202E-2</v>
      </c>
      <c r="BF274" s="40">
        <v>-2.1442426239835201E-2</v>
      </c>
      <c r="BG274" s="40">
        <v>-3.8639619864861703E-2</v>
      </c>
      <c r="BH274" s="40">
        <v>-9.9645923682489292E-3</v>
      </c>
      <c r="BI274" s="40">
        <v>-1.0240513647414899E-2</v>
      </c>
      <c r="BJ274" s="40">
        <v>-2.2737593658699699E-3</v>
      </c>
      <c r="BK274" s="40">
        <v>7.1754800474774999E-3</v>
      </c>
      <c r="BL274" s="40">
        <v>6.0329086716491703E-3</v>
      </c>
      <c r="BM274" s="40">
        <v>-1.1197022859062E-3</v>
      </c>
      <c r="BN274" s="40">
        <v>-3.5644022671509901E-2</v>
      </c>
      <c r="BO274" s="40">
        <v>-4.9209597127272103E-2</v>
      </c>
      <c r="BP274" s="40">
        <v>1.6126335301524099E-2</v>
      </c>
      <c r="BQ274" s="40">
        <v>-3.5444021957880399E-2</v>
      </c>
      <c r="BR274" s="40">
        <v>-7.0602174167663595E-2</v>
      </c>
      <c r="BS274" s="40">
        <v>0.20804483398655799</v>
      </c>
      <c r="BT274" s="40">
        <v>0.25469974684254598</v>
      </c>
      <c r="BU274" s="40">
        <v>0.29322209648060898</v>
      </c>
      <c r="BV274" s="40">
        <v>0.38881164135449597</v>
      </c>
      <c r="BW274" s="40">
        <v>0.26202893145308098</v>
      </c>
      <c r="BX274" s="40">
        <v>-0.193510574352038</v>
      </c>
      <c r="BY274" s="40">
        <v>-0.18716885294667701</v>
      </c>
      <c r="BZ274" s="40">
        <v>-0.18435674577415601</v>
      </c>
      <c r="CA274" s="40">
        <v>-0.129351132802517</v>
      </c>
      <c r="CB274" s="40">
        <v>-8.1780991026684305E-2</v>
      </c>
      <c r="CC274" s="40">
        <v>-2.4302699308311501E-3</v>
      </c>
      <c r="CD274" s="40">
        <v>-9.5855494072608904E-3</v>
      </c>
      <c r="CE274" s="40">
        <v>-2.7843800966681199E-2</v>
      </c>
      <c r="CF274" s="40">
        <v>1.5674583766829499E-3</v>
      </c>
      <c r="CG274" s="40">
        <v>-1.5526239726059801E-3</v>
      </c>
      <c r="CH274" s="40">
        <v>5.0699852766710098E-3</v>
      </c>
      <c r="CI274" s="40">
        <v>1.7546459336174498E-2</v>
      </c>
      <c r="CJ274" s="40">
        <v>1.7152265152293199E-2</v>
      </c>
      <c r="CK274" s="40">
        <v>8.8408868596146495E-3</v>
      </c>
      <c r="CL274" s="40">
        <v>-1.3601898138039E-2</v>
      </c>
      <c r="CM274" s="40">
        <v>-3.3966552777146199E-2</v>
      </c>
      <c r="CN274" s="40">
        <v>2.59946651378259E-2</v>
      </c>
      <c r="CO274" s="40">
        <v>-2.5793141279124299E-2</v>
      </c>
      <c r="CP274" s="40">
        <v>-5.8622406597222697E-2</v>
      </c>
      <c r="CQ274" s="40">
        <v>0.23702090164645401</v>
      </c>
      <c r="CR274" s="40">
        <v>0.27252035356292997</v>
      </c>
      <c r="CS274" s="40">
        <v>0.31762532540759802</v>
      </c>
      <c r="CT274" s="40">
        <v>0.417655993796896</v>
      </c>
      <c r="CU274" s="40">
        <v>0.28879175817884101</v>
      </c>
      <c r="CV274" s="40">
        <v>-0.16193637130698199</v>
      </c>
      <c r="CW274" s="40">
        <v>-0.15382514643967901</v>
      </c>
      <c r="CX274" s="40">
        <v>-0.15305413453354999</v>
      </c>
      <c r="CY274" s="40">
        <v>-0.107681679801627</v>
      </c>
      <c r="CZ274" s="40">
        <v>-6.3002704621565694E-2</v>
      </c>
      <c r="DA274" s="40">
        <v>7.3705992106579202E-3</v>
      </c>
      <c r="DB274" s="40">
        <v>2.2713274253134299E-3</v>
      </c>
      <c r="DC274" s="40">
        <v>-1.7047982068500701E-2</v>
      </c>
      <c r="DD274" s="40">
        <v>1.30995091216148E-2</v>
      </c>
      <c r="DE274" s="40">
        <v>7.1352657022029104E-3</v>
      </c>
      <c r="DF274" s="40">
        <v>1.2413729919212E-2</v>
      </c>
      <c r="DG274" s="40">
        <v>2.7917438624871501E-2</v>
      </c>
      <c r="DH274" s="40">
        <v>2.8271621632937199E-2</v>
      </c>
      <c r="DI274" s="40">
        <v>1.8801476005135501E-2</v>
      </c>
      <c r="DJ274" s="40">
        <v>8.4402263954319896E-3</v>
      </c>
      <c r="DK274" s="40">
        <v>-1.8723508427020301E-2</v>
      </c>
      <c r="DL274" s="40">
        <v>3.58629949741276E-2</v>
      </c>
      <c r="DM274" s="40">
        <v>-1.6142260600368202E-2</v>
      </c>
      <c r="DN274" s="40">
        <v>-4.6642639026781903E-2</v>
      </c>
      <c r="DO274" s="40">
        <v>0.26599696930634897</v>
      </c>
      <c r="DP274" s="40">
        <v>0.29034096028331402</v>
      </c>
      <c r="DQ274" s="40">
        <v>0.34202855433458701</v>
      </c>
      <c r="DR274" s="40">
        <v>0.44650034623929702</v>
      </c>
      <c r="DS274" s="40">
        <v>0.31555458490459998</v>
      </c>
      <c r="DT274" s="40">
        <v>-0.13036216826192701</v>
      </c>
      <c r="DU274" s="40">
        <v>-0.120481439932681</v>
      </c>
      <c r="DV274" s="40">
        <v>-0.121751523292943</v>
      </c>
      <c r="DW274" s="40">
        <v>-8.6012226800736696E-2</v>
      </c>
      <c r="DX274" s="40">
        <v>-4.4224418216447098E-2</v>
      </c>
      <c r="DY274" s="40">
        <v>2.1521497635357399E-2</v>
      </c>
      <c r="DZ274" s="40">
        <v>1.9390774412077202E-2</v>
      </c>
      <c r="EA274" s="40">
        <v>-1.4605342172796E-3</v>
      </c>
      <c r="EB274" s="40">
        <v>2.974995882808E-2</v>
      </c>
      <c r="EC274" s="40">
        <v>1.9679198545136199E-2</v>
      </c>
      <c r="ED274" s="40">
        <v>2.3016930818366001E-2</v>
      </c>
      <c r="EE274" s="40">
        <v>4.2891485554827399E-2</v>
      </c>
      <c r="EF274" s="40">
        <v>4.4326206367624403E-2</v>
      </c>
      <c r="EG274" s="40">
        <v>3.3182984748248302E-2</v>
      </c>
      <c r="EH274" s="40">
        <v>4.0265553398046501E-2</v>
      </c>
      <c r="EI274" s="40">
        <v>3.2850266495992298E-3</v>
      </c>
      <c r="EJ274" s="40">
        <v>5.0111295927742799E-2</v>
      </c>
      <c r="EK274" s="40">
        <v>-2.2079216940512599E-3</v>
      </c>
      <c r="EL274" s="40">
        <v>-2.9345757332567099E-2</v>
      </c>
      <c r="EM274" s="40">
        <v>0.30783380890526202</v>
      </c>
      <c r="EN274" s="40">
        <v>0.316071086043196</v>
      </c>
      <c r="EO274" s="40">
        <v>0.37726294108082598</v>
      </c>
      <c r="EP274" s="40">
        <v>0.48814700998371602</v>
      </c>
      <c r="EQ274" s="40">
        <v>0.35419585611093202</v>
      </c>
      <c r="ER274" s="40">
        <v>-8.4774033813727098E-2</v>
      </c>
      <c r="ES274" s="40">
        <v>-7.2338423525481699E-2</v>
      </c>
      <c r="ET274" s="40">
        <v>-7.6555524275006198E-2</v>
      </c>
      <c r="EU274" s="40">
        <v>-5.47249783018951E-2</v>
      </c>
      <c r="EV274" s="40">
        <v>-1.7111555094557099E-2</v>
      </c>
      <c r="EW274" s="40">
        <v>72.224393433095997</v>
      </c>
      <c r="EX274" s="40">
        <v>71.708702600610195</v>
      </c>
      <c r="EY274" s="40">
        <v>70.825972202043701</v>
      </c>
      <c r="EZ274" s="40">
        <v>69.085452080003904</v>
      </c>
      <c r="FA274" s="40">
        <v>67.364497070075998</v>
      </c>
      <c r="FB274" s="40">
        <v>65.998740859121497</v>
      </c>
      <c r="FC274" s="40">
        <v>65.726960143348407</v>
      </c>
      <c r="FD274" s="40">
        <v>66.599762700372906</v>
      </c>
      <c r="FE274" s="40">
        <v>71.508499200929805</v>
      </c>
      <c r="FF274" s="40">
        <v>77.493922223836506</v>
      </c>
      <c r="FG274" s="40">
        <v>81.973533827303996</v>
      </c>
      <c r="FH274" s="40">
        <v>85.434500460070694</v>
      </c>
      <c r="FI274" s="40">
        <v>88.612475180396103</v>
      </c>
      <c r="FJ274" s="40">
        <v>91.212770594217602</v>
      </c>
      <c r="FK274" s="40">
        <v>93.3829483267955</v>
      </c>
      <c r="FL274" s="40">
        <v>94.889074531454298</v>
      </c>
      <c r="FM274" s="40">
        <v>95.848515666618198</v>
      </c>
      <c r="FN274" s="40">
        <v>96.226185287423107</v>
      </c>
      <c r="FO274" s="40">
        <v>95.276720422296506</v>
      </c>
      <c r="FP274" s="40">
        <v>92.918397985374597</v>
      </c>
      <c r="FQ274" s="40">
        <v>87.447527725313606</v>
      </c>
      <c r="FR274" s="40">
        <v>82.705409462928003</v>
      </c>
      <c r="FS274" s="40">
        <v>79.360550147706903</v>
      </c>
      <c r="FT274" s="40">
        <v>77.110562254830697</v>
      </c>
      <c r="FU274" s="40">
        <v>2.15423983962569E-2</v>
      </c>
      <c r="FV274" s="40">
        <v>0</v>
      </c>
      <c r="FW274" s="40">
        <v>0</v>
      </c>
      <c r="FX274" s="41">
        <v>1</v>
      </c>
      <c r="FY274" s="22"/>
      <c r="FZ274" s="22"/>
    </row>
    <row r="275" spans="1:182" x14ac:dyDescent="0.2">
      <c r="A275" t="s">
        <v>42</v>
      </c>
      <c r="B275" t="s">
        <v>58</v>
      </c>
      <c r="C275" t="s">
        <v>3</v>
      </c>
      <c r="D275" t="s">
        <v>40</v>
      </c>
      <c r="E275" t="s">
        <v>78</v>
      </c>
      <c r="F275" s="22" t="s">
        <v>77</v>
      </c>
      <c r="G275" s="35">
        <v>43690</v>
      </c>
      <c r="H275" s="40">
        <v>1790</v>
      </c>
      <c r="I275" s="40">
        <v>1.63899727486684</v>
      </c>
      <c r="J275" s="40">
        <v>1.42183466118629</v>
      </c>
      <c r="K275" s="40">
        <v>1.282941542693</v>
      </c>
      <c r="L275" s="40">
        <v>1.1874124284209999</v>
      </c>
      <c r="M275" s="40">
        <v>1.1490823967924699</v>
      </c>
      <c r="N275" s="40">
        <v>1.1645370278792699</v>
      </c>
      <c r="O275" s="40">
        <v>1.2535902074162699</v>
      </c>
      <c r="P275" s="40">
        <v>1.3646012275795401</v>
      </c>
      <c r="Q275" s="40">
        <v>1.3885198983106899</v>
      </c>
      <c r="R275" s="40">
        <v>1.54435221263421</v>
      </c>
      <c r="S275" s="40">
        <v>1.74644464838892</v>
      </c>
      <c r="T275" s="40">
        <v>2.05074172921517</v>
      </c>
      <c r="U275" s="40">
        <v>2.4050071164525701</v>
      </c>
      <c r="V275" s="40">
        <v>2.7366377488770102</v>
      </c>
      <c r="W275" s="40">
        <v>3.0396941883205901</v>
      </c>
      <c r="X275" s="40">
        <v>3.3557107927388401</v>
      </c>
      <c r="Y275" s="40">
        <v>3.59875796344746</v>
      </c>
      <c r="Z275" s="40">
        <v>3.7762000865045802</v>
      </c>
      <c r="AA275" s="40">
        <v>3.76919997667662</v>
      </c>
      <c r="AB275" s="40">
        <v>3.5813026325353401</v>
      </c>
      <c r="AC275" s="40">
        <v>3.2940128968577</v>
      </c>
      <c r="AD275" s="40">
        <v>3.0107264474577402</v>
      </c>
      <c r="AE275" s="40">
        <v>2.5509659192025</v>
      </c>
      <c r="AF275" s="40">
        <v>2.0982047593114599</v>
      </c>
      <c r="AG275" s="40">
        <v>-3.8056926134177597E-2</v>
      </c>
      <c r="AH275" s="40">
        <v>-4.5768279230225403E-2</v>
      </c>
      <c r="AI275" s="40">
        <v>-5.9293645910591303E-2</v>
      </c>
      <c r="AJ275" s="40">
        <v>-3.7251918733307403E-2</v>
      </c>
      <c r="AK275" s="40">
        <v>-2.66966305743997E-2</v>
      </c>
      <c r="AL275" s="40">
        <v>-2.1714404246714301E-2</v>
      </c>
      <c r="AM275" s="40">
        <v>-8.7156906715233594E-3</v>
      </c>
      <c r="AN275" s="40">
        <v>-2.02891259056317E-2</v>
      </c>
      <c r="AO275" s="40">
        <v>-2.0253944013877E-2</v>
      </c>
      <c r="AP275" s="40">
        <v>-6.6732980417899407E-2</v>
      </c>
      <c r="AQ275" s="40">
        <v>-7.7453818628870602E-2</v>
      </c>
      <c r="AR275" s="40">
        <v>4.3143145275401102E-3</v>
      </c>
      <c r="AS275" s="40">
        <v>-3.6991197958754898E-2</v>
      </c>
      <c r="AT275" s="40">
        <v>-7.8440332546632796E-2</v>
      </c>
      <c r="AU275" s="40">
        <v>6.0646615374469803E-2</v>
      </c>
      <c r="AV275" s="40">
        <v>9.7854835891055203E-2</v>
      </c>
      <c r="AW275" s="40">
        <v>0.100420239007047</v>
      </c>
      <c r="AX275" s="40">
        <v>0.152236180190638</v>
      </c>
      <c r="AY275" s="40">
        <v>0.108401141299461</v>
      </c>
      <c r="AZ275" s="40">
        <v>-0.12711248925838201</v>
      </c>
      <c r="BA275" s="40">
        <v>-0.14517296984749101</v>
      </c>
      <c r="BB275" s="40">
        <v>-0.16324233713304501</v>
      </c>
      <c r="BC275" s="40">
        <v>-0.11972432137179401</v>
      </c>
      <c r="BD275" s="40">
        <v>-9.21895328830101E-2</v>
      </c>
      <c r="BE275" s="40">
        <v>-2.4119644191658001E-2</v>
      </c>
      <c r="BF275" s="40">
        <v>-2.97323815367046E-2</v>
      </c>
      <c r="BG275" s="40">
        <v>-4.4688656042263401E-2</v>
      </c>
      <c r="BH275" s="40">
        <v>-2.0967917207639099E-2</v>
      </c>
      <c r="BI275" s="40">
        <v>-1.47186584185959E-2</v>
      </c>
      <c r="BJ275" s="40">
        <v>-1.1204577477250399E-2</v>
      </c>
      <c r="BK275" s="40">
        <v>4.6635274762763003E-3</v>
      </c>
      <c r="BL275" s="40">
        <v>-4.4510625080999401E-3</v>
      </c>
      <c r="BM275" s="40">
        <v>-7.4014319631009202E-3</v>
      </c>
      <c r="BN275" s="40">
        <v>-4.2572581721249898E-2</v>
      </c>
      <c r="BO275" s="40">
        <v>-6.16104181800241E-2</v>
      </c>
      <c r="BP275" s="40">
        <v>1.41096606445656E-2</v>
      </c>
      <c r="BQ275" s="40">
        <v>-2.7450085420947599E-2</v>
      </c>
      <c r="BR275" s="40">
        <v>-6.4925755510494496E-2</v>
      </c>
      <c r="BS275" s="40">
        <v>9.4467147813526706E-2</v>
      </c>
      <c r="BT275" s="40">
        <v>0.11910535055155901</v>
      </c>
      <c r="BU275" s="40">
        <v>0.127866515256334</v>
      </c>
      <c r="BV275" s="40">
        <v>0.18484811225553499</v>
      </c>
      <c r="BW275" s="40">
        <v>0.139753585065926</v>
      </c>
      <c r="BX275" s="40">
        <v>-8.7806515967973398E-2</v>
      </c>
      <c r="BY275" s="40">
        <v>-0.104401584563306</v>
      </c>
      <c r="BZ275" s="40">
        <v>-0.13063862138499499</v>
      </c>
      <c r="CA275" s="40">
        <v>-9.7707950032840302E-2</v>
      </c>
      <c r="CB275" s="40">
        <v>-7.4041440324652E-2</v>
      </c>
      <c r="CC275" s="40">
        <v>-1.44667251749932E-2</v>
      </c>
      <c r="CD275" s="40">
        <v>-1.8625967643846601E-2</v>
      </c>
      <c r="CE275" s="40">
        <v>-3.4573284550202303E-2</v>
      </c>
      <c r="CF275" s="40">
        <v>-9.6896673564271195E-3</v>
      </c>
      <c r="CG275" s="40">
        <v>-6.4227513916237499E-3</v>
      </c>
      <c r="CH275" s="40">
        <v>-3.9255034724900899E-3</v>
      </c>
      <c r="CI275" s="40">
        <v>1.39299332087311E-2</v>
      </c>
      <c r="CJ275" s="40">
        <v>6.51833195401272E-3</v>
      </c>
      <c r="CK275" s="40">
        <v>1.50017873104431E-3</v>
      </c>
      <c r="CL275" s="40">
        <v>-2.5839163183049001E-2</v>
      </c>
      <c r="CM275" s="40">
        <v>-5.0637327292429E-2</v>
      </c>
      <c r="CN275" s="40">
        <v>2.0893887525948101E-2</v>
      </c>
      <c r="CO275" s="40">
        <v>-2.0841939942067501E-2</v>
      </c>
      <c r="CP275" s="40">
        <v>-5.5565600624316001E-2</v>
      </c>
      <c r="CQ275" s="40">
        <v>0.117891145554343</v>
      </c>
      <c r="CR275" s="40">
        <v>0.13382339227061801</v>
      </c>
      <c r="CS275" s="40">
        <v>0.146875722577822</v>
      </c>
      <c r="CT275" s="40">
        <v>0.20743503705893099</v>
      </c>
      <c r="CU275" s="40">
        <v>0.16146819211057101</v>
      </c>
      <c r="CV275" s="40">
        <v>-6.0583318603644701E-2</v>
      </c>
      <c r="CW275" s="40">
        <v>-7.6163447316128896E-2</v>
      </c>
      <c r="CX275" s="40">
        <v>-0.10805738717761799</v>
      </c>
      <c r="CY275" s="40">
        <v>-8.2459478311292994E-2</v>
      </c>
      <c r="CZ275" s="40">
        <v>-6.1472126702723701E-2</v>
      </c>
      <c r="DA275" s="40">
        <v>-4.8138061583284401E-3</v>
      </c>
      <c r="DB275" s="40">
        <v>-7.5195537509886003E-3</v>
      </c>
      <c r="DC275" s="40">
        <v>-2.4457913058141299E-2</v>
      </c>
      <c r="DD275" s="40">
        <v>1.58858249478489E-3</v>
      </c>
      <c r="DE275" s="40">
        <v>1.8731556353483599E-3</v>
      </c>
      <c r="DF275" s="40">
        <v>3.3535705322702601E-3</v>
      </c>
      <c r="DG275" s="40">
        <v>2.31963389411858E-2</v>
      </c>
      <c r="DH275" s="40">
        <v>1.74877264161254E-2</v>
      </c>
      <c r="DI275" s="40">
        <v>1.04017894251895E-2</v>
      </c>
      <c r="DJ275" s="40">
        <v>-9.1057446448480194E-3</v>
      </c>
      <c r="DK275" s="40">
        <v>-3.9664236404833901E-2</v>
      </c>
      <c r="DL275" s="40">
        <v>2.76781144073306E-2</v>
      </c>
      <c r="DM275" s="40">
        <v>-1.4233794463187399E-2</v>
      </c>
      <c r="DN275" s="40">
        <v>-4.6205445738137597E-2</v>
      </c>
      <c r="DO275" s="40">
        <v>0.14131514329516001</v>
      </c>
      <c r="DP275" s="40">
        <v>0.14854143398967701</v>
      </c>
      <c r="DQ275" s="40">
        <v>0.165884929899309</v>
      </c>
      <c r="DR275" s="40">
        <v>0.23002196186232701</v>
      </c>
      <c r="DS275" s="40">
        <v>0.18318279915521499</v>
      </c>
      <c r="DT275" s="40">
        <v>-3.3360121239316101E-2</v>
      </c>
      <c r="DU275" s="40">
        <v>-4.79253100689516E-2</v>
      </c>
      <c r="DV275" s="40">
        <v>-8.5476152970241095E-2</v>
      </c>
      <c r="DW275" s="40">
        <v>-6.7211006589745798E-2</v>
      </c>
      <c r="DX275" s="40">
        <v>-4.8902813080795297E-2</v>
      </c>
      <c r="DY275" s="40">
        <v>9.1234757841911693E-3</v>
      </c>
      <c r="DZ275" s="40">
        <v>8.5163439425322302E-3</v>
      </c>
      <c r="EA275" s="40">
        <v>-9.8529231898133399E-3</v>
      </c>
      <c r="EB275" s="40">
        <v>1.7872584020453101E-2</v>
      </c>
      <c r="EC275" s="40">
        <v>1.3851127791152201E-2</v>
      </c>
      <c r="ED275" s="40">
        <v>1.3863397301734101E-2</v>
      </c>
      <c r="EE275" s="40">
        <v>3.6575557088985501E-2</v>
      </c>
      <c r="EF275" s="40">
        <v>3.3325789813657199E-2</v>
      </c>
      <c r="EG275" s="40">
        <v>2.3254301475965598E-2</v>
      </c>
      <c r="EH275" s="40">
        <v>1.50546540518015E-2</v>
      </c>
      <c r="EI275" s="40">
        <v>-2.3820835955987399E-2</v>
      </c>
      <c r="EJ275" s="40">
        <v>3.74734605243561E-2</v>
      </c>
      <c r="EK275" s="40">
        <v>-4.69268192538011E-3</v>
      </c>
      <c r="EL275" s="40">
        <v>-3.2690868701999297E-2</v>
      </c>
      <c r="EM275" s="40">
        <v>0.17513567573421701</v>
      </c>
      <c r="EN275" s="40">
        <v>0.16979194865018099</v>
      </c>
      <c r="EO275" s="40">
        <v>0.193331206148596</v>
      </c>
      <c r="EP275" s="40">
        <v>0.26263389392722303</v>
      </c>
      <c r="EQ275" s="40">
        <v>0.21453524292168</v>
      </c>
      <c r="ER275" s="40">
        <v>5.9458520510926602E-3</v>
      </c>
      <c r="ES275" s="40">
        <v>-7.1539247847668096E-3</v>
      </c>
      <c r="ET275" s="40">
        <v>-5.2872437222191399E-2</v>
      </c>
      <c r="EU275" s="40">
        <v>-4.5194635250791898E-2</v>
      </c>
      <c r="EV275" s="40">
        <v>-3.07547205224372E-2</v>
      </c>
      <c r="EW275" s="40">
        <v>72.297876106194707</v>
      </c>
      <c r="EX275" s="40">
        <v>71.782654867256596</v>
      </c>
      <c r="EY275" s="40">
        <v>70.8887315634218</v>
      </c>
      <c r="EZ275" s="40">
        <v>69.191032448377598</v>
      </c>
      <c r="FA275" s="40">
        <v>67.471799410029504</v>
      </c>
      <c r="FB275" s="40">
        <v>65.970914454277306</v>
      </c>
      <c r="FC275" s="40">
        <v>65.692448377581101</v>
      </c>
      <c r="FD275" s="40">
        <v>66.585545722713903</v>
      </c>
      <c r="FE275" s="40">
        <v>71.566371681415902</v>
      </c>
      <c r="FF275" s="40">
        <v>77.552448377581101</v>
      </c>
      <c r="FG275" s="40">
        <v>82.013392330383496</v>
      </c>
      <c r="FH275" s="40">
        <v>85.464837758112097</v>
      </c>
      <c r="FI275" s="40">
        <v>88.620235988200605</v>
      </c>
      <c r="FJ275" s="40">
        <v>91.218761061946907</v>
      </c>
      <c r="FK275" s="40">
        <v>93.389498525073705</v>
      </c>
      <c r="FL275" s="40">
        <v>94.872212389380493</v>
      </c>
      <c r="FM275" s="40">
        <v>95.818879056047194</v>
      </c>
      <c r="FN275" s="40">
        <v>96.196224188790595</v>
      </c>
      <c r="FO275" s="40">
        <v>95.201651917404106</v>
      </c>
      <c r="FP275" s="40">
        <v>92.776578171091401</v>
      </c>
      <c r="FQ275" s="40">
        <v>87.256932153392299</v>
      </c>
      <c r="FR275" s="40">
        <v>82.555693215339204</v>
      </c>
      <c r="FS275" s="40">
        <v>79.257758112094393</v>
      </c>
      <c r="FT275" s="40">
        <v>77.073451327433602</v>
      </c>
      <c r="FU275" s="40">
        <v>2.1616123015545399E-2</v>
      </c>
      <c r="FV275" s="40">
        <v>0</v>
      </c>
      <c r="FW275" s="40">
        <v>0</v>
      </c>
      <c r="FX275" s="41">
        <v>1</v>
      </c>
      <c r="FY275" s="22"/>
      <c r="FZ275" s="22"/>
    </row>
    <row r="276" spans="1:182" x14ac:dyDescent="0.2">
      <c r="A276" t="s">
        <v>42</v>
      </c>
      <c r="B276" t="s">
        <v>58</v>
      </c>
      <c r="C276" t="s">
        <v>3</v>
      </c>
      <c r="D276" t="s">
        <v>40</v>
      </c>
      <c r="E276" t="s">
        <v>78</v>
      </c>
      <c r="F276" s="22" t="s">
        <v>78</v>
      </c>
      <c r="G276" s="35">
        <v>43690</v>
      </c>
      <c r="H276" s="40">
        <v>455</v>
      </c>
      <c r="I276" s="40">
        <v>0.33337179903312097</v>
      </c>
      <c r="J276" s="40">
        <v>0.29175544925413199</v>
      </c>
      <c r="K276" s="40">
        <v>0.26694403739087502</v>
      </c>
      <c r="L276" s="40">
        <v>0.25086199980462098</v>
      </c>
      <c r="M276" s="40">
        <v>0.23860485944207999</v>
      </c>
      <c r="N276" s="40">
        <v>0.24104941888880499</v>
      </c>
      <c r="O276" s="40">
        <v>0.271588296081335</v>
      </c>
      <c r="P276" s="40">
        <v>0.29757956370225902</v>
      </c>
      <c r="Q276" s="40">
        <v>0.32088057004681397</v>
      </c>
      <c r="R276" s="40">
        <v>0.36247134251201701</v>
      </c>
      <c r="S276" s="40">
        <v>0.41224630153730202</v>
      </c>
      <c r="T276" s="40">
        <v>0.48325958034085997</v>
      </c>
      <c r="U276" s="40">
        <v>0.56930439186274495</v>
      </c>
      <c r="V276" s="40">
        <v>0.65742717710990795</v>
      </c>
      <c r="W276" s="40">
        <v>0.74386486043964894</v>
      </c>
      <c r="X276" s="40">
        <v>0.83399297192627697</v>
      </c>
      <c r="Y276" s="40">
        <v>0.910247052884121</v>
      </c>
      <c r="Z276" s="40">
        <v>0.95502019659300696</v>
      </c>
      <c r="AA276" s="40">
        <v>0.947142812741815</v>
      </c>
      <c r="AB276" s="40">
        <v>0.902771544909722</v>
      </c>
      <c r="AC276" s="40">
        <v>0.79671685104152401</v>
      </c>
      <c r="AD276" s="40">
        <v>0.69488651283338199</v>
      </c>
      <c r="AE276" s="40">
        <v>0.55653172542654294</v>
      </c>
      <c r="AF276" s="40">
        <v>0.44487741775288803</v>
      </c>
      <c r="AG276" s="40">
        <v>-1.75545936971265E-3</v>
      </c>
      <c r="AH276" s="40">
        <v>-3.8064405067163398E-3</v>
      </c>
      <c r="AI276" s="40">
        <v>-5.3046660301138302E-3</v>
      </c>
      <c r="AJ276" s="40">
        <v>4.2451732165551797E-3</v>
      </c>
      <c r="AK276" s="40">
        <v>-3.0850746183008898E-3</v>
      </c>
      <c r="AL276" s="40">
        <v>1.8673613789606E-3</v>
      </c>
      <c r="AM276" s="40">
        <v>-6.5922236598302602E-3</v>
      </c>
      <c r="AN276" s="40">
        <v>3.1398327841129798E-3</v>
      </c>
      <c r="AO276" s="40">
        <v>-1.07156392621777E-3</v>
      </c>
      <c r="AP276" s="40">
        <v>-6.0202069796959799E-3</v>
      </c>
      <c r="AQ276" s="40">
        <v>-6.28505631503375E-4</v>
      </c>
      <c r="AR276" s="40">
        <v>-5.7782446839452599E-3</v>
      </c>
      <c r="AS276" s="40">
        <v>-1.5485635860671599E-2</v>
      </c>
      <c r="AT276" s="40">
        <v>-1.49349530641349E-2</v>
      </c>
      <c r="AU276" s="40">
        <v>0.103712971408294</v>
      </c>
      <c r="AV276" s="40">
        <v>0.126464668224646</v>
      </c>
      <c r="AW276" s="40">
        <v>0.14425560296779799</v>
      </c>
      <c r="AX276" s="40">
        <v>0.18624325448410201</v>
      </c>
      <c r="AY276" s="40">
        <v>0.101585031755191</v>
      </c>
      <c r="AZ276" s="40">
        <v>-0.12590603276036699</v>
      </c>
      <c r="BA276" s="40">
        <v>-0.103842427173306</v>
      </c>
      <c r="BB276" s="40">
        <v>-7.3403392954613705E-2</v>
      </c>
      <c r="BC276" s="40">
        <v>-5.00926185621558E-2</v>
      </c>
      <c r="BD276" s="40">
        <v>-2.1698239960895201E-2</v>
      </c>
      <c r="BE276" s="40">
        <v>5.2882816008102103E-3</v>
      </c>
      <c r="BF276" s="40">
        <v>2.7764569613699E-3</v>
      </c>
      <c r="BG276" s="40">
        <v>7.9983342127328005E-4</v>
      </c>
      <c r="BH276" s="40">
        <v>7.4289210461931003E-3</v>
      </c>
      <c r="BI276" s="40">
        <v>2.2085603959026901E-4</v>
      </c>
      <c r="BJ276" s="40">
        <v>5.24345156036388E-3</v>
      </c>
      <c r="BK276" s="40">
        <v>-1.3779658409174701E-3</v>
      </c>
      <c r="BL276" s="40">
        <v>7.2954127279873096E-3</v>
      </c>
      <c r="BM276" s="40">
        <v>2.76401792864262E-3</v>
      </c>
      <c r="BN276" s="40">
        <v>4.3927290766871303E-3</v>
      </c>
      <c r="BO276" s="40">
        <v>9.7785346062467908E-3</v>
      </c>
      <c r="BP276" s="40">
        <v>5.6300937003723203E-4</v>
      </c>
      <c r="BQ276" s="40">
        <v>-9.1507191178575604E-3</v>
      </c>
      <c r="BR276" s="40">
        <v>-7.6949154610770603E-3</v>
      </c>
      <c r="BS276" s="40">
        <v>0.11400146218242301</v>
      </c>
      <c r="BT276" s="40">
        <v>0.135189799986905</v>
      </c>
      <c r="BU276" s="40">
        <v>0.161809895612957</v>
      </c>
      <c r="BV276" s="40">
        <v>0.202619059383774</v>
      </c>
      <c r="BW276" s="40">
        <v>0.118469900757238</v>
      </c>
      <c r="BX276" s="40">
        <v>-0.112261302529978</v>
      </c>
      <c r="BY276" s="40">
        <v>-8.8541093468634605E-2</v>
      </c>
      <c r="BZ276" s="40">
        <v>-5.6168497685196703E-2</v>
      </c>
      <c r="CA276" s="40">
        <v>-3.5758219051264098E-2</v>
      </c>
      <c r="CB276" s="40">
        <v>-9.8487558110141003E-3</v>
      </c>
      <c r="CC276" s="40">
        <v>1.0166755139857301E-2</v>
      </c>
      <c r="CD276" s="40">
        <v>7.3357516944831599E-3</v>
      </c>
      <c r="CE276" s="40">
        <v>5.0277911453502598E-3</v>
      </c>
      <c r="CF276" s="40">
        <v>9.6339750944447293E-3</v>
      </c>
      <c r="CG276" s="40">
        <v>2.5105335424881999E-3</v>
      </c>
      <c r="CH276" s="40">
        <v>7.58172133552146E-3</v>
      </c>
      <c r="CI276" s="40">
        <v>2.2334132404242001E-3</v>
      </c>
      <c r="CJ276" s="40">
        <v>1.0173554738096001E-2</v>
      </c>
      <c r="CK276" s="40">
        <v>5.4205302371008596E-3</v>
      </c>
      <c r="CL276" s="40">
        <v>1.1604696868722999E-2</v>
      </c>
      <c r="CM276" s="40">
        <v>1.6986418972257802E-2</v>
      </c>
      <c r="CN276" s="40">
        <v>4.95494261065332E-3</v>
      </c>
      <c r="CO276" s="40">
        <v>-4.7631750796516097E-3</v>
      </c>
      <c r="CP276" s="40">
        <v>-2.6804874723087399E-3</v>
      </c>
      <c r="CQ276" s="40">
        <v>0.121127239551063</v>
      </c>
      <c r="CR276" s="40">
        <v>0.141232799666338</v>
      </c>
      <c r="CS276" s="40">
        <v>0.17396794522387901</v>
      </c>
      <c r="CT276" s="40">
        <v>0.213960891972164</v>
      </c>
      <c r="CU276" s="40">
        <v>0.130164309592184</v>
      </c>
      <c r="CV276" s="40">
        <v>-0.102811003937943</v>
      </c>
      <c r="CW276" s="40">
        <v>-7.7943436356773199E-2</v>
      </c>
      <c r="CX276" s="40">
        <v>-4.4231661723743397E-2</v>
      </c>
      <c r="CY276" s="40">
        <v>-2.5830257616472101E-2</v>
      </c>
      <c r="CZ276" s="40">
        <v>-1.6418391855348899E-3</v>
      </c>
      <c r="DA276" s="40">
        <v>1.50452286789044E-2</v>
      </c>
      <c r="DB276" s="40">
        <v>1.18950464275964E-2</v>
      </c>
      <c r="DC276" s="40">
        <v>9.2557488694272397E-3</v>
      </c>
      <c r="DD276" s="40">
        <v>1.1839029142696401E-2</v>
      </c>
      <c r="DE276" s="40">
        <v>4.8002110453861302E-3</v>
      </c>
      <c r="DF276" s="40">
        <v>9.9199911106790297E-3</v>
      </c>
      <c r="DG276" s="40">
        <v>5.8447923217658697E-3</v>
      </c>
      <c r="DH276" s="40">
        <v>1.3051696748204699E-2</v>
      </c>
      <c r="DI276" s="40">
        <v>8.0770425455591096E-3</v>
      </c>
      <c r="DJ276" s="40">
        <v>1.8816664660758899E-2</v>
      </c>
      <c r="DK276" s="40">
        <v>2.4194303338268799E-2</v>
      </c>
      <c r="DL276" s="40">
        <v>9.3468758512694206E-3</v>
      </c>
      <c r="DM276" s="40">
        <v>-3.7563104144566398E-4</v>
      </c>
      <c r="DN276" s="40">
        <v>2.33394051645958E-3</v>
      </c>
      <c r="DO276" s="40">
        <v>0.128253016919704</v>
      </c>
      <c r="DP276" s="40">
        <v>0.14727579934577101</v>
      </c>
      <c r="DQ276" s="40">
        <v>0.1861259948348</v>
      </c>
      <c r="DR276" s="40">
        <v>0.225302724560553</v>
      </c>
      <c r="DS276" s="40">
        <v>0.14185871842713099</v>
      </c>
      <c r="DT276" s="40">
        <v>-9.3360705345907596E-2</v>
      </c>
      <c r="DU276" s="40">
        <v>-6.7345779244911794E-2</v>
      </c>
      <c r="DV276" s="40">
        <v>-3.2294825762290001E-2</v>
      </c>
      <c r="DW276" s="40">
        <v>-1.5902296181680101E-2</v>
      </c>
      <c r="DX276" s="40">
        <v>6.5650774399443196E-3</v>
      </c>
      <c r="DY276" s="40">
        <v>2.20889696494273E-2</v>
      </c>
      <c r="DZ276" s="40">
        <v>1.8477943895682698E-2</v>
      </c>
      <c r="EA276" s="40">
        <v>1.5360248320814399E-2</v>
      </c>
      <c r="EB276" s="40">
        <v>1.50227769723343E-2</v>
      </c>
      <c r="EC276" s="40">
        <v>8.1061417032773E-3</v>
      </c>
      <c r="ED276" s="40">
        <v>1.3296081292082301E-2</v>
      </c>
      <c r="EE276" s="40">
        <v>1.10590501406787E-2</v>
      </c>
      <c r="EF276" s="40">
        <v>1.7207276692079099E-2</v>
      </c>
      <c r="EG276" s="40">
        <v>1.19126244004195E-2</v>
      </c>
      <c r="EH276" s="40">
        <v>2.9229600717142E-2</v>
      </c>
      <c r="EI276" s="40">
        <v>3.4601343576018899E-2</v>
      </c>
      <c r="EJ276" s="40">
        <v>1.56881299052519E-2</v>
      </c>
      <c r="EK276" s="40">
        <v>5.9592857013683297E-3</v>
      </c>
      <c r="EL276" s="40">
        <v>9.5739781195174605E-3</v>
      </c>
      <c r="EM276" s="40">
        <v>0.138541507693833</v>
      </c>
      <c r="EN276" s="40">
        <v>0.15600093110802901</v>
      </c>
      <c r="EO276" s="40">
        <v>0.20368028747996</v>
      </c>
      <c r="EP276" s="40">
        <v>0.241678529460225</v>
      </c>
      <c r="EQ276" s="40">
        <v>0.15874358742917699</v>
      </c>
      <c r="ER276" s="40">
        <v>-7.9715975115517895E-2</v>
      </c>
      <c r="ES276" s="40">
        <v>-5.204444554024E-2</v>
      </c>
      <c r="ET276" s="40">
        <v>-1.5059930492873E-2</v>
      </c>
      <c r="EU276" s="40">
        <v>-1.5678966707883999E-3</v>
      </c>
      <c r="EV276" s="40">
        <v>1.84145615898254E-2</v>
      </c>
      <c r="EW276" s="40">
        <v>72.118601221824306</v>
      </c>
      <c r="EX276" s="40">
        <v>71.557931325047406</v>
      </c>
      <c r="EY276" s="40">
        <v>70.694122603749705</v>
      </c>
      <c r="EZ276" s="40">
        <v>68.822098167263505</v>
      </c>
      <c r="FA276" s="40">
        <v>67.054034126816902</v>
      </c>
      <c r="FB276" s="40">
        <v>66.2087634295344</v>
      </c>
      <c r="FC276" s="40">
        <v>65.881820096903297</v>
      </c>
      <c r="FD276" s="40">
        <v>66.672319359595505</v>
      </c>
      <c r="FE276" s="40">
        <v>71.308510638297903</v>
      </c>
      <c r="FF276" s="40">
        <v>77.248051400884805</v>
      </c>
      <c r="FG276" s="40">
        <v>81.7273014535496</v>
      </c>
      <c r="FH276" s="40">
        <v>85.228354750368695</v>
      </c>
      <c r="FI276" s="40">
        <v>88.523804508110402</v>
      </c>
      <c r="FJ276" s="40">
        <v>91.182115020012603</v>
      </c>
      <c r="FK276" s="40">
        <v>93.364230040025305</v>
      </c>
      <c r="FL276" s="40">
        <v>94.977248788708707</v>
      </c>
      <c r="FM276" s="40">
        <v>95.991362966083798</v>
      </c>
      <c r="FN276" s="40">
        <v>96.381293448493807</v>
      </c>
      <c r="FO276" s="40">
        <v>95.619865178007203</v>
      </c>
      <c r="FP276" s="40">
        <v>93.555824731409302</v>
      </c>
      <c r="FQ276" s="40">
        <v>88.329787234042598</v>
      </c>
      <c r="FR276" s="40">
        <v>83.4444912576364</v>
      </c>
      <c r="FS276" s="40">
        <v>79.900042131872794</v>
      </c>
      <c r="FT276" s="40">
        <v>77.414366968611802</v>
      </c>
      <c r="FU276" s="40">
        <v>4.0538654996694699E-2</v>
      </c>
      <c r="FV276" s="40">
        <v>0</v>
      </c>
      <c r="FW276" s="40">
        <v>0</v>
      </c>
      <c r="FX276" s="41">
        <v>1</v>
      </c>
      <c r="FY276" s="22"/>
      <c r="FZ276" s="22"/>
    </row>
    <row r="277" spans="1:182" x14ac:dyDescent="0.2">
      <c r="A277" t="s">
        <v>42</v>
      </c>
      <c r="B277" t="s">
        <v>58</v>
      </c>
      <c r="C277" t="s">
        <v>3</v>
      </c>
      <c r="D277" t="s">
        <v>41</v>
      </c>
      <c r="E277" t="s">
        <v>1</v>
      </c>
      <c r="F277" s="22" t="s">
        <v>1</v>
      </c>
      <c r="G277" s="35">
        <v>43690</v>
      </c>
      <c r="H277" s="40">
        <v>6765</v>
      </c>
      <c r="I277" s="40">
        <v>6.2593303760725503</v>
      </c>
      <c r="J277" s="40">
        <v>5.4486412394008896</v>
      </c>
      <c r="K277" s="40">
        <v>4.8661154116002798</v>
      </c>
      <c r="L277" s="40">
        <v>4.5516311473304496</v>
      </c>
      <c r="M277" s="40">
        <v>4.3904251143135697</v>
      </c>
      <c r="N277" s="40">
        <v>4.44372206607766</v>
      </c>
      <c r="O277" s="40">
        <v>4.7695508174460697</v>
      </c>
      <c r="P277" s="40">
        <v>5.0793791976797404</v>
      </c>
      <c r="Q277" s="40">
        <v>5.3559911213603097</v>
      </c>
      <c r="R277" s="40">
        <v>5.8062619924784</v>
      </c>
      <c r="S277" s="40">
        <v>6.4996615431371296</v>
      </c>
      <c r="T277" s="40">
        <v>7.41876308005628</v>
      </c>
      <c r="U277" s="40">
        <v>8.6252191135203908</v>
      </c>
      <c r="V277" s="40">
        <v>10.0473572239384</v>
      </c>
      <c r="W277" s="40">
        <v>11.445015453267301</v>
      </c>
      <c r="X277" s="40">
        <v>13.177206694778601</v>
      </c>
      <c r="Y277" s="40">
        <v>14.476617726876301</v>
      </c>
      <c r="Z277" s="40">
        <v>15.8001316253621</v>
      </c>
      <c r="AA277" s="40">
        <v>16.156279694254302</v>
      </c>
      <c r="AB277" s="40">
        <v>15.3542737591607</v>
      </c>
      <c r="AC277" s="40">
        <v>14.698361164997101</v>
      </c>
      <c r="AD277" s="40">
        <v>13.2174979976185</v>
      </c>
      <c r="AE277" s="40">
        <v>10.411628897686899</v>
      </c>
      <c r="AF277" s="40">
        <v>8.4883245727365093</v>
      </c>
      <c r="AG277" s="40">
        <v>-7.6783092868111705E-2</v>
      </c>
      <c r="AH277" s="40">
        <v>-6.8795140923741102E-2</v>
      </c>
      <c r="AI277" s="40">
        <v>-4.6176792623671803E-2</v>
      </c>
      <c r="AJ277" s="40">
        <v>-8.5534185099121099E-2</v>
      </c>
      <c r="AK277" s="40">
        <v>-9.1449456890923403E-2</v>
      </c>
      <c r="AL277" s="40">
        <v>-2.5194246679965001E-2</v>
      </c>
      <c r="AM277" s="40">
        <v>-7.4789800523750102E-2</v>
      </c>
      <c r="AN277" s="40">
        <v>-8.6354135773422006E-2</v>
      </c>
      <c r="AO277" s="40">
        <v>-0.104482215915475</v>
      </c>
      <c r="AP277" s="40">
        <v>-0.13434945196137099</v>
      </c>
      <c r="AQ277" s="40">
        <v>-0.112491578199946</v>
      </c>
      <c r="AR277" s="40">
        <v>-2.9257965977689801E-2</v>
      </c>
      <c r="AS277" s="40">
        <v>-4.9981237551952697E-2</v>
      </c>
      <c r="AT277" s="40">
        <v>3.01692641141076E-2</v>
      </c>
      <c r="AU277" s="40">
        <v>1.1231349844036</v>
      </c>
      <c r="AV277" s="40">
        <v>1.6177976050727501</v>
      </c>
      <c r="AW277" s="40">
        <v>1.7369396582335801</v>
      </c>
      <c r="AX277" s="40">
        <v>1.69995952406676</v>
      </c>
      <c r="AY277" s="40">
        <v>1.1895662012055099</v>
      </c>
      <c r="AZ277" s="40">
        <v>-0.447891388923019</v>
      </c>
      <c r="BA277" s="40">
        <v>-0.64124707444492501</v>
      </c>
      <c r="BB277" s="40">
        <v>-0.74938077096895095</v>
      </c>
      <c r="BC277" s="40">
        <v>-0.59747430781560895</v>
      </c>
      <c r="BD277" s="40">
        <v>-0.40789889199720603</v>
      </c>
      <c r="BE277" s="40">
        <v>-1.5783196080172399E-2</v>
      </c>
      <c r="BF277" s="40">
        <v>-2.1365858958611501E-2</v>
      </c>
      <c r="BG277" s="40">
        <v>-6.8081438003295396E-3</v>
      </c>
      <c r="BH277" s="40">
        <v>-4.8294413576306698E-2</v>
      </c>
      <c r="BI277" s="40">
        <v>-5.6058427504385597E-2</v>
      </c>
      <c r="BJ277" s="40">
        <v>6.9094157598285902E-3</v>
      </c>
      <c r="BK277" s="40">
        <v>-3.8030148889042298E-2</v>
      </c>
      <c r="BL277" s="40">
        <v>-5.1603913838388603E-2</v>
      </c>
      <c r="BM277" s="40">
        <v>-6.9097702257011798E-2</v>
      </c>
      <c r="BN277" s="40">
        <v>-8.9233538707188004E-2</v>
      </c>
      <c r="BO277" s="40">
        <v>-7.7314661070279206E-2</v>
      </c>
      <c r="BP277" s="40">
        <v>-5.6914562983665E-3</v>
      </c>
      <c r="BQ277" s="40">
        <v>-2.6539078215977702E-2</v>
      </c>
      <c r="BR277" s="40">
        <v>8.9683504280777801E-2</v>
      </c>
      <c r="BS277" s="40">
        <v>1.19723853140619</v>
      </c>
      <c r="BT277" s="40">
        <v>1.70473002472706</v>
      </c>
      <c r="BU277" s="40">
        <v>1.8336802620055399</v>
      </c>
      <c r="BV277" s="40">
        <v>1.8175733657403601</v>
      </c>
      <c r="BW277" s="40">
        <v>1.3109873160579</v>
      </c>
      <c r="BX277" s="40">
        <v>-0.33469879382172602</v>
      </c>
      <c r="BY277" s="40">
        <v>-0.56736648347397101</v>
      </c>
      <c r="BZ277" s="40">
        <v>-0.66159411385148703</v>
      </c>
      <c r="CA277" s="40">
        <v>-0.51814321744020198</v>
      </c>
      <c r="CB277" s="40">
        <v>-0.33276047221022298</v>
      </c>
      <c r="CC277" s="40">
        <v>2.6465146612996902E-2</v>
      </c>
      <c r="CD277" s="40">
        <v>1.14835172480371E-2</v>
      </c>
      <c r="CE277" s="40">
        <v>2.0458462447182298E-2</v>
      </c>
      <c r="CF277" s="40">
        <v>-2.2502261262005399E-2</v>
      </c>
      <c r="CG277" s="40">
        <v>-3.1546708361901703E-2</v>
      </c>
      <c r="CH277" s="40">
        <v>2.91443145692049E-2</v>
      </c>
      <c r="CI277" s="40">
        <v>-1.2570526146668801E-2</v>
      </c>
      <c r="CJ277" s="40">
        <v>-2.7536015984744099E-2</v>
      </c>
      <c r="CK277" s="40">
        <v>-4.4590495887943699E-2</v>
      </c>
      <c r="CL277" s="40">
        <v>-5.79863946225955E-2</v>
      </c>
      <c r="CM277" s="40">
        <v>-5.2951235424660299E-2</v>
      </c>
      <c r="CN277" s="40">
        <v>1.06306365155807E-2</v>
      </c>
      <c r="CO277" s="40">
        <v>-1.03031100710288E-2</v>
      </c>
      <c r="CP277" s="40">
        <v>0.13090288572376699</v>
      </c>
      <c r="CQ277" s="40">
        <v>1.2485624223207801</v>
      </c>
      <c r="CR277" s="40">
        <v>1.7649391537600101</v>
      </c>
      <c r="CS277" s="40">
        <v>1.9006825094799999</v>
      </c>
      <c r="CT277" s="40">
        <v>1.8990323541999801</v>
      </c>
      <c r="CU277" s="40">
        <v>1.3950832103231601</v>
      </c>
      <c r="CV277" s="40">
        <v>-0.25630194726978001</v>
      </c>
      <c r="CW277" s="40">
        <v>-0.51619701122771899</v>
      </c>
      <c r="CX277" s="40">
        <v>-0.60079334255379302</v>
      </c>
      <c r="CY277" s="40">
        <v>-0.463198745910118</v>
      </c>
      <c r="CZ277" s="40">
        <v>-0.28071983155767499</v>
      </c>
      <c r="DA277" s="40">
        <v>6.8713489306166206E-2</v>
      </c>
      <c r="DB277" s="40">
        <v>4.4332893454685697E-2</v>
      </c>
      <c r="DC277" s="40">
        <v>4.7725068694694103E-2</v>
      </c>
      <c r="DD277" s="40">
        <v>3.28989105229585E-3</v>
      </c>
      <c r="DE277" s="40">
        <v>-7.0349892194178001E-3</v>
      </c>
      <c r="DF277" s="40">
        <v>5.1379213378581201E-2</v>
      </c>
      <c r="DG277" s="40">
        <v>1.2889096595704801E-2</v>
      </c>
      <c r="DH277" s="40">
        <v>-3.4681181310996698E-3</v>
      </c>
      <c r="DI277" s="40">
        <v>-2.0083289518875599E-2</v>
      </c>
      <c r="DJ277" s="40">
        <v>-2.67392505380031E-2</v>
      </c>
      <c r="DK277" s="40">
        <v>-2.85878097790415E-2</v>
      </c>
      <c r="DL277" s="40">
        <v>2.69527293295279E-2</v>
      </c>
      <c r="DM277" s="40">
        <v>5.9328580739200897E-3</v>
      </c>
      <c r="DN277" s="40">
        <v>0.17212226716675699</v>
      </c>
      <c r="DO277" s="40">
        <v>1.29988631323536</v>
      </c>
      <c r="DP277" s="40">
        <v>1.8251482827929599</v>
      </c>
      <c r="DQ277" s="40">
        <v>1.96768475695447</v>
      </c>
      <c r="DR277" s="40">
        <v>1.98049134265959</v>
      </c>
      <c r="DS277" s="40">
        <v>1.4791791045884299</v>
      </c>
      <c r="DT277" s="40">
        <v>-0.177905100717834</v>
      </c>
      <c r="DU277" s="40">
        <v>-0.46502753898146598</v>
      </c>
      <c r="DV277" s="40">
        <v>-0.53999257125610001</v>
      </c>
      <c r="DW277" s="40">
        <v>-0.40825427438003298</v>
      </c>
      <c r="DX277" s="40">
        <v>-0.228679190905128</v>
      </c>
      <c r="DY277" s="40">
        <v>0.12971338609410599</v>
      </c>
      <c r="DZ277" s="40">
        <v>9.1762175419815406E-2</v>
      </c>
      <c r="EA277" s="40">
        <v>8.7093717518036295E-2</v>
      </c>
      <c r="EB277" s="40">
        <v>4.0529662575110197E-2</v>
      </c>
      <c r="EC277" s="40">
        <v>2.8356040167120001E-2</v>
      </c>
      <c r="ED277" s="40">
        <v>8.3482875818374797E-2</v>
      </c>
      <c r="EE277" s="40">
        <v>4.9648748230412598E-2</v>
      </c>
      <c r="EF277" s="40">
        <v>3.1282103803933703E-2</v>
      </c>
      <c r="EG277" s="40">
        <v>1.5301224139587601E-2</v>
      </c>
      <c r="EH277" s="40">
        <v>1.83766627161796E-2</v>
      </c>
      <c r="EI277" s="40">
        <v>6.5891073506254803E-3</v>
      </c>
      <c r="EJ277" s="40">
        <v>5.0519239008851198E-2</v>
      </c>
      <c r="EK277" s="40">
        <v>2.93750174098951E-2</v>
      </c>
      <c r="EL277" s="40">
        <v>0.231636507333427</v>
      </c>
      <c r="EM277" s="40">
        <v>1.3739898602379601</v>
      </c>
      <c r="EN277" s="40">
        <v>1.9120807024472699</v>
      </c>
      <c r="EO277" s="40">
        <v>2.06442536072643</v>
      </c>
      <c r="EP277" s="40">
        <v>2.0981051843331899</v>
      </c>
      <c r="EQ277" s="40">
        <v>1.60060021944082</v>
      </c>
      <c r="ER277" s="40">
        <v>-6.4712505616540295E-2</v>
      </c>
      <c r="ES277" s="40">
        <v>-0.39114694801051197</v>
      </c>
      <c r="ET277" s="40">
        <v>-0.45220591413863498</v>
      </c>
      <c r="EU277" s="40">
        <v>-0.328923184004626</v>
      </c>
      <c r="EV277" s="40">
        <v>-0.15354077111814499</v>
      </c>
      <c r="EW277" s="40">
        <v>74.471884293052199</v>
      </c>
      <c r="EX277" s="40">
        <v>73.362733171127303</v>
      </c>
      <c r="EY277" s="40">
        <v>71.971884293052199</v>
      </c>
      <c r="EZ277" s="40">
        <v>71.690186536901905</v>
      </c>
      <c r="FA277" s="40">
        <v>70.971884293052199</v>
      </c>
      <c r="FB277" s="40">
        <v>69.971884293052199</v>
      </c>
      <c r="FC277" s="40">
        <v>69.626791024601204</v>
      </c>
      <c r="FD277" s="40">
        <v>70.281697756150294</v>
      </c>
      <c r="FE277" s="40">
        <v>73.327453365774502</v>
      </c>
      <c r="FF277" s="40">
        <v>76.982360097323607</v>
      </c>
      <c r="FG277" s="40">
        <v>81.591511219248403</v>
      </c>
      <c r="FH277" s="40">
        <v>84.982360097323607</v>
      </c>
      <c r="FI277" s="40">
        <v>88.264057853473901</v>
      </c>
      <c r="FJ277" s="40">
        <v>91.654906731549104</v>
      </c>
      <c r="FK277" s="40">
        <v>93.718302243849706</v>
      </c>
      <c r="FL277" s="40">
        <v>96.281697756150294</v>
      </c>
      <c r="FM277" s="40">
        <v>96.781697756150294</v>
      </c>
      <c r="FN277" s="40">
        <v>97.454244390375806</v>
      </c>
      <c r="FO277" s="40">
        <v>97.454244390375806</v>
      </c>
      <c r="FP277" s="40">
        <v>95.517639902676393</v>
      </c>
      <c r="FQ277" s="40">
        <v>92.081035414976995</v>
      </c>
      <c r="FR277" s="40">
        <v>87.581035414976995</v>
      </c>
      <c r="FS277" s="40">
        <v>81.862733171127303</v>
      </c>
      <c r="FT277" s="40">
        <v>79.362733171127303</v>
      </c>
      <c r="FU277" s="40">
        <v>1.9398641983198898E-2</v>
      </c>
      <c r="FV277" s="40">
        <v>0</v>
      </c>
      <c r="FW277" s="40">
        <v>0</v>
      </c>
      <c r="FX277" s="41">
        <v>1</v>
      </c>
      <c r="FY277" s="22"/>
      <c r="FZ277" s="22"/>
    </row>
    <row r="278" spans="1:182" x14ac:dyDescent="0.2">
      <c r="A278" t="s">
        <v>42</v>
      </c>
      <c r="B278" t="s">
        <v>58</v>
      </c>
      <c r="C278" t="s">
        <v>3</v>
      </c>
      <c r="D278" t="s">
        <v>41</v>
      </c>
      <c r="E278" t="s">
        <v>1</v>
      </c>
      <c r="F278" s="22" t="s">
        <v>77</v>
      </c>
      <c r="G278" s="35">
        <v>43690</v>
      </c>
      <c r="H278" s="40">
        <v>5102</v>
      </c>
      <c r="I278" s="40">
        <v>4.8856155768889202</v>
      </c>
      <c r="J278" s="40">
        <v>4.2387873137223604</v>
      </c>
      <c r="K278" s="40">
        <v>3.7703359688734599</v>
      </c>
      <c r="L278" s="40">
        <v>3.52212172024938</v>
      </c>
      <c r="M278" s="40">
        <v>3.38510501695206</v>
      </c>
      <c r="N278" s="40">
        <v>3.4097035792307602</v>
      </c>
      <c r="O278" s="40">
        <v>3.6403302152408501</v>
      </c>
      <c r="P278" s="40">
        <v>3.8729858649658699</v>
      </c>
      <c r="Q278" s="40">
        <v>4.0704944986185998</v>
      </c>
      <c r="R278" s="40">
        <v>4.4096163495512402</v>
      </c>
      <c r="S278" s="40">
        <v>4.9520696267515598</v>
      </c>
      <c r="T278" s="40">
        <v>5.6483301745947401</v>
      </c>
      <c r="U278" s="40">
        <v>6.5555232278397604</v>
      </c>
      <c r="V278" s="40">
        <v>7.6144902058413999</v>
      </c>
      <c r="W278" s="40">
        <v>8.6393003783617708</v>
      </c>
      <c r="X278" s="40">
        <v>9.9041178728157</v>
      </c>
      <c r="Y278" s="40">
        <v>10.8799148895136</v>
      </c>
      <c r="Z278" s="40">
        <v>11.910636266701299</v>
      </c>
      <c r="AA278" s="40">
        <v>12.21658100478</v>
      </c>
      <c r="AB278" s="40">
        <v>11.567624424076</v>
      </c>
      <c r="AC278" s="40">
        <v>11.1196131393237</v>
      </c>
      <c r="AD278" s="40">
        <v>10.085599163950301</v>
      </c>
      <c r="AE278" s="40">
        <v>8.0400343231965792</v>
      </c>
      <c r="AF278" s="40">
        <v>6.5967458195454398</v>
      </c>
      <c r="AG278" s="40">
        <v>-7.2757025432564904E-2</v>
      </c>
      <c r="AH278" s="40">
        <v>-5.8927880656025E-2</v>
      </c>
      <c r="AI278" s="40">
        <v>-2.8552237619122001E-2</v>
      </c>
      <c r="AJ278" s="40">
        <v>-5.1801627790789902E-2</v>
      </c>
      <c r="AK278" s="40">
        <v>-6.0146930046897203E-2</v>
      </c>
      <c r="AL278" s="40">
        <v>-2.8863457491964201E-2</v>
      </c>
      <c r="AM278" s="40">
        <v>-8.36970675097021E-2</v>
      </c>
      <c r="AN278" s="40">
        <v>-8.0042299953023005E-2</v>
      </c>
      <c r="AO278" s="40">
        <v>-8.99359332425161E-2</v>
      </c>
      <c r="AP278" s="40">
        <v>-0.119597430985061</v>
      </c>
      <c r="AQ278" s="40">
        <v>-0.115571640357745</v>
      </c>
      <c r="AR278" s="40">
        <v>4.2582317945466198E-3</v>
      </c>
      <c r="AS278" s="40">
        <v>-6.7679331581780799E-2</v>
      </c>
      <c r="AT278" s="40">
        <v>-3.3843971104891901E-2</v>
      </c>
      <c r="AU278" s="40">
        <v>0.57956465249368105</v>
      </c>
      <c r="AV278" s="40">
        <v>0.85283979423265899</v>
      </c>
      <c r="AW278" s="40">
        <v>0.91876423758853598</v>
      </c>
      <c r="AX278" s="40">
        <v>0.89436521850756601</v>
      </c>
      <c r="AY278" s="40">
        <v>0.86684625985071895</v>
      </c>
      <c r="AZ278" s="40">
        <v>0.107879972847452</v>
      </c>
      <c r="BA278" s="40">
        <v>-0.218183855553988</v>
      </c>
      <c r="BB278" s="40">
        <v>-0.42001913172185001</v>
      </c>
      <c r="BC278" s="40">
        <v>-0.35827079935447897</v>
      </c>
      <c r="BD278" s="40">
        <v>-0.27728565797239302</v>
      </c>
      <c r="BE278" s="40">
        <v>-1.6494851172455801E-2</v>
      </c>
      <c r="BF278" s="40">
        <v>-1.8606277958523699E-2</v>
      </c>
      <c r="BG278" s="40">
        <v>2.18320011221706E-3</v>
      </c>
      <c r="BH278" s="40">
        <v>-2.1293215286253098E-2</v>
      </c>
      <c r="BI278" s="40">
        <v>-3.3763665455110801E-2</v>
      </c>
      <c r="BJ278" s="40">
        <v>-5.6525646095191397E-3</v>
      </c>
      <c r="BK278" s="40">
        <v>-4.8256740621455498E-2</v>
      </c>
      <c r="BL278" s="40">
        <v>-5.2333693980075799E-2</v>
      </c>
      <c r="BM278" s="40">
        <v>-6.4898208951880906E-2</v>
      </c>
      <c r="BN278" s="40">
        <v>-8.7533412785644804E-2</v>
      </c>
      <c r="BO278" s="40">
        <v>-8.18325870353694E-2</v>
      </c>
      <c r="BP278" s="40">
        <v>2.3056334802664599E-2</v>
      </c>
      <c r="BQ278" s="40">
        <v>-4.8945371526036098E-2</v>
      </c>
      <c r="BR278" s="40">
        <v>1.5313416432123601E-2</v>
      </c>
      <c r="BS278" s="40">
        <v>0.62919182780932004</v>
      </c>
      <c r="BT278" s="40">
        <v>0.90772766942456495</v>
      </c>
      <c r="BU278" s="40">
        <v>0.98633538623977302</v>
      </c>
      <c r="BV278" s="40">
        <v>0.97710781686025905</v>
      </c>
      <c r="BW278" s="40">
        <v>0.94197085583090601</v>
      </c>
      <c r="BX278" s="40">
        <v>0.18013580934118301</v>
      </c>
      <c r="BY278" s="40">
        <v>-0.16775337615036501</v>
      </c>
      <c r="BZ278" s="40">
        <v>-0.35059366511287399</v>
      </c>
      <c r="CA278" s="40">
        <v>-0.29210471005216798</v>
      </c>
      <c r="CB278" s="40">
        <v>-0.21642738921278201</v>
      </c>
      <c r="CC278" s="40">
        <v>2.2472159330320499E-2</v>
      </c>
      <c r="CD278" s="40">
        <v>9.3203412392758606E-3</v>
      </c>
      <c r="CE278" s="40">
        <v>2.3470470656499601E-2</v>
      </c>
      <c r="CF278" s="40">
        <v>-1.63181722473507E-4</v>
      </c>
      <c r="CG278" s="40">
        <v>-1.54906967693878E-2</v>
      </c>
      <c r="CH278" s="40">
        <v>1.0423229094214901E-2</v>
      </c>
      <c r="CI278" s="40">
        <v>-2.37108781794616E-2</v>
      </c>
      <c r="CJ278" s="40">
        <v>-3.3142797891108501E-2</v>
      </c>
      <c r="CK278" s="40">
        <v>-4.7557157379856101E-2</v>
      </c>
      <c r="CL278" s="40">
        <v>-6.5325971456386703E-2</v>
      </c>
      <c r="CM278" s="40">
        <v>-5.8465021482558797E-2</v>
      </c>
      <c r="CN278" s="40">
        <v>3.6075843681989302E-2</v>
      </c>
      <c r="CO278" s="40">
        <v>-3.59702878601285E-2</v>
      </c>
      <c r="CP278" s="40">
        <v>4.9359673293583997E-2</v>
      </c>
      <c r="CQ278" s="40">
        <v>0.66356345825515395</v>
      </c>
      <c r="CR278" s="40">
        <v>0.94574284457919</v>
      </c>
      <c r="CS278" s="40">
        <v>1.0331349579556499</v>
      </c>
      <c r="CT278" s="40">
        <v>1.0344150884230401</v>
      </c>
      <c r="CU278" s="40">
        <v>0.99400192215697802</v>
      </c>
      <c r="CV278" s="40">
        <v>0.23017998158595299</v>
      </c>
      <c r="CW278" s="40">
        <v>-0.132825379740274</v>
      </c>
      <c r="CX278" s="40">
        <v>-0.30250979842821601</v>
      </c>
      <c r="CY278" s="40">
        <v>-0.24627827816116199</v>
      </c>
      <c r="CZ278" s="40">
        <v>-0.17427713766059599</v>
      </c>
      <c r="DA278" s="40">
        <v>6.1439169833096802E-2</v>
      </c>
      <c r="DB278" s="40">
        <v>3.7246960437075399E-2</v>
      </c>
      <c r="DC278" s="40">
        <v>4.47577412007822E-2</v>
      </c>
      <c r="DD278" s="40">
        <v>2.0966851841305999E-2</v>
      </c>
      <c r="DE278" s="40">
        <v>2.7822719163352002E-3</v>
      </c>
      <c r="DF278" s="40">
        <v>2.6499022797948999E-2</v>
      </c>
      <c r="DG278" s="40">
        <v>8.3498426253225601E-4</v>
      </c>
      <c r="DH278" s="40">
        <v>-1.39519018021412E-2</v>
      </c>
      <c r="DI278" s="40">
        <v>-3.0216105807831298E-2</v>
      </c>
      <c r="DJ278" s="40">
        <v>-4.3118530127128601E-2</v>
      </c>
      <c r="DK278" s="40">
        <v>-3.5097455929748098E-2</v>
      </c>
      <c r="DL278" s="40">
        <v>4.9095352561313997E-2</v>
      </c>
      <c r="DM278" s="40">
        <v>-2.2995204194220801E-2</v>
      </c>
      <c r="DN278" s="40">
        <v>8.3405930155044494E-2</v>
      </c>
      <c r="DO278" s="40">
        <v>0.69793508870098897</v>
      </c>
      <c r="DP278" s="40">
        <v>0.98375801973381605</v>
      </c>
      <c r="DQ278" s="40">
        <v>1.0799345296715399</v>
      </c>
      <c r="DR278" s="40">
        <v>1.0917223599858099</v>
      </c>
      <c r="DS278" s="40">
        <v>1.0460329884830499</v>
      </c>
      <c r="DT278" s="40">
        <v>0.28022415383072202</v>
      </c>
      <c r="DU278" s="40">
        <v>-9.7897383330183302E-2</v>
      </c>
      <c r="DV278" s="40">
        <v>-0.25442593174355799</v>
      </c>
      <c r="DW278" s="40">
        <v>-0.200451846270156</v>
      </c>
      <c r="DX278" s="40">
        <v>-0.132126886108409</v>
      </c>
      <c r="DY278" s="40">
        <v>0.117701344093206</v>
      </c>
      <c r="DZ278" s="40">
        <v>7.7568563134576704E-2</v>
      </c>
      <c r="EA278" s="40">
        <v>7.5493178932121194E-2</v>
      </c>
      <c r="EB278" s="40">
        <v>5.1475264345842903E-2</v>
      </c>
      <c r="EC278" s="40">
        <v>2.9165536508121599E-2</v>
      </c>
      <c r="ED278" s="40">
        <v>4.9709915680393998E-2</v>
      </c>
      <c r="EE278" s="40">
        <v>3.6275311150778797E-2</v>
      </c>
      <c r="EF278" s="40">
        <v>1.3756704170805999E-2</v>
      </c>
      <c r="EG278" s="40">
        <v>-5.1783815171961498E-3</v>
      </c>
      <c r="EH278" s="40">
        <v>-1.10545119277122E-2</v>
      </c>
      <c r="EI278" s="40">
        <v>-1.35840260737209E-3</v>
      </c>
      <c r="EJ278" s="40">
        <v>6.7893455569431896E-2</v>
      </c>
      <c r="EK278" s="40">
        <v>-4.2612441384761697E-3</v>
      </c>
      <c r="EL278" s="40">
        <v>0.13256331769206001</v>
      </c>
      <c r="EM278" s="40">
        <v>0.74756226401662695</v>
      </c>
      <c r="EN278" s="40">
        <v>1.03864589492572</v>
      </c>
      <c r="EO278" s="40">
        <v>1.14750567832277</v>
      </c>
      <c r="EP278" s="40">
        <v>1.1744649583385101</v>
      </c>
      <c r="EQ278" s="40">
        <v>1.12115758446324</v>
      </c>
      <c r="ER278" s="40">
        <v>0.35247999032445398</v>
      </c>
      <c r="ES278" s="40">
        <v>-4.74669039265605E-2</v>
      </c>
      <c r="ET278" s="40">
        <v>-0.18500046513458299</v>
      </c>
      <c r="EU278" s="40">
        <v>-0.134285756967845</v>
      </c>
      <c r="EV278" s="40">
        <v>-7.1268617348798496E-2</v>
      </c>
      <c r="EW278" s="40">
        <v>74.435386767209906</v>
      </c>
      <c r="EX278" s="40">
        <v>73.323628679153501</v>
      </c>
      <c r="EY278" s="40">
        <v>71.935386767209906</v>
      </c>
      <c r="EZ278" s="40">
        <v>71.658902943322801</v>
      </c>
      <c r="FA278" s="40">
        <v>70.935386767209906</v>
      </c>
      <c r="FB278" s="40">
        <v>69.935386767209906</v>
      </c>
      <c r="FC278" s="40">
        <v>69.605935295548505</v>
      </c>
      <c r="FD278" s="40">
        <v>70.276483823887105</v>
      </c>
      <c r="FE278" s="40">
        <v>73.3352742641693</v>
      </c>
      <c r="FF278" s="40">
        <v>77.0058227925079</v>
      </c>
      <c r="FG278" s="40">
        <v>81.617580880564304</v>
      </c>
      <c r="FH278" s="40">
        <v>85.0058227925079</v>
      </c>
      <c r="FI278" s="40">
        <v>88.282306616395005</v>
      </c>
      <c r="FJ278" s="40">
        <v>91.6705485283386</v>
      </c>
      <c r="FK278" s="40">
        <v>93.723516176112895</v>
      </c>
      <c r="FL278" s="40">
        <v>96.276483823887105</v>
      </c>
      <c r="FM278" s="40">
        <v>96.776483823887105</v>
      </c>
      <c r="FN278" s="40">
        <v>97.441209559717805</v>
      </c>
      <c r="FO278" s="40">
        <v>97.441209559717805</v>
      </c>
      <c r="FP278" s="40">
        <v>95.4941772074921</v>
      </c>
      <c r="FQ278" s="40">
        <v>92.047144855266396</v>
      </c>
      <c r="FR278" s="40">
        <v>87.547144855266396</v>
      </c>
      <c r="FS278" s="40">
        <v>81.823628679153501</v>
      </c>
      <c r="FT278" s="40">
        <v>79.323628679153501</v>
      </c>
      <c r="FU278" s="40">
        <v>1.7082821783881399E-2</v>
      </c>
      <c r="FV278" s="40">
        <v>0</v>
      </c>
      <c r="FW278" s="40">
        <v>0</v>
      </c>
      <c r="FX278" s="41">
        <v>1</v>
      </c>
      <c r="FY278" s="22"/>
      <c r="FZ278" s="22"/>
    </row>
    <row r="279" spans="1:182" x14ac:dyDescent="0.2">
      <c r="A279" t="s">
        <v>42</v>
      </c>
      <c r="B279" t="s">
        <v>58</v>
      </c>
      <c r="C279" t="s">
        <v>3</v>
      </c>
      <c r="D279" t="s">
        <v>41</v>
      </c>
      <c r="E279" t="s">
        <v>1</v>
      </c>
      <c r="F279" s="22" t="s">
        <v>78</v>
      </c>
      <c r="G279" s="35">
        <v>43690</v>
      </c>
      <c r="H279" s="40">
        <v>1663</v>
      </c>
      <c r="I279" s="40">
        <v>1.34931511762443</v>
      </c>
      <c r="J279" s="40">
        <v>1.17749066890059</v>
      </c>
      <c r="K279" s="40">
        <v>1.06140499079178</v>
      </c>
      <c r="L279" s="40">
        <v>1.0059294204501801</v>
      </c>
      <c r="M279" s="40">
        <v>0.97549420357360395</v>
      </c>
      <c r="N279" s="40">
        <v>1.0045456658968801</v>
      </c>
      <c r="O279" s="40">
        <v>1.0946286677841801</v>
      </c>
      <c r="P279" s="40">
        <v>1.17131645057773</v>
      </c>
      <c r="Q279" s="40">
        <v>1.2462116407494599</v>
      </c>
      <c r="R279" s="40">
        <v>1.34934800669398</v>
      </c>
      <c r="S279" s="40">
        <v>1.5016586811920301</v>
      </c>
      <c r="T279" s="40">
        <v>1.7183723548679599</v>
      </c>
      <c r="U279" s="40">
        <v>2.0204832890595901</v>
      </c>
      <c r="V279" s="40">
        <v>2.3888494746717299</v>
      </c>
      <c r="W279" s="40">
        <v>2.7642814165202898</v>
      </c>
      <c r="X279" s="40">
        <v>3.2310802666632998</v>
      </c>
      <c r="Y279" s="40">
        <v>3.5524780918412699</v>
      </c>
      <c r="Z279" s="40">
        <v>3.8580309942546398</v>
      </c>
      <c r="AA279" s="40">
        <v>3.9002906429186801</v>
      </c>
      <c r="AB279" s="40">
        <v>3.7520611037415201</v>
      </c>
      <c r="AC279" s="40">
        <v>3.5413401070780099</v>
      </c>
      <c r="AD279" s="40">
        <v>3.0968858277417901</v>
      </c>
      <c r="AE279" s="40">
        <v>2.3558861127253001</v>
      </c>
      <c r="AF279" s="40">
        <v>1.8776195811868499</v>
      </c>
      <c r="AG279" s="40">
        <v>-3.8727733982471299E-2</v>
      </c>
      <c r="AH279" s="40">
        <v>-4.1972868662287798E-2</v>
      </c>
      <c r="AI279" s="40">
        <v>-2.3926272523416999E-2</v>
      </c>
      <c r="AJ279" s="40">
        <v>-2.9030006348365601E-2</v>
      </c>
      <c r="AK279" s="40">
        <v>-2.5224042500922202E-2</v>
      </c>
      <c r="AL279" s="40">
        <v>-4.8941195268474803E-3</v>
      </c>
      <c r="AM279" s="40">
        <v>-2.65804494858961E-2</v>
      </c>
      <c r="AN279" s="40">
        <v>-2.34361288782605E-2</v>
      </c>
      <c r="AO279" s="40">
        <v>-1.7746439683334302E-2</v>
      </c>
      <c r="AP279" s="40">
        <v>-3.1054438938171201E-2</v>
      </c>
      <c r="AQ279" s="40">
        <v>-5.44813850664502E-2</v>
      </c>
      <c r="AR279" s="40">
        <v>-3.2745564226052799E-2</v>
      </c>
      <c r="AS279" s="40">
        <v>-1.67805462763995E-3</v>
      </c>
      <c r="AT279" s="40">
        <v>2.6225298741597399E-2</v>
      </c>
      <c r="AU279" s="40">
        <v>0.47255406621860302</v>
      </c>
      <c r="AV279" s="40">
        <v>0.65233705477130699</v>
      </c>
      <c r="AW279" s="40">
        <v>0.73060917007856296</v>
      </c>
      <c r="AX279" s="40">
        <v>0.768292567825682</v>
      </c>
      <c r="AY279" s="40">
        <v>0.37330754336761801</v>
      </c>
      <c r="AZ279" s="40">
        <v>-0.49548134917355702</v>
      </c>
      <c r="BA279" s="40">
        <v>-0.415517577930618</v>
      </c>
      <c r="BB279" s="40">
        <v>-0.33722105255677798</v>
      </c>
      <c r="BC279" s="40">
        <v>-0.25243833612020999</v>
      </c>
      <c r="BD279" s="40">
        <v>-0.14937800993127401</v>
      </c>
      <c r="BE279" s="40">
        <v>-2.5489907497528299E-2</v>
      </c>
      <c r="BF279" s="40">
        <v>-2.8059889618060899E-2</v>
      </c>
      <c r="BG279" s="40">
        <v>-1.53910907607464E-2</v>
      </c>
      <c r="BH279" s="40">
        <v>-2.2542960467201601E-2</v>
      </c>
      <c r="BI279" s="40">
        <v>-1.73230955267876E-2</v>
      </c>
      <c r="BJ279" s="40">
        <v>6.4819062587447096E-3</v>
      </c>
      <c r="BK279" s="40">
        <v>-1.54644451897736E-2</v>
      </c>
      <c r="BL279" s="40">
        <v>-1.09962032848408E-2</v>
      </c>
      <c r="BM279" s="40">
        <v>-4.5392923210079697E-3</v>
      </c>
      <c r="BN279" s="40">
        <v>-1.39604764085507E-2</v>
      </c>
      <c r="BO279" s="40">
        <v>-3.7712875615530703E-2</v>
      </c>
      <c r="BP279" s="40">
        <v>-2.25806286053108E-2</v>
      </c>
      <c r="BQ279" s="40">
        <v>8.6725635181290305E-3</v>
      </c>
      <c r="BR279" s="40">
        <v>4.50315866055849E-2</v>
      </c>
      <c r="BS279" s="40">
        <v>0.50857043053829099</v>
      </c>
      <c r="BT279" s="40">
        <v>0.70349608202707803</v>
      </c>
      <c r="BU279" s="40">
        <v>0.78638290979177905</v>
      </c>
      <c r="BV279" s="40">
        <v>0.818017855337561</v>
      </c>
      <c r="BW279" s="40">
        <v>0.42905614967074601</v>
      </c>
      <c r="BX279" s="40">
        <v>-0.44334996310264302</v>
      </c>
      <c r="BY279" s="40">
        <v>-0.37307353273959598</v>
      </c>
      <c r="BZ279" s="40">
        <v>-0.30092044827866998</v>
      </c>
      <c r="CA279" s="40">
        <v>-0.21576719506894901</v>
      </c>
      <c r="CB279" s="40">
        <v>-0.121881110728531</v>
      </c>
      <c r="CC279" s="40">
        <v>-1.6321429200050901E-2</v>
      </c>
      <c r="CD279" s="40">
        <v>-1.84238027147204E-2</v>
      </c>
      <c r="CE279" s="40">
        <v>-9.4796498723891797E-3</v>
      </c>
      <c r="CF279" s="40">
        <v>-1.80500522512008E-2</v>
      </c>
      <c r="CG279" s="40">
        <v>-1.1850923720919899E-2</v>
      </c>
      <c r="CH279" s="40">
        <v>1.4360907063399399E-2</v>
      </c>
      <c r="CI279" s="40">
        <v>-7.76553447662999E-3</v>
      </c>
      <c r="CJ279" s="40">
        <v>-2.3803487142108099E-3</v>
      </c>
      <c r="CK279" s="40">
        <v>4.6079377096020502E-3</v>
      </c>
      <c r="CL279" s="40">
        <v>-2.1212500333613001E-3</v>
      </c>
      <c r="CM279" s="40">
        <v>-2.6099057051231601E-2</v>
      </c>
      <c r="CN279" s="40">
        <v>-1.55404251595237E-2</v>
      </c>
      <c r="CO279" s="40">
        <v>1.58413701151108E-2</v>
      </c>
      <c r="CP279" s="40">
        <v>5.80567642911516E-2</v>
      </c>
      <c r="CQ279" s="40">
        <v>0.53351525475053596</v>
      </c>
      <c r="CR279" s="40">
        <v>0.73892866846021399</v>
      </c>
      <c r="CS279" s="40">
        <v>0.82501163201528105</v>
      </c>
      <c r="CT279" s="40">
        <v>0.85245743799163498</v>
      </c>
      <c r="CU279" s="40">
        <v>0.46766746457098402</v>
      </c>
      <c r="CV279" s="40">
        <v>-0.40724392391620701</v>
      </c>
      <c r="CW279" s="40">
        <v>-0.34367691633631697</v>
      </c>
      <c r="CX279" s="40">
        <v>-0.27577876033709497</v>
      </c>
      <c r="CY279" s="40">
        <v>-0.19036887448704301</v>
      </c>
      <c r="CZ279" s="40">
        <v>-0.102836842103692</v>
      </c>
      <c r="DA279" s="40">
        <v>-7.1529509025735098E-3</v>
      </c>
      <c r="DB279" s="40">
        <v>-8.78771581137993E-3</v>
      </c>
      <c r="DC279" s="40">
        <v>-3.5682089840319499E-3</v>
      </c>
      <c r="DD279" s="40">
        <v>-1.35571440352001E-2</v>
      </c>
      <c r="DE279" s="40">
        <v>-6.37875191505222E-3</v>
      </c>
      <c r="DF279" s="40">
        <v>2.2239907868054201E-2</v>
      </c>
      <c r="DG279" s="40">
        <v>-6.6623763486324606E-5</v>
      </c>
      <c r="DH279" s="40">
        <v>6.2355058564191497E-3</v>
      </c>
      <c r="DI279" s="40">
        <v>1.37551677402121E-2</v>
      </c>
      <c r="DJ279" s="40">
        <v>9.7179763418281002E-3</v>
      </c>
      <c r="DK279" s="40">
        <v>-1.4485238486932599E-2</v>
      </c>
      <c r="DL279" s="40">
        <v>-8.5002217137365305E-3</v>
      </c>
      <c r="DM279" s="40">
        <v>2.30101767120925E-2</v>
      </c>
      <c r="DN279" s="40">
        <v>7.1081941976718202E-2</v>
      </c>
      <c r="DO279" s="40">
        <v>0.55846007896278005</v>
      </c>
      <c r="DP279" s="40">
        <v>0.77436125489334895</v>
      </c>
      <c r="DQ279" s="40">
        <v>0.86364035423878305</v>
      </c>
      <c r="DR279" s="40">
        <v>0.88689702064570897</v>
      </c>
      <c r="DS279" s="40">
        <v>0.50627877947122202</v>
      </c>
      <c r="DT279" s="40">
        <v>-0.37113788472977</v>
      </c>
      <c r="DU279" s="40">
        <v>-0.31428029993303802</v>
      </c>
      <c r="DV279" s="40">
        <v>-0.25063707239552102</v>
      </c>
      <c r="DW279" s="40">
        <v>-0.16497055390513801</v>
      </c>
      <c r="DX279" s="40">
        <v>-8.3792573478852606E-2</v>
      </c>
      <c r="DY279" s="40">
        <v>6.08487558236944E-3</v>
      </c>
      <c r="DZ279" s="40">
        <v>5.1252632328470096E-3</v>
      </c>
      <c r="EA279" s="40">
        <v>4.9669727786386397E-3</v>
      </c>
      <c r="EB279" s="40">
        <v>-7.0700981540361097E-3</v>
      </c>
      <c r="EC279" s="40">
        <v>1.52219505908243E-3</v>
      </c>
      <c r="ED279" s="40">
        <v>3.3615933653646402E-2</v>
      </c>
      <c r="EE279" s="40">
        <v>1.1049380532636099E-2</v>
      </c>
      <c r="EF279" s="40">
        <v>1.8675431449838902E-2</v>
      </c>
      <c r="EG279" s="40">
        <v>2.6962315102538398E-2</v>
      </c>
      <c r="EH279" s="40">
        <v>2.6811938871448601E-2</v>
      </c>
      <c r="EI279" s="40">
        <v>2.2832709639869601E-3</v>
      </c>
      <c r="EJ279" s="40">
        <v>1.6647139070054501E-3</v>
      </c>
      <c r="EK279" s="40">
        <v>3.3360794857861503E-2</v>
      </c>
      <c r="EL279" s="40">
        <v>8.98882298407057E-2</v>
      </c>
      <c r="EM279" s="40">
        <v>0.59447644328246796</v>
      </c>
      <c r="EN279" s="40">
        <v>0.82552028214911999</v>
      </c>
      <c r="EO279" s="40">
        <v>0.91941409395199902</v>
      </c>
      <c r="EP279" s="40">
        <v>0.93662230815758796</v>
      </c>
      <c r="EQ279" s="40">
        <v>0.56202738577435096</v>
      </c>
      <c r="ER279" s="40">
        <v>-0.319006498658856</v>
      </c>
      <c r="ES279" s="40">
        <v>-0.271836254742016</v>
      </c>
      <c r="ET279" s="40">
        <v>-0.214336468117413</v>
      </c>
      <c r="EU279" s="40">
        <v>-0.128299412853876</v>
      </c>
      <c r="EV279" s="40">
        <v>-5.6295674276110298E-2</v>
      </c>
      <c r="EW279" s="40">
        <v>74.700856578080405</v>
      </c>
      <c r="EX279" s="40">
        <v>73.608060619371798</v>
      </c>
      <c r="EY279" s="40">
        <v>72.200856578080405</v>
      </c>
      <c r="EZ279" s="40">
        <v>71.886448495497504</v>
      </c>
      <c r="FA279" s="40">
        <v>71.200856578080405</v>
      </c>
      <c r="FB279" s="40">
        <v>70.200856578080405</v>
      </c>
      <c r="FC279" s="40">
        <v>69.757632330331603</v>
      </c>
      <c r="FD279" s="40">
        <v>70.314408082582901</v>
      </c>
      <c r="FE279" s="40">
        <v>73.278387876125606</v>
      </c>
      <c r="FF279" s="40">
        <v>76.835163628376904</v>
      </c>
      <c r="FG279" s="40">
        <v>81.427959587085397</v>
      </c>
      <c r="FH279" s="40">
        <v>84.835163628376904</v>
      </c>
      <c r="FI279" s="40">
        <v>88.149571710959805</v>
      </c>
      <c r="FJ279" s="40">
        <v>91.556775752251298</v>
      </c>
      <c r="FK279" s="40">
        <v>93.685591917417099</v>
      </c>
      <c r="FL279" s="40">
        <v>96.314408082582901</v>
      </c>
      <c r="FM279" s="40">
        <v>96.814408082582901</v>
      </c>
      <c r="FN279" s="40">
        <v>97.536020206457295</v>
      </c>
      <c r="FO279" s="40">
        <v>97.536020206457295</v>
      </c>
      <c r="FP279" s="40">
        <v>95.664836371623096</v>
      </c>
      <c r="FQ279" s="40">
        <v>92.293652536788898</v>
      </c>
      <c r="FR279" s="40">
        <v>87.793652536788898</v>
      </c>
      <c r="FS279" s="40">
        <v>82.108060619371798</v>
      </c>
      <c r="FT279" s="40">
        <v>79.608060619371798</v>
      </c>
      <c r="FU279" s="40">
        <v>3.9459089677494397E-2</v>
      </c>
      <c r="FV279" s="40">
        <v>0</v>
      </c>
      <c r="FW279" s="40">
        <v>0</v>
      </c>
      <c r="FX279" s="41">
        <v>1</v>
      </c>
      <c r="FY279" s="22"/>
      <c r="FZ279" s="22"/>
    </row>
    <row r="280" spans="1:182" x14ac:dyDescent="0.2">
      <c r="A280" t="s">
        <v>42</v>
      </c>
      <c r="B280" t="s">
        <v>58</v>
      </c>
      <c r="C280" t="s">
        <v>3</v>
      </c>
      <c r="D280" t="s">
        <v>41</v>
      </c>
      <c r="E280" t="s">
        <v>77</v>
      </c>
      <c r="F280" s="22" t="s">
        <v>1</v>
      </c>
      <c r="G280" s="35">
        <v>43690</v>
      </c>
      <c r="H280" s="40">
        <v>3868</v>
      </c>
      <c r="I280" s="40">
        <v>3.54209123809341</v>
      </c>
      <c r="J280" s="40">
        <v>3.12069239798288</v>
      </c>
      <c r="K280" s="40">
        <v>2.8184548503069999</v>
      </c>
      <c r="L280" s="40">
        <v>2.6788995350834499</v>
      </c>
      <c r="M280" s="40">
        <v>2.6077097523753099</v>
      </c>
      <c r="N280" s="40">
        <v>2.6911188390189702</v>
      </c>
      <c r="O280" s="40">
        <v>2.94392381593202</v>
      </c>
      <c r="P280" s="40">
        <v>3.1079167073867602</v>
      </c>
      <c r="Q280" s="40">
        <v>3.24883159877312</v>
      </c>
      <c r="R280" s="40">
        <v>3.46385626973608</v>
      </c>
      <c r="S280" s="40">
        <v>3.78502269280661</v>
      </c>
      <c r="T280" s="40">
        <v>4.2447799367831598</v>
      </c>
      <c r="U280" s="40">
        <v>4.8555387727850698</v>
      </c>
      <c r="V280" s="40">
        <v>5.6092068303492004</v>
      </c>
      <c r="W280" s="40">
        <v>6.3818950253441402</v>
      </c>
      <c r="X280" s="40">
        <v>7.39528419486735</v>
      </c>
      <c r="Y280" s="40">
        <v>8.1863843254112805</v>
      </c>
      <c r="Z280" s="40">
        <v>9.0462441334664199</v>
      </c>
      <c r="AA280" s="40">
        <v>9.2906487615398099</v>
      </c>
      <c r="AB280" s="40">
        <v>8.8017739152016894</v>
      </c>
      <c r="AC280" s="40">
        <v>8.4288151940164102</v>
      </c>
      <c r="AD280" s="40">
        <v>7.51330944566946</v>
      </c>
      <c r="AE280" s="40">
        <v>5.8499804276744003</v>
      </c>
      <c r="AF280" s="40">
        <v>4.7906123812614103</v>
      </c>
      <c r="AG280" s="40">
        <v>-7.6386221235507007E-2</v>
      </c>
      <c r="AH280" s="40">
        <v>-6.0641643562678198E-2</v>
      </c>
      <c r="AI280" s="40">
        <v>-6.9754320965485506E-2</v>
      </c>
      <c r="AJ280" s="40">
        <v>-6.7397338875717597E-2</v>
      </c>
      <c r="AK280" s="40">
        <v>-7.3301160744698404E-2</v>
      </c>
      <c r="AL280" s="40">
        <v>-3.8856124019957201E-2</v>
      </c>
      <c r="AM280" s="40">
        <v>-7.3497000505550303E-2</v>
      </c>
      <c r="AN280" s="40">
        <v>-8.9937671929320798E-2</v>
      </c>
      <c r="AO280" s="40">
        <v>-0.11927064962358901</v>
      </c>
      <c r="AP280" s="40">
        <v>-0.112155834631363</v>
      </c>
      <c r="AQ280" s="40">
        <v>-9.59786425792159E-2</v>
      </c>
      <c r="AR280" s="40">
        <v>-2.94712760058915E-2</v>
      </c>
      <c r="AS280" s="40">
        <v>-2.1883045845856101E-2</v>
      </c>
      <c r="AT280" s="40">
        <v>2.3479606551122901E-2</v>
      </c>
      <c r="AU280" s="40">
        <v>0.79768760718834897</v>
      </c>
      <c r="AV280" s="40">
        <v>1.09168012779354</v>
      </c>
      <c r="AW280" s="40">
        <v>1.18698161238349</v>
      </c>
      <c r="AX280" s="40">
        <v>1.14235379249895</v>
      </c>
      <c r="AY280" s="40">
        <v>0.89278724685962496</v>
      </c>
      <c r="AZ280" s="40">
        <v>-0.25788835673892402</v>
      </c>
      <c r="BA280" s="40">
        <v>-0.42121226755376701</v>
      </c>
      <c r="BB280" s="40">
        <v>-0.44010318763</v>
      </c>
      <c r="BC280" s="40">
        <v>-0.36997897723455397</v>
      </c>
      <c r="BD280" s="40">
        <v>-0.25459298751319898</v>
      </c>
      <c r="BE280" s="40">
        <v>-4.29644570077038E-2</v>
      </c>
      <c r="BF280" s="40">
        <v>-3.0945002274811499E-2</v>
      </c>
      <c r="BG280" s="40">
        <v>-4.47479266726677E-2</v>
      </c>
      <c r="BH280" s="40">
        <v>-4.0909565763762902E-2</v>
      </c>
      <c r="BI280" s="40">
        <v>-4.8827063565583299E-2</v>
      </c>
      <c r="BJ280" s="40">
        <v>-1.6558663561941901E-2</v>
      </c>
      <c r="BK280" s="40">
        <v>-4.59130912178932E-2</v>
      </c>
      <c r="BL280" s="40">
        <v>-5.5571527727446002E-2</v>
      </c>
      <c r="BM280" s="40">
        <v>-9.1147283735026896E-2</v>
      </c>
      <c r="BN280" s="40">
        <v>-7.8279592276935803E-2</v>
      </c>
      <c r="BO280" s="40">
        <v>-6.7483157509678995E-2</v>
      </c>
      <c r="BP280" s="40">
        <v>-1.4277812704745501E-2</v>
      </c>
      <c r="BQ280" s="40">
        <v>-6.6747919190154499E-3</v>
      </c>
      <c r="BR280" s="40">
        <v>6.9983302663616506E-2</v>
      </c>
      <c r="BS280" s="40">
        <v>0.85985725836930105</v>
      </c>
      <c r="BT280" s="40">
        <v>1.1873584714802601</v>
      </c>
      <c r="BU280" s="40">
        <v>1.27813346557866</v>
      </c>
      <c r="BV280" s="40">
        <v>1.23978104664011</v>
      </c>
      <c r="BW280" s="40">
        <v>0.97384537302693197</v>
      </c>
      <c r="BX280" s="40">
        <v>-0.18134387732776</v>
      </c>
      <c r="BY280" s="40">
        <v>-0.37157521754700201</v>
      </c>
      <c r="BZ280" s="40">
        <v>-0.38545937360173699</v>
      </c>
      <c r="CA280" s="40">
        <v>-0.321001942810619</v>
      </c>
      <c r="CB280" s="40">
        <v>-0.20568038569552399</v>
      </c>
      <c r="CC280" s="40">
        <v>-1.9816644915246099E-2</v>
      </c>
      <c r="CD280" s="40">
        <v>-1.03771989828235E-2</v>
      </c>
      <c r="CE280" s="40">
        <v>-2.7428574161691501E-2</v>
      </c>
      <c r="CF280" s="40">
        <v>-2.25642147953325E-2</v>
      </c>
      <c r="CG280" s="40">
        <v>-3.1876378414036899E-2</v>
      </c>
      <c r="CH280" s="40">
        <v>-1.1155103728060401E-3</v>
      </c>
      <c r="CI280" s="40">
        <v>-2.6808559673298E-2</v>
      </c>
      <c r="CJ280" s="40">
        <v>-3.1769640941782702E-2</v>
      </c>
      <c r="CK280" s="40">
        <v>-7.1669126191975102E-2</v>
      </c>
      <c r="CL280" s="40">
        <v>-5.4817010018440998E-2</v>
      </c>
      <c r="CM280" s="40">
        <v>-4.7747271355459898E-2</v>
      </c>
      <c r="CN280" s="40">
        <v>-3.75486630576364E-3</v>
      </c>
      <c r="CO280" s="40">
        <v>3.8583984222662301E-3</v>
      </c>
      <c r="CP280" s="40">
        <v>0.10219162092831401</v>
      </c>
      <c r="CQ280" s="40">
        <v>0.90291576939168405</v>
      </c>
      <c r="CR280" s="40">
        <v>1.25362500085561</v>
      </c>
      <c r="CS280" s="40">
        <v>1.34126496142848</v>
      </c>
      <c r="CT280" s="40">
        <v>1.30725886606856</v>
      </c>
      <c r="CU280" s="40">
        <v>1.0299859842854699</v>
      </c>
      <c r="CV280" s="40">
        <v>-0.12832940406274099</v>
      </c>
      <c r="CW280" s="40">
        <v>-0.33719674792017401</v>
      </c>
      <c r="CX280" s="40">
        <v>-0.34761323446557602</v>
      </c>
      <c r="CY280" s="40">
        <v>-0.28708059796587398</v>
      </c>
      <c r="CZ280" s="40">
        <v>-0.171803666677595</v>
      </c>
      <c r="DA280" s="40">
        <v>3.3311671772116701E-3</v>
      </c>
      <c r="DB280" s="40">
        <v>1.0190604309164601E-2</v>
      </c>
      <c r="DC280" s="40">
        <v>-1.01092216507154E-2</v>
      </c>
      <c r="DD280" s="40">
        <v>-4.2188638269020596E-3</v>
      </c>
      <c r="DE280" s="40">
        <v>-1.49256932624905E-2</v>
      </c>
      <c r="DF280" s="40">
        <v>1.43276428163298E-2</v>
      </c>
      <c r="DG280" s="40">
        <v>-7.70402812870284E-3</v>
      </c>
      <c r="DH280" s="40">
        <v>-7.9677541561193402E-3</v>
      </c>
      <c r="DI280" s="40">
        <v>-5.2190968648923301E-2</v>
      </c>
      <c r="DJ280" s="40">
        <v>-3.1354427759946298E-2</v>
      </c>
      <c r="DK280" s="40">
        <v>-2.8011385201240802E-2</v>
      </c>
      <c r="DL280" s="40">
        <v>6.7680800932181703E-3</v>
      </c>
      <c r="DM280" s="40">
        <v>1.4391588763547901E-2</v>
      </c>
      <c r="DN280" s="40">
        <v>0.13439993919301099</v>
      </c>
      <c r="DO280" s="40">
        <v>0.94597428041406595</v>
      </c>
      <c r="DP280" s="40">
        <v>1.31989153023096</v>
      </c>
      <c r="DQ280" s="40">
        <v>1.4043964572783001</v>
      </c>
      <c r="DR280" s="40">
        <v>1.374736685497</v>
      </c>
      <c r="DS280" s="40">
        <v>1.086126595544</v>
      </c>
      <c r="DT280" s="40">
        <v>-7.5314930797722501E-2</v>
      </c>
      <c r="DU280" s="40">
        <v>-0.30281827829334601</v>
      </c>
      <c r="DV280" s="40">
        <v>-0.30976709532941399</v>
      </c>
      <c r="DW280" s="40">
        <v>-0.25315925312112902</v>
      </c>
      <c r="DX280" s="40">
        <v>-0.13792694765966701</v>
      </c>
      <c r="DY280" s="40">
        <v>3.6752931405014802E-2</v>
      </c>
      <c r="DZ280" s="40">
        <v>3.9887245597031197E-2</v>
      </c>
      <c r="EA280" s="40">
        <v>1.4897172642102399E-2</v>
      </c>
      <c r="EB280" s="40">
        <v>2.22689092850527E-2</v>
      </c>
      <c r="EC280" s="40">
        <v>9.5484039166246794E-3</v>
      </c>
      <c r="ED280" s="40">
        <v>3.6625103274345101E-2</v>
      </c>
      <c r="EE280" s="40">
        <v>1.98798811589543E-2</v>
      </c>
      <c r="EF280" s="40">
        <v>2.6398390045755501E-2</v>
      </c>
      <c r="EG280" s="40">
        <v>-2.4067602760360698E-2</v>
      </c>
      <c r="EH280" s="40">
        <v>2.5218145944813902E-3</v>
      </c>
      <c r="EI280" s="40">
        <v>4.8409986829613599E-4</v>
      </c>
      <c r="EJ280" s="40">
        <v>2.1961543394364201E-2</v>
      </c>
      <c r="EK280" s="40">
        <v>2.9599842690388602E-2</v>
      </c>
      <c r="EL280" s="40">
        <v>0.18090363530550499</v>
      </c>
      <c r="EM280" s="40">
        <v>1.00814393159502</v>
      </c>
      <c r="EN280" s="40">
        <v>1.4155698739176801</v>
      </c>
      <c r="EO280" s="40">
        <v>1.4955483104734799</v>
      </c>
      <c r="EP280" s="40">
        <v>1.4721639396381601</v>
      </c>
      <c r="EQ280" s="40">
        <v>1.16718472171131</v>
      </c>
      <c r="ER280" s="40">
        <v>1.2295486134417E-3</v>
      </c>
      <c r="ES280" s="40">
        <v>-0.25318122828658002</v>
      </c>
      <c r="ET280" s="40">
        <v>-0.25512328130115203</v>
      </c>
      <c r="EU280" s="40">
        <v>-0.20418221869719499</v>
      </c>
      <c r="EV280" s="40">
        <v>-8.9014345841991305E-2</v>
      </c>
      <c r="EW280" s="40">
        <v>74.164376030786102</v>
      </c>
      <c r="EX280" s="40">
        <v>73.033260032985197</v>
      </c>
      <c r="EY280" s="40">
        <v>71.664376030786102</v>
      </c>
      <c r="EZ280" s="40">
        <v>71.426608026388095</v>
      </c>
      <c r="FA280" s="40">
        <v>70.664376030786102</v>
      </c>
      <c r="FB280" s="40">
        <v>69.664376030786102</v>
      </c>
      <c r="FC280" s="40">
        <v>69.451072017592097</v>
      </c>
      <c r="FD280" s="40">
        <v>70.237768004398006</v>
      </c>
      <c r="FE280" s="40">
        <v>73.393347993402998</v>
      </c>
      <c r="FF280" s="40">
        <v>77.180043980208893</v>
      </c>
      <c r="FG280" s="40">
        <v>81.811159978009897</v>
      </c>
      <c r="FH280" s="40">
        <v>85.180043980208893</v>
      </c>
      <c r="FI280" s="40">
        <v>88.4178119846069</v>
      </c>
      <c r="FJ280" s="40">
        <v>91.786695986805896</v>
      </c>
      <c r="FK280" s="40">
        <v>93.762231995601994</v>
      </c>
      <c r="FL280" s="40">
        <v>96.237768004398006</v>
      </c>
      <c r="FM280" s="40">
        <v>96.737768004398006</v>
      </c>
      <c r="FN280" s="40">
        <v>97.344420010995094</v>
      </c>
      <c r="FO280" s="40">
        <v>97.344420010995094</v>
      </c>
      <c r="FP280" s="40">
        <v>95.319956019791107</v>
      </c>
      <c r="FQ280" s="40">
        <v>91.795492028587105</v>
      </c>
      <c r="FR280" s="40">
        <v>87.295492028587105</v>
      </c>
      <c r="FS280" s="40">
        <v>81.533260032985197</v>
      </c>
      <c r="FT280" s="40">
        <v>79.033260032985197</v>
      </c>
      <c r="FU280" s="40">
        <v>2.9193227524823801E-2</v>
      </c>
      <c r="FV280" s="40">
        <v>0</v>
      </c>
      <c r="FW280" s="40">
        <v>0</v>
      </c>
      <c r="FX280" s="41">
        <v>1</v>
      </c>
      <c r="FY280" s="22"/>
      <c r="FZ280" s="22"/>
    </row>
    <row r="281" spans="1:182" x14ac:dyDescent="0.2">
      <c r="A281" t="s">
        <v>42</v>
      </c>
      <c r="B281" t="s">
        <v>58</v>
      </c>
      <c r="C281" t="s">
        <v>3</v>
      </c>
      <c r="D281" t="s">
        <v>41</v>
      </c>
      <c r="E281" t="s">
        <v>77</v>
      </c>
      <c r="F281" s="22" t="s">
        <v>77</v>
      </c>
      <c r="G281" s="35">
        <v>43690</v>
      </c>
      <c r="H281" s="40">
        <v>2894</v>
      </c>
      <c r="I281" s="40">
        <v>2.7865306669633001</v>
      </c>
      <c r="J281" s="40">
        <v>2.4491394473979899</v>
      </c>
      <c r="K281" s="40">
        <v>2.2031368975972399</v>
      </c>
      <c r="L281" s="40">
        <v>2.0883062945783402</v>
      </c>
      <c r="M281" s="40">
        <v>2.0282034545721701</v>
      </c>
      <c r="N281" s="40">
        <v>2.0811821502068999</v>
      </c>
      <c r="O281" s="40">
        <v>2.26203166060376</v>
      </c>
      <c r="P281" s="40">
        <v>2.3798926117787</v>
      </c>
      <c r="Q281" s="40">
        <v>2.4779217062643402</v>
      </c>
      <c r="R281" s="40">
        <v>2.63487026260833</v>
      </c>
      <c r="S281" s="40">
        <v>2.8831822230268802</v>
      </c>
      <c r="T281" s="40">
        <v>3.2352913385922601</v>
      </c>
      <c r="U281" s="40">
        <v>3.6946616419469298</v>
      </c>
      <c r="V281" s="40">
        <v>4.25422612203384</v>
      </c>
      <c r="W281" s="40">
        <v>4.8261251107650702</v>
      </c>
      <c r="X281" s="40">
        <v>5.5485870788334504</v>
      </c>
      <c r="Y281" s="40">
        <v>6.1457939782755302</v>
      </c>
      <c r="Z281" s="40">
        <v>6.8177048498713697</v>
      </c>
      <c r="AA281" s="40">
        <v>7.0379156391508699</v>
      </c>
      <c r="AB281" s="40">
        <v>6.6423872159366999</v>
      </c>
      <c r="AC281" s="40">
        <v>6.4112305221501202</v>
      </c>
      <c r="AD281" s="40">
        <v>5.7696657975214602</v>
      </c>
      <c r="AE281" s="40">
        <v>4.5408969468013298</v>
      </c>
      <c r="AF281" s="40">
        <v>3.7513940806817998</v>
      </c>
      <c r="AG281" s="40">
        <v>-7.3772650312526306E-2</v>
      </c>
      <c r="AH281" s="40">
        <v>-6.2107334653506201E-2</v>
      </c>
      <c r="AI281" s="40">
        <v>-7.9085664980408601E-2</v>
      </c>
      <c r="AJ281" s="40">
        <v>-6.9146609606181395E-2</v>
      </c>
      <c r="AK281" s="40">
        <v>-7.7964662968583606E-2</v>
      </c>
      <c r="AL281" s="40">
        <v>-6.26708313399372E-2</v>
      </c>
      <c r="AM281" s="40">
        <v>-8.0927380915103694E-2</v>
      </c>
      <c r="AN281" s="40">
        <v>-9.1878212413793403E-2</v>
      </c>
      <c r="AO281" s="40">
        <v>-0.123611525940917</v>
      </c>
      <c r="AP281" s="40">
        <v>-0.114703093725623</v>
      </c>
      <c r="AQ281" s="40">
        <v>-8.7549395303625197E-2</v>
      </c>
      <c r="AR281" s="40">
        <v>-2.0161688364999899E-2</v>
      </c>
      <c r="AS281" s="40">
        <v>-2.55110442710853E-2</v>
      </c>
      <c r="AT281" s="40">
        <v>-2.4047711234229701E-2</v>
      </c>
      <c r="AU281" s="40">
        <v>0.44127945346269598</v>
      </c>
      <c r="AV281" s="40">
        <v>0.63551660361765205</v>
      </c>
      <c r="AW281" s="40">
        <v>0.69353741149818804</v>
      </c>
      <c r="AX281" s="40">
        <v>0.64019632828385098</v>
      </c>
      <c r="AY281" s="40">
        <v>0.63092845750757598</v>
      </c>
      <c r="AZ281" s="40">
        <v>3.0403748232495201E-2</v>
      </c>
      <c r="BA281" s="40">
        <v>-0.17181000378130201</v>
      </c>
      <c r="BB281" s="40">
        <v>-0.27917751504756</v>
      </c>
      <c r="BC281" s="40">
        <v>-0.26056450522572899</v>
      </c>
      <c r="BD281" s="40">
        <v>-0.192129772759083</v>
      </c>
      <c r="BE281" s="40">
        <v>-3.9170932152792097E-2</v>
      </c>
      <c r="BF281" s="40">
        <v>-3.3147740219578399E-2</v>
      </c>
      <c r="BG281" s="40">
        <v>-5.2395822636219599E-2</v>
      </c>
      <c r="BH281" s="40">
        <v>-4.2384654155253602E-2</v>
      </c>
      <c r="BI281" s="40">
        <v>-5.3589292008756999E-2</v>
      </c>
      <c r="BJ281" s="40">
        <v>-3.8654415615682898E-2</v>
      </c>
      <c r="BK281" s="40">
        <v>-5.0282514502649998E-2</v>
      </c>
      <c r="BL281" s="40">
        <v>-6.2261005729678798E-2</v>
      </c>
      <c r="BM281" s="40">
        <v>-0.10013786716299</v>
      </c>
      <c r="BN281" s="40">
        <v>-8.8015204243103995E-2</v>
      </c>
      <c r="BO281" s="40">
        <v>-6.4350594522738794E-2</v>
      </c>
      <c r="BP281" s="40">
        <v>-6.6231722990888996E-3</v>
      </c>
      <c r="BQ281" s="40">
        <v>-1.2104342622449299E-2</v>
      </c>
      <c r="BR281" s="40">
        <v>1.36035969902505E-2</v>
      </c>
      <c r="BS281" s="40">
        <v>0.484490154198151</v>
      </c>
      <c r="BT281" s="40">
        <v>0.68979711456070103</v>
      </c>
      <c r="BU281" s="40">
        <v>0.74630244024844405</v>
      </c>
      <c r="BV281" s="40">
        <v>0.70378358296517496</v>
      </c>
      <c r="BW281" s="40">
        <v>0.67992382966849196</v>
      </c>
      <c r="BX281" s="40">
        <v>8.0564368061812594E-2</v>
      </c>
      <c r="BY281" s="40">
        <v>-0.134095628997391</v>
      </c>
      <c r="BZ281" s="40">
        <v>-0.228191556925217</v>
      </c>
      <c r="CA281" s="40">
        <v>-0.21657173940149099</v>
      </c>
      <c r="CB281" s="40">
        <v>-0.148185407845109</v>
      </c>
      <c r="CC281" s="40">
        <v>-1.5205887561537301E-2</v>
      </c>
      <c r="CD281" s="40">
        <v>-1.30904133333847E-2</v>
      </c>
      <c r="CE281" s="40">
        <v>-3.3910519133101197E-2</v>
      </c>
      <c r="CF281" s="40">
        <v>-2.3849405334083799E-2</v>
      </c>
      <c r="CG281" s="40">
        <v>-3.6706984335943202E-2</v>
      </c>
      <c r="CH281" s="40">
        <v>-2.2020719245551799E-2</v>
      </c>
      <c r="CI281" s="40">
        <v>-2.9057973377922802E-2</v>
      </c>
      <c r="CJ281" s="40">
        <v>-4.1748218602270099E-2</v>
      </c>
      <c r="CK281" s="40">
        <v>-8.3880082600502101E-2</v>
      </c>
      <c r="CL281" s="40">
        <v>-6.9531253286029104E-2</v>
      </c>
      <c r="CM281" s="40">
        <v>-4.82831757717085E-2</v>
      </c>
      <c r="CN281" s="40">
        <v>2.7535626861853002E-3</v>
      </c>
      <c r="CO281" s="40">
        <v>-2.8189019010374699E-3</v>
      </c>
      <c r="CP281" s="40">
        <v>3.9680778370473603E-2</v>
      </c>
      <c r="CQ281" s="40">
        <v>0.51441775389606403</v>
      </c>
      <c r="CR281" s="40">
        <v>0.72739163108676397</v>
      </c>
      <c r="CS281" s="40">
        <v>0.78284733842434495</v>
      </c>
      <c r="CT281" s="40">
        <v>0.74782392185351199</v>
      </c>
      <c r="CU281" s="40">
        <v>0.71385787517400801</v>
      </c>
      <c r="CV281" s="40">
        <v>0.11530546055280499</v>
      </c>
      <c r="CW281" s="40">
        <v>-0.10797476791022299</v>
      </c>
      <c r="CX281" s="40">
        <v>-0.19287883764667799</v>
      </c>
      <c r="CY281" s="40">
        <v>-0.18610248380546801</v>
      </c>
      <c r="CZ281" s="40">
        <v>-0.117749674572093</v>
      </c>
      <c r="DA281" s="40">
        <v>8.7591570297175896E-3</v>
      </c>
      <c r="DB281" s="40">
        <v>6.9669135528090302E-3</v>
      </c>
      <c r="DC281" s="40">
        <v>-1.5425215629982799E-2</v>
      </c>
      <c r="DD281" s="40">
        <v>-5.3141565129140598E-3</v>
      </c>
      <c r="DE281" s="40">
        <v>-1.9824676663129401E-2</v>
      </c>
      <c r="DF281" s="40">
        <v>-5.3870228754207203E-3</v>
      </c>
      <c r="DG281" s="40">
        <v>-7.8334322531955006E-3</v>
      </c>
      <c r="DH281" s="40">
        <v>-2.1235431474861399E-2</v>
      </c>
      <c r="DI281" s="40">
        <v>-6.7622298038013798E-2</v>
      </c>
      <c r="DJ281" s="40">
        <v>-5.10473023289542E-2</v>
      </c>
      <c r="DK281" s="40">
        <v>-3.22157570206782E-2</v>
      </c>
      <c r="DL281" s="40">
        <v>1.2130297671459501E-2</v>
      </c>
      <c r="DM281" s="40">
        <v>6.4665388203743804E-3</v>
      </c>
      <c r="DN281" s="40">
        <v>6.5757959750696704E-2</v>
      </c>
      <c r="DO281" s="40">
        <v>0.54434535359397795</v>
      </c>
      <c r="DP281" s="40">
        <v>0.76498614761282602</v>
      </c>
      <c r="DQ281" s="40">
        <v>0.81939223660024696</v>
      </c>
      <c r="DR281" s="40">
        <v>0.79186426074184901</v>
      </c>
      <c r="DS281" s="40">
        <v>0.74779192067952505</v>
      </c>
      <c r="DT281" s="40">
        <v>0.15004655304379699</v>
      </c>
      <c r="DU281" s="40">
        <v>-8.1853906823056294E-2</v>
      </c>
      <c r="DV281" s="40">
        <v>-0.157566118368139</v>
      </c>
      <c r="DW281" s="40">
        <v>-0.155633228209445</v>
      </c>
      <c r="DX281" s="40">
        <v>-8.7313941299077394E-2</v>
      </c>
      <c r="DY281" s="40">
        <v>4.3360875189451802E-2</v>
      </c>
      <c r="DZ281" s="40">
        <v>3.59265079867368E-2</v>
      </c>
      <c r="EA281" s="40">
        <v>1.12646267142061E-2</v>
      </c>
      <c r="EB281" s="40">
        <v>2.1447798938013799E-2</v>
      </c>
      <c r="EC281" s="40">
        <v>4.5506942966972103E-3</v>
      </c>
      <c r="ED281" s="40">
        <v>1.8629392848833599E-2</v>
      </c>
      <c r="EE281" s="40">
        <v>2.2811434159258199E-2</v>
      </c>
      <c r="EF281" s="40">
        <v>8.3817752092532494E-3</v>
      </c>
      <c r="EG281" s="40">
        <v>-4.4148639260087802E-2</v>
      </c>
      <c r="EH281" s="40">
        <v>-2.4359412846434898E-2</v>
      </c>
      <c r="EI281" s="40">
        <v>-9.0169562397918197E-3</v>
      </c>
      <c r="EJ281" s="40">
        <v>2.56688137373705E-2</v>
      </c>
      <c r="EK281" s="40">
        <v>1.98732404690104E-2</v>
      </c>
      <c r="EL281" s="40">
        <v>0.10340926797517699</v>
      </c>
      <c r="EM281" s="40">
        <v>0.58755605432943303</v>
      </c>
      <c r="EN281" s="40">
        <v>0.81926665855587599</v>
      </c>
      <c r="EO281" s="40">
        <v>0.87215726535050297</v>
      </c>
      <c r="EP281" s="40">
        <v>0.85545151542317399</v>
      </c>
      <c r="EQ281" s="40">
        <v>0.79678729284044103</v>
      </c>
      <c r="ER281" s="40">
        <v>0.20020717287311501</v>
      </c>
      <c r="ES281" s="40">
        <v>-4.41395320391453E-2</v>
      </c>
      <c r="ET281" s="40">
        <v>-0.106580160245795</v>
      </c>
      <c r="EU281" s="40">
        <v>-0.111640462385207</v>
      </c>
      <c r="EV281" s="40">
        <v>-4.3369576385104101E-2</v>
      </c>
      <c r="EW281" s="40">
        <v>74.112231728884893</v>
      </c>
      <c r="EX281" s="40">
        <v>72.977391138090894</v>
      </c>
      <c r="EY281" s="40">
        <v>71.612231728884893</v>
      </c>
      <c r="EZ281" s="40">
        <v>71.381912910472707</v>
      </c>
      <c r="FA281" s="40">
        <v>70.612231728884893</v>
      </c>
      <c r="FB281" s="40">
        <v>69.612231728884893</v>
      </c>
      <c r="FC281" s="40">
        <v>69.421275273648504</v>
      </c>
      <c r="FD281" s="40">
        <v>70.230318818412101</v>
      </c>
      <c r="FE281" s="40">
        <v>73.404521772381798</v>
      </c>
      <c r="FF281" s="40">
        <v>77.213565317145495</v>
      </c>
      <c r="FG281" s="40">
        <v>81.848405907939394</v>
      </c>
      <c r="FH281" s="40">
        <v>85.213565317145495</v>
      </c>
      <c r="FI281" s="40">
        <v>88.443884135557596</v>
      </c>
      <c r="FJ281" s="40">
        <v>91.809043544763597</v>
      </c>
      <c r="FK281" s="40">
        <v>93.769681181587899</v>
      </c>
      <c r="FL281" s="40">
        <v>96.230318818412101</v>
      </c>
      <c r="FM281" s="40">
        <v>96.730318818412101</v>
      </c>
      <c r="FN281" s="40">
        <v>97.325797046030303</v>
      </c>
      <c r="FO281" s="40">
        <v>97.325797046030303</v>
      </c>
      <c r="FP281" s="40">
        <v>95.286434682854505</v>
      </c>
      <c r="FQ281" s="40">
        <v>91.747072319678793</v>
      </c>
      <c r="FR281" s="40">
        <v>87.247072319678793</v>
      </c>
      <c r="FS281" s="40">
        <v>81.477391138090894</v>
      </c>
      <c r="FT281" s="40">
        <v>78.977391138090894</v>
      </c>
      <c r="FU281" s="40">
        <v>2.39904572298613E-2</v>
      </c>
      <c r="FV281" s="40">
        <v>0</v>
      </c>
      <c r="FW281" s="40">
        <v>0</v>
      </c>
      <c r="FX281" s="41">
        <v>1</v>
      </c>
      <c r="FY281" s="22"/>
      <c r="FZ281" s="22"/>
    </row>
    <row r="282" spans="1:182" x14ac:dyDescent="0.2">
      <c r="A282" t="s">
        <v>42</v>
      </c>
      <c r="B282" t="s">
        <v>58</v>
      </c>
      <c r="C282" t="s">
        <v>3</v>
      </c>
      <c r="D282" t="s">
        <v>41</v>
      </c>
      <c r="E282" t="s">
        <v>77</v>
      </c>
      <c r="F282" s="22" t="s">
        <v>78</v>
      </c>
      <c r="G282" s="35">
        <v>43690</v>
      </c>
      <c r="H282" s="40">
        <v>974</v>
      </c>
      <c r="I282" s="40">
        <v>0.77150570145952202</v>
      </c>
      <c r="J282" s="40">
        <v>0.68458468157336105</v>
      </c>
      <c r="K282" s="40">
        <v>0.62546666911787596</v>
      </c>
      <c r="L282" s="40">
        <v>0.60089699353604098</v>
      </c>
      <c r="M282" s="40">
        <v>0.588948440898308</v>
      </c>
      <c r="N282" s="40">
        <v>0.61798550417263198</v>
      </c>
      <c r="O282" s="40">
        <v>0.68882992125762699</v>
      </c>
      <c r="P282" s="40">
        <v>0.73391075531848304</v>
      </c>
      <c r="Q282" s="40">
        <v>0.77505889268231498</v>
      </c>
      <c r="R282" s="40">
        <v>0.83285561638375805</v>
      </c>
      <c r="S282" s="40">
        <v>0.90816434557918102</v>
      </c>
      <c r="T282" s="40">
        <v>1.01684806831735</v>
      </c>
      <c r="U282" s="40">
        <v>1.168792774803</v>
      </c>
      <c r="V282" s="40">
        <v>1.36320371825095</v>
      </c>
      <c r="W282" s="40">
        <v>1.5638912203808999</v>
      </c>
      <c r="X282" s="40">
        <v>1.85093060816597</v>
      </c>
      <c r="Y282" s="40">
        <v>2.04327217976051</v>
      </c>
      <c r="Z282" s="40">
        <v>2.2339491378219001</v>
      </c>
      <c r="AA282" s="40">
        <v>2.2642941499142002</v>
      </c>
      <c r="AB282" s="40">
        <v>2.1674752912193398</v>
      </c>
      <c r="AC282" s="40">
        <v>2.0323820716545602</v>
      </c>
      <c r="AD282" s="40">
        <v>1.7650581863860999</v>
      </c>
      <c r="AE282" s="40">
        <v>1.33029650195269</v>
      </c>
      <c r="AF282" s="40">
        <v>1.0613197149420399</v>
      </c>
      <c r="AG282" s="40">
        <v>-3.1414629934366202E-2</v>
      </c>
      <c r="AH282" s="40">
        <v>-1.7577035606621199E-2</v>
      </c>
      <c r="AI282" s="40">
        <v>-9.6490814514556093E-3</v>
      </c>
      <c r="AJ282" s="40">
        <v>-1.4168026252746199E-2</v>
      </c>
      <c r="AK282" s="40">
        <v>-1.42468706381246E-2</v>
      </c>
      <c r="AL282" s="40">
        <v>-7.4982558678056204E-4</v>
      </c>
      <c r="AM282" s="40">
        <v>-2.10421515224927E-2</v>
      </c>
      <c r="AN282" s="40">
        <v>-1.4052031211163E-2</v>
      </c>
      <c r="AO282" s="40">
        <v>-8.8361456373761901E-3</v>
      </c>
      <c r="AP282" s="40">
        <v>-1.1120934318365101E-2</v>
      </c>
      <c r="AQ282" s="40">
        <v>-2.4560616696064599E-2</v>
      </c>
      <c r="AR282" s="40">
        <v>-1.6600665185805101E-2</v>
      </c>
      <c r="AS282" s="40">
        <v>-4.0269040968568398E-3</v>
      </c>
      <c r="AT282" s="40">
        <v>2.7409412776704001E-2</v>
      </c>
      <c r="AU282" s="40">
        <v>0.32088089998993702</v>
      </c>
      <c r="AV282" s="40">
        <v>0.41771568412270799</v>
      </c>
      <c r="AW282" s="40">
        <v>0.45587866515147402</v>
      </c>
      <c r="AX282" s="40">
        <v>0.47035768315849802</v>
      </c>
      <c r="AY282" s="40">
        <v>0.25052716539672798</v>
      </c>
      <c r="AZ282" s="40">
        <v>-0.27922969776248902</v>
      </c>
      <c r="BA282" s="40">
        <v>-0.26227068135207598</v>
      </c>
      <c r="BB282" s="40">
        <v>-0.191406531924985</v>
      </c>
      <c r="BC282" s="40">
        <v>-0.14577549369561499</v>
      </c>
      <c r="BD282" s="40">
        <v>-8.5796241322896705E-2</v>
      </c>
      <c r="BE282" s="40">
        <v>-1.9406889495722099E-2</v>
      </c>
      <c r="BF282" s="40">
        <v>-9.78038868839585E-3</v>
      </c>
      <c r="BG282" s="40">
        <v>-4.1896930854201401E-3</v>
      </c>
      <c r="BH282" s="40">
        <v>-8.6139247831931998E-3</v>
      </c>
      <c r="BI282" s="40">
        <v>-7.5269747074125596E-3</v>
      </c>
      <c r="BJ282" s="40">
        <v>6.7988539528061401E-3</v>
      </c>
      <c r="BK282" s="40">
        <v>-1.20430969922793E-2</v>
      </c>
      <c r="BL282" s="40">
        <v>-5.2969482210335197E-3</v>
      </c>
      <c r="BM282" s="40">
        <v>-7.6712352944536503E-4</v>
      </c>
      <c r="BN282" s="40">
        <v>7.8742099998485105E-4</v>
      </c>
      <c r="BO282" s="40">
        <v>-1.16799543803645E-2</v>
      </c>
      <c r="BP282" s="40">
        <v>-1.0540755639859701E-2</v>
      </c>
      <c r="BQ282" s="40">
        <v>2.2032221647167501E-3</v>
      </c>
      <c r="BR282" s="40">
        <v>4.5324810913082499E-2</v>
      </c>
      <c r="BS282" s="40">
        <v>0.34786563997261699</v>
      </c>
      <c r="BT282" s="40">
        <v>0.464799072445575</v>
      </c>
      <c r="BU282" s="40">
        <v>0.49882476177471302</v>
      </c>
      <c r="BV282" s="40">
        <v>0.506697245830109</v>
      </c>
      <c r="BW282" s="40">
        <v>0.28688206130531702</v>
      </c>
      <c r="BX282" s="40">
        <v>-0.24481867371853799</v>
      </c>
      <c r="BY282" s="40">
        <v>-0.232026647565413</v>
      </c>
      <c r="BZ282" s="40">
        <v>-0.16535660697486501</v>
      </c>
      <c r="CA282" s="40">
        <v>-0.11898232473553499</v>
      </c>
      <c r="CB282" s="40">
        <v>-6.7097173783271402E-2</v>
      </c>
      <c r="CC282" s="40">
        <v>-1.10903650467371E-2</v>
      </c>
      <c r="CD282" s="40">
        <v>-4.3804547835248403E-3</v>
      </c>
      <c r="CE282" s="40">
        <v>-4.08537333875144E-4</v>
      </c>
      <c r="CF282" s="40">
        <v>-4.7671710246736899E-3</v>
      </c>
      <c r="CG282" s="40">
        <v>-2.8727952564189699E-3</v>
      </c>
      <c r="CH282" s="40">
        <v>1.20270464066076E-2</v>
      </c>
      <c r="CI282" s="40">
        <v>-5.8103792382036201E-3</v>
      </c>
      <c r="CJ282" s="40">
        <v>7.6679558758321398E-4</v>
      </c>
      <c r="CK282" s="40">
        <v>4.8214566020873002E-3</v>
      </c>
      <c r="CL282" s="40">
        <v>9.0351116174080693E-3</v>
      </c>
      <c r="CM282" s="40">
        <v>-2.75884689848623E-3</v>
      </c>
      <c r="CN282" s="40">
        <v>-6.3436807484587698E-3</v>
      </c>
      <c r="CO282" s="40">
        <v>6.5181886348357103E-3</v>
      </c>
      <c r="CP282" s="40">
        <v>5.7732961087197797E-2</v>
      </c>
      <c r="CQ282" s="40">
        <v>0.36655518868181702</v>
      </c>
      <c r="CR282" s="40">
        <v>0.497408883769278</v>
      </c>
      <c r="CS282" s="40">
        <v>0.52856909747056202</v>
      </c>
      <c r="CT282" s="40">
        <v>0.53186591623634605</v>
      </c>
      <c r="CU282" s="40">
        <v>0.31206135146477598</v>
      </c>
      <c r="CV282" s="40">
        <v>-0.220985703290969</v>
      </c>
      <c r="CW282" s="40">
        <v>-0.211079721896265</v>
      </c>
      <c r="CX282" s="40">
        <v>-0.14731450830951801</v>
      </c>
      <c r="CY282" s="40">
        <v>-0.10042545753301101</v>
      </c>
      <c r="CZ282" s="40">
        <v>-5.4146256567736001E-2</v>
      </c>
      <c r="DA282" s="40">
        <v>-2.7738405977520298E-3</v>
      </c>
      <c r="DB282" s="40">
        <v>1.0194791213461701E-3</v>
      </c>
      <c r="DC282" s="40">
        <v>3.37261841766986E-3</v>
      </c>
      <c r="DD282" s="40">
        <v>-9.2041726615416802E-4</v>
      </c>
      <c r="DE282" s="40">
        <v>1.7813841945746099E-3</v>
      </c>
      <c r="DF282" s="40">
        <v>1.7255238860409101E-2</v>
      </c>
      <c r="DG282" s="40">
        <v>4.22338515872073E-4</v>
      </c>
      <c r="DH282" s="40">
        <v>6.8305393961999496E-3</v>
      </c>
      <c r="DI282" s="40">
        <v>1.0410036733620001E-2</v>
      </c>
      <c r="DJ282" s="40">
        <v>1.72828022348313E-2</v>
      </c>
      <c r="DK282" s="40">
        <v>6.1622605833920596E-3</v>
      </c>
      <c r="DL282" s="40">
        <v>-2.1466058570578199E-3</v>
      </c>
      <c r="DM282" s="40">
        <v>1.08331551049547E-2</v>
      </c>
      <c r="DN282" s="40">
        <v>7.0141111261313102E-2</v>
      </c>
      <c r="DO282" s="40">
        <v>0.385244737391017</v>
      </c>
      <c r="DP282" s="40">
        <v>0.53001869509298105</v>
      </c>
      <c r="DQ282" s="40">
        <v>0.55831343316641002</v>
      </c>
      <c r="DR282" s="40">
        <v>0.55703458664258299</v>
      </c>
      <c r="DS282" s="40">
        <v>0.337240641624235</v>
      </c>
      <c r="DT282" s="40">
        <v>-0.19715273286339999</v>
      </c>
      <c r="DU282" s="40">
        <v>-0.19013279622711601</v>
      </c>
      <c r="DV282" s="40">
        <v>-0.12927240964417</v>
      </c>
      <c r="DW282" s="40">
        <v>-8.1868590330487406E-2</v>
      </c>
      <c r="DX282" s="40">
        <v>-4.11953393522006E-2</v>
      </c>
      <c r="DY282" s="40">
        <v>9.2338998408920403E-3</v>
      </c>
      <c r="DZ282" s="40">
        <v>8.8161260395714907E-3</v>
      </c>
      <c r="EA282" s="40">
        <v>8.8320067837053297E-3</v>
      </c>
      <c r="EB282" s="40">
        <v>4.6336842033987804E-3</v>
      </c>
      <c r="EC282" s="40">
        <v>8.5012801252866595E-3</v>
      </c>
      <c r="ED282" s="40">
        <v>2.4803918399995802E-2</v>
      </c>
      <c r="EE282" s="40">
        <v>9.4213930460854897E-3</v>
      </c>
      <c r="EF282" s="40">
        <v>1.5585622386329399E-2</v>
      </c>
      <c r="EG282" s="40">
        <v>1.8479058841550801E-2</v>
      </c>
      <c r="EH282" s="40">
        <v>2.9191157553181201E-2</v>
      </c>
      <c r="EI282" s="40">
        <v>1.90429228990921E-2</v>
      </c>
      <c r="EJ282" s="40">
        <v>3.9133036888875901E-3</v>
      </c>
      <c r="EK282" s="40">
        <v>1.70632813665283E-2</v>
      </c>
      <c r="EL282" s="40">
        <v>8.8056509397691607E-2</v>
      </c>
      <c r="EM282" s="40">
        <v>0.41222947737369797</v>
      </c>
      <c r="EN282" s="40">
        <v>0.57710208341584701</v>
      </c>
      <c r="EO282" s="40">
        <v>0.60125952978965003</v>
      </c>
      <c r="EP282" s="40">
        <v>0.59337414931419397</v>
      </c>
      <c r="EQ282" s="40">
        <v>0.37359553753282498</v>
      </c>
      <c r="ER282" s="40">
        <v>-0.16274170881944899</v>
      </c>
      <c r="ES282" s="40">
        <v>-0.159888762440453</v>
      </c>
      <c r="ET282" s="40">
        <v>-0.103222484694051</v>
      </c>
      <c r="EU282" s="40">
        <v>-5.5075421370407503E-2</v>
      </c>
      <c r="EV282" s="40">
        <v>-2.24962718125753E-2</v>
      </c>
      <c r="EW282" s="40">
        <v>74.356487252124694</v>
      </c>
      <c r="EX282" s="40">
        <v>73.2390934844193</v>
      </c>
      <c r="EY282" s="40">
        <v>71.856487252124694</v>
      </c>
      <c r="EZ282" s="40">
        <v>71.591274787535397</v>
      </c>
      <c r="FA282" s="40">
        <v>70.856487252124694</v>
      </c>
      <c r="FB282" s="40">
        <v>69.856487252124694</v>
      </c>
      <c r="FC282" s="40">
        <v>69.560849858356903</v>
      </c>
      <c r="FD282" s="40">
        <v>70.265212464589197</v>
      </c>
      <c r="FE282" s="40">
        <v>73.352181303116197</v>
      </c>
      <c r="FF282" s="40">
        <v>77.056543909348406</v>
      </c>
      <c r="FG282" s="40">
        <v>81.6739376770538</v>
      </c>
      <c r="FH282" s="40">
        <v>85.056543909348406</v>
      </c>
      <c r="FI282" s="40">
        <v>88.321756373937703</v>
      </c>
      <c r="FJ282" s="40">
        <v>91.704362606232294</v>
      </c>
      <c r="FK282" s="40">
        <v>93.734787535410803</v>
      </c>
      <c r="FL282" s="40">
        <v>96.265212464589197</v>
      </c>
      <c r="FM282" s="40">
        <v>96.765212464589197</v>
      </c>
      <c r="FN282" s="40">
        <v>97.4130311614731</v>
      </c>
      <c r="FO282" s="40">
        <v>97.4130311614731</v>
      </c>
      <c r="FP282" s="40">
        <v>95.443456090651594</v>
      </c>
      <c r="FQ282" s="40">
        <v>91.973881019830003</v>
      </c>
      <c r="FR282" s="40">
        <v>87.473881019830003</v>
      </c>
      <c r="FS282" s="40">
        <v>81.7390934844193</v>
      </c>
      <c r="FT282" s="40">
        <v>79.2390934844193</v>
      </c>
      <c r="FU282" s="40">
        <v>5.1448855534675403E-2</v>
      </c>
      <c r="FV282" s="40">
        <v>0</v>
      </c>
      <c r="FW282" s="40">
        <v>0</v>
      </c>
      <c r="FX282" s="41">
        <v>1</v>
      </c>
      <c r="FY282" s="22"/>
      <c r="FZ282" s="22"/>
    </row>
    <row r="283" spans="1:182" x14ac:dyDescent="0.2">
      <c r="A283" t="s">
        <v>42</v>
      </c>
      <c r="B283" t="s">
        <v>58</v>
      </c>
      <c r="C283" t="s">
        <v>3</v>
      </c>
      <c r="D283" t="s">
        <v>41</v>
      </c>
      <c r="E283" t="s">
        <v>78</v>
      </c>
      <c r="F283" s="22" t="s">
        <v>1</v>
      </c>
      <c r="G283" s="35">
        <v>43690</v>
      </c>
      <c r="H283" s="40">
        <v>2897</v>
      </c>
      <c r="I283" s="40">
        <v>2.67807125496374</v>
      </c>
      <c r="J283" s="40">
        <v>2.2839007075820899</v>
      </c>
      <c r="K283" s="40">
        <v>2.0047918256330801</v>
      </c>
      <c r="L283" s="40">
        <v>1.84438539993824</v>
      </c>
      <c r="M283" s="40">
        <v>1.7496202548928701</v>
      </c>
      <c r="N283" s="40">
        <v>1.72055662789497</v>
      </c>
      <c r="O283" s="40">
        <v>1.7888497197036</v>
      </c>
      <c r="P283" s="40">
        <v>1.9311517462035599</v>
      </c>
      <c r="Q283" s="40">
        <v>2.0635847068832498</v>
      </c>
      <c r="R283" s="40">
        <v>2.2897266968136698</v>
      </c>
      <c r="S283" s="40">
        <v>2.6600444885206498</v>
      </c>
      <c r="T283" s="40">
        <v>3.1111624132652902</v>
      </c>
      <c r="U283" s="40">
        <v>3.71560767144849</v>
      </c>
      <c r="V283" s="40">
        <v>4.4018944005048501</v>
      </c>
      <c r="W283" s="40">
        <v>5.0326409392313298</v>
      </c>
      <c r="X283" s="40">
        <v>5.7439522200100503</v>
      </c>
      <c r="Y283" s="40">
        <v>6.2462781805279199</v>
      </c>
      <c r="Z283" s="40">
        <v>6.7103536132743304</v>
      </c>
      <c r="AA283" s="40">
        <v>6.8160180719530699</v>
      </c>
      <c r="AB283" s="40">
        <v>6.5171868013953498</v>
      </c>
      <c r="AC283" s="40">
        <v>6.2248475407029398</v>
      </c>
      <c r="AD283" s="40">
        <v>5.6500637645759202</v>
      </c>
      <c r="AE283" s="40">
        <v>4.5249705962407401</v>
      </c>
      <c r="AF283" s="40">
        <v>3.6580388233551302</v>
      </c>
      <c r="AG283" s="40">
        <v>-2.5769102583113698E-2</v>
      </c>
      <c r="AH283" s="40">
        <v>-3.70697151126455E-2</v>
      </c>
      <c r="AI283" s="40">
        <v>8.4547686199847698E-3</v>
      </c>
      <c r="AJ283" s="40">
        <v>-1.7510417590632401E-2</v>
      </c>
      <c r="AK283" s="40">
        <v>-7.4161707023794703E-3</v>
      </c>
      <c r="AL283" s="40">
        <v>1.10740387997839E-2</v>
      </c>
      <c r="AM283" s="40">
        <v>-2.9980456194403801E-2</v>
      </c>
      <c r="AN283" s="40">
        <v>-1.6549446937077598E-2</v>
      </c>
      <c r="AO283" s="40">
        <v>9.6222335334478701E-3</v>
      </c>
      <c r="AP283" s="40">
        <v>-3.6608987865167197E-2</v>
      </c>
      <c r="AQ283" s="40">
        <v>-7.1934747331274695E-2</v>
      </c>
      <c r="AR283" s="40">
        <v>1.8465985783997401E-3</v>
      </c>
      <c r="AS283" s="40">
        <v>-4.4439773472793501E-2</v>
      </c>
      <c r="AT283" s="40">
        <v>-3.4972745923597601E-2</v>
      </c>
      <c r="AU283" s="40">
        <v>0.24324139720670601</v>
      </c>
      <c r="AV283" s="40">
        <v>0.37945507070089102</v>
      </c>
      <c r="AW283" s="40">
        <v>0.47554587155560601</v>
      </c>
      <c r="AX283" s="40">
        <v>0.54841336481798497</v>
      </c>
      <c r="AY283" s="40">
        <v>0.33542911160728101</v>
      </c>
      <c r="AZ283" s="40">
        <v>-0.15062464188768801</v>
      </c>
      <c r="BA283" s="40">
        <v>-0.20641826182145401</v>
      </c>
      <c r="BB283" s="40">
        <v>-0.316878415064268</v>
      </c>
      <c r="BC283" s="40">
        <v>-0.226465762499033</v>
      </c>
      <c r="BD283" s="40">
        <v>-0.16428512854312</v>
      </c>
      <c r="BE283" s="40">
        <v>5.9640494439770902E-3</v>
      </c>
      <c r="BF283" s="40">
        <v>-1.40967635455622E-2</v>
      </c>
      <c r="BG283" s="40">
        <v>3.06328947401702E-2</v>
      </c>
      <c r="BH283" s="40">
        <v>-3.0139562176497601E-3</v>
      </c>
      <c r="BI283" s="40">
        <v>3.2074811410047399E-3</v>
      </c>
      <c r="BJ283" s="40">
        <v>2.2993473743676902E-2</v>
      </c>
      <c r="BK283" s="40">
        <v>-1.09974804539905E-2</v>
      </c>
      <c r="BL283" s="40">
        <v>-4.56791016455996E-3</v>
      </c>
      <c r="BM283" s="40">
        <v>2.53309994270715E-2</v>
      </c>
      <c r="BN283" s="40">
        <v>-2.0052292581960202E-2</v>
      </c>
      <c r="BO283" s="40">
        <v>-5.0659943325937297E-2</v>
      </c>
      <c r="BP283" s="40">
        <v>1.46670556464106E-2</v>
      </c>
      <c r="BQ283" s="40">
        <v>-3.1870629580391101E-2</v>
      </c>
      <c r="BR283" s="40">
        <v>-9.6227892507447007E-3</v>
      </c>
      <c r="BS283" s="40">
        <v>0.28138780588048201</v>
      </c>
      <c r="BT283" s="40">
        <v>0.41978520696898403</v>
      </c>
      <c r="BU283" s="40">
        <v>0.51623083868233199</v>
      </c>
      <c r="BV283" s="40">
        <v>0.58607621501665896</v>
      </c>
      <c r="BW283" s="40">
        <v>0.39801924065246103</v>
      </c>
      <c r="BX283" s="40">
        <v>-0.10201185059661901</v>
      </c>
      <c r="BY283" s="40">
        <v>-0.16840573764334801</v>
      </c>
      <c r="BZ283" s="40">
        <v>-0.26777095081281799</v>
      </c>
      <c r="CA283" s="40">
        <v>-0.18228596889262</v>
      </c>
      <c r="CB283" s="40">
        <v>-0.13079698828213801</v>
      </c>
      <c r="CC283" s="40">
        <v>2.7942333870190201E-2</v>
      </c>
      <c r="CD283" s="40">
        <v>1.81423272798585E-3</v>
      </c>
      <c r="CE283" s="40">
        <v>4.5993397330449701E-2</v>
      </c>
      <c r="CF283" s="40">
        <v>7.0262487691421602E-3</v>
      </c>
      <c r="CG283" s="40">
        <v>1.0565390045220399E-2</v>
      </c>
      <c r="CH283" s="40">
        <v>3.1248838075999701E-2</v>
      </c>
      <c r="CI283" s="40">
        <v>2.15007071654963E-3</v>
      </c>
      <c r="CJ283" s="40">
        <v>3.7304657050893902E-3</v>
      </c>
      <c r="CK283" s="40">
        <v>3.6210842831852497E-2</v>
      </c>
      <c r="CL283" s="40">
        <v>-8.5851758649756402E-3</v>
      </c>
      <c r="CM283" s="40">
        <v>-3.5925078880638499E-2</v>
      </c>
      <c r="CN283" s="40">
        <v>2.3546465157140699E-2</v>
      </c>
      <c r="CO283" s="40">
        <v>-2.3165278809519602E-2</v>
      </c>
      <c r="CP283" s="40">
        <v>7.9345135180599307E-3</v>
      </c>
      <c r="CQ283" s="40">
        <v>0.307807892323677</v>
      </c>
      <c r="CR283" s="40">
        <v>0.44771773649177998</v>
      </c>
      <c r="CS283" s="40">
        <v>0.54440912297690602</v>
      </c>
      <c r="CT283" s="40">
        <v>0.61216139033304895</v>
      </c>
      <c r="CU283" s="40">
        <v>0.44136897336271902</v>
      </c>
      <c r="CV283" s="40">
        <v>-6.8342779436113499E-2</v>
      </c>
      <c r="CW283" s="40">
        <v>-0.14207837919400501</v>
      </c>
      <c r="CX283" s="40">
        <v>-0.23375927066686</v>
      </c>
      <c r="CY283" s="40">
        <v>-0.15168717842439999</v>
      </c>
      <c r="CZ283" s="40">
        <v>-0.1076032043513</v>
      </c>
      <c r="DA283" s="40">
        <v>4.9920618296403298E-2</v>
      </c>
      <c r="DB283" s="40">
        <v>1.77252290015339E-2</v>
      </c>
      <c r="DC283" s="40">
        <v>6.1353899920729198E-2</v>
      </c>
      <c r="DD283" s="40">
        <v>1.7066453755934099E-2</v>
      </c>
      <c r="DE283" s="40">
        <v>1.79232989494361E-2</v>
      </c>
      <c r="DF283" s="40">
        <v>3.9504202408322503E-2</v>
      </c>
      <c r="DG283" s="40">
        <v>1.52976218870898E-2</v>
      </c>
      <c r="DH283" s="40">
        <v>1.20288415747387E-2</v>
      </c>
      <c r="DI283" s="40">
        <v>4.7090686236633497E-2</v>
      </c>
      <c r="DJ283" s="40">
        <v>2.8819408520089E-3</v>
      </c>
      <c r="DK283" s="40">
        <v>-2.11902144353396E-2</v>
      </c>
      <c r="DL283" s="40">
        <v>3.2425874667870801E-2</v>
      </c>
      <c r="DM283" s="40">
        <v>-1.4459928038648E-2</v>
      </c>
      <c r="DN283" s="40">
        <v>2.5491816286864599E-2</v>
      </c>
      <c r="DO283" s="40">
        <v>0.33422797876687199</v>
      </c>
      <c r="DP283" s="40">
        <v>0.475650266014576</v>
      </c>
      <c r="DQ283" s="40">
        <v>0.57258740727148005</v>
      </c>
      <c r="DR283" s="40">
        <v>0.63824656564943905</v>
      </c>
      <c r="DS283" s="40">
        <v>0.48471870607297601</v>
      </c>
      <c r="DT283" s="40">
        <v>-3.46737082756082E-2</v>
      </c>
      <c r="DU283" s="40">
        <v>-0.11575102074466299</v>
      </c>
      <c r="DV283" s="40">
        <v>-0.19974759052090199</v>
      </c>
      <c r="DW283" s="40">
        <v>-0.121088387956179</v>
      </c>
      <c r="DX283" s="40">
        <v>-8.4409420420461997E-2</v>
      </c>
      <c r="DY283" s="40">
        <v>8.1653770323494093E-2</v>
      </c>
      <c r="DZ283" s="40">
        <v>4.0698180568617202E-2</v>
      </c>
      <c r="EA283" s="40">
        <v>8.35320260409146E-2</v>
      </c>
      <c r="EB283" s="40">
        <v>3.1562915128916701E-2</v>
      </c>
      <c r="EC283" s="40">
        <v>2.85469507928203E-2</v>
      </c>
      <c r="ED283" s="40">
        <v>5.1423637352215501E-2</v>
      </c>
      <c r="EE283" s="40">
        <v>3.4280597627502997E-2</v>
      </c>
      <c r="EF283" s="40">
        <v>2.40103783472564E-2</v>
      </c>
      <c r="EG283" s="40">
        <v>6.2799452130257102E-2</v>
      </c>
      <c r="EH283" s="40">
        <v>1.94386361352159E-2</v>
      </c>
      <c r="EI283" s="40">
        <v>8.4589569997745603E-5</v>
      </c>
      <c r="EJ283" s="40">
        <v>4.5246331735881599E-2</v>
      </c>
      <c r="EK283" s="40">
        <v>-1.8907841462456299E-3</v>
      </c>
      <c r="EL283" s="40">
        <v>5.0841772959717403E-2</v>
      </c>
      <c r="EM283" s="40">
        <v>0.37237438744064799</v>
      </c>
      <c r="EN283" s="40">
        <v>0.51598040228266995</v>
      </c>
      <c r="EO283" s="40">
        <v>0.61327237439820503</v>
      </c>
      <c r="EP283" s="40">
        <v>0.67590941584811404</v>
      </c>
      <c r="EQ283" s="40">
        <v>0.54730883511815598</v>
      </c>
      <c r="ER283" s="40">
        <v>1.39390830154609E-2</v>
      </c>
      <c r="ES283" s="40">
        <v>-7.7738496566557E-2</v>
      </c>
      <c r="ET283" s="40">
        <v>-0.150640126269451</v>
      </c>
      <c r="EU283" s="40">
        <v>-7.6908594349765796E-2</v>
      </c>
      <c r="EV283" s="40">
        <v>-5.0921280159480102E-2</v>
      </c>
      <c r="EW283" s="40">
        <v>75.036174697318799</v>
      </c>
      <c r="EX283" s="40">
        <v>73.967330032841502</v>
      </c>
      <c r="EY283" s="40">
        <v>72.536174697318799</v>
      </c>
      <c r="EZ283" s="40">
        <v>72.173864026273193</v>
      </c>
      <c r="FA283" s="40">
        <v>71.536174697318799</v>
      </c>
      <c r="FB283" s="40">
        <v>70.536174697318799</v>
      </c>
      <c r="FC283" s="40">
        <v>69.949242684182195</v>
      </c>
      <c r="FD283" s="40">
        <v>70.362310671045506</v>
      </c>
      <c r="FE283" s="40">
        <v>73.206533993431705</v>
      </c>
      <c r="FF283" s="40">
        <v>76.619601980295101</v>
      </c>
      <c r="FG283" s="40">
        <v>81.188446644772299</v>
      </c>
      <c r="FH283" s="40">
        <v>84.619601980295101</v>
      </c>
      <c r="FI283" s="40">
        <v>87.981912651340593</v>
      </c>
      <c r="FJ283" s="40">
        <v>91.413067986863396</v>
      </c>
      <c r="FK283" s="40">
        <v>93.637689328954494</v>
      </c>
      <c r="FL283" s="40">
        <v>96.362310671045506</v>
      </c>
      <c r="FM283" s="40">
        <v>96.862310671045506</v>
      </c>
      <c r="FN283" s="40">
        <v>97.655776677613801</v>
      </c>
      <c r="FO283" s="40">
        <v>97.655776677613801</v>
      </c>
      <c r="FP283" s="40">
        <v>95.880398019704899</v>
      </c>
      <c r="FQ283" s="40">
        <v>92.605019361795996</v>
      </c>
      <c r="FR283" s="40">
        <v>88.105019361795996</v>
      </c>
      <c r="FS283" s="40">
        <v>82.467330032841502</v>
      </c>
      <c r="FT283" s="40">
        <v>79.967330032841502</v>
      </c>
      <c r="FU283" s="40">
        <v>2.0006184849652602E-2</v>
      </c>
      <c r="FV283" s="40">
        <v>0</v>
      </c>
      <c r="FW283" s="40">
        <v>0</v>
      </c>
      <c r="FX283" s="41">
        <v>1</v>
      </c>
      <c r="FY283" s="22"/>
      <c r="FZ283" s="22"/>
    </row>
    <row r="284" spans="1:182" x14ac:dyDescent="0.2">
      <c r="A284" t="s">
        <v>42</v>
      </c>
      <c r="B284" t="s">
        <v>58</v>
      </c>
      <c r="C284" t="s">
        <v>3</v>
      </c>
      <c r="D284" t="s">
        <v>41</v>
      </c>
      <c r="E284" t="s">
        <v>78</v>
      </c>
      <c r="F284" s="22" t="s">
        <v>77</v>
      </c>
      <c r="G284" s="35">
        <v>43690</v>
      </c>
      <c r="H284" s="40">
        <v>2208</v>
      </c>
      <c r="I284" s="40">
        <v>2.0984779160948399</v>
      </c>
      <c r="J284" s="40">
        <v>1.7905243941558</v>
      </c>
      <c r="K284" s="40">
        <v>1.5690747508617899</v>
      </c>
      <c r="L284" s="40">
        <v>1.4408626248676299</v>
      </c>
      <c r="M284" s="40">
        <v>1.3655258421894401</v>
      </c>
      <c r="N284" s="40">
        <v>1.33771982580397</v>
      </c>
      <c r="O284" s="40">
        <v>1.3883003878094999</v>
      </c>
      <c r="P284" s="40">
        <v>1.4999070150381899</v>
      </c>
      <c r="Q284" s="40">
        <v>1.5978042064407401</v>
      </c>
      <c r="R284" s="40">
        <v>1.77815154726831</v>
      </c>
      <c r="S284" s="40">
        <v>2.0714882652017899</v>
      </c>
      <c r="T284" s="40">
        <v>2.4119195619240399</v>
      </c>
      <c r="U284" s="40">
        <v>2.8620494158890599</v>
      </c>
      <c r="V284" s="40">
        <v>3.3685607237517798</v>
      </c>
      <c r="W284" s="40">
        <v>3.8219633766777701</v>
      </c>
      <c r="X284" s="40">
        <v>4.3587215143503402</v>
      </c>
      <c r="Y284" s="40">
        <v>4.7324707847709702</v>
      </c>
      <c r="Z284" s="40">
        <v>5.0849739332609598</v>
      </c>
      <c r="AA284" s="40">
        <v>5.17841596779816</v>
      </c>
      <c r="AB284" s="40">
        <v>4.9274673696257496</v>
      </c>
      <c r="AC284" s="40">
        <v>4.7101648068472297</v>
      </c>
      <c r="AD284" s="40">
        <v>4.3150624160659099</v>
      </c>
      <c r="AE284" s="40">
        <v>3.49568106763199</v>
      </c>
      <c r="AF284" s="40">
        <v>2.8409514706604</v>
      </c>
      <c r="AG284" s="40">
        <v>-2.04023759413079E-2</v>
      </c>
      <c r="AH284" s="40">
        <v>-2.4634707127824802E-2</v>
      </c>
      <c r="AI284" s="40">
        <v>1.9158972342782798E-2</v>
      </c>
      <c r="AJ284" s="40">
        <v>-6.8484621198183796E-3</v>
      </c>
      <c r="AK284" s="40">
        <v>2.0872964916121301E-3</v>
      </c>
      <c r="AL284" s="40">
        <v>1.2264587505695E-2</v>
      </c>
      <c r="AM284" s="40">
        <v>-2.7644269619969099E-2</v>
      </c>
      <c r="AN284" s="40">
        <v>-1.3971827572665199E-2</v>
      </c>
      <c r="AO284" s="40">
        <v>1.24484455754659E-2</v>
      </c>
      <c r="AP284" s="40">
        <v>-2.0468149610846399E-2</v>
      </c>
      <c r="AQ284" s="40">
        <v>-4.9130527347369099E-2</v>
      </c>
      <c r="AR284" s="40">
        <v>1.3870758655944299E-2</v>
      </c>
      <c r="AS284" s="40">
        <v>-5.1826490212076103E-2</v>
      </c>
      <c r="AT284" s="40">
        <v>-2.4951479970779501E-2</v>
      </c>
      <c r="AU284" s="40">
        <v>0.10761254730712801</v>
      </c>
      <c r="AV284" s="40">
        <v>0.16700114267407001</v>
      </c>
      <c r="AW284" s="40">
        <v>0.18331493454860301</v>
      </c>
      <c r="AX284" s="40">
        <v>0.23839134712639701</v>
      </c>
      <c r="AY284" s="40">
        <v>0.21201074432880901</v>
      </c>
      <c r="AZ284" s="40">
        <v>5.7582905752102703E-2</v>
      </c>
      <c r="BA284" s="40">
        <v>-7.1237142406718398E-2</v>
      </c>
      <c r="BB284" s="40">
        <v>-0.16483905412611499</v>
      </c>
      <c r="BC284" s="40">
        <v>-0.121872923300438</v>
      </c>
      <c r="BD284" s="40">
        <v>-0.104784912178287</v>
      </c>
      <c r="BE284" s="40">
        <v>1.1243573352552201E-2</v>
      </c>
      <c r="BF284" s="40">
        <v>-2.0866650919224099E-5</v>
      </c>
      <c r="BG284" s="40">
        <v>4.0740620292058598E-2</v>
      </c>
      <c r="BH284" s="40">
        <v>9.6012915996980894E-3</v>
      </c>
      <c r="BI284" s="40">
        <v>1.26923185247599E-2</v>
      </c>
      <c r="BJ284" s="40">
        <v>2.2584733249970099E-2</v>
      </c>
      <c r="BK284" s="40">
        <v>-9.5030318768010106E-3</v>
      </c>
      <c r="BL284" s="40">
        <v>-1.90854223636633E-3</v>
      </c>
      <c r="BM284" s="40">
        <v>2.6524918224860802E-2</v>
      </c>
      <c r="BN284" s="40">
        <v>-6.2975091966911796E-3</v>
      </c>
      <c r="BO284" s="40">
        <v>-2.64122720195046E-2</v>
      </c>
      <c r="BP284" s="40">
        <v>2.5294061501100099E-2</v>
      </c>
      <c r="BQ284" s="40">
        <v>-4.06652147351933E-2</v>
      </c>
      <c r="BR284" s="40">
        <v>-4.1053124063922799E-3</v>
      </c>
      <c r="BS284" s="40">
        <v>0.13080585329918701</v>
      </c>
      <c r="BT284" s="40">
        <v>0.19513333273380601</v>
      </c>
      <c r="BU284" s="40">
        <v>0.223590883615784</v>
      </c>
      <c r="BV284" s="40">
        <v>0.27116428642603502</v>
      </c>
      <c r="BW284" s="40">
        <v>0.258127390606115</v>
      </c>
      <c r="BX284" s="40">
        <v>9.4810460243197794E-2</v>
      </c>
      <c r="BY284" s="40">
        <v>-3.6291216356573203E-2</v>
      </c>
      <c r="BZ284" s="40">
        <v>-0.12815781071739199</v>
      </c>
      <c r="CA284" s="40">
        <v>-8.4969541290841194E-2</v>
      </c>
      <c r="CB284" s="40">
        <v>-7.6027168545968998E-2</v>
      </c>
      <c r="CC284" s="40">
        <v>3.3161461431372802E-2</v>
      </c>
      <c r="CD284" s="40">
        <v>1.7026604282981E-2</v>
      </c>
      <c r="CE284" s="40">
        <v>5.5688003918199599E-2</v>
      </c>
      <c r="CF284" s="40">
        <v>2.0994340915443398E-2</v>
      </c>
      <c r="CG284" s="40">
        <v>2.0037324479157299E-2</v>
      </c>
      <c r="CH284" s="40">
        <v>2.9732434754504301E-2</v>
      </c>
      <c r="CI284" s="40">
        <v>3.06153412100832E-3</v>
      </c>
      <c r="CJ284" s="40">
        <v>6.4464524395297096E-3</v>
      </c>
      <c r="CK284" s="40">
        <v>3.6274240301095002E-2</v>
      </c>
      <c r="CL284" s="40">
        <v>3.5170331865554899E-3</v>
      </c>
      <c r="CM284" s="40">
        <v>-1.0677677585366E-2</v>
      </c>
      <c r="CN284" s="40">
        <v>3.3205806253190001E-2</v>
      </c>
      <c r="CO284" s="40">
        <v>-3.2934949340163201E-2</v>
      </c>
      <c r="CP284" s="40">
        <v>1.03326797456468E-2</v>
      </c>
      <c r="CQ284" s="40">
        <v>0.14686946637621301</v>
      </c>
      <c r="CR284" s="40">
        <v>0.21461760187093201</v>
      </c>
      <c r="CS284" s="40">
        <v>0.25148588324829702</v>
      </c>
      <c r="CT284" s="40">
        <v>0.29386272434974198</v>
      </c>
      <c r="CU284" s="40">
        <v>0.29006763933402002</v>
      </c>
      <c r="CV284" s="40">
        <v>0.120594151078547</v>
      </c>
      <c r="CW284" s="40">
        <v>-1.20877744289698E-2</v>
      </c>
      <c r="CX284" s="40">
        <v>-0.102752493273483</v>
      </c>
      <c r="CY284" s="40">
        <v>-5.9410371328660901E-2</v>
      </c>
      <c r="CZ284" s="40">
        <v>-5.6109642910078202E-2</v>
      </c>
      <c r="DA284" s="40">
        <v>5.5079349510193401E-2</v>
      </c>
      <c r="DB284" s="40">
        <v>3.4074075216881203E-2</v>
      </c>
      <c r="DC284" s="40">
        <v>7.0635387544340705E-2</v>
      </c>
      <c r="DD284" s="40">
        <v>3.2387390231188799E-2</v>
      </c>
      <c r="DE284" s="40">
        <v>2.7382330433554699E-2</v>
      </c>
      <c r="DF284" s="40">
        <v>3.68801362590385E-2</v>
      </c>
      <c r="DG284" s="40">
        <v>1.5626100118817699E-2</v>
      </c>
      <c r="DH284" s="40">
        <v>1.4801447115425701E-2</v>
      </c>
      <c r="DI284" s="40">
        <v>4.6023562377329102E-2</v>
      </c>
      <c r="DJ284" s="40">
        <v>1.33315755698021E-2</v>
      </c>
      <c r="DK284" s="40">
        <v>5.0569168487725503E-3</v>
      </c>
      <c r="DL284" s="40">
        <v>4.11175510052798E-2</v>
      </c>
      <c r="DM284" s="40">
        <v>-2.5204683945133199E-2</v>
      </c>
      <c r="DN284" s="40">
        <v>2.4770671897685899E-2</v>
      </c>
      <c r="DO284" s="40">
        <v>0.16293307945324001</v>
      </c>
      <c r="DP284" s="40">
        <v>0.23410187100805799</v>
      </c>
      <c r="DQ284" s="40">
        <v>0.27938088288080898</v>
      </c>
      <c r="DR284" s="40">
        <v>0.31656116227344899</v>
      </c>
      <c r="DS284" s="40">
        <v>0.32200788806192399</v>
      </c>
      <c r="DT284" s="40">
        <v>0.146377841913896</v>
      </c>
      <c r="DU284" s="40">
        <v>1.21156674986336E-2</v>
      </c>
      <c r="DV284" s="40">
        <v>-7.7347175829573206E-2</v>
      </c>
      <c r="DW284" s="40">
        <v>-3.38512013664806E-2</v>
      </c>
      <c r="DX284" s="40">
        <v>-3.6192117274187398E-2</v>
      </c>
      <c r="DY284" s="40">
        <v>8.6725298804053497E-2</v>
      </c>
      <c r="DZ284" s="40">
        <v>5.8687915693786702E-2</v>
      </c>
      <c r="EA284" s="40">
        <v>9.2217035493616498E-2</v>
      </c>
      <c r="EB284" s="40">
        <v>4.8837143950705202E-2</v>
      </c>
      <c r="EC284" s="40">
        <v>3.7987352466702498E-2</v>
      </c>
      <c r="ED284" s="40">
        <v>4.7200282003313603E-2</v>
      </c>
      <c r="EE284" s="40">
        <v>3.37673378619857E-2</v>
      </c>
      <c r="EF284" s="40">
        <v>2.6864732451724601E-2</v>
      </c>
      <c r="EG284" s="40">
        <v>6.0100035026724001E-2</v>
      </c>
      <c r="EH284" s="40">
        <v>2.7502215983957301E-2</v>
      </c>
      <c r="EI284" s="40">
        <v>2.7775172176637001E-2</v>
      </c>
      <c r="EJ284" s="40">
        <v>5.25408538504357E-2</v>
      </c>
      <c r="EK284" s="40">
        <v>-1.40434084682503E-2</v>
      </c>
      <c r="EL284" s="40">
        <v>4.5616839462073198E-2</v>
      </c>
      <c r="EM284" s="40">
        <v>0.186126385445298</v>
      </c>
      <c r="EN284" s="40">
        <v>0.26223406106779401</v>
      </c>
      <c r="EO284" s="40">
        <v>0.31965683194798999</v>
      </c>
      <c r="EP284" s="40">
        <v>0.34933410157308697</v>
      </c>
      <c r="EQ284" s="40">
        <v>0.36812453433922998</v>
      </c>
      <c r="ER284" s="40">
        <v>0.18360539640499099</v>
      </c>
      <c r="ES284" s="40">
        <v>4.7061593548778799E-2</v>
      </c>
      <c r="ET284" s="40">
        <v>-4.0665932420849697E-2</v>
      </c>
      <c r="EU284" s="40">
        <v>3.0521806431164601E-3</v>
      </c>
      <c r="EV284" s="40">
        <v>-7.4343736418695204E-3</v>
      </c>
      <c r="EW284" s="40">
        <v>74.9919549477072</v>
      </c>
      <c r="EX284" s="40">
        <v>73.919951729686204</v>
      </c>
      <c r="EY284" s="40">
        <v>72.4919549477072</v>
      </c>
      <c r="EZ284" s="40">
        <v>72.135961383749006</v>
      </c>
      <c r="FA284" s="40">
        <v>71.4919549477072</v>
      </c>
      <c r="FB284" s="40">
        <v>70.4919549477072</v>
      </c>
      <c r="FC284" s="40">
        <v>69.923974255832704</v>
      </c>
      <c r="FD284" s="40">
        <v>70.355993563958194</v>
      </c>
      <c r="FE284" s="40">
        <v>73.216009654062702</v>
      </c>
      <c r="FF284" s="40">
        <v>76.648028962188206</v>
      </c>
      <c r="FG284" s="40">
        <v>81.220032180209202</v>
      </c>
      <c r="FH284" s="40">
        <v>84.648028962188206</v>
      </c>
      <c r="FI284" s="40">
        <v>88.0040225261464</v>
      </c>
      <c r="FJ284" s="40">
        <v>91.432019308125504</v>
      </c>
      <c r="FK284" s="40">
        <v>93.644006436041806</v>
      </c>
      <c r="FL284" s="40">
        <v>96.355993563958194</v>
      </c>
      <c r="FM284" s="40">
        <v>96.855993563958194</v>
      </c>
      <c r="FN284" s="40">
        <v>97.639983909895406</v>
      </c>
      <c r="FO284" s="40">
        <v>97.639983909895406</v>
      </c>
      <c r="FP284" s="40">
        <v>95.851971037811794</v>
      </c>
      <c r="FQ284" s="40">
        <v>92.563958165728096</v>
      </c>
      <c r="FR284" s="40">
        <v>88.063958165728096</v>
      </c>
      <c r="FS284" s="40">
        <v>82.419951729686204</v>
      </c>
      <c r="FT284" s="40">
        <v>79.919951729686204</v>
      </c>
      <c r="FU284" s="40">
        <v>2.0396231484973999E-2</v>
      </c>
      <c r="FV284" s="40">
        <v>0</v>
      </c>
      <c r="FW284" s="40">
        <v>0</v>
      </c>
      <c r="FX284" s="41">
        <v>1</v>
      </c>
      <c r="FY284" s="22"/>
      <c r="FZ284" s="22"/>
    </row>
    <row r="285" spans="1:182" x14ac:dyDescent="0.2">
      <c r="A285" t="s">
        <v>42</v>
      </c>
      <c r="B285" t="s">
        <v>58</v>
      </c>
      <c r="C285" t="s">
        <v>3</v>
      </c>
      <c r="D285" t="s">
        <v>41</v>
      </c>
      <c r="E285" t="s">
        <v>78</v>
      </c>
      <c r="F285" s="22" t="s">
        <v>78</v>
      </c>
      <c r="G285" s="35">
        <v>43690</v>
      </c>
      <c r="H285" s="40">
        <v>689</v>
      </c>
      <c r="I285" s="40">
        <v>0.58109613572831098</v>
      </c>
      <c r="J285" s="40">
        <v>0.49484812636813202</v>
      </c>
      <c r="K285" s="40">
        <v>0.43651055678934803</v>
      </c>
      <c r="L285" s="40">
        <v>0.40503398400135798</v>
      </c>
      <c r="M285" s="40">
        <v>0.38550276493128599</v>
      </c>
      <c r="N285" s="40">
        <v>0.38402386618718998</v>
      </c>
      <c r="O285" s="40">
        <v>0.40151956321746102</v>
      </c>
      <c r="P285" s="40">
        <v>0.43153261715178498</v>
      </c>
      <c r="Q285" s="40">
        <v>0.46562070401649203</v>
      </c>
      <c r="R285" s="40">
        <v>0.51145417088183198</v>
      </c>
      <c r="S285" s="40">
        <v>0.58865512067443704</v>
      </c>
      <c r="T285" s="40">
        <v>0.69957530191880701</v>
      </c>
      <c r="U285" s="40">
        <v>0.85421513768478896</v>
      </c>
      <c r="V285" s="40">
        <v>1.03463603867026</v>
      </c>
      <c r="W285" s="40">
        <v>1.2117697393586599</v>
      </c>
      <c r="X285" s="40">
        <v>1.38642346423695</v>
      </c>
      <c r="Y285" s="40">
        <v>1.5130268380098699</v>
      </c>
      <c r="Z285" s="40">
        <v>1.6238471863761901</v>
      </c>
      <c r="AA285" s="40">
        <v>1.6365595681382701</v>
      </c>
      <c r="AB285" s="40">
        <v>1.5881413339116199</v>
      </c>
      <c r="AC285" s="40">
        <v>1.5134968592321201</v>
      </c>
      <c r="AD285" s="40">
        <v>1.3354275807224001</v>
      </c>
      <c r="AE285" s="40">
        <v>1.02984829127218</v>
      </c>
      <c r="AF285" s="40">
        <v>0.81795434337137196</v>
      </c>
      <c r="AG285" s="40">
        <v>-1.67141541783823E-2</v>
      </c>
      <c r="AH285" s="40">
        <v>-3.0965783863634799E-2</v>
      </c>
      <c r="AI285" s="40">
        <v>-2.07461061466176E-2</v>
      </c>
      <c r="AJ285" s="40">
        <v>-2.3089138067966499E-2</v>
      </c>
      <c r="AK285" s="40">
        <v>-1.7860277397660398E-2</v>
      </c>
      <c r="AL285" s="40">
        <v>-8.8308495623724802E-3</v>
      </c>
      <c r="AM285" s="40">
        <v>-1.12777191136715E-2</v>
      </c>
      <c r="AN285" s="40">
        <v>-1.46243676347729E-2</v>
      </c>
      <c r="AO285" s="40">
        <v>-1.5946816284108802E-2</v>
      </c>
      <c r="AP285" s="40">
        <v>-2.85191263792565E-2</v>
      </c>
      <c r="AQ285" s="40">
        <v>-4.0639403048199102E-2</v>
      </c>
      <c r="AR285" s="40">
        <v>-2.1516490344490099E-2</v>
      </c>
      <c r="AS285" s="40">
        <v>-2.3745121773099398E-3</v>
      </c>
      <c r="AT285" s="40">
        <v>-2.1335199654211299E-2</v>
      </c>
      <c r="AU285" s="40">
        <v>0.12460849153407801</v>
      </c>
      <c r="AV285" s="40">
        <v>0.18754191981558799</v>
      </c>
      <c r="AW285" s="40">
        <v>0.247115973848307</v>
      </c>
      <c r="AX285" s="40">
        <v>0.28114981172461201</v>
      </c>
      <c r="AY285" s="40">
        <v>0.103523885348742</v>
      </c>
      <c r="AZ285" s="40">
        <v>-0.233847770484963</v>
      </c>
      <c r="BA285" s="40">
        <v>-0.161548738005137</v>
      </c>
      <c r="BB285" s="40">
        <v>-0.1624834748491</v>
      </c>
      <c r="BC285" s="40">
        <v>-0.12265444118791401</v>
      </c>
      <c r="BD285" s="40">
        <v>-7.4477660451535199E-2</v>
      </c>
      <c r="BE285" s="40">
        <v>-9.3222067657499005E-3</v>
      </c>
      <c r="BF285" s="40">
        <v>-2.11114797166446E-2</v>
      </c>
      <c r="BG285" s="40">
        <v>-1.39157669439645E-2</v>
      </c>
      <c r="BH285" s="40">
        <v>-1.7117941570706501E-2</v>
      </c>
      <c r="BI285" s="40">
        <v>-1.2604978010437799E-2</v>
      </c>
      <c r="BJ285" s="40">
        <v>-2.2707698772758702E-3</v>
      </c>
      <c r="BK285" s="40">
        <v>-4.8773432055578504E-3</v>
      </c>
      <c r="BL285" s="40">
        <v>-7.6243992809175596E-3</v>
      </c>
      <c r="BM285" s="40">
        <v>-6.5053920574962704E-3</v>
      </c>
      <c r="BN285" s="40">
        <v>-1.86701353708176E-2</v>
      </c>
      <c r="BO285" s="40">
        <v>-3.1925344714986398E-2</v>
      </c>
      <c r="BP285" s="40">
        <v>-1.4404075105033699E-2</v>
      </c>
      <c r="BQ285" s="40">
        <v>4.6909735966412999E-3</v>
      </c>
      <c r="BR285" s="40">
        <v>-1.03667381901434E-2</v>
      </c>
      <c r="BS285" s="40">
        <v>0.14461699823812699</v>
      </c>
      <c r="BT285" s="40">
        <v>0.212763023494901</v>
      </c>
      <c r="BU285" s="40">
        <v>0.27271076776590097</v>
      </c>
      <c r="BV285" s="40">
        <v>0.30223404103658003</v>
      </c>
      <c r="BW285" s="40">
        <v>0.131884779044186</v>
      </c>
      <c r="BX285" s="40">
        <v>-0.20673195087044199</v>
      </c>
      <c r="BY285" s="40">
        <v>-0.14186346275214801</v>
      </c>
      <c r="BZ285" s="40">
        <v>-0.142594622042783</v>
      </c>
      <c r="CA285" s="40">
        <v>-0.10383392401623399</v>
      </c>
      <c r="CB285" s="40">
        <v>-6.0007164557901602E-2</v>
      </c>
      <c r="CC285" s="40">
        <v>-4.2025665056285803E-3</v>
      </c>
      <c r="CD285" s="40">
        <v>-1.4286418683310599E-2</v>
      </c>
      <c r="CE285" s="40">
        <v>-9.1850948192645793E-3</v>
      </c>
      <c r="CF285" s="40">
        <v>-1.29823090665812E-2</v>
      </c>
      <c r="CG285" s="40">
        <v>-8.9651736639085201E-3</v>
      </c>
      <c r="CH285" s="40">
        <v>2.2727213288479E-3</v>
      </c>
      <c r="CI285" s="40">
        <v>-4.44462348871686E-4</v>
      </c>
      <c r="CJ285" s="40">
        <v>-2.7762425228311399E-3</v>
      </c>
      <c r="CK285" s="40">
        <v>3.3709600727894497E-5</v>
      </c>
      <c r="CL285" s="40">
        <v>-1.18487542010589E-2</v>
      </c>
      <c r="CM285" s="40">
        <v>-2.58900144587779E-2</v>
      </c>
      <c r="CN285" s="40">
        <v>-9.4780379765235703E-3</v>
      </c>
      <c r="CO285" s="40">
        <v>9.5845075203023697E-3</v>
      </c>
      <c r="CP285" s="40">
        <v>-2.7700151930253902E-3</v>
      </c>
      <c r="CQ285" s="40">
        <v>0.15847482903003601</v>
      </c>
      <c r="CR285" s="40">
        <v>0.23023108307290099</v>
      </c>
      <c r="CS285" s="40">
        <v>0.29043764406457301</v>
      </c>
      <c r="CT285" s="40">
        <v>0.31683691402979403</v>
      </c>
      <c r="CU285" s="40">
        <v>0.15152744762270901</v>
      </c>
      <c r="CV285" s="40">
        <v>-0.187951616807534</v>
      </c>
      <c r="CW285" s="40">
        <v>-0.12822950107859199</v>
      </c>
      <c r="CX285" s="40">
        <v>-0.12881966317594401</v>
      </c>
      <c r="CY285" s="40">
        <v>-9.0798891155505504E-2</v>
      </c>
      <c r="CZ285" s="40">
        <v>-4.9984943183009001E-2</v>
      </c>
      <c r="DA285" s="40">
        <v>9.1707375449274304E-4</v>
      </c>
      <c r="DB285" s="40">
        <v>-7.4613576499766004E-3</v>
      </c>
      <c r="DC285" s="40">
        <v>-4.4544226945646597E-3</v>
      </c>
      <c r="DD285" s="40">
        <v>-8.8466765624558401E-3</v>
      </c>
      <c r="DE285" s="40">
        <v>-5.3253693173792097E-3</v>
      </c>
      <c r="DF285" s="40">
        <v>6.8162125349716602E-3</v>
      </c>
      <c r="DG285" s="40">
        <v>3.9884185078144802E-3</v>
      </c>
      <c r="DH285" s="40">
        <v>2.0719142352552799E-3</v>
      </c>
      <c r="DI285" s="40">
        <v>6.5728112589520504E-3</v>
      </c>
      <c r="DJ285" s="40">
        <v>-5.0273730313002999E-3</v>
      </c>
      <c r="DK285" s="40">
        <v>-1.98546842025695E-2</v>
      </c>
      <c r="DL285" s="40">
        <v>-4.5520008480134403E-3</v>
      </c>
      <c r="DM285" s="40">
        <v>1.44780414439634E-2</v>
      </c>
      <c r="DN285" s="40">
        <v>4.8267078040925898E-3</v>
      </c>
      <c r="DO285" s="40">
        <v>0.17233265982194601</v>
      </c>
      <c r="DP285" s="40">
        <v>0.24769914265090101</v>
      </c>
      <c r="DQ285" s="40">
        <v>0.30816452036324499</v>
      </c>
      <c r="DR285" s="40">
        <v>0.33143978702300803</v>
      </c>
      <c r="DS285" s="40">
        <v>0.17117011620123301</v>
      </c>
      <c r="DT285" s="40">
        <v>-0.16917128274462601</v>
      </c>
      <c r="DU285" s="40">
        <v>-0.114595539405035</v>
      </c>
      <c r="DV285" s="40">
        <v>-0.115044704309105</v>
      </c>
      <c r="DW285" s="40">
        <v>-7.7763858294777402E-2</v>
      </c>
      <c r="DX285" s="40">
        <v>-3.99627218081164E-2</v>
      </c>
      <c r="DY285" s="40">
        <v>8.3090211671251295E-3</v>
      </c>
      <c r="DZ285" s="40">
        <v>2.3929464970136099E-3</v>
      </c>
      <c r="EA285" s="40">
        <v>2.3759165080884299E-3</v>
      </c>
      <c r="EB285" s="40">
        <v>-2.8754800651958601E-3</v>
      </c>
      <c r="EC285" s="40">
        <v>-7.0069930156664104E-5</v>
      </c>
      <c r="ED285" s="40">
        <v>1.33762922200683E-2</v>
      </c>
      <c r="EE285" s="40">
        <v>1.0388794415928101E-2</v>
      </c>
      <c r="EF285" s="40">
        <v>9.0718825891106594E-3</v>
      </c>
      <c r="EG285" s="40">
        <v>1.6014235485564601E-2</v>
      </c>
      <c r="EH285" s="40">
        <v>4.8216179771386003E-3</v>
      </c>
      <c r="EI285" s="40">
        <v>-1.11406258693568E-2</v>
      </c>
      <c r="EJ285" s="40">
        <v>2.56041439144299E-3</v>
      </c>
      <c r="EK285" s="40">
        <v>2.15435272179147E-2</v>
      </c>
      <c r="EL285" s="40">
        <v>1.5795169268160499E-2</v>
      </c>
      <c r="EM285" s="40">
        <v>0.19234116652599501</v>
      </c>
      <c r="EN285" s="40">
        <v>0.272920246330214</v>
      </c>
      <c r="EO285" s="40">
        <v>0.33375931428083899</v>
      </c>
      <c r="EP285" s="40">
        <v>0.35252401633497599</v>
      </c>
      <c r="EQ285" s="40">
        <v>0.19953100989667599</v>
      </c>
      <c r="ER285" s="40">
        <v>-0.142055463130105</v>
      </c>
      <c r="ES285" s="40">
        <v>-9.4910264152045898E-2</v>
      </c>
      <c r="ET285" s="40">
        <v>-9.5155851502788602E-2</v>
      </c>
      <c r="EU285" s="40">
        <v>-5.89433411230973E-2</v>
      </c>
      <c r="EV285" s="40">
        <v>-2.5492225914482899E-2</v>
      </c>
      <c r="EW285" s="40">
        <v>75.305609973285797</v>
      </c>
      <c r="EX285" s="40">
        <v>74.256010685663398</v>
      </c>
      <c r="EY285" s="40">
        <v>72.805609973285797</v>
      </c>
      <c r="EZ285" s="40">
        <v>72.404808548530696</v>
      </c>
      <c r="FA285" s="40">
        <v>71.805609973285797</v>
      </c>
      <c r="FB285" s="40">
        <v>70.805609973285797</v>
      </c>
      <c r="FC285" s="40">
        <v>70.103205699020506</v>
      </c>
      <c r="FD285" s="40">
        <v>70.400801424755102</v>
      </c>
      <c r="FE285" s="40">
        <v>73.148797862867298</v>
      </c>
      <c r="FF285" s="40">
        <v>76.446393588602007</v>
      </c>
      <c r="FG285" s="40">
        <v>80.995992876224406</v>
      </c>
      <c r="FH285" s="40">
        <v>84.446393588602007</v>
      </c>
      <c r="FI285" s="40">
        <v>87.847195013357094</v>
      </c>
      <c r="FJ285" s="40">
        <v>91.297595725734595</v>
      </c>
      <c r="FK285" s="40">
        <v>93.599198575244898</v>
      </c>
      <c r="FL285" s="40">
        <v>96.400801424755102</v>
      </c>
      <c r="FM285" s="40">
        <v>96.900801424755102</v>
      </c>
      <c r="FN285" s="40">
        <v>97.752003561887804</v>
      </c>
      <c r="FO285" s="40">
        <v>97.752003561887804</v>
      </c>
      <c r="FP285" s="40">
        <v>96.053606411397993</v>
      </c>
      <c r="FQ285" s="40">
        <v>92.855209260908296</v>
      </c>
      <c r="FR285" s="40">
        <v>88.355209260908296</v>
      </c>
      <c r="FS285" s="40">
        <v>82.756010685663398</v>
      </c>
      <c r="FT285" s="40">
        <v>80.256010685663398</v>
      </c>
      <c r="FU285" s="40">
        <v>4.61088029276112E-2</v>
      </c>
      <c r="FV285" s="40">
        <v>0</v>
      </c>
      <c r="FW285" s="40">
        <v>0</v>
      </c>
      <c r="FX285" s="41">
        <v>1</v>
      </c>
      <c r="FY285" s="22"/>
      <c r="FZ285" s="22"/>
    </row>
    <row r="286" spans="1:182" x14ac:dyDescent="0.2">
      <c r="A286" t="s">
        <v>42</v>
      </c>
      <c r="B286" t="s">
        <v>58</v>
      </c>
      <c r="C286" t="s">
        <v>3</v>
      </c>
      <c r="D286" t="s">
        <v>1</v>
      </c>
      <c r="E286" t="s">
        <v>1</v>
      </c>
      <c r="F286" s="22" t="s">
        <v>1</v>
      </c>
      <c r="G286" s="35">
        <v>43691</v>
      </c>
      <c r="H286" s="40">
        <v>66432</v>
      </c>
      <c r="I286" s="40">
        <v>70.885398516144406</v>
      </c>
      <c r="J286" s="40">
        <v>61.525198909640302</v>
      </c>
      <c r="K286" s="40">
        <v>55.642335261796298</v>
      </c>
      <c r="L286" s="40">
        <v>51.276206095563502</v>
      </c>
      <c r="M286" s="40">
        <v>49.183755289308102</v>
      </c>
      <c r="N286" s="40">
        <v>49.338406536534997</v>
      </c>
      <c r="O286" s="40">
        <v>52.762321418895603</v>
      </c>
      <c r="P286" s="40">
        <v>56.4955590215977</v>
      </c>
      <c r="Q286" s="40">
        <v>59.1731950229983</v>
      </c>
      <c r="R286" s="40">
        <v>64.958616184343995</v>
      </c>
      <c r="S286" s="40">
        <v>73.434827606688501</v>
      </c>
      <c r="T286" s="40">
        <v>84.608798797595298</v>
      </c>
      <c r="U286" s="40">
        <v>97.995575722843697</v>
      </c>
      <c r="V286" s="40">
        <v>112.634568733409</v>
      </c>
      <c r="W286" s="40">
        <v>126.48299778050701</v>
      </c>
      <c r="X286" s="40">
        <v>141.802091178544</v>
      </c>
      <c r="Y286" s="40">
        <v>154.37065241900899</v>
      </c>
      <c r="Z286" s="40">
        <v>164.624823411449</v>
      </c>
      <c r="AA286" s="40">
        <v>165.72078212309199</v>
      </c>
      <c r="AB286" s="40">
        <v>156.954722432393</v>
      </c>
      <c r="AC286" s="40">
        <v>144.896230598443</v>
      </c>
      <c r="AD286" s="40">
        <v>132.936657159476</v>
      </c>
      <c r="AE286" s="40">
        <v>112.20858903858699</v>
      </c>
      <c r="AF286" s="40">
        <v>92.625648080826707</v>
      </c>
      <c r="AG286" s="40">
        <v>-0.90689233741431796</v>
      </c>
      <c r="AH286" s="40">
        <v>-0.65292752017477695</v>
      </c>
      <c r="AI286" s="40">
        <v>-0.36926843344132398</v>
      </c>
      <c r="AJ286" s="40">
        <v>-2.6404739457564701E-2</v>
      </c>
      <c r="AK286" s="40">
        <v>0.122426152044951</v>
      </c>
      <c r="AL286" s="40">
        <v>5.0566408042315103E-2</v>
      </c>
      <c r="AM286" s="40">
        <v>-0.183720140577326</v>
      </c>
      <c r="AN286" s="40">
        <v>5.5157218224799902E-2</v>
      </c>
      <c r="AO286" s="40">
        <v>0.45842571016507599</v>
      </c>
      <c r="AP286" s="40">
        <v>0.21808550798405699</v>
      </c>
      <c r="AQ286" s="40">
        <v>0.161315002252856</v>
      </c>
      <c r="AR286" s="40">
        <v>-0.11712485045276</v>
      </c>
      <c r="AS286" s="40">
        <v>6.5821469693532003E-2</v>
      </c>
      <c r="AT286" s="40">
        <v>0.70293306211670004</v>
      </c>
      <c r="AU286" s="40">
        <v>12.8702451989148</v>
      </c>
      <c r="AV286" s="40">
        <v>16.169791666120901</v>
      </c>
      <c r="AW286" s="40">
        <v>17.625530880688199</v>
      </c>
      <c r="AX286" s="40">
        <v>17.9602841891015</v>
      </c>
      <c r="AY286" s="40">
        <v>14.0813073171519</v>
      </c>
      <c r="AZ286" s="40">
        <v>-3.5966064718117101</v>
      </c>
      <c r="BA286" s="40">
        <v>-6.6180470175647104</v>
      </c>
      <c r="BB286" s="40">
        <v>-5.6946827357426004</v>
      </c>
      <c r="BC286" s="40">
        <v>-4.0670169888365697</v>
      </c>
      <c r="BD286" s="40">
        <v>-2.4062597105515202</v>
      </c>
      <c r="BE286" s="40">
        <v>-0.86870012247089201</v>
      </c>
      <c r="BF286" s="40">
        <v>-0.61339215241178202</v>
      </c>
      <c r="BG286" s="40">
        <v>-0.33186109271279002</v>
      </c>
      <c r="BH286" s="40">
        <v>1.46712727767723E-2</v>
      </c>
      <c r="BI286" s="40">
        <v>0.16000061856008399</v>
      </c>
      <c r="BJ286" s="40">
        <v>8.4960583637196496E-2</v>
      </c>
      <c r="BK286" s="40">
        <v>-0.14764335331147099</v>
      </c>
      <c r="BL286" s="40">
        <v>8.7719678486136099E-2</v>
      </c>
      <c r="BM286" s="40">
        <v>0.48626151732190598</v>
      </c>
      <c r="BN286" s="40">
        <v>0.248086456798118</v>
      </c>
      <c r="BO286" s="40">
        <v>0.18731807519161001</v>
      </c>
      <c r="BP286" s="40">
        <v>-9.3868623364175993E-2</v>
      </c>
      <c r="BQ286" s="40">
        <v>8.8621492914482805E-2</v>
      </c>
      <c r="BR286" s="40">
        <v>0.75749352619562604</v>
      </c>
      <c r="BS286" s="40">
        <v>12.949649072967</v>
      </c>
      <c r="BT286" s="40">
        <v>16.253103702794402</v>
      </c>
      <c r="BU286" s="40">
        <v>17.7181714394499</v>
      </c>
      <c r="BV286" s="40">
        <v>18.070381778395301</v>
      </c>
      <c r="BW286" s="40">
        <v>14.189581227668899</v>
      </c>
      <c r="BX286" s="40">
        <v>-3.5144619329801601</v>
      </c>
      <c r="BY286" s="40">
        <v>-6.5458986284446397</v>
      </c>
      <c r="BZ286" s="40">
        <v>-5.6040877441993198</v>
      </c>
      <c r="CA286" s="40">
        <v>-3.9826723866393099</v>
      </c>
      <c r="CB286" s="40">
        <v>-2.3501031904274998</v>
      </c>
      <c r="CC286" s="40">
        <v>-0.84224831074487505</v>
      </c>
      <c r="CD286" s="40">
        <v>-0.58601007713453901</v>
      </c>
      <c r="CE286" s="40">
        <v>-0.30595288247706898</v>
      </c>
      <c r="CF286" s="40">
        <v>4.3120393721648997E-2</v>
      </c>
      <c r="CG286" s="40">
        <v>0.18602457960649399</v>
      </c>
      <c r="CH286" s="40">
        <v>0.108781884880265</v>
      </c>
      <c r="CI286" s="40">
        <v>-0.122656680350776</v>
      </c>
      <c r="CJ286" s="40">
        <v>0.110272339269091</v>
      </c>
      <c r="CK286" s="40">
        <v>0.50554051256334198</v>
      </c>
      <c r="CL286" s="40">
        <v>0.26886502255574501</v>
      </c>
      <c r="CM286" s="40">
        <v>0.20532772429661</v>
      </c>
      <c r="CN286" s="40">
        <v>-7.7761431327370095E-2</v>
      </c>
      <c r="CO286" s="40">
        <v>0.10441271954228599</v>
      </c>
      <c r="CP286" s="40">
        <v>0.79528193741078301</v>
      </c>
      <c r="CQ286" s="40">
        <v>13.0046439542499</v>
      </c>
      <c r="CR286" s="40">
        <v>16.3108053656035</v>
      </c>
      <c r="CS286" s="40">
        <v>17.782334008239999</v>
      </c>
      <c r="CT286" s="40">
        <v>18.146635033353199</v>
      </c>
      <c r="CU286" s="40">
        <v>14.2645714082613</v>
      </c>
      <c r="CV286" s="40">
        <v>-3.4575688756198701</v>
      </c>
      <c r="CW286" s="40">
        <v>-6.4959288739235497</v>
      </c>
      <c r="CX286" s="40">
        <v>-5.5413419290332397</v>
      </c>
      <c r="CY286" s="40">
        <v>-3.9242555720939301</v>
      </c>
      <c r="CZ286" s="40">
        <v>-2.3112093556575299</v>
      </c>
      <c r="DA286" s="40">
        <v>-0.81579649901885798</v>
      </c>
      <c r="DB286" s="40">
        <v>-0.558628001857295</v>
      </c>
      <c r="DC286" s="40">
        <v>-0.28004467224134699</v>
      </c>
      <c r="DD286" s="40">
        <v>7.1569514666525794E-2</v>
      </c>
      <c r="DE286" s="40">
        <v>0.21204854065290399</v>
      </c>
      <c r="DF286" s="40">
        <v>0.13260318612333399</v>
      </c>
      <c r="DG286" s="40">
        <v>-9.7670007390081304E-2</v>
      </c>
      <c r="DH286" s="40">
        <v>0.13282500005204501</v>
      </c>
      <c r="DI286" s="40">
        <v>0.52481950780477804</v>
      </c>
      <c r="DJ286" s="40">
        <v>0.289643588313373</v>
      </c>
      <c r="DK286" s="40">
        <v>0.223337373401609</v>
      </c>
      <c r="DL286" s="40">
        <v>-6.1654239290564301E-2</v>
      </c>
      <c r="DM286" s="40">
        <v>0.120203946170089</v>
      </c>
      <c r="DN286" s="40">
        <v>0.83307034862594098</v>
      </c>
      <c r="DO286" s="40">
        <v>13.0596388355328</v>
      </c>
      <c r="DP286" s="40">
        <v>16.368507028412601</v>
      </c>
      <c r="DQ286" s="40">
        <v>17.846496577030202</v>
      </c>
      <c r="DR286" s="40">
        <v>18.222888288311101</v>
      </c>
      <c r="DS286" s="40">
        <v>14.339561588853799</v>
      </c>
      <c r="DT286" s="40">
        <v>-3.40067581825959</v>
      </c>
      <c r="DU286" s="40">
        <v>-6.4459591194024703</v>
      </c>
      <c r="DV286" s="40">
        <v>-5.4785961138671704</v>
      </c>
      <c r="DW286" s="40">
        <v>-3.8658387575485502</v>
      </c>
      <c r="DX286" s="40">
        <v>-2.2723155208875698</v>
      </c>
      <c r="DY286" s="40">
        <v>-0.77760428407543203</v>
      </c>
      <c r="DZ286" s="40">
        <v>-0.51909263409429995</v>
      </c>
      <c r="EA286" s="40">
        <v>-0.242637331512813</v>
      </c>
      <c r="EB286" s="40">
        <v>0.11264552690086301</v>
      </c>
      <c r="EC286" s="40">
        <v>0.24962300716803701</v>
      </c>
      <c r="ED286" s="40">
        <v>0.166997361718215</v>
      </c>
      <c r="EE286" s="40">
        <v>-6.1593220124226598E-2</v>
      </c>
      <c r="EF286" s="40">
        <v>0.165387460313382</v>
      </c>
      <c r="EG286" s="40">
        <v>0.55265531496160802</v>
      </c>
      <c r="EH286" s="40">
        <v>0.31964453712743401</v>
      </c>
      <c r="EI286" s="40">
        <v>0.24934044634036301</v>
      </c>
      <c r="EJ286" s="40">
        <v>-3.8398012201979997E-2</v>
      </c>
      <c r="EK286" s="40">
        <v>0.14300396939103999</v>
      </c>
      <c r="EL286" s="40">
        <v>0.88763081270486599</v>
      </c>
      <c r="EM286" s="40">
        <v>13.139042709584899</v>
      </c>
      <c r="EN286" s="40">
        <v>16.451819065085999</v>
      </c>
      <c r="EO286" s="40">
        <v>17.9391371357918</v>
      </c>
      <c r="EP286" s="40">
        <v>18.332985877605001</v>
      </c>
      <c r="EQ286" s="40">
        <v>14.4478354993708</v>
      </c>
      <c r="ER286" s="40">
        <v>-3.3185312794280399</v>
      </c>
      <c r="ES286" s="40">
        <v>-6.3738107302823996</v>
      </c>
      <c r="ET286" s="40">
        <v>-5.38800112232388</v>
      </c>
      <c r="EU286" s="40">
        <v>-3.7814941553513002</v>
      </c>
      <c r="EV286" s="40">
        <v>-2.2161590007635499</v>
      </c>
      <c r="EW286" s="40">
        <v>76.256402513693303</v>
      </c>
      <c r="EX286" s="40">
        <v>74.685368280146406</v>
      </c>
      <c r="EY286" s="40">
        <v>73.552060971251194</v>
      </c>
      <c r="EZ286" s="40">
        <v>71.565208818610799</v>
      </c>
      <c r="FA286" s="40">
        <v>70.184642038258701</v>
      </c>
      <c r="FB286" s="40">
        <v>69.470345811042407</v>
      </c>
      <c r="FC286" s="40">
        <v>68.675998598749104</v>
      </c>
      <c r="FD286" s="40">
        <v>69.074444665673198</v>
      </c>
      <c r="FE286" s="40">
        <v>73.482793794864406</v>
      </c>
      <c r="FF286" s="40">
        <v>78.494487881253207</v>
      </c>
      <c r="FG286" s="40">
        <v>83.6763609321969</v>
      </c>
      <c r="FH286" s="40">
        <v>88.292828793323807</v>
      </c>
      <c r="FI286" s="40">
        <v>92.149567398053307</v>
      </c>
      <c r="FJ286" s="40">
        <v>95.394686410198901</v>
      </c>
      <c r="FK286" s="40">
        <v>97.722191013278206</v>
      </c>
      <c r="FL286" s="40">
        <v>99.165285760967805</v>
      </c>
      <c r="FM286" s="40">
        <v>99.901470522856101</v>
      </c>
      <c r="FN286" s="40">
        <v>99.947987818900998</v>
      </c>
      <c r="FO286" s="40">
        <v>98.996478195202002</v>
      </c>
      <c r="FP286" s="40">
        <v>96.378398198560902</v>
      </c>
      <c r="FQ286" s="40">
        <v>91.470032374856004</v>
      </c>
      <c r="FR286" s="40">
        <v>87.247556946884401</v>
      </c>
      <c r="FS286" s="40">
        <v>83.932655196723402</v>
      </c>
      <c r="FT286" s="40">
        <v>81.348442679386906</v>
      </c>
      <c r="FU286" s="40">
        <v>1.8820306439637901E-3</v>
      </c>
      <c r="FV286" s="40">
        <v>0</v>
      </c>
      <c r="FW286" s="40">
        <v>0</v>
      </c>
      <c r="FX286" s="41">
        <v>1</v>
      </c>
      <c r="FY286" s="22"/>
      <c r="FZ286" s="22"/>
    </row>
    <row r="287" spans="1:182" x14ac:dyDescent="0.2">
      <c r="A287" t="s">
        <v>42</v>
      </c>
      <c r="B287" t="s">
        <v>58</v>
      </c>
      <c r="C287" t="s">
        <v>3</v>
      </c>
      <c r="D287" t="s">
        <v>1</v>
      </c>
      <c r="E287" t="s">
        <v>1</v>
      </c>
      <c r="F287" s="22" t="s">
        <v>77</v>
      </c>
      <c r="G287" s="35">
        <v>43691</v>
      </c>
      <c r="H287" s="40">
        <v>54226</v>
      </c>
      <c r="I287" s="40">
        <v>59.219767476264103</v>
      </c>
      <c r="J287" s="40">
        <v>51.442983685507102</v>
      </c>
      <c r="K287" s="40">
        <v>46.486010195022303</v>
      </c>
      <c r="L287" s="40">
        <v>42.892570377814003</v>
      </c>
      <c r="M287" s="40">
        <v>41.081938595314703</v>
      </c>
      <c r="N287" s="40">
        <v>41.095743325934997</v>
      </c>
      <c r="O287" s="40">
        <v>43.741106590129803</v>
      </c>
      <c r="P287" s="40">
        <v>46.706191565318598</v>
      </c>
      <c r="Q287" s="40">
        <v>48.6526596362242</v>
      </c>
      <c r="R287" s="40">
        <v>53.218943775462797</v>
      </c>
      <c r="S287" s="40">
        <v>60.059716043166603</v>
      </c>
      <c r="T287" s="40">
        <v>69.0333733877101</v>
      </c>
      <c r="U287" s="40">
        <v>79.664733182931997</v>
      </c>
      <c r="V287" s="40">
        <v>91.289892626696698</v>
      </c>
      <c r="W287" s="40">
        <v>102.447209863892</v>
      </c>
      <c r="X287" s="40">
        <v>114.537134200689</v>
      </c>
      <c r="Y287" s="40">
        <v>124.479234548823</v>
      </c>
      <c r="Z287" s="40">
        <v>132.71745410618001</v>
      </c>
      <c r="AA287" s="40">
        <v>133.68437005756201</v>
      </c>
      <c r="AB287" s="40">
        <v>126.480203289271</v>
      </c>
      <c r="AC287" s="40">
        <v>117.56717916849399</v>
      </c>
      <c r="AD287" s="40">
        <v>108.79904774167601</v>
      </c>
      <c r="AE287" s="40">
        <v>92.528647713395301</v>
      </c>
      <c r="AF287" s="40">
        <v>76.643090002505502</v>
      </c>
      <c r="AG287" s="40">
        <v>-0.81736051903573703</v>
      </c>
      <c r="AH287" s="40">
        <v>-0.49845154291005001</v>
      </c>
      <c r="AI287" s="40">
        <v>-0.50653085085271099</v>
      </c>
      <c r="AJ287" s="40">
        <v>-0.185958130271171</v>
      </c>
      <c r="AK287" s="40">
        <v>-4.4947068257716799E-2</v>
      </c>
      <c r="AL287" s="40">
        <v>-0.143113197076185</v>
      </c>
      <c r="AM287" s="40">
        <v>-0.36520151809335799</v>
      </c>
      <c r="AN287" s="40">
        <v>-0.249434025181278</v>
      </c>
      <c r="AO287" s="40">
        <v>0.17321613332330599</v>
      </c>
      <c r="AP287" s="40">
        <v>0.191478884763607</v>
      </c>
      <c r="AQ287" s="40">
        <v>0.10694924404063499</v>
      </c>
      <c r="AR287" s="40">
        <v>6.7030156101071901E-3</v>
      </c>
      <c r="AS287" s="40">
        <v>-6.00528751287423E-2</v>
      </c>
      <c r="AT287" s="40">
        <v>0.53345005142335</v>
      </c>
      <c r="AU287" s="40">
        <v>7.4235061310653299</v>
      </c>
      <c r="AV287" s="40">
        <v>9.4643693398107391</v>
      </c>
      <c r="AW287" s="40">
        <v>9.9655540377821001</v>
      </c>
      <c r="AX287" s="40">
        <v>10.1846978433214</v>
      </c>
      <c r="AY287" s="40">
        <v>9.2247285393921992</v>
      </c>
      <c r="AZ287" s="40">
        <v>-8.3105063250709807E-2</v>
      </c>
      <c r="BA287" s="40">
        <v>-3.1479693052873099</v>
      </c>
      <c r="BB287" s="40">
        <v>-2.98388550588552</v>
      </c>
      <c r="BC287" s="40">
        <v>-2.45891394084004</v>
      </c>
      <c r="BD287" s="40">
        <v>-1.5001748930371099</v>
      </c>
      <c r="BE287" s="40">
        <v>-0.78189939716915102</v>
      </c>
      <c r="BF287" s="40">
        <v>-0.46424597045842297</v>
      </c>
      <c r="BG287" s="40">
        <v>-0.47542609347846099</v>
      </c>
      <c r="BH287" s="40">
        <v>-0.15064386225316401</v>
      </c>
      <c r="BI287" s="40">
        <v>-1.47523096344105E-2</v>
      </c>
      <c r="BJ287" s="40">
        <v>-0.112601485964152</v>
      </c>
      <c r="BK287" s="40">
        <v>-0.32872815611127498</v>
      </c>
      <c r="BL287" s="40">
        <v>-0.21567866573539399</v>
      </c>
      <c r="BM287" s="40">
        <v>0.202727445535409</v>
      </c>
      <c r="BN287" s="40">
        <v>0.21452140220045199</v>
      </c>
      <c r="BO287" s="40">
        <v>0.12503443406429299</v>
      </c>
      <c r="BP287" s="40">
        <v>2.2509060927060801E-2</v>
      </c>
      <c r="BQ287" s="40">
        <v>-4.4487284933613598E-2</v>
      </c>
      <c r="BR287" s="40">
        <v>0.58024562013804404</v>
      </c>
      <c r="BS287" s="40">
        <v>7.4907994171712797</v>
      </c>
      <c r="BT287" s="40">
        <v>9.5294259713802507</v>
      </c>
      <c r="BU287" s="40">
        <v>10.0286394860829</v>
      </c>
      <c r="BV287" s="40">
        <v>10.249465031555699</v>
      </c>
      <c r="BW287" s="40">
        <v>9.3012630523473501</v>
      </c>
      <c r="BX287" s="40">
        <v>-2.0625072876623001E-2</v>
      </c>
      <c r="BY287" s="40">
        <v>-3.0914673567062798</v>
      </c>
      <c r="BZ287" s="40">
        <v>-2.9100772522860798</v>
      </c>
      <c r="CA287" s="40">
        <v>-2.39018915179618</v>
      </c>
      <c r="CB287" s="40">
        <v>-1.4540028640679801</v>
      </c>
      <c r="CC287" s="40">
        <v>-0.75733913218850601</v>
      </c>
      <c r="CD287" s="40">
        <v>-0.44055529517783598</v>
      </c>
      <c r="CE287" s="40">
        <v>-0.45388303327454599</v>
      </c>
      <c r="CF287" s="40">
        <v>-0.12618530780068801</v>
      </c>
      <c r="CG287" s="40">
        <v>6.1604882067031099E-3</v>
      </c>
      <c r="CH287" s="40">
        <v>-9.1469167794869105E-2</v>
      </c>
      <c r="CI287" s="40">
        <v>-0.30346681671019299</v>
      </c>
      <c r="CJ287" s="40">
        <v>-0.19229980661111501</v>
      </c>
      <c r="CK287" s="40">
        <v>0.223166890474085</v>
      </c>
      <c r="CL287" s="40">
        <v>0.230480579583481</v>
      </c>
      <c r="CM287" s="40">
        <v>0.13756018158230701</v>
      </c>
      <c r="CN287" s="40">
        <v>3.3456279764100698E-2</v>
      </c>
      <c r="CO287" s="40">
        <v>-3.3706604581458403E-2</v>
      </c>
      <c r="CP287" s="40">
        <v>0.61265608847790198</v>
      </c>
      <c r="CQ287" s="40">
        <v>7.5374065421347396</v>
      </c>
      <c r="CR287" s="40">
        <v>9.5744839962252293</v>
      </c>
      <c r="CS287" s="40">
        <v>10.072332275400701</v>
      </c>
      <c r="CT287" s="40">
        <v>10.2943225888285</v>
      </c>
      <c r="CU287" s="40">
        <v>9.3542706228752994</v>
      </c>
      <c r="CV287" s="40">
        <v>2.2648378125547399E-2</v>
      </c>
      <c r="CW287" s="40">
        <v>-3.05233427923925</v>
      </c>
      <c r="CX287" s="40">
        <v>-2.8589578806829801</v>
      </c>
      <c r="CY287" s="40">
        <v>-2.3425905722586702</v>
      </c>
      <c r="CZ287" s="40">
        <v>-1.4220242574564299</v>
      </c>
      <c r="DA287" s="40">
        <v>-0.73277886720786101</v>
      </c>
      <c r="DB287" s="40">
        <v>-0.41686461989724899</v>
      </c>
      <c r="DC287" s="40">
        <v>-0.43233997307063099</v>
      </c>
      <c r="DD287" s="40">
        <v>-0.101726753348213</v>
      </c>
      <c r="DE287" s="40">
        <v>2.70732860478167E-2</v>
      </c>
      <c r="DF287" s="40">
        <v>-7.0336849625586104E-2</v>
      </c>
      <c r="DG287" s="40">
        <v>-0.27820547730911099</v>
      </c>
      <c r="DH287" s="40">
        <v>-0.168920947486835</v>
      </c>
      <c r="DI287" s="40">
        <v>0.243606335412761</v>
      </c>
      <c r="DJ287" s="40">
        <v>0.24643975696651099</v>
      </c>
      <c r="DK287" s="40">
        <v>0.15008592910032001</v>
      </c>
      <c r="DL287" s="40">
        <v>4.4403498601140602E-2</v>
      </c>
      <c r="DM287" s="40">
        <v>-2.2925924229303202E-2</v>
      </c>
      <c r="DN287" s="40">
        <v>0.64506655681776004</v>
      </c>
      <c r="DO287" s="40">
        <v>7.5840136670982004</v>
      </c>
      <c r="DP287" s="40">
        <v>9.6195420210702007</v>
      </c>
      <c r="DQ287" s="40">
        <v>10.116025064718499</v>
      </c>
      <c r="DR287" s="40">
        <v>10.339180146101199</v>
      </c>
      <c r="DS287" s="40">
        <v>9.4072781934032506</v>
      </c>
      <c r="DT287" s="40">
        <v>6.5921829127717796E-2</v>
      </c>
      <c r="DU287" s="40">
        <v>-3.0132012017722301</v>
      </c>
      <c r="DV287" s="40">
        <v>-2.8078385090798799</v>
      </c>
      <c r="DW287" s="40">
        <v>-2.2949919927211599</v>
      </c>
      <c r="DX287" s="40">
        <v>-1.39004565084487</v>
      </c>
      <c r="DY287" s="40">
        <v>-0.697317745341275</v>
      </c>
      <c r="DZ287" s="40">
        <v>-0.38265904744562201</v>
      </c>
      <c r="EA287" s="40">
        <v>-0.40123521569638099</v>
      </c>
      <c r="EB287" s="40">
        <v>-6.6412485330205107E-2</v>
      </c>
      <c r="EC287" s="40">
        <v>5.7268044671123002E-2</v>
      </c>
      <c r="ED287" s="40">
        <v>-3.9825138513553099E-2</v>
      </c>
      <c r="EE287" s="40">
        <v>-0.24173211532702699</v>
      </c>
      <c r="EF287" s="40">
        <v>-0.13516558804095199</v>
      </c>
      <c r="EG287" s="40">
        <v>0.27311764762486401</v>
      </c>
      <c r="EH287" s="40">
        <v>0.26948227440335598</v>
      </c>
      <c r="EI287" s="40">
        <v>0.168171119123978</v>
      </c>
      <c r="EJ287" s="40">
        <v>6.0209543918094098E-2</v>
      </c>
      <c r="EK287" s="40">
        <v>-7.3603340341745604E-3</v>
      </c>
      <c r="EL287" s="40">
        <v>0.69186212553245396</v>
      </c>
      <c r="EM287" s="40">
        <v>7.6513069532041502</v>
      </c>
      <c r="EN287" s="40">
        <v>9.6845986526397194</v>
      </c>
      <c r="EO287" s="40">
        <v>10.1791105130193</v>
      </c>
      <c r="EP287" s="40">
        <v>10.4039473343356</v>
      </c>
      <c r="EQ287" s="40">
        <v>9.4838127063583997</v>
      </c>
      <c r="ER287" s="40">
        <v>0.12840181950180499</v>
      </c>
      <c r="ES287" s="40">
        <v>-2.9566992531912</v>
      </c>
      <c r="ET287" s="40">
        <v>-2.7340302554804401</v>
      </c>
      <c r="EU287" s="40">
        <v>-2.2262672036772999</v>
      </c>
      <c r="EV287" s="40">
        <v>-1.3438736218757401</v>
      </c>
      <c r="EW287" s="40">
        <v>76.138665134158899</v>
      </c>
      <c r="EX287" s="40">
        <v>74.563000691563502</v>
      </c>
      <c r="EY287" s="40">
        <v>73.459563891049996</v>
      </c>
      <c r="EZ287" s="40">
        <v>71.514293701586595</v>
      </c>
      <c r="FA287" s="40">
        <v>70.131299576026706</v>
      </c>
      <c r="FB287" s="40">
        <v>69.395215254876405</v>
      </c>
      <c r="FC287" s="40">
        <v>68.5813684085809</v>
      </c>
      <c r="FD287" s="40">
        <v>68.987148338237304</v>
      </c>
      <c r="FE287" s="40">
        <v>73.372809629635796</v>
      </c>
      <c r="FF287" s="40">
        <v>78.343815522579007</v>
      </c>
      <c r="FG287" s="40">
        <v>83.5217450583024</v>
      </c>
      <c r="FH287" s="40">
        <v>88.155911276427901</v>
      </c>
      <c r="FI287" s="40">
        <v>92.001045427573004</v>
      </c>
      <c r="FJ287" s="40">
        <v>95.241123688292205</v>
      </c>
      <c r="FK287" s="40">
        <v>97.5670921059899</v>
      </c>
      <c r="FL287" s="40">
        <v>99.004454628040193</v>
      </c>
      <c r="FM287" s="40">
        <v>99.716496379250501</v>
      </c>
      <c r="FN287" s="40">
        <v>99.716701559152895</v>
      </c>
      <c r="FO287" s="40">
        <v>98.714287244762403</v>
      </c>
      <c r="FP287" s="40">
        <v>96.098055758815903</v>
      </c>
      <c r="FQ287" s="40">
        <v>91.243979755657406</v>
      </c>
      <c r="FR287" s="40">
        <v>87.0603538613571</v>
      </c>
      <c r="FS287" s="40">
        <v>83.782957616189606</v>
      </c>
      <c r="FT287" s="40">
        <v>81.198818321594302</v>
      </c>
      <c r="FU287" s="40">
        <v>1.6386060303538201E-3</v>
      </c>
      <c r="FV287" s="40">
        <v>0</v>
      </c>
      <c r="FW287" s="40">
        <v>0</v>
      </c>
      <c r="FX287" s="41">
        <v>1</v>
      </c>
      <c r="FY287" s="22"/>
      <c r="FZ287" s="22"/>
    </row>
    <row r="288" spans="1:182" x14ac:dyDescent="0.2">
      <c r="A288" t="s">
        <v>42</v>
      </c>
      <c r="B288" t="s">
        <v>58</v>
      </c>
      <c r="C288" t="s">
        <v>3</v>
      </c>
      <c r="D288" t="s">
        <v>1</v>
      </c>
      <c r="E288" t="s">
        <v>1</v>
      </c>
      <c r="F288" s="22" t="s">
        <v>78</v>
      </c>
      <c r="G288" s="35">
        <v>43691</v>
      </c>
      <c r="H288" s="40">
        <v>12206</v>
      </c>
      <c r="I288" s="40">
        <v>11.4624636291444</v>
      </c>
      <c r="J288" s="40">
        <v>9.8682252590065502</v>
      </c>
      <c r="K288" s="40">
        <v>8.8818839037160906</v>
      </c>
      <c r="L288" s="40">
        <v>8.1038473090141601</v>
      </c>
      <c r="M288" s="40">
        <v>7.7776680775830496</v>
      </c>
      <c r="N288" s="40">
        <v>7.9686833196541604</v>
      </c>
      <c r="O288" s="40">
        <v>8.7040749586770403</v>
      </c>
      <c r="P288" s="40">
        <v>9.5109203909983009</v>
      </c>
      <c r="Q288" s="40">
        <v>10.3647660660104</v>
      </c>
      <c r="R288" s="40">
        <v>11.5635835238427</v>
      </c>
      <c r="S288" s="40">
        <v>13.214517820331301</v>
      </c>
      <c r="T288" s="40">
        <v>15.539057994020601</v>
      </c>
      <c r="U288" s="40">
        <v>18.2610992538701</v>
      </c>
      <c r="V288" s="40">
        <v>21.2014805895666</v>
      </c>
      <c r="W288" s="40">
        <v>23.982096562419201</v>
      </c>
      <c r="X288" s="40">
        <v>27.156415910546901</v>
      </c>
      <c r="Y288" s="40">
        <v>29.6479606710298</v>
      </c>
      <c r="Z288" s="40">
        <v>31.618477555592101</v>
      </c>
      <c r="AA288" s="40">
        <v>31.715786212291299</v>
      </c>
      <c r="AB288" s="40">
        <v>30.089196973796</v>
      </c>
      <c r="AC288" s="40">
        <v>27.024863590068399</v>
      </c>
      <c r="AD288" s="40">
        <v>23.9179339408795</v>
      </c>
      <c r="AE288" s="40">
        <v>19.480252194804201</v>
      </c>
      <c r="AF288" s="40">
        <v>15.7295119998491</v>
      </c>
      <c r="AG288" s="40">
        <v>-0.34025101822533399</v>
      </c>
      <c r="AH288" s="40">
        <v>-0.25615552578331302</v>
      </c>
      <c r="AI288" s="40">
        <v>-8.5187321721362994E-2</v>
      </c>
      <c r="AJ288" s="40">
        <v>-3.8054904913261599E-2</v>
      </c>
      <c r="AK288" s="40">
        <v>1.81191758063066E-3</v>
      </c>
      <c r="AL288" s="40">
        <v>4.4377430809547397E-2</v>
      </c>
      <c r="AM288" s="40">
        <v>8.0559716758749796E-3</v>
      </c>
      <c r="AN288" s="40">
        <v>-6.5072490729507201E-2</v>
      </c>
      <c r="AO288" s="40">
        <v>-7.4529490237149498E-2</v>
      </c>
      <c r="AP288" s="40">
        <v>-0.167612021311523</v>
      </c>
      <c r="AQ288" s="40">
        <v>-0.104163462707436</v>
      </c>
      <c r="AR288" s="40">
        <v>-0.11313222914806401</v>
      </c>
      <c r="AS288" s="40">
        <v>0.10255752691169299</v>
      </c>
      <c r="AT288" s="40">
        <v>0.10026122646046599</v>
      </c>
      <c r="AU288" s="40">
        <v>5.3866223957826396</v>
      </c>
      <c r="AV288" s="40">
        <v>6.8102055403073898</v>
      </c>
      <c r="AW288" s="40">
        <v>7.4571305101451903</v>
      </c>
      <c r="AX288" s="40">
        <v>7.64035320185224</v>
      </c>
      <c r="AY288" s="40">
        <v>4.6896797944750404</v>
      </c>
      <c r="AZ288" s="40">
        <v>-3.8417258710980802</v>
      </c>
      <c r="BA288" s="40">
        <v>-3.8179211671816899</v>
      </c>
      <c r="BB288" s="40">
        <v>-2.9984755268985102</v>
      </c>
      <c r="BC288" s="40">
        <v>-1.84231813523999</v>
      </c>
      <c r="BD288" s="40">
        <v>-1.1156348015492601</v>
      </c>
      <c r="BE288" s="40">
        <v>-0.32968003119735501</v>
      </c>
      <c r="BF288" s="40">
        <v>-0.24738735893577399</v>
      </c>
      <c r="BG288" s="40">
        <v>-7.7798388264141899E-2</v>
      </c>
      <c r="BH288" s="40">
        <v>-3.07536353665579E-2</v>
      </c>
      <c r="BI288" s="40">
        <v>8.9136028493553496E-3</v>
      </c>
      <c r="BJ288" s="40">
        <v>5.0146937845241199E-2</v>
      </c>
      <c r="BK288" s="40">
        <v>1.57749507118508E-2</v>
      </c>
      <c r="BL288" s="40">
        <v>-5.51021761857843E-2</v>
      </c>
      <c r="BM288" s="40">
        <v>-6.5973631445331304E-2</v>
      </c>
      <c r="BN288" s="40">
        <v>-0.158385742992839</v>
      </c>
      <c r="BO288" s="40">
        <v>-9.5440925306275598E-2</v>
      </c>
      <c r="BP288" s="40">
        <v>-0.105677459434767</v>
      </c>
      <c r="BQ288" s="40">
        <v>0.110016257391438</v>
      </c>
      <c r="BR288" s="40">
        <v>0.116980773966879</v>
      </c>
      <c r="BS288" s="40">
        <v>5.4096667390015503</v>
      </c>
      <c r="BT288" s="40">
        <v>6.8391881175387601</v>
      </c>
      <c r="BU288" s="40">
        <v>7.4936435434813902</v>
      </c>
      <c r="BV288" s="40">
        <v>7.6785182906044396</v>
      </c>
      <c r="BW288" s="40">
        <v>4.7275195649883299</v>
      </c>
      <c r="BX288" s="40">
        <v>-3.8092490421141298</v>
      </c>
      <c r="BY288" s="40">
        <v>-3.79019710301935</v>
      </c>
      <c r="BZ288" s="40">
        <v>-2.97367184464767</v>
      </c>
      <c r="CA288" s="40">
        <v>-1.8207099434695999</v>
      </c>
      <c r="CB288" s="40">
        <v>-1.10052669833629</v>
      </c>
      <c r="CC288" s="40">
        <v>-0.322358597783858</v>
      </c>
      <c r="CD288" s="40">
        <v>-0.241314553287372</v>
      </c>
      <c r="CE288" s="40">
        <v>-7.2680835460357196E-2</v>
      </c>
      <c r="CF288" s="40">
        <v>-2.5696798320149601E-2</v>
      </c>
      <c r="CG288" s="40">
        <v>1.3832208432823101E-2</v>
      </c>
      <c r="CH288" s="40">
        <v>5.4142880842686397E-2</v>
      </c>
      <c r="CI288" s="40">
        <v>2.1121092078073101E-2</v>
      </c>
      <c r="CJ288" s="40">
        <v>-4.81967667050721E-2</v>
      </c>
      <c r="CK288" s="40">
        <v>-6.0047869709574202E-2</v>
      </c>
      <c r="CL288" s="40">
        <v>-0.151995650735054</v>
      </c>
      <c r="CM288" s="40">
        <v>-8.9399722473436402E-2</v>
      </c>
      <c r="CN288" s="40">
        <v>-0.100514308640578</v>
      </c>
      <c r="CO288" s="40">
        <v>0.115182151400402</v>
      </c>
      <c r="CP288" s="40">
        <v>0.12856068163756501</v>
      </c>
      <c r="CQ288" s="40">
        <v>5.4256271809156704</v>
      </c>
      <c r="CR288" s="40">
        <v>6.8592613622404404</v>
      </c>
      <c r="CS288" s="40">
        <v>7.5189323591414698</v>
      </c>
      <c r="CT288" s="40">
        <v>7.7049513148130497</v>
      </c>
      <c r="CU288" s="40">
        <v>4.75372727477568</v>
      </c>
      <c r="CV288" s="40">
        <v>-3.7867556892930399</v>
      </c>
      <c r="CW288" s="40">
        <v>-3.7709955006354998</v>
      </c>
      <c r="CX288" s="40">
        <v>-2.9564928898794398</v>
      </c>
      <c r="CY288" s="40">
        <v>-1.80574417567381</v>
      </c>
      <c r="CZ288" s="40">
        <v>-1.0900628720743499</v>
      </c>
      <c r="DA288" s="40">
        <v>-0.31503716437036</v>
      </c>
      <c r="DB288" s="40">
        <v>-0.23524174763896999</v>
      </c>
      <c r="DC288" s="40">
        <v>-6.7563282656572396E-2</v>
      </c>
      <c r="DD288" s="40">
        <v>-2.0639961273741299E-2</v>
      </c>
      <c r="DE288" s="40">
        <v>1.87508140162908E-2</v>
      </c>
      <c r="DF288" s="40">
        <v>5.8138823840131498E-2</v>
      </c>
      <c r="DG288" s="40">
        <v>2.6467233444295499E-2</v>
      </c>
      <c r="DH288" s="40">
        <v>-4.1291357224359997E-2</v>
      </c>
      <c r="DI288" s="40">
        <v>-5.4122107973817099E-2</v>
      </c>
      <c r="DJ288" s="40">
        <v>-0.145605558477269</v>
      </c>
      <c r="DK288" s="40">
        <v>-8.3358519640597206E-2</v>
      </c>
      <c r="DL288" s="40">
        <v>-9.5351157846389603E-2</v>
      </c>
      <c r="DM288" s="40">
        <v>0.120348045409367</v>
      </c>
      <c r="DN288" s="40">
        <v>0.14014058930824999</v>
      </c>
      <c r="DO288" s="40">
        <v>5.4415876228297897</v>
      </c>
      <c r="DP288" s="40">
        <v>6.8793346069421304</v>
      </c>
      <c r="DQ288" s="40">
        <v>7.5442211748015602</v>
      </c>
      <c r="DR288" s="40">
        <v>7.7313843390216599</v>
      </c>
      <c r="DS288" s="40">
        <v>4.7799349845630301</v>
      </c>
      <c r="DT288" s="40">
        <v>-3.7642623364719499</v>
      </c>
      <c r="DU288" s="40">
        <v>-3.7517938982516501</v>
      </c>
      <c r="DV288" s="40">
        <v>-2.9393139351112199</v>
      </c>
      <c r="DW288" s="40">
        <v>-1.79077840787803</v>
      </c>
      <c r="DX288" s="40">
        <v>-1.0795990458124101</v>
      </c>
      <c r="DY288" s="40">
        <v>-0.30446617734238102</v>
      </c>
      <c r="DZ288" s="40">
        <v>-0.22647358079143101</v>
      </c>
      <c r="EA288" s="40">
        <v>-6.0174349199351398E-2</v>
      </c>
      <c r="EB288" s="40">
        <v>-1.33386917270376E-2</v>
      </c>
      <c r="EC288" s="40">
        <v>2.5852499285015498E-2</v>
      </c>
      <c r="ED288" s="40">
        <v>6.39083308758253E-2</v>
      </c>
      <c r="EE288" s="40">
        <v>3.4186212480271302E-2</v>
      </c>
      <c r="EF288" s="40">
        <v>-3.1321042680636998E-2</v>
      </c>
      <c r="EG288" s="40">
        <v>-4.5566249181998898E-2</v>
      </c>
      <c r="EH288" s="40">
        <v>-0.136379280158585</v>
      </c>
      <c r="EI288" s="40">
        <v>-7.4635982239437099E-2</v>
      </c>
      <c r="EJ288" s="40">
        <v>-8.7896388133091793E-2</v>
      </c>
      <c r="EK288" s="40">
        <v>0.12780677588911099</v>
      </c>
      <c r="EL288" s="40">
        <v>0.15686013681466399</v>
      </c>
      <c r="EM288" s="40">
        <v>5.4646319660487004</v>
      </c>
      <c r="EN288" s="40">
        <v>6.9083171841734998</v>
      </c>
      <c r="EO288" s="40">
        <v>7.58073420813776</v>
      </c>
      <c r="EP288" s="40">
        <v>7.7695494277738604</v>
      </c>
      <c r="EQ288" s="40">
        <v>4.8177747550763197</v>
      </c>
      <c r="ER288" s="40">
        <v>-3.731785507488</v>
      </c>
      <c r="ES288" s="40">
        <v>-3.7240698340893101</v>
      </c>
      <c r="ET288" s="40">
        <v>-2.9145102528603699</v>
      </c>
      <c r="EU288" s="40">
        <v>-1.7691702161076299</v>
      </c>
      <c r="EV288" s="40">
        <v>-1.06449094259944</v>
      </c>
      <c r="EW288" s="40">
        <v>77.278329840461595</v>
      </c>
      <c r="EX288" s="40">
        <v>75.650049347417493</v>
      </c>
      <c r="EY288" s="40">
        <v>74.290442118348096</v>
      </c>
      <c r="EZ288" s="40">
        <v>72.009656899841801</v>
      </c>
      <c r="FA288" s="40">
        <v>70.596863943009396</v>
      </c>
      <c r="FB288" s="40">
        <v>69.955812855820298</v>
      </c>
      <c r="FC288" s="40">
        <v>69.206419794929303</v>
      </c>
      <c r="FD288" s="40">
        <v>69.565980692500204</v>
      </c>
      <c r="FE288" s="40">
        <v>74.080580484255904</v>
      </c>
      <c r="FF288" s="40">
        <v>79.331342562684995</v>
      </c>
      <c r="FG288" s="40">
        <v>84.620989774059197</v>
      </c>
      <c r="FH288" s="40">
        <v>89.277011060800007</v>
      </c>
      <c r="FI288" s="40">
        <v>93.198264293642197</v>
      </c>
      <c r="FJ288" s="40">
        <v>96.439213604942196</v>
      </c>
      <c r="FK288" s="40">
        <v>98.768094584840895</v>
      </c>
      <c r="FL288" s="40">
        <v>100.23852113010599</v>
      </c>
      <c r="FM288" s="40">
        <v>101.12684696930999</v>
      </c>
      <c r="FN288" s="40">
        <v>101.480146841961</v>
      </c>
      <c r="FO288" s="40">
        <v>100.814300605848</v>
      </c>
      <c r="FP288" s="40">
        <v>98.180798295977795</v>
      </c>
      <c r="FQ288" s="40">
        <v>93.085387389573498</v>
      </c>
      <c r="FR288" s="40">
        <v>88.724944978233594</v>
      </c>
      <c r="FS288" s="40">
        <v>85.217774941599203</v>
      </c>
      <c r="FT288" s="40">
        <v>82.568399459744498</v>
      </c>
      <c r="FU288" s="40">
        <v>3.5608878519073502E-3</v>
      </c>
      <c r="FV288" s="40">
        <v>0</v>
      </c>
      <c r="FW288" s="40">
        <v>0</v>
      </c>
      <c r="FX288" s="41">
        <v>1</v>
      </c>
      <c r="FY288" s="22"/>
      <c r="FZ288" s="22"/>
    </row>
    <row r="289" spans="1:182" x14ac:dyDescent="0.2">
      <c r="A289" t="s">
        <v>42</v>
      </c>
      <c r="B289" t="s">
        <v>58</v>
      </c>
      <c r="C289" t="s">
        <v>3</v>
      </c>
      <c r="D289" t="s">
        <v>1</v>
      </c>
      <c r="E289" t="s">
        <v>77</v>
      </c>
      <c r="F289" s="22" t="s">
        <v>1</v>
      </c>
      <c r="G289" s="35">
        <v>43691</v>
      </c>
      <c r="H289" s="40">
        <v>41198</v>
      </c>
      <c r="I289" s="40">
        <v>42.915519446284598</v>
      </c>
      <c r="J289" s="40">
        <v>37.510641349142801</v>
      </c>
      <c r="K289" s="40">
        <v>34.212552502294699</v>
      </c>
      <c r="L289" s="40">
        <v>31.929435863173399</v>
      </c>
      <c r="M289" s="40">
        <v>30.918345439209499</v>
      </c>
      <c r="N289" s="40">
        <v>31.650909472415599</v>
      </c>
      <c r="O289" s="40">
        <v>34.554661308210399</v>
      </c>
      <c r="P289" s="40">
        <v>36.964234717062702</v>
      </c>
      <c r="Q289" s="40">
        <v>38.199099601573103</v>
      </c>
      <c r="R289" s="40">
        <v>40.898445456239898</v>
      </c>
      <c r="S289" s="40">
        <v>45.082870095090399</v>
      </c>
      <c r="T289" s="40">
        <v>51.036388942392399</v>
      </c>
      <c r="U289" s="40">
        <v>58.378835605628801</v>
      </c>
      <c r="V289" s="40">
        <v>66.829437206408201</v>
      </c>
      <c r="W289" s="40">
        <v>75.039024354901102</v>
      </c>
      <c r="X289" s="40">
        <v>84.823028881741493</v>
      </c>
      <c r="Y289" s="40">
        <v>93.234210196959495</v>
      </c>
      <c r="Z289" s="40">
        <v>100.735069857064</v>
      </c>
      <c r="AA289" s="40">
        <v>102.163937281429</v>
      </c>
      <c r="AB289" s="40">
        <v>96.7799273359675</v>
      </c>
      <c r="AC289" s="40">
        <v>89.177817625857202</v>
      </c>
      <c r="AD289" s="40">
        <v>81.695900492371294</v>
      </c>
      <c r="AE289" s="40">
        <v>68.462852704016001</v>
      </c>
      <c r="AF289" s="40">
        <v>56.319310228931101</v>
      </c>
      <c r="AG289" s="40">
        <v>-0.87812031295067505</v>
      </c>
      <c r="AH289" s="40">
        <v>-0.56246111059036596</v>
      </c>
      <c r="AI289" s="40">
        <v>-0.38172761698500002</v>
      </c>
      <c r="AJ289" s="40">
        <v>-0.114184226216295</v>
      </c>
      <c r="AK289" s="40">
        <v>2.7774064045100001E-2</v>
      </c>
      <c r="AL289" s="40">
        <v>6.8680296419467504E-2</v>
      </c>
      <c r="AM289" s="40">
        <v>-2.7717737534439901E-2</v>
      </c>
      <c r="AN289" s="40">
        <v>-0.169114632408634</v>
      </c>
      <c r="AO289" s="40">
        <v>-1.6953910394402201E-2</v>
      </c>
      <c r="AP289" s="40">
        <v>-4.0442981651271801E-3</v>
      </c>
      <c r="AQ289" s="40">
        <v>2.9951182947458199E-2</v>
      </c>
      <c r="AR289" s="40">
        <v>-9.0322654708546599E-2</v>
      </c>
      <c r="AS289" s="40">
        <v>5.3583957364849798E-2</v>
      </c>
      <c r="AT289" s="40">
        <v>0.375160776560233</v>
      </c>
      <c r="AU289" s="40">
        <v>8.9986430872602803</v>
      </c>
      <c r="AV289" s="40">
        <v>11.954051423926</v>
      </c>
      <c r="AW289" s="40">
        <v>12.8988229553342</v>
      </c>
      <c r="AX289" s="40">
        <v>13.2243755319092</v>
      </c>
      <c r="AY289" s="40">
        <v>10.997671000857901</v>
      </c>
      <c r="AZ289" s="40">
        <v>-2.32252572500302</v>
      </c>
      <c r="BA289" s="40">
        <v>-4.9910858486285896</v>
      </c>
      <c r="BB289" s="40">
        <v>-4.2010967531832897</v>
      </c>
      <c r="BC289" s="40">
        <v>-3.0974754178754802</v>
      </c>
      <c r="BD289" s="40">
        <v>-1.9093396179244799</v>
      </c>
      <c r="BE289" s="40">
        <v>-0.84889639261348404</v>
      </c>
      <c r="BF289" s="40">
        <v>-0.53245511709509197</v>
      </c>
      <c r="BG289" s="40">
        <v>-0.35442822807422403</v>
      </c>
      <c r="BH289" s="40">
        <v>-8.7613204351558699E-2</v>
      </c>
      <c r="BI289" s="40">
        <v>5.2630205785385097E-2</v>
      </c>
      <c r="BJ289" s="40">
        <v>9.0360976909104204E-2</v>
      </c>
      <c r="BK289" s="40">
        <v>-1.03729715214623E-3</v>
      </c>
      <c r="BL289" s="40">
        <v>-0.14475886771531199</v>
      </c>
      <c r="BM289" s="40">
        <v>7.1119140064541796E-3</v>
      </c>
      <c r="BN289" s="40">
        <v>1.7993436963585501E-2</v>
      </c>
      <c r="BO289" s="40">
        <v>4.6725166361059098E-2</v>
      </c>
      <c r="BP289" s="40">
        <v>-7.7589274796901697E-2</v>
      </c>
      <c r="BQ289" s="40">
        <v>6.6045797707768805E-2</v>
      </c>
      <c r="BR289" s="40">
        <v>0.41386632195998202</v>
      </c>
      <c r="BS289" s="40">
        <v>9.0510961054758692</v>
      </c>
      <c r="BT289" s="40">
        <v>12.0221999301521</v>
      </c>
      <c r="BU289" s="40">
        <v>12.974390959816001</v>
      </c>
      <c r="BV289" s="40">
        <v>13.3035440616842</v>
      </c>
      <c r="BW289" s="40">
        <v>11.079098846440701</v>
      </c>
      <c r="BX289" s="40">
        <v>-2.26183160061513</v>
      </c>
      <c r="BY289" s="40">
        <v>-4.9383967200325296</v>
      </c>
      <c r="BZ289" s="40">
        <v>-4.1443570072728004</v>
      </c>
      <c r="CA289" s="40">
        <v>-3.0413717879843598</v>
      </c>
      <c r="CB289" s="40">
        <v>-1.8690105809614499</v>
      </c>
      <c r="CC289" s="40">
        <v>-0.82865599441189797</v>
      </c>
      <c r="CD289" s="40">
        <v>-0.51167305740662306</v>
      </c>
      <c r="CE289" s="40">
        <v>-0.33552075447592999</v>
      </c>
      <c r="CF289" s="40">
        <v>-6.9210195550549802E-2</v>
      </c>
      <c r="CG289" s="40">
        <v>6.9845493836186906E-2</v>
      </c>
      <c r="CH289" s="40">
        <v>0.105376950171019</v>
      </c>
      <c r="CI289" s="40">
        <v>1.7441494580804399E-2</v>
      </c>
      <c r="CJ289" s="40">
        <v>-0.12789013928295401</v>
      </c>
      <c r="CK289" s="40">
        <v>2.3779830675487699E-2</v>
      </c>
      <c r="CL289" s="40">
        <v>3.3256705180839903E-2</v>
      </c>
      <c r="CM289" s="40">
        <v>5.83427761752362E-2</v>
      </c>
      <c r="CN289" s="40">
        <v>-6.8770174659410002E-2</v>
      </c>
      <c r="CO289" s="40">
        <v>7.4676830367143704E-2</v>
      </c>
      <c r="CP289" s="40">
        <v>0.44067366479630599</v>
      </c>
      <c r="CQ289" s="40">
        <v>9.0874249061059302</v>
      </c>
      <c r="CR289" s="40">
        <v>12.069399377965601</v>
      </c>
      <c r="CS289" s="40">
        <v>13.0267291295195</v>
      </c>
      <c r="CT289" s="40">
        <v>13.3583759442377</v>
      </c>
      <c r="CU289" s="40">
        <v>11.135495524240101</v>
      </c>
      <c r="CV289" s="40">
        <v>-2.2197950349547702</v>
      </c>
      <c r="CW289" s="40">
        <v>-4.9019043900722101</v>
      </c>
      <c r="CX289" s="40">
        <v>-4.1050592320997801</v>
      </c>
      <c r="CY289" s="40">
        <v>-3.0025145848285799</v>
      </c>
      <c r="CZ289" s="40">
        <v>-1.8410788128139901</v>
      </c>
      <c r="DA289" s="40">
        <v>-0.808415596210311</v>
      </c>
      <c r="DB289" s="40">
        <v>-0.49089099771815398</v>
      </c>
      <c r="DC289" s="40">
        <v>-0.31661328087763702</v>
      </c>
      <c r="DD289" s="40">
        <v>-5.0807186749540802E-2</v>
      </c>
      <c r="DE289" s="40">
        <v>8.7060781886988695E-2</v>
      </c>
      <c r="DF289" s="40">
        <v>0.12039292343293501</v>
      </c>
      <c r="DG289" s="40">
        <v>3.5920286313755101E-2</v>
      </c>
      <c r="DH289" s="40">
        <v>-0.111021410850595</v>
      </c>
      <c r="DI289" s="40">
        <v>4.0447747344521202E-2</v>
      </c>
      <c r="DJ289" s="40">
        <v>4.8519973398094197E-2</v>
      </c>
      <c r="DK289" s="40">
        <v>6.9960385989413301E-2</v>
      </c>
      <c r="DL289" s="40">
        <v>-5.9951074521918397E-2</v>
      </c>
      <c r="DM289" s="40">
        <v>8.33078630265187E-2</v>
      </c>
      <c r="DN289" s="40">
        <v>0.46748100763262901</v>
      </c>
      <c r="DO289" s="40">
        <v>9.1237537067359895</v>
      </c>
      <c r="DP289" s="40">
        <v>12.1165988257791</v>
      </c>
      <c r="DQ289" s="40">
        <v>13.0790672992231</v>
      </c>
      <c r="DR289" s="40">
        <v>13.413207826791201</v>
      </c>
      <c r="DS289" s="40">
        <v>11.191892202039501</v>
      </c>
      <c r="DT289" s="40">
        <v>-2.1777584692944099</v>
      </c>
      <c r="DU289" s="40">
        <v>-4.8654120601118898</v>
      </c>
      <c r="DV289" s="40">
        <v>-4.0657614569267597</v>
      </c>
      <c r="DW289" s="40">
        <v>-2.9636573816728</v>
      </c>
      <c r="DX289" s="40">
        <v>-1.8131470446665301</v>
      </c>
      <c r="DY289" s="40">
        <v>-0.77919167587311999</v>
      </c>
      <c r="DZ289" s="40">
        <v>-0.46088500422287898</v>
      </c>
      <c r="EA289" s="40">
        <v>-0.28931389196686103</v>
      </c>
      <c r="EB289" s="40">
        <v>-2.42361648848043E-2</v>
      </c>
      <c r="EC289" s="40">
        <v>0.111916923627274</v>
      </c>
      <c r="ED289" s="40">
        <v>0.14207360392257101</v>
      </c>
      <c r="EE289" s="40">
        <v>6.2600726696048797E-2</v>
      </c>
      <c r="EF289" s="40">
        <v>-8.6665646157273096E-2</v>
      </c>
      <c r="EG289" s="40">
        <v>6.4513571745377599E-2</v>
      </c>
      <c r="EH289" s="40">
        <v>7.05577085268069E-2</v>
      </c>
      <c r="EI289" s="40">
        <v>8.6734369403014197E-2</v>
      </c>
      <c r="EJ289" s="40">
        <v>-4.7217694610273503E-2</v>
      </c>
      <c r="EK289" s="40">
        <v>9.5769703369437797E-2</v>
      </c>
      <c r="EL289" s="40">
        <v>0.50618655303237903</v>
      </c>
      <c r="EM289" s="40">
        <v>9.1762067249515802</v>
      </c>
      <c r="EN289" s="40">
        <v>12.1847473320052</v>
      </c>
      <c r="EO289" s="40">
        <v>13.1546353037049</v>
      </c>
      <c r="EP289" s="40">
        <v>13.492376356566201</v>
      </c>
      <c r="EQ289" s="40">
        <v>11.273320047622301</v>
      </c>
      <c r="ER289" s="40">
        <v>-2.1170643449065198</v>
      </c>
      <c r="ES289" s="40">
        <v>-4.81272293151582</v>
      </c>
      <c r="ET289" s="40">
        <v>-4.0090217110162696</v>
      </c>
      <c r="EU289" s="40">
        <v>-2.9075537517816801</v>
      </c>
      <c r="EV289" s="40">
        <v>-1.7728180077035001</v>
      </c>
      <c r="EW289" s="40">
        <v>74.687248395485199</v>
      </c>
      <c r="EX289" s="40">
        <v>73.200110340123103</v>
      </c>
      <c r="EY289" s="40">
        <v>72.001558725527403</v>
      </c>
      <c r="EZ289" s="40">
        <v>70.129767919155398</v>
      </c>
      <c r="FA289" s="40">
        <v>68.823864160556397</v>
      </c>
      <c r="FB289" s="40">
        <v>68.235113758687305</v>
      </c>
      <c r="FC289" s="40">
        <v>67.494836804817595</v>
      </c>
      <c r="FD289" s="40">
        <v>67.984866275720094</v>
      </c>
      <c r="FE289" s="40">
        <v>72.571572510418903</v>
      </c>
      <c r="FF289" s="40">
        <v>77.802641288097604</v>
      </c>
      <c r="FG289" s="40">
        <v>83.160072088321996</v>
      </c>
      <c r="FH289" s="40">
        <v>87.838864442478894</v>
      </c>
      <c r="FI289" s="40">
        <v>91.680749348907398</v>
      </c>
      <c r="FJ289" s="40">
        <v>94.873329034417097</v>
      </c>
      <c r="FK289" s="40">
        <v>97.150749309877</v>
      </c>
      <c r="FL289" s="40">
        <v>98.603834101680505</v>
      </c>
      <c r="FM289" s="40">
        <v>99.239226233751197</v>
      </c>
      <c r="FN289" s="40">
        <v>99.080080045246504</v>
      </c>
      <c r="FO289" s="40">
        <v>97.974866591034299</v>
      </c>
      <c r="FP289" s="40">
        <v>95.102407459443896</v>
      </c>
      <c r="FQ289" s="40">
        <v>89.948376542060004</v>
      </c>
      <c r="FR289" s="40">
        <v>85.665123181242294</v>
      </c>
      <c r="FS289" s="40">
        <v>82.376764872699994</v>
      </c>
      <c r="FT289" s="40">
        <v>79.807888838509001</v>
      </c>
      <c r="FU289" s="40">
        <v>2.2848041045686698E-3</v>
      </c>
      <c r="FV289" s="40">
        <v>0</v>
      </c>
      <c r="FW289" s="40">
        <v>0</v>
      </c>
      <c r="FX289" s="41">
        <v>1</v>
      </c>
      <c r="FY289" s="22"/>
      <c r="FZ289" s="22"/>
    </row>
    <row r="290" spans="1:182" x14ac:dyDescent="0.2">
      <c r="A290" t="s">
        <v>42</v>
      </c>
      <c r="B290" t="s">
        <v>58</v>
      </c>
      <c r="C290" t="s">
        <v>3</v>
      </c>
      <c r="D290" t="s">
        <v>1</v>
      </c>
      <c r="E290" t="s">
        <v>77</v>
      </c>
      <c r="F290" s="22" t="s">
        <v>77</v>
      </c>
      <c r="G290" s="35">
        <v>43691</v>
      </c>
      <c r="H290" s="40">
        <v>33217</v>
      </c>
      <c r="I290" s="40">
        <v>35.481348725895103</v>
      </c>
      <c r="J290" s="40">
        <v>31.045188747976098</v>
      </c>
      <c r="K290" s="40">
        <v>28.303372755413399</v>
      </c>
      <c r="L290" s="40">
        <v>26.390032626824102</v>
      </c>
      <c r="M290" s="40">
        <v>25.500139928593502</v>
      </c>
      <c r="N290" s="40">
        <v>26.0113513769424</v>
      </c>
      <c r="O290" s="40">
        <v>28.275981688742799</v>
      </c>
      <c r="P290" s="40">
        <v>30.111868940406801</v>
      </c>
      <c r="Q290" s="40">
        <v>30.920202024267699</v>
      </c>
      <c r="R290" s="40">
        <v>33.0188123921168</v>
      </c>
      <c r="S290" s="40">
        <v>36.364972508966702</v>
      </c>
      <c r="T290" s="40">
        <v>41.032749626475002</v>
      </c>
      <c r="U290" s="40">
        <v>46.812946772762601</v>
      </c>
      <c r="V290" s="40">
        <v>53.501492708200502</v>
      </c>
      <c r="W290" s="40">
        <v>60.042150305106198</v>
      </c>
      <c r="X290" s="40">
        <v>67.678851083795607</v>
      </c>
      <c r="Y290" s="40">
        <v>74.256821057902798</v>
      </c>
      <c r="Z290" s="40">
        <v>80.266778883882694</v>
      </c>
      <c r="AA290" s="40">
        <v>81.486648143368797</v>
      </c>
      <c r="AB290" s="40">
        <v>77.112459490654203</v>
      </c>
      <c r="AC290" s="40">
        <v>71.522278577564904</v>
      </c>
      <c r="AD290" s="40">
        <v>66.0935599169201</v>
      </c>
      <c r="AE290" s="40">
        <v>55.791117783062802</v>
      </c>
      <c r="AF290" s="40">
        <v>46.089842230267003</v>
      </c>
      <c r="AG290" s="40">
        <v>-0.72677656832313797</v>
      </c>
      <c r="AH290" s="40">
        <v>-0.46643208485040899</v>
      </c>
      <c r="AI290" s="40">
        <v>-0.41145848857278899</v>
      </c>
      <c r="AJ290" s="40">
        <v>-0.22810518517560399</v>
      </c>
      <c r="AK290" s="40">
        <v>-0.110595283099149</v>
      </c>
      <c r="AL290" s="40">
        <v>-7.8316694460812894E-2</v>
      </c>
      <c r="AM290" s="40">
        <v>-0.19956523340705101</v>
      </c>
      <c r="AN290" s="40">
        <v>-0.28792163011456201</v>
      </c>
      <c r="AO290" s="40">
        <v>-9.7813674936806594E-2</v>
      </c>
      <c r="AP290" s="40">
        <v>1.9190449421544301E-2</v>
      </c>
      <c r="AQ290" s="40">
        <v>7.8869955923883003E-2</v>
      </c>
      <c r="AR290" s="40">
        <v>2.7736331145950901E-3</v>
      </c>
      <c r="AS290" s="40">
        <v>-4.0294027438314901E-2</v>
      </c>
      <c r="AT290" s="40">
        <v>0.36579371669873501</v>
      </c>
      <c r="AU290" s="40">
        <v>5.4602536703455904</v>
      </c>
      <c r="AV290" s="40">
        <v>7.36253147975538</v>
      </c>
      <c r="AW290" s="40">
        <v>7.8490116020384999</v>
      </c>
      <c r="AX290" s="40">
        <v>8.0346161319840697</v>
      </c>
      <c r="AY290" s="40">
        <v>7.5450798974981996</v>
      </c>
      <c r="AZ290" s="40">
        <v>8.7075493129484094E-2</v>
      </c>
      <c r="BA290" s="40">
        <v>-2.4393289022176101</v>
      </c>
      <c r="BB290" s="40">
        <v>-2.2172326826583899</v>
      </c>
      <c r="BC290" s="40">
        <v>-1.8993355915383401</v>
      </c>
      <c r="BD290" s="40">
        <v>-1.2184248877550901</v>
      </c>
      <c r="BE290" s="40">
        <v>-0.70143529746549904</v>
      </c>
      <c r="BF290" s="40">
        <v>-0.439825648836359</v>
      </c>
      <c r="BG290" s="40">
        <v>-0.38632548829065499</v>
      </c>
      <c r="BH290" s="40">
        <v>-0.20461108065903799</v>
      </c>
      <c r="BI290" s="40">
        <v>-8.9595122409069097E-2</v>
      </c>
      <c r="BJ290" s="40">
        <v>-5.8101886951850798E-2</v>
      </c>
      <c r="BK290" s="40">
        <v>-0.173851294046827</v>
      </c>
      <c r="BL290" s="40">
        <v>-0.26399083007320401</v>
      </c>
      <c r="BM290" s="40">
        <v>-7.5894422589100105E-2</v>
      </c>
      <c r="BN290" s="40">
        <v>3.8760107946694801E-2</v>
      </c>
      <c r="BO290" s="40">
        <v>9.5676184306055997E-2</v>
      </c>
      <c r="BP290" s="40">
        <v>1.3448828634084999E-2</v>
      </c>
      <c r="BQ290" s="40">
        <v>-2.9885829358574399E-2</v>
      </c>
      <c r="BR290" s="40">
        <v>0.39630076039475298</v>
      </c>
      <c r="BS290" s="40">
        <v>5.5025289053918902</v>
      </c>
      <c r="BT290" s="40">
        <v>7.4166438102528103</v>
      </c>
      <c r="BU290" s="40">
        <v>7.9067746080810597</v>
      </c>
      <c r="BV290" s="40">
        <v>8.0909213433018099</v>
      </c>
      <c r="BW290" s="40">
        <v>7.6076789736500103</v>
      </c>
      <c r="BX290" s="40">
        <v>0.13444385576020301</v>
      </c>
      <c r="BY290" s="40">
        <v>-2.3967274705830999</v>
      </c>
      <c r="BZ290" s="40">
        <v>-2.1708352061098801</v>
      </c>
      <c r="CA290" s="40">
        <v>-1.85267298061554</v>
      </c>
      <c r="CB290" s="40">
        <v>-1.1831106497875199</v>
      </c>
      <c r="CC290" s="40">
        <v>-0.68388401046585201</v>
      </c>
      <c r="CD290" s="40">
        <v>-0.42139811230341701</v>
      </c>
      <c r="CE290" s="40">
        <v>-0.36891844885715402</v>
      </c>
      <c r="CF290" s="40">
        <v>-0.18833913544025099</v>
      </c>
      <c r="CG290" s="40">
        <v>-7.5050475087279897E-2</v>
      </c>
      <c r="CH290" s="40">
        <v>-4.4101172850905999E-2</v>
      </c>
      <c r="CI290" s="40">
        <v>-0.15604189797753801</v>
      </c>
      <c r="CJ290" s="40">
        <v>-0.24741643086423901</v>
      </c>
      <c r="CK290" s="40">
        <v>-6.0713215185039998E-2</v>
      </c>
      <c r="CL290" s="40">
        <v>5.23139938267497E-2</v>
      </c>
      <c r="CM290" s="40">
        <v>0.107316126887239</v>
      </c>
      <c r="CN290" s="40">
        <v>2.0842436531355601E-2</v>
      </c>
      <c r="CO290" s="40">
        <v>-2.2677143074728099E-2</v>
      </c>
      <c r="CP290" s="40">
        <v>0.41742984592592303</v>
      </c>
      <c r="CQ290" s="40">
        <v>5.5318086044031798</v>
      </c>
      <c r="CR290" s="40">
        <v>7.4541218455145604</v>
      </c>
      <c r="CS290" s="40">
        <v>7.9467810901044098</v>
      </c>
      <c r="CT290" s="40">
        <v>8.1299181611395994</v>
      </c>
      <c r="CU290" s="40">
        <v>7.6510349030990499</v>
      </c>
      <c r="CV290" s="40">
        <v>0.167251039421416</v>
      </c>
      <c r="CW290" s="40">
        <v>-2.3672218488085099</v>
      </c>
      <c r="CX290" s="40">
        <v>-2.13870045519162</v>
      </c>
      <c r="CY290" s="40">
        <v>-1.8203545984373299</v>
      </c>
      <c r="CZ290" s="40">
        <v>-1.15865211614788</v>
      </c>
      <c r="DA290" s="40">
        <v>-0.66633272346620498</v>
      </c>
      <c r="DB290" s="40">
        <v>-0.40297057577047402</v>
      </c>
      <c r="DC290" s="40">
        <v>-0.351511409423654</v>
      </c>
      <c r="DD290" s="40">
        <v>-0.17206719022146399</v>
      </c>
      <c r="DE290" s="40">
        <v>-6.0505827765490801E-2</v>
      </c>
      <c r="DF290" s="40">
        <v>-3.0100458749961201E-2</v>
      </c>
      <c r="DG290" s="40">
        <v>-0.13823250190824901</v>
      </c>
      <c r="DH290" s="40">
        <v>-0.230842031655274</v>
      </c>
      <c r="DI290" s="40">
        <v>-4.5532007780980002E-2</v>
      </c>
      <c r="DJ290" s="40">
        <v>6.5867879706804605E-2</v>
      </c>
      <c r="DK290" s="40">
        <v>0.11895606946842199</v>
      </c>
      <c r="DL290" s="40">
        <v>2.8236044428626199E-2</v>
      </c>
      <c r="DM290" s="40">
        <v>-1.5468456790881701E-2</v>
      </c>
      <c r="DN290" s="40">
        <v>0.43855893145709202</v>
      </c>
      <c r="DO290" s="40">
        <v>5.5610883034144702</v>
      </c>
      <c r="DP290" s="40">
        <v>7.4915998807762998</v>
      </c>
      <c r="DQ290" s="40">
        <v>7.9867875721277697</v>
      </c>
      <c r="DR290" s="40">
        <v>8.1689149789773996</v>
      </c>
      <c r="DS290" s="40">
        <v>7.6943908325481001</v>
      </c>
      <c r="DT290" s="40">
        <v>0.20005822308262899</v>
      </c>
      <c r="DU290" s="40">
        <v>-2.3377162270339098</v>
      </c>
      <c r="DV290" s="40">
        <v>-2.1065657042733599</v>
      </c>
      <c r="DW290" s="40">
        <v>-1.7880362162591199</v>
      </c>
      <c r="DX290" s="40">
        <v>-1.1341935825082401</v>
      </c>
      <c r="DY290" s="40">
        <v>-0.64099145260856605</v>
      </c>
      <c r="DZ290" s="40">
        <v>-0.37636413975642402</v>
      </c>
      <c r="EA290" s="40">
        <v>-0.32637840914152</v>
      </c>
      <c r="EB290" s="40">
        <v>-0.14857308570489899</v>
      </c>
      <c r="EC290" s="40">
        <v>-3.9505667075410901E-2</v>
      </c>
      <c r="ED290" s="40">
        <v>-9.8856512409991291E-3</v>
      </c>
      <c r="EE290" s="40">
        <v>-0.112518562548024</v>
      </c>
      <c r="EF290" s="40">
        <v>-0.206911231613916</v>
      </c>
      <c r="EG290" s="40">
        <v>-2.36127554332735E-2</v>
      </c>
      <c r="EH290" s="40">
        <v>8.5437538231955101E-2</v>
      </c>
      <c r="EI290" s="40">
        <v>0.13576229785059499</v>
      </c>
      <c r="EJ290" s="40">
        <v>3.89112399481161E-2</v>
      </c>
      <c r="EK290" s="40">
        <v>-5.0602587111412203E-3</v>
      </c>
      <c r="EL290" s="40">
        <v>0.46906597515310999</v>
      </c>
      <c r="EM290" s="40">
        <v>5.6033635384607798</v>
      </c>
      <c r="EN290" s="40">
        <v>7.54571221127373</v>
      </c>
      <c r="EO290" s="40">
        <v>8.0445505781703197</v>
      </c>
      <c r="EP290" s="40">
        <v>8.2252201902951398</v>
      </c>
      <c r="EQ290" s="40">
        <v>7.7569899086999099</v>
      </c>
      <c r="ER290" s="40">
        <v>0.247426585713348</v>
      </c>
      <c r="ES290" s="40">
        <v>-2.2951147953994</v>
      </c>
      <c r="ET290" s="40">
        <v>-2.0601682277248399</v>
      </c>
      <c r="EU290" s="40">
        <v>-1.74137360533633</v>
      </c>
      <c r="EV290" s="40">
        <v>-1.0988793445406599</v>
      </c>
      <c r="EW290" s="40">
        <v>74.430037300961203</v>
      </c>
      <c r="EX290" s="40">
        <v>72.950268593357094</v>
      </c>
      <c r="EY290" s="40">
        <v>71.7935996149819</v>
      </c>
      <c r="EZ290" s="40">
        <v>69.973168065092295</v>
      </c>
      <c r="FA290" s="40">
        <v>68.670117843052907</v>
      </c>
      <c r="FB290" s="40">
        <v>68.069153343783995</v>
      </c>
      <c r="FC290" s="40">
        <v>67.312121103981994</v>
      </c>
      <c r="FD290" s="40">
        <v>67.806031393038396</v>
      </c>
      <c r="FE290" s="40">
        <v>72.369417235421295</v>
      </c>
      <c r="FF290" s="40">
        <v>77.561946192240597</v>
      </c>
      <c r="FG290" s="40">
        <v>82.920698046326805</v>
      </c>
      <c r="FH290" s="40">
        <v>87.617114498720099</v>
      </c>
      <c r="FI290" s="40">
        <v>91.443444372602102</v>
      </c>
      <c r="FJ290" s="40">
        <v>94.624948154583507</v>
      </c>
      <c r="FK290" s="40">
        <v>96.891657228750901</v>
      </c>
      <c r="FL290" s="40">
        <v>98.337511906687595</v>
      </c>
      <c r="FM290" s="40">
        <v>98.934385969040903</v>
      </c>
      <c r="FN290" s="40">
        <v>98.705599190575597</v>
      </c>
      <c r="FO290" s="40">
        <v>97.533124155987593</v>
      </c>
      <c r="FP290" s="40">
        <v>94.647848171516003</v>
      </c>
      <c r="FQ290" s="40">
        <v>89.532997426081707</v>
      </c>
      <c r="FR290" s="40">
        <v>85.291656593674105</v>
      </c>
      <c r="FS290" s="40">
        <v>82.058247481310403</v>
      </c>
      <c r="FT290" s="40">
        <v>79.502696498804198</v>
      </c>
      <c r="FU290" s="40">
        <v>2.1682524539491598E-3</v>
      </c>
      <c r="FV290" s="40">
        <v>0</v>
      </c>
      <c r="FW290" s="40">
        <v>0</v>
      </c>
      <c r="FX290" s="41">
        <v>1</v>
      </c>
      <c r="FY290" s="22"/>
      <c r="FZ290" s="22"/>
    </row>
    <row r="291" spans="1:182" x14ac:dyDescent="0.2">
      <c r="A291" t="s">
        <v>42</v>
      </c>
      <c r="B291" t="s">
        <v>58</v>
      </c>
      <c r="C291" t="s">
        <v>3</v>
      </c>
      <c r="D291" t="s">
        <v>1</v>
      </c>
      <c r="E291" t="s">
        <v>77</v>
      </c>
      <c r="F291" s="22" t="s">
        <v>78</v>
      </c>
      <c r="G291" s="35">
        <v>43691</v>
      </c>
      <c r="H291" s="40">
        <v>7981</v>
      </c>
      <c r="I291" s="40">
        <v>7.2759216667047903</v>
      </c>
      <c r="J291" s="40">
        <v>6.3048378980704998</v>
      </c>
      <c r="K291" s="40">
        <v>5.7108866710082102</v>
      </c>
      <c r="L291" s="40">
        <v>5.2827126896516301</v>
      </c>
      <c r="M291" s="40">
        <v>5.1305851095962396</v>
      </c>
      <c r="N291" s="40">
        <v>5.3720677653257898</v>
      </c>
      <c r="O291" s="40">
        <v>5.9804725757904604</v>
      </c>
      <c r="P291" s="40">
        <v>6.5691821429048902</v>
      </c>
      <c r="Q291" s="40">
        <v>7.0856142424008004</v>
      </c>
      <c r="R291" s="40">
        <v>7.7516470707917904</v>
      </c>
      <c r="S291" s="40">
        <v>8.65219574227112</v>
      </c>
      <c r="T291" s="40">
        <v>9.9919384107209108</v>
      </c>
      <c r="U291" s="40">
        <v>11.5807795172298</v>
      </c>
      <c r="V291" s="40">
        <v>13.343480617950201</v>
      </c>
      <c r="W291" s="40">
        <v>15.0143999983105</v>
      </c>
      <c r="X291" s="40">
        <v>17.144976691115101</v>
      </c>
      <c r="Y291" s="40">
        <v>18.872961575242002</v>
      </c>
      <c r="Z291" s="40">
        <v>20.303890073817701</v>
      </c>
      <c r="AA291" s="40">
        <v>20.4929154094756</v>
      </c>
      <c r="AB291" s="40">
        <v>19.453124876963301</v>
      </c>
      <c r="AC291" s="40">
        <v>17.468303238030501</v>
      </c>
      <c r="AD291" s="40">
        <v>15.4204340382959</v>
      </c>
      <c r="AE291" s="40">
        <v>12.5015118537174</v>
      </c>
      <c r="AF291" s="40">
        <v>10.0862001681111</v>
      </c>
      <c r="AG291" s="40">
        <v>-0.26534165140613403</v>
      </c>
      <c r="AH291" s="40">
        <v>-0.21078645966895901</v>
      </c>
      <c r="AI291" s="40">
        <v>-9.7422904810878203E-2</v>
      </c>
      <c r="AJ291" s="40">
        <v>-2.26040341813665E-2</v>
      </c>
      <c r="AK291" s="40">
        <v>6.8656048843733202E-3</v>
      </c>
      <c r="AL291" s="40">
        <v>2.4045075913723599E-2</v>
      </c>
      <c r="AM291" s="40">
        <v>4.03789524108586E-2</v>
      </c>
      <c r="AN291" s="40">
        <v>-2.2413931695750101E-2</v>
      </c>
      <c r="AO291" s="40">
        <v>-2.2595350727511301E-2</v>
      </c>
      <c r="AP291" s="40">
        <v>-0.109779991242136</v>
      </c>
      <c r="AQ291" s="40">
        <v>-0.114071149153452</v>
      </c>
      <c r="AR291" s="40">
        <v>-0.11363329912810299</v>
      </c>
      <c r="AS291" s="40">
        <v>0.103835155736666</v>
      </c>
      <c r="AT291" s="40">
        <v>2.0350511717762199E-2</v>
      </c>
      <c r="AU291" s="40">
        <v>3.54981210090091</v>
      </c>
      <c r="AV291" s="40">
        <v>4.6302036544035401</v>
      </c>
      <c r="AW291" s="40">
        <v>5.0664451316047803</v>
      </c>
      <c r="AX291" s="40">
        <v>5.2336644298233699</v>
      </c>
      <c r="AY291" s="40">
        <v>3.4986462522090198</v>
      </c>
      <c r="AZ291" s="40">
        <v>-2.46158831345728</v>
      </c>
      <c r="BA291" s="40">
        <v>-2.6026631364838999</v>
      </c>
      <c r="BB291" s="40">
        <v>-2.0553657706518398</v>
      </c>
      <c r="BC291" s="40">
        <v>-1.27206444178911</v>
      </c>
      <c r="BD291" s="40">
        <v>-0.76774874883310895</v>
      </c>
      <c r="BE291" s="40">
        <v>-0.256161336419651</v>
      </c>
      <c r="BF291" s="40">
        <v>-0.20311038131136899</v>
      </c>
      <c r="BG291" s="40">
        <v>-9.1620538700259796E-2</v>
      </c>
      <c r="BH291" s="40">
        <v>-1.6771193251846402E-2</v>
      </c>
      <c r="BI291" s="40">
        <v>1.31345129405316E-2</v>
      </c>
      <c r="BJ291" s="40">
        <v>2.8758482483336401E-2</v>
      </c>
      <c r="BK291" s="40">
        <v>4.7079937873275697E-2</v>
      </c>
      <c r="BL291" s="40">
        <v>-1.41901864040716E-2</v>
      </c>
      <c r="BM291" s="40">
        <v>-1.5833944400535999E-2</v>
      </c>
      <c r="BN291" s="40">
        <v>-0.10246327669376901</v>
      </c>
      <c r="BO291" s="40">
        <v>-0.106219720867625</v>
      </c>
      <c r="BP291" s="40">
        <v>-0.10860245529724601</v>
      </c>
      <c r="BQ291" s="40">
        <v>0.108948267754472</v>
      </c>
      <c r="BR291" s="40">
        <v>3.2962066761707202E-2</v>
      </c>
      <c r="BS291" s="40">
        <v>3.5672656750698901</v>
      </c>
      <c r="BT291" s="40">
        <v>4.6560455442296904</v>
      </c>
      <c r="BU291" s="40">
        <v>5.09513901353486</v>
      </c>
      <c r="BV291" s="40">
        <v>5.2651192775390099</v>
      </c>
      <c r="BW291" s="40">
        <v>3.5285959338083099</v>
      </c>
      <c r="BX291" s="40">
        <v>-2.4344768539960802</v>
      </c>
      <c r="BY291" s="40">
        <v>-2.5792375909068701</v>
      </c>
      <c r="BZ291" s="40">
        <v>-2.0342465937877301</v>
      </c>
      <c r="CA291" s="40">
        <v>-1.2538385761588899</v>
      </c>
      <c r="CB291" s="40">
        <v>-0.75581715092719604</v>
      </c>
      <c r="CC291" s="40">
        <v>-0.249803078225731</v>
      </c>
      <c r="CD291" s="40">
        <v>-0.19779395282431</v>
      </c>
      <c r="CE291" s="40">
        <v>-8.7601837607619401E-2</v>
      </c>
      <c r="CF291" s="40">
        <v>-1.27313853924693E-2</v>
      </c>
      <c r="CG291" s="40">
        <v>1.7476339563440101E-2</v>
      </c>
      <c r="CH291" s="40">
        <v>3.20229735151411E-2</v>
      </c>
      <c r="CI291" s="40">
        <v>5.17210199915345E-2</v>
      </c>
      <c r="CJ291" s="40">
        <v>-8.4944454668039893E-3</v>
      </c>
      <c r="CK291" s="40">
        <v>-1.1151014975542399E-2</v>
      </c>
      <c r="CL291" s="40">
        <v>-9.7395742486258596E-2</v>
      </c>
      <c r="CM291" s="40">
        <v>-0.100781845554432</v>
      </c>
      <c r="CN291" s="40">
        <v>-0.105118108185303</v>
      </c>
      <c r="CO291" s="40">
        <v>0.112489593562085</v>
      </c>
      <c r="CP291" s="40">
        <v>4.1696791366941301E-2</v>
      </c>
      <c r="CQ291" s="40">
        <v>3.57935396737102</v>
      </c>
      <c r="CR291" s="40">
        <v>4.67394355840191</v>
      </c>
      <c r="CS291" s="40">
        <v>5.1150123087503303</v>
      </c>
      <c r="CT291" s="40">
        <v>5.2869048092469004</v>
      </c>
      <c r="CU291" s="40">
        <v>3.5493389920491598</v>
      </c>
      <c r="CV291" s="40">
        <v>-2.41569953976208</v>
      </c>
      <c r="CW291" s="40">
        <v>-2.5630131294007601</v>
      </c>
      <c r="CX291" s="40">
        <v>-2.0196195162263599</v>
      </c>
      <c r="CY291" s="40">
        <v>-1.2412153971443101</v>
      </c>
      <c r="CZ291" s="40">
        <v>-0.74755336256442895</v>
      </c>
      <c r="DA291" s="40">
        <v>-0.243444820031811</v>
      </c>
      <c r="DB291" s="40">
        <v>-0.19247752433725099</v>
      </c>
      <c r="DC291" s="40">
        <v>-8.3583136514979103E-2</v>
      </c>
      <c r="DD291" s="40">
        <v>-8.6915775330922394E-3</v>
      </c>
      <c r="DE291" s="40">
        <v>2.18181661863486E-2</v>
      </c>
      <c r="DF291" s="40">
        <v>3.5287464546945702E-2</v>
      </c>
      <c r="DG291" s="40">
        <v>5.6362102109793401E-2</v>
      </c>
      <c r="DH291" s="40">
        <v>-2.79870452953635E-3</v>
      </c>
      <c r="DI291" s="40">
        <v>-6.46808555054875E-3</v>
      </c>
      <c r="DJ291" s="40">
        <v>-9.2328208278748006E-2</v>
      </c>
      <c r="DK291" s="40">
        <v>-9.5343970241239306E-2</v>
      </c>
      <c r="DL291" s="40">
        <v>-0.101633761073361</v>
      </c>
      <c r="DM291" s="40">
        <v>0.116030919369698</v>
      </c>
      <c r="DN291" s="40">
        <v>5.0431515972175399E-2</v>
      </c>
      <c r="DO291" s="40">
        <v>3.5914422596721498</v>
      </c>
      <c r="DP291" s="40">
        <v>4.6918415725741198</v>
      </c>
      <c r="DQ291" s="40">
        <v>5.13488560396579</v>
      </c>
      <c r="DR291" s="40">
        <v>5.3086903409547999</v>
      </c>
      <c r="DS291" s="40">
        <v>3.5700820502900101</v>
      </c>
      <c r="DT291" s="40">
        <v>-2.39692222552809</v>
      </c>
      <c r="DU291" s="40">
        <v>-2.5467886678946501</v>
      </c>
      <c r="DV291" s="40">
        <v>-2.0049924386649902</v>
      </c>
      <c r="DW291" s="40">
        <v>-1.22859221812973</v>
      </c>
      <c r="DX291" s="40">
        <v>-0.73928957420166197</v>
      </c>
      <c r="DY291" s="40">
        <v>-0.234264505045328</v>
      </c>
      <c r="DZ291" s="40">
        <v>-0.184801445979661</v>
      </c>
      <c r="EA291" s="40">
        <v>-7.77807704043606E-2</v>
      </c>
      <c r="EB291" s="40">
        <v>-2.8587366035721699E-3</v>
      </c>
      <c r="EC291" s="40">
        <v>2.80870742425069E-2</v>
      </c>
      <c r="ED291" s="40">
        <v>4.0000871116558499E-2</v>
      </c>
      <c r="EE291" s="40">
        <v>6.3063087572210394E-2</v>
      </c>
      <c r="EF291" s="40">
        <v>5.4250407621420603E-3</v>
      </c>
      <c r="EG291" s="40">
        <v>2.9332077642652303E-4</v>
      </c>
      <c r="EH291" s="40">
        <v>-8.5011493730381194E-2</v>
      </c>
      <c r="EI291" s="40">
        <v>-8.7492541955412298E-2</v>
      </c>
      <c r="EJ291" s="40">
        <v>-9.6602917242503597E-2</v>
      </c>
      <c r="EK291" s="40">
        <v>0.121144031387504</v>
      </c>
      <c r="EL291" s="40">
        <v>6.3043071016120306E-2</v>
      </c>
      <c r="EM291" s="40">
        <v>3.6088958338411299</v>
      </c>
      <c r="EN291" s="40">
        <v>4.7176834624002701</v>
      </c>
      <c r="EO291" s="40">
        <v>5.1635794858958803</v>
      </c>
      <c r="EP291" s="40">
        <v>5.3401451886704399</v>
      </c>
      <c r="EQ291" s="40">
        <v>3.6000317318892998</v>
      </c>
      <c r="ER291" s="40">
        <v>-2.3698107660668901</v>
      </c>
      <c r="ES291" s="40">
        <v>-2.5233631223176198</v>
      </c>
      <c r="ET291" s="40">
        <v>-1.9838732618008801</v>
      </c>
      <c r="EU291" s="40">
        <v>-1.2103663524995101</v>
      </c>
      <c r="EV291" s="40">
        <v>-0.72735797629574905</v>
      </c>
      <c r="EW291" s="40">
        <v>76.226315449791002</v>
      </c>
      <c r="EX291" s="40">
        <v>74.610290374392903</v>
      </c>
      <c r="EY291" s="40">
        <v>73.142418691834806</v>
      </c>
      <c r="EZ291" s="40">
        <v>70.953781418770902</v>
      </c>
      <c r="FA291" s="40">
        <v>69.575531758067299</v>
      </c>
      <c r="FB291" s="40">
        <v>69.0114502078344</v>
      </c>
      <c r="FC291" s="40">
        <v>68.302411595091499</v>
      </c>
      <c r="FD291" s="40">
        <v>68.7680760761084</v>
      </c>
      <c r="FE291" s="40">
        <v>73.519080023107605</v>
      </c>
      <c r="FF291" s="40">
        <v>79.025775627625094</v>
      </c>
      <c r="FG291" s="40">
        <v>84.509930887330199</v>
      </c>
      <c r="FH291" s="40">
        <v>89.249386982541395</v>
      </c>
      <c r="FI291" s="40">
        <v>93.148981020072</v>
      </c>
      <c r="FJ291" s="40">
        <v>96.349147466489001</v>
      </c>
      <c r="FK291" s="40">
        <v>98.6385497960257</v>
      </c>
      <c r="FL291" s="40">
        <v>100.10760756457999</v>
      </c>
      <c r="FM291" s="40">
        <v>100.95827082681799</v>
      </c>
      <c r="FN291" s="40">
        <v>101.19026812116699</v>
      </c>
      <c r="FO291" s="40">
        <v>100.402409521899</v>
      </c>
      <c r="FP291" s="40">
        <v>97.527944948534895</v>
      </c>
      <c r="FQ291" s="40">
        <v>92.220606271319994</v>
      </c>
      <c r="FR291" s="40">
        <v>87.8205320015052</v>
      </c>
      <c r="FS291" s="40">
        <v>84.275048346519199</v>
      </c>
      <c r="FT291" s="40">
        <v>81.577096316947006</v>
      </c>
      <c r="FU291" s="40">
        <v>4.4149525847252003E-3</v>
      </c>
      <c r="FV291" s="40">
        <v>0</v>
      </c>
      <c r="FW291" s="40">
        <v>0</v>
      </c>
      <c r="FX291" s="41">
        <v>1</v>
      </c>
      <c r="FY291" s="22"/>
      <c r="FZ291" s="22"/>
    </row>
    <row r="292" spans="1:182" x14ac:dyDescent="0.2">
      <c r="A292" t="s">
        <v>42</v>
      </c>
      <c r="B292" t="s">
        <v>58</v>
      </c>
      <c r="C292" t="s">
        <v>3</v>
      </c>
      <c r="D292" t="s">
        <v>1</v>
      </c>
      <c r="E292" t="s">
        <v>78</v>
      </c>
      <c r="F292" s="22" t="s">
        <v>1</v>
      </c>
      <c r="G292" s="35">
        <v>43691</v>
      </c>
      <c r="H292" s="40">
        <v>25234</v>
      </c>
      <c r="I292" s="40">
        <v>27.8881276005425</v>
      </c>
      <c r="J292" s="40">
        <v>23.955146076206901</v>
      </c>
      <c r="K292" s="40">
        <v>21.383955015970201</v>
      </c>
      <c r="L292" s="40">
        <v>19.273315485613502</v>
      </c>
      <c r="M292" s="40">
        <v>18.126551396139501</v>
      </c>
      <c r="N292" s="40">
        <v>17.589259063465299</v>
      </c>
      <c r="O292" s="40">
        <v>18.105362937046099</v>
      </c>
      <c r="P292" s="40">
        <v>19.414023805378999</v>
      </c>
      <c r="Q292" s="40">
        <v>20.963767947468099</v>
      </c>
      <c r="R292" s="40">
        <v>23.9774318422349</v>
      </c>
      <c r="S292" s="40">
        <v>28.2839196557129</v>
      </c>
      <c r="T292" s="40">
        <v>33.585590005716902</v>
      </c>
      <c r="U292" s="40">
        <v>39.582688751776502</v>
      </c>
      <c r="V292" s="40">
        <v>45.800602468614102</v>
      </c>
      <c r="W292" s="40">
        <v>51.434495229697902</v>
      </c>
      <c r="X292" s="40">
        <v>56.819894829629497</v>
      </c>
      <c r="Y292" s="40">
        <v>60.958760097323399</v>
      </c>
      <c r="Z292" s="40">
        <v>63.8097889618941</v>
      </c>
      <c r="AA292" s="40">
        <v>63.578664670607601</v>
      </c>
      <c r="AB292" s="40">
        <v>60.192695441307002</v>
      </c>
      <c r="AC292" s="40">
        <v>55.757796824349299</v>
      </c>
      <c r="AD292" s="40">
        <v>51.306893670124303</v>
      </c>
      <c r="AE292" s="40">
        <v>43.775939352995202</v>
      </c>
      <c r="AF292" s="40">
        <v>36.2725475564134</v>
      </c>
      <c r="AG292" s="40">
        <v>-0.13548232710115601</v>
      </c>
      <c r="AH292" s="40">
        <v>-8.0649340969262295E-2</v>
      </c>
      <c r="AI292" s="40">
        <v>-6.4759200546831694E-2</v>
      </c>
      <c r="AJ292" s="40">
        <v>3.0363315599829601E-2</v>
      </c>
      <c r="AK292" s="40">
        <v>6.3714469972065702E-2</v>
      </c>
      <c r="AL292" s="40">
        <v>-1.6138984417113901E-2</v>
      </c>
      <c r="AM292" s="40">
        <v>-0.14414408602360401</v>
      </c>
      <c r="AN292" s="40">
        <v>1.3990827933127999E-2</v>
      </c>
      <c r="AO292" s="40">
        <v>0.26965601658865301</v>
      </c>
      <c r="AP292" s="40">
        <v>0.137174712364484</v>
      </c>
      <c r="AQ292" s="40">
        <v>9.20503532569623E-2</v>
      </c>
      <c r="AR292" s="40">
        <v>-3.6826185601378202E-2</v>
      </c>
      <c r="AS292" s="40">
        <v>1.1662684358886699E-2</v>
      </c>
      <c r="AT292" s="40">
        <v>0.26181641280228801</v>
      </c>
      <c r="AU292" s="40">
        <v>3.65574380314591</v>
      </c>
      <c r="AV292" s="40">
        <v>4.2185338668027903</v>
      </c>
      <c r="AW292" s="40">
        <v>4.57561663995636</v>
      </c>
      <c r="AX292" s="40">
        <v>4.7526069595714997</v>
      </c>
      <c r="AY292" s="40">
        <v>3.1075832284387199</v>
      </c>
      <c r="AZ292" s="40">
        <v>-1.2252593629570501</v>
      </c>
      <c r="BA292" s="40">
        <v>-1.7273826358434901</v>
      </c>
      <c r="BB292" s="40">
        <v>-1.68536839786059</v>
      </c>
      <c r="BC292" s="40">
        <v>-1.1682197547258899</v>
      </c>
      <c r="BD292" s="40">
        <v>-0.61173187049356104</v>
      </c>
      <c r="BE292" s="40">
        <v>-0.104336457473901</v>
      </c>
      <c r="BF292" s="40">
        <v>-5.2584333628511802E-2</v>
      </c>
      <c r="BG292" s="40">
        <v>-4.1450096329518002E-2</v>
      </c>
      <c r="BH292" s="40">
        <v>5.5521097134416303E-2</v>
      </c>
      <c r="BI292" s="40">
        <v>8.2973302006233499E-2</v>
      </c>
      <c r="BJ292" s="40">
        <v>4.4375469601400496E-3</v>
      </c>
      <c r="BK292" s="40">
        <v>-0.123466279734464</v>
      </c>
      <c r="BL292" s="40">
        <v>3.4750310500440598E-2</v>
      </c>
      <c r="BM292" s="40">
        <v>0.28608327439483899</v>
      </c>
      <c r="BN292" s="40">
        <v>0.15223584595791201</v>
      </c>
      <c r="BO292" s="40">
        <v>0.10755310770837501</v>
      </c>
      <c r="BP292" s="40">
        <v>-2.60486370738186E-2</v>
      </c>
      <c r="BQ292" s="40">
        <v>2.2386803452789102E-2</v>
      </c>
      <c r="BR292" s="40">
        <v>0.28903852236657102</v>
      </c>
      <c r="BS292" s="40">
        <v>3.6945403025260601</v>
      </c>
      <c r="BT292" s="40">
        <v>4.2550463011557298</v>
      </c>
      <c r="BU292" s="40">
        <v>4.6126766393889103</v>
      </c>
      <c r="BV292" s="40">
        <v>4.7953940076058998</v>
      </c>
      <c r="BW292" s="40">
        <v>3.1550939747577398</v>
      </c>
      <c r="BX292" s="40">
        <v>-1.18560517901822</v>
      </c>
      <c r="BY292" s="40">
        <v>-1.6887412055189599</v>
      </c>
      <c r="BZ292" s="40">
        <v>-1.63720931840286</v>
      </c>
      <c r="CA292" s="40">
        <v>-1.1211546210619601</v>
      </c>
      <c r="CB292" s="40">
        <v>-0.57877608731125796</v>
      </c>
      <c r="CC292" s="40">
        <v>-8.2764923048792904E-2</v>
      </c>
      <c r="CD292" s="40">
        <v>-3.3146595037898699E-2</v>
      </c>
      <c r="CE292" s="40">
        <v>-2.53062817544321E-2</v>
      </c>
      <c r="CF292" s="40">
        <v>7.2945299987875106E-2</v>
      </c>
      <c r="CG292" s="40">
        <v>9.6311910405495194E-2</v>
      </c>
      <c r="CH292" s="40">
        <v>1.8688789910355299E-2</v>
      </c>
      <c r="CI292" s="40">
        <v>-0.109144894088787</v>
      </c>
      <c r="CJ292" s="40">
        <v>4.9128264887571799E-2</v>
      </c>
      <c r="CK292" s="40">
        <v>0.29746074310954002</v>
      </c>
      <c r="CL292" s="40">
        <v>0.16266714120444001</v>
      </c>
      <c r="CM292" s="40">
        <v>0.118290268215847</v>
      </c>
      <c r="CN292" s="40">
        <v>-1.8584139794954001E-2</v>
      </c>
      <c r="CO292" s="40">
        <v>2.98142956686634E-2</v>
      </c>
      <c r="CP292" s="40">
        <v>0.30789247252489699</v>
      </c>
      <c r="CQ292" s="40">
        <v>3.7214106398121398</v>
      </c>
      <c r="CR292" s="40">
        <v>4.2803347019618396</v>
      </c>
      <c r="CS292" s="40">
        <v>4.6383442821011203</v>
      </c>
      <c r="CT292" s="40">
        <v>4.8250281867336202</v>
      </c>
      <c r="CU292" s="40">
        <v>3.1879997729277201</v>
      </c>
      <c r="CV292" s="40">
        <v>-1.15814081201954</v>
      </c>
      <c r="CW292" s="40">
        <v>-1.6619782685884199</v>
      </c>
      <c r="CX292" s="40">
        <v>-1.6038544866759901</v>
      </c>
      <c r="CY292" s="40">
        <v>-1.08855745285942</v>
      </c>
      <c r="CZ292" s="40">
        <v>-0.55595101227140997</v>
      </c>
      <c r="DA292" s="40">
        <v>-6.1193388623685202E-2</v>
      </c>
      <c r="DB292" s="40">
        <v>-1.37088564472857E-2</v>
      </c>
      <c r="DC292" s="40">
        <v>-9.1624671793462103E-3</v>
      </c>
      <c r="DD292" s="40">
        <v>9.0369502841334007E-2</v>
      </c>
      <c r="DE292" s="40">
        <v>0.109650518804757</v>
      </c>
      <c r="DF292" s="40">
        <v>3.2940032860570401E-2</v>
      </c>
      <c r="DG292" s="40">
        <v>-9.4823508443110494E-2</v>
      </c>
      <c r="DH292" s="40">
        <v>6.3506219274702902E-2</v>
      </c>
      <c r="DI292" s="40">
        <v>0.30883821182424098</v>
      </c>
      <c r="DJ292" s="40">
        <v>0.17309843645096901</v>
      </c>
      <c r="DK292" s="40">
        <v>0.12902742872331899</v>
      </c>
      <c r="DL292" s="40">
        <v>-1.1119642516089301E-2</v>
      </c>
      <c r="DM292" s="40">
        <v>3.7241787884537601E-2</v>
      </c>
      <c r="DN292" s="40">
        <v>0.32674642268322202</v>
      </c>
      <c r="DO292" s="40">
        <v>3.7482809770982199</v>
      </c>
      <c r="DP292" s="40">
        <v>4.3056231027679503</v>
      </c>
      <c r="DQ292" s="40">
        <v>4.66401192481334</v>
      </c>
      <c r="DR292" s="40">
        <v>4.8546623658613504</v>
      </c>
      <c r="DS292" s="40">
        <v>3.2209055710977101</v>
      </c>
      <c r="DT292" s="40">
        <v>-1.13067644502086</v>
      </c>
      <c r="DU292" s="40">
        <v>-1.6352153316578799</v>
      </c>
      <c r="DV292" s="40">
        <v>-1.5704996549491299</v>
      </c>
      <c r="DW292" s="40">
        <v>-1.0559602846568901</v>
      </c>
      <c r="DX292" s="40">
        <v>-0.53312593723156199</v>
      </c>
      <c r="DY292" s="40">
        <v>-3.00475189964301E-2</v>
      </c>
      <c r="DZ292" s="40">
        <v>1.4356150893464901E-2</v>
      </c>
      <c r="EA292" s="40">
        <v>1.4146637037967501E-2</v>
      </c>
      <c r="EB292" s="40">
        <v>0.115527284375921</v>
      </c>
      <c r="EC292" s="40">
        <v>0.12890935083892499</v>
      </c>
      <c r="ED292" s="40">
        <v>5.3516564237824402E-2</v>
      </c>
      <c r="EE292" s="40">
        <v>-7.4145702153970497E-2</v>
      </c>
      <c r="EF292" s="40">
        <v>8.4265701842015497E-2</v>
      </c>
      <c r="EG292" s="40">
        <v>0.32526546963042702</v>
      </c>
      <c r="EH292" s="40">
        <v>0.18815957004439701</v>
      </c>
      <c r="EI292" s="40">
        <v>0.14453018317473099</v>
      </c>
      <c r="EJ292" s="40">
        <v>-3.4209398852980599E-4</v>
      </c>
      <c r="EK292" s="40">
        <v>4.7965906978440102E-2</v>
      </c>
      <c r="EL292" s="40">
        <v>0.35396853224750502</v>
      </c>
      <c r="EM292" s="40">
        <v>3.7870774764783701</v>
      </c>
      <c r="EN292" s="40">
        <v>4.3421355371208801</v>
      </c>
      <c r="EO292" s="40">
        <v>4.7010719242458903</v>
      </c>
      <c r="EP292" s="40">
        <v>4.8974494138957496</v>
      </c>
      <c r="EQ292" s="40">
        <v>3.2684163174167198</v>
      </c>
      <c r="ER292" s="40">
        <v>-1.0910222610820299</v>
      </c>
      <c r="ES292" s="40">
        <v>-1.59657390133335</v>
      </c>
      <c r="ET292" s="40">
        <v>-1.5223405754913999</v>
      </c>
      <c r="EU292" s="40">
        <v>-1.00889515099295</v>
      </c>
      <c r="EV292" s="40">
        <v>-0.50017015404925902</v>
      </c>
      <c r="EW292" s="40">
        <v>79.033529248292893</v>
      </c>
      <c r="EX292" s="40">
        <v>77.300443261069205</v>
      </c>
      <c r="EY292" s="40">
        <v>76.249144031600594</v>
      </c>
      <c r="EZ292" s="40">
        <v>74.024661315900403</v>
      </c>
      <c r="FA292" s="40">
        <v>72.510679505163097</v>
      </c>
      <c r="FB292" s="40">
        <v>71.585955928300507</v>
      </c>
      <c r="FC292" s="40">
        <v>70.680793872121598</v>
      </c>
      <c r="FD292" s="40">
        <v>70.920682493482502</v>
      </c>
      <c r="FE292" s="40">
        <v>75.020551370553306</v>
      </c>
      <c r="FF292" s="40">
        <v>79.653451494383702</v>
      </c>
      <c r="FG292" s="40">
        <v>84.556946700978997</v>
      </c>
      <c r="FH292" s="40">
        <v>89.104713059365594</v>
      </c>
      <c r="FI292" s="40">
        <v>92.995802037423402</v>
      </c>
      <c r="FJ292" s="40">
        <v>96.324115989168803</v>
      </c>
      <c r="FK292" s="40">
        <v>98.757231984486197</v>
      </c>
      <c r="FL292" s="40">
        <v>100.190388333908</v>
      </c>
      <c r="FM292" s="40">
        <v>101.10166979875</v>
      </c>
      <c r="FN292" s="40">
        <v>101.530895110194</v>
      </c>
      <c r="FO292" s="40">
        <v>100.855880184474</v>
      </c>
      <c r="FP292" s="40">
        <v>98.655726008990598</v>
      </c>
      <c r="FQ292" s="40">
        <v>94.172994125178306</v>
      </c>
      <c r="FR292" s="40">
        <v>90.066315732177799</v>
      </c>
      <c r="FS292" s="40">
        <v>86.710461796457196</v>
      </c>
      <c r="FT292" s="40">
        <v>84.091214079336694</v>
      </c>
      <c r="FU292" s="40">
        <v>2.1207474464222898E-3</v>
      </c>
      <c r="FV292" s="40">
        <v>0</v>
      </c>
      <c r="FW292" s="40">
        <v>0</v>
      </c>
      <c r="FX292" s="41">
        <v>1</v>
      </c>
      <c r="FY292" s="22"/>
      <c r="FZ292" s="22"/>
    </row>
    <row r="293" spans="1:182" x14ac:dyDescent="0.2">
      <c r="A293" t="s">
        <v>42</v>
      </c>
      <c r="B293" t="s">
        <v>58</v>
      </c>
      <c r="C293" t="s">
        <v>3</v>
      </c>
      <c r="D293" t="s">
        <v>1</v>
      </c>
      <c r="E293" t="s">
        <v>78</v>
      </c>
      <c r="F293" s="22" t="s">
        <v>77</v>
      </c>
      <c r="G293" s="35">
        <v>43691</v>
      </c>
      <c r="H293" s="40">
        <v>21009</v>
      </c>
      <c r="I293" s="40">
        <v>23.6492536320958</v>
      </c>
      <c r="J293" s="40">
        <v>20.3323896828059</v>
      </c>
      <c r="K293" s="40">
        <v>18.1498685338114</v>
      </c>
      <c r="L293" s="40">
        <v>16.395791669098301</v>
      </c>
      <c r="M293" s="40">
        <v>15.428185560660401</v>
      </c>
      <c r="N293" s="40">
        <v>14.9384195711378</v>
      </c>
      <c r="O293" s="40">
        <v>15.3230133746092</v>
      </c>
      <c r="P293" s="40">
        <v>16.425774074731098</v>
      </c>
      <c r="Q293" s="40">
        <v>17.654062199224999</v>
      </c>
      <c r="R293" s="40">
        <v>20.155604783848101</v>
      </c>
      <c r="S293" s="40">
        <v>23.722068678959001</v>
      </c>
      <c r="T293" s="40">
        <v>28.044430707129099</v>
      </c>
      <c r="U293" s="40">
        <v>32.894960720400498</v>
      </c>
      <c r="V293" s="40">
        <v>37.916737297365202</v>
      </c>
      <c r="W293" s="40">
        <v>42.461044680963703</v>
      </c>
      <c r="X293" s="40">
        <v>46.826792774708103</v>
      </c>
      <c r="Y293" s="40">
        <v>50.176673526338803</v>
      </c>
      <c r="Z293" s="40">
        <v>52.457567014996599</v>
      </c>
      <c r="AA293" s="40">
        <v>52.295857080567004</v>
      </c>
      <c r="AB293" s="40">
        <v>49.473093023708003</v>
      </c>
      <c r="AC293" s="40">
        <v>46.1213195987972</v>
      </c>
      <c r="AD293" s="40">
        <v>42.7229862978405</v>
      </c>
      <c r="AE293" s="40">
        <v>36.709069791735601</v>
      </c>
      <c r="AF293" s="40">
        <v>30.557803820975298</v>
      </c>
      <c r="AG293" s="40">
        <v>-8.4481061204024696E-2</v>
      </c>
      <c r="AH293" s="40">
        <v>-6.4730196703667794E-2</v>
      </c>
      <c r="AI293" s="40">
        <v>-0.112400095635174</v>
      </c>
      <c r="AJ293" s="40">
        <v>1.1976944951264499E-2</v>
      </c>
      <c r="AK293" s="40">
        <v>3.9022891663445997E-2</v>
      </c>
      <c r="AL293" s="40">
        <v>-6.4446922195715795E-2</v>
      </c>
      <c r="AM293" s="40">
        <v>-0.14294518923810501</v>
      </c>
      <c r="AN293" s="40">
        <v>2.6826210136734401E-2</v>
      </c>
      <c r="AO293" s="40">
        <v>0.30145771602882698</v>
      </c>
      <c r="AP293" s="40">
        <v>0.18771522740285099</v>
      </c>
      <c r="AQ293" s="40">
        <v>8.1489543822774096E-2</v>
      </c>
      <c r="AR293" s="40">
        <v>-3.8499673562388301E-2</v>
      </c>
      <c r="AS293" s="40">
        <v>8.2163829340311505E-3</v>
      </c>
      <c r="AT293" s="40">
        <v>0.18104749901700601</v>
      </c>
      <c r="AU293" s="40">
        <v>1.82967393568863</v>
      </c>
      <c r="AV293" s="40">
        <v>2.0506584626286402</v>
      </c>
      <c r="AW293" s="40">
        <v>2.1662269353953301</v>
      </c>
      <c r="AX293" s="40">
        <v>2.3276552007250801</v>
      </c>
      <c r="AY293" s="40">
        <v>1.9023792634732</v>
      </c>
      <c r="AZ293" s="40">
        <v>0.118704932321633</v>
      </c>
      <c r="BA293" s="40">
        <v>-0.54029381389208697</v>
      </c>
      <c r="BB293" s="40">
        <v>-0.76560859599214104</v>
      </c>
      <c r="BC293" s="40">
        <v>-0.62389730641293795</v>
      </c>
      <c r="BD293" s="40">
        <v>-0.29823819183920702</v>
      </c>
      <c r="BE293" s="40">
        <v>-5.5207293356821903E-2</v>
      </c>
      <c r="BF293" s="40">
        <v>-3.7643291550837399E-2</v>
      </c>
      <c r="BG293" s="40">
        <v>-8.9611093866474201E-2</v>
      </c>
      <c r="BH293" s="40">
        <v>3.6433217551153599E-2</v>
      </c>
      <c r="BI293" s="40">
        <v>5.7213247189884797E-2</v>
      </c>
      <c r="BJ293" s="40">
        <v>-4.5422533016822697E-2</v>
      </c>
      <c r="BK293" s="40">
        <v>-0.123291467676639</v>
      </c>
      <c r="BL293" s="40">
        <v>4.7914743655604802E-2</v>
      </c>
      <c r="BM293" s="40">
        <v>0.31685885061778102</v>
      </c>
      <c r="BN293" s="40">
        <v>0.20187827326293301</v>
      </c>
      <c r="BO293" s="40">
        <v>9.7178025833692602E-2</v>
      </c>
      <c r="BP293" s="40">
        <v>-2.86642999755796E-2</v>
      </c>
      <c r="BQ293" s="40">
        <v>1.80298565270899E-2</v>
      </c>
      <c r="BR293" s="40">
        <v>0.201633386108344</v>
      </c>
      <c r="BS293" s="40">
        <v>1.8609836335484</v>
      </c>
      <c r="BT293" s="40">
        <v>2.0843709812105402</v>
      </c>
      <c r="BU293" s="40">
        <v>2.20087918319072</v>
      </c>
      <c r="BV293" s="40">
        <v>2.36196471596068</v>
      </c>
      <c r="BW293" s="40">
        <v>1.94142579346427</v>
      </c>
      <c r="BX293" s="40">
        <v>0.152233065578354</v>
      </c>
      <c r="BY293" s="40">
        <v>-0.50712154898358397</v>
      </c>
      <c r="BZ293" s="40">
        <v>-0.72503063289627401</v>
      </c>
      <c r="CA293" s="40">
        <v>-0.58381746529114498</v>
      </c>
      <c r="CB293" s="40">
        <v>-0.26773063553899001</v>
      </c>
      <c r="CC293" s="40">
        <v>-3.4932370921650899E-2</v>
      </c>
      <c r="CD293" s="40">
        <v>-1.8882983556014501E-2</v>
      </c>
      <c r="CE293" s="40">
        <v>-7.3827500662925705E-2</v>
      </c>
      <c r="CF293" s="40">
        <v>5.3371557453426498E-2</v>
      </c>
      <c r="CG293" s="40">
        <v>6.9811832014761502E-2</v>
      </c>
      <c r="CH293" s="40">
        <v>-3.2246299024947897E-2</v>
      </c>
      <c r="CI293" s="40">
        <v>-0.10967935999370999</v>
      </c>
      <c r="CJ293" s="40">
        <v>6.2520597729406796E-2</v>
      </c>
      <c r="CK293" s="40">
        <v>0.32752562951807501</v>
      </c>
      <c r="CL293" s="40">
        <v>0.21168755568116401</v>
      </c>
      <c r="CM293" s="40">
        <v>0.108043820683102</v>
      </c>
      <c r="CN293" s="40">
        <v>-2.18523501905598E-2</v>
      </c>
      <c r="CO293" s="40">
        <v>2.4826638443151899E-2</v>
      </c>
      <c r="CP293" s="40">
        <v>0.21589110879763401</v>
      </c>
      <c r="CQ293" s="40">
        <v>1.88266863490828</v>
      </c>
      <c r="CR293" s="40">
        <v>2.1077201688829401</v>
      </c>
      <c r="CS293" s="40">
        <v>2.2248792244537099</v>
      </c>
      <c r="CT293" s="40">
        <v>2.3857273816968001</v>
      </c>
      <c r="CU293" s="40">
        <v>1.96846930118981</v>
      </c>
      <c r="CV293" s="40">
        <v>0.17545454853621201</v>
      </c>
      <c r="CW293" s="40">
        <v>-0.48414653935963098</v>
      </c>
      <c r="CX293" s="40">
        <v>-0.69692645926750896</v>
      </c>
      <c r="CY293" s="40">
        <v>-0.55605828942420998</v>
      </c>
      <c r="CZ293" s="40">
        <v>-0.246601194979714</v>
      </c>
      <c r="DA293" s="40">
        <v>-1.46574484864799E-2</v>
      </c>
      <c r="DB293" s="40">
        <v>-1.2267556119153301E-4</v>
      </c>
      <c r="DC293" s="40">
        <v>-5.8043907459377098E-2</v>
      </c>
      <c r="DD293" s="40">
        <v>7.0309897355699397E-2</v>
      </c>
      <c r="DE293" s="40">
        <v>8.2410416839638206E-2</v>
      </c>
      <c r="DF293" s="40">
        <v>-1.90700650330731E-2</v>
      </c>
      <c r="DG293" s="40">
        <v>-9.6067252310781698E-2</v>
      </c>
      <c r="DH293" s="40">
        <v>7.7126451803208707E-2</v>
      </c>
      <c r="DI293" s="40">
        <v>0.33819240841836901</v>
      </c>
      <c r="DJ293" s="40">
        <v>0.22149683809939499</v>
      </c>
      <c r="DK293" s="40">
        <v>0.118909615532512</v>
      </c>
      <c r="DL293" s="40">
        <v>-1.5040400405539899E-2</v>
      </c>
      <c r="DM293" s="40">
        <v>3.1623420359213901E-2</v>
      </c>
      <c r="DN293" s="40">
        <v>0.230148831486923</v>
      </c>
      <c r="DO293" s="40">
        <v>1.9043536362681699</v>
      </c>
      <c r="DP293" s="40">
        <v>2.1310693565553298</v>
      </c>
      <c r="DQ293" s="40">
        <v>2.2488792657166901</v>
      </c>
      <c r="DR293" s="40">
        <v>2.4094900474329299</v>
      </c>
      <c r="DS293" s="40">
        <v>1.99551280891536</v>
      </c>
      <c r="DT293" s="40">
        <v>0.19867603149406901</v>
      </c>
      <c r="DU293" s="40">
        <v>-0.46117152973567799</v>
      </c>
      <c r="DV293" s="40">
        <v>-0.66882228563874402</v>
      </c>
      <c r="DW293" s="40">
        <v>-0.52829911355727499</v>
      </c>
      <c r="DX293" s="40">
        <v>-0.22547175442043799</v>
      </c>
      <c r="DY293" s="40">
        <v>1.4616319360722999E-2</v>
      </c>
      <c r="DZ293" s="40">
        <v>2.69642295916388E-2</v>
      </c>
      <c r="EA293" s="40">
        <v>-3.5254905690676998E-2</v>
      </c>
      <c r="EB293" s="40">
        <v>9.4766169955588495E-2</v>
      </c>
      <c r="EC293" s="40">
        <v>0.10060077236607699</v>
      </c>
      <c r="ED293" s="40">
        <v>-4.5675854179895197E-5</v>
      </c>
      <c r="EE293" s="40">
        <v>-7.6413530749315506E-2</v>
      </c>
      <c r="EF293" s="40">
        <v>9.8214985322079104E-2</v>
      </c>
      <c r="EG293" s="40">
        <v>0.35359354300732199</v>
      </c>
      <c r="EH293" s="40">
        <v>0.23565988395947801</v>
      </c>
      <c r="EI293" s="40">
        <v>0.13459809754343</v>
      </c>
      <c r="EJ293" s="40">
        <v>-5.2050268187312197E-3</v>
      </c>
      <c r="EK293" s="40">
        <v>4.1436893952272701E-2</v>
      </c>
      <c r="EL293" s="40">
        <v>0.25073471857826102</v>
      </c>
      <c r="EM293" s="40">
        <v>1.9356633341279399</v>
      </c>
      <c r="EN293" s="40">
        <v>2.1647818751372299</v>
      </c>
      <c r="EO293" s="40">
        <v>2.2835315135120902</v>
      </c>
      <c r="EP293" s="40">
        <v>2.4437995626685201</v>
      </c>
      <c r="EQ293" s="40">
        <v>2.0345593389064298</v>
      </c>
      <c r="ER293" s="40">
        <v>0.232204164750791</v>
      </c>
      <c r="ES293" s="40">
        <v>-0.42799926482717499</v>
      </c>
      <c r="ET293" s="40">
        <v>-0.62824432254287699</v>
      </c>
      <c r="EU293" s="40">
        <v>-0.48821927243548102</v>
      </c>
      <c r="EV293" s="40">
        <v>-0.19496419812022101</v>
      </c>
      <c r="EW293" s="40">
        <v>79.002259249065503</v>
      </c>
      <c r="EX293" s="40">
        <v>77.251435096352907</v>
      </c>
      <c r="EY293" s="40">
        <v>76.221189639775702</v>
      </c>
      <c r="EZ293" s="40">
        <v>74.037213111846697</v>
      </c>
      <c r="FA293" s="40">
        <v>72.515606623888999</v>
      </c>
      <c r="FB293" s="40">
        <v>71.561838472432498</v>
      </c>
      <c r="FC293" s="40">
        <v>70.638935261046697</v>
      </c>
      <c r="FD293" s="40">
        <v>70.892922525585405</v>
      </c>
      <c r="FE293" s="40">
        <v>74.999108856411496</v>
      </c>
      <c r="FF293" s="40">
        <v>79.603607671751504</v>
      </c>
      <c r="FG293" s="40">
        <v>84.503056315503699</v>
      </c>
      <c r="FH293" s="40">
        <v>89.064975158321701</v>
      </c>
      <c r="FI293" s="40">
        <v>92.943327905156394</v>
      </c>
      <c r="FJ293" s="40">
        <v>96.274499947694906</v>
      </c>
      <c r="FK293" s="40">
        <v>98.714268505317705</v>
      </c>
      <c r="FL293" s="40">
        <v>100.139052404631</v>
      </c>
      <c r="FM293" s="40">
        <v>101.04040123629299</v>
      </c>
      <c r="FN293" s="40">
        <v>101.44127264264399</v>
      </c>
      <c r="FO293" s="40">
        <v>100.71768578231401</v>
      </c>
      <c r="FP293" s="40">
        <v>98.513092272004698</v>
      </c>
      <c r="FQ293" s="40">
        <v>94.072403165137004</v>
      </c>
      <c r="FR293" s="40">
        <v>90.004308846708597</v>
      </c>
      <c r="FS293" s="40">
        <v>86.667309851406102</v>
      </c>
      <c r="FT293" s="40">
        <v>84.0362375490717</v>
      </c>
      <c r="FU293" s="40">
        <v>2.1745968964705302E-3</v>
      </c>
      <c r="FV293" s="40">
        <v>0</v>
      </c>
      <c r="FW293" s="40">
        <v>0</v>
      </c>
      <c r="FX293" s="41">
        <v>1</v>
      </c>
      <c r="FY293" s="22"/>
      <c r="FZ293" s="22"/>
    </row>
    <row r="294" spans="1:182" x14ac:dyDescent="0.2">
      <c r="A294" t="s">
        <v>42</v>
      </c>
      <c r="B294" t="s">
        <v>58</v>
      </c>
      <c r="C294" t="s">
        <v>3</v>
      </c>
      <c r="D294" t="s">
        <v>1</v>
      </c>
      <c r="E294" t="s">
        <v>78</v>
      </c>
      <c r="F294" s="22" t="s">
        <v>78</v>
      </c>
      <c r="G294" s="35">
        <v>43691</v>
      </c>
      <c r="H294" s="40">
        <v>4225</v>
      </c>
      <c r="I294" s="40">
        <v>4.1890743829034003</v>
      </c>
      <c r="J294" s="40">
        <v>3.5772718397696801</v>
      </c>
      <c r="K294" s="40">
        <v>3.1912874559012101</v>
      </c>
      <c r="L294" s="40">
        <v>2.8316260358643799</v>
      </c>
      <c r="M294" s="40">
        <v>2.6533169731285602</v>
      </c>
      <c r="N294" s="40">
        <v>2.6083027092320998</v>
      </c>
      <c r="O294" s="40">
        <v>2.7411704269834698</v>
      </c>
      <c r="P294" s="40">
        <v>2.94563330356574</v>
      </c>
      <c r="Q294" s="40">
        <v>3.2745032175865698</v>
      </c>
      <c r="R294" s="40">
        <v>3.7955762763166199</v>
      </c>
      <c r="S294" s="40">
        <v>4.54180225494148</v>
      </c>
      <c r="T294" s="40">
        <v>5.5373807854105799</v>
      </c>
      <c r="U294" s="40">
        <v>6.6914412105716199</v>
      </c>
      <c r="V294" s="40">
        <v>7.8892884092048199</v>
      </c>
      <c r="W294" s="40">
        <v>8.9791069156652998</v>
      </c>
      <c r="X294" s="40">
        <v>9.9867811854652295</v>
      </c>
      <c r="Y294" s="40">
        <v>10.7435481599278</v>
      </c>
      <c r="Z294" s="40">
        <v>11.293389676962001</v>
      </c>
      <c r="AA294" s="40">
        <v>11.2277022906529</v>
      </c>
      <c r="AB294" s="40">
        <v>10.664016572954999</v>
      </c>
      <c r="AC294" s="40">
        <v>9.5813952935044693</v>
      </c>
      <c r="AD294" s="40">
        <v>8.5168519095854194</v>
      </c>
      <c r="AE294" s="40">
        <v>6.9921346228313999</v>
      </c>
      <c r="AF294" s="40">
        <v>5.64471951629044</v>
      </c>
      <c r="AG294" s="40">
        <v>-7.3975837787704404E-2</v>
      </c>
      <c r="AH294" s="40">
        <v>-4.0402554093127402E-2</v>
      </c>
      <c r="AI294" s="40">
        <v>2.4488669076553001E-2</v>
      </c>
      <c r="AJ294" s="40">
        <v>-9.6281172033351008E-3</v>
      </c>
      <c r="AK294" s="40">
        <v>-4.2219922022296401E-3</v>
      </c>
      <c r="AL294" s="40">
        <v>2.3155417269669201E-2</v>
      </c>
      <c r="AM294" s="40">
        <v>-2.60802960903193E-2</v>
      </c>
      <c r="AN294" s="40">
        <v>-4.4259314203095E-2</v>
      </c>
      <c r="AO294" s="40">
        <v>-5.8572281827629601E-2</v>
      </c>
      <c r="AP294" s="40">
        <v>-7.1162000406529397E-2</v>
      </c>
      <c r="AQ294" s="40">
        <v>-1.18283336764003E-2</v>
      </c>
      <c r="AR294" s="40">
        <v>-6.8222401852410597E-3</v>
      </c>
      <c r="AS294" s="40">
        <v>-3.68839228970719E-4</v>
      </c>
      <c r="AT294" s="40">
        <v>7.8603126587102307E-2</v>
      </c>
      <c r="AU294" s="40">
        <v>1.81994941679599</v>
      </c>
      <c r="AV294" s="40">
        <v>2.1557352515646602</v>
      </c>
      <c r="AW294" s="40">
        <v>2.3782368869778101</v>
      </c>
      <c r="AX294" s="40">
        <v>2.4002728136008198</v>
      </c>
      <c r="AY294" s="40">
        <v>1.1878095315878401</v>
      </c>
      <c r="AZ294" s="40">
        <v>-1.38152037361798</v>
      </c>
      <c r="BA294" s="40">
        <v>-1.2144029963089</v>
      </c>
      <c r="BB294" s="40">
        <v>-0.95009267617736104</v>
      </c>
      <c r="BC294" s="40">
        <v>-0.56872239569258498</v>
      </c>
      <c r="BD294" s="40">
        <v>-0.34051056460027901</v>
      </c>
      <c r="BE294" s="40">
        <v>-6.8242714266747606E-2</v>
      </c>
      <c r="BF294" s="40">
        <v>-3.5044132760973602E-2</v>
      </c>
      <c r="BG294" s="40">
        <v>2.9180624238938999E-2</v>
      </c>
      <c r="BH294" s="40">
        <v>-5.7378259654017301E-3</v>
      </c>
      <c r="BI294" s="40">
        <v>-4.4367940060153701E-4</v>
      </c>
      <c r="BJ294" s="40">
        <v>2.6407972557436699E-2</v>
      </c>
      <c r="BK294" s="40">
        <v>-2.21567390420867E-2</v>
      </c>
      <c r="BL294" s="40">
        <v>-4.0068518722005203E-2</v>
      </c>
      <c r="BM294" s="40">
        <v>-5.3924591636016199E-2</v>
      </c>
      <c r="BN294" s="40">
        <v>-6.6252427483497606E-2</v>
      </c>
      <c r="BO294" s="40">
        <v>-6.4219369347413603E-3</v>
      </c>
      <c r="BP294" s="40">
        <v>-2.3824763651124499E-3</v>
      </c>
      <c r="BQ294" s="40">
        <v>4.06274075700411E-3</v>
      </c>
      <c r="BR294" s="40">
        <v>8.8429364342981598E-2</v>
      </c>
      <c r="BS294" s="40">
        <v>1.83275685213243</v>
      </c>
      <c r="BT294" s="40">
        <v>2.16693734650072</v>
      </c>
      <c r="BU294" s="40">
        <v>2.3933034211141502</v>
      </c>
      <c r="BV294" s="40">
        <v>2.4157871462538498</v>
      </c>
      <c r="BW294" s="40">
        <v>1.20408993650192</v>
      </c>
      <c r="BX294" s="40">
        <v>-1.3678974773361701</v>
      </c>
      <c r="BY294" s="40">
        <v>-1.2038240116863801</v>
      </c>
      <c r="BZ294" s="40">
        <v>-0.93823436137066596</v>
      </c>
      <c r="CA294" s="40">
        <v>-0.55801328246831094</v>
      </c>
      <c r="CB294" s="40">
        <v>-0.331933235104381</v>
      </c>
      <c r="CC294" s="40">
        <v>-6.4271970380775298E-2</v>
      </c>
      <c r="CD294" s="40">
        <v>-3.1332906469522297E-2</v>
      </c>
      <c r="CE294" s="40">
        <v>3.2430258091445098E-2</v>
      </c>
      <c r="CF294" s="40">
        <v>-3.0434221048866901E-3</v>
      </c>
      <c r="CG294" s="40">
        <v>2.17316853604503E-3</v>
      </c>
      <c r="CH294" s="40">
        <v>2.8660682441582701E-2</v>
      </c>
      <c r="CI294" s="40">
        <v>-1.94392953826951E-2</v>
      </c>
      <c r="CJ294" s="40">
        <v>-3.7165986538097003E-2</v>
      </c>
      <c r="CK294" s="40">
        <v>-5.0705615567424103E-2</v>
      </c>
      <c r="CL294" s="40">
        <v>-6.2852072232890605E-2</v>
      </c>
      <c r="CM294" s="40">
        <v>-2.6774830208127201E-3</v>
      </c>
      <c r="CN294" s="40">
        <v>6.9249053198916196E-4</v>
      </c>
      <c r="CO294" s="40">
        <v>7.1320395555009696E-3</v>
      </c>
      <c r="CP294" s="40">
        <v>9.5234986679330003E-2</v>
      </c>
      <c r="CQ294" s="40">
        <v>1.8416272428315399</v>
      </c>
      <c r="CR294" s="40">
        <v>2.1746958833288299</v>
      </c>
      <c r="CS294" s="40">
        <v>2.40373845676024</v>
      </c>
      <c r="CT294" s="40">
        <v>2.4265323257884899</v>
      </c>
      <c r="CU294" s="40">
        <v>1.2153656953509</v>
      </c>
      <c r="CV294" s="40">
        <v>-1.3584623008704</v>
      </c>
      <c r="CW294" s="40">
        <v>-1.1964970391632599</v>
      </c>
      <c r="CX294" s="40">
        <v>-0.93002132865917897</v>
      </c>
      <c r="CY294" s="40">
        <v>-0.55059618327202897</v>
      </c>
      <c r="CZ294" s="40">
        <v>-0.32599260282438403</v>
      </c>
      <c r="DA294" s="40">
        <v>-6.0301226494803101E-2</v>
      </c>
      <c r="DB294" s="40">
        <v>-2.7621680178070901E-2</v>
      </c>
      <c r="DC294" s="40">
        <v>3.56798919439512E-2</v>
      </c>
      <c r="DD294" s="40">
        <v>-3.4901824437163901E-4</v>
      </c>
      <c r="DE294" s="40">
        <v>4.7900164726916101E-3</v>
      </c>
      <c r="DF294" s="40">
        <v>3.0913392325728699E-2</v>
      </c>
      <c r="DG294" s="40">
        <v>-1.67218517233035E-2</v>
      </c>
      <c r="DH294" s="40">
        <v>-3.4263454354188899E-2</v>
      </c>
      <c r="DI294" s="40">
        <v>-4.7486639498832001E-2</v>
      </c>
      <c r="DJ294" s="40">
        <v>-5.94517169822837E-2</v>
      </c>
      <c r="DK294" s="40">
        <v>1.06697089311592E-3</v>
      </c>
      <c r="DL294" s="40">
        <v>3.76745742909077E-3</v>
      </c>
      <c r="DM294" s="40">
        <v>1.0201338353997801E-2</v>
      </c>
      <c r="DN294" s="40">
        <v>0.102040609015678</v>
      </c>
      <c r="DO294" s="40">
        <v>1.85049763353066</v>
      </c>
      <c r="DP294" s="40">
        <v>2.18245442015693</v>
      </c>
      <c r="DQ294" s="40">
        <v>2.41417349240634</v>
      </c>
      <c r="DR294" s="40">
        <v>2.4372775053231401</v>
      </c>
      <c r="DS294" s="40">
        <v>1.22664145419988</v>
      </c>
      <c r="DT294" s="40">
        <v>-1.3490271244046399</v>
      </c>
      <c r="DU294" s="40">
        <v>-1.1891700666401399</v>
      </c>
      <c r="DV294" s="40">
        <v>-0.92180829594769098</v>
      </c>
      <c r="DW294" s="40">
        <v>-0.543179084075747</v>
      </c>
      <c r="DX294" s="40">
        <v>-0.320051970544386</v>
      </c>
      <c r="DY294" s="40">
        <v>-5.4568102973846302E-2</v>
      </c>
      <c r="DZ294" s="40">
        <v>-2.2263258845917101E-2</v>
      </c>
      <c r="EA294" s="40">
        <v>4.0371847106337101E-2</v>
      </c>
      <c r="EB294" s="40">
        <v>3.5412729935617301E-3</v>
      </c>
      <c r="EC294" s="40">
        <v>8.5683292743197106E-3</v>
      </c>
      <c r="ED294" s="40">
        <v>3.41659476134962E-2</v>
      </c>
      <c r="EE294" s="40">
        <v>-1.2798294675071001E-2</v>
      </c>
      <c r="EF294" s="40">
        <v>-3.0072658873099001E-2</v>
      </c>
      <c r="EG294" s="40">
        <v>-4.2838949307218599E-2</v>
      </c>
      <c r="EH294" s="40">
        <v>-5.4542144059251903E-2</v>
      </c>
      <c r="EI294" s="40">
        <v>6.4733676347749E-3</v>
      </c>
      <c r="EJ294" s="40">
        <v>8.2072212492193906E-3</v>
      </c>
      <c r="EK294" s="40">
        <v>1.4632918339972699E-2</v>
      </c>
      <c r="EL294" s="40">
        <v>0.111866846771558</v>
      </c>
      <c r="EM294" s="40">
        <v>1.8633050688671</v>
      </c>
      <c r="EN294" s="40">
        <v>2.1936565150929899</v>
      </c>
      <c r="EO294" s="40">
        <v>2.4292400265426801</v>
      </c>
      <c r="EP294" s="40">
        <v>2.4527918379761702</v>
      </c>
      <c r="EQ294" s="40">
        <v>1.2429218591139699</v>
      </c>
      <c r="ER294" s="40">
        <v>-1.33540422812282</v>
      </c>
      <c r="ES294" s="40">
        <v>-1.17859108201761</v>
      </c>
      <c r="ET294" s="40">
        <v>-0.90994998114099601</v>
      </c>
      <c r="EU294" s="40">
        <v>-0.53246997085147196</v>
      </c>
      <c r="EV294" s="40">
        <v>-0.31147464104848799</v>
      </c>
      <c r="EW294" s="40">
        <v>79.376321070606807</v>
      </c>
      <c r="EX294" s="40">
        <v>77.713103317943705</v>
      </c>
      <c r="EY294" s="40">
        <v>76.540948301520601</v>
      </c>
      <c r="EZ294" s="40">
        <v>74.067400196480804</v>
      </c>
      <c r="FA294" s="40">
        <v>72.579846847191504</v>
      </c>
      <c r="FB294" s="40">
        <v>71.792293175817406</v>
      </c>
      <c r="FC294" s="40">
        <v>70.954139282028294</v>
      </c>
      <c r="FD294" s="40">
        <v>71.110079386250206</v>
      </c>
      <c r="FE294" s="40">
        <v>75.159512885814905</v>
      </c>
      <c r="FF294" s="40">
        <v>79.910006598427898</v>
      </c>
      <c r="FG294" s="40">
        <v>84.835767359073401</v>
      </c>
      <c r="FH294" s="40">
        <v>89.348700784715504</v>
      </c>
      <c r="FI294" s="40">
        <v>93.311719890664804</v>
      </c>
      <c r="FJ294" s="40">
        <v>96.623342502537</v>
      </c>
      <c r="FK294" s="40">
        <v>99.037790699802002</v>
      </c>
      <c r="FL294" s="40">
        <v>100.521416444997</v>
      </c>
      <c r="FM294" s="40">
        <v>101.49037293989601</v>
      </c>
      <c r="FN294" s="40">
        <v>102.100801911942</v>
      </c>
      <c r="FO294" s="40">
        <v>101.685512429843</v>
      </c>
      <c r="FP294" s="40">
        <v>99.509098265643701</v>
      </c>
      <c r="FQ294" s="40">
        <v>94.835999820754793</v>
      </c>
      <c r="FR294" s="40">
        <v>90.556912723870298</v>
      </c>
      <c r="FS294" s="40">
        <v>87.116511298061695</v>
      </c>
      <c r="FT294" s="40">
        <v>84.554683551050701</v>
      </c>
      <c r="FU294" s="40">
        <v>4.4308607248166199E-3</v>
      </c>
      <c r="FV294" s="40">
        <v>0</v>
      </c>
      <c r="FW294" s="40">
        <v>0</v>
      </c>
      <c r="FX294" s="41">
        <v>1</v>
      </c>
      <c r="FY294" s="22"/>
      <c r="FZ294" s="22"/>
    </row>
    <row r="295" spans="1:182" x14ac:dyDescent="0.2">
      <c r="A295" t="s">
        <v>42</v>
      </c>
      <c r="B295" t="s">
        <v>58</v>
      </c>
      <c r="C295" t="s">
        <v>3</v>
      </c>
      <c r="D295" t="s">
        <v>37</v>
      </c>
      <c r="E295" t="s">
        <v>1</v>
      </c>
      <c r="F295" s="22" t="s">
        <v>1</v>
      </c>
      <c r="G295" s="35">
        <v>43691</v>
      </c>
      <c r="H295" s="40">
        <v>9468</v>
      </c>
      <c r="I295" s="40">
        <v>8.40411585805243</v>
      </c>
      <c r="J295" s="40">
        <v>7.2398027214715599</v>
      </c>
      <c r="K295" s="40">
        <v>6.6415736503629104</v>
      </c>
      <c r="L295" s="40">
        <v>6.39246682039881</v>
      </c>
      <c r="M295" s="40">
        <v>6.2495292645383502</v>
      </c>
      <c r="N295" s="40">
        <v>6.2761320954180002</v>
      </c>
      <c r="O295" s="40">
        <v>6.9053683517181801</v>
      </c>
      <c r="P295" s="40">
        <v>7.4829632807386304</v>
      </c>
      <c r="Q295" s="40">
        <v>7.5096312966614098</v>
      </c>
      <c r="R295" s="40">
        <v>7.9539606503694298</v>
      </c>
      <c r="S295" s="40">
        <v>8.6120217537654096</v>
      </c>
      <c r="T295" s="40">
        <v>9.5926280524187106</v>
      </c>
      <c r="U295" s="40">
        <v>11.0713697701648</v>
      </c>
      <c r="V295" s="40">
        <v>12.746487910498001</v>
      </c>
      <c r="W295" s="40">
        <v>14.412781845446</v>
      </c>
      <c r="X295" s="40">
        <v>16.462152947063501</v>
      </c>
      <c r="Y295" s="40">
        <v>18.4015586721308</v>
      </c>
      <c r="Z295" s="40">
        <v>19.9346199152622</v>
      </c>
      <c r="AA295" s="40">
        <v>20.4839853934395</v>
      </c>
      <c r="AB295" s="40">
        <v>19.682390306117501</v>
      </c>
      <c r="AC295" s="40">
        <v>18.7319103800282</v>
      </c>
      <c r="AD295" s="40">
        <v>17.6949702501967</v>
      </c>
      <c r="AE295" s="40">
        <v>14.542214609144001</v>
      </c>
      <c r="AF295" s="40">
        <v>11.7634616563601</v>
      </c>
      <c r="AG295" s="40">
        <v>-0.31762052325020101</v>
      </c>
      <c r="AH295" s="40">
        <v>-0.18922515098200801</v>
      </c>
      <c r="AI295" s="40">
        <v>-0.109400722204372</v>
      </c>
      <c r="AJ295" s="40">
        <v>-7.3015854210862999E-2</v>
      </c>
      <c r="AK295" s="40">
        <v>-8.4173513290754804E-3</v>
      </c>
      <c r="AL295" s="40">
        <v>-4.3972746636542201E-2</v>
      </c>
      <c r="AM295" s="40">
        <v>-0.11725734431094301</v>
      </c>
      <c r="AN295" s="40">
        <v>-0.16587836842412701</v>
      </c>
      <c r="AO295" s="40">
        <v>-0.15210934641488799</v>
      </c>
      <c r="AP295" s="40">
        <v>-9.6197967931998002E-2</v>
      </c>
      <c r="AQ295" s="40">
        <v>-8.5292971987423805E-2</v>
      </c>
      <c r="AR295" s="40">
        <v>-6.5746822153788201E-2</v>
      </c>
      <c r="AS295" s="40">
        <v>-4.3796192366908897E-2</v>
      </c>
      <c r="AT295" s="40">
        <v>-7.1604711129356596E-2</v>
      </c>
      <c r="AU295" s="40">
        <v>1.62962228378538</v>
      </c>
      <c r="AV295" s="40">
        <v>2.0626461128215299</v>
      </c>
      <c r="AW295" s="40">
        <v>1.8950056711849099</v>
      </c>
      <c r="AX295" s="40">
        <v>1.7057627988399799</v>
      </c>
      <c r="AY295" s="40">
        <v>1.3765005381500599</v>
      </c>
      <c r="AZ295" s="40">
        <v>-1.1693969442275201</v>
      </c>
      <c r="BA295" s="40">
        <v>-1.4311238534561599</v>
      </c>
      <c r="BB295" s="40">
        <v>-1.02513383981536</v>
      </c>
      <c r="BC295" s="40">
        <v>-0.84291628467039503</v>
      </c>
      <c r="BD295" s="40">
        <v>-0.63695471362745604</v>
      </c>
      <c r="BE295" s="40">
        <v>-0.24134188349899499</v>
      </c>
      <c r="BF295" s="40">
        <v>-0.12625747448945099</v>
      </c>
      <c r="BG295" s="40">
        <v>-5.1873947513350303E-2</v>
      </c>
      <c r="BH295" s="40">
        <v>-1.08141113266816E-2</v>
      </c>
      <c r="BI295" s="40">
        <v>4.1911426001869E-2</v>
      </c>
      <c r="BJ295" s="40">
        <v>8.78474969639601E-3</v>
      </c>
      <c r="BK295" s="40">
        <v>-5.5030074415339802E-2</v>
      </c>
      <c r="BL295" s="40">
        <v>-0.10395792485576</v>
      </c>
      <c r="BM295" s="40">
        <v>-9.8220251744983098E-2</v>
      </c>
      <c r="BN295" s="40">
        <v>-2.6415142369151101E-2</v>
      </c>
      <c r="BO295" s="40">
        <v>-3.4312475788219297E-2</v>
      </c>
      <c r="BP295" s="40">
        <v>-3.32460435072457E-2</v>
      </c>
      <c r="BQ295" s="40">
        <v>-1.1759405280258799E-2</v>
      </c>
      <c r="BR295" s="40">
        <v>1.24871337624393E-2</v>
      </c>
      <c r="BS295" s="40">
        <v>1.72011439292887</v>
      </c>
      <c r="BT295" s="40">
        <v>2.1596605932429398</v>
      </c>
      <c r="BU295" s="40">
        <v>2.0091042927952301</v>
      </c>
      <c r="BV295" s="40">
        <v>1.8541253629624701</v>
      </c>
      <c r="BW295" s="40">
        <v>1.53021047191063</v>
      </c>
      <c r="BX295" s="40">
        <v>-1.0238653594176399</v>
      </c>
      <c r="BY295" s="40">
        <v>-1.3022574651691901</v>
      </c>
      <c r="BZ295" s="40">
        <v>-0.89163448595365002</v>
      </c>
      <c r="CA295" s="40">
        <v>-0.76321982422739998</v>
      </c>
      <c r="CB295" s="40">
        <v>-0.57583224758822704</v>
      </c>
      <c r="CC295" s="40">
        <v>-0.188511529972645</v>
      </c>
      <c r="CD295" s="40">
        <v>-8.2646253567251499E-2</v>
      </c>
      <c r="CE295" s="40">
        <v>-1.2031078604438399E-2</v>
      </c>
      <c r="CF295" s="40">
        <v>3.2266626311597199E-2</v>
      </c>
      <c r="CG295" s="40">
        <v>7.6768983866235097E-2</v>
      </c>
      <c r="CH295" s="40">
        <v>4.53244309430091E-2</v>
      </c>
      <c r="CI295" s="40">
        <v>-1.19316568467124E-2</v>
      </c>
      <c r="CJ295" s="40">
        <v>-6.1072014266700801E-2</v>
      </c>
      <c r="CK295" s="40">
        <v>-6.0896828937340698E-2</v>
      </c>
      <c r="CL295" s="40">
        <v>2.1916230038346401E-2</v>
      </c>
      <c r="CM295" s="40">
        <v>9.9646057899199802E-4</v>
      </c>
      <c r="CN295" s="40">
        <v>-1.0736103222798299E-2</v>
      </c>
      <c r="CO295" s="40">
        <v>1.0429175863250701E-2</v>
      </c>
      <c r="CP295" s="40">
        <v>7.0728889368030207E-2</v>
      </c>
      <c r="CQ295" s="40">
        <v>1.7827889520582501</v>
      </c>
      <c r="CR295" s="40">
        <v>2.2268525268505099</v>
      </c>
      <c r="CS295" s="40">
        <v>2.0881286505473202</v>
      </c>
      <c r="CT295" s="40">
        <v>1.95688082292128</v>
      </c>
      <c r="CU295" s="40">
        <v>1.63666950379124</v>
      </c>
      <c r="CV295" s="40">
        <v>-0.92307062710681198</v>
      </c>
      <c r="CW295" s="40">
        <v>-1.21300499720345</v>
      </c>
      <c r="CX295" s="40">
        <v>-0.79917324014410995</v>
      </c>
      <c r="CY295" s="40">
        <v>-0.70802229850152099</v>
      </c>
      <c r="CZ295" s="40">
        <v>-0.53349901380499398</v>
      </c>
      <c r="DA295" s="40">
        <v>-0.13568117644629499</v>
      </c>
      <c r="DB295" s="40">
        <v>-3.9035032645052099E-2</v>
      </c>
      <c r="DC295" s="40">
        <v>2.7811790304473501E-2</v>
      </c>
      <c r="DD295" s="40">
        <v>7.5347363949875998E-2</v>
      </c>
      <c r="DE295" s="40">
        <v>0.11162654173060101</v>
      </c>
      <c r="DF295" s="40">
        <v>8.1864112189622099E-2</v>
      </c>
      <c r="DG295" s="40">
        <v>3.1166760721915002E-2</v>
      </c>
      <c r="DH295" s="40">
        <v>-1.81861036776414E-2</v>
      </c>
      <c r="DI295" s="40">
        <v>-2.3573406129698299E-2</v>
      </c>
      <c r="DJ295" s="40">
        <v>7.0247602445844007E-2</v>
      </c>
      <c r="DK295" s="40">
        <v>3.63053969462033E-2</v>
      </c>
      <c r="DL295" s="40">
        <v>1.17738370616491E-2</v>
      </c>
      <c r="DM295" s="40">
        <v>3.2617757006760201E-2</v>
      </c>
      <c r="DN295" s="40">
        <v>0.12897064497362101</v>
      </c>
      <c r="DO295" s="40">
        <v>1.8454635111876301</v>
      </c>
      <c r="DP295" s="40">
        <v>2.2940444604580699</v>
      </c>
      <c r="DQ295" s="40">
        <v>2.1671530082994099</v>
      </c>
      <c r="DR295" s="40">
        <v>2.05963628288008</v>
      </c>
      <c r="DS295" s="40">
        <v>1.74312853567184</v>
      </c>
      <c r="DT295" s="40">
        <v>-0.82227589479598895</v>
      </c>
      <c r="DU295" s="40">
        <v>-1.12375252923771</v>
      </c>
      <c r="DV295" s="40">
        <v>-0.70671199433456899</v>
      </c>
      <c r="DW295" s="40">
        <v>-0.65282477277564299</v>
      </c>
      <c r="DX295" s="40">
        <v>-0.49116578002175998</v>
      </c>
      <c r="DY295" s="40">
        <v>-5.9402536695089499E-2</v>
      </c>
      <c r="DZ295" s="40">
        <v>2.3932643847505101E-2</v>
      </c>
      <c r="EA295" s="40">
        <v>8.5338564995495206E-2</v>
      </c>
      <c r="EB295" s="40">
        <v>0.13754910683405699</v>
      </c>
      <c r="EC295" s="40">
        <v>0.161955319061546</v>
      </c>
      <c r="ED295" s="40">
        <v>0.13462160852256</v>
      </c>
      <c r="EE295" s="40">
        <v>9.3394030617518206E-2</v>
      </c>
      <c r="EF295" s="40">
        <v>4.3734339890725497E-2</v>
      </c>
      <c r="EG295" s="40">
        <v>3.0315688540207102E-2</v>
      </c>
      <c r="EH295" s="40">
        <v>0.140030428008691</v>
      </c>
      <c r="EI295" s="40">
        <v>8.72858931454078E-2</v>
      </c>
      <c r="EJ295" s="40">
        <v>4.4274615708191599E-2</v>
      </c>
      <c r="EK295" s="40">
        <v>6.4654544093410399E-2</v>
      </c>
      <c r="EL295" s="40">
        <v>0.21306248986541701</v>
      </c>
      <c r="EM295" s="40">
        <v>1.9359556203311299</v>
      </c>
      <c r="EN295" s="40">
        <v>2.3910589408794798</v>
      </c>
      <c r="EO295" s="40">
        <v>2.2812516299097201</v>
      </c>
      <c r="EP295" s="40">
        <v>2.20799884700258</v>
      </c>
      <c r="EQ295" s="40">
        <v>1.8968384694324201</v>
      </c>
      <c r="ER295" s="40">
        <v>-0.67674430998610102</v>
      </c>
      <c r="ES295" s="40">
        <v>-0.99488614095074401</v>
      </c>
      <c r="ET295" s="40">
        <v>-0.57321264047285803</v>
      </c>
      <c r="EU295" s="40">
        <v>-0.57312831233264805</v>
      </c>
      <c r="EV295" s="40">
        <v>-0.43004331398253198</v>
      </c>
      <c r="EW295" s="40">
        <v>70.879023632913601</v>
      </c>
      <c r="EX295" s="40">
        <v>69.511298947731603</v>
      </c>
      <c r="EY295" s="40">
        <v>67.839589442815296</v>
      </c>
      <c r="EZ295" s="40">
        <v>66.424840434707605</v>
      </c>
      <c r="FA295" s="40">
        <v>65.366120407107104</v>
      </c>
      <c r="FB295" s="40">
        <v>64.849508366396407</v>
      </c>
      <c r="FC295" s="40">
        <v>64.453096429187497</v>
      </c>
      <c r="FD295" s="40">
        <v>65.132189063308601</v>
      </c>
      <c r="FE295" s="40">
        <v>69.645782301190295</v>
      </c>
      <c r="FF295" s="40">
        <v>74.768828704502297</v>
      </c>
      <c r="FG295" s="40">
        <v>80.474090046575796</v>
      </c>
      <c r="FH295" s="40">
        <v>85.624633431085002</v>
      </c>
      <c r="FI295" s="40">
        <v>89.922235639123699</v>
      </c>
      <c r="FJ295" s="40">
        <v>93.0900293255132</v>
      </c>
      <c r="FK295" s="40">
        <v>96.381352423667394</v>
      </c>
      <c r="FL295" s="40">
        <v>98.242142487493496</v>
      </c>
      <c r="FM295" s="40">
        <v>98.783801966534398</v>
      </c>
      <c r="FN295" s="40">
        <v>97.907745385544203</v>
      </c>
      <c r="FO295" s="40">
        <v>95.854855959979304</v>
      </c>
      <c r="FP295" s="40">
        <v>91.584974987062296</v>
      </c>
      <c r="FQ295" s="40">
        <v>86.736035880627895</v>
      </c>
      <c r="FR295" s="40">
        <v>82.944868035190595</v>
      </c>
      <c r="FS295" s="40">
        <v>79.600759013282698</v>
      </c>
      <c r="FT295" s="40">
        <v>77.213437985164703</v>
      </c>
      <c r="FU295" s="40">
        <v>1.6842026856433399E-2</v>
      </c>
      <c r="FV295" s="40">
        <v>0</v>
      </c>
      <c r="FW295" s="40">
        <v>0</v>
      </c>
      <c r="FX295" s="41">
        <v>1</v>
      </c>
      <c r="FY295" s="22"/>
      <c r="FZ295" s="22"/>
    </row>
    <row r="296" spans="1:182" x14ac:dyDescent="0.2">
      <c r="A296" t="s">
        <v>42</v>
      </c>
      <c r="B296" t="s">
        <v>58</v>
      </c>
      <c r="C296" t="s">
        <v>3</v>
      </c>
      <c r="D296" t="s">
        <v>37</v>
      </c>
      <c r="E296" t="s">
        <v>1</v>
      </c>
      <c r="F296" s="22" t="s">
        <v>77</v>
      </c>
      <c r="G296" s="35">
        <v>43691</v>
      </c>
      <c r="H296" s="40">
        <v>7442</v>
      </c>
      <c r="I296" s="40">
        <v>6.6648863387211996</v>
      </c>
      <c r="J296" s="40">
        <v>5.7583877042489604</v>
      </c>
      <c r="K296" s="40">
        <v>5.2911765027816298</v>
      </c>
      <c r="L296" s="40">
        <v>5.09475581281876</v>
      </c>
      <c r="M296" s="40">
        <v>4.9693753071330802</v>
      </c>
      <c r="N296" s="40">
        <v>4.9896452574839998</v>
      </c>
      <c r="O296" s="40">
        <v>5.4643122405833298</v>
      </c>
      <c r="P296" s="40">
        <v>5.8960947192897297</v>
      </c>
      <c r="Q296" s="40">
        <v>5.8392996576156602</v>
      </c>
      <c r="R296" s="40">
        <v>6.1435663385380099</v>
      </c>
      <c r="S296" s="40">
        <v>6.6101595490082898</v>
      </c>
      <c r="T296" s="40">
        <v>7.3173581251192097</v>
      </c>
      <c r="U296" s="40">
        <v>8.4072030846760999</v>
      </c>
      <c r="V296" s="40">
        <v>9.6822947361218397</v>
      </c>
      <c r="W296" s="40">
        <v>10.9604647763194</v>
      </c>
      <c r="X296" s="40">
        <v>12.4307849307464</v>
      </c>
      <c r="Y296" s="40">
        <v>13.8104672188758</v>
      </c>
      <c r="Z296" s="40">
        <v>14.9817991255607</v>
      </c>
      <c r="AA296" s="40">
        <v>15.4468140199528</v>
      </c>
      <c r="AB296" s="40">
        <v>14.884848803347101</v>
      </c>
      <c r="AC296" s="40">
        <v>14.341529409219399</v>
      </c>
      <c r="AD296" s="40">
        <v>13.679658637455599</v>
      </c>
      <c r="AE296" s="40">
        <v>11.317627574172599</v>
      </c>
      <c r="AF296" s="40">
        <v>9.1824263452560295</v>
      </c>
      <c r="AG296" s="40">
        <v>-0.33036895663368798</v>
      </c>
      <c r="AH296" s="40">
        <v>-0.23574673675982</v>
      </c>
      <c r="AI296" s="40">
        <v>-0.20681460251262901</v>
      </c>
      <c r="AJ296" s="40">
        <v>-0.18698551637202099</v>
      </c>
      <c r="AK296" s="40">
        <v>-0.149091372564855</v>
      </c>
      <c r="AL296" s="40">
        <v>-0.144261170904118</v>
      </c>
      <c r="AM296" s="40">
        <v>-0.214436773438022</v>
      </c>
      <c r="AN296" s="40">
        <v>-0.20876834706511399</v>
      </c>
      <c r="AO296" s="40">
        <v>-0.21495558782281701</v>
      </c>
      <c r="AP296" s="40">
        <v>-0.14492996725531701</v>
      </c>
      <c r="AQ296" s="40">
        <v>-0.13951574104585199</v>
      </c>
      <c r="AR296" s="40">
        <v>-1.6531441734589002E-2</v>
      </c>
      <c r="AS296" s="40">
        <v>-6.7003379381391101E-2</v>
      </c>
      <c r="AT296" s="40">
        <v>-7.5880169849544099E-2</v>
      </c>
      <c r="AU296" s="40">
        <v>0.79419331146983296</v>
      </c>
      <c r="AV296" s="40">
        <v>0.93332991019766198</v>
      </c>
      <c r="AW296" s="40">
        <v>0.70900876797248502</v>
      </c>
      <c r="AX296" s="40">
        <v>0.62317919476525696</v>
      </c>
      <c r="AY296" s="40">
        <v>0.74628824388671799</v>
      </c>
      <c r="AZ296" s="40">
        <v>-0.222207616813964</v>
      </c>
      <c r="BA296" s="40">
        <v>-0.70342155106118698</v>
      </c>
      <c r="BB296" s="40">
        <v>-0.49152887056914901</v>
      </c>
      <c r="BC296" s="40">
        <v>-0.508524387980682</v>
      </c>
      <c r="BD296" s="40">
        <v>-0.48449796862304001</v>
      </c>
      <c r="BE296" s="40">
        <v>-0.258676900606299</v>
      </c>
      <c r="BF296" s="40">
        <v>-0.16815220284712801</v>
      </c>
      <c r="BG296" s="40">
        <v>-0.142090277669502</v>
      </c>
      <c r="BH296" s="40">
        <v>-0.123663359294758</v>
      </c>
      <c r="BI296" s="40">
        <v>-9.7106897267697098E-2</v>
      </c>
      <c r="BJ296" s="40">
        <v>-9.0278118676203903E-2</v>
      </c>
      <c r="BK296" s="40">
        <v>-0.15296459704217</v>
      </c>
      <c r="BL296" s="40">
        <v>-0.14857819361761701</v>
      </c>
      <c r="BM296" s="40">
        <v>-0.153428799104813</v>
      </c>
      <c r="BN296" s="40">
        <v>-7.7306864479590398E-2</v>
      </c>
      <c r="BO296" s="40">
        <v>-8.9553604857694397E-2</v>
      </c>
      <c r="BP296" s="40">
        <v>8.63917523019961E-3</v>
      </c>
      <c r="BQ296" s="40">
        <v>-4.2631487972891499E-2</v>
      </c>
      <c r="BR296" s="40">
        <v>-1.00683081656825E-2</v>
      </c>
      <c r="BS296" s="40">
        <v>0.87637924735157302</v>
      </c>
      <c r="BT296" s="40">
        <v>1.0261725622975799</v>
      </c>
      <c r="BU296" s="40">
        <v>0.80816014731716301</v>
      </c>
      <c r="BV296" s="40">
        <v>0.719941348829092</v>
      </c>
      <c r="BW296" s="40">
        <v>0.83255454241039895</v>
      </c>
      <c r="BX296" s="40">
        <v>-0.14741837745285499</v>
      </c>
      <c r="BY296" s="40">
        <v>-0.59568661923713295</v>
      </c>
      <c r="BZ296" s="40">
        <v>-0.384956569213105</v>
      </c>
      <c r="CA296" s="40">
        <v>-0.44032527713587499</v>
      </c>
      <c r="CB296" s="40">
        <v>-0.41250863554994799</v>
      </c>
      <c r="CC296" s="40">
        <v>-0.209023200995092</v>
      </c>
      <c r="CD296" s="40">
        <v>-0.1213364345704</v>
      </c>
      <c r="CE296" s="40">
        <v>-9.7262407450924002E-2</v>
      </c>
      <c r="CF296" s="40">
        <v>-7.9806626199434502E-2</v>
      </c>
      <c r="CG296" s="40">
        <v>-6.1102608035634901E-2</v>
      </c>
      <c r="CH296" s="40">
        <v>-5.2889621150104801E-2</v>
      </c>
      <c r="CI296" s="40">
        <v>-0.110389154931252</v>
      </c>
      <c r="CJ296" s="40">
        <v>-0.106890676695342</v>
      </c>
      <c r="CK296" s="40">
        <v>-0.11081553266593699</v>
      </c>
      <c r="CL296" s="40">
        <v>-3.0471309495353299E-2</v>
      </c>
      <c r="CM296" s="40">
        <v>-5.4949981531934401E-2</v>
      </c>
      <c r="CN296" s="40">
        <v>2.6072267863516099E-2</v>
      </c>
      <c r="CO296" s="40">
        <v>-2.57515902267271E-2</v>
      </c>
      <c r="CP296" s="40">
        <v>3.5512786755858103E-2</v>
      </c>
      <c r="CQ296" s="40">
        <v>0.93330097618271302</v>
      </c>
      <c r="CR296" s="40">
        <v>1.0904751003182001</v>
      </c>
      <c r="CS296" s="40">
        <v>0.87683209060941103</v>
      </c>
      <c r="CT296" s="40">
        <v>0.786958521970053</v>
      </c>
      <c r="CU296" s="40">
        <v>0.89230231797745996</v>
      </c>
      <c r="CV296" s="40">
        <v>-9.5619578099570293E-2</v>
      </c>
      <c r="CW296" s="40">
        <v>-0.52106973364548703</v>
      </c>
      <c r="CX296" s="40">
        <v>-0.31114491794191701</v>
      </c>
      <c r="CY296" s="40">
        <v>-0.39309078071767001</v>
      </c>
      <c r="CZ296" s="40">
        <v>-0.36264904276247301</v>
      </c>
      <c r="DA296" s="40">
        <v>-0.159369501383884</v>
      </c>
      <c r="DB296" s="40">
        <v>-7.4520666293671795E-2</v>
      </c>
      <c r="DC296" s="40">
        <v>-5.2434537232345799E-2</v>
      </c>
      <c r="DD296" s="40">
        <v>-3.59498931041113E-2</v>
      </c>
      <c r="DE296" s="40">
        <v>-2.5098318803572699E-2</v>
      </c>
      <c r="DF296" s="40">
        <v>-1.55011236240057E-2</v>
      </c>
      <c r="DG296" s="40">
        <v>-6.7813712820333702E-2</v>
      </c>
      <c r="DH296" s="40">
        <v>-6.5203159773066399E-2</v>
      </c>
      <c r="DI296" s="40">
        <v>-6.8202266227059702E-2</v>
      </c>
      <c r="DJ296" s="40">
        <v>1.6364245488883902E-2</v>
      </c>
      <c r="DK296" s="40">
        <v>-2.0346358206174499E-2</v>
      </c>
      <c r="DL296" s="40">
        <v>4.3505360496832499E-2</v>
      </c>
      <c r="DM296" s="40">
        <v>-8.8716924805627203E-3</v>
      </c>
      <c r="DN296" s="40">
        <v>8.1093881677398602E-2</v>
      </c>
      <c r="DO296" s="40">
        <v>0.99022270501385301</v>
      </c>
      <c r="DP296" s="40">
        <v>1.15477763833882</v>
      </c>
      <c r="DQ296" s="40">
        <v>0.94550403390166005</v>
      </c>
      <c r="DR296" s="40">
        <v>0.85397569511101501</v>
      </c>
      <c r="DS296" s="40">
        <v>0.95205009354452097</v>
      </c>
      <c r="DT296" s="40">
        <v>-4.3820778746285302E-2</v>
      </c>
      <c r="DU296" s="40">
        <v>-0.446452848053841</v>
      </c>
      <c r="DV296" s="40">
        <v>-0.23733326667072899</v>
      </c>
      <c r="DW296" s="40">
        <v>-0.34585628429946402</v>
      </c>
      <c r="DX296" s="40">
        <v>-0.31278944997499702</v>
      </c>
      <c r="DY296" s="40">
        <v>-8.7677445356495201E-2</v>
      </c>
      <c r="DZ296" s="40">
        <v>-6.9261323809793798E-3</v>
      </c>
      <c r="EA296" s="40">
        <v>1.22897876107806E-2</v>
      </c>
      <c r="EB296" s="40">
        <v>2.7372263973152101E-2</v>
      </c>
      <c r="EC296" s="40">
        <v>2.68861564935849E-2</v>
      </c>
      <c r="ED296" s="40">
        <v>3.8481928603908297E-2</v>
      </c>
      <c r="EE296" s="40">
        <v>-6.3415364244819496E-3</v>
      </c>
      <c r="EF296" s="40">
        <v>-5.01300632556989E-3</v>
      </c>
      <c r="EG296" s="40">
        <v>-6.6754775090559198E-3</v>
      </c>
      <c r="EH296" s="40">
        <v>8.3987348264610906E-2</v>
      </c>
      <c r="EI296" s="40">
        <v>2.96157779819834E-2</v>
      </c>
      <c r="EJ296" s="40">
        <v>6.8675977461621102E-2</v>
      </c>
      <c r="EK296" s="40">
        <v>1.55001989279368E-2</v>
      </c>
      <c r="EL296" s="40">
        <v>0.14690574336126</v>
      </c>
      <c r="EM296" s="40">
        <v>1.07240864089559</v>
      </c>
      <c r="EN296" s="40">
        <v>1.2476202904387399</v>
      </c>
      <c r="EO296" s="40">
        <v>1.0446554132463399</v>
      </c>
      <c r="EP296" s="40">
        <v>0.95073784917485005</v>
      </c>
      <c r="EQ296" s="40">
        <v>1.0383163920681999</v>
      </c>
      <c r="ER296" s="40">
        <v>3.0968460614822901E-2</v>
      </c>
      <c r="ES296" s="40">
        <v>-0.33871791622978698</v>
      </c>
      <c r="ET296" s="40">
        <v>-0.13076096531468501</v>
      </c>
      <c r="EU296" s="40">
        <v>-0.27765717345465801</v>
      </c>
      <c r="EV296" s="40">
        <v>-0.240800116901905</v>
      </c>
      <c r="EW296" s="40">
        <v>70.514271131875503</v>
      </c>
      <c r="EX296" s="40">
        <v>69.214224019473093</v>
      </c>
      <c r="EY296" s="40">
        <v>67.617133210317604</v>
      </c>
      <c r="EZ296" s="40">
        <v>66.271642259824901</v>
      </c>
      <c r="FA296" s="40">
        <v>65.2596482273959</v>
      </c>
      <c r="FB296" s="40">
        <v>64.758097444152199</v>
      </c>
      <c r="FC296" s="40">
        <v>64.390365513721505</v>
      </c>
      <c r="FD296" s="40">
        <v>65.0932629264654</v>
      </c>
      <c r="FE296" s="40">
        <v>69.598818263908001</v>
      </c>
      <c r="FF296" s="40">
        <v>74.598779003572702</v>
      </c>
      <c r="FG296" s="40">
        <v>80.1985591456951</v>
      </c>
      <c r="FH296" s="40">
        <v>85.248635703348896</v>
      </c>
      <c r="FI296" s="40">
        <v>89.563346550979503</v>
      </c>
      <c r="FJ296" s="40">
        <v>92.7660869223823</v>
      </c>
      <c r="FK296" s="40">
        <v>96.128852420399696</v>
      </c>
      <c r="FL296" s="40">
        <v>97.939460562993204</v>
      </c>
      <c r="FM296" s="40">
        <v>98.424718307094295</v>
      </c>
      <c r="FN296" s="40">
        <v>97.482038396607905</v>
      </c>
      <c r="FO296" s="40">
        <v>95.424816457932593</v>
      </c>
      <c r="FP296" s="40">
        <v>91.187841074162804</v>
      </c>
      <c r="FQ296" s="40">
        <v>86.3343802756076</v>
      </c>
      <c r="FR296" s="40">
        <v>82.488477091594405</v>
      </c>
      <c r="FS296" s="40">
        <v>79.164481174669206</v>
      </c>
      <c r="FT296" s="40">
        <v>76.807977700129598</v>
      </c>
      <c r="FU296" s="40">
        <v>1.6228262317395999E-2</v>
      </c>
      <c r="FV296" s="40">
        <v>0</v>
      </c>
      <c r="FW296" s="40">
        <v>0</v>
      </c>
      <c r="FX296" s="41">
        <v>1</v>
      </c>
      <c r="FY296" s="22"/>
      <c r="FZ296" s="22"/>
    </row>
    <row r="297" spans="1:182" x14ac:dyDescent="0.2">
      <c r="A297" t="s">
        <v>42</v>
      </c>
      <c r="B297" t="s">
        <v>58</v>
      </c>
      <c r="C297" t="s">
        <v>3</v>
      </c>
      <c r="D297" t="s">
        <v>37</v>
      </c>
      <c r="E297" t="s">
        <v>1</v>
      </c>
      <c r="F297" s="22" t="s">
        <v>78</v>
      </c>
      <c r="G297" s="35">
        <v>43691</v>
      </c>
      <c r="H297" s="40">
        <v>2026</v>
      </c>
      <c r="I297" s="40">
        <v>1.6590453199617901</v>
      </c>
      <c r="J297" s="40">
        <v>1.40335209860209</v>
      </c>
      <c r="K297" s="40">
        <v>1.23382098969956</v>
      </c>
      <c r="L297" s="40">
        <v>1.1209298650395501</v>
      </c>
      <c r="M297" s="40">
        <v>1.0688539790856699</v>
      </c>
      <c r="N297" s="40">
        <v>1.0927322115899201</v>
      </c>
      <c r="O297" s="40">
        <v>1.2070627604620501</v>
      </c>
      <c r="P297" s="40">
        <v>1.3671774409136099</v>
      </c>
      <c r="Q297" s="40">
        <v>1.5286800267818701</v>
      </c>
      <c r="R297" s="40">
        <v>1.71034780545791</v>
      </c>
      <c r="S297" s="40">
        <v>1.94742696191779</v>
      </c>
      <c r="T297" s="40">
        <v>2.2650829553679301</v>
      </c>
      <c r="U297" s="40">
        <v>2.6775100939638699</v>
      </c>
      <c r="V297" s="40">
        <v>3.0780589485505998</v>
      </c>
      <c r="W297" s="40">
        <v>3.4671313610161798</v>
      </c>
      <c r="X297" s="40">
        <v>4.0212434026459798</v>
      </c>
      <c r="Y297" s="40">
        <v>4.4838972154290397</v>
      </c>
      <c r="Z297" s="40">
        <v>4.7894763621497303</v>
      </c>
      <c r="AA297" s="40">
        <v>4.82819107406592</v>
      </c>
      <c r="AB297" s="40">
        <v>4.5977610360641803</v>
      </c>
      <c r="AC297" s="40">
        <v>4.2434899820518597</v>
      </c>
      <c r="AD297" s="40">
        <v>3.8699058704426901</v>
      </c>
      <c r="AE297" s="40">
        <v>3.0923414695254801</v>
      </c>
      <c r="AF297" s="40">
        <v>2.4911234315925599</v>
      </c>
      <c r="AG297" s="40">
        <v>-7.9080661846613304E-2</v>
      </c>
      <c r="AH297" s="40">
        <v>-5.82522706919716E-2</v>
      </c>
      <c r="AI297" s="40">
        <v>-1.1101629157646301E-2</v>
      </c>
      <c r="AJ297" s="40">
        <v>7.0770656658027198E-3</v>
      </c>
      <c r="AK297" s="40">
        <v>3.2098740585665003E-2</v>
      </c>
      <c r="AL297" s="40">
        <v>1.6247595125399899E-2</v>
      </c>
      <c r="AM297" s="40">
        <v>-5.9716158216207901E-3</v>
      </c>
      <c r="AN297" s="40">
        <v>-6.2185256114296698E-2</v>
      </c>
      <c r="AO297" s="40">
        <v>-3.7112861245736303E-2</v>
      </c>
      <c r="AP297" s="40">
        <v>-2.28341191401507E-2</v>
      </c>
      <c r="AQ297" s="40">
        <v>4.9213386461482997E-3</v>
      </c>
      <c r="AR297" s="40">
        <v>-7.4985682384905605E-2</v>
      </c>
      <c r="AS297" s="40">
        <v>2.3564083713598801E-2</v>
      </c>
      <c r="AT297" s="40">
        <v>1.63415608813932E-3</v>
      </c>
      <c r="AU297" s="40">
        <v>0.80798788386021603</v>
      </c>
      <c r="AV297" s="40">
        <v>1.0705249831532599</v>
      </c>
      <c r="AW297" s="40">
        <v>1.07302435083514</v>
      </c>
      <c r="AX297" s="40">
        <v>1.0136516840113201</v>
      </c>
      <c r="AY297" s="40">
        <v>0.56099846027035105</v>
      </c>
      <c r="AZ297" s="40">
        <v>-1.01469644400047</v>
      </c>
      <c r="BA297" s="40">
        <v>-0.82978687317401201</v>
      </c>
      <c r="BB297" s="40">
        <v>-0.61517067343843801</v>
      </c>
      <c r="BC297" s="40">
        <v>-0.43908531004062601</v>
      </c>
      <c r="BD297" s="40">
        <v>-0.25239143872259701</v>
      </c>
      <c r="BE297" s="40">
        <v>-5.4208358778081001E-2</v>
      </c>
      <c r="BF297" s="40">
        <v>-3.8024335821524202E-2</v>
      </c>
      <c r="BG297" s="40">
        <v>2.3691969118208298E-3</v>
      </c>
      <c r="BH297" s="40">
        <v>1.97489588267101E-2</v>
      </c>
      <c r="BI297" s="40">
        <v>4.76633076552017E-2</v>
      </c>
      <c r="BJ297" s="40">
        <v>2.2246913976752599E-2</v>
      </c>
      <c r="BK297" s="40">
        <v>9.0227843495889106E-3</v>
      </c>
      <c r="BL297" s="40">
        <v>-4.3378373660549398E-2</v>
      </c>
      <c r="BM297" s="40">
        <v>-1.87143256827699E-2</v>
      </c>
      <c r="BN297" s="40">
        <v>-4.7756896350759697E-3</v>
      </c>
      <c r="BO297" s="40">
        <v>1.8786785094575199E-2</v>
      </c>
      <c r="BP297" s="40">
        <v>-6.0126259588527298E-2</v>
      </c>
      <c r="BQ297" s="40">
        <v>3.88828838254201E-2</v>
      </c>
      <c r="BR297" s="40">
        <v>3.8655517257569799E-2</v>
      </c>
      <c r="BS297" s="40">
        <v>0.85307630929757305</v>
      </c>
      <c r="BT297" s="40">
        <v>1.14050789394944</v>
      </c>
      <c r="BU297" s="40">
        <v>1.1590774744858201</v>
      </c>
      <c r="BV297" s="40">
        <v>1.11605516469823</v>
      </c>
      <c r="BW297" s="40">
        <v>0.67736508559282804</v>
      </c>
      <c r="BX297" s="40">
        <v>-0.906822022724733</v>
      </c>
      <c r="BY297" s="40">
        <v>-0.74230593496225294</v>
      </c>
      <c r="BZ297" s="40">
        <v>-0.54823091064917995</v>
      </c>
      <c r="CA297" s="40">
        <v>-0.38665926160651898</v>
      </c>
      <c r="CB297" s="40">
        <v>-0.22555713733645899</v>
      </c>
      <c r="CC297" s="40">
        <v>-3.6981877440566899E-2</v>
      </c>
      <c r="CD297" s="40">
        <v>-2.40145297500041E-2</v>
      </c>
      <c r="CE297" s="40">
        <v>1.169905001176E-2</v>
      </c>
      <c r="CF297" s="40">
        <v>2.8525473427946198E-2</v>
      </c>
      <c r="CG297" s="40">
        <v>5.8443279393688603E-2</v>
      </c>
      <c r="CH297" s="40">
        <v>2.6402023937654302E-2</v>
      </c>
      <c r="CI297" s="40">
        <v>1.94078602311769E-2</v>
      </c>
      <c r="CJ297" s="40">
        <v>-3.0352784163926401E-2</v>
      </c>
      <c r="CK297" s="40">
        <v>-5.9715559987669102E-3</v>
      </c>
      <c r="CL297" s="40">
        <v>7.7315236292862096E-3</v>
      </c>
      <c r="CM297" s="40">
        <v>2.83899510668616E-2</v>
      </c>
      <c r="CN297" s="40">
        <v>-4.98346686255699E-2</v>
      </c>
      <c r="CO297" s="40">
        <v>4.9492638117665799E-2</v>
      </c>
      <c r="CP297" s="40">
        <v>6.4296399226454401E-2</v>
      </c>
      <c r="CQ297" s="40">
        <v>0.88430441540396798</v>
      </c>
      <c r="CR297" s="40">
        <v>1.1889778447800401</v>
      </c>
      <c r="CS297" s="40">
        <v>1.21867760578524</v>
      </c>
      <c r="CT297" s="40">
        <v>1.1869795034733299</v>
      </c>
      <c r="CU297" s="40">
        <v>0.75796025580701298</v>
      </c>
      <c r="CV297" s="40">
        <v>-0.83210852716377304</v>
      </c>
      <c r="CW297" s="40">
        <v>-0.68171690364734805</v>
      </c>
      <c r="CX297" s="40">
        <v>-0.50186863485793298</v>
      </c>
      <c r="CY297" s="40">
        <v>-0.350349140164957</v>
      </c>
      <c r="CZ297" s="40">
        <v>-0.20697178194094801</v>
      </c>
      <c r="DA297" s="40">
        <v>-1.9755396103052901E-2</v>
      </c>
      <c r="DB297" s="40">
        <v>-1.0004723678484E-2</v>
      </c>
      <c r="DC297" s="40">
        <v>2.10289031116992E-2</v>
      </c>
      <c r="DD297" s="40">
        <v>3.7301988029182297E-2</v>
      </c>
      <c r="DE297" s="40">
        <v>6.9223251132175603E-2</v>
      </c>
      <c r="DF297" s="40">
        <v>3.0557133898556001E-2</v>
      </c>
      <c r="DG297" s="40">
        <v>2.97929361127648E-2</v>
      </c>
      <c r="DH297" s="40">
        <v>-1.7327194667303401E-2</v>
      </c>
      <c r="DI297" s="40">
        <v>6.77121368523609E-3</v>
      </c>
      <c r="DJ297" s="40">
        <v>2.0238736893648399E-2</v>
      </c>
      <c r="DK297" s="40">
        <v>3.7993117039148101E-2</v>
      </c>
      <c r="DL297" s="40">
        <v>-3.95430776626126E-2</v>
      </c>
      <c r="DM297" s="40">
        <v>6.0102392409911602E-2</v>
      </c>
      <c r="DN297" s="40">
        <v>8.9937281195338906E-2</v>
      </c>
      <c r="DO297" s="40">
        <v>0.91553252151036202</v>
      </c>
      <c r="DP297" s="40">
        <v>1.23744779561063</v>
      </c>
      <c r="DQ297" s="40">
        <v>1.2782777370846501</v>
      </c>
      <c r="DR297" s="40">
        <v>1.2579038422484199</v>
      </c>
      <c r="DS297" s="40">
        <v>0.83855542602119704</v>
      </c>
      <c r="DT297" s="40">
        <v>-0.75739503160281296</v>
      </c>
      <c r="DU297" s="40">
        <v>-0.62112787233244404</v>
      </c>
      <c r="DV297" s="40">
        <v>-0.45550635906668702</v>
      </c>
      <c r="DW297" s="40">
        <v>-0.31403901872339501</v>
      </c>
      <c r="DX297" s="40">
        <v>-0.188386426545437</v>
      </c>
      <c r="DY297" s="40">
        <v>5.1169069654793996E-3</v>
      </c>
      <c r="DZ297" s="40">
        <v>1.0223211191963399E-2</v>
      </c>
      <c r="EA297" s="40">
        <v>3.4499729181166297E-2</v>
      </c>
      <c r="EB297" s="40">
        <v>4.9973881190089699E-2</v>
      </c>
      <c r="EC297" s="40">
        <v>8.4787818201712301E-2</v>
      </c>
      <c r="ED297" s="40">
        <v>3.6556452749908701E-2</v>
      </c>
      <c r="EE297" s="40">
        <v>4.4787336283974501E-2</v>
      </c>
      <c r="EF297" s="40">
        <v>1.4796877864438501E-3</v>
      </c>
      <c r="EG297" s="40">
        <v>2.5169749248202401E-2</v>
      </c>
      <c r="EH297" s="40">
        <v>3.8297166398723097E-2</v>
      </c>
      <c r="EI297" s="40">
        <v>5.1858563487574998E-2</v>
      </c>
      <c r="EJ297" s="40">
        <v>-2.4683654866234198E-2</v>
      </c>
      <c r="EK297" s="40">
        <v>7.5421192521732794E-2</v>
      </c>
      <c r="EL297" s="40">
        <v>0.126958642364769</v>
      </c>
      <c r="EM297" s="40">
        <v>0.96062094694772004</v>
      </c>
      <c r="EN297" s="40">
        <v>1.30743070640682</v>
      </c>
      <c r="EO297" s="40">
        <v>1.3643308607353399</v>
      </c>
      <c r="EP297" s="40">
        <v>1.36030732293533</v>
      </c>
      <c r="EQ297" s="40">
        <v>0.95492205134367503</v>
      </c>
      <c r="ER297" s="40">
        <v>-0.64952061032707398</v>
      </c>
      <c r="ES297" s="40">
        <v>-0.53364693412068498</v>
      </c>
      <c r="ET297" s="40">
        <v>-0.38856659627742901</v>
      </c>
      <c r="EU297" s="40">
        <v>-0.26161297028928798</v>
      </c>
      <c r="EV297" s="40">
        <v>-0.16155212515929901</v>
      </c>
      <c r="EW297" s="40">
        <v>74.322271857051703</v>
      </c>
      <c r="EX297" s="40">
        <v>72.287300574345906</v>
      </c>
      <c r="EY297" s="40">
        <v>69.934014039566094</v>
      </c>
      <c r="EZ297" s="40">
        <v>67.884620293554605</v>
      </c>
      <c r="FA297" s="40">
        <v>66.330695596681593</v>
      </c>
      <c r="FB297" s="40">
        <v>65.698596043395</v>
      </c>
      <c r="FC297" s="40">
        <v>65.004211869814895</v>
      </c>
      <c r="FD297" s="40">
        <v>65.464135290363799</v>
      </c>
      <c r="FE297" s="40">
        <v>70.084492661135897</v>
      </c>
      <c r="FF297" s="40">
        <v>76.201531589023602</v>
      </c>
      <c r="FG297" s="40">
        <v>82.929227823867294</v>
      </c>
      <c r="FH297" s="40">
        <v>88.965475430759398</v>
      </c>
      <c r="FI297" s="40">
        <v>93.019591576260396</v>
      </c>
      <c r="FJ297" s="40">
        <v>95.727760051052996</v>
      </c>
      <c r="FK297" s="40">
        <v>98.467198468410999</v>
      </c>
      <c r="FL297" s="40">
        <v>100.680280791321</v>
      </c>
      <c r="FM297" s="40">
        <v>101.78691767709</v>
      </c>
      <c r="FN297" s="40">
        <v>101.71537970644501</v>
      </c>
      <c r="FO297" s="40">
        <v>99.826356094448002</v>
      </c>
      <c r="FP297" s="40">
        <v>95.116209317166593</v>
      </c>
      <c r="FQ297" s="40">
        <v>90.304275686024297</v>
      </c>
      <c r="FR297" s="40">
        <v>87.054562858966193</v>
      </c>
      <c r="FS297" s="40">
        <v>83.542948308870507</v>
      </c>
      <c r="FT297" s="40">
        <v>80.811869814933004</v>
      </c>
      <c r="FU297" s="40">
        <v>5.4745481300737697E-2</v>
      </c>
      <c r="FV297" s="40">
        <v>0</v>
      </c>
      <c r="FW297" s="40">
        <v>0</v>
      </c>
      <c r="FX297" s="41">
        <v>1</v>
      </c>
      <c r="FY297" s="22"/>
      <c r="FZ297" s="22"/>
    </row>
    <row r="298" spans="1:182" x14ac:dyDescent="0.2">
      <c r="A298" t="s">
        <v>42</v>
      </c>
      <c r="B298" t="s">
        <v>58</v>
      </c>
      <c r="C298" t="s">
        <v>3</v>
      </c>
      <c r="D298" t="s">
        <v>37</v>
      </c>
      <c r="E298" t="s">
        <v>77</v>
      </c>
      <c r="F298" s="22" t="s">
        <v>1</v>
      </c>
      <c r="G298" s="35">
        <v>43691</v>
      </c>
      <c r="H298" s="40">
        <v>7654</v>
      </c>
      <c r="I298" s="40">
        <v>6.8455774154213298</v>
      </c>
      <c r="J298" s="40">
        <v>5.9174120260331904</v>
      </c>
      <c r="K298" s="40">
        <v>5.4817250822399703</v>
      </c>
      <c r="L298" s="40">
        <v>5.3202356757136</v>
      </c>
      <c r="M298" s="40">
        <v>5.2142841414163703</v>
      </c>
      <c r="N298" s="40">
        <v>5.2404905061319997</v>
      </c>
      <c r="O298" s="40">
        <v>5.7913787211643299</v>
      </c>
      <c r="P298" s="40">
        <v>6.2752549291996402</v>
      </c>
      <c r="Q298" s="40">
        <v>6.24475336515229</v>
      </c>
      <c r="R298" s="40">
        <v>6.5664223992984798</v>
      </c>
      <c r="S298" s="40">
        <v>7.0445812863342798</v>
      </c>
      <c r="T298" s="40">
        <v>7.8282838193041</v>
      </c>
      <c r="U298" s="40">
        <v>8.9930712237304</v>
      </c>
      <c r="V298" s="40">
        <v>10.2950578255357</v>
      </c>
      <c r="W298" s="40">
        <v>11.6152808858957</v>
      </c>
      <c r="X298" s="40">
        <v>13.2946417703831</v>
      </c>
      <c r="Y298" s="40">
        <v>14.861875440275901</v>
      </c>
      <c r="Z298" s="40">
        <v>16.169087220659101</v>
      </c>
      <c r="AA298" s="40">
        <v>16.643862801826</v>
      </c>
      <c r="AB298" s="40">
        <v>15.9979160554938</v>
      </c>
      <c r="AC298" s="40">
        <v>15.2055740181512</v>
      </c>
      <c r="AD298" s="40">
        <v>14.379405793226899</v>
      </c>
      <c r="AE298" s="40">
        <v>11.8330704619794</v>
      </c>
      <c r="AF298" s="40">
        <v>9.5722214707178193</v>
      </c>
      <c r="AG298" s="40">
        <v>-0.358515917883793</v>
      </c>
      <c r="AH298" s="40">
        <v>-0.234783107852642</v>
      </c>
      <c r="AI298" s="40">
        <v>-0.1512622144769</v>
      </c>
      <c r="AJ298" s="40">
        <v>-9.4287177941798597E-2</v>
      </c>
      <c r="AK298" s="40">
        <v>-2.58421511433801E-2</v>
      </c>
      <c r="AL298" s="40">
        <v>-3.3636568654180202E-2</v>
      </c>
      <c r="AM298" s="40">
        <v>-0.10405266011183301</v>
      </c>
      <c r="AN298" s="40">
        <v>-0.13907970483200499</v>
      </c>
      <c r="AO298" s="40">
        <v>-0.13503743367962701</v>
      </c>
      <c r="AP298" s="40">
        <v>-6.7884913318153495E-2</v>
      </c>
      <c r="AQ298" s="40">
        <v>-5.9819564574335002E-2</v>
      </c>
      <c r="AR298" s="40">
        <v>-1.6630633785733501E-2</v>
      </c>
      <c r="AS298" s="40">
        <v>-7.8901844772659699E-2</v>
      </c>
      <c r="AT298" s="40">
        <v>-0.161382186541219</v>
      </c>
      <c r="AU298" s="40">
        <v>1.3622915940186999</v>
      </c>
      <c r="AV298" s="40">
        <v>1.7737294368899299</v>
      </c>
      <c r="AW298" s="40">
        <v>1.6501556059909801</v>
      </c>
      <c r="AX298" s="40">
        <v>1.5098790811384799</v>
      </c>
      <c r="AY298" s="40">
        <v>1.1679773596708301</v>
      </c>
      <c r="AZ298" s="40">
        <v>-1.1021876026717501</v>
      </c>
      <c r="BA298" s="40">
        <v>-1.3493690656957</v>
      </c>
      <c r="BB298" s="40">
        <v>-1.0094008706261901</v>
      </c>
      <c r="BC298" s="40">
        <v>-0.82491614969900595</v>
      </c>
      <c r="BD298" s="40">
        <v>-0.63273855262104195</v>
      </c>
      <c r="BE298" s="40">
        <v>-0.28183734822351197</v>
      </c>
      <c r="BF298" s="40">
        <v>-0.17074904059085999</v>
      </c>
      <c r="BG298" s="40">
        <v>-0.103419163755868</v>
      </c>
      <c r="BH298" s="40">
        <v>-3.8306859287433999E-2</v>
      </c>
      <c r="BI298" s="40">
        <v>2.0559790454758999E-2</v>
      </c>
      <c r="BJ298" s="40">
        <v>1.55218700724894E-2</v>
      </c>
      <c r="BK298" s="40">
        <v>-5.4961358850581399E-2</v>
      </c>
      <c r="BL298" s="40">
        <v>-9.2502455979797393E-2</v>
      </c>
      <c r="BM298" s="40">
        <v>-8.68710905918159E-2</v>
      </c>
      <c r="BN298" s="40">
        <v>-5.8595127085732199E-3</v>
      </c>
      <c r="BO298" s="40">
        <v>-1.3726634462459E-2</v>
      </c>
      <c r="BP298" s="40">
        <v>1.14589865294599E-2</v>
      </c>
      <c r="BQ298" s="40">
        <v>-5.0952055554140903E-2</v>
      </c>
      <c r="BR298" s="40">
        <v>-8.1306276047558801E-2</v>
      </c>
      <c r="BS298" s="40">
        <v>1.4494913885879099</v>
      </c>
      <c r="BT298" s="40">
        <v>1.8761176013432601</v>
      </c>
      <c r="BU298" s="40">
        <v>1.77762085531235</v>
      </c>
      <c r="BV298" s="40">
        <v>1.6569233136880299</v>
      </c>
      <c r="BW298" s="40">
        <v>1.3174157034623499</v>
      </c>
      <c r="BX298" s="40">
        <v>-0.96491407740273305</v>
      </c>
      <c r="BY298" s="40">
        <v>-1.2384998416105699</v>
      </c>
      <c r="BZ298" s="40">
        <v>-0.87441308162736098</v>
      </c>
      <c r="CA298" s="40">
        <v>-0.73194226501642901</v>
      </c>
      <c r="CB298" s="40">
        <v>-0.57863604994569495</v>
      </c>
      <c r="CC298" s="40">
        <v>-0.22873000446043101</v>
      </c>
      <c r="CD298" s="40">
        <v>-0.126399240670409</v>
      </c>
      <c r="CE298" s="40">
        <v>-7.0283212569331802E-2</v>
      </c>
      <c r="CF298" s="40">
        <v>4.6493888141193001E-4</v>
      </c>
      <c r="CG298" s="40">
        <v>5.2697633852786099E-2</v>
      </c>
      <c r="CH298" s="40">
        <v>4.95688549847021E-2</v>
      </c>
      <c r="CI298" s="40">
        <v>-2.0960873142398199E-2</v>
      </c>
      <c r="CJ298" s="40">
        <v>-6.0243195311636001E-2</v>
      </c>
      <c r="CK298" s="40">
        <v>-5.3511228096885702E-2</v>
      </c>
      <c r="CL298" s="40">
        <v>3.70990908075031E-2</v>
      </c>
      <c r="CM298" s="40">
        <v>1.8197188521514699E-2</v>
      </c>
      <c r="CN298" s="40">
        <v>3.09137719911943E-2</v>
      </c>
      <c r="CO298" s="40">
        <v>-3.1594116684000098E-2</v>
      </c>
      <c r="CP298" s="40">
        <v>-2.58459443724962E-2</v>
      </c>
      <c r="CQ298" s="40">
        <v>1.50988570067243</v>
      </c>
      <c r="CR298" s="40">
        <v>1.9470313321416299</v>
      </c>
      <c r="CS298" s="40">
        <v>1.86590289869877</v>
      </c>
      <c r="CT298" s="40">
        <v>1.7587657012154001</v>
      </c>
      <c r="CU298" s="40">
        <v>1.4209162451428099</v>
      </c>
      <c r="CV298" s="40">
        <v>-0.86983885197364097</v>
      </c>
      <c r="CW298" s="40">
        <v>-1.1617121547468101</v>
      </c>
      <c r="CX298" s="40">
        <v>-0.78092095017602603</v>
      </c>
      <c r="CY298" s="40">
        <v>-0.66754883570883505</v>
      </c>
      <c r="CZ298" s="40">
        <v>-0.54116482140358202</v>
      </c>
      <c r="DA298" s="40">
        <v>-0.175622660697349</v>
      </c>
      <c r="DB298" s="40">
        <v>-8.2049440749958694E-2</v>
      </c>
      <c r="DC298" s="40">
        <v>-3.7147261382796101E-2</v>
      </c>
      <c r="DD298" s="40">
        <v>3.9236737050257799E-2</v>
      </c>
      <c r="DE298" s="40">
        <v>8.4835477250813196E-2</v>
      </c>
      <c r="DF298" s="40">
        <v>8.3615839896914804E-2</v>
      </c>
      <c r="DG298" s="40">
        <v>1.3039612565784999E-2</v>
      </c>
      <c r="DH298" s="40">
        <v>-2.7983934643474598E-2</v>
      </c>
      <c r="DI298" s="40">
        <v>-2.01513656019555E-2</v>
      </c>
      <c r="DJ298" s="40">
        <v>8.0057694323579398E-2</v>
      </c>
      <c r="DK298" s="40">
        <v>5.0121011505488297E-2</v>
      </c>
      <c r="DL298" s="40">
        <v>5.0368557452928703E-2</v>
      </c>
      <c r="DM298" s="40">
        <v>-1.22361778138592E-2</v>
      </c>
      <c r="DN298" s="40">
        <v>2.9614387302566401E-2</v>
      </c>
      <c r="DO298" s="40">
        <v>1.5702800127569401</v>
      </c>
      <c r="DP298" s="40">
        <v>2.0179450629400102</v>
      </c>
      <c r="DQ298" s="40">
        <v>1.95418494208519</v>
      </c>
      <c r="DR298" s="40">
        <v>1.8606080887427801</v>
      </c>
      <c r="DS298" s="40">
        <v>1.5244167868232601</v>
      </c>
      <c r="DT298" s="40">
        <v>-0.774763626544549</v>
      </c>
      <c r="DU298" s="40">
        <v>-1.0849244678830501</v>
      </c>
      <c r="DV298" s="40">
        <v>-0.68742881872469197</v>
      </c>
      <c r="DW298" s="40">
        <v>-0.60315540640124099</v>
      </c>
      <c r="DX298" s="40">
        <v>-0.50369359286146997</v>
      </c>
      <c r="DY298" s="40">
        <v>-9.8944091037068194E-2</v>
      </c>
      <c r="DZ298" s="40">
        <v>-1.8015373488176199E-2</v>
      </c>
      <c r="EA298" s="40">
        <v>1.0695789338236599E-2</v>
      </c>
      <c r="EB298" s="40">
        <v>9.5217055704622397E-2</v>
      </c>
      <c r="EC298" s="40">
        <v>0.13123741884895199</v>
      </c>
      <c r="ED298" s="40">
        <v>0.13277427862358401</v>
      </c>
      <c r="EE298" s="40">
        <v>6.21309138270369E-2</v>
      </c>
      <c r="EF298" s="40">
        <v>1.85933142087326E-2</v>
      </c>
      <c r="EG298" s="40">
        <v>2.80149774858552E-2</v>
      </c>
      <c r="EH298" s="40">
        <v>0.14208309493315999</v>
      </c>
      <c r="EI298" s="40">
        <v>9.6213941617364296E-2</v>
      </c>
      <c r="EJ298" s="40">
        <v>7.8458177768122001E-2</v>
      </c>
      <c r="EK298" s="40">
        <v>1.57136114046596E-2</v>
      </c>
      <c r="EL298" s="40">
        <v>0.10969029779622599</v>
      </c>
      <c r="EM298" s="40">
        <v>1.6574798073261501</v>
      </c>
      <c r="EN298" s="40">
        <v>2.12033322739333</v>
      </c>
      <c r="EO298" s="40">
        <v>2.0816501914065602</v>
      </c>
      <c r="EP298" s="40">
        <v>2.0076523212923298</v>
      </c>
      <c r="EQ298" s="40">
        <v>1.67385513061478</v>
      </c>
      <c r="ER298" s="40">
        <v>-0.63749010127553696</v>
      </c>
      <c r="ES298" s="40">
        <v>-0.97405524379792197</v>
      </c>
      <c r="ET298" s="40">
        <v>-0.55244102972585996</v>
      </c>
      <c r="EU298" s="40">
        <v>-0.51018152171866404</v>
      </c>
      <c r="EV298" s="40">
        <v>-0.44959109018612298</v>
      </c>
      <c r="EW298" s="40">
        <v>71.073443055167203</v>
      </c>
      <c r="EX298" s="40">
        <v>69.678204769703996</v>
      </c>
      <c r="EY298" s="40">
        <v>67.958275076898502</v>
      </c>
      <c r="EZ298" s="40">
        <v>66.490412655295003</v>
      </c>
      <c r="FA298" s="40">
        <v>65.391583110294405</v>
      </c>
      <c r="FB298" s="40">
        <v>64.876163464227204</v>
      </c>
      <c r="FC298" s="40">
        <v>64.475732033715502</v>
      </c>
      <c r="FD298" s="40">
        <v>65.139116366396394</v>
      </c>
      <c r="FE298" s="40">
        <v>69.646286901290296</v>
      </c>
      <c r="FF298" s="40">
        <v>74.865217912355703</v>
      </c>
      <c r="FG298" s="40">
        <v>80.604561978188798</v>
      </c>
      <c r="FH298" s="40">
        <v>85.798865497543204</v>
      </c>
      <c r="FI298" s="40">
        <v>90.066711940238903</v>
      </c>
      <c r="FJ298" s="40">
        <v>93.198877481724097</v>
      </c>
      <c r="FK298" s="40">
        <v>96.426876522989701</v>
      </c>
      <c r="FL298" s="40">
        <v>98.301701753685094</v>
      </c>
      <c r="FM298" s="40">
        <v>98.865517516877702</v>
      </c>
      <c r="FN298" s="40">
        <v>98.038688930611599</v>
      </c>
      <c r="FO298" s="40">
        <v>95.964846402748407</v>
      </c>
      <c r="FP298" s="40">
        <v>91.681380577637498</v>
      </c>
      <c r="FQ298" s="40">
        <v>86.848420085487206</v>
      </c>
      <c r="FR298" s="40">
        <v>83.127871210002795</v>
      </c>
      <c r="FS298" s="40">
        <v>79.810010785762799</v>
      </c>
      <c r="FT298" s="40">
        <v>77.397055886230206</v>
      </c>
      <c r="FU298" s="40">
        <v>2.1173804816652899E-2</v>
      </c>
      <c r="FV298" s="40">
        <v>0</v>
      </c>
      <c r="FW298" s="40">
        <v>0</v>
      </c>
      <c r="FX298" s="41">
        <v>1</v>
      </c>
      <c r="FY298" s="22"/>
      <c r="FZ298" s="22"/>
    </row>
    <row r="299" spans="1:182" x14ac:dyDescent="0.2">
      <c r="A299" t="s">
        <v>42</v>
      </c>
      <c r="B299" t="s">
        <v>58</v>
      </c>
      <c r="C299" t="s">
        <v>3</v>
      </c>
      <c r="D299" t="s">
        <v>37</v>
      </c>
      <c r="E299" t="s">
        <v>77</v>
      </c>
      <c r="F299" s="22" t="s">
        <v>77</v>
      </c>
      <c r="G299" s="35">
        <v>43691</v>
      </c>
      <c r="H299" s="40">
        <v>5966</v>
      </c>
      <c r="I299" s="40">
        <v>5.4369631173088901</v>
      </c>
      <c r="J299" s="40">
        <v>4.70744562272351</v>
      </c>
      <c r="K299" s="40">
        <v>4.3608198752415301</v>
      </c>
      <c r="L299" s="40">
        <v>4.2300157324959002</v>
      </c>
      <c r="M299" s="40">
        <v>4.1343285267768604</v>
      </c>
      <c r="N299" s="40">
        <v>4.1521763371638398</v>
      </c>
      <c r="O299" s="40">
        <v>4.5665569855623502</v>
      </c>
      <c r="P299" s="40">
        <v>4.9226334214607901</v>
      </c>
      <c r="Q299" s="40">
        <v>4.8316445300715296</v>
      </c>
      <c r="R299" s="40">
        <v>5.0477919405240304</v>
      </c>
      <c r="S299" s="40">
        <v>5.3988773752894303</v>
      </c>
      <c r="T299" s="40">
        <v>5.9694381616116701</v>
      </c>
      <c r="U299" s="40">
        <v>6.8238544336122304</v>
      </c>
      <c r="V299" s="40">
        <v>7.8094802857283501</v>
      </c>
      <c r="W299" s="40">
        <v>8.8310325045722404</v>
      </c>
      <c r="X299" s="40">
        <v>10.0294230268637</v>
      </c>
      <c r="Y299" s="40">
        <v>11.1291599710457</v>
      </c>
      <c r="Z299" s="40">
        <v>12.136913244064299</v>
      </c>
      <c r="AA299" s="40">
        <v>12.537055214505701</v>
      </c>
      <c r="AB299" s="40">
        <v>12.073873795829799</v>
      </c>
      <c r="AC299" s="40">
        <v>11.596993204176901</v>
      </c>
      <c r="AD299" s="40">
        <v>11.0869856849011</v>
      </c>
      <c r="AE299" s="40">
        <v>9.1914334731016698</v>
      </c>
      <c r="AF299" s="40">
        <v>7.4498525035243404</v>
      </c>
      <c r="AG299" s="40">
        <v>-0.33868454118240099</v>
      </c>
      <c r="AH299" s="40">
        <v>-0.25474147021174598</v>
      </c>
      <c r="AI299" s="40">
        <v>-0.22325598999403901</v>
      </c>
      <c r="AJ299" s="40">
        <v>-0.185592342647599</v>
      </c>
      <c r="AK299" s="40">
        <v>-0.135645700923331</v>
      </c>
      <c r="AL299" s="40">
        <v>-0.108213898345522</v>
      </c>
      <c r="AM299" s="40">
        <v>-0.18201156293152701</v>
      </c>
      <c r="AN299" s="40">
        <v>-0.17279666374844699</v>
      </c>
      <c r="AO299" s="40">
        <v>-0.18482346987586001</v>
      </c>
      <c r="AP299" s="40">
        <v>-0.124991396474112</v>
      </c>
      <c r="AQ299" s="40">
        <v>-9.6565017551146201E-2</v>
      </c>
      <c r="AR299" s="40">
        <v>2.8977755926007501E-2</v>
      </c>
      <c r="AS299" s="40">
        <v>-0.102681327687598</v>
      </c>
      <c r="AT299" s="40">
        <v>-0.140535942696355</v>
      </c>
      <c r="AU299" s="40">
        <v>0.68813968424776195</v>
      </c>
      <c r="AV299" s="40">
        <v>0.85721824218614195</v>
      </c>
      <c r="AW299" s="40">
        <v>0.68301264307842802</v>
      </c>
      <c r="AX299" s="40">
        <v>0.62756625566883095</v>
      </c>
      <c r="AY299" s="40">
        <v>0.64276946703632598</v>
      </c>
      <c r="AZ299" s="40">
        <v>-0.26560060920002498</v>
      </c>
      <c r="BA299" s="40">
        <v>-0.72469367937479001</v>
      </c>
      <c r="BB299" s="40">
        <v>-0.511188198654974</v>
      </c>
      <c r="BC299" s="40">
        <v>-0.51539392328849698</v>
      </c>
      <c r="BD299" s="40">
        <v>-0.49506781926480198</v>
      </c>
      <c r="BE299" s="40">
        <v>-0.270432390602169</v>
      </c>
      <c r="BF299" s="40">
        <v>-0.189699342575855</v>
      </c>
      <c r="BG299" s="40">
        <v>-0.16827531965863601</v>
      </c>
      <c r="BH299" s="40">
        <v>-0.12940518887973301</v>
      </c>
      <c r="BI299" s="40">
        <v>-9.1623804409871307E-2</v>
      </c>
      <c r="BJ299" s="40">
        <v>-6.1184370668839402E-2</v>
      </c>
      <c r="BK299" s="40">
        <v>-0.135021889010497</v>
      </c>
      <c r="BL299" s="40">
        <v>-0.12892180444151399</v>
      </c>
      <c r="BM299" s="40">
        <v>-0.134252755489429</v>
      </c>
      <c r="BN299" s="40">
        <v>-6.3192276736849101E-2</v>
      </c>
      <c r="BO299" s="40">
        <v>-4.9295168938622499E-2</v>
      </c>
      <c r="BP299" s="40">
        <v>5.1026870720815201E-2</v>
      </c>
      <c r="BQ299" s="40">
        <v>-8.1103712496294E-2</v>
      </c>
      <c r="BR299" s="40">
        <v>-7.5913503979001401E-2</v>
      </c>
      <c r="BS299" s="40">
        <v>0.76453080687517105</v>
      </c>
      <c r="BT299" s="40">
        <v>0.94288754647009798</v>
      </c>
      <c r="BU299" s="40">
        <v>0.77819361264356401</v>
      </c>
      <c r="BV299" s="40">
        <v>0.71264153756158199</v>
      </c>
      <c r="BW299" s="40">
        <v>0.72170459256366504</v>
      </c>
      <c r="BX299" s="40">
        <v>-0.203191006378387</v>
      </c>
      <c r="BY299" s="40">
        <v>-0.64273923059237303</v>
      </c>
      <c r="BZ299" s="40">
        <v>-0.41805475423078398</v>
      </c>
      <c r="CA299" s="40">
        <v>-0.44347016289920599</v>
      </c>
      <c r="CB299" s="40">
        <v>-0.43605603864641301</v>
      </c>
      <c r="CC299" s="40">
        <v>-0.22316115902478201</v>
      </c>
      <c r="CD299" s="40">
        <v>-0.14465136311112001</v>
      </c>
      <c r="CE299" s="40">
        <v>-0.13019587487030501</v>
      </c>
      <c r="CF299" s="40">
        <v>-9.0490137341350599E-2</v>
      </c>
      <c r="CG299" s="40">
        <v>-6.1134372987233503E-2</v>
      </c>
      <c r="CH299" s="40">
        <v>-2.86118630646096E-2</v>
      </c>
      <c r="CI299" s="40">
        <v>-0.102476983996027</v>
      </c>
      <c r="CJ299" s="40">
        <v>-9.8534210540200604E-2</v>
      </c>
      <c r="CK299" s="40">
        <v>-9.9227632757439593E-2</v>
      </c>
      <c r="CL299" s="40">
        <v>-2.0390394663627399E-2</v>
      </c>
      <c r="CM299" s="40">
        <v>-1.65562157863118E-2</v>
      </c>
      <c r="CN299" s="40">
        <v>6.6298020460141299E-2</v>
      </c>
      <c r="CO299" s="40">
        <v>-6.6159121946039304E-2</v>
      </c>
      <c r="CP299" s="40">
        <v>-3.11561997807604E-2</v>
      </c>
      <c r="CQ299" s="40">
        <v>0.81743906569892799</v>
      </c>
      <c r="CR299" s="40">
        <v>1.00222184564533</v>
      </c>
      <c r="CS299" s="40">
        <v>0.84411566221744205</v>
      </c>
      <c r="CT299" s="40">
        <v>0.77156441863821901</v>
      </c>
      <c r="CU299" s="40">
        <v>0.77637482004619296</v>
      </c>
      <c r="CV299" s="40">
        <v>-0.159966305580623</v>
      </c>
      <c r="CW299" s="40">
        <v>-0.585977829021052</v>
      </c>
      <c r="CX299" s="40">
        <v>-0.35355081433220997</v>
      </c>
      <c r="CY299" s="40">
        <v>-0.39365598555277898</v>
      </c>
      <c r="CZ299" s="40">
        <v>-0.39518465915593598</v>
      </c>
      <c r="DA299" s="40">
        <v>-0.17588992744739401</v>
      </c>
      <c r="DB299" s="40">
        <v>-9.9603383646386295E-2</v>
      </c>
      <c r="DC299" s="40">
        <v>-9.2116430081973205E-2</v>
      </c>
      <c r="DD299" s="40">
        <v>-5.1575085802968601E-2</v>
      </c>
      <c r="DE299" s="40">
        <v>-3.0644941564595601E-2</v>
      </c>
      <c r="DF299" s="40">
        <v>3.9606445396203E-3</v>
      </c>
      <c r="DG299" s="40">
        <v>-6.9932078981557705E-2</v>
      </c>
      <c r="DH299" s="40">
        <v>-6.8146616638887395E-2</v>
      </c>
      <c r="DI299" s="40">
        <v>-6.4202510025449702E-2</v>
      </c>
      <c r="DJ299" s="40">
        <v>2.2411487409594401E-2</v>
      </c>
      <c r="DK299" s="40">
        <v>1.61827373659989E-2</v>
      </c>
      <c r="DL299" s="40">
        <v>8.1569170199467494E-2</v>
      </c>
      <c r="DM299" s="40">
        <v>-5.1214531395784697E-2</v>
      </c>
      <c r="DN299" s="40">
        <v>1.3601104417480501E-2</v>
      </c>
      <c r="DO299" s="40">
        <v>0.87034732452268404</v>
      </c>
      <c r="DP299" s="40">
        <v>1.0615561448205699</v>
      </c>
      <c r="DQ299" s="40">
        <v>0.91003771179132098</v>
      </c>
      <c r="DR299" s="40">
        <v>0.83048729971485702</v>
      </c>
      <c r="DS299" s="40">
        <v>0.83104504752872199</v>
      </c>
      <c r="DT299" s="40">
        <v>-0.11674160478286</v>
      </c>
      <c r="DU299" s="40">
        <v>-0.52921642744973096</v>
      </c>
      <c r="DV299" s="40">
        <v>-0.28904687443363603</v>
      </c>
      <c r="DW299" s="40">
        <v>-0.34384180820635202</v>
      </c>
      <c r="DX299" s="40">
        <v>-0.354313279665459</v>
      </c>
      <c r="DY299" s="40">
        <v>-0.107637776867162</v>
      </c>
      <c r="DZ299" s="40">
        <v>-3.4561256010495103E-2</v>
      </c>
      <c r="EA299" s="40">
        <v>-3.7135759746570698E-2</v>
      </c>
      <c r="EB299" s="40">
        <v>4.6120679648983002E-3</v>
      </c>
      <c r="EC299" s="40">
        <v>1.3376954948863699E-2</v>
      </c>
      <c r="ED299" s="40">
        <v>5.0990172216303198E-2</v>
      </c>
      <c r="EE299" s="40">
        <v>-2.2942405060528099E-2</v>
      </c>
      <c r="EF299" s="40">
        <v>-2.42717573319539E-2</v>
      </c>
      <c r="EG299" s="40">
        <v>-1.3631795639019499E-2</v>
      </c>
      <c r="EH299" s="40">
        <v>8.4210607146857006E-2</v>
      </c>
      <c r="EI299" s="40">
        <v>6.3452585978522505E-2</v>
      </c>
      <c r="EJ299" s="40">
        <v>0.103618284994275</v>
      </c>
      <c r="EK299" s="40">
        <v>-2.9636916204480699E-2</v>
      </c>
      <c r="EL299" s="40">
        <v>7.8223543134834497E-2</v>
      </c>
      <c r="EM299" s="40">
        <v>0.94673844715009403</v>
      </c>
      <c r="EN299" s="40">
        <v>1.14722544910452</v>
      </c>
      <c r="EO299" s="40">
        <v>1.0052186813564601</v>
      </c>
      <c r="EP299" s="40">
        <v>0.91556258160760795</v>
      </c>
      <c r="EQ299" s="40">
        <v>0.90998017305606105</v>
      </c>
      <c r="ER299" s="40">
        <v>-5.4332001961221503E-2</v>
      </c>
      <c r="ES299" s="40">
        <v>-0.44726197866731399</v>
      </c>
      <c r="ET299" s="40">
        <v>-0.195913430009445</v>
      </c>
      <c r="EU299" s="40">
        <v>-0.27191804781706103</v>
      </c>
      <c r="EV299" s="40">
        <v>-0.29530149904706998</v>
      </c>
      <c r="EW299" s="40">
        <v>70.698611620234601</v>
      </c>
      <c r="EX299" s="40">
        <v>69.373327529325493</v>
      </c>
      <c r="EY299" s="40">
        <v>67.729082661290306</v>
      </c>
      <c r="EZ299" s="40">
        <v>66.332042705278596</v>
      </c>
      <c r="FA299" s="40">
        <v>65.279898277126094</v>
      </c>
      <c r="FB299" s="40">
        <v>64.781043804985302</v>
      </c>
      <c r="FC299" s="40">
        <v>64.410832111436903</v>
      </c>
      <c r="FD299" s="40">
        <v>65.098927785923706</v>
      </c>
      <c r="FE299" s="40">
        <v>69.596384714076294</v>
      </c>
      <c r="FF299" s="40">
        <v>74.690936583577695</v>
      </c>
      <c r="FG299" s="40">
        <v>80.317196664222905</v>
      </c>
      <c r="FH299" s="40">
        <v>85.410900843108493</v>
      </c>
      <c r="FI299" s="40">
        <v>89.697236986803503</v>
      </c>
      <c r="FJ299" s="40">
        <v>92.864896444281499</v>
      </c>
      <c r="FK299" s="40">
        <v>96.163283541055705</v>
      </c>
      <c r="FL299" s="40">
        <v>97.9895298753666</v>
      </c>
      <c r="FM299" s="40">
        <v>98.493814149560095</v>
      </c>
      <c r="FN299" s="40">
        <v>97.598629948680397</v>
      </c>
      <c r="FO299" s="40">
        <v>95.519542705278596</v>
      </c>
      <c r="FP299" s="40">
        <v>91.271513013196497</v>
      </c>
      <c r="FQ299" s="40">
        <v>86.437293804985302</v>
      </c>
      <c r="FR299" s="40">
        <v>82.663237719941307</v>
      </c>
      <c r="FS299" s="40">
        <v>79.364598607038104</v>
      </c>
      <c r="FT299" s="40">
        <v>76.986184934017601</v>
      </c>
      <c r="FU299" s="40">
        <v>1.86511660967957E-2</v>
      </c>
      <c r="FV299" s="40">
        <v>0</v>
      </c>
      <c r="FW299" s="40">
        <v>0</v>
      </c>
      <c r="FX299" s="41">
        <v>1</v>
      </c>
      <c r="FY299" s="22"/>
      <c r="FZ299" s="22"/>
    </row>
    <row r="300" spans="1:182" x14ac:dyDescent="0.2">
      <c r="A300" t="s">
        <v>42</v>
      </c>
      <c r="B300" t="s">
        <v>58</v>
      </c>
      <c r="C300" t="s">
        <v>3</v>
      </c>
      <c r="D300" t="s">
        <v>37</v>
      </c>
      <c r="E300" t="s">
        <v>77</v>
      </c>
      <c r="F300" s="22" t="s">
        <v>78</v>
      </c>
      <c r="G300" s="35">
        <v>43691</v>
      </c>
      <c r="H300" s="40">
        <v>1688</v>
      </c>
      <c r="I300" s="40">
        <v>1.3463166313433099</v>
      </c>
      <c r="J300" s="40">
        <v>1.1476078759178201</v>
      </c>
      <c r="K300" s="40">
        <v>1.0188253359255399</v>
      </c>
      <c r="L300" s="40">
        <v>0.93060019894478196</v>
      </c>
      <c r="M300" s="40">
        <v>0.89001766053060405</v>
      </c>
      <c r="N300" s="40">
        <v>0.91533334400344102</v>
      </c>
      <c r="O300" s="40">
        <v>1.0155541893437301</v>
      </c>
      <c r="P300" s="40">
        <v>1.15536402127589</v>
      </c>
      <c r="Q300" s="40">
        <v>1.2878185930216199</v>
      </c>
      <c r="R300" s="40">
        <v>1.4350178956758299</v>
      </c>
      <c r="S300" s="40">
        <v>1.6038244045663299</v>
      </c>
      <c r="T300" s="40">
        <v>1.8508284415045699</v>
      </c>
      <c r="U300" s="40">
        <v>2.1793053697303701</v>
      </c>
      <c r="V300" s="40">
        <v>2.4956428628288898</v>
      </c>
      <c r="W300" s="40">
        <v>2.7941283696045902</v>
      </c>
      <c r="X300" s="40">
        <v>3.2501914167749102</v>
      </c>
      <c r="Y300" s="40">
        <v>3.6379175690787</v>
      </c>
      <c r="Z300" s="40">
        <v>3.8969313577269702</v>
      </c>
      <c r="AA300" s="40">
        <v>3.94527712555734</v>
      </c>
      <c r="AB300" s="40">
        <v>3.7696178496826498</v>
      </c>
      <c r="AC300" s="40">
        <v>3.4979069740984201</v>
      </c>
      <c r="AD300" s="40">
        <v>3.1861030302939199</v>
      </c>
      <c r="AE300" s="40">
        <v>2.5443836124483701</v>
      </c>
      <c r="AF300" s="40">
        <v>2.0550235741763401</v>
      </c>
      <c r="AG300" s="40">
        <v>-9.48357057976697E-2</v>
      </c>
      <c r="AH300" s="40">
        <v>-6.8614182441443905E-2</v>
      </c>
      <c r="AI300" s="40">
        <v>-2.5076312558963001E-2</v>
      </c>
      <c r="AJ300" s="40">
        <v>-3.3896952462361199E-3</v>
      </c>
      <c r="AK300" s="40">
        <v>1.89508281156625E-2</v>
      </c>
      <c r="AL300" s="40">
        <v>6.69266971065557E-3</v>
      </c>
      <c r="AM300" s="40">
        <v>-1.0319229798308001E-2</v>
      </c>
      <c r="AN300" s="40">
        <v>-5.2152048475445398E-2</v>
      </c>
      <c r="AO300" s="40">
        <v>-3.06089048944065E-2</v>
      </c>
      <c r="AP300" s="40">
        <v>-7.8465055786351105E-3</v>
      </c>
      <c r="AQ300" s="40">
        <v>-1.5997493081613402E-2</v>
      </c>
      <c r="AR300" s="40">
        <v>-6.7451138547158798E-2</v>
      </c>
      <c r="AS300" s="40">
        <v>2.4074061038411199E-2</v>
      </c>
      <c r="AT300" s="40">
        <v>-1.647777578993E-2</v>
      </c>
      <c r="AU300" s="40">
        <v>0.65997898917806697</v>
      </c>
      <c r="AV300" s="40">
        <v>0.89028586452306402</v>
      </c>
      <c r="AW300" s="40">
        <v>0.90814202848303005</v>
      </c>
      <c r="AX300" s="40">
        <v>0.858204477534114</v>
      </c>
      <c r="AY300" s="40">
        <v>0.50023225235280899</v>
      </c>
      <c r="AZ300" s="40">
        <v>-0.86387030582461699</v>
      </c>
      <c r="BA300" s="40">
        <v>-0.69186231348286498</v>
      </c>
      <c r="BB300" s="40">
        <v>-0.54910975514030802</v>
      </c>
      <c r="BC300" s="40">
        <v>-0.385929913564109</v>
      </c>
      <c r="BD300" s="40">
        <v>-0.225411554710469</v>
      </c>
      <c r="BE300" s="40">
        <v>-7.0708131681343198E-2</v>
      </c>
      <c r="BF300" s="40">
        <v>-4.8937998623228902E-2</v>
      </c>
      <c r="BG300" s="40">
        <v>-1.3090078395234401E-2</v>
      </c>
      <c r="BH300" s="40">
        <v>9.9672215451591002E-3</v>
      </c>
      <c r="BI300" s="40">
        <v>3.5179397361819603E-2</v>
      </c>
      <c r="BJ300" s="40">
        <v>1.3161575084953E-2</v>
      </c>
      <c r="BK300" s="40">
        <v>4.2760847804641199E-3</v>
      </c>
      <c r="BL300" s="40">
        <v>-3.7267625928904598E-2</v>
      </c>
      <c r="BM300" s="40">
        <v>-1.46947394161638E-2</v>
      </c>
      <c r="BN300" s="40">
        <v>7.9040782051400006E-3</v>
      </c>
      <c r="BO300" s="40">
        <v>4.5744806709956999E-4</v>
      </c>
      <c r="BP300" s="40">
        <v>-5.5240243613380598E-2</v>
      </c>
      <c r="BQ300" s="40">
        <v>3.6799254773081103E-2</v>
      </c>
      <c r="BR300" s="40">
        <v>1.19867321353384E-2</v>
      </c>
      <c r="BS300" s="40">
        <v>0.69799798465294105</v>
      </c>
      <c r="BT300" s="40">
        <v>0.95129115125340302</v>
      </c>
      <c r="BU300" s="40">
        <v>0.98342974318237897</v>
      </c>
      <c r="BV300" s="40">
        <v>0.94932431290441699</v>
      </c>
      <c r="BW300" s="40">
        <v>0.59984600265629595</v>
      </c>
      <c r="BX300" s="40">
        <v>-0.76986589724179799</v>
      </c>
      <c r="BY300" s="40">
        <v>-0.61448644620580295</v>
      </c>
      <c r="BZ300" s="40">
        <v>-0.48077888370506899</v>
      </c>
      <c r="CA300" s="40">
        <v>-0.33606048605678701</v>
      </c>
      <c r="CB300" s="40">
        <v>-0.199055053105444</v>
      </c>
      <c r="CC300" s="40">
        <v>-5.3997447347481298E-2</v>
      </c>
      <c r="CD300" s="40">
        <v>-3.5310333649702201E-2</v>
      </c>
      <c r="CE300" s="40">
        <v>-4.7884491267419496E-3</v>
      </c>
      <c r="CF300" s="40">
        <v>1.9218181426104101E-2</v>
      </c>
      <c r="CG300" s="40">
        <v>4.6419254985103797E-2</v>
      </c>
      <c r="CH300" s="40">
        <v>1.76419192411588E-2</v>
      </c>
      <c r="CI300" s="40">
        <v>1.43847551964523E-2</v>
      </c>
      <c r="CJ300" s="40">
        <v>-2.69587202151408E-2</v>
      </c>
      <c r="CK300" s="40">
        <v>-3.6726368847783499E-3</v>
      </c>
      <c r="CL300" s="40">
        <v>1.8812884553251301E-2</v>
      </c>
      <c r="CM300" s="40">
        <v>1.1854090180504101E-2</v>
      </c>
      <c r="CN300" s="40">
        <v>-4.6783014979929198E-2</v>
      </c>
      <c r="CO300" s="40">
        <v>4.5612685189337199E-2</v>
      </c>
      <c r="CP300" s="40">
        <v>3.1701163613801903E-2</v>
      </c>
      <c r="CQ300" s="40">
        <v>0.72432982510271304</v>
      </c>
      <c r="CR300" s="40">
        <v>0.99354322700426001</v>
      </c>
      <c r="CS300" s="40">
        <v>1.0355737850364399</v>
      </c>
      <c r="CT300" s="40">
        <v>1.01243363330627</v>
      </c>
      <c r="CU300" s="40">
        <v>0.66883818266610795</v>
      </c>
      <c r="CV300" s="40">
        <v>-0.70475873022015001</v>
      </c>
      <c r="CW300" s="40">
        <v>-0.560896156237495</v>
      </c>
      <c r="CX300" s="40">
        <v>-0.43345313030330801</v>
      </c>
      <c r="CY300" s="40">
        <v>-0.301521072480957</v>
      </c>
      <c r="CZ300" s="40">
        <v>-0.18080062038282399</v>
      </c>
      <c r="DA300" s="40">
        <v>-3.7286763013619502E-2</v>
      </c>
      <c r="DB300" s="40">
        <v>-2.16826686761756E-2</v>
      </c>
      <c r="DC300" s="40">
        <v>3.51318014175052E-3</v>
      </c>
      <c r="DD300" s="40">
        <v>2.8469141307049101E-2</v>
      </c>
      <c r="DE300" s="40">
        <v>5.7659112608387998E-2</v>
      </c>
      <c r="DF300" s="40">
        <v>2.2122263397364599E-2</v>
      </c>
      <c r="DG300" s="40">
        <v>2.44934256124404E-2</v>
      </c>
      <c r="DH300" s="40">
        <v>-1.6649814501377001E-2</v>
      </c>
      <c r="DI300" s="40">
        <v>7.3494656466071501E-3</v>
      </c>
      <c r="DJ300" s="40">
        <v>2.9721690901362601E-2</v>
      </c>
      <c r="DK300" s="40">
        <v>2.3250732293908598E-2</v>
      </c>
      <c r="DL300" s="40">
        <v>-3.8325786346477701E-2</v>
      </c>
      <c r="DM300" s="40">
        <v>5.4426115605593302E-2</v>
      </c>
      <c r="DN300" s="40">
        <v>5.1415595092265398E-2</v>
      </c>
      <c r="DO300" s="40">
        <v>0.75066166555248504</v>
      </c>
      <c r="DP300" s="40">
        <v>1.0357953027551201</v>
      </c>
      <c r="DQ300" s="40">
        <v>1.0877178268904999</v>
      </c>
      <c r="DR300" s="40">
        <v>1.07554295370811</v>
      </c>
      <c r="DS300" s="40">
        <v>0.73783036267592095</v>
      </c>
      <c r="DT300" s="40">
        <v>-0.63965156319850203</v>
      </c>
      <c r="DU300" s="40">
        <v>-0.50730586626918694</v>
      </c>
      <c r="DV300" s="40">
        <v>-0.38612737690154703</v>
      </c>
      <c r="DW300" s="40">
        <v>-0.26698165890512798</v>
      </c>
      <c r="DX300" s="40">
        <v>-0.16254618766020401</v>
      </c>
      <c r="DY300" s="40">
        <v>-1.31591888972929E-2</v>
      </c>
      <c r="DZ300" s="40">
        <v>-2.00648485796055E-3</v>
      </c>
      <c r="EA300" s="40">
        <v>1.54994143054791E-2</v>
      </c>
      <c r="EB300" s="40">
        <v>4.1826058098444301E-2</v>
      </c>
      <c r="EC300" s="40">
        <v>7.3887681854545098E-2</v>
      </c>
      <c r="ED300" s="40">
        <v>2.8591168771661998E-2</v>
      </c>
      <c r="EE300" s="40">
        <v>3.9088740191212501E-2</v>
      </c>
      <c r="EF300" s="40">
        <v>-1.7653919548362E-3</v>
      </c>
      <c r="EG300" s="40">
        <v>2.3263631124849801E-2</v>
      </c>
      <c r="EH300" s="40">
        <v>4.5472274685137697E-2</v>
      </c>
      <c r="EI300" s="40">
        <v>3.9705673442621499E-2</v>
      </c>
      <c r="EJ300" s="40">
        <v>-2.6114891412699501E-2</v>
      </c>
      <c r="EK300" s="40">
        <v>6.7151309340263296E-2</v>
      </c>
      <c r="EL300" s="40">
        <v>7.9880103017533802E-2</v>
      </c>
      <c r="EM300" s="40">
        <v>0.78868066102735901</v>
      </c>
      <c r="EN300" s="40">
        <v>1.09680058948546</v>
      </c>
      <c r="EO300" s="40">
        <v>1.1630055415898499</v>
      </c>
      <c r="EP300" s="40">
        <v>1.16666278907842</v>
      </c>
      <c r="EQ300" s="40">
        <v>0.83744411297940802</v>
      </c>
      <c r="ER300" s="40">
        <v>-0.54564715461568303</v>
      </c>
      <c r="ES300" s="40">
        <v>-0.42992999899212497</v>
      </c>
      <c r="ET300" s="40">
        <v>-0.317796505466308</v>
      </c>
      <c r="EU300" s="40">
        <v>-0.217112231397805</v>
      </c>
      <c r="EV300" s="40">
        <v>-0.136189686055179</v>
      </c>
      <c r="EW300" s="40">
        <v>74.354243271069294</v>
      </c>
      <c r="EX300" s="40">
        <v>72.309310192675397</v>
      </c>
      <c r="EY300" s="40">
        <v>69.920503015149293</v>
      </c>
      <c r="EZ300" s="40">
        <v>67.829018973378396</v>
      </c>
      <c r="FA300" s="40">
        <v>66.2595234593323</v>
      </c>
      <c r="FB300" s="40">
        <v>65.617590822179693</v>
      </c>
      <c r="FC300" s="40">
        <v>64.925136049418995</v>
      </c>
      <c r="FD300" s="40">
        <v>65.364244741873804</v>
      </c>
      <c r="FE300" s="40">
        <v>70.019120458890995</v>
      </c>
      <c r="FF300" s="40">
        <v>76.230401529636694</v>
      </c>
      <c r="FG300" s="40">
        <v>82.994337402559196</v>
      </c>
      <c r="FH300" s="40">
        <v>89.037211354611003</v>
      </c>
      <c r="FI300" s="40">
        <v>93.060891307545205</v>
      </c>
      <c r="FJ300" s="40">
        <v>95.785850860420695</v>
      </c>
      <c r="FK300" s="40">
        <v>98.499338137961502</v>
      </c>
      <c r="FL300" s="40">
        <v>100.688410060303</v>
      </c>
      <c r="FM300" s="40">
        <v>101.800558905721</v>
      </c>
      <c r="FN300" s="40">
        <v>101.71687012795999</v>
      </c>
      <c r="FO300" s="40">
        <v>99.771878217384895</v>
      </c>
      <c r="FP300" s="40">
        <v>95.065083100455993</v>
      </c>
      <c r="FQ300" s="40">
        <v>90.235917046624493</v>
      </c>
      <c r="FR300" s="40">
        <v>87.014708045300793</v>
      </c>
      <c r="FS300" s="40">
        <v>83.548463009266101</v>
      </c>
      <c r="FT300" s="40">
        <v>80.769010148551303</v>
      </c>
      <c r="FU300" s="40">
        <v>5.7124461644765701E-2</v>
      </c>
      <c r="FV300" s="40">
        <v>0</v>
      </c>
      <c r="FW300" s="40">
        <v>0</v>
      </c>
      <c r="FX300" s="41">
        <v>1</v>
      </c>
      <c r="FY300" s="22"/>
      <c r="FZ300" s="22"/>
    </row>
    <row r="301" spans="1:182" x14ac:dyDescent="0.2">
      <c r="A301" t="s">
        <v>42</v>
      </c>
      <c r="B301" t="s">
        <v>58</v>
      </c>
      <c r="C301" t="s">
        <v>3</v>
      </c>
      <c r="D301" t="s">
        <v>37</v>
      </c>
      <c r="E301" t="s">
        <v>78</v>
      </c>
      <c r="F301" s="22" t="s">
        <v>1</v>
      </c>
      <c r="G301" s="35">
        <v>43691</v>
      </c>
      <c r="H301" s="40">
        <v>1814</v>
      </c>
      <c r="I301" s="40">
        <v>1.5514955317638399</v>
      </c>
      <c r="J301" s="40">
        <v>1.3149961412361999</v>
      </c>
      <c r="K301" s="40">
        <v>1.1463605889005799</v>
      </c>
      <c r="L301" s="40">
        <v>1.03345928090761</v>
      </c>
      <c r="M301" s="40">
        <v>0.96995814102991196</v>
      </c>
      <c r="N301" s="40">
        <v>0.973036484114149</v>
      </c>
      <c r="O301" s="40">
        <v>1.0351605672359701</v>
      </c>
      <c r="P301" s="40">
        <v>1.13382581258196</v>
      </c>
      <c r="Q301" s="40">
        <v>1.2482979678219399</v>
      </c>
      <c r="R301" s="40">
        <v>1.38823734194999</v>
      </c>
      <c r="S301" s="40">
        <v>1.5854885598396</v>
      </c>
      <c r="T301" s="40">
        <v>1.77180259385794</v>
      </c>
      <c r="U301" s="40">
        <v>2.0706258904552599</v>
      </c>
      <c r="V301" s="40">
        <v>2.4421982892208298</v>
      </c>
      <c r="W301" s="40">
        <v>2.7860875806301002</v>
      </c>
      <c r="X301" s="40">
        <v>3.1517888906176599</v>
      </c>
      <c r="Y301" s="40">
        <v>3.5167083437665698</v>
      </c>
      <c r="Z301" s="40">
        <v>3.73587932123101</v>
      </c>
      <c r="AA301" s="40">
        <v>3.8285983198908</v>
      </c>
      <c r="AB301" s="40">
        <v>3.6837836167864801</v>
      </c>
      <c r="AC301" s="40">
        <v>3.5345953474204199</v>
      </c>
      <c r="AD301" s="40">
        <v>3.36212386113219</v>
      </c>
      <c r="AE301" s="40">
        <v>2.7535381279834601</v>
      </c>
      <c r="AF301" s="40">
        <v>2.2427846715601798</v>
      </c>
      <c r="AG301" s="40">
        <v>-1.3568078419412001E-2</v>
      </c>
      <c r="AH301" s="40">
        <v>-3.9234323380933104E-3</v>
      </c>
      <c r="AI301" s="40">
        <v>1.8569506393551299E-2</v>
      </c>
      <c r="AJ301" s="40">
        <v>-1.9451505159540201E-3</v>
      </c>
      <c r="AK301" s="40">
        <v>7.5976864028721102E-4</v>
      </c>
      <c r="AL301" s="40">
        <v>-2.60964182949949E-2</v>
      </c>
      <c r="AM301" s="40">
        <v>-2.08337562606059E-2</v>
      </c>
      <c r="AN301" s="40">
        <v>-2.40269122322277E-2</v>
      </c>
      <c r="AO301" s="40">
        <v>-3.0137069991056E-2</v>
      </c>
      <c r="AP301" s="40">
        <v>-4.56362302325726E-2</v>
      </c>
      <c r="AQ301" s="40">
        <v>-3.45313954147171E-2</v>
      </c>
      <c r="AR301" s="40">
        <v>-5.9721541738752097E-2</v>
      </c>
      <c r="AS301" s="40">
        <v>2.1685350798313002E-2</v>
      </c>
      <c r="AT301" s="40">
        <v>4.4891104734940401E-2</v>
      </c>
      <c r="AU301" s="40">
        <v>0.21503619488544501</v>
      </c>
      <c r="AV301" s="40">
        <v>0.205239665545698</v>
      </c>
      <c r="AW301" s="40">
        <v>0.111534172761916</v>
      </c>
      <c r="AX301" s="40">
        <v>9.4059822288093994E-2</v>
      </c>
      <c r="AY301" s="40">
        <v>0.12217782879064799</v>
      </c>
      <c r="AZ301" s="40">
        <v>-0.14344401576493501</v>
      </c>
      <c r="BA301" s="40">
        <v>-0.14459843619867099</v>
      </c>
      <c r="BB301" s="40">
        <v>-0.10346533731383301</v>
      </c>
      <c r="BC301" s="40">
        <v>-9.2285140631299695E-2</v>
      </c>
      <c r="BD301" s="40">
        <v>-3.38441564146729E-2</v>
      </c>
      <c r="BE301" s="40">
        <v>8.1184313992171599E-3</v>
      </c>
      <c r="BF301" s="40">
        <v>1.52631784716874E-2</v>
      </c>
      <c r="BG301" s="40">
        <v>3.61756475871014E-2</v>
      </c>
      <c r="BH301" s="40">
        <v>1.6694208643540698E-2</v>
      </c>
      <c r="BI301" s="40">
        <v>1.67536571313757E-2</v>
      </c>
      <c r="BJ301" s="40">
        <v>-1.16409766470046E-2</v>
      </c>
      <c r="BK301" s="40">
        <v>-8.0210154615855398E-4</v>
      </c>
      <c r="BL301" s="40">
        <v>-8.5876293843970102E-3</v>
      </c>
      <c r="BM301" s="40">
        <v>-1.4236366680734301E-2</v>
      </c>
      <c r="BN301" s="40">
        <v>-2.5053835329020301E-2</v>
      </c>
      <c r="BO301" s="40">
        <v>-2.3148391302215701E-2</v>
      </c>
      <c r="BP301" s="40">
        <v>-4.8446723076755502E-2</v>
      </c>
      <c r="BQ301" s="40">
        <v>3.2830242184387098E-2</v>
      </c>
      <c r="BR301" s="40">
        <v>7.5010516022644094E-2</v>
      </c>
      <c r="BS301" s="40">
        <v>0.24620550856755399</v>
      </c>
      <c r="BT301" s="40">
        <v>0.24560937424069501</v>
      </c>
      <c r="BU301" s="40">
        <v>0.17028743364108501</v>
      </c>
      <c r="BV301" s="40">
        <v>0.14930605760038801</v>
      </c>
      <c r="BW301" s="40">
        <v>0.17165370784334699</v>
      </c>
      <c r="BX301" s="40">
        <v>-9.2912438142650003E-2</v>
      </c>
      <c r="BY301" s="40">
        <v>-9.19201594694318E-2</v>
      </c>
      <c r="BZ301" s="40">
        <v>-5.4472960498516E-2</v>
      </c>
      <c r="CA301" s="40">
        <v>-6.1556421825924398E-2</v>
      </c>
      <c r="CB301" s="40">
        <v>-7.8857127412986106E-3</v>
      </c>
      <c r="CC301" s="40">
        <v>2.3138442036634801E-2</v>
      </c>
      <c r="CD301" s="40">
        <v>2.8551766670944102E-2</v>
      </c>
      <c r="CE301" s="40">
        <v>4.8369607344693998E-2</v>
      </c>
      <c r="CF301" s="40">
        <v>2.9603772016885601E-2</v>
      </c>
      <c r="CG301" s="40">
        <v>2.7830975578600401E-2</v>
      </c>
      <c r="CH301" s="40">
        <v>-1.6291817967852701E-3</v>
      </c>
      <c r="CI301" s="40">
        <v>1.30717614872383E-2</v>
      </c>
      <c r="CJ301" s="40">
        <v>2.1055708837859201E-3</v>
      </c>
      <c r="CK301" s="40">
        <v>-3.22358800584147E-3</v>
      </c>
      <c r="CL301" s="40">
        <v>-1.07985313183527E-2</v>
      </c>
      <c r="CM301" s="40">
        <v>-1.5264557329601599E-2</v>
      </c>
      <c r="CN301" s="40">
        <v>-4.0637818017598797E-2</v>
      </c>
      <c r="CO301" s="40">
        <v>4.0549160008033498E-2</v>
      </c>
      <c r="CP301" s="40">
        <v>9.5871128528647806E-2</v>
      </c>
      <c r="CQ301" s="40">
        <v>0.26779328027363603</v>
      </c>
      <c r="CR301" s="40">
        <v>0.27356931150581598</v>
      </c>
      <c r="CS301" s="40">
        <v>0.21097976314770001</v>
      </c>
      <c r="CT301" s="40">
        <v>0.18756943188273201</v>
      </c>
      <c r="CU301" s="40">
        <v>0.20592055095835801</v>
      </c>
      <c r="CV301" s="40">
        <v>-5.7914421414285898E-2</v>
      </c>
      <c r="CW301" s="40">
        <v>-5.5435345479016601E-2</v>
      </c>
      <c r="CX301" s="40">
        <v>-2.05409895602367E-2</v>
      </c>
      <c r="CY301" s="40">
        <v>-4.0273804789296701E-2</v>
      </c>
      <c r="CZ301" s="40">
        <v>1.0093026270451401E-2</v>
      </c>
      <c r="DA301" s="40">
        <v>3.81584526740524E-2</v>
      </c>
      <c r="DB301" s="40">
        <v>4.1840354870200699E-2</v>
      </c>
      <c r="DC301" s="40">
        <v>6.0563567102286602E-2</v>
      </c>
      <c r="DD301" s="40">
        <v>4.2513335390230403E-2</v>
      </c>
      <c r="DE301" s="40">
        <v>3.8908294025825102E-2</v>
      </c>
      <c r="DF301" s="40">
        <v>8.3826130534341101E-3</v>
      </c>
      <c r="DG301" s="40">
        <v>2.6945624520635099E-2</v>
      </c>
      <c r="DH301" s="40">
        <v>1.2798771151968801E-2</v>
      </c>
      <c r="DI301" s="40">
        <v>7.7891906690513704E-3</v>
      </c>
      <c r="DJ301" s="40">
        <v>3.4567726923148299E-3</v>
      </c>
      <c r="DK301" s="40">
        <v>-7.38072335698748E-3</v>
      </c>
      <c r="DL301" s="40">
        <v>-3.2828912958442098E-2</v>
      </c>
      <c r="DM301" s="40">
        <v>4.8268077831679801E-2</v>
      </c>
      <c r="DN301" s="40">
        <v>0.116731741034651</v>
      </c>
      <c r="DO301" s="40">
        <v>0.28938105197971897</v>
      </c>
      <c r="DP301" s="40">
        <v>0.30152924877093701</v>
      </c>
      <c r="DQ301" s="40">
        <v>0.251672092654315</v>
      </c>
      <c r="DR301" s="40">
        <v>0.22583280616507601</v>
      </c>
      <c r="DS301" s="40">
        <v>0.24018739407337</v>
      </c>
      <c r="DT301" s="40">
        <v>-2.29164046859218E-2</v>
      </c>
      <c r="DU301" s="40">
        <v>-1.8950531488601399E-2</v>
      </c>
      <c r="DV301" s="40">
        <v>1.33909813780426E-2</v>
      </c>
      <c r="DW301" s="40">
        <v>-1.8991187752669E-2</v>
      </c>
      <c r="DX301" s="40">
        <v>2.80717652822015E-2</v>
      </c>
      <c r="DY301" s="40">
        <v>5.9844962492681501E-2</v>
      </c>
      <c r="DZ301" s="40">
        <v>6.1026965679981497E-2</v>
      </c>
      <c r="EA301" s="40">
        <v>7.8169708295836707E-2</v>
      </c>
      <c r="EB301" s="40">
        <v>6.1152694549725099E-2</v>
      </c>
      <c r="EC301" s="40">
        <v>5.4902182516913499E-2</v>
      </c>
      <c r="ED301" s="40">
        <v>2.2838054701424401E-2</v>
      </c>
      <c r="EE301" s="40">
        <v>4.6977279235082402E-2</v>
      </c>
      <c r="EF301" s="40">
        <v>2.82380539997996E-2</v>
      </c>
      <c r="EG301" s="40">
        <v>2.36898939793731E-2</v>
      </c>
      <c r="EH301" s="40">
        <v>2.4039167595867099E-2</v>
      </c>
      <c r="EI301" s="40">
        <v>4.0022807555138403E-3</v>
      </c>
      <c r="EJ301" s="40">
        <v>-2.1554094296445499E-2</v>
      </c>
      <c r="EK301" s="40">
        <v>5.9412969217753901E-2</v>
      </c>
      <c r="EL301" s="40">
        <v>0.14685115232235499</v>
      </c>
      <c r="EM301" s="40">
        <v>0.32055036566182699</v>
      </c>
      <c r="EN301" s="40">
        <v>0.34189895746593402</v>
      </c>
      <c r="EO301" s="40">
        <v>0.31042535353348399</v>
      </c>
      <c r="EP301" s="40">
        <v>0.28107904147737001</v>
      </c>
      <c r="EQ301" s="40">
        <v>0.28966327312606899</v>
      </c>
      <c r="ER301" s="40">
        <v>2.7615172936363199E-2</v>
      </c>
      <c r="ES301" s="40">
        <v>3.3727745240637402E-2</v>
      </c>
      <c r="ET301" s="40">
        <v>6.2383358193359599E-2</v>
      </c>
      <c r="EU301" s="40">
        <v>1.17375310527063E-2</v>
      </c>
      <c r="EV301" s="40">
        <v>5.4030208955575802E-2</v>
      </c>
      <c r="EW301" s="40">
        <v>71.410553655137505</v>
      </c>
      <c r="EX301" s="40">
        <v>69.904092233624695</v>
      </c>
      <c r="EY301" s="40">
        <v>68.235778537944995</v>
      </c>
      <c r="EZ301" s="40">
        <v>66.884327885468096</v>
      </c>
      <c r="FA301" s="40">
        <v>65.770429494488795</v>
      </c>
      <c r="FB301" s="40">
        <v>65.2519320917268</v>
      </c>
      <c r="FC301" s="40">
        <v>64.740276194095998</v>
      </c>
      <c r="FD301" s="40">
        <v>65.431014823261094</v>
      </c>
      <c r="FE301" s="40">
        <v>69.971303686811098</v>
      </c>
      <c r="FF301" s="40">
        <v>74.802103129355103</v>
      </c>
      <c r="FG301" s="40">
        <v>80.695869758013401</v>
      </c>
      <c r="FH301" s="40">
        <v>85.932788546813597</v>
      </c>
      <c r="FI301" s="40">
        <v>90.270619536298</v>
      </c>
      <c r="FJ301" s="40">
        <v>93.321107310274897</v>
      </c>
      <c r="FK301" s="40">
        <v>96.842455340174794</v>
      </c>
      <c r="FL301" s="40">
        <v>98.7381857341949</v>
      </c>
      <c r="FM301" s="40">
        <v>99.422906372735298</v>
      </c>
      <c r="FN301" s="40">
        <v>98.791207398961106</v>
      </c>
      <c r="FO301" s="40">
        <v>97.042062587102507</v>
      </c>
      <c r="FP301" s="40">
        <v>92.533320663879394</v>
      </c>
      <c r="FQ301" s="40">
        <v>87.659445077917098</v>
      </c>
      <c r="FR301" s="40">
        <v>83.7656784492588</v>
      </c>
      <c r="FS301" s="40">
        <v>80.2134169517294</v>
      </c>
      <c r="FT301" s="40">
        <v>77.835740529583205</v>
      </c>
      <c r="FU301" s="40">
        <v>3.4221942047104499E-2</v>
      </c>
      <c r="FV301" s="40">
        <v>0</v>
      </c>
      <c r="FW301" s="40">
        <v>0</v>
      </c>
      <c r="FX301" s="41">
        <v>1</v>
      </c>
      <c r="FY301" s="22"/>
      <c r="FZ301" s="22"/>
    </row>
    <row r="302" spans="1:182" x14ac:dyDescent="0.2">
      <c r="A302" t="s">
        <v>42</v>
      </c>
      <c r="B302" t="s">
        <v>58</v>
      </c>
      <c r="C302" t="s">
        <v>3</v>
      </c>
      <c r="D302" t="s">
        <v>37</v>
      </c>
      <c r="E302" t="s">
        <v>78</v>
      </c>
      <c r="F302" s="22" t="s">
        <v>77</v>
      </c>
      <c r="G302" s="35">
        <v>43691</v>
      </c>
      <c r="H302" s="40">
        <v>1476</v>
      </c>
      <c r="I302" s="40">
        <v>1.23134703907674</v>
      </c>
      <c r="J302" s="40">
        <v>1.05190678124498</v>
      </c>
      <c r="K302" s="40">
        <v>0.92288306632070305</v>
      </c>
      <c r="L302" s="40">
        <v>0.83357474258922704</v>
      </c>
      <c r="M302" s="40">
        <v>0.78327437779514697</v>
      </c>
      <c r="N302" s="40">
        <v>0.78806743318996197</v>
      </c>
      <c r="O302" s="40">
        <v>0.83671060881569403</v>
      </c>
      <c r="P302" s="40">
        <v>0.91596343095587596</v>
      </c>
      <c r="Q302" s="40">
        <v>1.00150279329979</v>
      </c>
      <c r="R302" s="40">
        <v>1.10510776444898</v>
      </c>
      <c r="S302" s="40">
        <v>1.2347227513643799</v>
      </c>
      <c r="T302" s="40">
        <v>1.3559798832465599</v>
      </c>
      <c r="U302" s="40">
        <v>1.5747880499182401</v>
      </c>
      <c r="V302" s="40">
        <v>1.86325564623569</v>
      </c>
      <c r="W302" s="40">
        <v>2.1174456849638799</v>
      </c>
      <c r="X302" s="40">
        <v>2.3850346783274698</v>
      </c>
      <c r="Y302" s="40">
        <v>2.6563245088458798</v>
      </c>
      <c r="Z302" s="40">
        <v>2.8118215946307501</v>
      </c>
      <c r="AA302" s="40">
        <v>2.8968286402187098</v>
      </c>
      <c r="AB302" s="40">
        <v>2.8080772549847399</v>
      </c>
      <c r="AC302" s="40">
        <v>2.7474555560959701</v>
      </c>
      <c r="AD302" s="40">
        <v>2.6390435003093402</v>
      </c>
      <c r="AE302" s="40">
        <v>2.1733721971242699</v>
      </c>
      <c r="AF302" s="40">
        <v>1.78313960144031</v>
      </c>
      <c r="AG302" s="40">
        <v>-2.9170116178239999E-2</v>
      </c>
      <c r="AH302" s="40">
        <v>-1.42607030250786E-2</v>
      </c>
      <c r="AI302" s="40">
        <v>1.44471906265386E-4</v>
      </c>
      <c r="AJ302" s="40">
        <v>-1.4141676165600499E-2</v>
      </c>
      <c r="AK302" s="40">
        <v>-1.4258797034643E-2</v>
      </c>
      <c r="AL302" s="40">
        <v>-3.7380129143956102E-2</v>
      </c>
      <c r="AM302" s="40">
        <v>-2.6269326653640301E-2</v>
      </c>
      <c r="AN302" s="40">
        <v>-2.42009567612229E-2</v>
      </c>
      <c r="AO302" s="40">
        <v>-3.4015444740057701E-2</v>
      </c>
      <c r="AP302" s="40">
        <v>-3.7564109782797402E-2</v>
      </c>
      <c r="AQ302" s="40">
        <v>-5.63643502750149E-2</v>
      </c>
      <c r="AR302" s="40">
        <v>-5.4984124527547897E-2</v>
      </c>
      <c r="AS302" s="40">
        <v>2.3522035517147499E-2</v>
      </c>
      <c r="AT302" s="40">
        <v>2.2567132926195301E-2</v>
      </c>
      <c r="AU302" s="40">
        <v>6.5126521933581899E-2</v>
      </c>
      <c r="AV302" s="40">
        <v>1.73214275061758E-2</v>
      </c>
      <c r="AW302" s="40">
        <v>-6.6428335259161406E-2</v>
      </c>
      <c r="AX302" s="40">
        <v>-8.1925664522196295E-2</v>
      </c>
      <c r="AY302" s="40">
        <v>3.3000387586908E-2</v>
      </c>
      <c r="AZ302" s="40">
        <v>-1.26366753692556E-2</v>
      </c>
      <c r="BA302" s="40">
        <v>-1.7736700383005202E-2</v>
      </c>
      <c r="BB302" s="40">
        <v>-3.19446799502578E-2</v>
      </c>
      <c r="BC302" s="40">
        <v>-5.1487695125887002E-2</v>
      </c>
      <c r="BD302" s="40">
        <v>-1.29109347404073E-2</v>
      </c>
      <c r="BE302" s="40">
        <v>-8.5796291226912895E-3</v>
      </c>
      <c r="BF302" s="40">
        <v>3.2691899692580098E-3</v>
      </c>
      <c r="BG302" s="40">
        <v>1.7157009779628501E-2</v>
      </c>
      <c r="BH302" s="40">
        <v>2.8883959019194599E-3</v>
      </c>
      <c r="BI302" s="40">
        <v>5.1046589481930403E-4</v>
      </c>
      <c r="BJ302" s="40">
        <v>-2.42395745417723E-2</v>
      </c>
      <c r="BK302" s="40">
        <v>-8.2062735749218393E-3</v>
      </c>
      <c r="BL302" s="40">
        <v>-8.6035392487285693E-3</v>
      </c>
      <c r="BM302" s="40">
        <v>-1.5742581862300799E-2</v>
      </c>
      <c r="BN302" s="40">
        <v>-1.71738348978943E-2</v>
      </c>
      <c r="BO302" s="40">
        <v>-4.3127505440462698E-2</v>
      </c>
      <c r="BP302" s="40">
        <v>-4.5698757810800399E-2</v>
      </c>
      <c r="BQ302" s="40">
        <v>3.2681051549907802E-2</v>
      </c>
      <c r="BR302" s="40">
        <v>4.7436851447032802E-2</v>
      </c>
      <c r="BS302" s="40">
        <v>9.1422892710181197E-2</v>
      </c>
      <c r="BT302" s="40">
        <v>5.4131335317063399E-2</v>
      </c>
      <c r="BU302" s="40">
        <v>-1.5940883290178801E-2</v>
      </c>
      <c r="BV302" s="40">
        <v>-3.12889133172463E-2</v>
      </c>
      <c r="BW302" s="40">
        <v>7.6587354060415003E-2</v>
      </c>
      <c r="BX302" s="40">
        <v>2.99292704310909E-2</v>
      </c>
      <c r="BY302" s="40">
        <v>2.7948138689297498E-2</v>
      </c>
      <c r="BZ302" s="40">
        <v>1.1999615330680001E-2</v>
      </c>
      <c r="CA302" s="40">
        <v>-1.9751909428705701E-2</v>
      </c>
      <c r="CB302" s="40">
        <v>1.3649458962774899E-2</v>
      </c>
      <c r="CC302" s="40">
        <v>5.6812794877980797E-3</v>
      </c>
      <c r="CD302" s="40">
        <v>1.54103404563479E-2</v>
      </c>
      <c r="CE302" s="40">
        <v>2.89398416859355E-2</v>
      </c>
      <c r="CF302" s="40">
        <v>1.4683371937685701E-2</v>
      </c>
      <c r="CG302" s="40">
        <v>1.0739612408601801E-2</v>
      </c>
      <c r="CH302" s="40">
        <v>-1.51384664539776E-2</v>
      </c>
      <c r="CI302" s="40">
        <v>4.3041419624613103E-3</v>
      </c>
      <c r="CJ302" s="40">
        <v>2.1991846064794802E-3</v>
      </c>
      <c r="CK302" s="40">
        <v>-3.0868526972408698E-3</v>
      </c>
      <c r="CL302" s="40">
        <v>-3.05159262689379E-3</v>
      </c>
      <c r="CM302" s="40">
        <v>-3.3959707031055601E-2</v>
      </c>
      <c r="CN302" s="40">
        <v>-3.9267741108515497E-2</v>
      </c>
      <c r="CO302" s="40">
        <v>3.9024558153361498E-2</v>
      </c>
      <c r="CP302" s="40">
        <v>6.4661542734686703E-2</v>
      </c>
      <c r="CQ302" s="40">
        <v>0.10963567900420799</v>
      </c>
      <c r="CR302" s="40">
        <v>7.9625765333965107E-2</v>
      </c>
      <c r="CS302" s="40">
        <v>1.90265721451266E-2</v>
      </c>
      <c r="CT302" s="40">
        <v>3.7819463140844299E-3</v>
      </c>
      <c r="CU302" s="40">
        <v>0.106775554262296</v>
      </c>
      <c r="CV302" s="40">
        <v>5.9410314825045898E-2</v>
      </c>
      <c r="CW302" s="40">
        <v>5.95893190624181E-2</v>
      </c>
      <c r="CX302" s="40">
        <v>4.24353003760677E-2</v>
      </c>
      <c r="CY302" s="40">
        <v>2.22819906938929E-3</v>
      </c>
      <c r="CZ302" s="40">
        <v>3.2045106731467501E-2</v>
      </c>
      <c r="DA302" s="40">
        <v>1.9942188098287499E-2</v>
      </c>
      <c r="DB302" s="40">
        <v>2.7551490943437701E-2</v>
      </c>
      <c r="DC302" s="40">
        <v>4.0722673592242499E-2</v>
      </c>
      <c r="DD302" s="40">
        <v>2.6478347973451801E-2</v>
      </c>
      <c r="DE302" s="40">
        <v>2.0968758922384399E-2</v>
      </c>
      <c r="DF302" s="40">
        <v>-6.0373583661828302E-3</v>
      </c>
      <c r="DG302" s="40">
        <v>1.68145574998445E-2</v>
      </c>
      <c r="DH302" s="40">
        <v>1.30019084616875E-2</v>
      </c>
      <c r="DI302" s="40">
        <v>9.5688764678190305E-3</v>
      </c>
      <c r="DJ302" s="40">
        <v>1.1070649644106799E-2</v>
      </c>
      <c r="DK302" s="40">
        <v>-2.4791908621648501E-2</v>
      </c>
      <c r="DL302" s="40">
        <v>-3.2836724406230498E-2</v>
      </c>
      <c r="DM302" s="40">
        <v>4.5368064756815298E-2</v>
      </c>
      <c r="DN302" s="40">
        <v>8.1886234022340507E-2</v>
      </c>
      <c r="DO302" s="40">
        <v>0.12784846529823399</v>
      </c>
      <c r="DP302" s="40">
        <v>0.105120195350867</v>
      </c>
      <c r="DQ302" s="40">
        <v>5.3994027580432098E-2</v>
      </c>
      <c r="DR302" s="40">
        <v>3.8852805945415202E-2</v>
      </c>
      <c r="DS302" s="40">
        <v>0.13696375446417799</v>
      </c>
      <c r="DT302" s="40">
        <v>8.8891359219000904E-2</v>
      </c>
      <c r="DU302" s="40">
        <v>9.1230499435538806E-2</v>
      </c>
      <c r="DV302" s="40">
        <v>7.2870985421455495E-2</v>
      </c>
      <c r="DW302" s="40">
        <v>2.42083075674842E-2</v>
      </c>
      <c r="DX302" s="40">
        <v>5.0440754500160098E-2</v>
      </c>
      <c r="DY302" s="40">
        <v>4.0532675153836101E-2</v>
      </c>
      <c r="DZ302" s="40">
        <v>4.5081383937774298E-2</v>
      </c>
      <c r="EA302" s="40">
        <v>5.77352114656055E-2</v>
      </c>
      <c r="EB302" s="40">
        <v>4.3508420040971801E-2</v>
      </c>
      <c r="EC302" s="40">
        <v>3.5738021851846602E-2</v>
      </c>
      <c r="ED302" s="40">
        <v>7.1031962360008699E-3</v>
      </c>
      <c r="EE302" s="40">
        <v>3.4877610578562902E-2</v>
      </c>
      <c r="EF302" s="40">
        <v>2.85993259741819E-2</v>
      </c>
      <c r="EG302" s="40">
        <v>2.7841739345575999E-2</v>
      </c>
      <c r="EH302" s="40">
        <v>3.1460924529009802E-2</v>
      </c>
      <c r="EI302" s="40">
        <v>-1.15550637870962E-2</v>
      </c>
      <c r="EJ302" s="40">
        <v>-2.3551357689483E-2</v>
      </c>
      <c r="EK302" s="40">
        <v>5.4527080789575598E-2</v>
      </c>
      <c r="EL302" s="40">
        <v>0.106755952543178</v>
      </c>
      <c r="EM302" s="40">
        <v>0.15414483607483301</v>
      </c>
      <c r="EN302" s="40">
        <v>0.141930103161755</v>
      </c>
      <c r="EO302" s="40">
        <v>0.104481479549415</v>
      </c>
      <c r="EP302" s="40">
        <v>8.9489557150365204E-2</v>
      </c>
      <c r="EQ302" s="40">
        <v>0.18055072093768501</v>
      </c>
      <c r="ER302" s="40">
        <v>0.13145730501934699</v>
      </c>
      <c r="ES302" s="40">
        <v>0.13691533850784099</v>
      </c>
      <c r="ET302" s="40">
        <v>0.116815280702393</v>
      </c>
      <c r="EU302" s="40">
        <v>5.5944093264665602E-2</v>
      </c>
      <c r="EV302" s="40">
        <v>7.7001148203342307E-2</v>
      </c>
      <c r="EW302" s="40">
        <v>70.846760859762497</v>
      </c>
      <c r="EX302" s="40">
        <v>69.4426574477679</v>
      </c>
      <c r="EY302" s="40">
        <v>67.879227416203193</v>
      </c>
      <c r="EZ302" s="40">
        <v>66.624906057417704</v>
      </c>
      <c r="FA302" s="40">
        <v>65.590936419660295</v>
      </c>
      <c r="FB302" s="40">
        <v>65.083947091537695</v>
      </c>
      <c r="FC302" s="40">
        <v>64.615361491056703</v>
      </c>
      <c r="FD302" s="40">
        <v>65.332782203517198</v>
      </c>
      <c r="FE302" s="40">
        <v>69.883962122350795</v>
      </c>
      <c r="FF302" s="40">
        <v>74.559296557943796</v>
      </c>
      <c r="FG302" s="40">
        <v>80.318202314745207</v>
      </c>
      <c r="FH302" s="40">
        <v>85.398466857057002</v>
      </c>
      <c r="FI302" s="40">
        <v>89.766421163384905</v>
      </c>
      <c r="FJ302" s="40">
        <v>92.907034420562198</v>
      </c>
      <c r="FK302" s="40">
        <v>96.547873139936897</v>
      </c>
      <c r="FL302" s="40">
        <v>98.359236434691098</v>
      </c>
      <c r="FM302" s="40">
        <v>98.960995039831701</v>
      </c>
      <c r="FN302" s="40">
        <v>98.193521719524995</v>
      </c>
      <c r="FO302" s="40">
        <v>96.408161731549697</v>
      </c>
      <c r="FP302" s="40">
        <v>91.956410641815694</v>
      </c>
      <c r="FQ302" s="40">
        <v>87.051555689162797</v>
      </c>
      <c r="FR302" s="40">
        <v>83.055989779047096</v>
      </c>
      <c r="FS302" s="40">
        <v>79.544566361040097</v>
      </c>
      <c r="FT302" s="40">
        <v>77.190816173155</v>
      </c>
      <c r="FU302" s="40">
        <v>3.7191450405827303E-2</v>
      </c>
      <c r="FV302" s="40">
        <v>0</v>
      </c>
      <c r="FW302" s="40">
        <v>0</v>
      </c>
      <c r="FX302" s="41">
        <v>1</v>
      </c>
      <c r="FY302" s="22"/>
      <c r="FZ302" s="22"/>
    </row>
    <row r="303" spans="1:182" x14ac:dyDescent="0.2">
      <c r="A303" t="s">
        <v>42</v>
      </c>
      <c r="B303" t="s">
        <v>58</v>
      </c>
      <c r="C303" t="s">
        <v>3</v>
      </c>
      <c r="D303" t="s">
        <v>37</v>
      </c>
      <c r="E303" t="s">
        <v>78</v>
      </c>
      <c r="F303" s="22" t="s">
        <v>78</v>
      </c>
      <c r="G303" s="35">
        <v>43691</v>
      </c>
      <c r="H303" s="40">
        <v>338</v>
      </c>
      <c r="I303" s="40">
        <v>0.308648321471367</v>
      </c>
      <c r="J303" s="40">
        <v>0.25384091574510298</v>
      </c>
      <c r="K303" s="40">
        <v>0.21545641876003299</v>
      </c>
      <c r="L303" s="40">
        <v>0.1911518212461</v>
      </c>
      <c r="M303" s="40">
        <v>0.178837306265312</v>
      </c>
      <c r="N303" s="40">
        <v>0.17726823567964101</v>
      </c>
      <c r="O303" s="40">
        <v>0.19101244160754299</v>
      </c>
      <c r="P303" s="40">
        <v>0.21136818265875601</v>
      </c>
      <c r="Q303" s="40">
        <v>0.24237782104805</v>
      </c>
      <c r="R303" s="40">
        <v>0.27825487129903098</v>
      </c>
      <c r="S303" s="40">
        <v>0.34453102244428402</v>
      </c>
      <c r="T303" s="40">
        <v>0.41488779086345401</v>
      </c>
      <c r="U303" s="40">
        <v>0.49764232966334299</v>
      </c>
      <c r="V303" s="40">
        <v>0.57916628909803802</v>
      </c>
      <c r="W303" s="40">
        <v>0.66458946569689503</v>
      </c>
      <c r="X303" s="40">
        <v>0.76144644088800995</v>
      </c>
      <c r="Y303" s="40">
        <v>0.83619665388370901</v>
      </c>
      <c r="Z303" s="40">
        <v>0.88485697970532595</v>
      </c>
      <c r="AA303" s="40">
        <v>0.88104352427102495</v>
      </c>
      <c r="AB303" s="40">
        <v>0.829933557910704</v>
      </c>
      <c r="AC303" s="40">
        <v>0.74950241261209305</v>
      </c>
      <c r="AD303" s="40">
        <v>0.68318941072712003</v>
      </c>
      <c r="AE303" s="40">
        <v>0.544549217062686</v>
      </c>
      <c r="AF303" s="40">
        <v>0.43361711023348598</v>
      </c>
      <c r="AG303" s="40">
        <v>2.7172519141078402E-3</v>
      </c>
      <c r="AH303" s="40">
        <v>3.9525749577849501E-4</v>
      </c>
      <c r="AI303" s="40">
        <v>8.0956764989780893E-3</v>
      </c>
      <c r="AJ303" s="40">
        <v>2.7306735319617501E-3</v>
      </c>
      <c r="AK303" s="40">
        <v>5.2505182681893301E-3</v>
      </c>
      <c r="AL303" s="40">
        <v>7.1368910208690305E-4</v>
      </c>
      <c r="AM303" s="40">
        <v>-4.6607362558459403E-3</v>
      </c>
      <c r="AN303" s="40">
        <v>-1.2351480547338801E-2</v>
      </c>
      <c r="AO303" s="40">
        <v>-1.10430846791853E-2</v>
      </c>
      <c r="AP303" s="40">
        <v>-2.1931276425116698E-2</v>
      </c>
      <c r="AQ303" s="40">
        <v>2.3727266284938602E-3</v>
      </c>
      <c r="AR303" s="40">
        <v>-1.46288328147204E-2</v>
      </c>
      <c r="AS303" s="40">
        <v>-7.7769366476456298E-3</v>
      </c>
      <c r="AT303" s="40">
        <v>1.06116498158905E-2</v>
      </c>
      <c r="AU303" s="40">
        <v>0.126248733076995</v>
      </c>
      <c r="AV303" s="40">
        <v>0.16464368963260601</v>
      </c>
      <c r="AW303" s="40">
        <v>0.14807705916661101</v>
      </c>
      <c r="AX303" s="40">
        <v>0.13588613773173799</v>
      </c>
      <c r="AY303" s="40">
        <v>4.7462014669557101E-2</v>
      </c>
      <c r="AZ303" s="40">
        <v>-0.15894126782620599</v>
      </c>
      <c r="BA303" s="40">
        <v>-0.149066425845266</v>
      </c>
      <c r="BB303" s="40">
        <v>-9.0434364363950207E-2</v>
      </c>
      <c r="BC303" s="40">
        <v>-6.6473190408036398E-2</v>
      </c>
      <c r="BD303" s="40">
        <v>-3.3558336790771401E-2</v>
      </c>
      <c r="BE303" s="40">
        <v>1.041529459657E-2</v>
      </c>
      <c r="BF303" s="40">
        <v>6.9900274215121102E-3</v>
      </c>
      <c r="BG303" s="40">
        <v>1.4232698551845601E-2</v>
      </c>
      <c r="BH303" s="40">
        <v>7.4710806883247303E-3</v>
      </c>
      <c r="BI303" s="40">
        <v>9.5153062670483898E-3</v>
      </c>
      <c r="BJ303" s="40">
        <v>5.5570369796449802E-3</v>
      </c>
      <c r="BK303" s="40">
        <v>1.0164983259506499E-3</v>
      </c>
      <c r="BL303" s="40">
        <v>-7.2285925633380297E-3</v>
      </c>
      <c r="BM303" s="40">
        <v>-5.1728768351992204E-3</v>
      </c>
      <c r="BN303" s="40">
        <v>-1.3547669759584701E-2</v>
      </c>
      <c r="BO303" s="40">
        <v>1.10768397885902E-2</v>
      </c>
      <c r="BP303" s="40">
        <v>-7.8086498187295503E-3</v>
      </c>
      <c r="BQ303" s="40">
        <v>-9.3289736446080899E-4</v>
      </c>
      <c r="BR303" s="40">
        <v>2.3533533098164101E-2</v>
      </c>
      <c r="BS303" s="40">
        <v>0.14527538074158999</v>
      </c>
      <c r="BT303" s="40">
        <v>0.18276632708780199</v>
      </c>
      <c r="BU303" s="40">
        <v>0.16971463278596099</v>
      </c>
      <c r="BV303" s="40">
        <v>0.159201763309512</v>
      </c>
      <c r="BW303" s="40">
        <v>7.1923667435544195E-2</v>
      </c>
      <c r="BX303" s="40">
        <v>-0.139666333890759</v>
      </c>
      <c r="BY303" s="40">
        <v>-0.13206130459497001</v>
      </c>
      <c r="BZ303" s="40">
        <v>-7.9009021699557994E-2</v>
      </c>
      <c r="CA303" s="40">
        <v>-5.6771567528237997E-2</v>
      </c>
      <c r="CB303" s="40">
        <v>-2.8657294251727101E-2</v>
      </c>
      <c r="CC303" s="40">
        <v>1.57469355081266E-2</v>
      </c>
      <c r="CD303" s="40">
        <v>1.1557544982625199E-2</v>
      </c>
      <c r="CE303" s="40">
        <v>1.8483181330635201E-2</v>
      </c>
      <c r="CF303" s="40">
        <v>1.07542722442615E-2</v>
      </c>
      <c r="CG303" s="40">
        <v>1.24690854433623E-2</v>
      </c>
      <c r="CH303" s="40">
        <v>8.91152496549622E-3</v>
      </c>
      <c r="CI303" s="40">
        <v>4.9485337029134E-3</v>
      </c>
      <c r="CJ303" s="40">
        <v>-3.6804959513192198E-3</v>
      </c>
      <c r="CK303" s="40">
        <v>-1.1071887646926699E-3</v>
      </c>
      <c r="CL303" s="40">
        <v>-7.7412093217669904E-3</v>
      </c>
      <c r="CM303" s="40">
        <v>1.7105282048193799E-2</v>
      </c>
      <c r="CN303" s="40">
        <v>-3.0850118518253901E-3</v>
      </c>
      <c r="CO303" s="40">
        <v>3.80726339428124E-3</v>
      </c>
      <c r="CP303" s="40">
        <v>3.2483190095921002E-2</v>
      </c>
      <c r="CQ303" s="40">
        <v>0.158453178953782</v>
      </c>
      <c r="CR303" s="40">
        <v>0.195318010582823</v>
      </c>
      <c r="CS303" s="40">
        <v>0.184700750360832</v>
      </c>
      <c r="CT303" s="40">
        <v>0.17535009455898701</v>
      </c>
      <c r="CU303" s="40">
        <v>8.8865733624467202E-2</v>
      </c>
      <c r="CV303" s="40">
        <v>-0.12631657336372201</v>
      </c>
      <c r="CW303" s="40">
        <v>-0.120283609419206</v>
      </c>
      <c r="CX303" s="40">
        <v>-7.1095864174878995E-2</v>
      </c>
      <c r="CY303" s="40">
        <v>-5.00522530754526E-2</v>
      </c>
      <c r="CZ303" s="40">
        <v>-2.5262847119084102E-2</v>
      </c>
      <c r="DA303" s="40">
        <v>2.10785764196832E-2</v>
      </c>
      <c r="DB303" s="40">
        <v>1.6125062543738401E-2</v>
      </c>
      <c r="DC303" s="40">
        <v>2.27336641094249E-2</v>
      </c>
      <c r="DD303" s="40">
        <v>1.4037463800198199E-2</v>
      </c>
      <c r="DE303" s="40">
        <v>1.5422864619676201E-2</v>
      </c>
      <c r="DF303" s="40">
        <v>1.2266012951347501E-2</v>
      </c>
      <c r="DG303" s="40">
        <v>8.8805690798761504E-3</v>
      </c>
      <c r="DH303" s="40">
        <v>-1.32399339300417E-4</v>
      </c>
      <c r="DI303" s="40">
        <v>2.9584993058138801E-3</v>
      </c>
      <c r="DJ303" s="40">
        <v>-1.9347488839492599E-3</v>
      </c>
      <c r="DK303" s="40">
        <v>2.31337243077974E-2</v>
      </c>
      <c r="DL303" s="40">
        <v>1.6386261150787701E-3</v>
      </c>
      <c r="DM303" s="40">
        <v>8.5474241530233003E-3</v>
      </c>
      <c r="DN303" s="40">
        <v>4.1432847093677998E-2</v>
      </c>
      <c r="DO303" s="40">
        <v>0.171630977165974</v>
      </c>
      <c r="DP303" s="40">
        <v>0.207869694077844</v>
      </c>
      <c r="DQ303" s="40">
        <v>0.19968686793570201</v>
      </c>
      <c r="DR303" s="40">
        <v>0.19149842580846199</v>
      </c>
      <c r="DS303" s="40">
        <v>0.10580779981339</v>
      </c>
      <c r="DT303" s="40">
        <v>-0.112966812836685</v>
      </c>
      <c r="DU303" s="40">
        <v>-0.108505914243442</v>
      </c>
      <c r="DV303" s="40">
        <v>-6.3182706650199899E-2</v>
      </c>
      <c r="DW303" s="40">
        <v>-4.3332938622667197E-2</v>
      </c>
      <c r="DX303" s="40">
        <v>-2.1868399986441099E-2</v>
      </c>
      <c r="DY303" s="40">
        <v>2.8776619102145299E-2</v>
      </c>
      <c r="DZ303" s="40">
        <v>2.2719832469471998E-2</v>
      </c>
      <c r="EA303" s="40">
        <v>2.8870686162292401E-2</v>
      </c>
      <c r="EB303" s="40">
        <v>1.87778709565612E-2</v>
      </c>
      <c r="EC303" s="40">
        <v>1.9687652618535299E-2</v>
      </c>
      <c r="ED303" s="40">
        <v>1.71093608289055E-2</v>
      </c>
      <c r="EE303" s="40">
        <v>1.45578036616727E-2</v>
      </c>
      <c r="EF303" s="40">
        <v>4.9904886447003699E-3</v>
      </c>
      <c r="EG303" s="40">
        <v>8.8287071497999796E-3</v>
      </c>
      <c r="EH303" s="40">
        <v>6.4488577815827496E-3</v>
      </c>
      <c r="EI303" s="40">
        <v>3.1837837467893697E-2</v>
      </c>
      <c r="EJ303" s="40">
        <v>8.4588091110695696E-3</v>
      </c>
      <c r="EK303" s="40">
        <v>1.53914634362081E-2</v>
      </c>
      <c r="EL303" s="40">
        <v>5.43547303759516E-2</v>
      </c>
      <c r="EM303" s="40">
        <v>0.190657624830569</v>
      </c>
      <c r="EN303" s="40">
        <v>0.22599233153303999</v>
      </c>
      <c r="EO303" s="40">
        <v>0.22132444155505199</v>
      </c>
      <c r="EP303" s="40">
        <v>0.21481405138623599</v>
      </c>
      <c r="EQ303" s="40">
        <v>0.130269452579377</v>
      </c>
      <c r="ER303" s="40">
        <v>-9.3691878901238396E-2</v>
      </c>
      <c r="ES303" s="40">
        <v>-9.1500792993146299E-2</v>
      </c>
      <c r="ET303" s="40">
        <v>-5.17573639858077E-2</v>
      </c>
      <c r="EU303" s="40">
        <v>-3.3631315742868699E-2</v>
      </c>
      <c r="EV303" s="40">
        <v>-1.69673574473969E-2</v>
      </c>
      <c r="EW303" s="40">
        <v>74.821822402785799</v>
      </c>
      <c r="EX303" s="40">
        <v>72.685142193847895</v>
      </c>
      <c r="EY303" s="40">
        <v>70.405107370864798</v>
      </c>
      <c r="EZ303" s="40">
        <v>68.497968659315106</v>
      </c>
      <c r="FA303" s="40">
        <v>66.877829367382503</v>
      </c>
      <c r="FB303" s="40">
        <v>66.306732443412699</v>
      </c>
      <c r="FC303" s="40">
        <v>65.518572257690096</v>
      </c>
      <c r="FD303" s="40">
        <v>66.056587347649497</v>
      </c>
      <c r="FE303" s="40">
        <v>70.540336622170599</v>
      </c>
      <c r="FF303" s="40">
        <v>76.192106790481702</v>
      </c>
      <c r="FG303" s="40">
        <v>82.900754497968705</v>
      </c>
      <c r="FH303" s="40">
        <v>89.045560069646001</v>
      </c>
      <c r="FI303" s="40">
        <v>93.177597214161395</v>
      </c>
      <c r="FJ303" s="40">
        <v>95.636099825885097</v>
      </c>
      <c r="FK303" s="40">
        <v>98.519733023795695</v>
      </c>
      <c r="FL303" s="40">
        <v>100.882762623331</v>
      </c>
      <c r="FM303" s="40">
        <v>102.08531630876401</v>
      </c>
      <c r="FN303" s="40">
        <v>102.34677887405699</v>
      </c>
      <c r="FO303" s="40">
        <v>100.883052814858</v>
      </c>
      <c r="FP303" s="40">
        <v>95.950087057457907</v>
      </c>
      <c r="FQ303" s="40">
        <v>91.267266395821196</v>
      </c>
      <c r="FR303" s="40">
        <v>87.987231572838098</v>
      </c>
      <c r="FS303" s="40">
        <v>84.195008705745806</v>
      </c>
      <c r="FT303" s="40">
        <v>81.674695298897305</v>
      </c>
      <c r="FU303" s="40">
        <v>8.3280214931603494E-2</v>
      </c>
      <c r="FV303" s="40">
        <v>0</v>
      </c>
      <c r="FW303" s="40">
        <v>0</v>
      </c>
      <c r="FX303" s="41">
        <v>1</v>
      </c>
      <c r="FY303" s="22"/>
      <c r="FZ303" s="22"/>
    </row>
    <row r="304" spans="1:182" x14ac:dyDescent="0.2">
      <c r="A304" t="s">
        <v>42</v>
      </c>
      <c r="B304" t="s">
        <v>58</v>
      </c>
      <c r="C304" t="s">
        <v>3</v>
      </c>
      <c r="D304" t="s">
        <v>80</v>
      </c>
      <c r="E304" t="s">
        <v>1</v>
      </c>
      <c r="F304" s="22" t="s">
        <v>1</v>
      </c>
      <c r="G304" s="35">
        <v>43691</v>
      </c>
      <c r="H304" s="40">
        <v>14653</v>
      </c>
      <c r="I304" s="40">
        <v>18.8871579136622</v>
      </c>
      <c r="J304" s="40">
        <v>16.144696436217998</v>
      </c>
      <c r="K304" s="40">
        <v>14.397117078655601</v>
      </c>
      <c r="L304" s="40">
        <v>12.796600536660399</v>
      </c>
      <c r="M304" s="40">
        <v>12.0196504768226</v>
      </c>
      <c r="N304" s="40">
        <v>11.8930356217829</v>
      </c>
      <c r="O304" s="40">
        <v>12.4816914857245</v>
      </c>
      <c r="P304" s="40">
        <v>13.1466780724922</v>
      </c>
      <c r="Q304" s="40">
        <v>13.8632692942499</v>
      </c>
      <c r="R304" s="40">
        <v>15.4822486212522</v>
      </c>
      <c r="S304" s="40">
        <v>17.936658730147801</v>
      </c>
      <c r="T304" s="40">
        <v>21.117905345561901</v>
      </c>
      <c r="U304" s="40">
        <v>25.0032550541296</v>
      </c>
      <c r="V304" s="40">
        <v>29.209430146514102</v>
      </c>
      <c r="W304" s="40">
        <v>33.140446344689501</v>
      </c>
      <c r="X304" s="40">
        <v>36.7218029320412</v>
      </c>
      <c r="Y304" s="40">
        <v>39.512010261461199</v>
      </c>
      <c r="Z304" s="40">
        <v>41.434122174347998</v>
      </c>
      <c r="AA304" s="40">
        <v>41.3781674299168</v>
      </c>
      <c r="AB304" s="40">
        <v>39.465662570931997</v>
      </c>
      <c r="AC304" s="40">
        <v>36.672109485582702</v>
      </c>
      <c r="AD304" s="40">
        <v>34.075578849537699</v>
      </c>
      <c r="AE304" s="40">
        <v>29.5884380816027</v>
      </c>
      <c r="AF304" s="40">
        <v>24.7038415810892</v>
      </c>
      <c r="AG304" s="40">
        <v>-0.34846642985232801</v>
      </c>
      <c r="AH304" s="40">
        <v>-0.39551078448850402</v>
      </c>
      <c r="AI304" s="40">
        <v>-0.21276896186054101</v>
      </c>
      <c r="AJ304" s="40">
        <v>-0.246534893854954</v>
      </c>
      <c r="AK304" s="40">
        <v>-0.12293893780482</v>
      </c>
      <c r="AL304" s="40">
        <v>-0.13955683004510699</v>
      </c>
      <c r="AM304" s="40">
        <v>-3.8208233877603699E-3</v>
      </c>
      <c r="AN304" s="40">
        <v>0.149053169731653</v>
      </c>
      <c r="AO304" s="40">
        <v>-9.3503694138442305E-3</v>
      </c>
      <c r="AP304" s="40">
        <v>-0.19640099880346701</v>
      </c>
      <c r="AQ304" s="40">
        <v>-0.35672770607542198</v>
      </c>
      <c r="AR304" s="40">
        <v>-0.20629515975016</v>
      </c>
      <c r="AS304" s="40">
        <v>-6.2546274558983997E-2</v>
      </c>
      <c r="AT304" s="40">
        <v>-0.15552702271923799</v>
      </c>
      <c r="AU304" s="40">
        <v>2.7442111418900601</v>
      </c>
      <c r="AV304" s="40">
        <v>3.1520785070654598</v>
      </c>
      <c r="AW304" s="40">
        <v>3.5288866120873301</v>
      </c>
      <c r="AX304" s="40">
        <v>3.5213151570654402</v>
      </c>
      <c r="AY304" s="40">
        <v>2.6078896613581</v>
      </c>
      <c r="AZ304" s="40">
        <v>-0.97461590543882604</v>
      </c>
      <c r="BA304" s="40">
        <v>-1.24289376547644</v>
      </c>
      <c r="BB304" s="40">
        <v>-1.5043866805795001</v>
      </c>
      <c r="BC304" s="40">
        <v>-1.35724700357768</v>
      </c>
      <c r="BD304" s="40">
        <v>-0.57919959116288999</v>
      </c>
      <c r="BE304" s="40">
        <v>-0.23421967815532399</v>
      </c>
      <c r="BF304" s="40">
        <v>-0.27990743092123999</v>
      </c>
      <c r="BG304" s="40">
        <v>-0.102252905546259</v>
      </c>
      <c r="BH304" s="40">
        <v>-0.12600909748012301</v>
      </c>
      <c r="BI304" s="40">
        <v>-1.8668720742674699E-2</v>
      </c>
      <c r="BJ304" s="40">
        <v>-3.1646690089989701E-2</v>
      </c>
      <c r="BK304" s="40">
        <v>8.3829098222226894E-2</v>
      </c>
      <c r="BL304" s="40">
        <v>0.20720055874031201</v>
      </c>
      <c r="BM304" s="40">
        <v>5.9676238675510002E-2</v>
      </c>
      <c r="BN304" s="40">
        <v>-0.111219687382415</v>
      </c>
      <c r="BO304" s="40">
        <v>-0.26412984118303001</v>
      </c>
      <c r="BP304" s="40">
        <v>-0.11908543454687801</v>
      </c>
      <c r="BQ304" s="40">
        <v>2.3178778603326799E-2</v>
      </c>
      <c r="BR304" s="40">
        <v>1.8203085761135201E-2</v>
      </c>
      <c r="BS304" s="40">
        <v>2.9990102588585401</v>
      </c>
      <c r="BT304" s="40">
        <v>3.4017229799124999</v>
      </c>
      <c r="BU304" s="40">
        <v>3.8003514209393301</v>
      </c>
      <c r="BV304" s="40">
        <v>3.87633897873802</v>
      </c>
      <c r="BW304" s="40">
        <v>2.93838430727383</v>
      </c>
      <c r="BX304" s="40">
        <v>-0.68472064081626105</v>
      </c>
      <c r="BY304" s="40">
        <v>-1.0183139473739</v>
      </c>
      <c r="BZ304" s="40">
        <v>-1.19554869451697</v>
      </c>
      <c r="CA304" s="40">
        <v>-1.0699400096423399</v>
      </c>
      <c r="CB304" s="40">
        <v>-0.41426048541166</v>
      </c>
      <c r="CC304" s="40">
        <v>-0.155092725956435</v>
      </c>
      <c r="CD304" s="40">
        <v>-0.19984090039958499</v>
      </c>
      <c r="CE304" s="40">
        <v>-2.5709821604737101E-2</v>
      </c>
      <c r="CF304" s="40">
        <v>-4.2533298065036501E-2</v>
      </c>
      <c r="CG304" s="40">
        <v>5.35485139593301E-2</v>
      </c>
      <c r="CH304" s="40">
        <v>4.3091544119499101E-2</v>
      </c>
      <c r="CI304" s="40">
        <v>0.144535166923975</v>
      </c>
      <c r="CJ304" s="40">
        <v>0.247473263235061</v>
      </c>
      <c r="CK304" s="40">
        <v>0.10748385716450901</v>
      </c>
      <c r="CL304" s="40">
        <v>-5.2223370577470098E-2</v>
      </c>
      <c r="CM304" s="40">
        <v>-0.19999684203666099</v>
      </c>
      <c r="CN304" s="40">
        <v>-5.8684244535456898E-2</v>
      </c>
      <c r="CO304" s="40">
        <v>8.2551689281883001E-2</v>
      </c>
      <c r="CP304" s="40">
        <v>0.13852802966581901</v>
      </c>
      <c r="CQ304" s="40">
        <v>3.1754833510839999</v>
      </c>
      <c r="CR304" s="40">
        <v>3.5746259813218799</v>
      </c>
      <c r="CS304" s="40">
        <v>3.9883671205951101</v>
      </c>
      <c r="CT304" s="40">
        <v>4.12222739613002</v>
      </c>
      <c r="CU304" s="40">
        <v>3.16728389225913</v>
      </c>
      <c r="CV304" s="40">
        <v>-0.48394006363792802</v>
      </c>
      <c r="CW304" s="40">
        <v>-0.862770649486856</v>
      </c>
      <c r="CX304" s="40">
        <v>-0.98164844617396196</v>
      </c>
      <c r="CY304" s="40">
        <v>-0.87095206085741095</v>
      </c>
      <c r="CZ304" s="40">
        <v>-0.30002416321741299</v>
      </c>
      <c r="DA304" s="40">
        <v>-7.5965773757545305E-2</v>
      </c>
      <c r="DB304" s="40">
        <v>-0.11977436987793</v>
      </c>
      <c r="DC304" s="40">
        <v>5.08332623367845E-2</v>
      </c>
      <c r="DD304" s="40">
        <v>4.0942501350050002E-2</v>
      </c>
      <c r="DE304" s="40">
        <v>0.125765748661335</v>
      </c>
      <c r="DF304" s="40">
        <v>0.117829778328988</v>
      </c>
      <c r="DG304" s="40">
        <v>0.205241235625722</v>
      </c>
      <c r="DH304" s="40">
        <v>0.28774596772980998</v>
      </c>
      <c r="DI304" s="40">
        <v>0.15529147565350801</v>
      </c>
      <c r="DJ304" s="40">
        <v>6.7729462274744396E-3</v>
      </c>
      <c r="DK304" s="40">
        <v>-0.13586384289029099</v>
      </c>
      <c r="DL304" s="40">
        <v>1.71694547596388E-3</v>
      </c>
      <c r="DM304" s="40">
        <v>0.14192459996043899</v>
      </c>
      <c r="DN304" s="40">
        <v>0.25885297357050302</v>
      </c>
      <c r="DO304" s="40">
        <v>3.3519564433094602</v>
      </c>
      <c r="DP304" s="40">
        <v>3.7475289827312701</v>
      </c>
      <c r="DQ304" s="40">
        <v>4.1763828202508897</v>
      </c>
      <c r="DR304" s="40">
        <v>4.3681158135220199</v>
      </c>
      <c r="DS304" s="40">
        <v>3.3961834772444401</v>
      </c>
      <c r="DT304" s="40">
        <v>-0.28315948645959599</v>
      </c>
      <c r="DU304" s="40">
        <v>-0.70722735159980699</v>
      </c>
      <c r="DV304" s="40">
        <v>-0.76774819783095405</v>
      </c>
      <c r="DW304" s="40">
        <v>-0.67196411207248197</v>
      </c>
      <c r="DX304" s="40">
        <v>-0.18578784102316601</v>
      </c>
      <c r="DY304" s="40">
        <v>3.8280977939458699E-2</v>
      </c>
      <c r="DZ304" s="40">
        <v>-4.1710163106664002E-3</v>
      </c>
      <c r="EA304" s="40">
        <v>0.161349318651067</v>
      </c>
      <c r="EB304" s="40">
        <v>0.161468297724881</v>
      </c>
      <c r="EC304" s="40">
        <v>0.23003596572348101</v>
      </c>
      <c r="ED304" s="40">
        <v>0.225739918284105</v>
      </c>
      <c r="EE304" s="40">
        <v>0.29289115723571002</v>
      </c>
      <c r="EF304" s="40">
        <v>0.34589335673846899</v>
      </c>
      <c r="EG304" s="40">
        <v>0.22431808374286299</v>
      </c>
      <c r="EH304" s="40">
        <v>9.1954257648526494E-2</v>
      </c>
      <c r="EI304" s="40">
        <v>-4.3265977997899198E-2</v>
      </c>
      <c r="EJ304" s="40">
        <v>8.8926670679245798E-2</v>
      </c>
      <c r="EK304" s="40">
        <v>0.22764965312275001</v>
      </c>
      <c r="EL304" s="40">
        <v>0.43258308205087598</v>
      </c>
      <c r="EM304" s="40">
        <v>3.60675556027795</v>
      </c>
      <c r="EN304" s="40">
        <v>3.9971734555783098</v>
      </c>
      <c r="EO304" s="40">
        <v>4.4478476291028803</v>
      </c>
      <c r="EP304" s="40">
        <v>4.7231396351945998</v>
      </c>
      <c r="EQ304" s="40">
        <v>3.7266781231601702</v>
      </c>
      <c r="ER304" s="40">
        <v>6.7357781629689096E-3</v>
      </c>
      <c r="ES304" s="40">
        <v>-0.48264753349726902</v>
      </c>
      <c r="ET304" s="40">
        <v>-0.45891021176842201</v>
      </c>
      <c r="EU304" s="40">
        <v>-0.38465711813714498</v>
      </c>
      <c r="EV304" s="40">
        <v>-2.0848735271935401E-2</v>
      </c>
      <c r="EW304" s="40">
        <v>84.521967837282702</v>
      </c>
      <c r="EX304" s="40">
        <v>82.104140574119498</v>
      </c>
      <c r="EY304" s="40">
        <v>81.113934672611606</v>
      </c>
      <c r="EZ304" s="40">
        <v>78.178047192024493</v>
      </c>
      <c r="FA304" s="40">
        <v>76.197635389008596</v>
      </c>
      <c r="FB304" s="40">
        <v>75.228545664044901</v>
      </c>
      <c r="FC304" s="40">
        <v>74.760219928861304</v>
      </c>
      <c r="FD304" s="40">
        <v>74.292658183457704</v>
      </c>
      <c r="FE304" s="40">
        <v>78.3055082410701</v>
      </c>
      <c r="FF304" s="40">
        <v>81.940471419267595</v>
      </c>
      <c r="FG304" s="40">
        <v>86.451029507539701</v>
      </c>
      <c r="FH304" s="40">
        <v>91.347740594158594</v>
      </c>
      <c r="FI304" s="40">
        <v>95.346976604378497</v>
      </c>
      <c r="FJ304" s="40">
        <v>98.846976604378497</v>
      </c>
      <c r="FK304" s="40">
        <v>101.28362807474601</v>
      </c>
      <c r="FL304" s="40">
        <v>102.30398026151001</v>
      </c>
      <c r="FM304" s="40">
        <v>103.293422173238</v>
      </c>
      <c r="FN304" s="40">
        <v>103.792658183458</v>
      </c>
      <c r="FO304" s="40">
        <v>103.322804468714</v>
      </c>
      <c r="FP304" s="40">
        <v>101.79113020389801</v>
      </c>
      <c r="FQ304" s="40">
        <v>98.657695005260294</v>
      </c>
      <c r="FR304" s="40">
        <v>95.555170081659199</v>
      </c>
      <c r="FS304" s="40">
        <v>92.940559090225904</v>
      </c>
      <c r="FT304" s="40">
        <v>89.991057562246397</v>
      </c>
      <c r="FU304" s="40">
        <v>2.6344987839369002E-2</v>
      </c>
      <c r="FV304" s="40">
        <v>0</v>
      </c>
      <c r="FW304" s="40">
        <v>0</v>
      </c>
      <c r="FX304" s="41">
        <v>1</v>
      </c>
      <c r="FY304" s="22"/>
      <c r="FZ304" s="22"/>
    </row>
    <row r="305" spans="1:182" x14ac:dyDescent="0.2">
      <c r="A305" t="s">
        <v>42</v>
      </c>
      <c r="B305" t="s">
        <v>58</v>
      </c>
      <c r="C305" t="s">
        <v>3</v>
      </c>
      <c r="D305" t="s">
        <v>80</v>
      </c>
      <c r="E305" t="s">
        <v>1</v>
      </c>
      <c r="F305" s="22" t="s">
        <v>77</v>
      </c>
      <c r="G305" s="35">
        <v>43691</v>
      </c>
      <c r="H305" s="40">
        <v>12292</v>
      </c>
      <c r="I305" s="40">
        <v>16.358607000345799</v>
      </c>
      <c r="J305" s="40">
        <v>13.980338053626401</v>
      </c>
      <c r="K305" s="40">
        <v>12.4617469246932</v>
      </c>
      <c r="L305" s="40">
        <v>11.1555878941121</v>
      </c>
      <c r="M305" s="40">
        <v>10.481514509878799</v>
      </c>
      <c r="N305" s="40">
        <v>10.3613596938818</v>
      </c>
      <c r="O305" s="40">
        <v>10.8152743108161</v>
      </c>
      <c r="P305" s="40">
        <v>11.362073375208301</v>
      </c>
      <c r="Q305" s="40">
        <v>11.909924455971501</v>
      </c>
      <c r="R305" s="40">
        <v>13.2379334265454</v>
      </c>
      <c r="S305" s="40">
        <v>15.3261869998419</v>
      </c>
      <c r="T305" s="40">
        <v>18.007690292181799</v>
      </c>
      <c r="U305" s="40">
        <v>21.187730113316601</v>
      </c>
      <c r="V305" s="40">
        <v>24.6246386163624</v>
      </c>
      <c r="W305" s="40">
        <v>27.922229990384398</v>
      </c>
      <c r="X305" s="40">
        <v>30.871163012176702</v>
      </c>
      <c r="Y305" s="40">
        <v>33.2670178408965</v>
      </c>
      <c r="Z305" s="40">
        <v>34.855781590829203</v>
      </c>
      <c r="AA305" s="40">
        <v>34.727948123804403</v>
      </c>
      <c r="AB305" s="40">
        <v>33.128916907371803</v>
      </c>
      <c r="AC305" s="40">
        <v>30.9399682391055</v>
      </c>
      <c r="AD305" s="40">
        <v>28.978852164752201</v>
      </c>
      <c r="AE305" s="40">
        <v>25.327783041016801</v>
      </c>
      <c r="AF305" s="40">
        <v>21.195590796899399</v>
      </c>
      <c r="AG305" s="40">
        <v>-0.29888653053897402</v>
      </c>
      <c r="AH305" s="40">
        <v>-0.20682269974731801</v>
      </c>
      <c r="AI305" s="40">
        <v>-0.15798636464914501</v>
      </c>
      <c r="AJ305" s="40">
        <v>-0.15157513641563899</v>
      </c>
      <c r="AK305" s="40">
        <v>-2.3578368608719501E-2</v>
      </c>
      <c r="AL305" s="40">
        <v>-4.2410574560550703E-2</v>
      </c>
      <c r="AM305" s="40">
        <v>4.0815927268814398E-3</v>
      </c>
      <c r="AN305" s="40">
        <v>9.6936407892868101E-2</v>
      </c>
      <c r="AO305" s="40">
        <v>-4.2024811775963698E-2</v>
      </c>
      <c r="AP305" s="40">
        <v>-0.164377197878501</v>
      </c>
      <c r="AQ305" s="40">
        <v>-0.18080285291557599</v>
      </c>
      <c r="AR305" s="40">
        <v>-8.2676365442269403E-2</v>
      </c>
      <c r="AS305" s="40">
        <v>-9.5225357869587607E-2</v>
      </c>
      <c r="AT305" s="40">
        <v>-9.9740279695117298E-2</v>
      </c>
      <c r="AU305" s="40">
        <v>1.6704029639376601</v>
      </c>
      <c r="AV305" s="40">
        <v>2.0080969292384099</v>
      </c>
      <c r="AW305" s="40">
        <v>2.1694969515785498</v>
      </c>
      <c r="AX305" s="40">
        <v>2.3298937193911802</v>
      </c>
      <c r="AY305" s="40">
        <v>1.8609662021125299</v>
      </c>
      <c r="AZ305" s="40">
        <v>-0.50052062586132795</v>
      </c>
      <c r="BA305" s="40">
        <v>-0.80429663429154596</v>
      </c>
      <c r="BB305" s="40">
        <v>-1.00908112246732</v>
      </c>
      <c r="BC305" s="40">
        <v>-1.0661244989747001</v>
      </c>
      <c r="BD305" s="40">
        <v>-0.49209589345874699</v>
      </c>
      <c r="BE305" s="40">
        <v>-0.19636751252615101</v>
      </c>
      <c r="BF305" s="40">
        <v>-0.11715167734198199</v>
      </c>
      <c r="BG305" s="40">
        <v>-8.7212617635740397E-2</v>
      </c>
      <c r="BH305" s="40">
        <v>-6.2564401306664505E-2</v>
      </c>
      <c r="BI305" s="40">
        <v>3.7381664267620802E-2</v>
      </c>
      <c r="BJ305" s="40">
        <v>4.0859976500807298E-2</v>
      </c>
      <c r="BK305" s="40">
        <v>8.5587969848403E-2</v>
      </c>
      <c r="BL305" s="40">
        <v>0.15674498005550999</v>
      </c>
      <c r="BM305" s="40">
        <v>4.0184432646504203E-2</v>
      </c>
      <c r="BN305" s="40">
        <v>-0.10135765561122</v>
      </c>
      <c r="BO305" s="40">
        <v>-0.132573832718692</v>
      </c>
      <c r="BP305" s="40">
        <v>-2.7945896518387199E-2</v>
      </c>
      <c r="BQ305" s="40">
        <v>-4.1054535882039701E-2</v>
      </c>
      <c r="BR305" s="40">
        <v>6.5537696626664393E-2</v>
      </c>
      <c r="BS305" s="40">
        <v>1.90470431480842</v>
      </c>
      <c r="BT305" s="40">
        <v>2.21010170735414</v>
      </c>
      <c r="BU305" s="40">
        <v>2.3465436376116799</v>
      </c>
      <c r="BV305" s="40">
        <v>2.5096691661605801</v>
      </c>
      <c r="BW305" s="40">
        <v>2.1060878972164399</v>
      </c>
      <c r="BX305" s="40">
        <v>-0.27036313573401299</v>
      </c>
      <c r="BY305" s="40">
        <v>-0.61938520169831202</v>
      </c>
      <c r="BZ305" s="40">
        <v>-0.742152528390294</v>
      </c>
      <c r="CA305" s="40">
        <v>-0.82249060008853903</v>
      </c>
      <c r="CB305" s="40">
        <v>-0.33867513497625001</v>
      </c>
      <c r="CC305" s="40">
        <v>-0.125363152951082</v>
      </c>
      <c r="CD305" s="40">
        <v>-5.5045800386193798E-2</v>
      </c>
      <c r="CE305" s="40">
        <v>-3.8194936050200697E-2</v>
      </c>
      <c r="CF305" s="40">
        <v>-9.1583732092374403E-4</v>
      </c>
      <c r="CG305" s="40">
        <v>7.9602397337053002E-2</v>
      </c>
      <c r="CH305" s="40">
        <v>9.8532906501319698E-2</v>
      </c>
      <c r="CI305" s="40">
        <v>0.142039038352335</v>
      </c>
      <c r="CJ305" s="40">
        <v>0.198168214942295</v>
      </c>
      <c r="CK305" s="40">
        <v>9.7122304901947995E-2</v>
      </c>
      <c r="CL305" s="40">
        <v>-5.7710512611443401E-2</v>
      </c>
      <c r="CM305" s="40">
        <v>-9.9170560248949505E-2</v>
      </c>
      <c r="CN305" s="40">
        <v>9.9602595345063306E-3</v>
      </c>
      <c r="CO305" s="40">
        <v>-3.5359895924154702E-3</v>
      </c>
      <c r="CP305" s="40">
        <v>0.18000871954578401</v>
      </c>
      <c r="CQ305" s="40">
        <v>2.0669807166763201</v>
      </c>
      <c r="CR305" s="40">
        <v>2.3500096013159801</v>
      </c>
      <c r="CS305" s="40">
        <v>2.4691656330262202</v>
      </c>
      <c r="CT305" s="40">
        <v>2.6341810929485199</v>
      </c>
      <c r="CU305" s="40">
        <v>2.2758584365385301</v>
      </c>
      <c r="CV305" s="40">
        <v>-0.110956759193699</v>
      </c>
      <c r="CW305" s="40">
        <v>-0.49131610677439302</v>
      </c>
      <c r="CX305" s="40">
        <v>-0.55727859726912099</v>
      </c>
      <c r="CY305" s="40">
        <v>-0.65375050389462697</v>
      </c>
      <c r="CZ305" s="40">
        <v>-0.232416385012332</v>
      </c>
      <c r="DA305" s="40">
        <v>-5.4358793376013299E-2</v>
      </c>
      <c r="DB305" s="40">
        <v>7.0600765695939703E-3</v>
      </c>
      <c r="DC305" s="40">
        <v>1.0822745535339E-2</v>
      </c>
      <c r="DD305" s="40">
        <v>6.0732726664817001E-2</v>
      </c>
      <c r="DE305" s="40">
        <v>0.121823130406485</v>
      </c>
      <c r="DF305" s="40">
        <v>0.15620583650183201</v>
      </c>
      <c r="DG305" s="40">
        <v>0.198490106856267</v>
      </c>
      <c r="DH305" s="40">
        <v>0.23959144982907901</v>
      </c>
      <c r="DI305" s="40">
        <v>0.15406017715739201</v>
      </c>
      <c r="DJ305" s="40">
        <v>-1.40633696116672E-2</v>
      </c>
      <c r="DK305" s="40">
        <v>-6.5767287779206707E-2</v>
      </c>
      <c r="DL305" s="40">
        <v>4.7866415587399902E-2</v>
      </c>
      <c r="DM305" s="40">
        <v>3.3982556697208698E-2</v>
      </c>
      <c r="DN305" s="40">
        <v>0.29447974246490399</v>
      </c>
      <c r="DO305" s="40">
        <v>2.2292571185442198</v>
      </c>
      <c r="DP305" s="40">
        <v>2.48991749527783</v>
      </c>
      <c r="DQ305" s="40">
        <v>2.5917876284407599</v>
      </c>
      <c r="DR305" s="40">
        <v>2.7586930197364499</v>
      </c>
      <c r="DS305" s="40">
        <v>2.4456289758606302</v>
      </c>
      <c r="DT305" s="40">
        <v>4.8449617346615501E-2</v>
      </c>
      <c r="DU305" s="40">
        <v>-0.36324701185047398</v>
      </c>
      <c r="DV305" s="40">
        <v>-0.37240466614794798</v>
      </c>
      <c r="DW305" s="40">
        <v>-0.48501040770071502</v>
      </c>
      <c r="DX305" s="40">
        <v>-0.12615763504841301</v>
      </c>
      <c r="DY305" s="40">
        <v>4.8160224636809502E-2</v>
      </c>
      <c r="DZ305" s="40">
        <v>9.6731098974930194E-2</v>
      </c>
      <c r="EA305" s="40">
        <v>8.1596492548743793E-2</v>
      </c>
      <c r="EB305" s="40">
        <v>0.149743461773791</v>
      </c>
      <c r="EC305" s="40">
        <v>0.18278316328282501</v>
      </c>
      <c r="ED305" s="40">
        <v>0.23947638756319001</v>
      </c>
      <c r="EE305" s="40">
        <v>0.27999648397778798</v>
      </c>
      <c r="EF305" s="40">
        <v>0.299400021991721</v>
      </c>
      <c r="EG305" s="40">
        <v>0.23626942157986</v>
      </c>
      <c r="EH305" s="40">
        <v>4.8956172655614298E-2</v>
      </c>
      <c r="EI305" s="40">
        <v>-1.7538267582322901E-2</v>
      </c>
      <c r="EJ305" s="40">
        <v>0.102596884511282</v>
      </c>
      <c r="EK305" s="40">
        <v>8.81533786847567E-2</v>
      </c>
      <c r="EL305" s="40">
        <v>0.45975771878668598</v>
      </c>
      <c r="EM305" s="40">
        <v>2.4635584694149801</v>
      </c>
      <c r="EN305" s="40">
        <v>2.6919222733935602</v>
      </c>
      <c r="EO305" s="40">
        <v>2.7688343144738901</v>
      </c>
      <c r="EP305" s="40">
        <v>2.9384684665058498</v>
      </c>
      <c r="EQ305" s="40">
        <v>2.6907506709645399</v>
      </c>
      <c r="ER305" s="40">
        <v>0.27860710747393103</v>
      </c>
      <c r="ES305" s="40">
        <v>-0.17833557925724</v>
      </c>
      <c r="ET305" s="40">
        <v>-0.10547607207092</v>
      </c>
      <c r="EU305" s="40">
        <v>-0.241376508814551</v>
      </c>
      <c r="EV305" s="40">
        <v>2.72631234340837E-2</v>
      </c>
      <c r="EW305" s="40">
        <v>84.559124778827197</v>
      </c>
      <c r="EX305" s="40">
        <v>82.137401251027995</v>
      </c>
      <c r="EY305" s="40">
        <v>81.147980162982506</v>
      </c>
      <c r="EZ305" s="40">
        <v>78.202556881899994</v>
      </c>
      <c r="FA305" s="40">
        <v>76.223714705809101</v>
      </c>
      <c r="FB305" s="40">
        <v>75.252909512298501</v>
      </c>
      <c r="FC305" s="40">
        <v>74.780833354100693</v>
      </c>
      <c r="FD305" s="40">
        <v>74.307486231215904</v>
      </c>
      <c r="FE305" s="40">
        <v>78.312981284421994</v>
      </c>
      <c r="FF305" s="40">
        <v>81.937797492959902</v>
      </c>
      <c r="FG305" s="40">
        <v>86.447105440227304</v>
      </c>
      <c r="FH305" s="40">
        <v>91.350213073491702</v>
      </c>
      <c r="FI305" s="40">
        <v>95.351484038178796</v>
      </c>
      <c r="FJ305" s="40">
        <v>98.851484038178796</v>
      </c>
      <c r="FK305" s="40">
        <v>101.295636354574</v>
      </c>
      <c r="FL305" s="40">
        <v>102.315523213796</v>
      </c>
      <c r="FM305" s="40">
        <v>103.30621526652899</v>
      </c>
      <c r="FN305" s="40">
        <v>103.807486231216</v>
      </c>
      <c r="FO305" s="40">
        <v>103.337952002392</v>
      </c>
      <c r="FP305" s="40">
        <v>101.81002816058999</v>
      </c>
      <c r="FQ305" s="40">
        <v>98.682670022677996</v>
      </c>
      <c r="FR305" s="40">
        <v>95.584506691255299</v>
      </c>
      <c r="FS305" s="40">
        <v>92.979577341939304</v>
      </c>
      <c r="FT305" s="40">
        <v>90.029929972337797</v>
      </c>
      <c r="FU305" s="40">
        <v>2.2311400663531201E-2</v>
      </c>
      <c r="FV305" s="40">
        <v>0</v>
      </c>
      <c r="FW305" s="40">
        <v>0</v>
      </c>
      <c r="FX305" s="41">
        <v>1</v>
      </c>
      <c r="FY305" s="22"/>
      <c r="FZ305" s="22"/>
    </row>
    <row r="306" spans="1:182" x14ac:dyDescent="0.2">
      <c r="A306" t="s">
        <v>42</v>
      </c>
      <c r="B306" t="s">
        <v>58</v>
      </c>
      <c r="C306" t="s">
        <v>3</v>
      </c>
      <c r="D306" t="s">
        <v>80</v>
      </c>
      <c r="E306" t="s">
        <v>1</v>
      </c>
      <c r="F306" s="22" t="s">
        <v>78</v>
      </c>
      <c r="G306" s="35">
        <v>43691</v>
      </c>
      <c r="H306" s="40">
        <v>2361</v>
      </c>
      <c r="I306" s="40">
        <v>2.6200317098583001</v>
      </c>
      <c r="J306" s="40">
        <v>2.2359136606118799</v>
      </c>
      <c r="K306" s="40">
        <v>1.9891985785874799</v>
      </c>
      <c r="L306" s="40">
        <v>1.7699112621225099</v>
      </c>
      <c r="M306" s="40">
        <v>1.6833509728165801</v>
      </c>
      <c r="N306" s="40">
        <v>1.72689979010563</v>
      </c>
      <c r="O306" s="40">
        <v>1.87058884873053</v>
      </c>
      <c r="P306" s="40">
        <v>1.9901102066673</v>
      </c>
      <c r="Q306" s="40">
        <v>2.1305078551391099</v>
      </c>
      <c r="R306" s="40">
        <v>2.3776440949201301</v>
      </c>
      <c r="S306" s="40">
        <v>2.6854865694267098</v>
      </c>
      <c r="T306" s="40">
        <v>3.1630157324111501</v>
      </c>
      <c r="U306" s="40">
        <v>3.8079125008900099</v>
      </c>
      <c r="V306" s="40">
        <v>4.5065757767559003</v>
      </c>
      <c r="W306" s="40">
        <v>5.1437763523890796</v>
      </c>
      <c r="X306" s="40">
        <v>5.7552056702442398</v>
      </c>
      <c r="Y306" s="40">
        <v>6.2189417290943902</v>
      </c>
      <c r="Z306" s="40">
        <v>6.5513419161908404</v>
      </c>
      <c r="AA306" s="40">
        <v>6.5015883415357196</v>
      </c>
      <c r="AB306" s="40">
        <v>6.2180882983620602</v>
      </c>
      <c r="AC306" s="40">
        <v>5.7004251616395498</v>
      </c>
      <c r="AD306" s="40">
        <v>5.1513226143214403</v>
      </c>
      <c r="AE306" s="40">
        <v>4.3372372002724298</v>
      </c>
      <c r="AF306" s="40">
        <v>3.51578506880514</v>
      </c>
      <c r="AG306" s="40">
        <v>-0.129812002731655</v>
      </c>
      <c r="AH306" s="40">
        <v>-0.11957873462237401</v>
      </c>
      <c r="AI306" s="40">
        <v>-7.8689816022884301E-2</v>
      </c>
      <c r="AJ306" s="40">
        <v>-7.6753708809671806E-2</v>
      </c>
      <c r="AK306" s="40">
        <v>-4.8437618139914602E-2</v>
      </c>
      <c r="AL306" s="40">
        <v>-2.2892132271779001E-2</v>
      </c>
      <c r="AM306" s="40">
        <v>-3.4259045683233402E-2</v>
      </c>
      <c r="AN306" s="40">
        <v>-6.29251148024077E-2</v>
      </c>
      <c r="AO306" s="40">
        <v>-6.9068404400507696E-2</v>
      </c>
      <c r="AP306" s="40">
        <v>-5.0635601317488801E-2</v>
      </c>
      <c r="AQ306" s="40">
        <v>-0.115737472599071</v>
      </c>
      <c r="AR306" s="40">
        <v>-7.9106485407375804E-2</v>
      </c>
      <c r="AS306" s="40">
        <v>9.8552891194367692E-3</v>
      </c>
      <c r="AT306" s="40">
        <v>-0.130876986976634</v>
      </c>
      <c r="AU306" s="40">
        <v>0.958327353032569</v>
      </c>
      <c r="AV306" s="40">
        <v>1.0944096492183</v>
      </c>
      <c r="AW306" s="40">
        <v>1.1631438858756999</v>
      </c>
      <c r="AX306" s="40">
        <v>1.2923258007074601</v>
      </c>
      <c r="AY306" s="40">
        <v>0.65955574930717598</v>
      </c>
      <c r="AZ306" s="40">
        <v>-0.75066543853337497</v>
      </c>
      <c r="BA306" s="40">
        <v>-0.70558678561703503</v>
      </c>
      <c r="BB306" s="40">
        <v>-0.660809043004979</v>
      </c>
      <c r="BC306" s="40">
        <v>-0.40874519478186999</v>
      </c>
      <c r="BD306" s="40">
        <v>-0.27618395742448698</v>
      </c>
      <c r="BE306" s="40">
        <v>-0.102577323724765</v>
      </c>
      <c r="BF306" s="40">
        <v>-9.5897419867713496E-2</v>
      </c>
      <c r="BG306" s="40">
        <v>-5.3591863614121202E-2</v>
      </c>
      <c r="BH306" s="40">
        <v>-5.04158512260829E-2</v>
      </c>
      <c r="BI306" s="40">
        <v>-2.52683752366572E-2</v>
      </c>
      <c r="BJ306" s="40">
        <v>-5.4332057442543803E-3</v>
      </c>
      <c r="BK306" s="40">
        <v>-1.44107894695388E-2</v>
      </c>
      <c r="BL306" s="40">
        <v>-3.6473577052057303E-2</v>
      </c>
      <c r="BM306" s="40">
        <v>-4.8266574716512002E-2</v>
      </c>
      <c r="BN306" s="40">
        <v>-3.0909588730957699E-2</v>
      </c>
      <c r="BO306" s="40">
        <v>-9.8519489573055896E-2</v>
      </c>
      <c r="BP306" s="40">
        <v>-5.6359783898248798E-2</v>
      </c>
      <c r="BQ306" s="40">
        <v>3.2188848647181703E-2</v>
      </c>
      <c r="BR306" s="40">
        <v>-7.5949962525430306E-2</v>
      </c>
      <c r="BS306" s="40">
        <v>1.0321001196317401</v>
      </c>
      <c r="BT306" s="40">
        <v>1.1778111179148301</v>
      </c>
      <c r="BU306" s="40">
        <v>1.2843167537642699</v>
      </c>
      <c r="BV306" s="40">
        <v>1.4014810883537101</v>
      </c>
      <c r="BW306" s="40">
        <v>0.75884126528992601</v>
      </c>
      <c r="BX306" s="40">
        <v>-0.65133571945697299</v>
      </c>
      <c r="BY306" s="40">
        <v>-0.63031362671607805</v>
      </c>
      <c r="BZ306" s="40">
        <v>-0.58395725566629697</v>
      </c>
      <c r="CA306" s="40">
        <v>-0.34467725086020301</v>
      </c>
      <c r="CB306" s="40">
        <v>-0.23382948976582801</v>
      </c>
      <c r="CC306" s="40">
        <v>-8.3714668008779802E-2</v>
      </c>
      <c r="CD306" s="40">
        <v>-7.9495813408314797E-2</v>
      </c>
      <c r="CE306" s="40">
        <v>-3.6209098230952197E-2</v>
      </c>
      <c r="CF306" s="40">
        <v>-3.2174331295915501E-2</v>
      </c>
      <c r="CG306" s="40">
        <v>-9.2214281816313994E-3</v>
      </c>
      <c r="CH306" s="40">
        <v>6.65879358410455E-3</v>
      </c>
      <c r="CI306" s="40">
        <v>-6.6394767908197698E-4</v>
      </c>
      <c r="CJ306" s="40">
        <v>-1.8153322584691298E-2</v>
      </c>
      <c r="CK306" s="40">
        <v>-3.3859290845366999E-2</v>
      </c>
      <c r="CL306" s="40">
        <v>-1.7247412504287199E-2</v>
      </c>
      <c r="CM306" s="40">
        <v>-8.6594366979863294E-2</v>
      </c>
      <c r="CN306" s="40">
        <v>-4.0605487725622502E-2</v>
      </c>
      <c r="CO306" s="40">
        <v>4.76570039420448E-2</v>
      </c>
      <c r="CP306" s="40">
        <v>-3.7907672713075102E-2</v>
      </c>
      <c r="CQ306" s="40">
        <v>1.0831949130465499</v>
      </c>
      <c r="CR306" s="40">
        <v>1.23557472107065</v>
      </c>
      <c r="CS306" s="40">
        <v>1.36824071293862</v>
      </c>
      <c r="CT306" s="40">
        <v>1.4770817080610299</v>
      </c>
      <c r="CU306" s="40">
        <v>0.827606111209087</v>
      </c>
      <c r="CV306" s="40">
        <v>-0.58254025860980396</v>
      </c>
      <c r="CW306" s="40">
        <v>-0.57817966616364302</v>
      </c>
      <c r="CX306" s="40">
        <v>-0.53072994186682199</v>
      </c>
      <c r="CY306" s="40">
        <v>-0.30030398806831399</v>
      </c>
      <c r="CZ306" s="40">
        <v>-0.204494914488587</v>
      </c>
      <c r="DA306" s="40">
        <v>-6.4852012292794303E-2</v>
      </c>
      <c r="DB306" s="40">
        <v>-6.3094206948916001E-2</v>
      </c>
      <c r="DC306" s="40">
        <v>-1.8826332847783098E-2</v>
      </c>
      <c r="DD306" s="40">
        <v>-1.39328113657481E-2</v>
      </c>
      <c r="DE306" s="40">
        <v>6.8255188733944002E-3</v>
      </c>
      <c r="DF306" s="40">
        <v>1.8750792912463499E-2</v>
      </c>
      <c r="DG306" s="40">
        <v>1.3082894111374799E-2</v>
      </c>
      <c r="DH306" s="40">
        <v>1.6693188267467499E-4</v>
      </c>
      <c r="DI306" s="40">
        <v>-1.9452006974221898E-2</v>
      </c>
      <c r="DJ306" s="40">
        <v>-3.58523627761666E-3</v>
      </c>
      <c r="DK306" s="40">
        <v>-7.4669244386670802E-2</v>
      </c>
      <c r="DL306" s="40">
        <v>-2.4851191552996199E-2</v>
      </c>
      <c r="DM306" s="40">
        <v>6.3125159236907799E-2</v>
      </c>
      <c r="DN306" s="40">
        <v>1.3461709928013399E-4</v>
      </c>
      <c r="DO306" s="40">
        <v>1.13428970646137</v>
      </c>
      <c r="DP306" s="40">
        <v>1.29333832422647</v>
      </c>
      <c r="DQ306" s="40">
        <v>1.45216467211297</v>
      </c>
      <c r="DR306" s="40">
        <v>1.5526823277683399</v>
      </c>
      <c r="DS306" s="40">
        <v>0.89637095712824799</v>
      </c>
      <c r="DT306" s="40">
        <v>-0.51374479776263504</v>
      </c>
      <c r="DU306" s="40">
        <v>-0.526045705611209</v>
      </c>
      <c r="DV306" s="40">
        <v>-0.477502628067346</v>
      </c>
      <c r="DW306" s="40">
        <v>-0.25593072527642502</v>
      </c>
      <c r="DX306" s="40">
        <v>-0.17516033921134599</v>
      </c>
      <c r="DY306" s="40">
        <v>-3.7617333285904303E-2</v>
      </c>
      <c r="DZ306" s="40">
        <v>-3.9412892194255103E-2</v>
      </c>
      <c r="EA306" s="40">
        <v>6.27161956097995E-3</v>
      </c>
      <c r="EB306" s="40">
        <v>1.24050462178407E-2</v>
      </c>
      <c r="EC306" s="40">
        <v>2.99947617766518E-2</v>
      </c>
      <c r="ED306" s="40">
        <v>3.6209719439988103E-2</v>
      </c>
      <c r="EE306" s="40">
        <v>3.2931150325069401E-2</v>
      </c>
      <c r="EF306" s="40">
        <v>2.66184696330251E-2</v>
      </c>
      <c r="EG306" s="40">
        <v>1.3498227097737401E-3</v>
      </c>
      <c r="EH306" s="40">
        <v>1.6140776308914501E-2</v>
      </c>
      <c r="EI306" s="40">
        <v>-5.7451261360655502E-2</v>
      </c>
      <c r="EJ306" s="40">
        <v>-2.1044900438691402E-3</v>
      </c>
      <c r="EK306" s="40">
        <v>8.5458718764652705E-2</v>
      </c>
      <c r="EL306" s="40">
        <v>5.5061641550483799E-2</v>
      </c>
      <c r="EM306" s="40">
        <v>1.20806247306054</v>
      </c>
      <c r="EN306" s="40">
        <v>1.3767397929229901</v>
      </c>
      <c r="EO306" s="40">
        <v>1.5733375400015399</v>
      </c>
      <c r="EP306" s="40">
        <v>1.6618376154146</v>
      </c>
      <c r="EQ306" s="40">
        <v>0.99565647311099803</v>
      </c>
      <c r="ER306" s="40">
        <v>-0.41441507868623301</v>
      </c>
      <c r="ES306" s="40">
        <v>-0.45077254671025202</v>
      </c>
      <c r="ET306" s="40">
        <v>-0.40065084072866403</v>
      </c>
      <c r="EU306" s="40">
        <v>-0.19186278135475901</v>
      </c>
      <c r="EV306" s="40">
        <v>-0.132805871552687</v>
      </c>
      <c r="EW306" s="40">
        <v>84.527225806451597</v>
      </c>
      <c r="EX306" s="40">
        <v>82.099956989247303</v>
      </c>
      <c r="EY306" s="40">
        <v>81.104344086021499</v>
      </c>
      <c r="EZ306" s="40">
        <v>78.183354838709704</v>
      </c>
      <c r="FA306" s="40">
        <v>76.192129032258094</v>
      </c>
      <c r="FB306" s="40">
        <v>75.220344086021498</v>
      </c>
      <c r="FC306" s="40">
        <v>74.756086021505396</v>
      </c>
      <c r="FD306" s="40">
        <v>74.299354838709704</v>
      </c>
      <c r="FE306" s="40">
        <v>78.333849462365606</v>
      </c>
      <c r="FF306" s="40">
        <v>81.966150537634405</v>
      </c>
      <c r="FG306" s="40">
        <v>86.478064516128995</v>
      </c>
      <c r="FH306" s="40">
        <v>91.381505376344094</v>
      </c>
      <c r="FI306" s="40">
        <v>95.373978494623699</v>
      </c>
      <c r="FJ306" s="40">
        <v>98.873978494623699</v>
      </c>
      <c r="FK306" s="40">
        <v>101.302494623656</v>
      </c>
      <c r="FL306" s="40">
        <v>102.318795698925</v>
      </c>
      <c r="FM306" s="40">
        <v>103.30688172043</v>
      </c>
      <c r="FN306" s="40">
        <v>103.79935483871</v>
      </c>
      <c r="FO306" s="40">
        <v>103.320043010753</v>
      </c>
      <c r="FP306" s="40">
        <v>101.784301075269</v>
      </c>
      <c r="FQ306" s="40">
        <v>98.667053763440904</v>
      </c>
      <c r="FR306" s="40">
        <v>95.578021505376299</v>
      </c>
      <c r="FS306" s="40">
        <v>92.962021505376299</v>
      </c>
      <c r="FT306" s="40">
        <v>89.999010752688207</v>
      </c>
      <c r="FU306" s="40">
        <v>5.4461708157536003E-2</v>
      </c>
      <c r="FV306" s="40">
        <v>0</v>
      </c>
      <c r="FW306" s="40">
        <v>0</v>
      </c>
      <c r="FX306" s="41">
        <v>1</v>
      </c>
      <c r="FY306" s="22"/>
      <c r="FZ306" s="22"/>
    </row>
    <row r="307" spans="1:182" x14ac:dyDescent="0.2">
      <c r="A307" t="s">
        <v>42</v>
      </c>
      <c r="B307" t="s">
        <v>58</v>
      </c>
      <c r="C307" t="s">
        <v>3</v>
      </c>
      <c r="D307" t="s">
        <v>80</v>
      </c>
      <c r="E307" t="s">
        <v>77</v>
      </c>
      <c r="F307" s="22" t="s">
        <v>1</v>
      </c>
      <c r="G307" s="35">
        <v>43691</v>
      </c>
      <c r="H307" s="40">
        <v>7166</v>
      </c>
      <c r="I307" s="40">
        <v>9.6519589875313994</v>
      </c>
      <c r="J307" s="40">
        <v>8.3060894015870694</v>
      </c>
      <c r="K307" s="40">
        <v>7.4749436040746096</v>
      </c>
      <c r="L307" s="40">
        <v>6.7186558693615899</v>
      </c>
      <c r="M307" s="40">
        <v>6.3642983875307504</v>
      </c>
      <c r="N307" s="40">
        <v>6.4556832294798303</v>
      </c>
      <c r="O307" s="40">
        <v>6.9418345497507401</v>
      </c>
      <c r="P307" s="40">
        <v>7.2981157025429697</v>
      </c>
      <c r="Q307" s="40">
        <v>7.5067983016938902</v>
      </c>
      <c r="R307" s="40">
        <v>8.11809887754813</v>
      </c>
      <c r="S307" s="40">
        <v>9.08954258662712</v>
      </c>
      <c r="T307" s="40">
        <v>10.4528246737771</v>
      </c>
      <c r="U307" s="40">
        <v>12.2188040457853</v>
      </c>
      <c r="V307" s="40">
        <v>14.2717233979689</v>
      </c>
      <c r="W307" s="40">
        <v>16.167098312984798</v>
      </c>
      <c r="X307" s="40">
        <v>18.119262641539802</v>
      </c>
      <c r="Y307" s="40">
        <v>19.691462760055401</v>
      </c>
      <c r="Z307" s="40">
        <v>20.9876087640564</v>
      </c>
      <c r="AA307" s="40">
        <v>21.088764829518698</v>
      </c>
      <c r="AB307" s="40">
        <v>20.280131679024802</v>
      </c>
      <c r="AC307" s="40">
        <v>18.7986005208999</v>
      </c>
      <c r="AD307" s="40">
        <v>17.493901376402299</v>
      </c>
      <c r="AE307" s="40">
        <v>15.159083754282801</v>
      </c>
      <c r="AF307" s="40">
        <v>12.634792979190101</v>
      </c>
      <c r="AG307" s="40">
        <v>-0.241473388799779</v>
      </c>
      <c r="AH307" s="40">
        <v>-0.213844935182225</v>
      </c>
      <c r="AI307" s="40">
        <v>-0.114455965944434</v>
      </c>
      <c r="AJ307" s="40">
        <v>-9.42015359773858E-2</v>
      </c>
      <c r="AK307" s="40">
        <v>-1.5121002663546599E-2</v>
      </c>
      <c r="AL307" s="40">
        <v>-2.28903248521794E-2</v>
      </c>
      <c r="AM307" s="40">
        <v>4.6472975709747899E-2</v>
      </c>
      <c r="AN307" s="40">
        <v>1.4580959432685101E-2</v>
      </c>
      <c r="AO307" s="40">
        <v>-9.7407405078299106E-2</v>
      </c>
      <c r="AP307" s="40">
        <v>-5.9250180979870101E-2</v>
      </c>
      <c r="AQ307" s="40">
        <v>-0.13909402794039699</v>
      </c>
      <c r="AR307" s="40">
        <v>-0.142645891129804</v>
      </c>
      <c r="AS307" s="40">
        <v>-3.6291649539625299E-3</v>
      </c>
      <c r="AT307" s="40">
        <v>-9.8661632364023505E-2</v>
      </c>
      <c r="AU307" s="40">
        <v>1.62114313383386</v>
      </c>
      <c r="AV307" s="40">
        <v>2.0731165673555298</v>
      </c>
      <c r="AW307" s="40">
        <v>2.1797282712165398</v>
      </c>
      <c r="AX307" s="40">
        <v>2.4813298846881402</v>
      </c>
      <c r="AY307" s="40">
        <v>1.9967036731925401</v>
      </c>
      <c r="AZ307" s="40">
        <v>-0.35564188262912799</v>
      </c>
      <c r="BA307" s="40">
        <v>-0.75423946351656002</v>
      </c>
      <c r="BB307" s="40">
        <v>-0.84279325900501201</v>
      </c>
      <c r="BC307" s="40">
        <v>-0.69691562439158705</v>
      </c>
      <c r="BD307" s="40">
        <v>-0.30553599520508301</v>
      </c>
      <c r="BE307" s="40">
        <v>-0.15497167997880201</v>
      </c>
      <c r="BF307" s="40">
        <v>-0.13175536128666601</v>
      </c>
      <c r="BG307" s="40">
        <v>-4.0401094009574201E-2</v>
      </c>
      <c r="BH307" s="40">
        <v>-3.9166674470110498E-2</v>
      </c>
      <c r="BI307" s="40">
        <v>3.9637163920724798E-2</v>
      </c>
      <c r="BJ307" s="40">
        <v>4.6846243275862599E-2</v>
      </c>
      <c r="BK307" s="40">
        <v>0.105028385259418</v>
      </c>
      <c r="BL307" s="40">
        <v>8.19731042404441E-2</v>
      </c>
      <c r="BM307" s="40">
        <v>-4.0084603430252601E-2</v>
      </c>
      <c r="BN307" s="40">
        <v>-3.9040575271816601E-3</v>
      </c>
      <c r="BO307" s="40">
        <v>-9.2617504787111796E-2</v>
      </c>
      <c r="BP307" s="40">
        <v>-9.5667861912069996E-2</v>
      </c>
      <c r="BQ307" s="40">
        <v>4.20822450520126E-2</v>
      </c>
      <c r="BR307" s="40">
        <v>1.93862470048328E-2</v>
      </c>
      <c r="BS307" s="40">
        <v>1.7827842609097599</v>
      </c>
      <c r="BT307" s="40">
        <v>2.2588996980860201</v>
      </c>
      <c r="BU307" s="40">
        <v>2.3904168310495302</v>
      </c>
      <c r="BV307" s="40">
        <v>2.68732693453769</v>
      </c>
      <c r="BW307" s="40">
        <v>2.2302450462449102</v>
      </c>
      <c r="BX307" s="40">
        <v>-0.12618808364935299</v>
      </c>
      <c r="BY307" s="40">
        <v>-0.57010221102054803</v>
      </c>
      <c r="BZ307" s="40">
        <v>-0.64135703139761902</v>
      </c>
      <c r="CA307" s="40">
        <v>-0.54435611249623606</v>
      </c>
      <c r="CB307" s="40">
        <v>-0.204430691574706</v>
      </c>
      <c r="CC307" s="40">
        <v>-9.5060859956956095E-2</v>
      </c>
      <c r="CD307" s="40">
        <v>-7.4900372473610699E-2</v>
      </c>
      <c r="CE307" s="40">
        <v>1.0889084701373E-2</v>
      </c>
      <c r="CF307" s="40">
        <v>-1.0496970412207801E-3</v>
      </c>
      <c r="CG307" s="40">
        <v>7.7562503288829396E-2</v>
      </c>
      <c r="CH307" s="40">
        <v>9.5145577924927005E-2</v>
      </c>
      <c r="CI307" s="40">
        <v>0.14558368353793</v>
      </c>
      <c r="CJ307" s="40">
        <v>0.12864869843962701</v>
      </c>
      <c r="CK307" s="40">
        <v>-3.8300562954830298E-4</v>
      </c>
      <c r="CL307" s="40">
        <v>3.4428498976913198E-2</v>
      </c>
      <c r="CM307" s="40">
        <v>-6.0428006431186197E-2</v>
      </c>
      <c r="CN307" s="40">
        <v>-6.3131021983629701E-2</v>
      </c>
      <c r="CO307" s="40">
        <v>7.3741828372852605E-2</v>
      </c>
      <c r="CP307" s="40">
        <v>0.10114584864998501</v>
      </c>
      <c r="CQ307" s="40">
        <v>1.89473641312001</v>
      </c>
      <c r="CR307" s="40">
        <v>2.3875725284843701</v>
      </c>
      <c r="CS307" s="40">
        <v>2.5363390857756101</v>
      </c>
      <c r="CT307" s="40">
        <v>2.8299998637408499</v>
      </c>
      <c r="CU307" s="40">
        <v>2.3919950897909001</v>
      </c>
      <c r="CV307" s="40">
        <v>3.2730918545808098E-2</v>
      </c>
      <c r="CW307" s="40">
        <v>-0.44256931087360402</v>
      </c>
      <c r="CX307" s="40">
        <v>-0.50184291378588197</v>
      </c>
      <c r="CY307" s="40">
        <v>-0.438693859294984</v>
      </c>
      <c r="CZ307" s="40">
        <v>-0.13440546627436301</v>
      </c>
      <c r="DA307" s="40">
        <v>-3.5150039935110497E-2</v>
      </c>
      <c r="DB307" s="40">
        <v>-1.8045383660555098E-2</v>
      </c>
      <c r="DC307" s="40">
        <v>6.2179263412320197E-2</v>
      </c>
      <c r="DD307" s="40">
        <v>3.7067280387668898E-2</v>
      </c>
      <c r="DE307" s="40">
        <v>0.115487842656934</v>
      </c>
      <c r="DF307" s="40">
        <v>0.143444912573991</v>
      </c>
      <c r="DG307" s="40">
        <v>0.18613898181644301</v>
      </c>
      <c r="DH307" s="40">
        <v>0.17532429263881</v>
      </c>
      <c r="DI307" s="40">
        <v>3.9318592171155999E-2</v>
      </c>
      <c r="DJ307" s="40">
        <v>7.2761055481008099E-2</v>
      </c>
      <c r="DK307" s="40">
        <v>-2.8238508075260699E-2</v>
      </c>
      <c r="DL307" s="40">
        <v>-3.0594182055189399E-2</v>
      </c>
      <c r="DM307" s="40">
        <v>0.10540141169369301</v>
      </c>
      <c r="DN307" s="40">
        <v>0.18290545029513799</v>
      </c>
      <c r="DO307" s="40">
        <v>2.0066885653302502</v>
      </c>
      <c r="DP307" s="40">
        <v>2.5162453588827201</v>
      </c>
      <c r="DQ307" s="40">
        <v>2.68226134050169</v>
      </c>
      <c r="DR307" s="40">
        <v>2.9726727929440102</v>
      </c>
      <c r="DS307" s="40">
        <v>2.5537451333368799</v>
      </c>
      <c r="DT307" s="40">
        <v>0.19164992074096901</v>
      </c>
      <c r="DU307" s="40">
        <v>-0.31503641072666</v>
      </c>
      <c r="DV307" s="40">
        <v>-0.36232879617414598</v>
      </c>
      <c r="DW307" s="40">
        <v>-0.333031606093733</v>
      </c>
      <c r="DX307" s="40">
        <v>-6.43802409740203E-2</v>
      </c>
      <c r="DY307" s="40">
        <v>5.1351668885866703E-2</v>
      </c>
      <c r="DZ307" s="40">
        <v>6.40441902350041E-2</v>
      </c>
      <c r="EA307" s="40">
        <v>0.13623413534718001</v>
      </c>
      <c r="EB307" s="40">
        <v>9.2102141894944298E-2</v>
      </c>
      <c r="EC307" s="40">
        <v>0.170246009241205</v>
      </c>
      <c r="ED307" s="40">
        <v>0.21318148070203299</v>
      </c>
      <c r="EE307" s="40">
        <v>0.24469439136611301</v>
      </c>
      <c r="EF307" s="40">
        <v>0.24271643744656901</v>
      </c>
      <c r="EG307" s="40">
        <v>9.6641393819202503E-2</v>
      </c>
      <c r="EH307" s="40">
        <v>0.128107178933697</v>
      </c>
      <c r="EI307" s="40">
        <v>1.8238015078024299E-2</v>
      </c>
      <c r="EJ307" s="40">
        <v>1.6383847162544901E-2</v>
      </c>
      <c r="EK307" s="40">
        <v>0.151112821699668</v>
      </c>
      <c r="EL307" s="40">
        <v>0.30095332966399402</v>
      </c>
      <c r="EM307" s="40">
        <v>2.1683296924061501</v>
      </c>
      <c r="EN307" s="40">
        <v>2.7020284896132001</v>
      </c>
      <c r="EO307" s="40">
        <v>2.8929499003346799</v>
      </c>
      <c r="EP307" s="40">
        <v>3.17866984279356</v>
      </c>
      <c r="EQ307" s="40">
        <v>2.78728650638925</v>
      </c>
      <c r="ER307" s="40">
        <v>0.42110371972074501</v>
      </c>
      <c r="ES307" s="40">
        <v>-0.13089915823064799</v>
      </c>
      <c r="ET307" s="40">
        <v>-0.16089256856675299</v>
      </c>
      <c r="EU307" s="40">
        <v>-0.18047209419838101</v>
      </c>
      <c r="EV307" s="40">
        <v>3.6725062656356902E-2</v>
      </c>
      <c r="EW307" s="40">
        <v>84.479808731536394</v>
      </c>
      <c r="EX307" s="40">
        <v>82.055513706481506</v>
      </c>
      <c r="EY307" s="40">
        <v>81.057658926407498</v>
      </c>
      <c r="EZ307" s="40">
        <v>78.152490747715603</v>
      </c>
      <c r="FA307" s="40">
        <v>76.156781187567503</v>
      </c>
      <c r="FB307" s="40">
        <v>75.186634133560403</v>
      </c>
      <c r="FC307" s="40">
        <v>74.728195722660701</v>
      </c>
      <c r="FD307" s="40">
        <v>74.281465954868494</v>
      </c>
      <c r="FE307" s="40">
        <v>78.330445747224303</v>
      </c>
      <c r="FF307" s="40">
        <v>81.975420037336605</v>
      </c>
      <c r="FG307" s="40">
        <v>86.489273900370094</v>
      </c>
      <c r="FH307" s="40">
        <v>91.385861199358104</v>
      </c>
      <c r="FI307" s="40">
        <v>95.374152556250607</v>
      </c>
      <c r="FJ307" s="40">
        <v>98.874152556250607</v>
      </c>
      <c r="FK307" s="40">
        <v>101.29102937805</v>
      </c>
      <c r="FL307" s="40">
        <v>102.307028461009</v>
      </c>
      <c r="FM307" s="40">
        <v>103.29317459797601</v>
      </c>
      <c r="FN307" s="40">
        <v>103.78146595486901</v>
      </c>
      <c r="FO307" s="40">
        <v>103.299610257754</v>
      </c>
      <c r="FP307" s="40">
        <v>101.758048668654</v>
      </c>
      <c r="FQ307" s="40">
        <v>98.636491664756207</v>
      </c>
      <c r="FR307" s="40">
        <v>95.5447876068516</v>
      </c>
      <c r="FS307" s="40">
        <v>92.915812399698694</v>
      </c>
      <c r="FT307" s="40">
        <v>89.949955785543494</v>
      </c>
      <c r="FU307" s="40">
        <v>3.6774722831971203E-2</v>
      </c>
      <c r="FV307" s="40">
        <v>0</v>
      </c>
      <c r="FW307" s="40">
        <v>0</v>
      </c>
      <c r="FX307" s="41">
        <v>1</v>
      </c>
      <c r="FY307" s="22"/>
      <c r="FZ307" s="22"/>
    </row>
    <row r="308" spans="1:182" x14ac:dyDescent="0.2">
      <c r="A308" t="s">
        <v>42</v>
      </c>
      <c r="B308" t="s">
        <v>58</v>
      </c>
      <c r="C308" t="s">
        <v>3</v>
      </c>
      <c r="D308" t="s">
        <v>80</v>
      </c>
      <c r="E308" t="s">
        <v>77</v>
      </c>
      <c r="F308" s="22" t="s">
        <v>77</v>
      </c>
      <c r="G308" s="35">
        <v>43691</v>
      </c>
      <c r="H308" s="40">
        <v>5960</v>
      </c>
      <c r="I308" s="40">
        <v>8.2767983721271499</v>
      </c>
      <c r="J308" s="40">
        <v>7.1316837225533503</v>
      </c>
      <c r="K308" s="40">
        <v>6.4235228736783396</v>
      </c>
      <c r="L308" s="40">
        <v>5.7721610142064703</v>
      </c>
      <c r="M308" s="40">
        <v>5.4515955302090902</v>
      </c>
      <c r="N308" s="40">
        <v>5.4837667374292796</v>
      </c>
      <c r="O308" s="40">
        <v>5.8534622921716402</v>
      </c>
      <c r="P308" s="40">
        <v>6.1309486180309003</v>
      </c>
      <c r="Q308" s="40">
        <v>6.3012544568103097</v>
      </c>
      <c r="R308" s="40">
        <v>6.80707013559031</v>
      </c>
      <c r="S308" s="40">
        <v>7.6754266857576701</v>
      </c>
      <c r="T308" s="40">
        <v>8.8353443356621995</v>
      </c>
      <c r="U308" s="40">
        <v>10.3039857870025</v>
      </c>
      <c r="V308" s="40">
        <v>12.0263064675037</v>
      </c>
      <c r="W308" s="40">
        <v>13.6286116116834</v>
      </c>
      <c r="X308" s="40">
        <v>15.2508410479521</v>
      </c>
      <c r="Y308" s="40">
        <v>16.5719207104903</v>
      </c>
      <c r="Z308" s="40">
        <v>17.618171971998301</v>
      </c>
      <c r="AA308" s="40">
        <v>17.718082118030001</v>
      </c>
      <c r="AB308" s="40">
        <v>17.013867559471901</v>
      </c>
      <c r="AC308" s="40">
        <v>15.7978960681352</v>
      </c>
      <c r="AD308" s="40">
        <v>14.7841322475197</v>
      </c>
      <c r="AE308" s="40">
        <v>12.8790328854311</v>
      </c>
      <c r="AF308" s="40">
        <v>10.7695732360717</v>
      </c>
      <c r="AG308" s="40">
        <v>-0.16818477133372001</v>
      </c>
      <c r="AH308" s="40">
        <v>-0.15205781243813901</v>
      </c>
      <c r="AI308" s="40">
        <v>-7.6887956830009901E-2</v>
      </c>
      <c r="AJ308" s="40">
        <v>-6.5817702293218094E-2</v>
      </c>
      <c r="AK308" s="40">
        <v>-2.5407550065040901E-2</v>
      </c>
      <c r="AL308" s="40">
        <v>-2.3922548360331301E-2</v>
      </c>
      <c r="AM308" s="40">
        <v>3.9908418417467097E-2</v>
      </c>
      <c r="AN308" s="40">
        <v>2.5373254409393999E-2</v>
      </c>
      <c r="AO308" s="40">
        <v>-8.0935060359276098E-2</v>
      </c>
      <c r="AP308" s="40">
        <v>-5.5818807321776097E-2</v>
      </c>
      <c r="AQ308" s="40">
        <v>-8.51554576046087E-2</v>
      </c>
      <c r="AR308" s="40">
        <v>-0.113222468645595</v>
      </c>
      <c r="AS308" s="40">
        <v>-9.1466769592395795E-3</v>
      </c>
      <c r="AT308" s="40">
        <v>-3.3092523421234601E-2</v>
      </c>
      <c r="AU308" s="40">
        <v>1.0642144230413599</v>
      </c>
      <c r="AV308" s="40">
        <v>1.4107698215719999</v>
      </c>
      <c r="AW308" s="40">
        <v>1.5295928975614801</v>
      </c>
      <c r="AX308" s="40">
        <v>1.71744251269571</v>
      </c>
      <c r="AY308" s="40">
        <v>1.54274783519069</v>
      </c>
      <c r="AZ308" s="40">
        <v>-4.6378796972575097E-2</v>
      </c>
      <c r="BA308" s="40">
        <v>-0.410948331047922</v>
      </c>
      <c r="BB308" s="40">
        <v>-0.52838510792638105</v>
      </c>
      <c r="BC308" s="40">
        <v>-0.45864313179108002</v>
      </c>
      <c r="BD308" s="40">
        <v>-0.17619416519026301</v>
      </c>
      <c r="BE308" s="40">
        <v>-0.101068538541561</v>
      </c>
      <c r="BF308" s="40">
        <v>-8.1013619095498202E-2</v>
      </c>
      <c r="BG308" s="40">
        <v>-1.4343800926859499E-2</v>
      </c>
      <c r="BH308" s="40">
        <v>-2.1541503614036499E-2</v>
      </c>
      <c r="BI308" s="40">
        <v>2.1514651346295901E-2</v>
      </c>
      <c r="BJ308" s="40">
        <v>3.6626933796675198E-2</v>
      </c>
      <c r="BK308" s="40">
        <v>9.3386721594987607E-2</v>
      </c>
      <c r="BL308" s="40">
        <v>8.8351424287531496E-2</v>
      </c>
      <c r="BM308" s="40">
        <v>-2.6447112796776601E-2</v>
      </c>
      <c r="BN308" s="40">
        <v>-4.3380643316819198E-3</v>
      </c>
      <c r="BO308" s="40">
        <v>-4.1021016898202201E-2</v>
      </c>
      <c r="BP308" s="40">
        <v>-7.42648289421729E-2</v>
      </c>
      <c r="BQ308" s="40">
        <v>2.8809543453160499E-2</v>
      </c>
      <c r="BR308" s="40">
        <v>6.5116294589726897E-2</v>
      </c>
      <c r="BS308" s="40">
        <v>1.19449065739507</v>
      </c>
      <c r="BT308" s="40">
        <v>1.56454274505275</v>
      </c>
      <c r="BU308" s="40">
        <v>1.6837839608273399</v>
      </c>
      <c r="BV308" s="40">
        <v>1.8685347153538401</v>
      </c>
      <c r="BW308" s="40">
        <v>1.7283849784515699</v>
      </c>
      <c r="BX308" s="40">
        <v>0.12539859325208999</v>
      </c>
      <c r="BY308" s="40">
        <v>-0.261691136747842</v>
      </c>
      <c r="BZ308" s="40">
        <v>-0.35733233785264501</v>
      </c>
      <c r="CA308" s="40">
        <v>-0.33029397991499099</v>
      </c>
      <c r="CB308" s="40">
        <v>-8.2333942904507906E-2</v>
      </c>
      <c r="CC308" s="40">
        <v>-5.4584040163879501E-2</v>
      </c>
      <c r="CD308" s="40">
        <v>-3.1808627206182397E-2</v>
      </c>
      <c r="CE308" s="40">
        <v>2.8974090925274702E-2</v>
      </c>
      <c r="CF308" s="40">
        <v>9.1240567139075392E-3</v>
      </c>
      <c r="CG308" s="40">
        <v>5.4012825106091802E-2</v>
      </c>
      <c r="CH308" s="40">
        <v>7.8563320688545102E-2</v>
      </c>
      <c r="CI308" s="40">
        <v>0.130425631466386</v>
      </c>
      <c r="CJ308" s="40">
        <v>0.131969912896618</v>
      </c>
      <c r="CK308" s="40">
        <v>1.12910737000088E-2</v>
      </c>
      <c r="CL308" s="40">
        <v>3.1317341439012797E-2</v>
      </c>
      <c r="CM308" s="40">
        <v>-1.0453637710369199E-2</v>
      </c>
      <c r="CN308" s="40">
        <v>-4.7282886359073198E-2</v>
      </c>
      <c r="CO308" s="40">
        <v>5.5097906085891997E-2</v>
      </c>
      <c r="CP308" s="40">
        <v>0.13313542277354001</v>
      </c>
      <c r="CQ308" s="40">
        <v>1.2847195804518601</v>
      </c>
      <c r="CR308" s="40">
        <v>1.67104540342167</v>
      </c>
      <c r="CS308" s="40">
        <v>1.7905762215376699</v>
      </c>
      <c r="CT308" s="40">
        <v>1.97318071464721</v>
      </c>
      <c r="CU308" s="40">
        <v>1.85695669837319</v>
      </c>
      <c r="CV308" s="40">
        <v>0.244371090441377</v>
      </c>
      <c r="CW308" s="40">
        <v>-0.15831605865332399</v>
      </c>
      <c r="CX308" s="40">
        <v>-0.23886171037250301</v>
      </c>
      <c r="CY308" s="40">
        <v>-0.24139974831178701</v>
      </c>
      <c r="CZ308" s="40">
        <v>-1.7326638872975999E-2</v>
      </c>
      <c r="DA308" s="40">
        <v>-8.0995417861984293E-3</v>
      </c>
      <c r="DB308" s="40">
        <v>1.7396364683133402E-2</v>
      </c>
      <c r="DC308" s="40">
        <v>7.2291982777408906E-2</v>
      </c>
      <c r="DD308" s="40">
        <v>3.9789617041851598E-2</v>
      </c>
      <c r="DE308" s="40">
        <v>8.6510998865887798E-2</v>
      </c>
      <c r="DF308" s="40">
        <v>0.12049970758041501</v>
      </c>
      <c r="DG308" s="40">
        <v>0.16746454133778399</v>
      </c>
      <c r="DH308" s="40">
        <v>0.17558840150570501</v>
      </c>
      <c r="DI308" s="40">
        <v>4.9029260196794301E-2</v>
      </c>
      <c r="DJ308" s="40">
        <v>6.6972747209707501E-2</v>
      </c>
      <c r="DK308" s="40">
        <v>2.0113741477463899E-2</v>
      </c>
      <c r="DL308" s="40">
        <v>-2.0300943775973499E-2</v>
      </c>
      <c r="DM308" s="40">
        <v>8.1386268718623603E-2</v>
      </c>
      <c r="DN308" s="40">
        <v>0.20115455095735299</v>
      </c>
      <c r="DO308" s="40">
        <v>1.3749485035086499</v>
      </c>
      <c r="DP308" s="40">
        <v>1.7775480617905901</v>
      </c>
      <c r="DQ308" s="40">
        <v>1.8973684822479899</v>
      </c>
      <c r="DR308" s="40">
        <v>2.0778267139405702</v>
      </c>
      <c r="DS308" s="40">
        <v>1.9855284182948101</v>
      </c>
      <c r="DT308" s="40">
        <v>0.36334358763066399</v>
      </c>
      <c r="DU308" s="40">
        <v>-5.4940980558806703E-2</v>
      </c>
      <c r="DV308" s="40">
        <v>-0.12039108289236</v>
      </c>
      <c r="DW308" s="40">
        <v>-0.15250551670858201</v>
      </c>
      <c r="DX308" s="40">
        <v>4.7680665158555798E-2</v>
      </c>
      <c r="DY308" s="40">
        <v>5.9016691005960999E-2</v>
      </c>
      <c r="DZ308" s="40">
        <v>8.8440558025773996E-2</v>
      </c>
      <c r="EA308" s="40">
        <v>0.13483613868055899</v>
      </c>
      <c r="EB308" s="40">
        <v>8.4065815721033194E-2</v>
      </c>
      <c r="EC308" s="40">
        <v>0.13343320027722499</v>
      </c>
      <c r="ED308" s="40">
        <v>0.18104918973742201</v>
      </c>
      <c r="EE308" s="40">
        <v>0.22094284451530499</v>
      </c>
      <c r="EF308" s="40">
        <v>0.23856657138384199</v>
      </c>
      <c r="EG308" s="40">
        <v>0.103517207759294</v>
      </c>
      <c r="EH308" s="40">
        <v>0.118453490199802</v>
      </c>
      <c r="EI308" s="40">
        <v>6.4248182183870295E-2</v>
      </c>
      <c r="EJ308" s="40">
        <v>1.86566959274484E-2</v>
      </c>
      <c r="EK308" s="40">
        <v>0.11934248913102399</v>
      </c>
      <c r="EL308" s="40">
        <v>0.299363368968314</v>
      </c>
      <c r="EM308" s="40">
        <v>1.50522473786236</v>
      </c>
      <c r="EN308" s="40">
        <v>1.93132098527135</v>
      </c>
      <c r="EO308" s="40">
        <v>2.05155954551386</v>
      </c>
      <c r="EP308" s="40">
        <v>2.2289189165986998</v>
      </c>
      <c r="EQ308" s="40">
        <v>2.1711655615556902</v>
      </c>
      <c r="ER308" s="40">
        <v>0.53512097785532897</v>
      </c>
      <c r="ES308" s="40">
        <v>9.43162137412734E-2</v>
      </c>
      <c r="ET308" s="40">
        <v>5.0661687181375502E-2</v>
      </c>
      <c r="EU308" s="40">
        <v>-2.41563648324928E-2</v>
      </c>
      <c r="EV308" s="40">
        <v>0.14154088744431101</v>
      </c>
      <c r="EW308" s="40">
        <v>84.531944707441795</v>
      </c>
      <c r="EX308" s="40">
        <v>82.1022912327211</v>
      </c>
      <c r="EY308" s="40">
        <v>81.105604999053199</v>
      </c>
      <c r="EZ308" s="40">
        <v>78.186858549517098</v>
      </c>
      <c r="FA308" s="40">
        <v>76.193486082181394</v>
      </c>
      <c r="FB308" s="40">
        <v>75.220961939026694</v>
      </c>
      <c r="FC308" s="40">
        <v>74.757205074796403</v>
      </c>
      <c r="FD308" s="40">
        <v>74.302215489490607</v>
      </c>
      <c r="FE308" s="40">
        <v>78.3405983715205</v>
      </c>
      <c r="FF308" s="40">
        <v>81.971350123082701</v>
      </c>
      <c r="FG308" s="40">
        <v>86.483431168339294</v>
      </c>
      <c r="FH308" s="40">
        <v>91.388922552546902</v>
      </c>
      <c r="FI308" s="40">
        <v>95.380155273622407</v>
      </c>
      <c r="FJ308" s="40">
        <v>98.880155273622407</v>
      </c>
      <c r="FK308" s="40">
        <v>101.307669002083</v>
      </c>
      <c r="FL308" s="40">
        <v>102.32306381367199</v>
      </c>
      <c r="FM308" s="40">
        <v>103.310982768415</v>
      </c>
      <c r="FN308" s="40">
        <v>103.802215489491</v>
      </c>
      <c r="FO308" s="40">
        <v>103.320924067411</v>
      </c>
      <c r="FP308" s="40">
        <v>101.784680931642</v>
      </c>
      <c r="FQ308" s="40">
        <v>98.671463737928406</v>
      </c>
      <c r="FR308" s="40">
        <v>95.585722401060394</v>
      </c>
      <c r="FS308" s="40">
        <v>92.970365461086899</v>
      </c>
      <c r="FT308" s="40">
        <v>90.004468850596496</v>
      </c>
      <c r="FU308" s="40">
        <v>3.4346766171700301E-2</v>
      </c>
      <c r="FV308" s="40">
        <v>0</v>
      </c>
      <c r="FW308" s="40">
        <v>0</v>
      </c>
      <c r="FX308" s="41">
        <v>1</v>
      </c>
      <c r="FY308" s="22"/>
      <c r="FZ308" s="22"/>
    </row>
    <row r="309" spans="1:182" x14ac:dyDescent="0.2">
      <c r="A309" t="s">
        <v>42</v>
      </c>
      <c r="B309" t="s">
        <v>58</v>
      </c>
      <c r="C309" t="s">
        <v>3</v>
      </c>
      <c r="D309" t="s">
        <v>80</v>
      </c>
      <c r="E309" t="s">
        <v>77</v>
      </c>
      <c r="F309" s="22" t="s">
        <v>78</v>
      </c>
      <c r="G309" s="35">
        <v>43691</v>
      </c>
      <c r="H309" s="40">
        <v>1206</v>
      </c>
      <c r="I309" s="40">
        <v>1.3603959480357699</v>
      </c>
      <c r="J309" s="40">
        <v>1.1614506579188499</v>
      </c>
      <c r="K309" s="40">
        <v>1.0381000788288399</v>
      </c>
      <c r="L309" s="40">
        <v>0.93458062089743899</v>
      </c>
      <c r="M309" s="40">
        <v>0.90134904092233703</v>
      </c>
      <c r="N309" s="40">
        <v>0.96179350381677697</v>
      </c>
      <c r="O309" s="40">
        <v>1.07909162847482</v>
      </c>
      <c r="P309" s="40">
        <v>1.15722815974482</v>
      </c>
      <c r="Q309" s="40">
        <v>1.1995856527148501</v>
      </c>
      <c r="R309" s="40">
        <v>1.3062161789070399</v>
      </c>
      <c r="S309" s="40">
        <v>1.4113367634173299</v>
      </c>
      <c r="T309" s="40">
        <v>1.6172813213778401</v>
      </c>
      <c r="U309" s="40">
        <v>1.9147020321121599</v>
      </c>
      <c r="V309" s="40">
        <v>2.2438967500169</v>
      </c>
      <c r="W309" s="40">
        <v>2.5298163845317498</v>
      </c>
      <c r="X309" s="40">
        <v>2.85779486873313</v>
      </c>
      <c r="Y309" s="40">
        <v>3.1112922232367199</v>
      </c>
      <c r="Z309" s="40">
        <v>3.3617105876081599</v>
      </c>
      <c r="AA309" s="40">
        <v>3.3640151446983402</v>
      </c>
      <c r="AB309" s="40">
        <v>3.26115850214009</v>
      </c>
      <c r="AC309" s="40">
        <v>2.9925741888759201</v>
      </c>
      <c r="AD309" s="40">
        <v>2.6962763506745899</v>
      </c>
      <c r="AE309" s="40">
        <v>2.2634667801415</v>
      </c>
      <c r="AF309" s="40">
        <v>1.84531814299404</v>
      </c>
      <c r="AG309" s="40">
        <v>-9.8429905705483101E-2</v>
      </c>
      <c r="AH309" s="40">
        <v>-8.5945458365801697E-2</v>
      </c>
      <c r="AI309" s="40">
        <v>-6.3403190538174101E-2</v>
      </c>
      <c r="AJ309" s="40">
        <v>-4.9222127790363703E-2</v>
      </c>
      <c r="AK309" s="40">
        <v>-7.8581750474403401E-3</v>
      </c>
      <c r="AL309" s="40">
        <v>-1.3501705147527699E-2</v>
      </c>
      <c r="AM309" s="40">
        <v>-1.76750200214051E-2</v>
      </c>
      <c r="AN309" s="40">
        <v>-4.7667895105789899E-2</v>
      </c>
      <c r="AO309" s="40">
        <v>-4.17520040626813E-2</v>
      </c>
      <c r="AP309" s="40">
        <v>-3.3832610397579101E-2</v>
      </c>
      <c r="AQ309" s="40">
        <v>-8.3443554923828794E-2</v>
      </c>
      <c r="AR309" s="40">
        <v>-3.9011932028501603E-2</v>
      </c>
      <c r="AS309" s="40">
        <v>-5.7958319977699001E-3</v>
      </c>
      <c r="AT309" s="40">
        <v>-9.6460298080900703E-2</v>
      </c>
      <c r="AU309" s="40">
        <v>0.51485154689872104</v>
      </c>
      <c r="AV309" s="40">
        <v>0.59056786679447704</v>
      </c>
      <c r="AW309" s="40">
        <v>0.58932279064997795</v>
      </c>
      <c r="AX309" s="40">
        <v>0.73366634803533604</v>
      </c>
      <c r="AY309" s="40">
        <v>0.42606868846754398</v>
      </c>
      <c r="AZ309" s="40">
        <v>-0.348680738140702</v>
      </c>
      <c r="BA309" s="40">
        <v>-0.40143894359299298</v>
      </c>
      <c r="BB309" s="40">
        <v>-0.374889265913671</v>
      </c>
      <c r="BC309" s="40">
        <v>-0.291806780034501</v>
      </c>
      <c r="BD309" s="40">
        <v>-0.19168371184336799</v>
      </c>
      <c r="BE309" s="40">
        <v>-7.2925491063573405E-2</v>
      </c>
      <c r="BF309" s="40">
        <v>-6.5603500531445993E-2</v>
      </c>
      <c r="BG309" s="40">
        <v>-4.3428209155903397E-2</v>
      </c>
      <c r="BH309" s="40">
        <v>-3.1134679285032898E-2</v>
      </c>
      <c r="BI309" s="40">
        <v>6.58162785207091E-3</v>
      </c>
      <c r="BJ309" s="40">
        <v>-1.9117993988091101E-4</v>
      </c>
      <c r="BK309" s="40">
        <v>-4.5370724576770704E-3</v>
      </c>
      <c r="BL309" s="40">
        <v>-2.8887295096475599E-2</v>
      </c>
      <c r="BM309" s="40">
        <v>-2.60256677057638E-2</v>
      </c>
      <c r="BN309" s="40">
        <v>-1.4015785537104E-2</v>
      </c>
      <c r="BO309" s="40">
        <v>-6.5337327888960406E-2</v>
      </c>
      <c r="BP309" s="40">
        <v>-2.50146501923128E-2</v>
      </c>
      <c r="BQ309" s="40">
        <v>8.0877905946562505E-3</v>
      </c>
      <c r="BR309" s="40">
        <v>-6.2474245968835003E-2</v>
      </c>
      <c r="BS309" s="40">
        <v>0.56397552090871905</v>
      </c>
      <c r="BT309" s="40">
        <v>0.65555037214577305</v>
      </c>
      <c r="BU309" s="40">
        <v>0.67574034855130805</v>
      </c>
      <c r="BV309" s="40">
        <v>0.80204948435936396</v>
      </c>
      <c r="BW309" s="40">
        <v>0.48949067506132199</v>
      </c>
      <c r="BX309" s="40">
        <v>-0.272600200215392</v>
      </c>
      <c r="BY309" s="40">
        <v>-0.340167762867854</v>
      </c>
      <c r="BZ309" s="40">
        <v>-0.320091991226016</v>
      </c>
      <c r="CA309" s="40">
        <v>-0.24712559372795101</v>
      </c>
      <c r="CB309" s="40">
        <v>-0.16221577126255701</v>
      </c>
      <c r="CC309" s="40">
        <v>-5.5261211175920699E-2</v>
      </c>
      <c r="CD309" s="40">
        <v>-5.1514722502467802E-2</v>
      </c>
      <c r="CE309" s="40">
        <v>-2.9593597899729901E-2</v>
      </c>
      <c r="CF309" s="40">
        <v>-1.8607367549492999E-2</v>
      </c>
      <c r="CG309" s="40">
        <v>1.65825913527336E-2</v>
      </c>
      <c r="CH309" s="40">
        <v>9.0276492714811904E-3</v>
      </c>
      <c r="CI309" s="40">
        <v>4.5622300032250101E-3</v>
      </c>
      <c r="CJ309" s="40">
        <v>-1.58799087408035E-2</v>
      </c>
      <c r="CK309" s="40">
        <v>-1.5133655051629899E-2</v>
      </c>
      <c r="CL309" s="40">
        <v>-2.9071300613861301E-4</v>
      </c>
      <c r="CM309" s="40">
        <v>-5.27970102010673E-2</v>
      </c>
      <c r="CN309" s="40">
        <v>-1.53201754320687E-2</v>
      </c>
      <c r="CO309" s="40">
        <v>1.77035453089072E-2</v>
      </c>
      <c r="CP309" s="40">
        <v>-3.8935609806710403E-2</v>
      </c>
      <c r="CQ309" s="40">
        <v>0.59799863566315403</v>
      </c>
      <c r="CR309" s="40">
        <v>0.70055705739782204</v>
      </c>
      <c r="CS309" s="40">
        <v>0.73559288590255201</v>
      </c>
      <c r="CT309" s="40">
        <v>0.84941143626388704</v>
      </c>
      <c r="CU309" s="40">
        <v>0.53341654977567599</v>
      </c>
      <c r="CV309" s="40">
        <v>-0.21990705141018399</v>
      </c>
      <c r="CW309" s="40">
        <v>-0.297731529746184</v>
      </c>
      <c r="CX309" s="40">
        <v>-0.28213956570464199</v>
      </c>
      <c r="CY309" s="40">
        <v>-0.21617954020299299</v>
      </c>
      <c r="CZ309" s="40">
        <v>-0.14180636538359201</v>
      </c>
      <c r="DA309" s="40">
        <v>-3.7596931288268E-2</v>
      </c>
      <c r="DB309" s="40">
        <v>-3.74259444734895E-2</v>
      </c>
      <c r="DC309" s="40">
        <v>-1.5758986643556398E-2</v>
      </c>
      <c r="DD309" s="40">
        <v>-6.0800558139531297E-3</v>
      </c>
      <c r="DE309" s="40">
        <v>2.65835548533963E-2</v>
      </c>
      <c r="DF309" s="40">
        <v>1.82464784828433E-2</v>
      </c>
      <c r="DG309" s="40">
        <v>1.36615324641271E-2</v>
      </c>
      <c r="DH309" s="40">
        <v>-2.8725223851313298E-3</v>
      </c>
      <c r="DI309" s="40">
        <v>-4.2416423974959896E-3</v>
      </c>
      <c r="DJ309" s="40">
        <v>1.34343595248268E-2</v>
      </c>
      <c r="DK309" s="40">
        <v>-4.0256692513174201E-2</v>
      </c>
      <c r="DL309" s="40">
        <v>-5.6257006718244702E-3</v>
      </c>
      <c r="DM309" s="40">
        <v>2.7319300023158102E-2</v>
      </c>
      <c r="DN309" s="40">
        <v>-1.53969736445857E-2</v>
      </c>
      <c r="DO309" s="40">
        <v>0.63202175041759001</v>
      </c>
      <c r="DP309" s="40">
        <v>0.74556374264987202</v>
      </c>
      <c r="DQ309" s="40">
        <v>0.79544542325379597</v>
      </c>
      <c r="DR309" s="40">
        <v>0.89677338816841001</v>
      </c>
      <c r="DS309" s="40">
        <v>0.57734242449003004</v>
      </c>
      <c r="DT309" s="40">
        <v>-0.16721390260497601</v>
      </c>
      <c r="DU309" s="40">
        <v>-0.255295296624514</v>
      </c>
      <c r="DV309" s="40">
        <v>-0.24418714018326801</v>
      </c>
      <c r="DW309" s="40">
        <v>-0.18523348667803499</v>
      </c>
      <c r="DX309" s="40">
        <v>-0.12139695950462601</v>
      </c>
      <c r="DY309" s="40">
        <v>-1.20925166463583E-2</v>
      </c>
      <c r="DZ309" s="40">
        <v>-1.70839866391338E-2</v>
      </c>
      <c r="EA309" s="40">
        <v>4.2159947387142597E-3</v>
      </c>
      <c r="EB309" s="40">
        <v>1.2007392691377799E-2</v>
      </c>
      <c r="EC309" s="40">
        <v>4.1023357752907497E-2</v>
      </c>
      <c r="ED309" s="40">
        <v>3.1557003690489999E-2</v>
      </c>
      <c r="EE309" s="40">
        <v>2.6799480027855101E-2</v>
      </c>
      <c r="EF309" s="40">
        <v>1.5908077624183E-2</v>
      </c>
      <c r="EG309" s="40">
        <v>1.14846939594215E-2</v>
      </c>
      <c r="EH309" s="40">
        <v>3.3251184385301898E-2</v>
      </c>
      <c r="EI309" s="40">
        <v>-2.2150465478305702E-2</v>
      </c>
      <c r="EJ309" s="40">
        <v>8.3715811643643098E-3</v>
      </c>
      <c r="EK309" s="40">
        <v>4.1202922615584302E-2</v>
      </c>
      <c r="EL309" s="40">
        <v>1.8589078467480001E-2</v>
      </c>
      <c r="EM309" s="40">
        <v>0.68114572442758803</v>
      </c>
      <c r="EN309" s="40">
        <v>0.81054624800116803</v>
      </c>
      <c r="EO309" s="40">
        <v>0.88186298115512596</v>
      </c>
      <c r="EP309" s="40">
        <v>0.96515652449243805</v>
      </c>
      <c r="EQ309" s="40">
        <v>0.64076441108380899</v>
      </c>
      <c r="ER309" s="40">
        <v>-9.1133364679665096E-2</v>
      </c>
      <c r="ES309" s="40">
        <v>-0.19402411589937399</v>
      </c>
      <c r="ET309" s="40">
        <v>-0.18938986549561301</v>
      </c>
      <c r="EU309" s="40">
        <v>-0.140552300371485</v>
      </c>
      <c r="EV309" s="40">
        <v>-9.1929018923815595E-2</v>
      </c>
      <c r="EW309" s="40">
        <v>84.384234010907306</v>
      </c>
      <c r="EX309" s="40">
        <v>81.962568170550298</v>
      </c>
      <c r="EY309" s="40">
        <v>80.958106098165601</v>
      </c>
      <c r="EZ309" s="40">
        <v>78.090976698066399</v>
      </c>
      <c r="FA309" s="40">
        <v>76.082052553297004</v>
      </c>
      <c r="FB309" s="40">
        <v>75.114278631631095</v>
      </c>
      <c r="FC309" s="40">
        <v>74.669310857709505</v>
      </c>
      <c r="FD309" s="40">
        <v>74.247149231532006</v>
      </c>
      <c r="FE309" s="40">
        <v>78.333911750123903</v>
      </c>
      <c r="FF309" s="40">
        <v>82.003966286564193</v>
      </c>
      <c r="FG309" s="40">
        <v>86.522310361923601</v>
      </c>
      <c r="FH309" s="40">
        <v>91.407288051561693</v>
      </c>
      <c r="FI309" s="40">
        <v>95.384481903817502</v>
      </c>
      <c r="FJ309" s="40">
        <v>98.884481903817502</v>
      </c>
      <c r="FK309" s="40">
        <v>101.27441745166099</v>
      </c>
      <c r="FL309" s="40">
        <v>102.288299454636</v>
      </c>
      <c r="FM309" s="40">
        <v>103.269955379276</v>
      </c>
      <c r="FN309" s="40">
        <v>103.74714923153201</v>
      </c>
      <c r="FO309" s="40">
        <v>103.25656916212201</v>
      </c>
      <c r="FP309" s="40">
        <v>101.70153693604399</v>
      </c>
      <c r="FQ309" s="40">
        <v>98.577094695091702</v>
      </c>
      <c r="FR309" s="40">
        <v>95.484878532473999</v>
      </c>
      <c r="FS309" s="40">
        <v>92.828705999008406</v>
      </c>
      <c r="FT309" s="40">
        <v>89.852007932573102</v>
      </c>
      <c r="FU309" s="40">
        <v>7.2789478408399097E-2</v>
      </c>
      <c r="FV309" s="40">
        <v>0</v>
      </c>
      <c r="FW309" s="40">
        <v>0</v>
      </c>
      <c r="FX309" s="41">
        <v>1</v>
      </c>
      <c r="FY309" s="22"/>
      <c r="FZ309" s="22"/>
    </row>
    <row r="310" spans="1:182" x14ac:dyDescent="0.2">
      <c r="A310" t="s">
        <v>42</v>
      </c>
      <c r="B310" t="s">
        <v>58</v>
      </c>
      <c r="C310" t="s">
        <v>3</v>
      </c>
      <c r="D310" t="s">
        <v>80</v>
      </c>
      <c r="E310" t="s">
        <v>78</v>
      </c>
      <c r="F310" s="22" t="s">
        <v>1</v>
      </c>
      <c r="G310" s="35">
        <v>43691</v>
      </c>
      <c r="H310" s="40">
        <v>7487</v>
      </c>
      <c r="I310" s="40">
        <v>9.29280311097477</v>
      </c>
      <c r="J310" s="40">
        <v>7.88920761288293</v>
      </c>
      <c r="K310" s="40">
        <v>6.9905692166749098</v>
      </c>
      <c r="L310" s="40">
        <v>6.1676735407752998</v>
      </c>
      <c r="M310" s="40">
        <v>5.7326270928410201</v>
      </c>
      <c r="N310" s="40">
        <v>5.5427318384151301</v>
      </c>
      <c r="O310" s="40">
        <v>5.6620892108073804</v>
      </c>
      <c r="P310" s="40">
        <v>5.9621284021204799</v>
      </c>
      <c r="Q310" s="40">
        <v>6.4732164793122298</v>
      </c>
      <c r="R310" s="40">
        <v>7.4548091073183498</v>
      </c>
      <c r="S310" s="40">
        <v>8.9167974930916607</v>
      </c>
      <c r="T310" s="40">
        <v>10.7406251240809</v>
      </c>
      <c r="U310" s="40">
        <v>12.765769460684799</v>
      </c>
      <c r="V310" s="40">
        <v>14.9022586115967</v>
      </c>
      <c r="W310" s="40">
        <v>16.896438236538799</v>
      </c>
      <c r="X310" s="40">
        <v>18.483349513291</v>
      </c>
      <c r="Y310" s="40">
        <v>19.758415927603</v>
      </c>
      <c r="Z310" s="40">
        <v>20.411061870905002</v>
      </c>
      <c r="AA310" s="40">
        <v>20.199563420110699</v>
      </c>
      <c r="AB310" s="40">
        <v>19.150239193006101</v>
      </c>
      <c r="AC310" s="40">
        <v>17.8752114368103</v>
      </c>
      <c r="AD310" s="40">
        <v>16.6108404710576</v>
      </c>
      <c r="AE310" s="40">
        <v>14.4625079513035</v>
      </c>
      <c r="AF310" s="40">
        <v>12.076518464128901</v>
      </c>
      <c r="AG310" s="40">
        <v>-0.20653859433778901</v>
      </c>
      <c r="AH310" s="40">
        <v>-0.17074631579423999</v>
      </c>
      <c r="AI310" s="40">
        <v>-0.14262891262598801</v>
      </c>
      <c r="AJ310" s="40">
        <v>-0.14506694239297599</v>
      </c>
      <c r="AK310" s="40">
        <v>-0.110782399438292</v>
      </c>
      <c r="AL310" s="40">
        <v>-9.2297611367946994E-2</v>
      </c>
      <c r="AM310" s="40">
        <v>-6.5619080260485504E-2</v>
      </c>
      <c r="AN310" s="40">
        <v>-2.3148319923368799E-2</v>
      </c>
      <c r="AO310" s="40">
        <v>-5.6236009977008502E-3</v>
      </c>
      <c r="AP310" s="40">
        <v>-0.159964572196026</v>
      </c>
      <c r="AQ310" s="40">
        <v>-0.158626803023876</v>
      </c>
      <c r="AR310" s="40">
        <v>-4.5321767575561299E-2</v>
      </c>
      <c r="AS310" s="40">
        <v>-4.9999432034393901E-2</v>
      </c>
      <c r="AT310" s="40">
        <v>-9.4831884002500796E-2</v>
      </c>
      <c r="AU310" s="40">
        <v>0.90754209845282996</v>
      </c>
      <c r="AV310" s="40">
        <v>0.97423301267225804</v>
      </c>
      <c r="AW310" s="40">
        <v>1.17961710459156</v>
      </c>
      <c r="AX310" s="40">
        <v>1.1592176023988201</v>
      </c>
      <c r="AY310" s="40">
        <v>0.62120710578074501</v>
      </c>
      <c r="AZ310" s="40">
        <v>-0.64439162056184396</v>
      </c>
      <c r="BA310" s="40">
        <v>-0.70365098991986497</v>
      </c>
      <c r="BB310" s="40">
        <v>-0.77324693057140004</v>
      </c>
      <c r="BC310" s="40">
        <v>-0.76355460651100004</v>
      </c>
      <c r="BD310" s="40">
        <v>-0.41973943818822901</v>
      </c>
      <c r="BE310" s="40">
        <v>-0.11128389433376901</v>
      </c>
      <c r="BF310" s="40">
        <v>-8.34894472897134E-2</v>
      </c>
      <c r="BG310" s="40">
        <v>-7.1287311952828405E-2</v>
      </c>
      <c r="BH310" s="40">
        <v>-6.8500076747906799E-2</v>
      </c>
      <c r="BI310" s="40">
        <v>-5.5552875394869902E-2</v>
      </c>
      <c r="BJ310" s="40">
        <v>-3.18309850905652E-2</v>
      </c>
      <c r="BK310" s="40">
        <v>-7.7262410963778796E-3</v>
      </c>
      <c r="BL310" s="40">
        <v>2.58178164354783E-2</v>
      </c>
      <c r="BM310" s="40">
        <v>4.0172104544550599E-2</v>
      </c>
      <c r="BN310" s="40">
        <v>-0.124102181057422</v>
      </c>
      <c r="BO310" s="40">
        <v>-0.117253936843198</v>
      </c>
      <c r="BP310" s="40">
        <v>-1.63612707186181E-2</v>
      </c>
      <c r="BQ310" s="40">
        <v>-2.10437472404362E-2</v>
      </c>
      <c r="BR310" s="40">
        <v>-1.1187794200983101E-2</v>
      </c>
      <c r="BS310" s="40">
        <v>1.0244834507343901</v>
      </c>
      <c r="BT310" s="40">
        <v>1.0830032626074799</v>
      </c>
      <c r="BU310" s="40">
        <v>1.2878947782363199</v>
      </c>
      <c r="BV310" s="40">
        <v>1.2833907764682699</v>
      </c>
      <c r="BW310" s="40">
        <v>0.75960533375862205</v>
      </c>
      <c r="BX310" s="40">
        <v>-0.528666135161168</v>
      </c>
      <c r="BY310" s="40">
        <v>-0.58833835831389503</v>
      </c>
      <c r="BZ310" s="40">
        <v>-0.62344166826180902</v>
      </c>
      <c r="CA310" s="40">
        <v>-0.61005571529949298</v>
      </c>
      <c r="CB310" s="40">
        <v>-0.31920426052887502</v>
      </c>
      <c r="CC310" s="40">
        <v>-4.53107792825235E-2</v>
      </c>
      <c r="CD310" s="40">
        <v>-2.3055605971461401E-2</v>
      </c>
      <c r="CE310" s="40">
        <v>-2.1876336652377901E-2</v>
      </c>
      <c r="CF310" s="40">
        <v>-1.54700988454802E-2</v>
      </c>
      <c r="CG310" s="40">
        <v>-1.7301075286439701E-2</v>
      </c>
      <c r="CH310" s="40">
        <v>1.0048016071478E-2</v>
      </c>
      <c r="CI310" s="40">
        <v>3.2370162951462098E-2</v>
      </c>
      <c r="CJ310" s="40">
        <v>5.9731613313542001E-2</v>
      </c>
      <c r="CK310" s="40">
        <v>7.1890070697028699E-2</v>
      </c>
      <c r="CL310" s="40">
        <v>-9.9263998201351497E-2</v>
      </c>
      <c r="CM310" s="40">
        <v>-8.85992157593819E-2</v>
      </c>
      <c r="CN310" s="40">
        <v>3.69668118300719E-3</v>
      </c>
      <c r="CO310" s="40">
        <v>-9.8912815897587796E-4</v>
      </c>
      <c r="CP310" s="40">
        <v>4.6743847593063999E-2</v>
      </c>
      <c r="CQ310" s="40">
        <v>1.1054766750896501</v>
      </c>
      <c r="CR310" s="40">
        <v>1.15833720636907</v>
      </c>
      <c r="CS310" s="40">
        <v>1.3628875651596499</v>
      </c>
      <c r="CT310" s="40">
        <v>1.3693927385637601</v>
      </c>
      <c r="CU310" s="40">
        <v>0.85545952485772503</v>
      </c>
      <c r="CV310" s="40">
        <v>-0.44851501650373798</v>
      </c>
      <c r="CW310" s="40">
        <v>-0.50847318093701499</v>
      </c>
      <c r="CX310" s="40">
        <v>-0.51968699993346601</v>
      </c>
      <c r="CY310" s="40">
        <v>-0.50374285084547499</v>
      </c>
      <c r="CZ310" s="40">
        <v>-0.24957390273930499</v>
      </c>
      <c r="DA310" s="40">
        <v>2.0662335768722399E-2</v>
      </c>
      <c r="DB310" s="40">
        <v>3.7378235346790599E-2</v>
      </c>
      <c r="DC310" s="40">
        <v>2.7534638648072599E-2</v>
      </c>
      <c r="DD310" s="40">
        <v>3.7559879056946299E-2</v>
      </c>
      <c r="DE310" s="40">
        <v>2.09507248219905E-2</v>
      </c>
      <c r="DF310" s="40">
        <v>5.1927017233521201E-2</v>
      </c>
      <c r="DG310" s="40">
        <v>7.2466566999302207E-2</v>
      </c>
      <c r="DH310" s="40">
        <v>9.3645410191605799E-2</v>
      </c>
      <c r="DI310" s="40">
        <v>0.10360803684950699</v>
      </c>
      <c r="DJ310" s="40">
        <v>-7.4425815345281504E-2</v>
      </c>
      <c r="DK310" s="40">
        <v>-5.9944494675566298E-2</v>
      </c>
      <c r="DL310" s="40">
        <v>2.3754633084632399E-2</v>
      </c>
      <c r="DM310" s="40">
        <v>1.9065490922484399E-2</v>
      </c>
      <c r="DN310" s="40">
        <v>0.10467548938711101</v>
      </c>
      <c r="DO310" s="40">
        <v>1.1864698994449201</v>
      </c>
      <c r="DP310" s="40">
        <v>1.2336711501306501</v>
      </c>
      <c r="DQ310" s="40">
        <v>1.4378803520829799</v>
      </c>
      <c r="DR310" s="40">
        <v>1.45539470065924</v>
      </c>
      <c r="DS310" s="40">
        <v>0.95131371595682901</v>
      </c>
      <c r="DT310" s="40">
        <v>-0.36836389784630802</v>
      </c>
      <c r="DU310" s="40">
        <v>-0.42860800356013401</v>
      </c>
      <c r="DV310" s="40">
        <v>-0.41593233160512399</v>
      </c>
      <c r="DW310" s="40">
        <v>-0.39742998639145599</v>
      </c>
      <c r="DX310" s="40">
        <v>-0.179943544949735</v>
      </c>
      <c r="DY310" s="40">
        <v>0.115917035772742</v>
      </c>
      <c r="DZ310" s="40">
        <v>0.124635103851318</v>
      </c>
      <c r="EA310" s="40">
        <v>9.8876239321232504E-2</v>
      </c>
      <c r="EB310" s="40">
        <v>0.114126744702015</v>
      </c>
      <c r="EC310" s="40">
        <v>7.6180248865412498E-2</v>
      </c>
      <c r="ED310" s="40">
        <v>0.112393643510903</v>
      </c>
      <c r="EE310" s="40">
        <v>0.13035940616340999</v>
      </c>
      <c r="EF310" s="40">
        <v>0.14261154655045299</v>
      </c>
      <c r="EG310" s="40">
        <v>0.14940374239175799</v>
      </c>
      <c r="EH310" s="40">
        <v>-3.8563424206677098E-2</v>
      </c>
      <c r="EI310" s="40">
        <v>-1.85716284948877E-2</v>
      </c>
      <c r="EJ310" s="40">
        <v>5.2715129941575699E-2</v>
      </c>
      <c r="EK310" s="40">
        <v>4.8021175716442099E-2</v>
      </c>
      <c r="EL310" s="40">
        <v>0.18831957918862899</v>
      </c>
      <c r="EM310" s="40">
        <v>1.30341125172648</v>
      </c>
      <c r="EN310" s="40">
        <v>1.34244140006588</v>
      </c>
      <c r="EO310" s="40">
        <v>1.5461580257277501</v>
      </c>
      <c r="EP310" s="40">
        <v>1.5795678747287001</v>
      </c>
      <c r="EQ310" s="40">
        <v>1.08971194393471</v>
      </c>
      <c r="ER310" s="40">
        <v>-0.25263841244563201</v>
      </c>
      <c r="ES310" s="40">
        <v>-0.31329537195416401</v>
      </c>
      <c r="ET310" s="40">
        <v>-0.26612706929553198</v>
      </c>
      <c r="EU310" s="40">
        <v>-0.24393109517994899</v>
      </c>
      <c r="EV310" s="40">
        <v>-7.9408367290381393E-2</v>
      </c>
      <c r="EW310" s="40">
        <v>84.645568824638602</v>
      </c>
      <c r="EX310" s="40">
        <v>82.219453174104302</v>
      </c>
      <c r="EY310" s="40">
        <v>81.2347580138278</v>
      </c>
      <c r="EZ310" s="40">
        <v>78.258610936517897</v>
      </c>
      <c r="FA310" s="40">
        <v>76.289220615964794</v>
      </c>
      <c r="FB310" s="40">
        <v>75.315713387806397</v>
      </c>
      <c r="FC310" s="40">
        <v>74.832495285983697</v>
      </c>
      <c r="FD310" s="40">
        <v>74.339566310496494</v>
      </c>
      <c r="FE310" s="40">
        <v>78.316027655562493</v>
      </c>
      <c r="FF310" s="40">
        <v>81.917881835323698</v>
      </c>
      <c r="FG310" s="40">
        <v>86.423475801382807</v>
      </c>
      <c r="FH310" s="40">
        <v>91.338403519798902</v>
      </c>
      <c r="FI310" s="40">
        <v>95.348114393463206</v>
      </c>
      <c r="FJ310" s="40">
        <v>98.848114393463206</v>
      </c>
      <c r="FK310" s="40">
        <v>101.314550597109</v>
      </c>
      <c r="FL310" s="40">
        <v>102.335449402891</v>
      </c>
      <c r="FM310" s="40">
        <v>103.32985543683201</v>
      </c>
      <c r="FN310" s="40">
        <v>103.83956631049701</v>
      </c>
      <c r="FO310" s="40">
        <v>103.375769956003</v>
      </c>
      <c r="FP310" s="40">
        <v>101.858988057825</v>
      </c>
      <c r="FQ310" s="40">
        <v>98.737712130735403</v>
      </c>
      <c r="FR310" s="40">
        <v>95.642928975487095</v>
      </c>
      <c r="FS310" s="40">
        <v>93.061973601508498</v>
      </c>
      <c r="FT310" s="40">
        <v>90.119076052796999</v>
      </c>
      <c r="FU310" s="40">
        <v>2.1047196491777401E-2</v>
      </c>
      <c r="FV310" s="40">
        <v>0</v>
      </c>
      <c r="FW310" s="40">
        <v>0</v>
      </c>
      <c r="FX310" s="41">
        <v>1</v>
      </c>
      <c r="FY310" s="22"/>
      <c r="FZ310" s="22"/>
    </row>
    <row r="311" spans="1:182" x14ac:dyDescent="0.2">
      <c r="A311" t="s">
        <v>42</v>
      </c>
      <c r="B311" t="s">
        <v>58</v>
      </c>
      <c r="C311" t="s">
        <v>3</v>
      </c>
      <c r="D311" t="s">
        <v>80</v>
      </c>
      <c r="E311" t="s">
        <v>78</v>
      </c>
      <c r="F311" s="22" t="s">
        <v>77</v>
      </c>
      <c r="G311" s="35">
        <v>43691</v>
      </c>
      <c r="H311" s="40">
        <v>6332</v>
      </c>
      <c r="I311" s="40">
        <v>8.0295516963823808</v>
      </c>
      <c r="J311" s="40">
        <v>6.8089712661130397</v>
      </c>
      <c r="K311" s="40">
        <v>6.0320590044315496</v>
      </c>
      <c r="L311" s="40">
        <v>5.3275326365272804</v>
      </c>
      <c r="M311" s="40">
        <v>4.9471363670530497</v>
      </c>
      <c r="N311" s="40">
        <v>4.7731768637588301</v>
      </c>
      <c r="O311" s="40">
        <v>4.8648460641911697</v>
      </c>
      <c r="P311" s="40">
        <v>5.1256784735582501</v>
      </c>
      <c r="Q311" s="40">
        <v>5.53991258129291</v>
      </c>
      <c r="R311" s="40">
        <v>6.38287201960524</v>
      </c>
      <c r="S311" s="40">
        <v>7.6429095370312297</v>
      </c>
      <c r="T311" s="40">
        <v>9.1953868723136996</v>
      </c>
      <c r="U311" s="40">
        <v>10.871523233836101</v>
      </c>
      <c r="V311" s="40">
        <v>12.637352235478</v>
      </c>
      <c r="W311" s="40">
        <v>14.287685591561599</v>
      </c>
      <c r="X311" s="40">
        <v>15.596854924621001</v>
      </c>
      <c r="Y311" s="40">
        <v>16.660506797377099</v>
      </c>
      <c r="Z311" s="40">
        <v>17.226000270119101</v>
      </c>
      <c r="AA311" s="40">
        <v>17.056893233119499</v>
      </c>
      <c r="AB311" s="40">
        <v>16.184626703194802</v>
      </c>
      <c r="AC311" s="40">
        <v>15.160262786812799</v>
      </c>
      <c r="AD311" s="40">
        <v>14.1495828099515</v>
      </c>
      <c r="AE311" s="40">
        <v>12.3802151460327</v>
      </c>
      <c r="AF311" s="40">
        <v>10.4012524872923</v>
      </c>
      <c r="AG311" s="40">
        <v>-0.16496241914000201</v>
      </c>
      <c r="AH311" s="40">
        <v>-0.135759841245646</v>
      </c>
      <c r="AI311" s="40">
        <v>-0.13268418695213999</v>
      </c>
      <c r="AJ311" s="40">
        <v>-0.125547211603866</v>
      </c>
      <c r="AK311" s="40">
        <v>-7.8437136780747901E-2</v>
      </c>
      <c r="AL311" s="40">
        <v>-7.8303794010054301E-2</v>
      </c>
      <c r="AM311" s="40">
        <v>-5.3834640196882597E-2</v>
      </c>
      <c r="AN311" s="40">
        <v>-2.2157495806232299E-2</v>
      </c>
      <c r="AO311" s="40">
        <v>1.91237745231095E-2</v>
      </c>
      <c r="AP311" s="40">
        <v>-0.144789172085871</v>
      </c>
      <c r="AQ311" s="40">
        <v>-0.12871116352381201</v>
      </c>
      <c r="AR311" s="40">
        <v>-1.7691107115557901E-2</v>
      </c>
      <c r="AS311" s="40">
        <v>-7.8560060972550999E-2</v>
      </c>
      <c r="AT311" s="40">
        <v>-5.8992501054175001E-2</v>
      </c>
      <c r="AU311" s="40">
        <v>0.46940664094495199</v>
      </c>
      <c r="AV311" s="40">
        <v>0.46259599698938297</v>
      </c>
      <c r="AW311" s="40">
        <v>0.56547840054902998</v>
      </c>
      <c r="AX311" s="40">
        <v>0.58112570986262202</v>
      </c>
      <c r="AY311" s="40">
        <v>0.37772916044119498</v>
      </c>
      <c r="AZ311" s="40">
        <v>-0.25357783427880298</v>
      </c>
      <c r="BA311" s="40">
        <v>-0.39808840949195201</v>
      </c>
      <c r="BB311" s="40">
        <v>-0.49284196040044997</v>
      </c>
      <c r="BC311" s="40">
        <v>-0.64263486595250097</v>
      </c>
      <c r="BD311" s="40">
        <v>-0.34394984956611802</v>
      </c>
      <c r="BE311" s="40">
        <v>-7.79432804285283E-2</v>
      </c>
      <c r="BF311" s="40">
        <v>-5.47080764701217E-2</v>
      </c>
      <c r="BG311" s="40">
        <v>-6.5799569021796206E-2</v>
      </c>
      <c r="BH311" s="40">
        <v>-5.3982776950365498E-2</v>
      </c>
      <c r="BI311" s="40">
        <v>-2.8888400333313299E-2</v>
      </c>
      <c r="BJ311" s="40">
        <v>-2.6058598043325099E-2</v>
      </c>
      <c r="BK311" s="40">
        <v>-2.2832134390235199E-3</v>
      </c>
      <c r="BL311" s="40">
        <v>2.6324391919485001E-2</v>
      </c>
      <c r="BM311" s="40">
        <v>5.9613768973466201E-2</v>
      </c>
      <c r="BN311" s="40">
        <v>-0.10782609016606</v>
      </c>
      <c r="BO311" s="40">
        <v>-8.5078878720829601E-2</v>
      </c>
      <c r="BP311" s="40">
        <v>1.0035632996933601E-2</v>
      </c>
      <c r="BQ311" s="40">
        <v>-5.0735882313106398E-2</v>
      </c>
      <c r="BR311" s="40">
        <v>2.69487204743894E-3</v>
      </c>
      <c r="BS311" s="40">
        <v>0.56271179645505998</v>
      </c>
      <c r="BT311" s="40">
        <v>0.56228699905919199</v>
      </c>
      <c r="BU311" s="40">
        <v>0.66707512444560502</v>
      </c>
      <c r="BV311" s="40">
        <v>0.67640827284886795</v>
      </c>
      <c r="BW311" s="40">
        <v>0.48487823968508598</v>
      </c>
      <c r="BX311" s="40">
        <v>-0.16052024042549301</v>
      </c>
      <c r="BY311" s="40">
        <v>-0.30153915030961298</v>
      </c>
      <c r="BZ311" s="40">
        <v>-0.36832646675540798</v>
      </c>
      <c r="CA311" s="40">
        <v>-0.51369446505927596</v>
      </c>
      <c r="CB311" s="40">
        <v>-0.25270733173344301</v>
      </c>
      <c r="CC311" s="40">
        <v>-1.7674090040755899E-2</v>
      </c>
      <c r="CD311" s="40">
        <v>1.4281289078447901E-3</v>
      </c>
      <c r="CE311" s="40">
        <v>-1.9475486391847398E-2</v>
      </c>
      <c r="CF311" s="40">
        <v>-4.4174675139435201E-3</v>
      </c>
      <c r="CG311" s="40">
        <v>5.4289035913490597E-3</v>
      </c>
      <c r="CH311" s="40">
        <v>1.01262655302569E-2</v>
      </c>
      <c r="CI311" s="40">
        <v>3.3421147693903301E-2</v>
      </c>
      <c r="CJ311" s="40">
        <v>5.9902799669395199E-2</v>
      </c>
      <c r="CK311" s="40">
        <v>8.7657015786326606E-2</v>
      </c>
      <c r="CL311" s="40">
        <v>-8.2225572227927299E-2</v>
      </c>
      <c r="CM311" s="40">
        <v>-5.4859291182005297E-2</v>
      </c>
      <c r="CN311" s="40">
        <v>2.92390887357078E-2</v>
      </c>
      <c r="CO311" s="40">
        <v>-3.1464940933536703E-2</v>
      </c>
      <c r="CP311" s="40">
        <v>4.54193587412208E-2</v>
      </c>
      <c r="CQ311" s="40">
        <v>0.62733466292866302</v>
      </c>
      <c r="CR311" s="40">
        <v>0.63133268340702897</v>
      </c>
      <c r="CS311" s="40">
        <v>0.73744070592531696</v>
      </c>
      <c r="CT311" s="40">
        <v>0.74240068571672602</v>
      </c>
      <c r="CU311" s="40">
        <v>0.55908936556437705</v>
      </c>
      <c r="CV311" s="40">
        <v>-9.6068834401248998E-2</v>
      </c>
      <c r="CW311" s="40">
        <v>-0.23466942751504</v>
      </c>
      <c r="CX311" s="40">
        <v>-0.28208741516466901</v>
      </c>
      <c r="CY311" s="40">
        <v>-0.42439073618790701</v>
      </c>
      <c r="CZ311" s="40">
        <v>-0.18951304183188</v>
      </c>
      <c r="DA311" s="40">
        <v>4.2595100347016503E-2</v>
      </c>
      <c r="DB311" s="40">
        <v>5.75643342858113E-2</v>
      </c>
      <c r="DC311" s="40">
        <v>2.6848596238101499E-2</v>
      </c>
      <c r="DD311" s="40">
        <v>4.5147841922478497E-2</v>
      </c>
      <c r="DE311" s="40">
        <v>3.9746207516011399E-2</v>
      </c>
      <c r="DF311" s="40">
        <v>4.6311129103838798E-2</v>
      </c>
      <c r="DG311" s="40">
        <v>6.9125508826830204E-2</v>
      </c>
      <c r="DH311" s="40">
        <v>9.3481207419305407E-2</v>
      </c>
      <c r="DI311" s="40">
        <v>0.115700262599187</v>
      </c>
      <c r="DJ311" s="40">
        <v>-5.6625054289794599E-2</v>
      </c>
      <c r="DK311" s="40">
        <v>-2.4639703643181E-2</v>
      </c>
      <c r="DL311" s="40">
        <v>4.8442544474481902E-2</v>
      </c>
      <c r="DM311" s="40">
        <v>-1.2193999553967E-2</v>
      </c>
      <c r="DN311" s="40">
        <v>8.8143845435002602E-2</v>
      </c>
      <c r="DO311" s="40">
        <v>0.69195752940226496</v>
      </c>
      <c r="DP311" s="40">
        <v>0.70037836775486695</v>
      </c>
      <c r="DQ311" s="40">
        <v>0.80780628740503002</v>
      </c>
      <c r="DR311" s="40">
        <v>0.80839309858458397</v>
      </c>
      <c r="DS311" s="40">
        <v>0.63330049144366696</v>
      </c>
      <c r="DT311" s="40">
        <v>-3.1617428377005402E-2</v>
      </c>
      <c r="DU311" s="40">
        <v>-0.16779970472046599</v>
      </c>
      <c r="DV311" s="40">
        <v>-0.19584836357393001</v>
      </c>
      <c r="DW311" s="40">
        <v>-0.33508700731653801</v>
      </c>
      <c r="DX311" s="40">
        <v>-0.126318751930317</v>
      </c>
      <c r="DY311" s="40">
        <v>0.12961423905849001</v>
      </c>
      <c r="DZ311" s="40">
        <v>0.13861609906133601</v>
      </c>
      <c r="EA311" s="40">
        <v>9.3733214168445003E-2</v>
      </c>
      <c r="EB311" s="40">
        <v>0.116712276575979</v>
      </c>
      <c r="EC311" s="40">
        <v>8.9294943963446005E-2</v>
      </c>
      <c r="ED311" s="40">
        <v>9.8556325070567996E-2</v>
      </c>
      <c r="EE311" s="40">
        <v>0.120676935584689</v>
      </c>
      <c r="EF311" s="40">
        <v>0.141963095145023</v>
      </c>
      <c r="EG311" s="40">
        <v>0.15619025704954401</v>
      </c>
      <c r="EH311" s="40">
        <v>-1.96619723699832E-2</v>
      </c>
      <c r="EI311" s="40">
        <v>1.8992581159801701E-2</v>
      </c>
      <c r="EJ311" s="40">
        <v>7.6169284586973404E-2</v>
      </c>
      <c r="EK311" s="40">
        <v>1.5630179105477499E-2</v>
      </c>
      <c r="EL311" s="40">
        <v>0.14983121853661699</v>
      </c>
      <c r="EM311" s="40">
        <v>0.78526268491237405</v>
      </c>
      <c r="EN311" s="40">
        <v>0.80006936982467503</v>
      </c>
      <c r="EO311" s="40">
        <v>0.90940301130160495</v>
      </c>
      <c r="EP311" s="40">
        <v>0.90367566157083001</v>
      </c>
      <c r="EQ311" s="40">
        <v>0.74044957068755801</v>
      </c>
      <c r="ER311" s="40">
        <v>6.1440165476305098E-2</v>
      </c>
      <c r="ES311" s="40">
        <v>-7.1250445538127302E-2</v>
      </c>
      <c r="ET311" s="40">
        <v>-7.1332869928888001E-2</v>
      </c>
      <c r="EU311" s="40">
        <v>-0.20614660642331301</v>
      </c>
      <c r="EV311" s="40">
        <v>-3.5076234097641899E-2</v>
      </c>
      <c r="EW311" s="40">
        <v>84.656701921001499</v>
      </c>
      <c r="EX311" s="40">
        <v>82.228289805021902</v>
      </c>
      <c r="EY311" s="40">
        <v>81.243129002086505</v>
      </c>
      <c r="EZ311" s="40">
        <v>78.266188214979493</v>
      </c>
      <c r="FA311" s="40">
        <v>76.2958666091086</v>
      </c>
      <c r="FB311" s="40">
        <v>75.321533923303804</v>
      </c>
      <c r="FC311" s="40">
        <v>74.837776098999896</v>
      </c>
      <c r="FD311" s="40">
        <v>74.344593136196806</v>
      </c>
      <c r="FE311" s="40">
        <v>78.321731779264695</v>
      </c>
      <c r="FF311" s="40">
        <v>81.920389956111904</v>
      </c>
      <c r="FG311" s="40">
        <v>86.425804014677297</v>
      </c>
      <c r="FH311" s="40">
        <v>91.343388013526194</v>
      </c>
      <c r="FI311" s="40">
        <v>95.352813152025305</v>
      </c>
      <c r="FJ311" s="40">
        <v>98.852813152025305</v>
      </c>
      <c r="FK311" s="40">
        <v>101.32032880063301</v>
      </c>
      <c r="FL311" s="40">
        <v>102.340582056263</v>
      </c>
      <c r="FM311" s="40">
        <v>103.33516799769799</v>
      </c>
      <c r="FN311" s="40">
        <v>103.84459313619701</v>
      </c>
      <c r="FO311" s="40">
        <v>103.37968558889099</v>
      </c>
      <c r="FP311" s="40">
        <v>101.863443413195</v>
      </c>
      <c r="FQ311" s="40">
        <v>98.745934959349597</v>
      </c>
      <c r="FR311" s="40">
        <v>95.654093819699298</v>
      </c>
      <c r="FS311" s="40">
        <v>93.0756888984819</v>
      </c>
      <c r="FT311" s="40">
        <v>90.131034606806196</v>
      </c>
      <c r="FU311" s="40">
        <v>2.0734061228718299E-2</v>
      </c>
      <c r="FV311" s="40">
        <v>0</v>
      </c>
      <c r="FW311" s="40">
        <v>0</v>
      </c>
      <c r="FX311" s="41">
        <v>1</v>
      </c>
      <c r="FY311" s="22"/>
      <c r="FZ311" s="22"/>
    </row>
    <row r="312" spans="1:182" x14ac:dyDescent="0.2">
      <c r="A312" t="s">
        <v>42</v>
      </c>
      <c r="B312" t="s">
        <v>58</v>
      </c>
      <c r="C312" t="s">
        <v>3</v>
      </c>
      <c r="D312" t="s">
        <v>80</v>
      </c>
      <c r="E312" t="s">
        <v>78</v>
      </c>
      <c r="F312" s="22" t="s">
        <v>78</v>
      </c>
      <c r="G312" s="35">
        <v>43691</v>
      </c>
      <c r="H312" s="40">
        <v>1155</v>
      </c>
      <c r="I312" s="40">
        <v>1.26128158436205</v>
      </c>
      <c r="J312" s="40">
        <v>1.07818785683063</v>
      </c>
      <c r="K312" s="40">
        <v>0.95695972242891603</v>
      </c>
      <c r="L312" s="40">
        <v>0.83834761615437903</v>
      </c>
      <c r="M312" s="40">
        <v>0.78352653665390803</v>
      </c>
      <c r="N312" s="40">
        <v>0.76775223323266495</v>
      </c>
      <c r="O312" s="40">
        <v>0.79579416845151596</v>
      </c>
      <c r="P312" s="40">
        <v>0.834469153963594</v>
      </c>
      <c r="Q312" s="40">
        <v>0.93200738864906996</v>
      </c>
      <c r="R312" s="40">
        <v>1.07070518088952</v>
      </c>
      <c r="S312" s="40">
        <v>1.2733433724708401</v>
      </c>
      <c r="T312" s="40">
        <v>1.5452228652549</v>
      </c>
      <c r="U312" s="40">
        <v>1.8938459233678699</v>
      </c>
      <c r="V312" s="40">
        <v>2.2644528009457798</v>
      </c>
      <c r="W312" s="40">
        <v>2.6081289796390599</v>
      </c>
      <c r="X312" s="40">
        <v>2.8854790245448698</v>
      </c>
      <c r="Y312" s="40">
        <v>3.0964471097132802</v>
      </c>
      <c r="Z312" s="40">
        <v>3.1834658129042701</v>
      </c>
      <c r="AA312" s="40">
        <v>3.1410185207621</v>
      </c>
      <c r="AB312" s="40">
        <v>2.9642830823116602</v>
      </c>
      <c r="AC312" s="40">
        <v>2.7125131072592201</v>
      </c>
      <c r="AD312" s="40">
        <v>2.4581523930267499</v>
      </c>
      <c r="AE312" s="40">
        <v>2.0789026253171401</v>
      </c>
      <c r="AF312" s="40">
        <v>1.6723255250943401</v>
      </c>
      <c r="AG312" s="40">
        <v>-5.6194444592106103E-2</v>
      </c>
      <c r="AH312" s="40">
        <v>-5.11262695554556E-2</v>
      </c>
      <c r="AI312" s="40">
        <v>-2.5999423738806499E-2</v>
      </c>
      <c r="AJ312" s="40">
        <v>-3.12051663944415E-2</v>
      </c>
      <c r="AK312" s="40">
        <v>-4.4281383209120298E-2</v>
      </c>
      <c r="AL312" s="40">
        <v>-1.67724972087227E-2</v>
      </c>
      <c r="AM312" s="40">
        <v>-1.9452968488933901E-2</v>
      </c>
      <c r="AN312" s="40">
        <v>-1.9566093200455499E-2</v>
      </c>
      <c r="AO312" s="40">
        <v>-3.8195378342329299E-2</v>
      </c>
      <c r="AP312" s="40">
        <v>-3.5028680604028799E-2</v>
      </c>
      <c r="AQ312" s="40">
        <v>-5.81709328247157E-2</v>
      </c>
      <c r="AR312" s="40">
        <v>-4.6932994675919E-2</v>
      </c>
      <c r="AS312" s="40">
        <v>9.2674768481207405E-3</v>
      </c>
      <c r="AT312" s="40">
        <v>-5.34497618905879E-2</v>
      </c>
      <c r="AU312" s="40">
        <v>0.409665501229456</v>
      </c>
      <c r="AV312" s="40">
        <v>0.47238195948932898</v>
      </c>
      <c r="AW312" s="40">
        <v>0.54903504375847201</v>
      </c>
      <c r="AX312" s="40">
        <v>0.54061390596999803</v>
      </c>
      <c r="AY312" s="40">
        <v>0.221657517582556</v>
      </c>
      <c r="AZ312" s="40">
        <v>-0.42483924606835899</v>
      </c>
      <c r="BA312" s="40">
        <v>-0.32367505434066002</v>
      </c>
      <c r="BB312" s="40">
        <v>-0.30565883468150501</v>
      </c>
      <c r="BC312" s="40">
        <v>-0.13774800217840899</v>
      </c>
      <c r="BD312" s="40">
        <v>-0.105651667942539</v>
      </c>
      <c r="BE312" s="40">
        <v>-3.9445303497905697E-2</v>
      </c>
      <c r="BF312" s="40">
        <v>-3.5732601507227603E-2</v>
      </c>
      <c r="BG312" s="40">
        <v>-1.19188335064056E-2</v>
      </c>
      <c r="BH312" s="40">
        <v>-1.9447329352722399E-2</v>
      </c>
      <c r="BI312" s="40">
        <v>-3.25894965857026E-2</v>
      </c>
      <c r="BJ312" s="40">
        <v>-6.9584890174053497E-3</v>
      </c>
      <c r="BK312" s="40">
        <v>-8.8753066614427195E-3</v>
      </c>
      <c r="BL312" s="40">
        <v>-8.5487342491770493E-3</v>
      </c>
      <c r="BM312" s="40">
        <v>-2.6131829384983499E-2</v>
      </c>
      <c r="BN312" s="40">
        <v>-2.47168528001755E-2</v>
      </c>
      <c r="BO312" s="40">
        <v>-4.4210545519022398E-2</v>
      </c>
      <c r="BP312" s="40">
        <v>-3.4347570765099401E-2</v>
      </c>
      <c r="BQ312" s="40">
        <v>2.1724209879364399E-2</v>
      </c>
      <c r="BR312" s="40">
        <v>-2.1076597651361301E-2</v>
      </c>
      <c r="BS312" s="40">
        <v>0.45047925243571502</v>
      </c>
      <c r="BT312" s="40">
        <v>0.50291973332548801</v>
      </c>
      <c r="BU312" s="40">
        <v>0.59300364714839904</v>
      </c>
      <c r="BV312" s="40">
        <v>0.58889267721415195</v>
      </c>
      <c r="BW312" s="40">
        <v>0.26589729110824001</v>
      </c>
      <c r="BX312" s="40">
        <v>-0.385607419943721</v>
      </c>
      <c r="BY312" s="40">
        <v>-0.29673559420899398</v>
      </c>
      <c r="BZ312" s="40">
        <v>-0.27033408621975702</v>
      </c>
      <c r="CA312" s="40">
        <v>-0.103635346312027</v>
      </c>
      <c r="CB312" s="40">
        <v>-7.9338636724912398E-2</v>
      </c>
      <c r="CC312" s="40">
        <v>-2.7844899398469E-2</v>
      </c>
      <c r="CD312" s="40">
        <v>-2.5070993910294499E-2</v>
      </c>
      <c r="CE312" s="40">
        <v>-2.1666596047248401E-3</v>
      </c>
      <c r="CF312" s="40">
        <v>-1.13038872351743E-2</v>
      </c>
      <c r="CG312" s="40">
        <v>-2.4491731526967399E-2</v>
      </c>
      <c r="CH312" s="40">
        <v>-1.61336840217988E-4</v>
      </c>
      <c r="CI312" s="40">
        <v>-1.5492503021365201E-3</v>
      </c>
      <c r="CJ312" s="40">
        <v>-9.1814500137199896E-4</v>
      </c>
      <c r="CK312" s="40">
        <v>-1.7776652125953401E-2</v>
      </c>
      <c r="CL312" s="40">
        <v>-1.7574912275838701E-2</v>
      </c>
      <c r="CM312" s="40">
        <v>-3.4541623798208701E-2</v>
      </c>
      <c r="CN312" s="40">
        <v>-2.5630944503065401E-2</v>
      </c>
      <c r="CO312" s="40">
        <v>3.0351705230231299E-2</v>
      </c>
      <c r="CP312" s="40">
        <v>1.3449572833270701E-3</v>
      </c>
      <c r="CQ312" s="40">
        <v>0.47874673219146202</v>
      </c>
      <c r="CR312" s="40">
        <v>0.52407010245810604</v>
      </c>
      <c r="CS312" s="40">
        <v>0.62345616791602299</v>
      </c>
      <c r="CT312" s="40">
        <v>0.62233040710767795</v>
      </c>
      <c r="CU312" s="40">
        <v>0.29653762348583301</v>
      </c>
      <c r="CV312" s="40">
        <v>-0.358435576680533</v>
      </c>
      <c r="CW312" s="40">
        <v>-0.27807740618667298</v>
      </c>
      <c r="CX312" s="40">
        <v>-0.24586827304387401</v>
      </c>
      <c r="CY312" s="40">
        <v>-8.00090247753317E-2</v>
      </c>
      <c r="CZ312" s="40">
        <v>-6.11143114601823E-2</v>
      </c>
      <c r="DA312" s="40">
        <v>-1.62444952990323E-2</v>
      </c>
      <c r="DB312" s="40">
        <v>-1.4409386313361401E-2</v>
      </c>
      <c r="DC312" s="40">
        <v>7.58551429695597E-3</v>
      </c>
      <c r="DD312" s="40">
        <v>-3.1604451176262599E-3</v>
      </c>
      <c r="DE312" s="40">
        <v>-1.6393966468232199E-2</v>
      </c>
      <c r="DF312" s="40">
        <v>6.6358153369693697E-3</v>
      </c>
      <c r="DG312" s="40">
        <v>5.7768060571696802E-3</v>
      </c>
      <c r="DH312" s="40">
        <v>6.7124442464330499E-3</v>
      </c>
      <c r="DI312" s="40">
        <v>-9.4214748669233205E-3</v>
      </c>
      <c r="DJ312" s="40">
        <v>-1.04329717515019E-2</v>
      </c>
      <c r="DK312" s="40">
        <v>-2.4872702077395E-2</v>
      </c>
      <c r="DL312" s="40">
        <v>-1.6914318241031401E-2</v>
      </c>
      <c r="DM312" s="40">
        <v>3.8979200581098099E-2</v>
      </c>
      <c r="DN312" s="40">
        <v>2.3766512218015401E-2</v>
      </c>
      <c r="DO312" s="40">
        <v>0.50701421194720997</v>
      </c>
      <c r="DP312" s="40">
        <v>0.54522047159072395</v>
      </c>
      <c r="DQ312" s="40">
        <v>0.65390868868364804</v>
      </c>
      <c r="DR312" s="40">
        <v>0.65576813700120495</v>
      </c>
      <c r="DS312" s="40">
        <v>0.32717795586342502</v>
      </c>
      <c r="DT312" s="40">
        <v>-0.331263733417345</v>
      </c>
      <c r="DU312" s="40">
        <v>-0.25941921816435198</v>
      </c>
      <c r="DV312" s="40">
        <v>-0.22140245986799001</v>
      </c>
      <c r="DW312" s="40">
        <v>-5.63827032386367E-2</v>
      </c>
      <c r="DX312" s="40">
        <v>-4.2889986195452201E-2</v>
      </c>
      <c r="DY312" s="40">
        <v>5.0464579516812705E-4</v>
      </c>
      <c r="DZ312" s="40">
        <v>9.8428173486665303E-4</v>
      </c>
      <c r="EA312" s="40">
        <v>2.16661045293568E-2</v>
      </c>
      <c r="EB312" s="40">
        <v>8.5973919240928502E-3</v>
      </c>
      <c r="EC312" s="40">
        <v>-4.7020798448145504E-3</v>
      </c>
      <c r="ED312" s="40">
        <v>1.6449823528286701E-2</v>
      </c>
      <c r="EE312" s="40">
        <v>1.6354467884660901E-2</v>
      </c>
      <c r="EF312" s="40">
        <v>1.7729803197711499E-2</v>
      </c>
      <c r="EG312" s="40">
        <v>2.6420740904225201E-3</v>
      </c>
      <c r="EH312" s="40">
        <v>-1.2114394764857801E-4</v>
      </c>
      <c r="EI312" s="40">
        <v>-1.09123147717017E-2</v>
      </c>
      <c r="EJ312" s="40">
        <v>-4.32889433021181E-3</v>
      </c>
      <c r="EK312" s="40">
        <v>5.1435933612341798E-2</v>
      </c>
      <c r="EL312" s="40">
        <v>5.6139676457242001E-2</v>
      </c>
      <c r="EM312" s="40">
        <v>0.54782796315346904</v>
      </c>
      <c r="EN312" s="40">
        <v>0.57575824542688303</v>
      </c>
      <c r="EO312" s="40">
        <v>0.69787729207357396</v>
      </c>
      <c r="EP312" s="40">
        <v>0.70404690824535898</v>
      </c>
      <c r="EQ312" s="40">
        <v>0.371417729389109</v>
      </c>
      <c r="ER312" s="40">
        <v>-0.292031907292707</v>
      </c>
      <c r="ES312" s="40">
        <v>-0.232479758032687</v>
      </c>
      <c r="ET312" s="40">
        <v>-0.18607771140624199</v>
      </c>
      <c r="EU312" s="40">
        <v>-2.2270047372254499E-2</v>
      </c>
      <c r="EV312" s="40">
        <v>-1.65769549778251E-2</v>
      </c>
      <c r="EW312" s="40">
        <v>84.701919894074805</v>
      </c>
      <c r="EX312" s="40">
        <v>82.263985435286301</v>
      </c>
      <c r="EY312" s="40">
        <v>81.276812313803404</v>
      </c>
      <c r="EZ312" s="40">
        <v>78.297004303210898</v>
      </c>
      <c r="FA312" s="40">
        <v>76.322658060244905</v>
      </c>
      <c r="FB312" s="40">
        <v>75.344918901026105</v>
      </c>
      <c r="FC312" s="40">
        <v>74.859069844422393</v>
      </c>
      <c r="FD312" s="40">
        <v>74.365110890433598</v>
      </c>
      <c r="FE312" s="40">
        <v>78.345498179410797</v>
      </c>
      <c r="FF312" s="40">
        <v>81.931148626282706</v>
      </c>
      <c r="FG312" s="40">
        <v>86.435865607414797</v>
      </c>
      <c r="FH312" s="40">
        <v>91.364366103939105</v>
      </c>
      <c r="FI312" s="40">
        <v>95.372476001324102</v>
      </c>
      <c r="FJ312" s="40">
        <v>98.872476001324102</v>
      </c>
      <c r="FK312" s="40">
        <v>101.344174114532</v>
      </c>
      <c r="FL312" s="40">
        <v>102.361717974181</v>
      </c>
      <c r="FM312" s="40">
        <v>103.357000993049</v>
      </c>
      <c r="FN312" s="40">
        <v>103.865110890434</v>
      </c>
      <c r="FO312" s="40">
        <v>103.3954816286</v>
      </c>
      <c r="FP312" s="40">
        <v>101.88133068520401</v>
      </c>
      <c r="FQ312" s="40">
        <v>98.779460443561703</v>
      </c>
      <c r="FR312" s="40">
        <v>95.699851042701098</v>
      </c>
      <c r="FS312" s="40">
        <v>93.131744455478298</v>
      </c>
      <c r="FT312" s="40">
        <v>90.179659053293605</v>
      </c>
      <c r="FU312" s="40">
        <v>4.7532629725919602E-2</v>
      </c>
      <c r="FV312" s="40">
        <v>0</v>
      </c>
      <c r="FW312" s="40">
        <v>0</v>
      </c>
      <c r="FX312" s="41">
        <v>1</v>
      </c>
      <c r="FY312" s="22"/>
      <c r="FZ312" s="22"/>
    </row>
    <row r="313" spans="1:182" x14ac:dyDescent="0.2">
      <c r="A313" t="s">
        <v>42</v>
      </c>
      <c r="B313" t="s">
        <v>58</v>
      </c>
      <c r="C313" t="s">
        <v>3</v>
      </c>
      <c r="D313" t="s">
        <v>39</v>
      </c>
      <c r="E313" t="s">
        <v>1</v>
      </c>
      <c r="F313" s="22" t="s">
        <v>1</v>
      </c>
      <c r="G313" s="35">
        <v>43691</v>
      </c>
      <c r="H313" s="40">
        <v>6528</v>
      </c>
      <c r="I313" s="40">
        <v>8.6470345658620005</v>
      </c>
      <c r="J313" s="40">
        <v>7.5461758696714201</v>
      </c>
      <c r="K313" s="40">
        <v>6.8657370173995602</v>
      </c>
      <c r="L313" s="40">
        <v>6.2885653085626902</v>
      </c>
      <c r="M313" s="40">
        <v>5.8426843326622802</v>
      </c>
      <c r="N313" s="40">
        <v>5.4442872055337901</v>
      </c>
      <c r="O313" s="40">
        <v>5.4480349157546701</v>
      </c>
      <c r="P313" s="40">
        <v>5.7378353435421001</v>
      </c>
      <c r="Q313" s="40">
        <v>6.2026030985342198</v>
      </c>
      <c r="R313" s="40">
        <v>7.0458112738672298</v>
      </c>
      <c r="S313" s="40">
        <v>8.2179341274888191</v>
      </c>
      <c r="T313" s="40">
        <v>9.5815094421769391</v>
      </c>
      <c r="U313" s="40">
        <v>11.236938652950199</v>
      </c>
      <c r="V313" s="40">
        <v>13.0447108213327</v>
      </c>
      <c r="W313" s="40">
        <v>14.6824161834428</v>
      </c>
      <c r="X313" s="40">
        <v>16.283348894670802</v>
      </c>
      <c r="Y313" s="40">
        <v>17.4933319046288</v>
      </c>
      <c r="Z313" s="40">
        <v>18.2839106621167</v>
      </c>
      <c r="AA313" s="40">
        <v>18.170659874719</v>
      </c>
      <c r="AB313" s="40">
        <v>17.383072314680501</v>
      </c>
      <c r="AC313" s="40">
        <v>16.382007736722201</v>
      </c>
      <c r="AD313" s="40">
        <v>15.1777230244089</v>
      </c>
      <c r="AE313" s="40">
        <v>12.9636478011411</v>
      </c>
      <c r="AF313" s="40">
        <v>10.7656245578948</v>
      </c>
      <c r="AG313" s="40">
        <v>-0.143824363077065</v>
      </c>
      <c r="AH313" s="40">
        <v>-0.118996224883989</v>
      </c>
      <c r="AI313" s="40">
        <v>-0.141360348364543</v>
      </c>
      <c r="AJ313" s="40">
        <v>-6.6094387536044394E-2</v>
      </c>
      <c r="AK313" s="40">
        <v>-2.8500978083550101E-2</v>
      </c>
      <c r="AL313" s="40">
        <v>-0.107606215657302</v>
      </c>
      <c r="AM313" s="40">
        <v>-0.12391469212716701</v>
      </c>
      <c r="AN313" s="40">
        <v>-0.15800252557150299</v>
      </c>
      <c r="AO313" s="40">
        <v>-8.6647586402314597E-2</v>
      </c>
      <c r="AP313" s="40">
        <v>-7.0000416737081003E-2</v>
      </c>
      <c r="AQ313" s="40">
        <v>3.3864519422133802E-3</v>
      </c>
      <c r="AR313" s="40">
        <v>-5.7307490095612999E-2</v>
      </c>
      <c r="AS313" s="40">
        <v>-2.2152103800533899E-2</v>
      </c>
      <c r="AT313" s="40">
        <v>-6.7281322953011993E-2</v>
      </c>
      <c r="AU313" s="40">
        <v>0.89803429044622696</v>
      </c>
      <c r="AV313" s="40">
        <v>1.08942141205125</v>
      </c>
      <c r="AW313" s="40">
        <v>1.1652157287946601</v>
      </c>
      <c r="AX313" s="40">
        <v>1.3448104426159</v>
      </c>
      <c r="AY313" s="40">
        <v>0.95577556061371705</v>
      </c>
      <c r="AZ313" s="40">
        <v>-0.26569812596568199</v>
      </c>
      <c r="BA313" s="40">
        <v>-0.64965578807963897</v>
      </c>
      <c r="BB313" s="40">
        <v>-0.51919530667927405</v>
      </c>
      <c r="BC313" s="40">
        <v>-0.299324570896911</v>
      </c>
      <c r="BD313" s="40">
        <v>-0.20591517373440599</v>
      </c>
      <c r="BE313" s="40">
        <v>-9.9650422914723799E-2</v>
      </c>
      <c r="BF313" s="40">
        <v>-7.3550820947540799E-2</v>
      </c>
      <c r="BG313" s="40">
        <v>-0.108751138990327</v>
      </c>
      <c r="BH313" s="40">
        <v>-3.0224857262265401E-2</v>
      </c>
      <c r="BI313" s="40">
        <v>9.48724920901068E-3</v>
      </c>
      <c r="BJ313" s="40">
        <v>-6.9868684474281795E-2</v>
      </c>
      <c r="BK313" s="40">
        <v>-8.0788335898528393E-2</v>
      </c>
      <c r="BL313" s="40">
        <v>-0.107568532075607</v>
      </c>
      <c r="BM313" s="40">
        <v>-3.2088447538456598E-2</v>
      </c>
      <c r="BN313" s="40">
        <v>-1.9916949958112402E-2</v>
      </c>
      <c r="BO313" s="40">
        <v>5.51870708901675E-2</v>
      </c>
      <c r="BP313" s="40">
        <v>-3.3358252214965398E-2</v>
      </c>
      <c r="BQ313" s="40">
        <v>1.66464330723686E-3</v>
      </c>
      <c r="BR313" s="40">
        <v>8.5957947035722095E-3</v>
      </c>
      <c r="BS313" s="40">
        <v>0.96823125348072103</v>
      </c>
      <c r="BT313" s="40">
        <v>1.1857545431979799</v>
      </c>
      <c r="BU313" s="40">
        <v>1.2682153684003701</v>
      </c>
      <c r="BV313" s="40">
        <v>1.4240172806806399</v>
      </c>
      <c r="BW313" s="40">
        <v>1.0399078997694</v>
      </c>
      <c r="BX313" s="40">
        <v>-0.20432038122783799</v>
      </c>
      <c r="BY313" s="40">
        <v>-0.56778000005345697</v>
      </c>
      <c r="BZ313" s="40">
        <v>-0.46124312856737498</v>
      </c>
      <c r="CA313" s="40">
        <v>-0.25826735309896698</v>
      </c>
      <c r="CB313" s="40">
        <v>-0.14141366212155401</v>
      </c>
      <c r="CC313" s="40">
        <v>-6.9055686524036403E-2</v>
      </c>
      <c r="CD313" s="40">
        <v>-4.2075472620128999E-2</v>
      </c>
      <c r="CE313" s="40">
        <v>-8.6166099914202807E-2</v>
      </c>
      <c r="CF313" s="40">
        <v>-5.3817298629211799E-3</v>
      </c>
      <c r="CG313" s="40">
        <v>3.5797779709440002E-2</v>
      </c>
      <c r="CH313" s="40">
        <v>-4.3731785335632399E-2</v>
      </c>
      <c r="CI313" s="40">
        <v>-5.0919152949099801E-2</v>
      </c>
      <c r="CJ313" s="40">
        <v>-7.2638101815911293E-2</v>
      </c>
      <c r="CK313" s="40">
        <v>5.6990458367817999E-3</v>
      </c>
      <c r="CL313" s="40">
        <v>1.47707065652374E-2</v>
      </c>
      <c r="CM313" s="40">
        <v>9.1064021774847501E-2</v>
      </c>
      <c r="CN313" s="40">
        <v>-1.67710830146745E-2</v>
      </c>
      <c r="CO313" s="40">
        <v>1.8160049801836001E-2</v>
      </c>
      <c r="CP313" s="40">
        <v>6.11480552503329E-2</v>
      </c>
      <c r="CQ313" s="40">
        <v>1.0168494562395101</v>
      </c>
      <c r="CR313" s="40">
        <v>1.2524745763734799</v>
      </c>
      <c r="CS313" s="40">
        <v>1.33955260502657</v>
      </c>
      <c r="CT313" s="40">
        <v>1.47887569543885</v>
      </c>
      <c r="CU313" s="40">
        <v>1.0981777015787899</v>
      </c>
      <c r="CV313" s="40">
        <v>-0.16181034219559101</v>
      </c>
      <c r="CW313" s="40">
        <v>-0.51107307868228202</v>
      </c>
      <c r="CX313" s="40">
        <v>-0.42110562654505801</v>
      </c>
      <c r="CY313" s="40">
        <v>-0.22983124912348199</v>
      </c>
      <c r="CZ313" s="40">
        <v>-9.6740111667514103E-2</v>
      </c>
      <c r="DA313" s="40">
        <v>-3.8460950133348999E-2</v>
      </c>
      <c r="DB313" s="40">
        <v>-1.06001242927172E-2</v>
      </c>
      <c r="DC313" s="40">
        <v>-6.3581060838078102E-2</v>
      </c>
      <c r="DD313" s="40">
        <v>1.9461397536423099E-2</v>
      </c>
      <c r="DE313" s="40">
        <v>6.2108310209869198E-2</v>
      </c>
      <c r="DF313" s="40">
        <v>-1.7594886196982899E-2</v>
      </c>
      <c r="DG313" s="40">
        <v>-2.1049969999671202E-2</v>
      </c>
      <c r="DH313" s="40">
        <v>-3.7707671556216099E-2</v>
      </c>
      <c r="DI313" s="40">
        <v>4.3486539212020198E-2</v>
      </c>
      <c r="DJ313" s="40">
        <v>4.9458363088587198E-2</v>
      </c>
      <c r="DK313" s="40">
        <v>0.126940972659527</v>
      </c>
      <c r="DL313" s="40">
        <v>-1.8391381438356E-4</v>
      </c>
      <c r="DM313" s="40">
        <v>3.46554562964351E-2</v>
      </c>
      <c r="DN313" s="40">
        <v>0.113700315797094</v>
      </c>
      <c r="DO313" s="40">
        <v>1.0654676589982901</v>
      </c>
      <c r="DP313" s="40">
        <v>1.3191946095489799</v>
      </c>
      <c r="DQ313" s="40">
        <v>1.41088984165276</v>
      </c>
      <c r="DR313" s="40">
        <v>1.5337341101970701</v>
      </c>
      <c r="DS313" s="40">
        <v>1.15644750338819</v>
      </c>
      <c r="DT313" s="40">
        <v>-0.119300303163345</v>
      </c>
      <c r="DU313" s="40">
        <v>-0.45436615731110802</v>
      </c>
      <c r="DV313" s="40">
        <v>-0.38096812452273998</v>
      </c>
      <c r="DW313" s="40">
        <v>-0.201395145147998</v>
      </c>
      <c r="DX313" s="40">
        <v>-5.2066561213474298E-2</v>
      </c>
      <c r="DY313" s="40">
        <v>5.7129900289920902E-3</v>
      </c>
      <c r="DZ313" s="40">
        <v>3.4845279643730798E-2</v>
      </c>
      <c r="EA313" s="40">
        <v>-3.0971851463862301E-2</v>
      </c>
      <c r="EB313" s="40">
        <v>5.5330927810201998E-2</v>
      </c>
      <c r="EC313" s="40">
        <v>0.10009653750243</v>
      </c>
      <c r="ED313" s="40">
        <v>2.01426449860371E-2</v>
      </c>
      <c r="EE313" s="40">
        <v>2.2076386228967501E-2</v>
      </c>
      <c r="EF313" s="40">
        <v>1.27263219396807E-2</v>
      </c>
      <c r="EG313" s="40">
        <v>9.8045678075878204E-2</v>
      </c>
      <c r="EH313" s="40">
        <v>9.9541829867555803E-2</v>
      </c>
      <c r="EI313" s="40">
        <v>0.17874159160748199</v>
      </c>
      <c r="EJ313" s="40">
        <v>2.3765324066263999E-2</v>
      </c>
      <c r="EK313" s="40">
        <v>5.8472203404205801E-2</v>
      </c>
      <c r="EL313" s="40">
        <v>0.189577433453678</v>
      </c>
      <c r="EM313" s="40">
        <v>1.1356646220327899</v>
      </c>
      <c r="EN313" s="40">
        <v>1.4155277406957201</v>
      </c>
      <c r="EO313" s="40">
        <v>1.51388948125847</v>
      </c>
      <c r="EP313" s="40">
        <v>1.61294094826181</v>
      </c>
      <c r="EQ313" s="40">
        <v>1.2405798425438701</v>
      </c>
      <c r="ER313" s="40">
        <v>-5.7922558425500703E-2</v>
      </c>
      <c r="ES313" s="40">
        <v>-0.37249036928492602</v>
      </c>
      <c r="ET313" s="40">
        <v>-0.32301594641084103</v>
      </c>
      <c r="EU313" s="40">
        <v>-0.16033792735005301</v>
      </c>
      <c r="EV313" s="40">
        <v>1.24349503993781E-2</v>
      </c>
      <c r="EW313" s="40">
        <v>83</v>
      </c>
      <c r="EX313" s="40">
        <v>81</v>
      </c>
      <c r="EY313" s="40">
        <v>80.5</v>
      </c>
      <c r="EZ313" s="40">
        <v>79.5</v>
      </c>
      <c r="FA313" s="40">
        <v>77.5</v>
      </c>
      <c r="FB313" s="40">
        <v>75</v>
      </c>
      <c r="FC313" s="40">
        <v>73</v>
      </c>
      <c r="FD313" s="40">
        <v>74</v>
      </c>
      <c r="FE313" s="40">
        <v>77</v>
      </c>
      <c r="FF313" s="40">
        <v>81</v>
      </c>
      <c r="FG313" s="40">
        <v>85.5</v>
      </c>
      <c r="FH313" s="40">
        <v>90</v>
      </c>
      <c r="FI313" s="40">
        <v>93.5</v>
      </c>
      <c r="FJ313" s="40">
        <v>96.5</v>
      </c>
      <c r="FK313" s="40">
        <v>99</v>
      </c>
      <c r="FL313" s="40">
        <v>100.5</v>
      </c>
      <c r="FM313" s="40">
        <v>102</v>
      </c>
      <c r="FN313" s="40">
        <v>103</v>
      </c>
      <c r="FO313" s="40">
        <v>102</v>
      </c>
      <c r="FP313" s="40">
        <v>100.5</v>
      </c>
      <c r="FQ313" s="40">
        <v>98</v>
      </c>
      <c r="FR313" s="40">
        <v>94.5</v>
      </c>
      <c r="FS313" s="40">
        <v>90.5</v>
      </c>
      <c r="FT313" s="40">
        <v>87.5</v>
      </c>
      <c r="FU313" s="40">
        <v>1.7515547414195001E-2</v>
      </c>
      <c r="FV313" s="40">
        <v>0</v>
      </c>
      <c r="FW313" s="40">
        <v>0</v>
      </c>
      <c r="FX313" s="41">
        <v>1</v>
      </c>
      <c r="FY313" s="22"/>
      <c r="FZ313" s="22"/>
    </row>
    <row r="314" spans="1:182" x14ac:dyDescent="0.2">
      <c r="A314" t="s">
        <v>42</v>
      </c>
      <c r="B314" t="s">
        <v>58</v>
      </c>
      <c r="C314" t="s">
        <v>3</v>
      </c>
      <c r="D314" t="s">
        <v>39</v>
      </c>
      <c r="E314" t="s">
        <v>1</v>
      </c>
      <c r="F314" s="22" t="s">
        <v>77</v>
      </c>
      <c r="G314" s="35">
        <v>43691</v>
      </c>
      <c r="H314" s="40">
        <v>5825</v>
      </c>
      <c r="I314" s="40">
        <v>7.7410260748301498</v>
      </c>
      <c r="J314" s="40">
        <v>6.76167816377155</v>
      </c>
      <c r="K314" s="40">
        <v>6.1527162894197103</v>
      </c>
      <c r="L314" s="40">
        <v>5.64286447548327</v>
      </c>
      <c r="M314" s="40">
        <v>5.2444450601583803</v>
      </c>
      <c r="N314" s="40">
        <v>4.8785173202706096</v>
      </c>
      <c r="O314" s="40">
        <v>4.8681921195567401</v>
      </c>
      <c r="P314" s="40">
        <v>5.1315615690208203</v>
      </c>
      <c r="Q314" s="40">
        <v>5.5485334291062696</v>
      </c>
      <c r="R314" s="40">
        <v>6.2979270255754303</v>
      </c>
      <c r="S314" s="40">
        <v>7.34203703025974</v>
      </c>
      <c r="T314" s="40">
        <v>8.5391032671623108</v>
      </c>
      <c r="U314" s="40">
        <v>10.0083825839104</v>
      </c>
      <c r="V314" s="40">
        <v>11.613051456302999</v>
      </c>
      <c r="W314" s="40">
        <v>13.074372127660499</v>
      </c>
      <c r="X314" s="40">
        <v>14.4841715313215</v>
      </c>
      <c r="Y314" s="40">
        <v>15.5499430321399</v>
      </c>
      <c r="Z314" s="40">
        <v>16.223507706757498</v>
      </c>
      <c r="AA314" s="40">
        <v>16.1205630782786</v>
      </c>
      <c r="AB314" s="40">
        <v>15.3961173419356</v>
      </c>
      <c r="AC314" s="40">
        <v>14.503523209900999</v>
      </c>
      <c r="AD314" s="40">
        <v>13.459495410417199</v>
      </c>
      <c r="AE314" s="40">
        <v>11.531438741173501</v>
      </c>
      <c r="AF314" s="40">
        <v>9.5977258822654399</v>
      </c>
      <c r="AG314" s="40">
        <v>-0.115934161313441</v>
      </c>
      <c r="AH314" s="40">
        <v>-0.10136647611227</v>
      </c>
      <c r="AI314" s="40">
        <v>-0.14018626290106301</v>
      </c>
      <c r="AJ314" s="40">
        <v>-7.9807210990701496E-2</v>
      </c>
      <c r="AK314" s="40">
        <v>-1.6004292203382401E-2</v>
      </c>
      <c r="AL314" s="40">
        <v>-0.10759064829171</v>
      </c>
      <c r="AM314" s="40">
        <v>-0.121185944794162</v>
      </c>
      <c r="AN314" s="40">
        <v>-0.14408081418190999</v>
      </c>
      <c r="AO314" s="40">
        <v>-7.3515701190973504E-2</v>
      </c>
      <c r="AP314" s="40">
        <v>-6.5662860046484195E-2</v>
      </c>
      <c r="AQ314" s="40">
        <v>-2.5870743361787699E-2</v>
      </c>
      <c r="AR314" s="40">
        <v>-4.9283045187245897E-2</v>
      </c>
      <c r="AS314" s="40">
        <v>-1.0022766862977799E-2</v>
      </c>
      <c r="AT314" s="40">
        <v>-6.0008292486576E-2</v>
      </c>
      <c r="AU314" s="40">
        <v>0.56289372881917599</v>
      </c>
      <c r="AV314" s="40">
        <v>0.69941633392621805</v>
      </c>
      <c r="AW314" s="40">
        <v>0.74374451699413902</v>
      </c>
      <c r="AX314" s="40">
        <v>0.88589580312058802</v>
      </c>
      <c r="AY314" s="40">
        <v>0.79319167979554805</v>
      </c>
      <c r="AZ314" s="40">
        <v>-4.8450954816726399E-2</v>
      </c>
      <c r="BA314" s="40">
        <v>-0.42306748844707898</v>
      </c>
      <c r="BB314" s="40">
        <v>-0.36393669264603901</v>
      </c>
      <c r="BC314" s="40">
        <v>-0.207601588307779</v>
      </c>
      <c r="BD314" s="40">
        <v>-0.14459917553378801</v>
      </c>
      <c r="BE314" s="40">
        <v>-7.7473029456334996E-2</v>
      </c>
      <c r="BF314" s="40">
        <v>-6.4005882621777296E-2</v>
      </c>
      <c r="BG314" s="40">
        <v>-0.113305239102814</v>
      </c>
      <c r="BH314" s="40">
        <v>-4.5395522295491403E-2</v>
      </c>
      <c r="BI314" s="40">
        <v>1.41871857594851E-2</v>
      </c>
      <c r="BJ314" s="40">
        <v>-7.6200889452834597E-2</v>
      </c>
      <c r="BK314" s="40">
        <v>-8.4335314476303894E-2</v>
      </c>
      <c r="BL314" s="40">
        <v>-0.10045201158002701</v>
      </c>
      <c r="BM314" s="40">
        <v>-2.51674870085494E-2</v>
      </c>
      <c r="BN314" s="40">
        <v>-2.0302389811005E-2</v>
      </c>
      <c r="BO314" s="40">
        <v>2.4937782566098101E-2</v>
      </c>
      <c r="BP314" s="40">
        <v>-3.1414759776925399E-2</v>
      </c>
      <c r="BQ314" s="40">
        <v>7.7844467901266902E-3</v>
      </c>
      <c r="BR314" s="40">
        <v>1.37236695557664E-3</v>
      </c>
      <c r="BS314" s="40">
        <v>0.611738420535202</v>
      </c>
      <c r="BT314" s="40">
        <v>0.77735816786622203</v>
      </c>
      <c r="BU314" s="40">
        <v>0.82484951477194601</v>
      </c>
      <c r="BV314" s="40">
        <v>0.95334736397239594</v>
      </c>
      <c r="BW314" s="40">
        <v>0.860843185255878</v>
      </c>
      <c r="BX314" s="40">
        <v>4.0999706800843401E-3</v>
      </c>
      <c r="BY314" s="40">
        <v>-0.35215499857061</v>
      </c>
      <c r="BZ314" s="40">
        <v>-0.30740550844103198</v>
      </c>
      <c r="CA314" s="40">
        <v>-0.16573002175526599</v>
      </c>
      <c r="CB314" s="40">
        <v>-8.0822949075521802E-2</v>
      </c>
      <c r="CC314" s="40">
        <v>-5.0834966695096503E-2</v>
      </c>
      <c r="CD314" s="40">
        <v>-3.8130049380718498E-2</v>
      </c>
      <c r="CE314" s="40">
        <v>-9.4687523907003093E-2</v>
      </c>
      <c r="CF314" s="40">
        <v>-2.1562091532484898E-2</v>
      </c>
      <c r="CG314" s="40">
        <v>3.5097711425172699E-2</v>
      </c>
      <c r="CH314" s="40">
        <v>-5.4460438102711201E-2</v>
      </c>
      <c r="CI314" s="40">
        <v>-5.8812680175125802E-2</v>
      </c>
      <c r="CJ314" s="40">
        <v>-7.0234835803076406E-2</v>
      </c>
      <c r="CK314" s="40">
        <v>8.31833885248171E-3</v>
      </c>
      <c r="CL314" s="40">
        <v>1.1114133693846799E-2</v>
      </c>
      <c r="CM314" s="40">
        <v>6.0127612847262001E-2</v>
      </c>
      <c r="CN314" s="40">
        <v>-1.9039239733359799E-2</v>
      </c>
      <c r="CO314" s="40">
        <v>2.01176687206856E-2</v>
      </c>
      <c r="CP314" s="40">
        <v>4.3884424703148302E-2</v>
      </c>
      <c r="CQ314" s="40">
        <v>0.64556810522360097</v>
      </c>
      <c r="CR314" s="40">
        <v>0.83134044462119505</v>
      </c>
      <c r="CS314" s="40">
        <v>0.88102258916513099</v>
      </c>
      <c r="CT314" s="40">
        <v>1.0000641095426901</v>
      </c>
      <c r="CU314" s="40">
        <v>0.90769841185294897</v>
      </c>
      <c r="CV314" s="40">
        <v>4.0496581594866E-2</v>
      </c>
      <c r="CW314" s="40">
        <v>-0.30304122410075901</v>
      </c>
      <c r="CX314" s="40">
        <v>-0.26825218246989602</v>
      </c>
      <c r="CY314" s="40">
        <v>-0.13672990231309501</v>
      </c>
      <c r="CZ314" s="40">
        <v>-3.6651728910133602E-2</v>
      </c>
      <c r="DA314" s="40">
        <v>-2.4196903933858E-2</v>
      </c>
      <c r="DB314" s="40">
        <v>-1.2254216139659701E-2</v>
      </c>
      <c r="DC314" s="40">
        <v>-7.6069808711192594E-2</v>
      </c>
      <c r="DD314" s="40">
        <v>2.2713392305216502E-3</v>
      </c>
      <c r="DE314" s="40">
        <v>5.6008237090860197E-2</v>
      </c>
      <c r="DF314" s="40">
        <v>-3.27199867525877E-2</v>
      </c>
      <c r="DG314" s="40">
        <v>-3.3290045873947703E-2</v>
      </c>
      <c r="DH314" s="40">
        <v>-4.0017660026126202E-2</v>
      </c>
      <c r="DI314" s="40">
        <v>4.1804164713512802E-2</v>
      </c>
      <c r="DJ314" s="40">
        <v>4.2530657198698599E-2</v>
      </c>
      <c r="DK314" s="40">
        <v>9.5317443128425897E-2</v>
      </c>
      <c r="DL314" s="40">
        <v>-6.6637196897942003E-3</v>
      </c>
      <c r="DM314" s="40">
        <v>3.2450890651244499E-2</v>
      </c>
      <c r="DN314" s="40">
        <v>8.6396482450719903E-2</v>
      </c>
      <c r="DO314" s="40">
        <v>0.67939778991199995</v>
      </c>
      <c r="DP314" s="40">
        <v>0.88532272137616996</v>
      </c>
      <c r="DQ314" s="40">
        <v>0.93719566355831596</v>
      </c>
      <c r="DR314" s="40">
        <v>1.04678085511298</v>
      </c>
      <c r="DS314" s="40">
        <v>0.95455363845001995</v>
      </c>
      <c r="DT314" s="40">
        <v>7.6893192509647795E-2</v>
      </c>
      <c r="DU314" s="40">
        <v>-0.25392744963090902</v>
      </c>
      <c r="DV314" s="40">
        <v>-0.22909885649876099</v>
      </c>
      <c r="DW314" s="40">
        <v>-0.107729782870923</v>
      </c>
      <c r="DX314" s="40">
        <v>7.5194912552545403E-3</v>
      </c>
      <c r="DY314" s="40">
        <v>1.42642279232483E-2</v>
      </c>
      <c r="DZ314" s="40">
        <v>2.5106377350832699E-2</v>
      </c>
      <c r="EA314" s="40">
        <v>-4.9188784912942901E-2</v>
      </c>
      <c r="EB314" s="40">
        <v>3.66830279257317E-2</v>
      </c>
      <c r="EC314" s="40">
        <v>8.6199715053727699E-2</v>
      </c>
      <c r="ED314" s="40">
        <v>-1.33022791371232E-3</v>
      </c>
      <c r="EE314" s="40">
        <v>3.5605844439108299E-3</v>
      </c>
      <c r="EF314" s="40">
        <v>3.6111425757566601E-3</v>
      </c>
      <c r="EG314" s="40">
        <v>9.0152378895936899E-2</v>
      </c>
      <c r="EH314" s="40">
        <v>8.7891127434177804E-2</v>
      </c>
      <c r="EI314" s="40">
        <v>0.14612596905631201</v>
      </c>
      <c r="EJ314" s="40">
        <v>1.12045657205263E-2</v>
      </c>
      <c r="EK314" s="40">
        <v>5.0258104304349002E-2</v>
      </c>
      <c r="EL314" s="40">
        <v>0.147777141892873</v>
      </c>
      <c r="EM314" s="40">
        <v>0.72824248162802596</v>
      </c>
      <c r="EN314" s="40">
        <v>0.96326455531617305</v>
      </c>
      <c r="EO314" s="40">
        <v>1.0183006613361201</v>
      </c>
      <c r="EP314" s="40">
        <v>1.1142324159647901</v>
      </c>
      <c r="EQ314" s="40">
        <v>1.0222051439103499</v>
      </c>
      <c r="ER314" s="40">
        <v>0.129444118006458</v>
      </c>
      <c r="ES314" s="40">
        <v>-0.18301495975443899</v>
      </c>
      <c r="ET314" s="40">
        <v>-0.172567672293754</v>
      </c>
      <c r="EU314" s="40">
        <v>-6.5858216318410101E-2</v>
      </c>
      <c r="EV314" s="40">
        <v>7.1295717713521195E-2</v>
      </c>
      <c r="EW314" s="40">
        <v>83</v>
      </c>
      <c r="EX314" s="40">
        <v>81</v>
      </c>
      <c r="EY314" s="40">
        <v>80.5</v>
      </c>
      <c r="EZ314" s="40">
        <v>79.5</v>
      </c>
      <c r="FA314" s="40">
        <v>77.5</v>
      </c>
      <c r="FB314" s="40">
        <v>75</v>
      </c>
      <c r="FC314" s="40">
        <v>73</v>
      </c>
      <c r="FD314" s="40">
        <v>74</v>
      </c>
      <c r="FE314" s="40">
        <v>77</v>
      </c>
      <c r="FF314" s="40">
        <v>81</v>
      </c>
      <c r="FG314" s="40">
        <v>85.5</v>
      </c>
      <c r="FH314" s="40">
        <v>90</v>
      </c>
      <c r="FI314" s="40">
        <v>93.5</v>
      </c>
      <c r="FJ314" s="40">
        <v>96.5</v>
      </c>
      <c r="FK314" s="40">
        <v>99</v>
      </c>
      <c r="FL314" s="40">
        <v>100.5</v>
      </c>
      <c r="FM314" s="40">
        <v>102</v>
      </c>
      <c r="FN314" s="40">
        <v>103</v>
      </c>
      <c r="FO314" s="40">
        <v>102</v>
      </c>
      <c r="FP314" s="40">
        <v>100.5</v>
      </c>
      <c r="FQ314" s="40">
        <v>98</v>
      </c>
      <c r="FR314" s="40">
        <v>94.5</v>
      </c>
      <c r="FS314" s="40">
        <v>90.5</v>
      </c>
      <c r="FT314" s="40">
        <v>87.5</v>
      </c>
      <c r="FU314" s="40">
        <v>1.5553882188264E-2</v>
      </c>
      <c r="FV314" s="40">
        <v>0</v>
      </c>
      <c r="FW314" s="40">
        <v>0</v>
      </c>
      <c r="FX314" s="41">
        <v>1</v>
      </c>
      <c r="FY314" s="22"/>
      <c r="FZ314" s="22"/>
    </row>
    <row r="315" spans="1:182" x14ac:dyDescent="0.2">
      <c r="A315" t="s">
        <v>42</v>
      </c>
      <c r="B315" t="s">
        <v>58</v>
      </c>
      <c r="C315" t="s">
        <v>3</v>
      </c>
      <c r="D315" t="s">
        <v>39</v>
      </c>
      <c r="E315" t="s">
        <v>1</v>
      </c>
      <c r="F315" s="22" t="s">
        <v>78</v>
      </c>
      <c r="G315" s="35">
        <v>43691</v>
      </c>
      <c r="H315" s="40">
        <v>703</v>
      </c>
      <c r="I315" s="40">
        <v>0.89781684330811296</v>
      </c>
      <c r="J315" s="40">
        <v>0.777378205382948</v>
      </c>
      <c r="K315" s="40">
        <v>0.70819334681364099</v>
      </c>
      <c r="L315" s="40">
        <v>0.641522199551529</v>
      </c>
      <c r="M315" s="40">
        <v>0.59331547766961201</v>
      </c>
      <c r="N315" s="40">
        <v>0.55860319532005198</v>
      </c>
      <c r="O315" s="40">
        <v>0.57138321549158899</v>
      </c>
      <c r="P315" s="40">
        <v>0.59886637005766097</v>
      </c>
      <c r="Q315" s="40">
        <v>0.64700418658769698</v>
      </c>
      <c r="R315" s="40">
        <v>0.74217134630896697</v>
      </c>
      <c r="S315" s="40">
        <v>0.87331730722503298</v>
      </c>
      <c r="T315" s="40">
        <v>1.0426625974166801</v>
      </c>
      <c r="U315" s="40">
        <v>1.22910130968458</v>
      </c>
      <c r="V315" s="40">
        <v>1.4326713629574399</v>
      </c>
      <c r="W315" s="40">
        <v>1.60917747554602</v>
      </c>
      <c r="X315" s="40">
        <v>1.80016139125893</v>
      </c>
      <c r="Y315" s="40">
        <v>1.94527736895169</v>
      </c>
      <c r="Z315" s="40">
        <v>2.0651483860825302</v>
      </c>
      <c r="AA315" s="40">
        <v>2.0542589892420802</v>
      </c>
      <c r="AB315" s="40">
        <v>1.9899070275732</v>
      </c>
      <c r="AC315" s="40">
        <v>1.8813539351505699</v>
      </c>
      <c r="AD315" s="40">
        <v>1.7174772247921399</v>
      </c>
      <c r="AE315" s="40">
        <v>1.4269337417576</v>
      </c>
      <c r="AF315" s="40">
        <v>1.16129269230441</v>
      </c>
      <c r="AG315" s="40">
        <v>-5.3179812034929601E-2</v>
      </c>
      <c r="AH315" s="40">
        <v>-2.97019035755074E-2</v>
      </c>
      <c r="AI315" s="40">
        <v>-1.5148631247500601E-2</v>
      </c>
      <c r="AJ315" s="40">
        <v>-6.1415841215517603E-3</v>
      </c>
      <c r="AK315" s="40">
        <v>-2.69039395347518E-2</v>
      </c>
      <c r="AL315" s="40">
        <v>-1.0691143611869999E-2</v>
      </c>
      <c r="AM315" s="40">
        <v>-1.55672724158678E-2</v>
      </c>
      <c r="AN315" s="40">
        <v>-2.53441355303143E-2</v>
      </c>
      <c r="AO315" s="40">
        <v>-2.99500339622739E-2</v>
      </c>
      <c r="AP315" s="40">
        <v>-1.6780957989800002E-2</v>
      </c>
      <c r="AQ315" s="40">
        <v>1.33639525229182E-2</v>
      </c>
      <c r="AR315" s="40">
        <v>-1.0445776262008001E-2</v>
      </c>
      <c r="AS315" s="40">
        <v>-1.4876116980339299E-2</v>
      </c>
      <c r="AT315" s="40">
        <v>-2.88135676585906E-2</v>
      </c>
      <c r="AU315" s="40">
        <v>0.32526379384520598</v>
      </c>
      <c r="AV315" s="40">
        <v>0.371973939963824</v>
      </c>
      <c r="AW315" s="40">
        <v>0.41339419008285</v>
      </c>
      <c r="AX315" s="40">
        <v>0.43850012423270601</v>
      </c>
      <c r="AY315" s="40">
        <v>0.13370026258637799</v>
      </c>
      <c r="AZ315" s="40">
        <v>-0.25926038811022301</v>
      </c>
      <c r="BA315" s="40">
        <v>-0.26966938833398302</v>
      </c>
      <c r="BB315" s="40">
        <v>-0.19681930447887699</v>
      </c>
      <c r="BC315" s="40">
        <v>-0.129519819133909</v>
      </c>
      <c r="BD315" s="40">
        <v>-9.25891914039709E-2</v>
      </c>
      <c r="BE315" s="40">
        <v>-3.7329103209646199E-2</v>
      </c>
      <c r="BF315" s="40">
        <v>-1.8635279195309402E-2</v>
      </c>
      <c r="BG315" s="40">
        <v>-4.1039707155463099E-3</v>
      </c>
      <c r="BH315" s="40">
        <v>4.0918968382248899E-3</v>
      </c>
      <c r="BI315" s="40">
        <v>-1.4375441382606199E-2</v>
      </c>
      <c r="BJ315" s="40">
        <v>-1.4325283137730999E-3</v>
      </c>
      <c r="BK315" s="40">
        <v>-5.4085769183444803E-3</v>
      </c>
      <c r="BL315" s="40">
        <v>-1.53495956345887E-2</v>
      </c>
      <c r="BM315" s="40">
        <v>-1.7450753872352998E-2</v>
      </c>
      <c r="BN315" s="40">
        <v>-7.4218496144606797E-3</v>
      </c>
      <c r="BO315" s="40">
        <v>2.29565044841968E-2</v>
      </c>
      <c r="BP315" s="40">
        <v>-2.9169779869827901E-3</v>
      </c>
      <c r="BQ315" s="40">
        <v>-7.2557326539219903E-3</v>
      </c>
      <c r="BR315" s="40">
        <v>-1.79871568834018E-3</v>
      </c>
      <c r="BS315" s="40">
        <v>0.35595845611127402</v>
      </c>
      <c r="BT315" s="40">
        <v>0.40471956868585302</v>
      </c>
      <c r="BU315" s="40">
        <v>0.44403224337498498</v>
      </c>
      <c r="BV315" s="40">
        <v>0.464401982465934</v>
      </c>
      <c r="BW315" s="40">
        <v>0.164735603346153</v>
      </c>
      <c r="BX315" s="40">
        <v>-0.23461276295835501</v>
      </c>
      <c r="BY315" s="40">
        <v>-0.242179517536498</v>
      </c>
      <c r="BZ315" s="40">
        <v>-0.178394767443945</v>
      </c>
      <c r="CA315" s="40">
        <v>-0.115349092661115</v>
      </c>
      <c r="CB315" s="40">
        <v>-7.97486297760997E-2</v>
      </c>
      <c r="CC315" s="40">
        <v>-2.6350950562794101E-2</v>
      </c>
      <c r="CD315" s="40">
        <v>-1.0970568861510399E-2</v>
      </c>
      <c r="CE315" s="40">
        <v>3.5455275238668398E-3</v>
      </c>
      <c r="CF315" s="40">
        <v>1.1179574577019799E-2</v>
      </c>
      <c r="CG315" s="40">
        <v>-5.6982417276186604E-3</v>
      </c>
      <c r="CH315" s="40">
        <v>4.9799604374465099E-3</v>
      </c>
      <c r="CI315" s="40">
        <v>1.62730463711057E-3</v>
      </c>
      <c r="CJ315" s="40">
        <v>-8.4274077488763997E-3</v>
      </c>
      <c r="CK315" s="40">
        <v>-8.7937905582561905E-3</v>
      </c>
      <c r="CL315" s="40">
        <v>-9.3975966407205405E-4</v>
      </c>
      <c r="CM315" s="40">
        <v>2.9600276751074898E-2</v>
      </c>
      <c r="CN315" s="40">
        <v>2.2974447635471002E-3</v>
      </c>
      <c r="CO315" s="40">
        <v>-1.9778776831937302E-3</v>
      </c>
      <c r="CP315" s="40">
        <v>1.69116884917213E-2</v>
      </c>
      <c r="CQ315" s="40">
        <v>0.377217485692522</v>
      </c>
      <c r="CR315" s="40">
        <v>0.42739909138670201</v>
      </c>
      <c r="CS315" s="40">
        <v>0.465252065753334</v>
      </c>
      <c r="CT315" s="40">
        <v>0.48234153057421297</v>
      </c>
      <c r="CU315" s="40">
        <v>0.18623058581434501</v>
      </c>
      <c r="CV315" s="40">
        <v>-0.217541892861492</v>
      </c>
      <c r="CW315" s="40">
        <v>-0.223140116763729</v>
      </c>
      <c r="CX315" s="40">
        <v>-0.16563398921966599</v>
      </c>
      <c r="CY315" s="40">
        <v>-0.105534490673917</v>
      </c>
      <c r="CZ315" s="40">
        <v>-7.0855295908454297E-2</v>
      </c>
      <c r="DA315" s="40">
        <v>-1.5372797915942E-2</v>
      </c>
      <c r="DB315" s="40">
        <v>-3.3058585277114401E-3</v>
      </c>
      <c r="DC315" s="40">
        <v>1.1195025763280001E-2</v>
      </c>
      <c r="DD315" s="40">
        <v>1.8267252315814799E-2</v>
      </c>
      <c r="DE315" s="40">
        <v>2.9789579273689199E-3</v>
      </c>
      <c r="DF315" s="40">
        <v>1.1392449188666101E-2</v>
      </c>
      <c r="DG315" s="40">
        <v>8.6631861925656108E-3</v>
      </c>
      <c r="DH315" s="40">
        <v>-1.5052198631641501E-3</v>
      </c>
      <c r="DI315" s="40">
        <v>-1.36827244159341E-4</v>
      </c>
      <c r="DJ315" s="40">
        <v>5.5423302863165701E-3</v>
      </c>
      <c r="DK315" s="40">
        <v>3.6244049017952903E-2</v>
      </c>
      <c r="DL315" s="40">
        <v>7.5118675140769904E-3</v>
      </c>
      <c r="DM315" s="40">
        <v>3.29997728753453E-3</v>
      </c>
      <c r="DN315" s="40">
        <v>3.5622092671782797E-2</v>
      </c>
      <c r="DO315" s="40">
        <v>0.39847651527377098</v>
      </c>
      <c r="DP315" s="40">
        <v>0.45007861408755201</v>
      </c>
      <c r="DQ315" s="40">
        <v>0.48647188813168302</v>
      </c>
      <c r="DR315" s="40">
        <v>0.50028107868249205</v>
      </c>
      <c r="DS315" s="40">
        <v>0.20772556828253599</v>
      </c>
      <c r="DT315" s="40">
        <v>-0.20047102276463</v>
      </c>
      <c r="DU315" s="40">
        <v>-0.204100715990961</v>
      </c>
      <c r="DV315" s="40">
        <v>-0.152873210995387</v>
      </c>
      <c r="DW315" s="40">
        <v>-9.5719888686718602E-2</v>
      </c>
      <c r="DX315" s="40">
        <v>-6.1961962040808699E-2</v>
      </c>
      <c r="DY315" s="40">
        <v>4.7791090934141999E-4</v>
      </c>
      <c r="DZ315" s="40">
        <v>7.7607658524865902E-3</v>
      </c>
      <c r="EA315" s="40">
        <v>2.22396862952342E-2</v>
      </c>
      <c r="EB315" s="40">
        <v>2.8500733275591501E-2</v>
      </c>
      <c r="EC315" s="40">
        <v>1.55074560795145E-2</v>
      </c>
      <c r="ED315" s="40">
        <v>2.0651064486763002E-2</v>
      </c>
      <c r="EE315" s="40">
        <v>1.8821881690088998E-2</v>
      </c>
      <c r="EF315" s="40">
        <v>8.4893200325615193E-3</v>
      </c>
      <c r="EG315" s="40">
        <v>1.23624528457615E-2</v>
      </c>
      <c r="EH315" s="40">
        <v>1.49014386616559E-2</v>
      </c>
      <c r="EI315" s="40">
        <v>4.58366009792315E-2</v>
      </c>
      <c r="EJ315" s="40">
        <v>1.50406657891022E-2</v>
      </c>
      <c r="EK315" s="40">
        <v>1.09203616139519E-2</v>
      </c>
      <c r="EL315" s="40">
        <v>6.2636944642033204E-2</v>
      </c>
      <c r="EM315" s="40">
        <v>0.42917117753983802</v>
      </c>
      <c r="EN315" s="40">
        <v>0.48282424280958097</v>
      </c>
      <c r="EO315" s="40">
        <v>0.51710994142381705</v>
      </c>
      <c r="EP315" s="40">
        <v>0.52618293691571905</v>
      </c>
      <c r="EQ315" s="40">
        <v>0.23876090904231101</v>
      </c>
      <c r="ER315" s="40">
        <v>-0.175823397612761</v>
      </c>
      <c r="ES315" s="40">
        <v>-0.176610845193476</v>
      </c>
      <c r="ET315" s="40">
        <v>-0.13444867396045501</v>
      </c>
      <c r="EU315" s="40">
        <v>-8.1549162213924206E-2</v>
      </c>
      <c r="EV315" s="40">
        <v>-4.9121400412937603E-2</v>
      </c>
      <c r="EW315" s="40">
        <v>83</v>
      </c>
      <c r="EX315" s="40">
        <v>81</v>
      </c>
      <c r="EY315" s="40">
        <v>80.5</v>
      </c>
      <c r="EZ315" s="40">
        <v>79.5</v>
      </c>
      <c r="FA315" s="40">
        <v>77.5</v>
      </c>
      <c r="FB315" s="40">
        <v>75</v>
      </c>
      <c r="FC315" s="40">
        <v>73</v>
      </c>
      <c r="FD315" s="40">
        <v>74</v>
      </c>
      <c r="FE315" s="40">
        <v>77</v>
      </c>
      <c r="FF315" s="40">
        <v>81</v>
      </c>
      <c r="FG315" s="40">
        <v>85.5</v>
      </c>
      <c r="FH315" s="40">
        <v>90</v>
      </c>
      <c r="FI315" s="40">
        <v>93.5</v>
      </c>
      <c r="FJ315" s="40">
        <v>96.5</v>
      </c>
      <c r="FK315" s="40">
        <v>99</v>
      </c>
      <c r="FL315" s="40">
        <v>100.5</v>
      </c>
      <c r="FM315" s="40">
        <v>102</v>
      </c>
      <c r="FN315" s="40">
        <v>103</v>
      </c>
      <c r="FO315" s="40">
        <v>102</v>
      </c>
      <c r="FP315" s="40">
        <v>100.5</v>
      </c>
      <c r="FQ315" s="40">
        <v>98</v>
      </c>
      <c r="FR315" s="40">
        <v>94.5</v>
      </c>
      <c r="FS315" s="40">
        <v>90.5</v>
      </c>
      <c r="FT315" s="40">
        <v>87.5</v>
      </c>
      <c r="FU315" s="40">
        <v>5.6743195488932897E-2</v>
      </c>
      <c r="FV315" s="40">
        <v>0</v>
      </c>
      <c r="FW315" s="40">
        <v>0</v>
      </c>
      <c r="FX315" s="41">
        <v>1</v>
      </c>
      <c r="FY315" s="22"/>
      <c r="FZ315" s="22"/>
    </row>
    <row r="316" spans="1:182" x14ac:dyDescent="0.2">
      <c r="A316" t="s">
        <v>42</v>
      </c>
      <c r="B316" t="s">
        <v>58</v>
      </c>
      <c r="C316" t="s">
        <v>3</v>
      </c>
      <c r="D316" t="s">
        <v>39</v>
      </c>
      <c r="E316" t="s">
        <v>77</v>
      </c>
      <c r="F316" s="22" t="s">
        <v>1</v>
      </c>
      <c r="G316" s="35">
        <v>43691</v>
      </c>
      <c r="H316" s="40">
        <v>2856</v>
      </c>
      <c r="I316" s="40">
        <v>4.0978484863928397</v>
      </c>
      <c r="J316" s="40">
        <v>3.5799072122911402</v>
      </c>
      <c r="K316" s="40">
        <v>3.2639298896042601</v>
      </c>
      <c r="L316" s="40">
        <v>2.9894412388656701</v>
      </c>
      <c r="M316" s="40">
        <v>2.7847135800295</v>
      </c>
      <c r="N316" s="40">
        <v>2.6523584412324399</v>
      </c>
      <c r="O316" s="40">
        <v>2.7393584514671501</v>
      </c>
      <c r="P316" s="40">
        <v>2.8847407267330398</v>
      </c>
      <c r="Q316" s="40">
        <v>3.07781898437299</v>
      </c>
      <c r="R316" s="40">
        <v>3.3932602933842499</v>
      </c>
      <c r="S316" s="40">
        <v>3.8260209454332101</v>
      </c>
      <c r="T316" s="40">
        <v>4.3600091821190103</v>
      </c>
      <c r="U316" s="40">
        <v>5.0519486843420598</v>
      </c>
      <c r="V316" s="40">
        <v>5.8524355908415</v>
      </c>
      <c r="W316" s="40">
        <v>6.5916450635519404</v>
      </c>
      <c r="X316" s="40">
        <v>7.3514540176177698</v>
      </c>
      <c r="Y316" s="40">
        <v>8.01374478321293</v>
      </c>
      <c r="Z316" s="40">
        <v>8.5655258324848909</v>
      </c>
      <c r="AA316" s="40">
        <v>8.5969164140151602</v>
      </c>
      <c r="AB316" s="40">
        <v>8.3242989477094298</v>
      </c>
      <c r="AC316" s="40">
        <v>7.8553833784049703</v>
      </c>
      <c r="AD316" s="40">
        <v>7.2474404042436298</v>
      </c>
      <c r="AE316" s="40">
        <v>6.1397282105126996</v>
      </c>
      <c r="AF316" s="40">
        <v>5.10873689149029</v>
      </c>
      <c r="AG316" s="40">
        <v>-0.14631567552580399</v>
      </c>
      <c r="AH316" s="40">
        <v>-0.111979966522682</v>
      </c>
      <c r="AI316" s="40">
        <v>-0.110096775635024</v>
      </c>
      <c r="AJ316" s="40">
        <v>-5.7875229374563499E-2</v>
      </c>
      <c r="AK316" s="40">
        <v>-3.7757072379038803E-2</v>
      </c>
      <c r="AL316" s="40">
        <v>-6.9243676425991899E-2</v>
      </c>
      <c r="AM316" s="40">
        <v>-9.0467981697726796E-2</v>
      </c>
      <c r="AN316" s="40">
        <v>-0.12504708947543799</v>
      </c>
      <c r="AO316" s="40">
        <v>-8.2216677819384798E-2</v>
      </c>
      <c r="AP316" s="40">
        <v>-0.105699362985641</v>
      </c>
      <c r="AQ316" s="40">
        <v>-3.61803918210497E-2</v>
      </c>
      <c r="AR316" s="40">
        <v>-6.2991894514077801E-2</v>
      </c>
      <c r="AS316" s="40">
        <v>-4.3686579067282799E-3</v>
      </c>
      <c r="AT316" s="40">
        <v>-2.0224753681150599E-2</v>
      </c>
      <c r="AU316" s="40">
        <v>0.54893916897158701</v>
      </c>
      <c r="AV316" s="40">
        <v>0.79299660272981598</v>
      </c>
      <c r="AW316" s="40">
        <v>0.84287516468277901</v>
      </c>
      <c r="AX316" s="40">
        <v>0.94294523171738198</v>
      </c>
      <c r="AY316" s="40">
        <v>0.72720486598184497</v>
      </c>
      <c r="AZ316" s="40">
        <v>-0.176361503352641</v>
      </c>
      <c r="BA316" s="40">
        <v>-0.44037226006642899</v>
      </c>
      <c r="BB316" s="40">
        <v>-0.35452717151597002</v>
      </c>
      <c r="BC316" s="40">
        <v>-0.26508863883588302</v>
      </c>
      <c r="BD316" s="40">
        <v>-0.15772352173082699</v>
      </c>
      <c r="BE316" s="40">
        <v>-0.11410716810922</v>
      </c>
      <c r="BF316" s="40">
        <v>-8.0156305120200499E-2</v>
      </c>
      <c r="BG316" s="40">
        <v>-8.0500611644693104E-2</v>
      </c>
      <c r="BH316" s="40">
        <v>-2.51236697511622E-2</v>
      </c>
      <c r="BI316" s="40">
        <v>-1.1138868336717501E-2</v>
      </c>
      <c r="BJ316" s="40">
        <v>-4.1343083599672099E-2</v>
      </c>
      <c r="BK316" s="40">
        <v>-5.7767276609673998E-2</v>
      </c>
      <c r="BL316" s="40">
        <v>-8.6000712610972294E-2</v>
      </c>
      <c r="BM316" s="40">
        <v>-4.8085407703402902E-2</v>
      </c>
      <c r="BN316" s="40">
        <v>-7.1486961504846999E-2</v>
      </c>
      <c r="BO316" s="40">
        <v>-1.3101540137226201E-3</v>
      </c>
      <c r="BP316" s="40">
        <v>-4.2532413855208E-2</v>
      </c>
      <c r="BQ316" s="40">
        <v>1.5923748059200299E-2</v>
      </c>
      <c r="BR316" s="40">
        <v>2.96158724500118E-2</v>
      </c>
      <c r="BS316" s="40">
        <v>0.60715073406930997</v>
      </c>
      <c r="BT316" s="40">
        <v>0.852079610958</v>
      </c>
      <c r="BU316" s="40">
        <v>0.91535537991752103</v>
      </c>
      <c r="BV316" s="40">
        <v>1.0019762794947999</v>
      </c>
      <c r="BW316" s="40">
        <v>0.81768922583022896</v>
      </c>
      <c r="BX316" s="40">
        <v>-0.10830727924408901</v>
      </c>
      <c r="BY316" s="40">
        <v>-0.37152024078092699</v>
      </c>
      <c r="BZ316" s="40">
        <v>-0.30039198939577699</v>
      </c>
      <c r="CA316" s="40">
        <v>-0.23467943925177601</v>
      </c>
      <c r="CB316" s="40">
        <v>-0.117497315593152</v>
      </c>
      <c r="CC316" s="40">
        <v>-9.1799653988304294E-2</v>
      </c>
      <c r="CD316" s="40">
        <v>-5.8115334176308098E-2</v>
      </c>
      <c r="CE316" s="40">
        <v>-6.00023986228976E-2</v>
      </c>
      <c r="CF316" s="40">
        <v>-2.4400393260889399E-3</v>
      </c>
      <c r="CG316" s="40">
        <v>7.2968186967570497E-3</v>
      </c>
      <c r="CH316" s="40">
        <v>-2.2019218000902702E-2</v>
      </c>
      <c r="CI316" s="40">
        <v>-3.5118867880866503E-2</v>
      </c>
      <c r="CJ316" s="40">
        <v>-5.8957310940450799E-2</v>
      </c>
      <c r="CK316" s="40">
        <v>-2.4446193994139099E-2</v>
      </c>
      <c r="CL316" s="40">
        <v>-4.7791556459462703E-2</v>
      </c>
      <c r="CM316" s="40">
        <v>2.2840866467471702E-2</v>
      </c>
      <c r="CN316" s="40">
        <v>-2.83622398759776E-2</v>
      </c>
      <c r="CO316" s="40">
        <v>2.9978206615054299E-2</v>
      </c>
      <c r="CP316" s="40">
        <v>6.4135338280449303E-2</v>
      </c>
      <c r="CQ316" s="40">
        <v>0.64746788672784705</v>
      </c>
      <c r="CR316" s="40">
        <v>0.89300032247404404</v>
      </c>
      <c r="CS316" s="40">
        <v>0.96555495619479603</v>
      </c>
      <c r="CT316" s="40">
        <v>1.04286100336092</v>
      </c>
      <c r="CU316" s="40">
        <v>0.88035841782142599</v>
      </c>
      <c r="CV316" s="40">
        <v>-6.1173130938049498E-2</v>
      </c>
      <c r="CW316" s="40">
        <v>-0.32383354196563202</v>
      </c>
      <c r="CX316" s="40">
        <v>-0.262898127169715</v>
      </c>
      <c r="CY316" s="40">
        <v>-0.21361812025445701</v>
      </c>
      <c r="CZ316" s="40">
        <v>-8.9636767762084402E-2</v>
      </c>
      <c r="DA316" s="40">
        <v>-6.9492139867388905E-2</v>
      </c>
      <c r="DB316" s="40">
        <v>-3.6074363232415599E-2</v>
      </c>
      <c r="DC316" s="40">
        <v>-3.9504185601101999E-2</v>
      </c>
      <c r="DD316" s="40">
        <v>2.0243591098984302E-2</v>
      </c>
      <c r="DE316" s="40">
        <v>2.57325057302316E-2</v>
      </c>
      <c r="DF316" s="40">
        <v>-2.6953524021333798E-3</v>
      </c>
      <c r="DG316" s="40">
        <v>-1.2470459152059099E-2</v>
      </c>
      <c r="DH316" s="40">
        <v>-3.1913909269929201E-2</v>
      </c>
      <c r="DI316" s="40">
        <v>-8.0698028487533697E-4</v>
      </c>
      <c r="DJ316" s="40">
        <v>-2.40961514140784E-2</v>
      </c>
      <c r="DK316" s="40">
        <v>4.6991886948666101E-2</v>
      </c>
      <c r="DL316" s="40">
        <v>-1.41920658967471E-2</v>
      </c>
      <c r="DM316" s="40">
        <v>4.40326651709083E-2</v>
      </c>
      <c r="DN316" s="40">
        <v>9.8654804110886701E-2</v>
      </c>
      <c r="DO316" s="40">
        <v>0.68778503938638302</v>
      </c>
      <c r="DP316" s="40">
        <v>0.93392103399008697</v>
      </c>
      <c r="DQ316" s="40">
        <v>1.01575453247207</v>
      </c>
      <c r="DR316" s="40">
        <v>1.0837457272270401</v>
      </c>
      <c r="DS316" s="40">
        <v>0.94302760981262301</v>
      </c>
      <c r="DT316" s="40">
        <v>-1.403898263201E-2</v>
      </c>
      <c r="DU316" s="40">
        <v>-0.276146843150336</v>
      </c>
      <c r="DV316" s="40">
        <v>-0.22540426494365301</v>
      </c>
      <c r="DW316" s="40">
        <v>-0.192556801257138</v>
      </c>
      <c r="DX316" s="40">
        <v>-6.1776219931016799E-2</v>
      </c>
      <c r="DY316" s="40">
        <v>-3.7283632450804599E-2</v>
      </c>
      <c r="DZ316" s="40">
        <v>-4.25070182993451E-3</v>
      </c>
      <c r="EA316" s="40">
        <v>-9.9080216107714798E-3</v>
      </c>
      <c r="EB316" s="40">
        <v>5.2995150722385601E-2</v>
      </c>
      <c r="EC316" s="40">
        <v>5.2350709772552899E-2</v>
      </c>
      <c r="ED316" s="40">
        <v>2.5205240424186499E-2</v>
      </c>
      <c r="EE316" s="40">
        <v>2.02302459359937E-2</v>
      </c>
      <c r="EF316" s="40">
        <v>7.1324675945369301E-3</v>
      </c>
      <c r="EG316" s="40">
        <v>3.33242898311066E-2</v>
      </c>
      <c r="EH316" s="40">
        <v>1.0116250066715101E-2</v>
      </c>
      <c r="EI316" s="40">
        <v>8.1862124755993207E-2</v>
      </c>
      <c r="EJ316" s="40">
        <v>6.2674147621226799E-3</v>
      </c>
      <c r="EK316" s="40">
        <v>6.43250711368369E-2</v>
      </c>
      <c r="EL316" s="40">
        <v>0.148495430242049</v>
      </c>
      <c r="EM316" s="40">
        <v>0.74599660448410599</v>
      </c>
      <c r="EN316" s="40">
        <v>0.99300404221827099</v>
      </c>
      <c r="EO316" s="40">
        <v>1.0882347477068099</v>
      </c>
      <c r="EP316" s="40">
        <v>1.14277677500446</v>
      </c>
      <c r="EQ316" s="40">
        <v>1.03351196966101</v>
      </c>
      <c r="ER316" s="40">
        <v>5.4015241476541798E-2</v>
      </c>
      <c r="ES316" s="40">
        <v>-0.207294823864835</v>
      </c>
      <c r="ET316" s="40">
        <v>-0.17126908282346101</v>
      </c>
      <c r="EU316" s="40">
        <v>-0.16214760167303099</v>
      </c>
      <c r="EV316" s="40">
        <v>-2.1550013793341601E-2</v>
      </c>
      <c r="EW316" s="40">
        <v>83</v>
      </c>
      <c r="EX316" s="40">
        <v>81</v>
      </c>
      <c r="EY316" s="40">
        <v>80.5</v>
      </c>
      <c r="EZ316" s="40">
        <v>79.5</v>
      </c>
      <c r="FA316" s="40">
        <v>77.5</v>
      </c>
      <c r="FB316" s="40">
        <v>75</v>
      </c>
      <c r="FC316" s="40">
        <v>73</v>
      </c>
      <c r="FD316" s="40">
        <v>74</v>
      </c>
      <c r="FE316" s="40">
        <v>77</v>
      </c>
      <c r="FF316" s="40">
        <v>81</v>
      </c>
      <c r="FG316" s="40">
        <v>85.5</v>
      </c>
      <c r="FH316" s="40">
        <v>90</v>
      </c>
      <c r="FI316" s="40">
        <v>93.5</v>
      </c>
      <c r="FJ316" s="40">
        <v>96.5</v>
      </c>
      <c r="FK316" s="40">
        <v>99</v>
      </c>
      <c r="FL316" s="40">
        <v>100.5</v>
      </c>
      <c r="FM316" s="40">
        <v>102</v>
      </c>
      <c r="FN316" s="40">
        <v>103</v>
      </c>
      <c r="FO316" s="40">
        <v>102</v>
      </c>
      <c r="FP316" s="40">
        <v>100.5</v>
      </c>
      <c r="FQ316" s="40">
        <v>98</v>
      </c>
      <c r="FR316" s="40">
        <v>94.5</v>
      </c>
      <c r="FS316" s="40">
        <v>90.5</v>
      </c>
      <c r="FT316" s="40">
        <v>87.5</v>
      </c>
      <c r="FU316" s="40">
        <v>3.1380551570393399E-2</v>
      </c>
      <c r="FV316" s="40">
        <v>0</v>
      </c>
      <c r="FW316" s="40">
        <v>0</v>
      </c>
      <c r="FX316" s="41">
        <v>1</v>
      </c>
      <c r="FY316" s="22"/>
      <c r="FZ316" s="22"/>
    </row>
    <row r="317" spans="1:182" x14ac:dyDescent="0.2">
      <c r="A317" t="s">
        <v>42</v>
      </c>
      <c r="B317" t="s">
        <v>58</v>
      </c>
      <c r="C317" t="s">
        <v>3</v>
      </c>
      <c r="D317" t="s">
        <v>39</v>
      </c>
      <c r="E317" t="s">
        <v>77</v>
      </c>
      <c r="F317" s="22" t="s">
        <v>77</v>
      </c>
      <c r="G317" s="35">
        <v>43691</v>
      </c>
      <c r="H317" s="40">
        <v>2559</v>
      </c>
      <c r="I317" s="40">
        <v>3.6783425825285301</v>
      </c>
      <c r="J317" s="40">
        <v>3.2177306545712501</v>
      </c>
      <c r="K317" s="40">
        <v>2.9364789895889198</v>
      </c>
      <c r="L317" s="40">
        <v>2.6909428297388001</v>
      </c>
      <c r="M317" s="40">
        <v>2.5069977476869298</v>
      </c>
      <c r="N317" s="40">
        <v>2.3818705221311398</v>
      </c>
      <c r="O317" s="40">
        <v>2.4508118586375698</v>
      </c>
      <c r="P317" s="40">
        <v>2.5803555135744798</v>
      </c>
      <c r="Q317" s="40">
        <v>2.74681407653584</v>
      </c>
      <c r="R317" s="40">
        <v>3.0334072086815902</v>
      </c>
      <c r="S317" s="40">
        <v>3.4288825148112099</v>
      </c>
      <c r="T317" s="40">
        <v>3.8960191905003301</v>
      </c>
      <c r="U317" s="40">
        <v>4.5147776420000501</v>
      </c>
      <c r="V317" s="40">
        <v>5.2403618480495702</v>
      </c>
      <c r="W317" s="40">
        <v>5.9091159184922804</v>
      </c>
      <c r="X317" s="40">
        <v>6.5853846951350796</v>
      </c>
      <c r="Y317" s="40">
        <v>7.1726507720386703</v>
      </c>
      <c r="Z317" s="40">
        <v>7.6511721332066696</v>
      </c>
      <c r="AA317" s="40">
        <v>7.6755066515771002</v>
      </c>
      <c r="AB317" s="40">
        <v>7.4142792202761898</v>
      </c>
      <c r="AC317" s="40">
        <v>6.99168042867396</v>
      </c>
      <c r="AD317" s="40">
        <v>6.4614660838344697</v>
      </c>
      <c r="AE317" s="40">
        <v>5.4846434069659704</v>
      </c>
      <c r="AF317" s="40">
        <v>4.5696459845942803</v>
      </c>
      <c r="AG317" s="40">
        <v>-0.13446490874092501</v>
      </c>
      <c r="AH317" s="40">
        <v>-9.72989024732029E-2</v>
      </c>
      <c r="AI317" s="40">
        <v>-0.109862158101402</v>
      </c>
      <c r="AJ317" s="40">
        <v>-6.8655713566800003E-2</v>
      </c>
      <c r="AK317" s="40">
        <v>-2.7458614116590001E-2</v>
      </c>
      <c r="AL317" s="40">
        <v>-7.44350598878884E-2</v>
      </c>
      <c r="AM317" s="40">
        <v>-8.7687079859178396E-2</v>
      </c>
      <c r="AN317" s="40">
        <v>-0.112138276817929</v>
      </c>
      <c r="AO317" s="40">
        <v>-7.7121835745179307E-2</v>
      </c>
      <c r="AP317" s="40">
        <v>-0.103575096944148</v>
      </c>
      <c r="AQ317" s="40">
        <v>-4.5577742721522797E-2</v>
      </c>
      <c r="AR317" s="40">
        <v>-6.2155706983318099E-2</v>
      </c>
      <c r="AS317" s="40">
        <v>1.9818346703039799E-3</v>
      </c>
      <c r="AT317" s="40">
        <v>-2.3963713502609899E-2</v>
      </c>
      <c r="AU317" s="40">
        <v>0.41658649938033998</v>
      </c>
      <c r="AV317" s="40">
        <v>0.63533469253117503</v>
      </c>
      <c r="AW317" s="40">
        <v>0.669179514742687</v>
      </c>
      <c r="AX317" s="40">
        <v>0.74339548907720099</v>
      </c>
      <c r="AY317" s="40">
        <v>0.60713876227361496</v>
      </c>
      <c r="AZ317" s="40">
        <v>-0.117240363271103</v>
      </c>
      <c r="BA317" s="40">
        <v>-0.34190513156720898</v>
      </c>
      <c r="BB317" s="40">
        <v>-0.28510264582050698</v>
      </c>
      <c r="BC317" s="40">
        <v>-0.23108913249118301</v>
      </c>
      <c r="BD317" s="40">
        <v>-0.13798661952809599</v>
      </c>
      <c r="BE317" s="40">
        <v>-0.104626242920128</v>
      </c>
      <c r="BF317" s="40">
        <v>-7.0554921770899698E-2</v>
      </c>
      <c r="BG317" s="40">
        <v>-8.4408333164294594E-2</v>
      </c>
      <c r="BH317" s="40">
        <v>-4.0616753483914997E-2</v>
      </c>
      <c r="BI317" s="40">
        <v>-8.0281984249550801E-3</v>
      </c>
      <c r="BJ317" s="40">
        <v>-5.06367141021596E-2</v>
      </c>
      <c r="BK317" s="40">
        <v>-6.1447396342241903E-2</v>
      </c>
      <c r="BL317" s="40">
        <v>-7.9267396901395698E-2</v>
      </c>
      <c r="BM317" s="40">
        <v>-4.6582654403959797E-2</v>
      </c>
      <c r="BN317" s="40">
        <v>-7.2765665898005594E-2</v>
      </c>
      <c r="BO317" s="40">
        <v>-1.1838194402221801E-2</v>
      </c>
      <c r="BP317" s="40">
        <v>-4.39481714388422E-2</v>
      </c>
      <c r="BQ317" s="40">
        <v>2.0066453272899E-2</v>
      </c>
      <c r="BR317" s="40">
        <v>1.5295466446877E-2</v>
      </c>
      <c r="BS317" s="40">
        <v>0.46176321665804398</v>
      </c>
      <c r="BT317" s="40">
        <v>0.68033785480671405</v>
      </c>
      <c r="BU317" s="40">
        <v>0.72911599969837304</v>
      </c>
      <c r="BV317" s="40">
        <v>0.79109850952712402</v>
      </c>
      <c r="BW317" s="40">
        <v>0.68808767778478797</v>
      </c>
      <c r="BX317" s="40">
        <v>-5.5735480653251401E-2</v>
      </c>
      <c r="BY317" s="40">
        <v>-0.277943762678319</v>
      </c>
      <c r="BZ317" s="40">
        <v>-0.23316096046353799</v>
      </c>
      <c r="CA317" s="40">
        <v>-0.19812343281015701</v>
      </c>
      <c r="CB317" s="40">
        <v>-9.7480603959179304E-2</v>
      </c>
      <c r="CC317" s="40">
        <v>-8.3960073869276897E-2</v>
      </c>
      <c r="CD317" s="40">
        <v>-5.20321222058715E-2</v>
      </c>
      <c r="CE317" s="40">
        <v>-6.6779091552078396E-2</v>
      </c>
      <c r="CF317" s="40">
        <v>-2.1197055144752602E-2</v>
      </c>
      <c r="CG317" s="40">
        <v>5.4292482927782298E-3</v>
      </c>
      <c r="CH317" s="40">
        <v>-3.4154052307151399E-2</v>
      </c>
      <c r="CI317" s="40">
        <v>-4.3273871471573203E-2</v>
      </c>
      <c r="CJ317" s="40">
        <v>-5.6501125604781099E-2</v>
      </c>
      <c r="CK317" s="40">
        <v>-2.5431310437624099E-2</v>
      </c>
      <c r="CL317" s="40">
        <v>-5.1427147809293999E-2</v>
      </c>
      <c r="CM317" s="40">
        <v>1.15297139839511E-2</v>
      </c>
      <c r="CN317" s="40">
        <v>-3.1337687785807998E-2</v>
      </c>
      <c r="CO317" s="40">
        <v>3.25918050264246E-2</v>
      </c>
      <c r="CP317" s="40">
        <v>4.2486254885828398E-2</v>
      </c>
      <c r="CQ317" s="40">
        <v>0.49305247342410202</v>
      </c>
      <c r="CR317" s="40">
        <v>0.71150690790696902</v>
      </c>
      <c r="CS317" s="40">
        <v>0.77062782659596296</v>
      </c>
      <c r="CT317" s="40">
        <v>0.82413747617445898</v>
      </c>
      <c r="CU317" s="40">
        <v>0.74415265007557096</v>
      </c>
      <c r="CV317" s="40">
        <v>-1.3137386312608201E-2</v>
      </c>
      <c r="CW317" s="40">
        <v>-0.233644313429475</v>
      </c>
      <c r="CX317" s="40">
        <v>-0.197186307413701</v>
      </c>
      <c r="CY317" s="40">
        <v>-0.175291489633501</v>
      </c>
      <c r="CZ317" s="40">
        <v>-6.9426260968408704E-2</v>
      </c>
      <c r="DA317" s="40">
        <v>-6.3293904818425895E-2</v>
      </c>
      <c r="DB317" s="40">
        <v>-3.3509322640843199E-2</v>
      </c>
      <c r="DC317" s="40">
        <v>-4.9149849939862197E-2</v>
      </c>
      <c r="DD317" s="40">
        <v>-1.77735680559015E-3</v>
      </c>
      <c r="DE317" s="40">
        <v>1.88866950105115E-2</v>
      </c>
      <c r="DF317" s="40">
        <v>-1.7671390512143201E-2</v>
      </c>
      <c r="DG317" s="40">
        <v>-2.5100346600904499E-2</v>
      </c>
      <c r="DH317" s="40">
        <v>-3.3734854308166501E-2</v>
      </c>
      <c r="DI317" s="40">
        <v>-4.27996647128835E-3</v>
      </c>
      <c r="DJ317" s="40">
        <v>-3.0088629720582401E-2</v>
      </c>
      <c r="DK317" s="40">
        <v>3.4897622370124101E-2</v>
      </c>
      <c r="DL317" s="40">
        <v>-1.87272041327738E-2</v>
      </c>
      <c r="DM317" s="40">
        <v>4.51171567799502E-2</v>
      </c>
      <c r="DN317" s="40">
        <v>6.9677043324779697E-2</v>
      </c>
      <c r="DO317" s="40">
        <v>0.52434173019015995</v>
      </c>
      <c r="DP317" s="40">
        <v>0.742675961007223</v>
      </c>
      <c r="DQ317" s="40">
        <v>0.81213965349355299</v>
      </c>
      <c r="DR317" s="40">
        <v>0.85717644282179295</v>
      </c>
      <c r="DS317" s="40">
        <v>0.80021762236635396</v>
      </c>
      <c r="DT317" s="40">
        <v>2.9460708028035101E-2</v>
      </c>
      <c r="DU317" s="40">
        <v>-0.18934486418063101</v>
      </c>
      <c r="DV317" s="40">
        <v>-0.16121165436386301</v>
      </c>
      <c r="DW317" s="40">
        <v>-0.15245954645684501</v>
      </c>
      <c r="DX317" s="40">
        <v>-4.1371917977638097E-2</v>
      </c>
      <c r="DY317" s="40">
        <v>-3.3455238997628201E-2</v>
      </c>
      <c r="DZ317" s="40">
        <v>-6.7653419385399899E-3</v>
      </c>
      <c r="EA317" s="40">
        <v>-2.3696025002755201E-2</v>
      </c>
      <c r="EB317" s="40">
        <v>2.62616032772949E-2</v>
      </c>
      <c r="EC317" s="40">
        <v>3.8317110702146398E-2</v>
      </c>
      <c r="ED317" s="40">
        <v>6.1269552735856601E-3</v>
      </c>
      <c r="EE317" s="40">
        <v>1.13933691603207E-3</v>
      </c>
      <c r="EF317" s="40">
        <v>-8.6397439163313195E-4</v>
      </c>
      <c r="EG317" s="40">
        <v>2.6259214869931099E-2</v>
      </c>
      <c r="EH317" s="40">
        <v>7.2080132555985097E-4</v>
      </c>
      <c r="EI317" s="40">
        <v>6.8637170689425001E-2</v>
      </c>
      <c r="EJ317" s="40">
        <v>-5.1966858829788701E-4</v>
      </c>
      <c r="EK317" s="40">
        <v>6.3201775382545206E-2</v>
      </c>
      <c r="EL317" s="40">
        <v>0.108936223274267</v>
      </c>
      <c r="EM317" s="40">
        <v>0.56951844746786395</v>
      </c>
      <c r="EN317" s="40">
        <v>0.78767912328276202</v>
      </c>
      <c r="EO317" s="40">
        <v>0.87207613844923904</v>
      </c>
      <c r="EP317" s="40">
        <v>0.90487946327171598</v>
      </c>
      <c r="EQ317" s="40">
        <v>0.88116653787752697</v>
      </c>
      <c r="ER317" s="40">
        <v>9.0965590645886496E-2</v>
      </c>
      <c r="ES317" s="40">
        <v>-0.125383495291741</v>
      </c>
      <c r="ET317" s="40">
        <v>-0.10926996900689399</v>
      </c>
      <c r="EU317" s="40">
        <v>-0.11949384677581799</v>
      </c>
      <c r="EV317" s="40">
        <v>-8.6590240872111196E-4</v>
      </c>
      <c r="EW317" s="40">
        <v>83</v>
      </c>
      <c r="EX317" s="40">
        <v>81</v>
      </c>
      <c r="EY317" s="40">
        <v>80.5</v>
      </c>
      <c r="EZ317" s="40">
        <v>79.5</v>
      </c>
      <c r="FA317" s="40">
        <v>77.5</v>
      </c>
      <c r="FB317" s="40">
        <v>75</v>
      </c>
      <c r="FC317" s="40">
        <v>73</v>
      </c>
      <c r="FD317" s="40">
        <v>74</v>
      </c>
      <c r="FE317" s="40">
        <v>77</v>
      </c>
      <c r="FF317" s="40">
        <v>81</v>
      </c>
      <c r="FG317" s="40">
        <v>85.5</v>
      </c>
      <c r="FH317" s="40">
        <v>90</v>
      </c>
      <c r="FI317" s="40">
        <v>93.5</v>
      </c>
      <c r="FJ317" s="40">
        <v>96.5</v>
      </c>
      <c r="FK317" s="40">
        <v>99</v>
      </c>
      <c r="FL317" s="40">
        <v>100.5</v>
      </c>
      <c r="FM317" s="40">
        <v>102</v>
      </c>
      <c r="FN317" s="40">
        <v>103</v>
      </c>
      <c r="FO317" s="40">
        <v>102</v>
      </c>
      <c r="FP317" s="40">
        <v>100.5</v>
      </c>
      <c r="FQ317" s="40">
        <v>98</v>
      </c>
      <c r="FR317" s="40">
        <v>94.5</v>
      </c>
      <c r="FS317" s="40">
        <v>90.5</v>
      </c>
      <c r="FT317" s="40">
        <v>87.5</v>
      </c>
      <c r="FU317" s="40">
        <v>2.8775346808885501E-2</v>
      </c>
      <c r="FV317" s="40">
        <v>0</v>
      </c>
      <c r="FW317" s="40">
        <v>0</v>
      </c>
      <c r="FX317" s="41">
        <v>1</v>
      </c>
      <c r="FY317" s="22"/>
      <c r="FZ317" s="22"/>
    </row>
    <row r="318" spans="1:182" x14ac:dyDescent="0.2">
      <c r="A318" t="s">
        <v>42</v>
      </c>
      <c r="B318" t="s">
        <v>58</v>
      </c>
      <c r="C318" t="s">
        <v>3</v>
      </c>
      <c r="D318" t="s">
        <v>39</v>
      </c>
      <c r="E318" t="s">
        <v>77</v>
      </c>
      <c r="F318" s="22" t="s">
        <v>78</v>
      </c>
      <c r="G318" s="35">
        <v>43691</v>
      </c>
      <c r="H318" s="40">
        <v>297</v>
      </c>
      <c r="I318" s="40">
        <v>0.41724441116569</v>
      </c>
      <c r="J318" s="40">
        <v>0.36000911401617702</v>
      </c>
      <c r="K318" s="40">
        <v>0.32575667315218498</v>
      </c>
      <c r="L318" s="40">
        <v>0.29684740186304398</v>
      </c>
      <c r="M318" s="40">
        <v>0.27569191492801798</v>
      </c>
      <c r="N318" s="40">
        <v>0.26759324401999102</v>
      </c>
      <c r="O318" s="40">
        <v>0.28493826388113003</v>
      </c>
      <c r="P318" s="40">
        <v>0.301351694619026</v>
      </c>
      <c r="Q318" s="40">
        <v>0.32845815258827898</v>
      </c>
      <c r="R318" s="40">
        <v>0.35757079143033599</v>
      </c>
      <c r="S318" s="40">
        <v>0.39587799935287399</v>
      </c>
      <c r="T318" s="40">
        <v>0.46406641297136703</v>
      </c>
      <c r="U318" s="40">
        <v>0.53746776549921604</v>
      </c>
      <c r="V318" s="40">
        <v>0.61197841581466295</v>
      </c>
      <c r="W318" s="40">
        <v>0.68208158621302195</v>
      </c>
      <c r="X318" s="40">
        <v>0.765583672515878</v>
      </c>
      <c r="Y318" s="40">
        <v>0.84091673921185295</v>
      </c>
      <c r="Z318" s="40">
        <v>0.91420903731707903</v>
      </c>
      <c r="AA318" s="40">
        <v>0.92085276708540897</v>
      </c>
      <c r="AB318" s="40">
        <v>0.90855528314947798</v>
      </c>
      <c r="AC318" s="40">
        <v>0.86222728769277701</v>
      </c>
      <c r="AD318" s="40">
        <v>0.78449259168265395</v>
      </c>
      <c r="AE318" s="40">
        <v>0.65323652422070999</v>
      </c>
      <c r="AF318" s="40">
        <v>0.53721722213874501</v>
      </c>
      <c r="AG318" s="40">
        <v>-2.472258640684E-2</v>
      </c>
      <c r="AH318" s="40">
        <v>-2.1794265201218799E-2</v>
      </c>
      <c r="AI318" s="40">
        <v>-4.7486664510744698E-3</v>
      </c>
      <c r="AJ318" s="40">
        <v>7.9146475298368293E-3</v>
      </c>
      <c r="AK318" s="40">
        <v>-1.6416027378503301E-2</v>
      </c>
      <c r="AL318" s="40">
        <v>6.4082995267592598E-4</v>
      </c>
      <c r="AM318" s="40">
        <v>-9.4290303961395896E-3</v>
      </c>
      <c r="AN318" s="40">
        <v>-1.9985604106205999E-2</v>
      </c>
      <c r="AO318" s="40">
        <v>-1.40772933669092E-2</v>
      </c>
      <c r="AP318" s="40">
        <v>-1.1984068778476501E-2</v>
      </c>
      <c r="AQ318" s="40">
        <v>-2.5736617170745101E-3</v>
      </c>
      <c r="AR318" s="40">
        <v>-3.5083235796608799E-3</v>
      </c>
      <c r="AS318" s="40">
        <v>-1.00532225785322E-2</v>
      </c>
      <c r="AT318" s="40">
        <v>-4.1059022342849402E-3</v>
      </c>
      <c r="AU318" s="40">
        <v>0.11644521780651899</v>
      </c>
      <c r="AV318" s="40">
        <v>0.14739721106634701</v>
      </c>
      <c r="AW318" s="40">
        <v>0.16142281453008001</v>
      </c>
      <c r="AX318" s="40">
        <v>0.186060893778419</v>
      </c>
      <c r="AY318" s="40">
        <v>0.104203547859109</v>
      </c>
      <c r="AZ318" s="40">
        <v>-7.5110920213868296E-2</v>
      </c>
      <c r="BA318" s="40">
        <v>-0.120251203099026</v>
      </c>
      <c r="BB318" s="40">
        <v>-8.4278277053012302E-2</v>
      </c>
      <c r="BC318" s="40">
        <v>-5.8095955204975E-2</v>
      </c>
      <c r="BD318" s="40">
        <v>-3.6553931945748901E-2</v>
      </c>
      <c r="BE318" s="40">
        <v>-1.6224920565621401E-2</v>
      </c>
      <c r="BF318" s="40">
        <v>-1.3992976373495E-2</v>
      </c>
      <c r="BG318" s="40">
        <v>1.2763277738048701E-3</v>
      </c>
      <c r="BH318" s="40">
        <v>1.36065440801778E-2</v>
      </c>
      <c r="BI318" s="40">
        <v>-7.4906881564680197E-3</v>
      </c>
      <c r="BJ318" s="40">
        <v>5.7852488526820497E-3</v>
      </c>
      <c r="BK318" s="40">
        <v>-9.9529432730659706E-4</v>
      </c>
      <c r="BL318" s="40">
        <v>-1.1741654952761599E-2</v>
      </c>
      <c r="BM318" s="40">
        <v>-6.8693207735706398E-3</v>
      </c>
      <c r="BN318" s="40">
        <v>-4.2823912142449603E-3</v>
      </c>
      <c r="BO318" s="40">
        <v>4.8966801025670604E-3</v>
      </c>
      <c r="BP318" s="40">
        <v>5.8022726994742899E-4</v>
      </c>
      <c r="BQ318" s="40">
        <v>-5.9119393240989601E-3</v>
      </c>
      <c r="BR318" s="40">
        <v>1.13766838933409E-2</v>
      </c>
      <c r="BS318" s="40">
        <v>0.13924140269618901</v>
      </c>
      <c r="BT318" s="40">
        <v>0.16815566372776</v>
      </c>
      <c r="BU318" s="40">
        <v>0.181892638112195</v>
      </c>
      <c r="BV318" s="40">
        <v>0.20512958505579201</v>
      </c>
      <c r="BW318" s="40">
        <v>0.122430288343276</v>
      </c>
      <c r="BX318" s="40">
        <v>-6.16158838344723E-2</v>
      </c>
      <c r="BY318" s="40">
        <v>-0.105323773678428</v>
      </c>
      <c r="BZ318" s="40">
        <v>-7.5095343597545106E-2</v>
      </c>
      <c r="CA318" s="40">
        <v>-4.84188084790022E-2</v>
      </c>
      <c r="CB318" s="40">
        <v>-2.8818841510024E-2</v>
      </c>
      <c r="CC318" s="40">
        <v>-1.0339463090178301E-2</v>
      </c>
      <c r="CD318" s="40">
        <v>-8.5898274962459293E-3</v>
      </c>
      <c r="CE318" s="40">
        <v>5.4492204201969704E-3</v>
      </c>
      <c r="CF318" s="40">
        <v>1.7548734291890002E-2</v>
      </c>
      <c r="CG318" s="40">
        <v>-1.3090254002797301E-3</v>
      </c>
      <c r="CH318" s="40">
        <v>9.3482577115371699E-3</v>
      </c>
      <c r="CI318" s="40">
        <v>4.8458855825297001E-3</v>
      </c>
      <c r="CJ318" s="40">
        <v>-6.0319208823812797E-3</v>
      </c>
      <c r="CK318" s="40">
        <v>-1.8771009128552201E-3</v>
      </c>
      <c r="CL318" s="40">
        <v>1.05176720535229E-3</v>
      </c>
      <c r="CM318" s="40">
        <v>1.00706160901724E-2</v>
      </c>
      <c r="CN318" s="40">
        <v>3.4119451335562199E-3</v>
      </c>
      <c r="CO318" s="40">
        <v>-3.0436991575455599E-3</v>
      </c>
      <c r="CP318" s="40">
        <v>2.2099875881196499E-2</v>
      </c>
      <c r="CQ318" s="40">
        <v>0.15502997090744</v>
      </c>
      <c r="CR318" s="40">
        <v>0.18253290480520301</v>
      </c>
      <c r="CS318" s="40">
        <v>0.19606997556855901</v>
      </c>
      <c r="CT318" s="40">
        <v>0.218336502546118</v>
      </c>
      <c r="CU318" s="40">
        <v>0.13505407327903601</v>
      </c>
      <c r="CV318" s="40">
        <v>-5.2269262747627498E-2</v>
      </c>
      <c r="CW318" s="40">
        <v>-9.4985081534703406E-2</v>
      </c>
      <c r="CX318" s="40">
        <v>-6.8735271859983404E-2</v>
      </c>
      <c r="CY318" s="40">
        <v>-4.1716446135795497E-2</v>
      </c>
      <c r="CZ318" s="40">
        <v>-2.34615414374151E-2</v>
      </c>
      <c r="DA318" s="40">
        <v>-4.4540056147350697E-3</v>
      </c>
      <c r="DB318" s="40">
        <v>-3.18667861899684E-3</v>
      </c>
      <c r="DC318" s="40">
        <v>9.6221130665890605E-3</v>
      </c>
      <c r="DD318" s="40">
        <v>2.14909245036023E-2</v>
      </c>
      <c r="DE318" s="40">
        <v>4.8726373559085604E-3</v>
      </c>
      <c r="DF318" s="40">
        <v>1.29112665703923E-2</v>
      </c>
      <c r="DG318" s="40">
        <v>1.0687065492365999E-2</v>
      </c>
      <c r="DH318" s="40">
        <v>-3.2218681200093201E-4</v>
      </c>
      <c r="DI318" s="40">
        <v>3.1151189478602001E-3</v>
      </c>
      <c r="DJ318" s="40">
        <v>6.3859256249495398E-3</v>
      </c>
      <c r="DK318" s="40">
        <v>1.52445520777778E-2</v>
      </c>
      <c r="DL318" s="40">
        <v>6.2436629971650203E-3</v>
      </c>
      <c r="DM318" s="40">
        <v>-1.75458990992171E-4</v>
      </c>
      <c r="DN318" s="40">
        <v>3.2823067869052099E-2</v>
      </c>
      <c r="DO318" s="40">
        <v>0.17081853911868999</v>
      </c>
      <c r="DP318" s="40">
        <v>0.19691014588264599</v>
      </c>
      <c r="DQ318" s="40">
        <v>0.210247313024922</v>
      </c>
      <c r="DR318" s="40">
        <v>0.23154342003644399</v>
      </c>
      <c r="DS318" s="40">
        <v>0.14767785821479701</v>
      </c>
      <c r="DT318" s="40">
        <v>-4.2922641660782697E-2</v>
      </c>
      <c r="DU318" s="40">
        <v>-8.4646389390978197E-2</v>
      </c>
      <c r="DV318" s="40">
        <v>-6.2375200122421801E-2</v>
      </c>
      <c r="DW318" s="40">
        <v>-3.5014083792588802E-2</v>
      </c>
      <c r="DX318" s="40">
        <v>-1.8104241364806199E-2</v>
      </c>
      <c r="DY318" s="40">
        <v>4.0436602264834597E-3</v>
      </c>
      <c r="DZ318" s="40">
        <v>4.6146102087268803E-3</v>
      </c>
      <c r="EA318" s="40">
        <v>1.5647107291468398E-2</v>
      </c>
      <c r="EB318" s="40">
        <v>2.71828210539432E-2</v>
      </c>
      <c r="EC318" s="40">
        <v>1.3797976577943899E-2</v>
      </c>
      <c r="ED318" s="40">
        <v>1.8055685470398399E-2</v>
      </c>
      <c r="EE318" s="40">
        <v>1.9120801561199E-2</v>
      </c>
      <c r="EF318" s="40">
        <v>7.9217623414434592E-3</v>
      </c>
      <c r="EG318" s="40">
        <v>1.0323091541198801E-2</v>
      </c>
      <c r="EH318" s="40">
        <v>1.40876031891811E-2</v>
      </c>
      <c r="EI318" s="40">
        <v>2.2714893897419298E-2</v>
      </c>
      <c r="EJ318" s="40">
        <v>1.0332213846773301E-2</v>
      </c>
      <c r="EK318" s="40">
        <v>3.9658242634410604E-3</v>
      </c>
      <c r="EL318" s="40">
        <v>4.8305653996677897E-2</v>
      </c>
      <c r="EM318" s="40">
        <v>0.19361472400836</v>
      </c>
      <c r="EN318" s="40">
        <v>0.21766859854406001</v>
      </c>
      <c r="EO318" s="40">
        <v>0.23071713660703699</v>
      </c>
      <c r="EP318" s="40">
        <v>0.250612111313818</v>
      </c>
      <c r="EQ318" s="40">
        <v>0.16590459869896401</v>
      </c>
      <c r="ER318" s="40">
        <v>-2.9427605281386701E-2</v>
      </c>
      <c r="ES318" s="40">
        <v>-6.9718959970380495E-2</v>
      </c>
      <c r="ET318" s="40">
        <v>-5.3192266666954501E-2</v>
      </c>
      <c r="EU318" s="40">
        <v>-2.5336937066615901E-2</v>
      </c>
      <c r="EV318" s="40">
        <v>-1.03691509290812E-2</v>
      </c>
      <c r="EW318" s="40">
        <v>83</v>
      </c>
      <c r="EX318" s="40">
        <v>81</v>
      </c>
      <c r="EY318" s="40">
        <v>80.5</v>
      </c>
      <c r="EZ318" s="40">
        <v>79.5</v>
      </c>
      <c r="FA318" s="40">
        <v>77.5</v>
      </c>
      <c r="FB318" s="40">
        <v>75</v>
      </c>
      <c r="FC318" s="40">
        <v>73</v>
      </c>
      <c r="FD318" s="40">
        <v>74</v>
      </c>
      <c r="FE318" s="40">
        <v>77</v>
      </c>
      <c r="FF318" s="40">
        <v>81</v>
      </c>
      <c r="FG318" s="40">
        <v>85.5</v>
      </c>
      <c r="FH318" s="40">
        <v>90</v>
      </c>
      <c r="FI318" s="40">
        <v>93.5</v>
      </c>
      <c r="FJ318" s="40">
        <v>96.5</v>
      </c>
      <c r="FK318" s="40">
        <v>99</v>
      </c>
      <c r="FL318" s="40">
        <v>100.5</v>
      </c>
      <c r="FM318" s="40">
        <v>102</v>
      </c>
      <c r="FN318" s="40">
        <v>103</v>
      </c>
      <c r="FO318" s="40">
        <v>102</v>
      </c>
      <c r="FP318" s="40">
        <v>100.5</v>
      </c>
      <c r="FQ318" s="40">
        <v>98</v>
      </c>
      <c r="FR318" s="40">
        <v>94.5</v>
      </c>
      <c r="FS318" s="40">
        <v>90.5</v>
      </c>
      <c r="FT318" s="40">
        <v>87.5</v>
      </c>
      <c r="FU318" s="40">
        <v>9.0112645090556304E-2</v>
      </c>
      <c r="FV318" s="40">
        <v>0</v>
      </c>
      <c r="FW318" s="40">
        <v>0</v>
      </c>
      <c r="FX318" s="41">
        <v>1</v>
      </c>
      <c r="FY318" s="22"/>
      <c r="FZ318" s="22"/>
    </row>
    <row r="319" spans="1:182" x14ac:dyDescent="0.2">
      <c r="A319" t="s">
        <v>42</v>
      </c>
      <c r="B319" t="s">
        <v>58</v>
      </c>
      <c r="C319" t="s">
        <v>3</v>
      </c>
      <c r="D319" t="s">
        <v>39</v>
      </c>
      <c r="E319" t="s">
        <v>78</v>
      </c>
      <c r="F319" s="22" t="s">
        <v>1</v>
      </c>
      <c r="G319" s="35">
        <v>43691</v>
      </c>
      <c r="H319" s="40">
        <v>3672</v>
      </c>
      <c r="I319" s="40">
        <v>4.5692742509851803</v>
      </c>
      <c r="J319" s="40">
        <v>3.9842262317726802</v>
      </c>
      <c r="K319" s="40">
        <v>3.6186506236795899</v>
      </c>
      <c r="L319" s="40">
        <v>3.3144877662917702</v>
      </c>
      <c r="M319" s="40">
        <v>3.0731167407267601</v>
      </c>
      <c r="N319" s="40">
        <v>2.8102891063339599</v>
      </c>
      <c r="O319" s="40">
        <v>2.7335252281686202</v>
      </c>
      <c r="P319" s="40">
        <v>2.8791971329030801</v>
      </c>
      <c r="Q319" s="40">
        <v>3.1502153687913501</v>
      </c>
      <c r="R319" s="40">
        <v>3.6739743763495398</v>
      </c>
      <c r="S319" s="40">
        <v>4.4075697854800104</v>
      </c>
      <c r="T319" s="40">
        <v>5.2329773818746599</v>
      </c>
      <c r="U319" s="40">
        <v>6.1940705268880096</v>
      </c>
      <c r="V319" s="40">
        <v>7.2016510184598603</v>
      </c>
      <c r="W319" s="40">
        <v>8.1016608922280504</v>
      </c>
      <c r="X319" s="40">
        <v>8.9469307018534305</v>
      </c>
      <c r="Y319" s="40">
        <v>9.5035620822714808</v>
      </c>
      <c r="Z319" s="40">
        <v>9.7561501958252492</v>
      </c>
      <c r="AA319" s="40">
        <v>9.6161243493013906</v>
      </c>
      <c r="AB319" s="40">
        <v>9.1054177745643106</v>
      </c>
      <c r="AC319" s="40">
        <v>8.5706339276311105</v>
      </c>
      <c r="AD319" s="40">
        <v>7.96896587374692</v>
      </c>
      <c r="AE319" s="40">
        <v>6.8533803762630203</v>
      </c>
      <c r="AF319" s="40">
        <v>5.6822704310208101</v>
      </c>
      <c r="AG319" s="40">
        <v>-3.6037136771370597E-2</v>
      </c>
      <c r="AH319" s="40">
        <v>-3.7050149939942698E-2</v>
      </c>
      <c r="AI319" s="40">
        <v>-6.1363087292379E-2</v>
      </c>
      <c r="AJ319" s="40">
        <v>-4.9431006345395503E-2</v>
      </c>
      <c r="AK319" s="40">
        <v>-1.12170843949373E-2</v>
      </c>
      <c r="AL319" s="40">
        <v>-6.6261935572839104E-2</v>
      </c>
      <c r="AM319" s="40">
        <v>-5.3885761229491097E-2</v>
      </c>
      <c r="AN319" s="40">
        <v>-6.0101250023103903E-2</v>
      </c>
      <c r="AO319" s="40">
        <v>-1.39200849279501E-2</v>
      </c>
      <c r="AP319" s="40">
        <v>6.9287470195638703E-3</v>
      </c>
      <c r="AQ319" s="40">
        <v>3.8299353418078E-3</v>
      </c>
      <c r="AR319" s="40">
        <v>-7.0281902398381399E-3</v>
      </c>
      <c r="AS319" s="40">
        <v>-2.9073078442899102E-2</v>
      </c>
      <c r="AT319" s="40">
        <v>-6.4455171296233502E-2</v>
      </c>
      <c r="AU319" s="40">
        <v>0.32177629104311301</v>
      </c>
      <c r="AV319" s="40">
        <v>0.27717626393151101</v>
      </c>
      <c r="AW319" s="40">
        <v>0.286322367173239</v>
      </c>
      <c r="AX319" s="40">
        <v>0.34838193516177701</v>
      </c>
      <c r="AY319" s="40">
        <v>0.120058660343503</v>
      </c>
      <c r="AZ319" s="40">
        <v>-0.213015981111289</v>
      </c>
      <c r="BA319" s="40">
        <v>-0.28818934535603502</v>
      </c>
      <c r="BB319" s="40">
        <v>-0.217922908742819</v>
      </c>
      <c r="BC319" s="40">
        <v>-7.9755213615481296E-2</v>
      </c>
      <c r="BD319" s="40">
        <v>-8.39995571715626E-2</v>
      </c>
      <c r="BE319" s="40">
        <v>-5.6301246055865698E-3</v>
      </c>
      <c r="BF319" s="40">
        <v>-8.5274334018833903E-3</v>
      </c>
      <c r="BG319" s="40">
        <v>-4.1383332355523002E-2</v>
      </c>
      <c r="BH319" s="40">
        <v>-2.2428119719891899E-2</v>
      </c>
      <c r="BI319" s="40">
        <v>1.2086698887115501E-2</v>
      </c>
      <c r="BJ319" s="40">
        <v>-4.0736191056956202E-2</v>
      </c>
      <c r="BK319" s="40">
        <v>-3.2631573302417498E-2</v>
      </c>
      <c r="BL319" s="40">
        <v>-3.36185671619064E-2</v>
      </c>
      <c r="BM319" s="40">
        <v>1.14220609917108E-2</v>
      </c>
      <c r="BN319" s="40">
        <v>3.8594718564587599E-2</v>
      </c>
      <c r="BO319" s="40">
        <v>4.17277882413956E-2</v>
      </c>
      <c r="BP319" s="40">
        <v>3.5226346387694902E-3</v>
      </c>
      <c r="BQ319" s="40">
        <v>-1.8420155264329802E-2</v>
      </c>
      <c r="BR319" s="40">
        <v>-2.6367838046416198E-2</v>
      </c>
      <c r="BS319" s="40">
        <v>0.35864553545419198</v>
      </c>
      <c r="BT319" s="40">
        <v>0.33768787205233702</v>
      </c>
      <c r="BU319" s="40">
        <v>0.35192219332146302</v>
      </c>
      <c r="BV319" s="40">
        <v>0.41735775724663798</v>
      </c>
      <c r="BW319" s="40">
        <v>0.192703332945003</v>
      </c>
      <c r="BX319" s="40">
        <v>-0.14559253832739399</v>
      </c>
      <c r="BY319" s="40">
        <v>-0.23255215538114701</v>
      </c>
      <c r="BZ319" s="40">
        <v>-0.186281490763887</v>
      </c>
      <c r="CA319" s="40">
        <v>-4.9778052831237499E-2</v>
      </c>
      <c r="CB319" s="40">
        <v>-4.2149114787028603E-2</v>
      </c>
      <c r="CC319" s="40">
        <v>1.54296793924656E-2</v>
      </c>
      <c r="CD319" s="40">
        <v>1.1227313184479899E-2</v>
      </c>
      <c r="CE319" s="40">
        <v>-2.7545414949985199E-2</v>
      </c>
      <c r="CF319" s="40">
        <v>-3.7260027011524E-3</v>
      </c>
      <c r="CG319" s="40">
        <v>2.8226828198648701E-2</v>
      </c>
      <c r="CH319" s="40">
        <v>-2.30571381635662E-2</v>
      </c>
      <c r="CI319" s="40">
        <v>-1.7910987490122099E-2</v>
      </c>
      <c r="CJ319" s="40">
        <v>-1.52767416856441E-2</v>
      </c>
      <c r="CK319" s="40">
        <v>2.89739540566483E-2</v>
      </c>
      <c r="CL319" s="40">
        <v>6.0526473993570903E-2</v>
      </c>
      <c r="CM319" s="40">
        <v>6.7975725712556598E-2</v>
      </c>
      <c r="CN319" s="40">
        <v>1.08301038090315E-2</v>
      </c>
      <c r="CO319" s="40">
        <v>-1.10419731225333E-2</v>
      </c>
      <c r="CP319" s="40">
        <v>1.1332938105508199E-5</v>
      </c>
      <c r="CQ319" s="40">
        <v>0.38418106181963102</v>
      </c>
      <c r="CR319" s="40">
        <v>0.37959802750212202</v>
      </c>
      <c r="CS319" s="40">
        <v>0.39735643307693802</v>
      </c>
      <c r="CT319" s="40">
        <v>0.46513020150363399</v>
      </c>
      <c r="CU319" s="40">
        <v>0.24301681189351401</v>
      </c>
      <c r="CV319" s="40">
        <v>-9.8895267245280402E-2</v>
      </c>
      <c r="CW319" s="40">
        <v>-0.194018007090445</v>
      </c>
      <c r="CX319" s="40">
        <v>-0.164366741059982</v>
      </c>
      <c r="CY319" s="40">
        <v>-2.90159625905968E-2</v>
      </c>
      <c r="CZ319" s="40">
        <v>-1.31636258792487E-2</v>
      </c>
      <c r="DA319" s="40">
        <v>3.6489483390517802E-2</v>
      </c>
      <c r="DB319" s="40">
        <v>3.0982059770843302E-2</v>
      </c>
      <c r="DC319" s="40">
        <v>-1.3707497544447399E-2</v>
      </c>
      <c r="DD319" s="40">
        <v>1.4976114317587099E-2</v>
      </c>
      <c r="DE319" s="40">
        <v>4.4366957510181902E-2</v>
      </c>
      <c r="DF319" s="40">
        <v>-5.37808527017617E-3</v>
      </c>
      <c r="DG319" s="40">
        <v>-3.19040167782669E-3</v>
      </c>
      <c r="DH319" s="40">
        <v>3.0650837906182099E-3</v>
      </c>
      <c r="DI319" s="40">
        <v>4.6525847121585799E-2</v>
      </c>
      <c r="DJ319" s="40">
        <v>8.2458229422554305E-2</v>
      </c>
      <c r="DK319" s="40">
        <v>9.4223663183717596E-2</v>
      </c>
      <c r="DL319" s="40">
        <v>1.8137572979293502E-2</v>
      </c>
      <c r="DM319" s="40">
        <v>-3.6637909807367701E-3</v>
      </c>
      <c r="DN319" s="40">
        <v>2.63905039226272E-2</v>
      </c>
      <c r="DO319" s="40">
        <v>0.40971658818507001</v>
      </c>
      <c r="DP319" s="40">
        <v>0.42150818295190801</v>
      </c>
      <c r="DQ319" s="40">
        <v>0.44279067283241302</v>
      </c>
      <c r="DR319" s="40">
        <v>0.51290264576062905</v>
      </c>
      <c r="DS319" s="40">
        <v>0.293330290842024</v>
      </c>
      <c r="DT319" s="40">
        <v>-5.2197996163167198E-2</v>
      </c>
      <c r="DU319" s="40">
        <v>-0.155483858799742</v>
      </c>
      <c r="DV319" s="40">
        <v>-0.142451991356077</v>
      </c>
      <c r="DW319" s="40">
        <v>-8.2538723499560301E-3</v>
      </c>
      <c r="DX319" s="40">
        <v>1.58218630285312E-2</v>
      </c>
      <c r="DY319" s="40">
        <v>6.6896495556301894E-2</v>
      </c>
      <c r="DZ319" s="40">
        <v>5.95047763089026E-2</v>
      </c>
      <c r="EA319" s="40">
        <v>6.2722573924086202E-3</v>
      </c>
      <c r="EB319" s="40">
        <v>4.1979000943090698E-2</v>
      </c>
      <c r="EC319" s="40">
        <v>6.7670740792234799E-2</v>
      </c>
      <c r="ED319" s="40">
        <v>2.01476592457068E-2</v>
      </c>
      <c r="EE319" s="40">
        <v>1.8063786249246799E-2</v>
      </c>
      <c r="EF319" s="40">
        <v>2.9547766651815799E-2</v>
      </c>
      <c r="EG319" s="40">
        <v>7.1867993041246706E-2</v>
      </c>
      <c r="EH319" s="40">
        <v>0.114124200967578</v>
      </c>
      <c r="EI319" s="40">
        <v>0.132121516083305</v>
      </c>
      <c r="EJ319" s="40">
        <v>2.8688397857901199E-2</v>
      </c>
      <c r="EK319" s="40">
        <v>6.9891321978325597E-3</v>
      </c>
      <c r="EL319" s="40">
        <v>6.4477837172444499E-2</v>
      </c>
      <c r="EM319" s="40">
        <v>0.44658583259614798</v>
      </c>
      <c r="EN319" s="40">
        <v>0.48201979107273402</v>
      </c>
      <c r="EO319" s="40">
        <v>0.50839049898063704</v>
      </c>
      <c r="EP319" s="40">
        <v>0.58187846784549102</v>
      </c>
      <c r="EQ319" s="40">
        <v>0.36597496344352498</v>
      </c>
      <c r="ER319" s="40">
        <v>1.5225446620728699E-2</v>
      </c>
      <c r="ES319" s="40">
        <v>-9.9846668824854198E-2</v>
      </c>
      <c r="ET319" s="40">
        <v>-0.11081057337714501</v>
      </c>
      <c r="EU319" s="40">
        <v>2.17232884342878E-2</v>
      </c>
      <c r="EV319" s="40">
        <v>5.7672305413065297E-2</v>
      </c>
      <c r="EW319" s="40">
        <v>83</v>
      </c>
      <c r="EX319" s="40">
        <v>81</v>
      </c>
      <c r="EY319" s="40">
        <v>80.5</v>
      </c>
      <c r="EZ319" s="40">
        <v>79.5</v>
      </c>
      <c r="FA319" s="40">
        <v>77.5</v>
      </c>
      <c r="FB319" s="40">
        <v>75</v>
      </c>
      <c r="FC319" s="40">
        <v>73</v>
      </c>
      <c r="FD319" s="40">
        <v>74</v>
      </c>
      <c r="FE319" s="40">
        <v>77</v>
      </c>
      <c r="FF319" s="40">
        <v>81</v>
      </c>
      <c r="FG319" s="40">
        <v>85.5</v>
      </c>
      <c r="FH319" s="40">
        <v>90</v>
      </c>
      <c r="FI319" s="40">
        <v>93.5</v>
      </c>
      <c r="FJ319" s="40">
        <v>96.5</v>
      </c>
      <c r="FK319" s="40">
        <v>99</v>
      </c>
      <c r="FL319" s="40">
        <v>100.5</v>
      </c>
      <c r="FM319" s="40">
        <v>102</v>
      </c>
      <c r="FN319" s="40">
        <v>103</v>
      </c>
      <c r="FO319" s="40">
        <v>102</v>
      </c>
      <c r="FP319" s="40">
        <v>100.5</v>
      </c>
      <c r="FQ319" s="40">
        <v>98</v>
      </c>
      <c r="FR319" s="40">
        <v>94.5</v>
      </c>
      <c r="FS319" s="40">
        <v>90.5</v>
      </c>
      <c r="FT319" s="40">
        <v>87.5</v>
      </c>
      <c r="FU319" s="40">
        <v>2.1911714696891099E-2</v>
      </c>
      <c r="FV319" s="40">
        <v>0</v>
      </c>
      <c r="FW319" s="40">
        <v>0</v>
      </c>
      <c r="FX319" s="41">
        <v>1</v>
      </c>
      <c r="FY319" s="22"/>
      <c r="FZ319" s="22"/>
    </row>
    <row r="320" spans="1:182" x14ac:dyDescent="0.2">
      <c r="A320" t="s">
        <v>42</v>
      </c>
      <c r="B320" t="s">
        <v>58</v>
      </c>
      <c r="C320" t="s">
        <v>3</v>
      </c>
      <c r="D320" t="s">
        <v>39</v>
      </c>
      <c r="E320" t="s">
        <v>78</v>
      </c>
      <c r="F320" s="22" t="s">
        <v>77</v>
      </c>
      <c r="G320" s="35">
        <v>43691</v>
      </c>
      <c r="H320" s="40">
        <v>3266</v>
      </c>
      <c r="I320" s="40">
        <v>4.0812653937425196</v>
      </c>
      <c r="J320" s="40">
        <v>3.5606695005499498</v>
      </c>
      <c r="K320" s="40">
        <v>3.23215785466477</v>
      </c>
      <c r="L320" s="40">
        <v>2.96636853904644</v>
      </c>
      <c r="M320" s="40">
        <v>2.7515535932964998</v>
      </c>
      <c r="N320" s="40">
        <v>2.5135336224221998</v>
      </c>
      <c r="O320" s="40">
        <v>2.4400220808355302</v>
      </c>
      <c r="P320" s="40">
        <v>2.5747909727893501</v>
      </c>
      <c r="Q320" s="40">
        <v>2.8240714677331198</v>
      </c>
      <c r="R320" s="40">
        <v>3.2835953233764101</v>
      </c>
      <c r="S320" s="40">
        <v>3.9275477549609801</v>
      </c>
      <c r="T320" s="40">
        <v>4.6533084534604603</v>
      </c>
      <c r="U320" s="40">
        <v>5.5017894809321897</v>
      </c>
      <c r="V320" s="40">
        <v>6.3822137438184496</v>
      </c>
      <c r="W320" s="40">
        <v>7.1766202896579996</v>
      </c>
      <c r="X320" s="40">
        <v>7.9142757953259997</v>
      </c>
      <c r="Y320" s="40">
        <v>8.4012563454820395</v>
      </c>
      <c r="Z320" s="40">
        <v>8.6094304629462499</v>
      </c>
      <c r="AA320" s="40">
        <v>8.4865777047731896</v>
      </c>
      <c r="AB320" s="40">
        <v>8.0270416279894796</v>
      </c>
      <c r="AC320" s="40">
        <v>7.5544469906581497</v>
      </c>
      <c r="AD320" s="40">
        <v>7.0353241567514297</v>
      </c>
      <c r="AE320" s="40">
        <v>6.0748009662133002</v>
      </c>
      <c r="AF320" s="40">
        <v>5.05181548808965</v>
      </c>
      <c r="AG320" s="40">
        <v>-1.9637494673537401E-2</v>
      </c>
      <c r="AH320" s="40">
        <v>-3.8193802518628001E-2</v>
      </c>
      <c r="AI320" s="40">
        <v>-6.4032436159530706E-2</v>
      </c>
      <c r="AJ320" s="40">
        <v>-4.74296602094516E-2</v>
      </c>
      <c r="AK320" s="40">
        <v>-8.8318215906919694E-3</v>
      </c>
      <c r="AL320" s="40">
        <v>-6.1942518601153303E-2</v>
      </c>
      <c r="AM320" s="40">
        <v>-5.16913144785092E-2</v>
      </c>
      <c r="AN320" s="40">
        <v>-5.6597641606939503E-2</v>
      </c>
      <c r="AO320" s="40">
        <v>-8.9651219521703698E-3</v>
      </c>
      <c r="AP320" s="40">
        <v>1.28880502431658E-2</v>
      </c>
      <c r="AQ320" s="40">
        <v>-1.64080013262476E-2</v>
      </c>
      <c r="AR320" s="40">
        <v>-3.2260453315563998E-3</v>
      </c>
      <c r="AS320" s="40">
        <v>-2.68238667099416E-2</v>
      </c>
      <c r="AT320" s="40">
        <v>-5.03424716321881E-2</v>
      </c>
      <c r="AU320" s="40">
        <v>0.109005515201811</v>
      </c>
      <c r="AV320" s="40">
        <v>4.4843375479463002E-2</v>
      </c>
      <c r="AW320" s="40">
        <v>3.8768838115618202E-2</v>
      </c>
      <c r="AX320" s="40">
        <v>0.102960304944662</v>
      </c>
      <c r="AY320" s="40">
        <v>6.6051767013373799E-2</v>
      </c>
      <c r="AZ320" s="40">
        <v>-5.2812377701917101E-2</v>
      </c>
      <c r="BA320" s="40">
        <v>-0.158827629201826</v>
      </c>
      <c r="BB320" s="40">
        <v>-0.13025362842965299</v>
      </c>
      <c r="BC320" s="40">
        <v>-1.9986319218560901E-2</v>
      </c>
      <c r="BD320" s="40">
        <v>-4.1813722697898903E-2</v>
      </c>
      <c r="BE320" s="40">
        <v>7.9482450619186903E-3</v>
      </c>
      <c r="BF320" s="40">
        <v>-9.4572116061321498E-3</v>
      </c>
      <c r="BG320" s="40">
        <v>-4.3006327595143203E-2</v>
      </c>
      <c r="BH320" s="40">
        <v>-1.9757180305433001E-2</v>
      </c>
      <c r="BI320" s="40">
        <v>1.39559172175251E-2</v>
      </c>
      <c r="BJ320" s="40">
        <v>-3.7868990733056898E-2</v>
      </c>
      <c r="BK320" s="40">
        <v>-3.1153428947949199E-2</v>
      </c>
      <c r="BL320" s="40">
        <v>-3.19493924397714E-2</v>
      </c>
      <c r="BM320" s="40">
        <v>1.5797015606304501E-2</v>
      </c>
      <c r="BN320" s="40">
        <v>4.1019839838666097E-2</v>
      </c>
      <c r="BO320" s="40">
        <v>2.1851484966907E-2</v>
      </c>
      <c r="BP320" s="40">
        <v>5.5104950224644598E-3</v>
      </c>
      <c r="BQ320" s="40">
        <v>-1.79079834294881E-2</v>
      </c>
      <c r="BR320" s="40">
        <v>-1.81898782542264E-2</v>
      </c>
      <c r="BS320" s="40">
        <v>0.14386723300398299</v>
      </c>
      <c r="BT320" s="40">
        <v>0.10170406542866101</v>
      </c>
      <c r="BU320" s="40">
        <v>9.5590844947345904E-2</v>
      </c>
      <c r="BV320" s="40">
        <v>0.16341202497291901</v>
      </c>
      <c r="BW320" s="40">
        <v>0.13763610890591901</v>
      </c>
      <c r="BX320" s="40">
        <v>1.06706952596432E-2</v>
      </c>
      <c r="BY320" s="40">
        <v>-0.108989166647078</v>
      </c>
      <c r="BZ320" s="40">
        <v>-9.7908483689643E-2</v>
      </c>
      <c r="CA320" s="40">
        <v>8.1213440521998494E-3</v>
      </c>
      <c r="CB320" s="40">
        <v>-6.9860599369646098E-4</v>
      </c>
      <c r="CC320" s="40">
        <v>2.7054044369083399E-2</v>
      </c>
      <c r="CD320" s="40">
        <v>1.04456637204468E-2</v>
      </c>
      <c r="CE320" s="40">
        <v>-2.8443708854652801E-2</v>
      </c>
      <c r="CF320" s="40">
        <v>-5.9130502175595303E-4</v>
      </c>
      <c r="CG320" s="40">
        <v>2.97386356984904E-2</v>
      </c>
      <c r="CH320" s="40">
        <v>-2.1195738666079701E-2</v>
      </c>
      <c r="CI320" s="40">
        <v>-1.6928951993428601E-2</v>
      </c>
      <c r="CJ320" s="40">
        <v>-1.4878090151813499E-2</v>
      </c>
      <c r="CK320" s="40">
        <v>3.2947196647146702E-2</v>
      </c>
      <c r="CL320" s="40">
        <v>6.0503831615482097E-2</v>
      </c>
      <c r="CM320" s="40">
        <v>4.8349888624819398E-2</v>
      </c>
      <c r="CN320" s="40">
        <v>1.15613962577983E-2</v>
      </c>
      <c r="CO320" s="40">
        <v>-1.17328698296339E-2</v>
      </c>
      <c r="CP320" s="40">
        <v>4.0789099738682503E-3</v>
      </c>
      <c r="CQ320" s="40">
        <v>0.16801235255556099</v>
      </c>
      <c r="CR320" s="40">
        <v>0.141085606074459</v>
      </c>
      <c r="CS320" s="40">
        <v>0.13494559378382401</v>
      </c>
      <c r="CT320" s="40">
        <v>0.20528070211222699</v>
      </c>
      <c r="CU320" s="40">
        <v>0.18721520603545999</v>
      </c>
      <c r="CV320" s="40">
        <v>5.46388782062373E-2</v>
      </c>
      <c r="CW320" s="40">
        <v>-7.4471199303073304E-2</v>
      </c>
      <c r="CX320" s="40">
        <v>-7.5506334974757297E-2</v>
      </c>
      <c r="CY320" s="40">
        <v>2.7588626009996502E-2</v>
      </c>
      <c r="CZ320" s="40">
        <v>2.7777598587886299E-2</v>
      </c>
      <c r="DA320" s="40">
        <v>4.6159843676248098E-2</v>
      </c>
      <c r="DB320" s="40">
        <v>3.03485390470257E-2</v>
      </c>
      <c r="DC320" s="40">
        <v>-1.3881090114162499E-2</v>
      </c>
      <c r="DD320" s="40">
        <v>1.8574570261921101E-2</v>
      </c>
      <c r="DE320" s="40">
        <v>4.55213541794557E-2</v>
      </c>
      <c r="DF320" s="40">
        <v>-4.5224865991025801E-3</v>
      </c>
      <c r="DG320" s="40">
        <v>-2.7044750389078999E-3</v>
      </c>
      <c r="DH320" s="40">
        <v>2.19321213614438E-3</v>
      </c>
      <c r="DI320" s="40">
        <v>5.00973776879889E-2</v>
      </c>
      <c r="DJ320" s="40">
        <v>7.9987823392298096E-2</v>
      </c>
      <c r="DK320" s="40">
        <v>7.4848292282731904E-2</v>
      </c>
      <c r="DL320" s="40">
        <v>1.76122974931321E-2</v>
      </c>
      <c r="DM320" s="40">
        <v>-5.5577562297798398E-3</v>
      </c>
      <c r="DN320" s="40">
        <v>2.6347698201962901E-2</v>
      </c>
      <c r="DO320" s="40">
        <v>0.19215747210713899</v>
      </c>
      <c r="DP320" s="40">
        <v>0.18046714672025799</v>
      </c>
      <c r="DQ320" s="40">
        <v>0.174300342620302</v>
      </c>
      <c r="DR320" s="40">
        <v>0.24714937925153499</v>
      </c>
      <c r="DS320" s="40">
        <v>0.236794303165002</v>
      </c>
      <c r="DT320" s="40">
        <v>9.8607061152831396E-2</v>
      </c>
      <c r="DU320" s="40">
        <v>-3.9953231959069101E-2</v>
      </c>
      <c r="DV320" s="40">
        <v>-5.3104186259871497E-2</v>
      </c>
      <c r="DW320" s="40">
        <v>4.7055907967793201E-2</v>
      </c>
      <c r="DX320" s="40">
        <v>5.6253803169469097E-2</v>
      </c>
      <c r="DY320" s="40">
        <v>7.3745583411704202E-2</v>
      </c>
      <c r="DZ320" s="40">
        <v>5.9085129959521497E-2</v>
      </c>
      <c r="EA320" s="40">
        <v>7.1450184502249896E-3</v>
      </c>
      <c r="EB320" s="40">
        <v>4.6247050165939697E-2</v>
      </c>
      <c r="EC320" s="40">
        <v>6.8309092987672806E-2</v>
      </c>
      <c r="ED320" s="40">
        <v>1.9551041268993902E-2</v>
      </c>
      <c r="EE320" s="40">
        <v>1.7833410491652098E-2</v>
      </c>
      <c r="EF320" s="40">
        <v>2.6841461303312501E-2</v>
      </c>
      <c r="EG320" s="40">
        <v>7.4859515246463698E-2</v>
      </c>
      <c r="EH320" s="40">
        <v>0.108119612987798</v>
      </c>
      <c r="EI320" s="40">
        <v>0.113107778575887</v>
      </c>
      <c r="EJ320" s="40">
        <v>2.63488378471529E-2</v>
      </c>
      <c r="EK320" s="40">
        <v>3.3581270506737198E-3</v>
      </c>
      <c r="EL320" s="40">
        <v>5.8500291579924597E-2</v>
      </c>
      <c r="EM320" s="40">
        <v>0.227019189909311</v>
      </c>
      <c r="EN320" s="40">
        <v>0.23732783666945501</v>
      </c>
      <c r="EO320" s="40">
        <v>0.23112234945203</v>
      </c>
      <c r="EP320" s="40">
        <v>0.30760109927979301</v>
      </c>
      <c r="EQ320" s="40">
        <v>0.30837864505754697</v>
      </c>
      <c r="ER320" s="40">
        <v>0.16209013411439199</v>
      </c>
      <c r="ES320" s="40">
        <v>9.8852305956798094E-3</v>
      </c>
      <c r="ET320" s="40">
        <v>-2.0759041519861798E-2</v>
      </c>
      <c r="EU320" s="40">
        <v>7.5163571238553994E-2</v>
      </c>
      <c r="EV320" s="40">
        <v>9.7368919873671494E-2</v>
      </c>
      <c r="EW320" s="40">
        <v>83</v>
      </c>
      <c r="EX320" s="40">
        <v>81</v>
      </c>
      <c r="EY320" s="40">
        <v>80.5</v>
      </c>
      <c r="EZ320" s="40">
        <v>79.5</v>
      </c>
      <c r="FA320" s="40">
        <v>77.5</v>
      </c>
      <c r="FB320" s="40">
        <v>75</v>
      </c>
      <c r="FC320" s="40">
        <v>73</v>
      </c>
      <c r="FD320" s="40">
        <v>74</v>
      </c>
      <c r="FE320" s="40">
        <v>77</v>
      </c>
      <c r="FF320" s="40">
        <v>81</v>
      </c>
      <c r="FG320" s="40">
        <v>85.5</v>
      </c>
      <c r="FH320" s="40">
        <v>90</v>
      </c>
      <c r="FI320" s="40">
        <v>93.5</v>
      </c>
      <c r="FJ320" s="40">
        <v>96.5</v>
      </c>
      <c r="FK320" s="40">
        <v>99</v>
      </c>
      <c r="FL320" s="40">
        <v>100.5</v>
      </c>
      <c r="FM320" s="40">
        <v>102</v>
      </c>
      <c r="FN320" s="40">
        <v>103</v>
      </c>
      <c r="FO320" s="40">
        <v>102</v>
      </c>
      <c r="FP320" s="40">
        <v>100.5</v>
      </c>
      <c r="FQ320" s="40">
        <v>98</v>
      </c>
      <c r="FR320" s="40">
        <v>94.5</v>
      </c>
      <c r="FS320" s="40">
        <v>90.5</v>
      </c>
      <c r="FT320" s="40">
        <v>87.5</v>
      </c>
      <c r="FU320" s="40">
        <v>2.2692833836920799E-2</v>
      </c>
      <c r="FV320" s="40">
        <v>0</v>
      </c>
      <c r="FW320" s="40">
        <v>0</v>
      </c>
      <c r="FX320" s="41">
        <v>1</v>
      </c>
      <c r="FY320" s="22"/>
      <c r="FZ320" s="22"/>
    </row>
    <row r="321" spans="1:182" x14ac:dyDescent="0.2">
      <c r="A321" t="s">
        <v>42</v>
      </c>
      <c r="B321" t="s">
        <v>58</v>
      </c>
      <c r="C321" t="s">
        <v>3</v>
      </c>
      <c r="D321" t="s">
        <v>39</v>
      </c>
      <c r="E321" t="s">
        <v>78</v>
      </c>
      <c r="F321" s="22" t="s">
        <v>78</v>
      </c>
      <c r="G321" s="35">
        <v>43691</v>
      </c>
      <c r="H321" s="40">
        <v>406</v>
      </c>
      <c r="I321" s="40">
        <v>0.48311711301494298</v>
      </c>
      <c r="J321" s="40">
        <v>0.41953855997292699</v>
      </c>
      <c r="K321" s="40">
        <v>0.38446728883918402</v>
      </c>
      <c r="L321" s="40">
        <v>0.34659954622931699</v>
      </c>
      <c r="M321" s="40">
        <v>0.31933959871489198</v>
      </c>
      <c r="N321" s="40">
        <v>0.29286206600512499</v>
      </c>
      <c r="O321" s="40">
        <v>0.28880688707427699</v>
      </c>
      <c r="P321" s="40">
        <v>0.300143716512972</v>
      </c>
      <c r="Q321" s="40">
        <v>0.32158974878844798</v>
      </c>
      <c r="R321" s="40">
        <v>0.38696388234510998</v>
      </c>
      <c r="S321" s="40">
        <v>0.478998482820571</v>
      </c>
      <c r="T321" s="40">
        <v>0.57987436357482303</v>
      </c>
      <c r="U321" s="40">
        <v>0.692355654943414</v>
      </c>
      <c r="V321" s="40">
        <v>0.82102684289074701</v>
      </c>
      <c r="W321" s="40">
        <v>0.92817193281366095</v>
      </c>
      <c r="X321" s="40">
        <v>1.03616945637015</v>
      </c>
      <c r="Y321" s="40">
        <v>1.10717153858006</v>
      </c>
      <c r="Z321" s="40">
        <v>1.1551750166236101</v>
      </c>
      <c r="AA321" s="40">
        <v>1.1377999605604301</v>
      </c>
      <c r="AB321" s="40">
        <v>1.0856097790021799</v>
      </c>
      <c r="AC321" s="40">
        <v>1.0237917855057801</v>
      </c>
      <c r="AD321" s="40">
        <v>0.93770933755466801</v>
      </c>
      <c r="AE321" s="40">
        <v>0.77729408745398199</v>
      </c>
      <c r="AF321" s="40">
        <v>0.62720902153765301</v>
      </c>
      <c r="AG321" s="40">
        <v>-3.6229087891108097E-2</v>
      </c>
      <c r="AH321" s="40">
        <v>-1.65935060179641E-2</v>
      </c>
      <c r="AI321" s="40">
        <v>-1.40549023609378E-2</v>
      </c>
      <c r="AJ321" s="40">
        <v>-1.7553842074817399E-2</v>
      </c>
      <c r="AK321" s="40">
        <v>-1.5624113246387E-2</v>
      </c>
      <c r="AL321" s="40">
        <v>-1.2524452804493399E-2</v>
      </c>
      <c r="AM321" s="40">
        <v>-1.1123839041717201E-2</v>
      </c>
      <c r="AN321" s="40">
        <v>-1.26971977846249E-2</v>
      </c>
      <c r="AO321" s="40">
        <v>-1.8782710468079E-2</v>
      </c>
      <c r="AP321" s="40">
        <v>-1.3118913037275399E-2</v>
      </c>
      <c r="AQ321" s="40">
        <v>6.7049522533048902E-3</v>
      </c>
      <c r="AR321" s="40">
        <v>-1.2198535221509699E-2</v>
      </c>
      <c r="AS321" s="40">
        <v>-1.0278611593905701E-2</v>
      </c>
      <c r="AT321" s="40">
        <v>-3.2161833659127101E-2</v>
      </c>
      <c r="AU321" s="40">
        <v>0.198992731235486</v>
      </c>
      <c r="AV321" s="40">
        <v>0.20993429136416999</v>
      </c>
      <c r="AW321" s="40">
        <v>0.23643280736890401</v>
      </c>
      <c r="AX321" s="40">
        <v>0.240602338706808</v>
      </c>
      <c r="AY321" s="40">
        <v>1.7386508822795198E-2</v>
      </c>
      <c r="AZ321" s="40">
        <v>-0.192168040995842</v>
      </c>
      <c r="BA321" s="40">
        <v>-0.156034437222074</v>
      </c>
      <c r="BB321" s="40">
        <v>-0.117931258798158</v>
      </c>
      <c r="BC321" s="40">
        <v>-7.9014153190211003E-2</v>
      </c>
      <c r="BD321" s="40">
        <v>-5.9651024976990097E-2</v>
      </c>
      <c r="BE321" s="40">
        <v>-2.3382040763122801E-2</v>
      </c>
      <c r="BF321" s="40">
        <v>-7.5582950318731504E-3</v>
      </c>
      <c r="BG321" s="40">
        <v>-6.09129698942458E-3</v>
      </c>
      <c r="BH321" s="40">
        <v>-1.01676955229023E-2</v>
      </c>
      <c r="BI321" s="40">
        <v>-8.3733327014199298E-3</v>
      </c>
      <c r="BJ321" s="40">
        <v>-7.2304165428048999E-3</v>
      </c>
      <c r="BK321" s="40">
        <v>-6.2083881927792401E-3</v>
      </c>
      <c r="BL321" s="40">
        <v>-6.2668969424211698E-3</v>
      </c>
      <c r="BM321" s="40">
        <v>-1.1226200872428101E-2</v>
      </c>
      <c r="BN321" s="40">
        <v>-6.1219469698810796E-3</v>
      </c>
      <c r="BO321" s="40">
        <v>1.45814028591778E-2</v>
      </c>
      <c r="BP321" s="40">
        <v>-5.5813486396679296E-3</v>
      </c>
      <c r="BQ321" s="40">
        <v>-3.6357379024846499E-3</v>
      </c>
      <c r="BR321" s="40">
        <v>-1.5927660518385001E-2</v>
      </c>
      <c r="BS321" s="40">
        <v>0.213184269585146</v>
      </c>
      <c r="BT321" s="40">
        <v>0.23132158944020101</v>
      </c>
      <c r="BU321" s="40">
        <v>0.25678042030044501</v>
      </c>
      <c r="BV321" s="40">
        <v>0.25594574574054202</v>
      </c>
      <c r="BW321" s="40">
        <v>3.9698207308585601E-2</v>
      </c>
      <c r="BX321" s="40">
        <v>-0.17484269040853401</v>
      </c>
      <c r="BY321" s="40">
        <v>-0.13897018674503001</v>
      </c>
      <c r="BZ321" s="40">
        <v>-0.10435206913541099</v>
      </c>
      <c r="CA321" s="40">
        <v>-6.9022080340474301E-2</v>
      </c>
      <c r="CB321" s="40">
        <v>-5.1233099246967499E-2</v>
      </c>
      <c r="CC321" s="40">
        <v>-1.44842150578549E-2</v>
      </c>
      <c r="CD321" s="40">
        <v>-1.30053542659902E-3</v>
      </c>
      <c r="CE321" s="40">
        <v>-5.7572816840687901E-4</v>
      </c>
      <c r="CF321" s="40">
        <v>-5.0520729212427196E-3</v>
      </c>
      <c r="CG321" s="40">
        <v>-3.3514641838112099E-3</v>
      </c>
      <c r="CH321" s="40">
        <v>-3.5637831550234299E-3</v>
      </c>
      <c r="CI321" s="40">
        <v>-2.80396190859543E-3</v>
      </c>
      <c r="CJ321" s="40">
        <v>-1.8132901675436E-3</v>
      </c>
      <c r="CK321" s="40">
        <v>-5.9925853456490197E-3</v>
      </c>
      <c r="CL321" s="40">
        <v>-1.2758695862518301E-3</v>
      </c>
      <c r="CM321" s="40">
        <v>2.00366085550099E-2</v>
      </c>
      <c r="CN321" s="40">
        <v>-9.9830537082148691E-4</v>
      </c>
      <c r="CO321" s="40">
        <v>9.6509618020653397E-4</v>
      </c>
      <c r="CP321" s="40">
        <v>-4.6839216547821198E-3</v>
      </c>
      <c r="CQ321" s="40">
        <v>0.22301328581486299</v>
      </c>
      <c r="CR321" s="40">
        <v>0.24613436693617399</v>
      </c>
      <c r="CS321" s="40">
        <v>0.27087311503250699</v>
      </c>
      <c r="CT321" s="40">
        <v>0.26657254271194603</v>
      </c>
      <c r="CU321" s="40">
        <v>5.5151221712385699E-2</v>
      </c>
      <c r="CV321" s="40">
        <v>-0.16284320536946101</v>
      </c>
      <c r="CW321" s="40">
        <v>-0.12715153884694499</v>
      </c>
      <c r="CX321" s="40">
        <v>-9.4947163740871601E-2</v>
      </c>
      <c r="CY321" s="40">
        <v>-6.2101601123298697E-2</v>
      </c>
      <c r="CZ321" s="40">
        <v>-4.5402869529628798E-2</v>
      </c>
      <c r="DA321" s="40">
        <v>-5.5863893525869499E-3</v>
      </c>
      <c r="DB321" s="40">
        <v>4.9572241786751204E-3</v>
      </c>
      <c r="DC321" s="40">
        <v>4.9398406526108196E-3</v>
      </c>
      <c r="DD321" s="40">
        <v>6.3549680416823603E-5</v>
      </c>
      <c r="DE321" s="40">
        <v>1.6704043337975199E-3</v>
      </c>
      <c r="DF321" s="40">
        <v>1.0285023275804499E-4</v>
      </c>
      <c r="DG321" s="40">
        <v>6.0046437558838601E-4</v>
      </c>
      <c r="DH321" s="40">
        <v>2.6403166073339702E-3</v>
      </c>
      <c r="DI321" s="40">
        <v>-7.5896981886992496E-4</v>
      </c>
      <c r="DJ321" s="40">
        <v>3.5702077973774199E-3</v>
      </c>
      <c r="DK321" s="40">
        <v>2.5491814250842099E-2</v>
      </c>
      <c r="DL321" s="40">
        <v>3.5847378980249501E-3</v>
      </c>
      <c r="DM321" s="40">
        <v>5.5659302628977203E-3</v>
      </c>
      <c r="DN321" s="40">
        <v>6.5598172088207696E-3</v>
      </c>
      <c r="DO321" s="40">
        <v>0.23284230204457901</v>
      </c>
      <c r="DP321" s="40">
        <v>0.260947144432148</v>
      </c>
      <c r="DQ321" s="40">
        <v>0.28496580976456998</v>
      </c>
      <c r="DR321" s="40">
        <v>0.27719933968334898</v>
      </c>
      <c r="DS321" s="40">
        <v>7.0604236116185798E-2</v>
      </c>
      <c r="DT321" s="40">
        <v>-0.15084372033038801</v>
      </c>
      <c r="DU321" s="40">
        <v>-0.115332890948859</v>
      </c>
      <c r="DV321" s="40">
        <v>-8.5542258346331904E-2</v>
      </c>
      <c r="DW321" s="40">
        <v>-5.51811219061231E-2</v>
      </c>
      <c r="DX321" s="40">
        <v>-3.9572639812290103E-2</v>
      </c>
      <c r="DY321" s="40">
        <v>7.2606577753983204E-3</v>
      </c>
      <c r="DZ321" s="40">
        <v>1.3992435164766099E-2</v>
      </c>
      <c r="EA321" s="40">
        <v>1.2903446024124099E-2</v>
      </c>
      <c r="EB321" s="40">
        <v>7.4496962323319701E-3</v>
      </c>
      <c r="EC321" s="40">
        <v>8.9211848787646101E-3</v>
      </c>
      <c r="ED321" s="40">
        <v>5.3968864944465801E-3</v>
      </c>
      <c r="EE321" s="40">
        <v>5.5159152245263304E-3</v>
      </c>
      <c r="EF321" s="40">
        <v>9.0706174495377E-3</v>
      </c>
      <c r="EG321" s="40">
        <v>6.7975397767809703E-3</v>
      </c>
      <c r="EH321" s="40">
        <v>1.05671738647717E-2</v>
      </c>
      <c r="EI321" s="40">
        <v>3.3368264856714999E-2</v>
      </c>
      <c r="EJ321" s="40">
        <v>1.02019244798667E-2</v>
      </c>
      <c r="EK321" s="40">
        <v>1.22088039543188E-2</v>
      </c>
      <c r="EL321" s="40">
        <v>2.27939903495629E-2</v>
      </c>
      <c r="EM321" s="40">
        <v>0.24703384039424001</v>
      </c>
      <c r="EN321" s="40">
        <v>0.28233444250817902</v>
      </c>
      <c r="EO321" s="40">
        <v>0.305313422696111</v>
      </c>
      <c r="EP321" s="40">
        <v>0.29254274671708302</v>
      </c>
      <c r="EQ321" s="40">
        <v>9.2915934601976294E-2</v>
      </c>
      <c r="ER321" s="40">
        <v>-0.13351836974308001</v>
      </c>
      <c r="ES321" s="40">
        <v>-9.8268640471814897E-2</v>
      </c>
      <c r="ET321" s="40">
        <v>-7.1963068683585499E-2</v>
      </c>
      <c r="EU321" s="40">
        <v>-4.51890490563863E-2</v>
      </c>
      <c r="EV321" s="40">
        <v>-3.1154714082267599E-2</v>
      </c>
      <c r="EW321" s="40">
        <v>83</v>
      </c>
      <c r="EX321" s="40">
        <v>81</v>
      </c>
      <c r="EY321" s="40">
        <v>80.5</v>
      </c>
      <c r="EZ321" s="40">
        <v>79.5</v>
      </c>
      <c r="FA321" s="40">
        <v>77.5</v>
      </c>
      <c r="FB321" s="40">
        <v>75</v>
      </c>
      <c r="FC321" s="40">
        <v>73</v>
      </c>
      <c r="FD321" s="40">
        <v>74</v>
      </c>
      <c r="FE321" s="40">
        <v>77</v>
      </c>
      <c r="FF321" s="40">
        <v>81</v>
      </c>
      <c r="FG321" s="40">
        <v>85.5</v>
      </c>
      <c r="FH321" s="40">
        <v>90</v>
      </c>
      <c r="FI321" s="40">
        <v>93.5</v>
      </c>
      <c r="FJ321" s="40">
        <v>96.5</v>
      </c>
      <c r="FK321" s="40">
        <v>99</v>
      </c>
      <c r="FL321" s="40">
        <v>100.5</v>
      </c>
      <c r="FM321" s="40">
        <v>102</v>
      </c>
      <c r="FN321" s="40">
        <v>103</v>
      </c>
      <c r="FO321" s="40">
        <v>102</v>
      </c>
      <c r="FP321" s="40">
        <v>100.5</v>
      </c>
      <c r="FQ321" s="40">
        <v>98</v>
      </c>
      <c r="FR321" s="40">
        <v>94.5</v>
      </c>
      <c r="FS321" s="40">
        <v>90.5</v>
      </c>
      <c r="FT321" s="40">
        <v>87.5</v>
      </c>
      <c r="FU321" s="40">
        <v>6.0885193177668703E-2</v>
      </c>
      <c r="FV321" s="40">
        <v>0</v>
      </c>
      <c r="FW321" s="40">
        <v>0</v>
      </c>
      <c r="FX321" s="41">
        <v>1</v>
      </c>
      <c r="FY321" s="22"/>
      <c r="FZ321" s="22"/>
    </row>
    <row r="322" spans="1:182" x14ac:dyDescent="0.2">
      <c r="A322" t="s">
        <v>42</v>
      </c>
      <c r="B322" t="s">
        <v>58</v>
      </c>
      <c r="C322" t="s">
        <v>3</v>
      </c>
      <c r="D322" t="s">
        <v>226</v>
      </c>
      <c r="E322" t="s">
        <v>1</v>
      </c>
      <c r="F322" s="22" t="s">
        <v>1</v>
      </c>
      <c r="G322" s="35">
        <v>43691</v>
      </c>
      <c r="H322" s="40">
        <v>2821</v>
      </c>
      <c r="I322" s="40">
        <v>2.0840254990910498</v>
      </c>
      <c r="J322" s="40">
        <v>1.85218094898925</v>
      </c>
      <c r="K322" s="40">
        <v>1.71288049563629</v>
      </c>
      <c r="L322" s="40">
        <v>1.64464527151493</v>
      </c>
      <c r="M322" s="40">
        <v>1.6508527152950601</v>
      </c>
      <c r="N322" s="40">
        <v>1.7524801973811599</v>
      </c>
      <c r="O322" s="40">
        <v>1.95744011285842</v>
      </c>
      <c r="P322" s="40">
        <v>2.1404341627538002</v>
      </c>
      <c r="Q322" s="40">
        <v>2.2316693907530301</v>
      </c>
      <c r="R322" s="40">
        <v>2.3288609691927098</v>
      </c>
      <c r="S322" s="40">
        <v>2.5300690168528801</v>
      </c>
      <c r="T322" s="40">
        <v>2.7740108811330102</v>
      </c>
      <c r="U322" s="40">
        <v>3.0860128903251098</v>
      </c>
      <c r="V322" s="40">
        <v>3.5089053197994899</v>
      </c>
      <c r="W322" s="40">
        <v>3.88243154107648</v>
      </c>
      <c r="X322" s="40">
        <v>4.2682814587718099</v>
      </c>
      <c r="Y322" s="40">
        <v>4.6127178783749399</v>
      </c>
      <c r="Z322" s="40">
        <v>4.7865054379310799</v>
      </c>
      <c r="AA322" s="40">
        <v>4.9652353807921399</v>
      </c>
      <c r="AB322" s="40">
        <v>4.9938798463690901</v>
      </c>
      <c r="AC322" s="40">
        <v>4.6551730812019096</v>
      </c>
      <c r="AD322" s="40">
        <v>4.2680129534488103</v>
      </c>
      <c r="AE322" s="40">
        <v>3.61723997248825</v>
      </c>
      <c r="AF322" s="40">
        <v>2.9354819679931499</v>
      </c>
      <c r="AG322" s="40">
        <v>-0.126338729722553</v>
      </c>
      <c r="AH322" s="40">
        <v>-0.107516506411897</v>
      </c>
      <c r="AI322" s="40">
        <v>-6.9655570000880296E-2</v>
      </c>
      <c r="AJ322" s="40">
        <v>-4.4693003582914797E-3</v>
      </c>
      <c r="AK322" s="40">
        <v>-2.39368753198449E-2</v>
      </c>
      <c r="AL322" s="40">
        <v>-4.0377192273460304E-3</v>
      </c>
      <c r="AM322" s="40">
        <v>-3.4493505444299903E-2</v>
      </c>
      <c r="AN322" s="40">
        <v>-8.54024506395889E-2</v>
      </c>
      <c r="AO322" s="40">
        <v>-3.9257342202737702E-2</v>
      </c>
      <c r="AP322" s="40">
        <v>-2.3991520436582099E-2</v>
      </c>
      <c r="AQ322" s="40">
        <v>5.8488500074017402E-2</v>
      </c>
      <c r="AR322" s="40">
        <v>3.46160225155945E-5</v>
      </c>
      <c r="AS322" s="40">
        <v>-5.2015186841258602E-2</v>
      </c>
      <c r="AT322" s="40">
        <v>-4.9133228538424903E-2</v>
      </c>
      <c r="AU322" s="40">
        <v>0.236593510756374</v>
      </c>
      <c r="AV322" s="40">
        <v>0.45105800409953201</v>
      </c>
      <c r="AW322" s="40">
        <v>0.557905238889014</v>
      </c>
      <c r="AX322" s="40">
        <v>0.47098602516650301</v>
      </c>
      <c r="AY322" s="40">
        <v>0.336862568335418</v>
      </c>
      <c r="AZ322" s="40">
        <v>-0.15030494637108699</v>
      </c>
      <c r="BA322" s="40">
        <v>-0.18490505797457801</v>
      </c>
      <c r="BB322" s="40">
        <v>-0.22737318401596099</v>
      </c>
      <c r="BC322" s="40">
        <v>-0.15101904266071101</v>
      </c>
      <c r="BD322" s="40">
        <v>-7.5806260706843806E-2</v>
      </c>
      <c r="BE322" s="40">
        <v>-9.9605860866487997E-2</v>
      </c>
      <c r="BF322" s="40">
        <v>-8.6881889717046995E-2</v>
      </c>
      <c r="BG322" s="40">
        <v>-4.9217052370265101E-2</v>
      </c>
      <c r="BH322" s="40">
        <v>1.0714146460662001E-2</v>
      </c>
      <c r="BI322" s="40">
        <v>-5.4128291078411597E-3</v>
      </c>
      <c r="BJ322" s="40">
        <v>1.4825554978415E-2</v>
      </c>
      <c r="BK322" s="40">
        <v>-9.8712017359401799E-3</v>
      </c>
      <c r="BL322" s="40">
        <v>-5.5509291761210298E-2</v>
      </c>
      <c r="BM322" s="40">
        <v>-1.4269643446487901E-2</v>
      </c>
      <c r="BN322" s="40">
        <v>-3.0603826951878599E-3</v>
      </c>
      <c r="BO322" s="40">
        <v>7.9969097433678193E-2</v>
      </c>
      <c r="BP322" s="40">
        <v>1.5863397078875199E-2</v>
      </c>
      <c r="BQ322" s="40">
        <v>-3.6487332735820402E-2</v>
      </c>
      <c r="BR322" s="40">
        <v>-1.24569014459455E-2</v>
      </c>
      <c r="BS322" s="40">
        <v>0.28220371870827798</v>
      </c>
      <c r="BT322" s="40">
        <v>0.49814527279875298</v>
      </c>
      <c r="BU322" s="40">
        <v>0.60517617180331096</v>
      </c>
      <c r="BV322" s="40">
        <v>0.53345397752710999</v>
      </c>
      <c r="BW322" s="40">
        <v>0.39628294013825199</v>
      </c>
      <c r="BX322" s="40">
        <v>-8.7821393657379995E-2</v>
      </c>
      <c r="BY322" s="40">
        <v>-0.136923333493675</v>
      </c>
      <c r="BZ322" s="40">
        <v>-0.175449068819133</v>
      </c>
      <c r="CA322" s="40">
        <v>-0.11571681466968101</v>
      </c>
      <c r="CB322" s="40">
        <v>-4.86284844624826E-2</v>
      </c>
      <c r="CC322" s="40">
        <v>-8.1090757332314495E-2</v>
      </c>
      <c r="CD322" s="40">
        <v>-7.2590417052808207E-2</v>
      </c>
      <c r="CE322" s="40">
        <v>-3.5061397320544897E-2</v>
      </c>
      <c r="CF322" s="40">
        <v>2.1230155474590201E-2</v>
      </c>
      <c r="CG322" s="40">
        <v>7.4168688693457899E-3</v>
      </c>
      <c r="CH322" s="40">
        <v>2.7890201230698099E-2</v>
      </c>
      <c r="CI322" s="40">
        <v>7.1821308062839104E-3</v>
      </c>
      <c r="CJ322" s="40">
        <v>-3.4805380984679397E-2</v>
      </c>
      <c r="CK322" s="40">
        <v>3.0367605928128499E-3</v>
      </c>
      <c r="CL322" s="40">
        <v>1.1436459542604201E-2</v>
      </c>
      <c r="CM322" s="40">
        <v>9.4846493729279294E-2</v>
      </c>
      <c r="CN322" s="40">
        <v>2.68263626197685E-2</v>
      </c>
      <c r="CO322" s="40">
        <v>-2.57327882844306E-2</v>
      </c>
      <c r="CP322" s="40">
        <v>1.29450109723098E-2</v>
      </c>
      <c r="CQ322" s="40">
        <v>0.313793209794758</v>
      </c>
      <c r="CR322" s="40">
        <v>0.53075777165929905</v>
      </c>
      <c r="CS322" s="40">
        <v>0.63791587593972598</v>
      </c>
      <c r="CT322" s="40">
        <v>0.57671909103781605</v>
      </c>
      <c r="CU322" s="40">
        <v>0.43743730863839703</v>
      </c>
      <c r="CV322" s="40">
        <v>-4.4545475389640501E-2</v>
      </c>
      <c r="CW322" s="40">
        <v>-0.103691337283492</v>
      </c>
      <c r="CX322" s="40">
        <v>-0.139486584808685</v>
      </c>
      <c r="CY322" s="40">
        <v>-9.1266599103213594E-2</v>
      </c>
      <c r="CZ322" s="40">
        <v>-2.9805239426483401E-2</v>
      </c>
      <c r="DA322" s="40">
        <v>-6.2575653798141007E-2</v>
      </c>
      <c r="DB322" s="40">
        <v>-5.8298944388569501E-2</v>
      </c>
      <c r="DC322" s="40">
        <v>-2.09057422708246E-2</v>
      </c>
      <c r="DD322" s="40">
        <v>3.1746164488518303E-2</v>
      </c>
      <c r="DE322" s="40">
        <v>2.0246566846532699E-2</v>
      </c>
      <c r="DF322" s="40">
        <v>4.0954847482981303E-2</v>
      </c>
      <c r="DG322" s="40">
        <v>2.4235463348507999E-2</v>
      </c>
      <c r="DH322" s="40">
        <v>-1.4101470208148399E-2</v>
      </c>
      <c r="DI322" s="40">
        <v>2.0343164632113601E-2</v>
      </c>
      <c r="DJ322" s="40">
        <v>2.5933301780396201E-2</v>
      </c>
      <c r="DK322" s="40">
        <v>0.10972389002488001</v>
      </c>
      <c r="DL322" s="40">
        <v>3.77893281606618E-2</v>
      </c>
      <c r="DM322" s="40">
        <v>-1.4978243833040699E-2</v>
      </c>
      <c r="DN322" s="40">
        <v>3.8346923390565002E-2</v>
      </c>
      <c r="DO322" s="40">
        <v>0.34538270088123701</v>
      </c>
      <c r="DP322" s="40">
        <v>0.56337027051984401</v>
      </c>
      <c r="DQ322" s="40">
        <v>0.67065558007614101</v>
      </c>
      <c r="DR322" s="40">
        <v>0.61998420454852099</v>
      </c>
      <c r="DS322" s="40">
        <v>0.478591677138543</v>
      </c>
      <c r="DT322" s="40">
        <v>-1.26955712190093E-3</v>
      </c>
      <c r="DU322" s="40">
        <v>-7.0459341073307799E-2</v>
      </c>
      <c r="DV322" s="40">
        <v>-0.103524100798238</v>
      </c>
      <c r="DW322" s="40">
        <v>-6.6816383536745794E-2</v>
      </c>
      <c r="DX322" s="40">
        <v>-1.09819943904841E-2</v>
      </c>
      <c r="DY322" s="40">
        <v>-3.5842784942075802E-2</v>
      </c>
      <c r="DZ322" s="40">
        <v>-3.7664327693719302E-2</v>
      </c>
      <c r="EA322" s="40">
        <v>-4.6722464020948902E-4</v>
      </c>
      <c r="EB322" s="40">
        <v>4.6929611307471801E-2</v>
      </c>
      <c r="EC322" s="40">
        <v>3.87706130585364E-2</v>
      </c>
      <c r="ED322" s="40">
        <v>5.9818121688742301E-2</v>
      </c>
      <c r="EE322" s="40">
        <v>4.8857767056867701E-2</v>
      </c>
      <c r="EF322" s="40">
        <v>1.5791688670230199E-2</v>
      </c>
      <c r="EG322" s="40">
        <v>4.5330863388363403E-2</v>
      </c>
      <c r="EH322" s="40">
        <v>4.6864439521790403E-2</v>
      </c>
      <c r="EI322" s="40">
        <v>0.13120448738454099</v>
      </c>
      <c r="EJ322" s="40">
        <v>5.3618109217021301E-2</v>
      </c>
      <c r="EK322" s="40">
        <v>5.4961027239744202E-4</v>
      </c>
      <c r="EL322" s="40">
        <v>7.5023250483044507E-2</v>
      </c>
      <c r="EM322" s="40">
        <v>0.39099290883314097</v>
      </c>
      <c r="EN322" s="40">
        <v>0.61045753921906598</v>
      </c>
      <c r="EO322" s="40">
        <v>0.71792651299043797</v>
      </c>
      <c r="EP322" s="40">
        <v>0.68245215690912897</v>
      </c>
      <c r="EQ322" s="40">
        <v>0.538012048941377</v>
      </c>
      <c r="ER322" s="40">
        <v>6.1213995591806201E-2</v>
      </c>
      <c r="ES322" s="40">
        <v>-2.2477616592405301E-2</v>
      </c>
      <c r="ET322" s="40">
        <v>-5.1599985601409402E-2</v>
      </c>
      <c r="EU322" s="40">
        <v>-3.1514155545716502E-2</v>
      </c>
      <c r="EV322" s="40">
        <v>1.61957818538771E-2</v>
      </c>
      <c r="EW322" s="40">
        <v>66.772708263633305</v>
      </c>
      <c r="EX322" s="40">
        <v>64.562186349949798</v>
      </c>
      <c r="EY322" s="40">
        <v>62.721353295416499</v>
      </c>
      <c r="EZ322" s="40">
        <v>61.753763800602201</v>
      </c>
      <c r="FA322" s="40">
        <v>61.267313482770199</v>
      </c>
      <c r="FB322" s="40">
        <v>60.042865506858497</v>
      </c>
      <c r="FC322" s="40">
        <v>59.420374707260002</v>
      </c>
      <c r="FD322" s="40">
        <v>60.0230010036802</v>
      </c>
      <c r="FE322" s="40">
        <v>66.3014386082302</v>
      </c>
      <c r="FF322" s="40">
        <v>72.357602877216493</v>
      </c>
      <c r="FG322" s="40">
        <v>78.685137169621996</v>
      </c>
      <c r="FH322" s="40">
        <v>85.326363332218094</v>
      </c>
      <c r="FI322" s="40">
        <v>90.736450317832094</v>
      </c>
      <c r="FJ322" s="40">
        <v>96.249330879892895</v>
      </c>
      <c r="FK322" s="40">
        <v>99.518819003011004</v>
      </c>
      <c r="FL322" s="40">
        <v>101.54307460689201</v>
      </c>
      <c r="FM322" s="40">
        <v>101.359777517564</v>
      </c>
      <c r="FN322" s="40">
        <v>99.278646704583494</v>
      </c>
      <c r="FO322" s="40">
        <v>97.3234359317497</v>
      </c>
      <c r="FP322" s="40">
        <v>94.631314821010406</v>
      </c>
      <c r="FQ322" s="40">
        <v>88.777852124456302</v>
      </c>
      <c r="FR322" s="40">
        <v>82.482728337236495</v>
      </c>
      <c r="FS322" s="40">
        <v>77.260956841753099</v>
      </c>
      <c r="FT322" s="40">
        <v>73.567497490799596</v>
      </c>
      <c r="FU322" s="40">
        <v>2.4519303271785999E-2</v>
      </c>
      <c r="FV322" s="40">
        <v>0</v>
      </c>
      <c r="FW322" s="40">
        <v>0</v>
      </c>
      <c r="FX322" s="41">
        <v>1</v>
      </c>
      <c r="FY322" s="22"/>
      <c r="FZ322" s="22"/>
    </row>
    <row r="323" spans="1:182" x14ac:dyDescent="0.2">
      <c r="A323" t="s">
        <v>42</v>
      </c>
      <c r="B323" t="s">
        <v>58</v>
      </c>
      <c r="C323" t="s">
        <v>3</v>
      </c>
      <c r="D323" t="s">
        <v>226</v>
      </c>
      <c r="E323" t="s">
        <v>1</v>
      </c>
      <c r="F323" s="22" t="s">
        <v>77</v>
      </c>
      <c r="G323" s="35">
        <v>43691</v>
      </c>
      <c r="H323" s="40">
        <v>2451</v>
      </c>
      <c r="I323" s="40">
        <v>1.8377516471647199</v>
      </c>
      <c r="J323" s="40">
        <v>1.6352386598880899</v>
      </c>
      <c r="K323" s="40">
        <v>1.5124473610079201</v>
      </c>
      <c r="L323" s="40">
        <v>1.4543347423434101</v>
      </c>
      <c r="M323" s="40">
        <v>1.4625634600944899</v>
      </c>
      <c r="N323" s="40">
        <v>1.55109833856093</v>
      </c>
      <c r="O323" s="40">
        <v>1.7355024105975201</v>
      </c>
      <c r="P323" s="40">
        <v>1.88653937786017</v>
      </c>
      <c r="Q323" s="40">
        <v>1.9525592990051499</v>
      </c>
      <c r="R323" s="40">
        <v>2.0224973577973802</v>
      </c>
      <c r="S323" s="40">
        <v>2.16861914568408</v>
      </c>
      <c r="T323" s="40">
        <v>2.35889266913756</v>
      </c>
      <c r="U323" s="40">
        <v>2.6140418481140602</v>
      </c>
      <c r="V323" s="40">
        <v>2.9420675406915402</v>
      </c>
      <c r="W323" s="40">
        <v>3.2258083856972002</v>
      </c>
      <c r="X323" s="40">
        <v>3.5068761566140001</v>
      </c>
      <c r="Y323" s="40">
        <v>3.77120488872121</v>
      </c>
      <c r="Z323" s="40">
        <v>3.92357175393408</v>
      </c>
      <c r="AA323" s="40">
        <v>4.1099001503369896</v>
      </c>
      <c r="AB323" s="40">
        <v>4.1503342084958197</v>
      </c>
      <c r="AC323" s="40">
        <v>3.9490046792778499</v>
      </c>
      <c r="AD323" s="40">
        <v>3.6834853082041898</v>
      </c>
      <c r="AE323" s="40">
        <v>3.1623989509712098</v>
      </c>
      <c r="AF323" s="40">
        <v>2.56916863090124</v>
      </c>
      <c r="AG323" s="40">
        <v>-0.12716303113177299</v>
      </c>
      <c r="AH323" s="40">
        <v>-9.8171798866063795E-2</v>
      </c>
      <c r="AI323" s="40">
        <v>-8.3232548410800397E-2</v>
      </c>
      <c r="AJ323" s="40">
        <v>-2.5108391866091401E-2</v>
      </c>
      <c r="AK323" s="40">
        <v>-3.8545564432333999E-2</v>
      </c>
      <c r="AL323" s="40">
        <v>-1.7415023623775502E-2</v>
      </c>
      <c r="AM323" s="40">
        <v>-3.4685833781952002E-2</v>
      </c>
      <c r="AN323" s="40">
        <v>-8.9568237157359107E-2</v>
      </c>
      <c r="AO323" s="40">
        <v>-2.3645379301456201E-2</v>
      </c>
      <c r="AP323" s="40">
        <v>-2.0047254739049201E-2</v>
      </c>
      <c r="AQ323" s="40">
        <v>2.9013323850823398E-2</v>
      </c>
      <c r="AR323" s="40">
        <v>2.2106687494727801E-3</v>
      </c>
      <c r="AS323" s="40">
        <v>-5.1038466813852101E-2</v>
      </c>
      <c r="AT323" s="40">
        <v>-6.0564950538904899E-2</v>
      </c>
      <c r="AU323" s="40">
        <v>0.101126712435641</v>
      </c>
      <c r="AV323" s="40">
        <v>0.23634131747676301</v>
      </c>
      <c r="AW323" s="40">
        <v>0.30132896869383102</v>
      </c>
      <c r="AX323" s="40">
        <v>0.22645289069454799</v>
      </c>
      <c r="AY323" s="40">
        <v>0.16167886798442799</v>
      </c>
      <c r="AZ323" s="40">
        <v>-4.1972724111612597E-2</v>
      </c>
      <c r="BA323" s="40">
        <v>-2.5797609584472898E-3</v>
      </c>
      <c r="BB323" s="40">
        <v>-3.0828897756787699E-2</v>
      </c>
      <c r="BC323" s="40">
        <v>-3.0051967985929798E-2</v>
      </c>
      <c r="BD323" s="40">
        <v>-3.1992700909921998E-2</v>
      </c>
      <c r="BE323" s="40">
        <v>-0.103931846740106</v>
      </c>
      <c r="BF323" s="40">
        <v>-7.9024498503738105E-2</v>
      </c>
      <c r="BG323" s="40">
        <v>-6.3920519758101105E-2</v>
      </c>
      <c r="BH323" s="40">
        <v>-1.14070575697168E-2</v>
      </c>
      <c r="BI323" s="40">
        <v>-2.1760254114590701E-2</v>
      </c>
      <c r="BJ323" s="40">
        <v>-1.82110464439821E-3</v>
      </c>
      <c r="BK323" s="40">
        <v>-1.1461315037090599E-2</v>
      </c>
      <c r="BL323" s="40">
        <v>-6.0038877880182702E-2</v>
      </c>
      <c r="BM323" s="40">
        <v>-2.84479196332303E-3</v>
      </c>
      <c r="BN323" s="40">
        <v>-2.6100815059872302E-3</v>
      </c>
      <c r="BO323" s="40">
        <v>4.8257764118061701E-2</v>
      </c>
      <c r="BP323" s="40">
        <v>1.7046953170864101E-2</v>
      </c>
      <c r="BQ323" s="40">
        <v>-3.6180945315154499E-2</v>
      </c>
      <c r="BR323" s="40">
        <v>-2.46551546300844E-2</v>
      </c>
      <c r="BS323" s="40">
        <v>0.138763471907352</v>
      </c>
      <c r="BT323" s="40">
        <v>0.27079188611021798</v>
      </c>
      <c r="BU323" s="40">
        <v>0.33914590612700701</v>
      </c>
      <c r="BV323" s="40">
        <v>0.27169830745788798</v>
      </c>
      <c r="BW323" s="40">
        <v>0.21188309643091499</v>
      </c>
      <c r="BX323" s="40">
        <v>8.6884486890610596E-3</v>
      </c>
      <c r="BY323" s="40">
        <v>3.7762748130246999E-2</v>
      </c>
      <c r="BZ323" s="40">
        <v>1.3571258742933299E-2</v>
      </c>
      <c r="CA323" s="40">
        <v>1.14494802710171E-3</v>
      </c>
      <c r="CB323" s="40">
        <v>-2.4728117032001302E-3</v>
      </c>
      <c r="CC323" s="40">
        <v>-8.7841999198899207E-2</v>
      </c>
      <c r="CD323" s="40">
        <v>-6.5763136600638497E-2</v>
      </c>
      <c r="CE323" s="40">
        <v>-5.05450675428957E-2</v>
      </c>
      <c r="CF323" s="40">
        <v>-1.9175551740117801E-3</v>
      </c>
      <c r="CG323" s="40">
        <v>-1.01347993211095E-2</v>
      </c>
      <c r="CH323" s="40">
        <v>8.9791961374304594E-3</v>
      </c>
      <c r="CI323" s="40">
        <v>4.6239158974450204E-3</v>
      </c>
      <c r="CJ323" s="40">
        <v>-3.9586933599212601E-2</v>
      </c>
      <c r="CK323" s="40">
        <v>1.1561631462862199E-2</v>
      </c>
      <c r="CL323" s="40">
        <v>9.4668515568932295E-3</v>
      </c>
      <c r="CM323" s="40">
        <v>6.1586404823389201E-2</v>
      </c>
      <c r="CN323" s="40">
        <v>2.7322518565791199E-2</v>
      </c>
      <c r="CO323" s="40">
        <v>-2.5890671185179001E-2</v>
      </c>
      <c r="CP323" s="40">
        <v>2.1586062542958701E-4</v>
      </c>
      <c r="CQ323" s="40">
        <v>0.164830576865726</v>
      </c>
      <c r="CR323" s="40">
        <v>0.29465224500001402</v>
      </c>
      <c r="CS323" s="40">
        <v>0.36533780179262099</v>
      </c>
      <c r="CT323" s="40">
        <v>0.30303514527842002</v>
      </c>
      <c r="CU323" s="40">
        <v>0.24665439211731599</v>
      </c>
      <c r="CV323" s="40">
        <v>4.3776222643195202E-2</v>
      </c>
      <c r="CW323" s="40">
        <v>6.5703847030900306E-2</v>
      </c>
      <c r="CX323" s="40">
        <v>4.4322671879773998E-2</v>
      </c>
      <c r="CY323" s="40">
        <v>2.2751837023497101E-2</v>
      </c>
      <c r="CZ323" s="40">
        <v>1.7972573635821699E-2</v>
      </c>
      <c r="DA323" s="40">
        <v>-7.1752151657692095E-2</v>
      </c>
      <c r="DB323" s="40">
        <v>-5.2501774697538903E-2</v>
      </c>
      <c r="DC323" s="40">
        <v>-3.7169615327690302E-2</v>
      </c>
      <c r="DD323" s="40">
        <v>7.5719472216932496E-3</v>
      </c>
      <c r="DE323" s="40">
        <v>1.49065547237176E-3</v>
      </c>
      <c r="DF323" s="40">
        <v>1.97794969192591E-2</v>
      </c>
      <c r="DG323" s="40">
        <v>2.07091468319806E-2</v>
      </c>
      <c r="DH323" s="40">
        <v>-1.9134989318242399E-2</v>
      </c>
      <c r="DI323" s="40">
        <v>2.5968054889047399E-2</v>
      </c>
      <c r="DJ323" s="40">
        <v>2.1543784619773701E-2</v>
      </c>
      <c r="DK323" s="40">
        <v>7.4915045528716806E-2</v>
      </c>
      <c r="DL323" s="40">
        <v>3.7598083960718197E-2</v>
      </c>
      <c r="DM323" s="40">
        <v>-1.56003970552035E-2</v>
      </c>
      <c r="DN323" s="40">
        <v>2.5086875880943601E-2</v>
      </c>
      <c r="DO323" s="40">
        <v>0.190897681824101</v>
      </c>
      <c r="DP323" s="40">
        <v>0.31851260388981001</v>
      </c>
      <c r="DQ323" s="40">
        <v>0.39152969745823502</v>
      </c>
      <c r="DR323" s="40">
        <v>0.334371983098952</v>
      </c>
      <c r="DS323" s="40">
        <v>0.28142568780371602</v>
      </c>
      <c r="DT323" s="40">
        <v>7.8863996597329303E-2</v>
      </c>
      <c r="DU323" s="40">
        <v>9.3644945931553494E-2</v>
      </c>
      <c r="DV323" s="40">
        <v>7.5074085016614597E-2</v>
      </c>
      <c r="DW323" s="40">
        <v>4.4358726019892401E-2</v>
      </c>
      <c r="DX323" s="40">
        <v>3.84179589748435E-2</v>
      </c>
      <c r="DY323" s="40">
        <v>-4.8520967266025901E-2</v>
      </c>
      <c r="DZ323" s="40">
        <v>-3.3354474335213102E-2</v>
      </c>
      <c r="EA323" s="40">
        <v>-1.7857586674991099E-2</v>
      </c>
      <c r="EB323" s="40">
        <v>2.1273281518067899E-2</v>
      </c>
      <c r="EC323" s="40">
        <v>1.8275965790114999E-2</v>
      </c>
      <c r="ED323" s="40">
        <v>3.5373415898636497E-2</v>
      </c>
      <c r="EE323" s="40">
        <v>4.3933665576842001E-2</v>
      </c>
      <c r="EF323" s="40">
        <v>1.0394369958934E-2</v>
      </c>
      <c r="EG323" s="40">
        <v>4.6768642227180503E-2</v>
      </c>
      <c r="EH323" s="40">
        <v>3.8980957852835597E-2</v>
      </c>
      <c r="EI323" s="40">
        <v>9.4159485795955095E-2</v>
      </c>
      <c r="EJ323" s="40">
        <v>5.2434368382109603E-2</v>
      </c>
      <c r="EK323" s="40">
        <v>-7.42875556505936E-4</v>
      </c>
      <c r="EL323" s="40">
        <v>6.0996671789764097E-2</v>
      </c>
      <c r="EM323" s="40">
        <v>0.22853444129581099</v>
      </c>
      <c r="EN323" s="40">
        <v>0.35296317252326498</v>
      </c>
      <c r="EO323" s="40">
        <v>0.42934663489141001</v>
      </c>
      <c r="EP323" s="40">
        <v>0.37961739986229198</v>
      </c>
      <c r="EQ323" s="40">
        <v>0.33162991625020299</v>
      </c>
      <c r="ER323" s="40">
        <v>0.12952516939800299</v>
      </c>
      <c r="ES323" s="40">
        <v>0.133987455020248</v>
      </c>
      <c r="ET323" s="40">
        <v>0.119474241516336</v>
      </c>
      <c r="EU323" s="40">
        <v>7.5555642032923906E-2</v>
      </c>
      <c r="EV323" s="40">
        <v>6.7937848181565397E-2</v>
      </c>
      <c r="EW323" s="40">
        <v>66.686996111163793</v>
      </c>
      <c r="EX323" s="40">
        <v>64.475244237883004</v>
      </c>
      <c r="EY323" s="40">
        <v>62.639381580195398</v>
      </c>
      <c r="EZ323" s="40">
        <v>61.667267381200801</v>
      </c>
      <c r="FA323" s="40">
        <v>61.188371431281404</v>
      </c>
      <c r="FB323" s="40">
        <v>59.958218723323498</v>
      </c>
      <c r="FC323" s="40">
        <v>59.330456226880401</v>
      </c>
      <c r="FD323" s="40">
        <v>59.929953523664999</v>
      </c>
      <c r="FE323" s="40">
        <v>66.254861045243302</v>
      </c>
      <c r="FF323" s="40">
        <v>72.320449587403999</v>
      </c>
      <c r="FG323" s="40">
        <v>78.644882860665803</v>
      </c>
      <c r="FH323" s="40">
        <v>85.290050270321501</v>
      </c>
      <c r="FI323" s="40">
        <v>90.700607037845003</v>
      </c>
      <c r="FJ323" s="40">
        <v>96.222849283884997</v>
      </c>
      <c r="FK323" s="40">
        <v>99.493455373233402</v>
      </c>
      <c r="FL323" s="40">
        <v>101.501659869107</v>
      </c>
      <c r="FM323" s="40">
        <v>101.302523001043</v>
      </c>
      <c r="FN323" s="40">
        <v>99.207056814948302</v>
      </c>
      <c r="FO323" s="40">
        <v>97.239590249454594</v>
      </c>
      <c r="FP323" s="40">
        <v>94.539836858579207</v>
      </c>
      <c r="FQ323" s="40">
        <v>88.706867115621705</v>
      </c>
      <c r="FR323" s="40">
        <v>82.410319643365298</v>
      </c>
      <c r="FS323" s="40">
        <v>77.201982357962606</v>
      </c>
      <c r="FT323" s="40">
        <v>73.526273356729604</v>
      </c>
      <c r="FU323" s="40">
        <v>2.2131310522930901E-2</v>
      </c>
      <c r="FV323" s="40">
        <v>0</v>
      </c>
      <c r="FW323" s="40">
        <v>0</v>
      </c>
      <c r="FX323" s="41">
        <v>1</v>
      </c>
      <c r="FY323" s="22"/>
      <c r="FZ323" s="22"/>
    </row>
    <row r="324" spans="1:182" x14ac:dyDescent="0.2">
      <c r="A324" t="s">
        <v>42</v>
      </c>
      <c r="B324" t="s">
        <v>58</v>
      </c>
      <c r="C324" t="s">
        <v>3</v>
      </c>
      <c r="D324" t="s">
        <v>226</v>
      </c>
      <c r="E324" t="s">
        <v>1</v>
      </c>
      <c r="F324" s="22" t="s">
        <v>78</v>
      </c>
      <c r="G324" s="35">
        <v>43691</v>
      </c>
      <c r="H324" s="40">
        <v>370</v>
      </c>
      <c r="I324" s="40">
        <v>0.238289506757803</v>
      </c>
      <c r="J324" s="40">
        <v>0.208541806867832</v>
      </c>
      <c r="K324" s="40">
        <v>0.192316927123141</v>
      </c>
      <c r="L324" s="40">
        <v>0.18169039774121501</v>
      </c>
      <c r="M324" s="40">
        <v>0.179935595739422</v>
      </c>
      <c r="N324" s="40">
        <v>0.194059117836585</v>
      </c>
      <c r="O324" s="40">
        <v>0.21597373814756299</v>
      </c>
      <c r="P324" s="40">
        <v>0.24823972788163701</v>
      </c>
      <c r="Q324" s="40">
        <v>0.27177061244367101</v>
      </c>
      <c r="R324" s="40">
        <v>0.30112747913323001</v>
      </c>
      <c r="S324" s="40">
        <v>0.35421629326044501</v>
      </c>
      <c r="T324" s="40">
        <v>0.406428838878379</v>
      </c>
      <c r="U324" s="40">
        <v>0.46271557700767801</v>
      </c>
      <c r="V324" s="40">
        <v>0.55324990061581103</v>
      </c>
      <c r="W324" s="40">
        <v>0.63965035955417204</v>
      </c>
      <c r="X324" s="40">
        <v>0.73879082093217696</v>
      </c>
      <c r="Y324" s="40">
        <v>0.80088453712037999</v>
      </c>
      <c r="Z324" s="40">
        <v>0.81401516840115096</v>
      </c>
      <c r="AA324" s="40">
        <v>0.80803905836503698</v>
      </c>
      <c r="AB324" s="40">
        <v>0.79143000953818698</v>
      </c>
      <c r="AC324" s="40">
        <v>0.67698212470956198</v>
      </c>
      <c r="AD324" s="40">
        <v>0.57453508384652097</v>
      </c>
      <c r="AE324" s="40">
        <v>0.46157773227300902</v>
      </c>
      <c r="AF324" s="40">
        <v>0.37188160531016101</v>
      </c>
      <c r="AG324" s="40">
        <v>-1.83019418189387E-2</v>
      </c>
      <c r="AH324" s="40">
        <v>-2.98958298831342E-2</v>
      </c>
      <c r="AI324" s="40">
        <v>-7.6641349440197898E-3</v>
      </c>
      <c r="AJ324" s="40">
        <v>1.6071974441141199E-3</v>
      </c>
      <c r="AK324" s="40">
        <v>-4.0054963401831203E-3</v>
      </c>
      <c r="AL324" s="40">
        <v>-4.2042559439736896E-3</v>
      </c>
      <c r="AM324" s="40">
        <v>-1.5586116249589501E-2</v>
      </c>
      <c r="AN324" s="40">
        <v>-1.3429110857749799E-2</v>
      </c>
      <c r="AO324" s="40">
        <v>-2.6922489630449499E-2</v>
      </c>
      <c r="AP324" s="40">
        <v>-1.34731414006062E-2</v>
      </c>
      <c r="AQ324" s="40">
        <v>1.39695000954286E-2</v>
      </c>
      <c r="AR324" s="40">
        <v>-9.9142356691735399E-3</v>
      </c>
      <c r="AS324" s="40">
        <v>-6.9722340102123404E-3</v>
      </c>
      <c r="AT324" s="40">
        <v>-6.5480558278429701E-3</v>
      </c>
      <c r="AU324" s="40">
        <v>0.10637751231760501</v>
      </c>
      <c r="AV324" s="40">
        <v>0.187482214199956</v>
      </c>
      <c r="AW324" s="40">
        <v>0.209565783864715</v>
      </c>
      <c r="AX324" s="40">
        <v>0.19603615135265701</v>
      </c>
      <c r="AY324" s="40">
        <v>0.126289127312745</v>
      </c>
      <c r="AZ324" s="40">
        <v>-0.131557117931105</v>
      </c>
      <c r="BA324" s="40">
        <v>-0.197255442941974</v>
      </c>
      <c r="BB324" s="40">
        <v>-0.20205593626866999</v>
      </c>
      <c r="BC324" s="40">
        <v>-0.109079392645859</v>
      </c>
      <c r="BD324" s="40">
        <v>-4.81423303556223E-2</v>
      </c>
      <c r="BE324" s="40">
        <v>-1.0300560186801699E-2</v>
      </c>
      <c r="BF324" s="40">
        <v>-2.2368346216519001E-2</v>
      </c>
      <c r="BG324" s="40">
        <v>-1.35670640707853E-3</v>
      </c>
      <c r="BH324" s="40">
        <v>6.3585192619143097E-3</v>
      </c>
      <c r="BI324" s="40">
        <v>1.4742347109721399E-3</v>
      </c>
      <c r="BJ324" s="40">
        <v>2.8392152804848098E-3</v>
      </c>
      <c r="BK324" s="40">
        <v>-1.0281979579730999E-2</v>
      </c>
      <c r="BL324" s="40">
        <v>-7.6922932299167499E-3</v>
      </c>
      <c r="BM324" s="40">
        <v>-1.8905680955955999E-2</v>
      </c>
      <c r="BN324" s="40">
        <v>-5.88644046015594E-3</v>
      </c>
      <c r="BO324" s="40">
        <v>2.22303113327776E-2</v>
      </c>
      <c r="BP324" s="40">
        <v>-4.94395337191097E-3</v>
      </c>
      <c r="BQ324" s="40">
        <v>-2.0741191914844998E-3</v>
      </c>
      <c r="BR324" s="40">
        <v>6.0847715935527904E-3</v>
      </c>
      <c r="BS324" s="40">
        <v>0.124273250942355</v>
      </c>
      <c r="BT324" s="40">
        <v>0.20380285052526301</v>
      </c>
      <c r="BU324" s="40">
        <v>0.225796592501186</v>
      </c>
      <c r="BV324" s="40">
        <v>0.21758400912883499</v>
      </c>
      <c r="BW324" s="40">
        <v>0.14558809362608099</v>
      </c>
      <c r="BX324" s="40">
        <v>-0.110473193083951</v>
      </c>
      <c r="BY324" s="40">
        <v>-0.17331591375347899</v>
      </c>
      <c r="BZ324" s="40">
        <v>-0.17921061716289599</v>
      </c>
      <c r="CA324" s="40">
        <v>-9.7150613291646495E-2</v>
      </c>
      <c r="CB324" s="40">
        <v>-3.9351008156435503E-2</v>
      </c>
      <c r="CC324" s="40">
        <v>-4.7588276427527401E-3</v>
      </c>
      <c r="CD324" s="40">
        <v>-1.7154833959769099E-2</v>
      </c>
      <c r="CE324" s="40">
        <v>3.0117993834764701E-3</v>
      </c>
      <c r="CF324" s="40">
        <v>9.6492702791134699E-3</v>
      </c>
      <c r="CG324" s="40">
        <v>5.2694797442617899E-3</v>
      </c>
      <c r="CH324" s="40">
        <v>7.7175019942294599E-3</v>
      </c>
      <c r="CI324" s="40">
        <v>-6.6083506800194997E-3</v>
      </c>
      <c r="CJ324" s="40">
        <v>-3.7189908167751902E-3</v>
      </c>
      <c r="CK324" s="40">
        <v>-1.3353263689365799E-2</v>
      </c>
      <c r="CL324" s="40">
        <v>-6.3191449993982296E-4</v>
      </c>
      <c r="CM324" s="40">
        <v>2.7951724031103901E-2</v>
      </c>
      <c r="CN324" s="40">
        <v>-1.50155099364892E-3</v>
      </c>
      <c r="CO324" s="40">
        <v>1.31830021098603E-3</v>
      </c>
      <c r="CP324" s="40">
        <v>1.4834229382607899E-2</v>
      </c>
      <c r="CQ324" s="40">
        <v>0.13666778499860499</v>
      </c>
      <c r="CR324" s="40">
        <v>0.21510647352710499</v>
      </c>
      <c r="CS324" s="40">
        <v>0.237038001119381</v>
      </c>
      <c r="CT324" s="40">
        <v>0.23250798978402201</v>
      </c>
      <c r="CU324" s="40">
        <v>0.15895449890483501</v>
      </c>
      <c r="CV324" s="40">
        <v>-9.5870530962140002E-2</v>
      </c>
      <c r="CW324" s="40">
        <v>-0.15673546876379699</v>
      </c>
      <c r="CX324" s="40">
        <v>-0.16338801874324901</v>
      </c>
      <c r="CY324" s="40">
        <v>-8.8888777049201798E-2</v>
      </c>
      <c r="CZ324" s="40">
        <v>-3.3262165182020097E-2</v>
      </c>
      <c r="DA324" s="40">
        <v>7.8290490129627E-4</v>
      </c>
      <c r="DB324" s="40">
        <v>-1.19413217030193E-2</v>
      </c>
      <c r="DC324" s="40">
        <v>7.3803051740314596E-3</v>
      </c>
      <c r="DD324" s="40">
        <v>1.2940021296312601E-2</v>
      </c>
      <c r="DE324" s="40">
        <v>9.06472477755145E-3</v>
      </c>
      <c r="DF324" s="40">
        <v>1.25957887079741E-2</v>
      </c>
      <c r="DG324" s="40">
        <v>-2.9347217803080499E-3</v>
      </c>
      <c r="DH324" s="40">
        <v>2.54311596366367E-4</v>
      </c>
      <c r="DI324" s="40">
        <v>-7.8008464227756298E-3</v>
      </c>
      <c r="DJ324" s="40">
        <v>4.6226114602762897E-3</v>
      </c>
      <c r="DK324" s="40">
        <v>3.3673136729430099E-2</v>
      </c>
      <c r="DL324" s="40">
        <v>1.9408513846131299E-3</v>
      </c>
      <c r="DM324" s="40">
        <v>4.7107196134565602E-3</v>
      </c>
      <c r="DN324" s="40">
        <v>2.3583687171662999E-2</v>
      </c>
      <c r="DO324" s="40">
        <v>0.14906231905485501</v>
      </c>
      <c r="DP324" s="40">
        <v>0.226410096528948</v>
      </c>
      <c r="DQ324" s="40">
        <v>0.24827940973757501</v>
      </c>
      <c r="DR324" s="40">
        <v>0.24743197043921</v>
      </c>
      <c r="DS324" s="40">
        <v>0.172320904183589</v>
      </c>
      <c r="DT324" s="40">
        <v>-8.1267868840329299E-2</v>
      </c>
      <c r="DU324" s="40">
        <v>-0.14015502377411501</v>
      </c>
      <c r="DV324" s="40">
        <v>-0.14756542032360101</v>
      </c>
      <c r="DW324" s="40">
        <v>-8.06269408067571E-2</v>
      </c>
      <c r="DX324" s="40">
        <v>-2.7173322207604701E-2</v>
      </c>
      <c r="DY324" s="40">
        <v>8.7842865334332599E-3</v>
      </c>
      <c r="DZ324" s="40">
        <v>-4.4138380364039803E-3</v>
      </c>
      <c r="EA324" s="40">
        <v>1.36877337109727E-2</v>
      </c>
      <c r="EB324" s="40">
        <v>1.7691343114112801E-2</v>
      </c>
      <c r="EC324" s="40">
        <v>1.45444558287067E-2</v>
      </c>
      <c r="ED324" s="40">
        <v>1.9639259932432599E-2</v>
      </c>
      <c r="EE324" s="40">
        <v>2.3694148895504999E-3</v>
      </c>
      <c r="EF324" s="40">
        <v>5.9911292241994103E-3</v>
      </c>
      <c r="EG324" s="40">
        <v>2.15962251717875E-4</v>
      </c>
      <c r="EH324" s="40">
        <v>1.2209312400726501E-2</v>
      </c>
      <c r="EI324" s="40">
        <v>4.1933947966779198E-2</v>
      </c>
      <c r="EJ324" s="40">
        <v>6.9111336818756999E-3</v>
      </c>
      <c r="EK324" s="40">
        <v>9.6088344321843995E-3</v>
      </c>
      <c r="EL324" s="40">
        <v>3.6216514593058802E-2</v>
      </c>
      <c r="EM324" s="40">
        <v>0.166958057679605</v>
      </c>
      <c r="EN324" s="40">
        <v>0.242730732854255</v>
      </c>
      <c r="EO324" s="40">
        <v>0.26451021837404698</v>
      </c>
      <c r="EP324" s="40">
        <v>0.26897982821538802</v>
      </c>
      <c r="EQ324" s="40">
        <v>0.191619870496925</v>
      </c>
      <c r="ER324" s="40">
        <v>-6.01839439931749E-2</v>
      </c>
      <c r="ES324" s="40">
        <v>-0.11621549458562</v>
      </c>
      <c r="ET324" s="40">
        <v>-0.12472010121782801</v>
      </c>
      <c r="EU324" s="40">
        <v>-6.8698161452544301E-2</v>
      </c>
      <c r="EV324" s="40">
        <v>-1.8382000008418001E-2</v>
      </c>
      <c r="EW324" s="40">
        <v>67.047300215982702</v>
      </c>
      <c r="EX324" s="40">
        <v>64.825485961123107</v>
      </c>
      <c r="EY324" s="40">
        <v>62.929805615550798</v>
      </c>
      <c r="EZ324" s="40">
        <v>61.930885529157699</v>
      </c>
      <c r="FA324" s="40">
        <v>61.4017278617711</v>
      </c>
      <c r="FB324" s="40">
        <v>60.194816414686798</v>
      </c>
      <c r="FC324" s="40">
        <v>59.577969762419002</v>
      </c>
      <c r="FD324" s="40">
        <v>60.223974082073397</v>
      </c>
      <c r="FE324" s="40">
        <v>66.492008639308807</v>
      </c>
      <c r="FF324" s="40">
        <v>72.552483801295907</v>
      </c>
      <c r="FG324" s="40">
        <v>78.892224622030199</v>
      </c>
      <c r="FH324" s="40">
        <v>85.556371490280796</v>
      </c>
      <c r="FI324" s="40">
        <v>90.999352051835899</v>
      </c>
      <c r="FJ324" s="40">
        <v>96.5306695464363</v>
      </c>
      <c r="FK324" s="40">
        <v>99.855075593952506</v>
      </c>
      <c r="FL324" s="40">
        <v>101.897624190065</v>
      </c>
      <c r="FM324" s="40">
        <v>101.71965442764601</v>
      </c>
      <c r="FN324" s="40">
        <v>99.717710583153305</v>
      </c>
      <c r="FO324" s="40">
        <v>97.803887688984901</v>
      </c>
      <c r="FP324" s="40">
        <v>95.125485961123104</v>
      </c>
      <c r="FQ324" s="40">
        <v>89.2269978401728</v>
      </c>
      <c r="FR324" s="40">
        <v>82.888336933045395</v>
      </c>
      <c r="FS324" s="40">
        <v>77.638228941684702</v>
      </c>
      <c r="FT324" s="40">
        <v>73.828293736501095</v>
      </c>
      <c r="FU324" s="40">
        <v>6.5176046539781998E-2</v>
      </c>
      <c r="FV324" s="40">
        <v>0</v>
      </c>
      <c r="FW324" s="40">
        <v>0</v>
      </c>
      <c r="FX324" s="41">
        <v>1</v>
      </c>
      <c r="FY324" s="22"/>
      <c r="FZ324" s="22"/>
    </row>
    <row r="325" spans="1:182" x14ac:dyDescent="0.2">
      <c r="A325" t="s">
        <v>42</v>
      </c>
      <c r="B325" t="s">
        <v>58</v>
      </c>
      <c r="C325" t="s">
        <v>3</v>
      </c>
      <c r="D325" t="s">
        <v>226</v>
      </c>
      <c r="E325" t="s">
        <v>77</v>
      </c>
      <c r="F325" s="22" t="s">
        <v>1</v>
      </c>
      <c r="G325" s="35">
        <v>43691</v>
      </c>
      <c r="H325" s="40">
        <v>2021</v>
      </c>
      <c r="I325" s="40">
        <v>1.50226948666801</v>
      </c>
      <c r="J325" s="40">
        <v>1.33489110732508</v>
      </c>
      <c r="K325" s="40">
        <v>1.2389729624972801</v>
      </c>
      <c r="L325" s="40">
        <v>1.19101485978016</v>
      </c>
      <c r="M325" s="40">
        <v>1.20106288211554</v>
      </c>
      <c r="N325" s="40">
        <v>1.28758801200005</v>
      </c>
      <c r="O325" s="40">
        <v>1.4387403582257701</v>
      </c>
      <c r="P325" s="40">
        <v>1.58706763847361</v>
      </c>
      <c r="Q325" s="40">
        <v>1.66380738247768</v>
      </c>
      <c r="R325" s="40">
        <v>1.7119343587376701</v>
      </c>
      <c r="S325" s="40">
        <v>1.8387317683186699</v>
      </c>
      <c r="T325" s="40">
        <v>2.0077420118056302</v>
      </c>
      <c r="U325" s="40">
        <v>2.21354669613847</v>
      </c>
      <c r="V325" s="40">
        <v>2.4715368137140201</v>
      </c>
      <c r="W325" s="40">
        <v>2.74646878882759</v>
      </c>
      <c r="X325" s="40">
        <v>3.0524933613249301</v>
      </c>
      <c r="Y325" s="40">
        <v>3.3173765479869601</v>
      </c>
      <c r="Z325" s="40">
        <v>3.4615974073269902</v>
      </c>
      <c r="AA325" s="40">
        <v>3.6283110319306502</v>
      </c>
      <c r="AB325" s="40">
        <v>3.6740353260184402</v>
      </c>
      <c r="AC325" s="40">
        <v>3.39578006020158</v>
      </c>
      <c r="AD325" s="40">
        <v>3.11769155688176</v>
      </c>
      <c r="AE325" s="40">
        <v>2.6066722985268198</v>
      </c>
      <c r="AF325" s="40">
        <v>2.1191055612849099</v>
      </c>
      <c r="AG325" s="40">
        <v>-7.4792229921788397E-2</v>
      </c>
      <c r="AH325" s="40">
        <v>-6.0867232694887502E-2</v>
      </c>
      <c r="AI325" s="40">
        <v>-3.2861268944837499E-2</v>
      </c>
      <c r="AJ325" s="40">
        <v>1.13500695815481E-2</v>
      </c>
      <c r="AK325" s="40">
        <v>-1.24467852665745E-2</v>
      </c>
      <c r="AL325" s="40">
        <v>-4.0034890945249797E-3</v>
      </c>
      <c r="AM325" s="40">
        <v>-3.0670394313951101E-2</v>
      </c>
      <c r="AN325" s="40">
        <v>-7.3219395454849207E-2</v>
      </c>
      <c r="AO325" s="40">
        <v>-5.9530704995814497E-2</v>
      </c>
      <c r="AP325" s="40">
        <v>-3.9098383905048301E-2</v>
      </c>
      <c r="AQ325" s="40">
        <v>2.8601063431654299E-2</v>
      </c>
      <c r="AR325" s="40">
        <v>7.2679814702166705E-5</v>
      </c>
      <c r="AS325" s="40">
        <v>-3.4882480069070798E-2</v>
      </c>
      <c r="AT325" s="40">
        <v>-5.0263135454113303E-2</v>
      </c>
      <c r="AU325" s="40">
        <v>0.16052722835766001</v>
      </c>
      <c r="AV325" s="40">
        <v>0.310670493571583</v>
      </c>
      <c r="AW325" s="40">
        <v>0.38767842363166499</v>
      </c>
      <c r="AX325" s="40">
        <v>0.35129405885278597</v>
      </c>
      <c r="AY325" s="40">
        <v>0.28421302587289898</v>
      </c>
      <c r="AZ325" s="40">
        <v>-0.13952842485231301</v>
      </c>
      <c r="BA325" s="40">
        <v>-0.17450705342186801</v>
      </c>
      <c r="BB325" s="40">
        <v>-0.21975598269527899</v>
      </c>
      <c r="BC325" s="40">
        <v>-0.146807915899967</v>
      </c>
      <c r="BD325" s="40">
        <v>-6.9864550417771995E-2</v>
      </c>
      <c r="BE325" s="40">
        <v>-5.0555771775458801E-2</v>
      </c>
      <c r="BF325" s="40">
        <v>-4.54282383248059E-2</v>
      </c>
      <c r="BG325" s="40">
        <v>-1.55265028662919E-2</v>
      </c>
      <c r="BH325" s="40">
        <v>2.26774224240417E-2</v>
      </c>
      <c r="BI325" s="40">
        <v>1.73615322765333E-3</v>
      </c>
      <c r="BJ325" s="40">
        <v>1.34926721387703E-2</v>
      </c>
      <c r="BK325" s="40">
        <v>-7.5346299947787396E-3</v>
      </c>
      <c r="BL325" s="40">
        <v>-4.7565818199576497E-2</v>
      </c>
      <c r="BM325" s="40">
        <v>-3.3231719972314298E-2</v>
      </c>
      <c r="BN325" s="40">
        <v>-1.7111063806707901E-2</v>
      </c>
      <c r="BO325" s="40">
        <v>4.8041145900615298E-2</v>
      </c>
      <c r="BP325" s="40">
        <v>1.06587835388173E-2</v>
      </c>
      <c r="BQ325" s="40">
        <v>-2.4503832775102902E-2</v>
      </c>
      <c r="BR325" s="40">
        <v>-2.0608235283500899E-2</v>
      </c>
      <c r="BS325" s="40">
        <v>0.20135618699990501</v>
      </c>
      <c r="BT325" s="40">
        <v>0.35153057033756202</v>
      </c>
      <c r="BU325" s="40">
        <v>0.42541767507420403</v>
      </c>
      <c r="BV325" s="40">
        <v>0.39838085955397201</v>
      </c>
      <c r="BW325" s="40">
        <v>0.32776207762620502</v>
      </c>
      <c r="BX325" s="40">
        <v>-8.97137060292751E-2</v>
      </c>
      <c r="BY325" s="40">
        <v>-0.13643257131792999</v>
      </c>
      <c r="BZ325" s="40">
        <v>-0.17996740149684901</v>
      </c>
      <c r="CA325" s="40">
        <v>-0.115160159529787</v>
      </c>
      <c r="CB325" s="40">
        <v>-4.4515670755520903E-2</v>
      </c>
      <c r="CC325" s="40">
        <v>-3.3769674694107001E-2</v>
      </c>
      <c r="CD325" s="40">
        <v>-3.4735237855433303E-2</v>
      </c>
      <c r="CE325" s="40">
        <v>-3.5204966866696501E-3</v>
      </c>
      <c r="CF325" s="40">
        <v>3.0522712496577301E-2</v>
      </c>
      <c r="CG325" s="40">
        <v>1.1559213223695E-2</v>
      </c>
      <c r="CH325" s="40">
        <v>2.5610460110918901E-2</v>
      </c>
      <c r="CI325" s="40">
        <v>8.4891298948945298E-3</v>
      </c>
      <c r="CJ325" s="40">
        <v>-2.9798228740298201E-2</v>
      </c>
      <c r="CK325" s="40">
        <v>-1.5017123058848E-2</v>
      </c>
      <c r="CL325" s="40">
        <v>-1.88271288591164E-3</v>
      </c>
      <c r="CM325" s="40">
        <v>6.1505287798876998E-2</v>
      </c>
      <c r="CN325" s="40">
        <v>1.7990686730008899E-2</v>
      </c>
      <c r="CO325" s="40">
        <v>-1.73156132754629E-2</v>
      </c>
      <c r="CP325" s="40">
        <v>-6.9341762168375801E-5</v>
      </c>
      <c r="CQ325" s="40">
        <v>0.22963419937949101</v>
      </c>
      <c r="CR325" s="40">
        <v>0.37983013503485202</v>
      </c>
      <c r="CS325" s="40">
        <v>0.45155576565935501</v>
      </c>
      <c r="CT325" s="40">
        <v>0.43099303428050301</v>
      </c>
      <c r="CU325" s="40">
        <v>0.357924018208373</v>
      </c>
      <c r="CV325" s="40">
        <v>-5.5212183521524398E-2</v>
      </c>
      <c r="CW325" s="40">
        <v>-0.110062300997897</v>
      </c>
      <c r="CX325" s="40">
        <v>-0.152409951365578</v>
      </c>
      <c r="CY325" s="40">
        <v>-9.3241019875412307E-2</v>
      </c>
      <c r="CZ325" s="40">
        <v>-2.69591139209782E-2</v>
      </c>
      <c r="DA325" s="40">
        <v>-1.6983577612755301E-2</v>
      </c>
      <c r="DB325" s="40">
        <v>-2.4042237386060698E-2</v>
      </c>
      <c r="DC325" s="40">
        <v>8.4855094929526306E-3</v>
      </c>
      <c r="DD325" s="40">
        <v>3.8368002569112797E-2</v>
      </c>
      <c r="DE325" s="40">
        <v>2.1382273219736798E-2</v>
      </c>
      <c r="DF325" s="40">
        <v>3.77282480830676E-2</v>
      </c>
      <c r="DG325" s="40">
        <v>2.4512889784567799E-2</v>
      </c>
      <c r="DH325" s="40">
        <v>-1.2030639281019899E-2</v>
      </c>
      <c r="DI325" s="40">
        <v>3.1974738546183398E-3</v>
      </c>
      <c r="DJ325" s="40">
        <v>1.33456380348846E-2</v>
      </c>
      <c r="DK325" s="40">
        <v>7.4969429697138795E-2</v>
      </c>
      <c r="DL325" s="40">
        <v>2.5322589921200601E-2</v>
      </c>
      <c r="DM325" s="40">
        <v>-1.0127393775823E-2</v>
      </c>
      <c r="DN325" s="40">
        <v>2.0469551759164099E-2</v>
      </c>
      <c r="DO325" s="40">
        <v>0.25791221175907703</v>
      </c>
      <c r="DP325" s="40">
        <v>0.40812969973214203</v>
      </c>
      <c r="DQ325" s="40">
        <v>0.477693856244507</v>
      </c>
      <c r="DR325" s="40">
        <v>0.463605209007034</v>
      </c>
      <c r="DS325" s="40">
        <v>0.38808595879054097</v>
      </c>
      <c r="DT325" s="40">
        <v>-2.0710661013773699E-2</v>
      </c>
      <c r="DU325" s="40">
        <v>-8.3692030677864099E-2</v>
      </c>
      <c r="DV325" s="40">
        <v>-0.12485250123430799</v>
      </c>
      <c r="DW325" s="40">
        <v>-7.1321880221037304E-2</v>
      </c>
      <c r="DX325" s="40">
        <v>-9.4025570864355104E-3</v>
      </c>
      <c r="DY325" s="40">
        <v>7.25288053357428E-3</v>
      </c>
      <c r="DZ325" s="40">
        <v>-8.6032430159791208E-3</v>
      </c>
      <c r="EA325" s="40">
        <v>2.58202755714982E-2</v>
      </c>
      <c r="EB325" s="40">
        <v>4.9695355411606398E-2</v>
      </c>
      <c r="EC325" s="40">
        <v>3.5565211713964602E-2</v>
      </c>
      <c r="ED325" s="40">
        <v>5.5224409316362799E-2</v>
      </c>
      <c r="EE325" s="40">
        <v>4.7648654103740098E-2</v>
      </c>
      <c r="EF325" s="40">
        <v>1.36229379742528E-2</v>
      </c>
      <c r="EG325" s="40">
        <v>2.9496458878118501E-2</v>
      </c>
      <c r="EH325" s="40">
        <v>3.5332958133224998E-2</v>
      </c>
      <c r="EI325" s="40">
        <v>9.4409512166099704E-2</v>
      </c>
      <c r="EJ325" s="40">
        <v>3.5908693645315702E-2</v>
      </c>
      <c r="EK325" s="40">
        <v>2.5125351814494302E-4</v>
      </c>
      <c r="EL325" s="40">
        <v>5.0124451929776499E-2</v>
      </c>
      <c r="EM325" s="40">
        <v>0.29874117040132198</v>
      </c>
      <c r="EN325" s="40">
        <v>0.448989776498122</v>
      </c>
      <c r="EO325" s="40">
        <v>0.51543310768704598</v>
      </c>
      <c r="EP325" s="40">
        <v>0.51069200970821904</v>
      </c>
      <c r="EQ325" s="40">
        <v>0.43163501054384701</v>
      </c>
      <c r="ER325" s="40">
        <v>2.91040578092637E-2</v>
      </c>
      <c r="ES325" s="40">
        <v>-4.56175485739269E-2</v>
      </c>
      <c r="ET325" s="40">
        <v>-8.5063920035878399E-2</v>
      </c>
      <c r="EU325" s="40">
        <v>-3.96741238508573E-2</v>
      </c>
      <c r="EV325" s="40">
        <v>1.5946322575815599E-2</v>
      </c>
      <c r="EW325" s="40">
        <v>66.815966655979494</v>
      </c>
      <c r="EX325" s="40">
        <v>64.612268889601395</v>
      </c>
      <c r="EY325" s="40">
        <v>62.784492893021302</v>
      </c>
      <c r="EZ325" s="40">
        <v>61.838356310783396</v>
      </c>
      <c r="FA325" s="40">
        <v>61.356364219301099</v>
      </c>
      <c r="FB325" s="40">
        <v>60.1343379288233</v>
      </c>
      <c r="FC325" s="40">
        <v>59.518809447472499</v>
      </c>
      <c r="FD325" s="40">
        <v>60.109062733782203</v>
      </c>
      <c r="FE325" s="40">
        <v>66.308378753874095</v>
      </c>
      <c r="FF325" s="40">
        <v>72.345837341028101</v>
      </c>
      <c r="FG325" s="40">
        <v>78.675323287378404</v>
      </c>
      <c r="FH325" s="40">
        <v>85.301913006305398</v>
      </c>
      <c r="FI325" s="40">
        <v>90.698888532649306</v>
      </c>
      <c r="FJ325" s="40">
        <v>96.188949449609893</v>
      </c>
      <c r="FK325" s="40">
        <v>99.435182216522406</v>
      </c>
      <c r="FL325" s="40">
        <v>101.483702041253</v>
      </c>
      <c r="FM325" s="40">
        <v>101.327562252859</v>
      </c>
      <c r="FN325" s="40">
        <v>99.235599016778906</v>
      </c>
      <c r="FO325" s="40">
        <v>97.284279149300005</v>
      </c>
      <c r="FP325" s="40">
        <v>94.599230522603406</v>
      </c>
      <c r="FQ325" s="40">
        <v>88.725980549321406</v>
      </c>
      <c r="FR325" s="40">
        <v>82.450358020733105</v>
      </c>
      <c r="FS325" s="40">
        <v>77.2129956182537</v>
      </c>
      <c r="FT325" s="40">
        <v>73.538366997969405</v>
      </c>
      <c r="FU325" s="40">
        <v>2.74557347554918E-2</v>
      </c>
      <c r="FV325" s="40">
        <v>0</v>
      </c>
      <c r="FW325" s="40">
        <v>0</v>
      </c>
      <c r="FX325" s="41">
        <v>1</v>
      </c>
      <c r="FY325" s="22"/>
      <c r="FZ325" s="22"/>
    </row>
    <row r="326" spans="1:182" x14ac:dyDescent="0.2">
      <c r="A326" t="s">
        <v>42</v>
      </c>
      <c r="B326" t="s">
        <v>58</v>
      </c>
      <c r="C326" t="s">
        <v>3</v>
      </c>
      <c r="D326" t="s">
        <v>226</v>
      </c>
      <c r="E326" t="s">
        <v>77</v>
      </c>
      <c r="F326" s="22" t="s">
        <v>77</v>
      </c>
      <c r="G326" s="35">
        <v>43691</v>
      </c>
      <c r="H326" s="40">
        <v>1729</v>
      </c>
      <c r="I326" s="40">
        <v>1.30786796722663</v>
      </c>
      <c r="J326" s="40">
        <v>1.16252905941213</v>
      </c>
      <c r="K326" s="40">
        <v>1.0808466207110301</v>
      </c>
      <c r="L326" s="40">
        <v>1.03960448093008</v>
      </c>
      <c r="M326" s="40">
        <v>1.05048387722232</v>
      </c>
      <c r="N326" s="40">
        <v>1.12633105717782</v>
      </c>
      <c r="O326" s="40">
        <v>1.2610324734787099</v>
      </c>
      <c r="P326" s="40">
        <v>1.3836631017207</v>
      </c>
      <c r="Q326" s="40">
        <v>1.43717423096521</v>
      </c>
      <c r="R326" s="40">
        <v>1.4672313004316999</v>
      </c>
      <c r="S326" s="40">
        <v>1.55322889759991</v>
      </c>
      <c r="T326" s="40">
        <v>1.6844774970454099</v>
      </c>
      <c r="U326" s="40">
        <v>1.84828324418104</v>
      </c>
      <c r="V326" s="40">
        <v>2.0440381257076798</v>
      </c>
      <c r="W326" s="40">
        <v>2.2440058008966401</v>
      </c>
      <c r="X326" s="40">
        <v>2.4679574907755999</v>
      </c>
      <c r="Y326" s="40">
        <v>2.6701725591854601</v>
      </c>
      <c r="Z326" s="40">
        <v>2.7995203818479801</v>
      </c>
      <c r="AA326" s="40">
        <v>2.96511703694941</v>
      </c>
      <c r="AB326" s="40">
        <v>3.0177093309469298</v>
      </c>
      <c r="AC326" s="40">
        <v>2.8392499811072902</v>
      </c>
      <c r="AD326" s="40">
        <v>2.6609203560894499</v>
      </c>
      <c r="AE326" s="40">
        <v>2.2575106426917602</v>
      </c>
      <c r="AF326" s="40">
        <v>1.8432405083454</v>
      </c>
      <c r="AG326" s="40">
        <v>-8.5057078175380704E-2</v>
      </c>
      <c r="AH326" s="40">
        <v>-5.3194300210290098E-2</v>
      </c>
      <c r="AI326" s="40">
        <v>-4.4704415459301101E-2</v>
      </c>
      <c r="AJ326" s="40">
        <v>-7.69036083251016E-3</v>
      </c>
      <c r="AK326" s="40">
        <v>-2.6747776212610999E-2</v>
      </c>
      <c r="AL326" s="40">
        <v>-1.41914422314005E-2</v>
      </c>
      <c r="AM326" s="40">
        <v>-3.2305343302360297E-2</v>
      </c>
      <c r="AN326" s="40">
        <v>-7.0658607480784702E-2</v>
      </c>
      <c r="AO326" s="40">
        <v>-4.2426533614512298E-2</v>
      </c>
      <c r="AP326" s="40">
        <v>-3.4504054522479698E-2</v>
      </c>
      <c r="AQ326" s="40">
        <v>1.0503870672613101E-2</v>
      </c>
      <c r="AR326" s="40">
        <v>1.34253408411969E-3</v>
      </c>
      <c r="AS326" s="40">
        <v>-3.5485345172325898E-2</v>
      </c>
      <c r="AT326" s="40">
        <v>-5.3849574646227798E-2</v>
      </c>
      <c r="AU326" s="40">
        <v>6.1697153273060003E-2</v>
      </c>
      <c r="AV326" s="40">
        <v>0.15405848569299699</v>
      </c>
      <c r="AW326" s="40">
        <v>0.19942405848838901</v>
      </c>
      <c r="AX326" s="40">
        <v>0.179793776579867</v>
      </c>
      <c r="AY326" s="40">
        <v>0.166853394369917</v>
      </c>
      <c r="AZ326" s="40">
        <v>-4.1434894182685401E-2</v>
      </c>
      <c r="BA326" s="40">
        <v>-1.70964525111473E-2</v>
      </c>
      <c r="BB326" s="40">
        <v>-2.9252761714364701E-2</v>
      </c>
      <c r="BC326" s="40">
        <v>-4.3679882231520598E-2</v>
      </c>
      <c r="BD326" s="40">
        <v>-3.1593638167891597E-2</v>
      </c>
      <c r="BE326" s="40">
        <v>-6.2108768788574902E-2</v>
      </c>
      <c r="BF326" s="40">
        <v>-3.8959713792903999E-2</v>
      </c>
      <c r="BG326" s="40">
        <v>-2.8265527647338601E-2</v>
      </c>
      <c r="BH326" s="40">
        <v>3.0023311693128298E-3</v>
      </c>
      <c r="BI326" s="40">
        <v>-1.33428231812161E-2</v>
      </c>
      <c r="BJ326" s="40">
        <v>1.29664784825356E-3</v>
      </c>
      <c r="BK326" s="40">
        <v>-1.0851440992240301E-2</v>
      </c>
      <c r="BL326" s="40">
        <v>-4.5997099019432698E-2</v>
      </c>
      <c r="BM326" s="40">
        <v>-1.8236473541876699E-2</v>
      </c>
      <c r="BN326" s="40">
        <v>-1.64906100191759E-2</v>
      </c>
      <c r="BO326" s="40">
        <v>2.9085332350794701E-2</v>
      </c>
      <c r="BP326" s="40">
        <v>1.15577762936784E-2</v>
      </c>
      <c r="BQ326" s="40">
        <v>-2.52775608496279E-2</v>
      </c>
      <c r="BR326" s="40">
        <v>-2.29456072322991E-2</v>
      </c>
      <c r="BS326" s="40">
        <v>9.3680914610998103E-2</v>
      </c>
      <c r="BT326" s="40">
        <v>0.182765563976963</v>
      </c>
      <c r="BU326" s="40">
        <v>0.23008659309739499</v>
      </c>
      <c r="BV326" s="40">
        <v>0.21455264035705199</v>
      </c>
      <c r="BW326" s="40">
        <v>0.203280824593396</v>
      </c>
      <c r="BX326" s="40">
        <v>-1.2634977590223399E-3</v>
      </c>
      <c r="BY326" s="40">
        <v>1.4424447427699799E-2</v>
      </c>
      <c r="BZ326" s="40">
        <v>-8.8103145388803003E-4</v>
      </c>
      <c r="CA326" s="40">
        <v>-1.75763508582145E-2</v>
      </c>
      <c r="CB326" s="40">
        <v>-3.8800026182687999E-3</v>
      </c>
      <c r="CC326" s="40">
        <v>-4.6214839614020398E-2</v>
      </c>
      <c r="CD326" s="40">
        <v>-2.9100882602616399E-2</v>
      </c>
      <c r="CE326" s="40">
        <v>-1.6880004026064599E-2</v>
      </c>
      <c r="CF326" s="40">
        <v>1.04080570769483E-2</v>
      </c>
      <c r="CG326" s="40">
        <v>-4.0585935467785696E-3</v>
      </c>
      <c r="CH326" s="40">
        <v>1.20236518565173E-2</v>
      </c>
      <c r="CI326" s="40">
        <v>4.0074663933692403E-3</v>
      </c>
      <c r="CJ326" s="40">
        <v>-2.8916613384714501E-2</v>
      </c>
      <c r="CK326" s="40">
        <v>-1.4825116250242901E-3</v>
      </c>
      <c r="CL326" s="40">
        <v>-4.0145532300039401E-3</v>
      </c>
      <c r="CM326" s="40">
        <v>4.19547961049535E-2</v>
      </c>
      <c r="CN326" s="40">
        <v>1.8632821929632601E-2</v>
      </c>
      <c r="CO326" s="40">
        <v>-1.82076805233948E-2</v>
      </c>
      <c r="CP326" s="40">
        <v>-1.54161354324185E-3</v>
      </c>
      <c r="CQ326" s="40">
        <v>0.11583277028248</v>
      </c>
      <c r="CR326" s="40">
        <v>0.20264799894692601</v>
      </c>
      <c r="CS326" s="40">
        <v>0.25132337116123299</v>
      </c>
      <c r="CT326" s="40">
        <v>0.23862652352424599</v>
      </c>
      <c r="CU326" s="40">
        <v>0.228510351798388</v>
      </c>
      <c r="CV326" s="40">
        <v>2.6559089031085701E-2</v>
      </c>
      <c r="CW326" s="40">
        <v>3.62557267041725E-2</v>
      </c>
      <c r="CX326" s="40">
        <v>1.8769142496566499E-2</v>
      </c>
      <c r="CY326" s="40">
        <v>5.02875452531969E-4</v>
      </c>
      <c r="CZ326" s="40">
        <v>1.5314376940182501E-2</v>
      </c>
      <c r="DA326" s="40">
        <v>-3.03209104394658E-2</v>
      </c>
      <c r="DB326" s="40">
        <v>-1.9242051412328699E-2</v>
      </c>
      <c r="DC326" s="40">
        <v>-5.4944804047906597E-3</v>
      </c>
      <c r="DD326" s="40">
        <v>1.78137829845837E-2</v>
      </c>
      <c r="DE326" s="40">
        <v>5.2256360876589102E-3</v>
      </c>
      <c r="DF326" s="40">
        <v>2.2750655864781099E-2</v>
      </c>
      <c r="DG326" s="40">
        <v>1.88663737789787E-2</v>
      </c>
      <c r="DH326" s="40">
        <v>-1.18361277499963E-2</v>
      </c>
      <c r="DI326" s="40">
        <v>1.5271450291828101E-2</v>
      </c>
      <c r="DJ326" s="40">
        <v>8.4615035591680699E-3</v>
      </c>
      <c r="DK326" s="40">
        <v>5.4824259859112198E-2</v>
      </c>
      <c r="DL326" s="40">
        <v>2.5707867565586798E-2</v>
      </c>
      <c r="DM326" s="40">
        <v>-1.11378001971617E-2</v>
      </c>
      <c r="DN326" s="40">
        <v>1.98623801458154E-2</v>
      </c>
      <c r="DO326" s="40">
        <v>0.13798462595396299</v>
      </c>
      <c r="DP326" s="40">
        <v>0.22253043391688901</v>
      </c>
      <c r="DQ326" s="40">
        <v>0.27256014922506999</v>
      </c>
      <c r="DR326" s="40">
        <v>0.26270040669144001</v>
      </c>
      <c r="DS326" s="40">
        <v>0.25373987900338102</v>
      </c>
      <c r="DT326" s="40">
        <v>5.4381675821193701E-2</v>
      </c>
      <c r="DU326" s="40">
        <v>5.8087005980645201E-2</v>
      </c>
      <c r="DV326" s="40">
        <v>3.8419316447020999E-2</v>
      </c>
      <c r="DW326" s="40">
        <v>1.8582101763278399E-2</v>
      </c>
      <c r="DX326" s="40">
        <v>3.45087564986339E-2</v>
      </c>
      <c r="DY326" s="40">
        <v>-7.3726010526600199E-3</v>
      </c>
      <c r="DZ326" s="40">
        <v>-5.0074649949426297E-3</v>
      </c>
      <c r="EA326" s="40">
        <v>1.09444074071719E-2</v>
      </c>
      <c r="EB326" s="40">
        <v>2.85064749864067E-2</v>
      </c>
      <c r="EC326" s="40">
        <v>1.8630589119053902E-2</v>
      </c>
      <c r="ED326" s="40">
        <v>3.8238745944435201E-2</v>
      </c>
      <c r="EE326" s="40">
        <v>4.03202760890988E-2</v>
      </c>
      <c r="EF326" s="40">
        <v>1.2825380711355701E-2</v>
      </c>
      <c r="EG326" s="40">
        <v>3.9461510364463701E-2</v>
      </c>
      <c r="EH326" s="40">
        <v>2.64749480624718E-2</v>
      </c>
      <c r="EI326" s="40">
        <v>7.34057215372938E-2</v>
      </c>
      <c r="EJ326" s="40">
        <v>3.5923109775145498E-2</v>
      </c>
      <c r="EK326" s="40">
        <v>-9.3001587446370801E-4</v>
      </c>
      <c r="EL326" s="40">
        <v>5.0766347559744102E-2</v>
      </c>
      <c r="EM326" s="40">
        <v>0.169968387291901</v>
      </c>
      <c r="EN326" s="40">
        <v>0.251237512200855</v>
      </c>
      <c r="EO326" s="40">
        <v>0.30322268383407702</v>
      </c>
      <c r="EP326" s="40">
        <v>0.29745927046862503</v>
      </c>
      <c r="EQ326" s="40">
        <v>0.29016730922686002</v>
      </c>
      <c r="ER326" s="40">
        <v>9.4553072244856706E-2</v>
      </c>
      <c r="ES326" s="40">
        <v>8.9607905919492303E-2</v>
      </c>
      <c r="ET326" s="40">
        <v>6.6791046707497595E-2</v>
      </c>
      <c r="EU326" s="40">
        <v>4.4685633136584503E-2</v>
      </c>
      <c r="EV326" s="40">
        <v>6.2222392048256699E-2</v>
      </c>
      <c r="EW326" s="40">
        <v>66.719896257873302</v>
      </c>
      <c r="EX326" s="40">
        <v>64.515870075336593</v>
      </c>
      <c r="EY326" s="40">
        <v>62.696863035692203</v>
      </c>
      <c r="EZ326" s="40">
        <v>61.750586637026103</v>
      </c>
      <c r="FA326" s="40">
        <v>61.279300975669997</v>
      </c>
      <c r="FB326" s="40">
        <v>60.050018525379798</v>
      </c>
      <c r="FC326" s="40">
        <v>59.429603556872898</v>
      </c>
      <c r="FD326" s="40">
        <v>60.012906014573304</v>
      </c>
      <c r="FE326" s="40">
        <v>66.252500926268993</v>
      </c>
      <c r="FF326" s="40">
        <v>72.297764604174404</v>
      </c>
      <c r="FG326" s="40">
        <v>78.625540323576601</v>
      </c>
      <c r="FH326" s="40">
        <v>85.2560207484253</v>
      </c>
      <c r="FI326" s="40">
        <v>90.652278621711702</v>
      </c>
      <c r="FJ326" s="40">
        <v>96.1506730887983</v>
      </c>
      <c r="FK326" s="40">
        <v>99.394590589107096</v>
      </c>
      <c r="FL326" s="40">
        <v>101.43114733852001</v>
      </c>
      <c r="FM326" s="40">
        <v>101.262072372484</v>
      </c>
      <c r="FN326" s="40">
        <v>99.146041743855704</v>
      </c>
      <c r="FO326" s="40">
        <v>97.179078671112805</v>
      </c>
      <c r="FP326" s="40">
        <v>94.484870939854304</v>
      </c>
      <c r="FQ326" s="40">
        <v>88.630603927380506</v>
      </c>
      <c r="FR326" s="40">
        <v>82.356551809312094</v>
      </c>
      <c r="FS326" s="40">
        <v>77.129307150796606</v>
      </c>
      <c r="FT326" s="40">
        <v>73.482833148079493</v>
      </c>
      <c r="FU326" s="40">
        <v>2.4832008072691002E-2</v>
      </c>
      <c r="FV326" s="40">
        <v>0</v>
      </c>
      <c r="FW326" s="40">
        <v>0</v>
      </c>
      <c r="FX326" s="41">
        <v>1</v>
      </c>
      <c r="FY326" s="22"/>
      <c r="FZ326" s="22"/>
    </row>
    <row r="327" spans="1:182" x14ac:dyDescent="0.2">
      <c r="A327" t="s">
        <v>42</v>
      </c>
      <c r="B327" t="s">
        <v>58</v>
      </c>
      <c r="C327" t="s">
        <v>3</v>
      </c>
      <c r="D327" t="s">
        <v>226</v>
      </c>
      <c r="E327" t="s">
        <v>77</v>
      </c>
      <c r="F327" s="22" t="s">
        <v>78</v>
      </c>
      <c r="G327" s="35">
        <v>43691</v>
      </c>
      <c r="H327" s="40">
        <v>292</v>
      </c>
      <c r="I327" s="40">
        <v>0.188239666447682</v>
      </c>
      <c r="J327" s="40">
        <v>0.16502904518414199</v>
      </c>
      <c r="K327" s="40">
        <v>0.15139352276983301</v>
      </c>
      <c r="L327" s="40">
        <v>0.14419121610713501</v>
      </c>
      <c r="M327" s="40">
        <v>0.143581360039994</v>
      </c>
      <c r="N327" s="40">
        <v>0.155410757729711</v>
      </c>
      <c r="O327" s="40">
        <v>0.17270142327659199</v>
      </c>
      <c r="P327" s="40">
        <v>0.19960335144657099</v>
      </c>
      <c r="Q327" s="40">
        <v>0.221288860318094</v>
      </c>
      <c r="R327" s="40">
        <v>0.24097817352845799</v>
      </c>
      <c r="S327" s="40">
        <v>0.28015816025741302</v>
      </c>
      <c r="T327" s="40">
        <v>0.31748663234671498</v>
      </c>
      <c r="U327" s="40">
        <v>0.35893717135952902</v>
      </c>
      <c r="V327" s="40">
        <v>0.41777371343464997</v>
      </c>
      <c r="W327" s="40">
        <v>0.49042012150177899</v>
      </c>
      <c r="X327" s="40">
        <v>0.56935647930188704</v>
      </c>
      <c r="Y327" s="40">
        <v>0.61731249726772297</v>
      </c>
      <c r="Z327" s="40">
        <v>0.62731253915725504</v>
      </c>
      <c r="AA327" s="40">
        <v>0.63094797804658598</v>
      </c>
      <c r="AB327" s="40">
        <v>0.62016988014554197</v>
      </c>
      <c r="AC327" s="40">
        <v>0.53605881063286798</v>
      </c>
      <c r="AD327" s="40">
        <v>0.455077362665264</v>
      </c>
      <c r="AE327" s="40">
        <v>0.362357116790192</v>
      </c>
      <c r="AF327" s="40">
        <v>0.28877743656930399</v>
      </c>
      <c r="AG327" s="40">
        <v>-8.3592787468735504E-3</v>
      </c>
      <c r="AH327" s="40">
        <v>-2.5315169711849099E-2</v>
      </c>
      <c r="AI327" s="40">
        <v>-5.7508177928071403E-3</v>
      </c>
      <c r="AJ327" s="40">
        <v>2.74705967306913E-3</v>
      </c>
      <c r="AK327" s="40">
        <v>-1.45486590199201E-3</v>
      </c>
      <c r="AL327" s="40">
        <v>-6.8089440159211801E-3</v>
      </c>
      <c r="AM327" s="40">
        <v>-1.18344384458534E-2</v>
      </c>
      <c r="AN327" s="40">
        <v>-1.5796540535775502E-2</v>
      </c>
      <c r="AO327" s="40">
        <v>-2.9066272734814901E-2</v>
      </c>
      <c r="AP327" s="40">
        <v>-1.2796753203251601E-2</v>
      </c>
      <c r="AQ327" s="40">
        <v>3.1973220796929699E-3</v>
      </c>
      <c r="AR327" s="40">
        <v>-8.6972339556731504E-3</v>
      </c>
      <c r="AS327" s="40">
        <v>-4.4440129929475504E-3</v>
      </c>
      <c r="AT327" s="40">
        <v>-1.4796866246322499E-2</v>
      </c>
      <c r="AU327" s="40">
        <v>7.7816375105481894E-2</v>
      </c>
      <c r="AV327" s="40">
        <v>0.14107573155973199</v>
      </c>
      <c r="AW327" s="40">
        <v>0.15023704977089899</v>
      </c>
      <c r="AX327" s="40">
        <v>0.13600388631627999</v>
      </c>
      <c r="AY327" s="40">
        <v>9.1016975325740407E-2</v>
      </c>
      <c r="AZ327" s="40">
        <v>-0.111836233748582</v>
      </c>
      <c r="BA327" s="40">
        <v>-0.17406683834207701</v>
      </c>
      <c r="BB327" s="40">
        <v>-0.18822360036303801</v>
      </c>
      <c r="BC327" s="40">
        <v>-9.0689747178481495E-2</v>
      </c>
      <c r="BD327" s="40">
        <v>-4.0884526704235299E-2</v>
      </c>
      <c r="BE327" s="40">
        <v>-2.050886145033E-3</v>
      </c>
      <c r="BF327" s="40">
        <v>-1.9045842600135698E-2</v>
      </c>
      <c r="BG327" s="40">
        <v>-5.5221169880374603E-4</v>
      </c>
      <c r="BH327" s="40">
        <v>6.2979347421945097E-3</v>
      </c>
      <c r="BI327" s="40">
        <v>2.45695646900088E-3</v>
      </c>
      <c r="BJ327" s="40">
        <v>-1.2676748490865201E-4</v>
      </c>
      <c r="BK327" s="40">
        <v>-6.7754118374779198E-3</v>
      </c>
      <c r="BL327" s="40">
        <v>-1.0682267795799699E-2</v>
      </c>
      <c r="BM327" s="40">
        <v>-2.2017981283950799E-2</v>
      </c>
      <c r="BN327" s="40">
        <v>-5.5807879355716603E-3</v>
      </c>
      <c r="BO327" s="40">
        <v>9.7638290942495091E-3</v>
      </c>
      <c r="BP327" s="40">
        <v>-4.5836931831911504E-3</v>
      </c>
      <c r="BQ327" s="40">
        <v>-5.3468636729197302E-4</v>
      </c>
      <c r="BR327" s="40">
        <v>-3.36536423167448E-3</v>
      </c>
      <c r="BS327" s="40">
        <v>9.5104243654019704E-2</v>
      </c>
      <c r="BT327" s="40">
        <v>0.156023710721269</v>
      </c>
      <c r="BU327" s="40">
        <v>0.165748586265729</v>
      </c>
      <c r="BV327" s="40">
        <v>0.15398371752862899</v>
      </c>
      <c r="BW327" s="40">
        <v>0.103956669374052</v>
      </c>
      <c r="BX327" s="40">
        <v>-9.5003630237216002E-2</v>
      </c>
      <c r="BY327" s="40">
        <v>-0.15098194087042199</v>
      </c>
      <c r="BZ327" s="40">
        <v>-0.16658683331500801</v>
      </c>
      <c r="CA327" s="40">
        <v>-7.9454507005059197E-2</v>
      </c>
      <c r="CB327" s="40">
        <v>-3.1648618265544798E-2</v>
      </c>
      <c r="CC327" s="40">
        <v>2.31828735393443E-3</v>
      </c>
      <c r="CD327" s="40">
        <v>-1.4703725740626301E-2</v>
      </c>
      <c r="CE327" s="40">
        <v>3.0483270455450599E-3</v>
      </c>
      <c r="CF327" s="40">
        <v>8.7572599981464404E-3</v>
      </c>
      <c r="CG327" s="40">
        <v>5.1662727266833103E-3</v>
      </c>
      <c r="CH327" s="40">
        <v>4.5012876247565196E-3</v>
      </c>
      <c r="CI327" s="40">
        <v>-3.2715454196782E-3</v>
      </c>
      <c r="CJ327" s="40">
        <v>-7.1401380755481397E-3</v>
      </c>
      <c r="CK327" s="40">
        <v>-1.7136356096081301E-2</v>
      </c>
      <c r="CL327" s="40">
        <v>-5.8303237295527402E-4</v>
      </c>
      <c r="CM327" s="40">
        <v>1.43117718491778E-2</v>
      </c>
      <c r="CN327" s="40">
        <v>-1.73466737512609E-3</v>
      </c>
      <c r="CO327" s="40">
        <v>2.17290134477254E-3</v>
      </c>
      <c r="CP327" s="40">
        <v>4.5520592402287204E-3</v>
      </c>
      <c r="CQ327" s="40">
        <v>0.107077768747221</v>
      </c>
      <c r="CR327" s="40">
        <v>0.166376635552969</v>
      </c>
      <c r="CS327" s="40">
        <v>0.17649182918972001</v>
      </c>
      <c r="CT327" s="40">
        <v>0.16643649385488199</v>
      </c>
      <c r="CU327" s="40">
        <v>0.112918662054111</v>
      </c>
      <c r="CV327" s="40">
        <v>-8.3345420321899497E-2</v>
      </c>
      <c r="CW327" s="40">
        <v>-0.13499341120438499</v>
      </c>
      <c r="CX327" s="40">
        <v>-0.151601274368977</v>
      </c>
      <c r="CY327" s="40">
        <v>-7.1673013886522405E-2</v>
      </c>
      <c r="CZ327" s="40">
        <v>-2.52518562159788E-2</v>
      </c>
      <c r="DA327" s="40">
        <v>6.6874608529018699E-3</v>
      </c>
      <c r="DB327" s="40">
        <v>-1.03616088811169E-2</v>
      </c>
      <c r="DC327" s="40">
        <v>6.6488657898938599E-3</v>
      </c>
      <c r="DD327" s="40">
        <v>1.12165852540984E-2</v>
      </c>
      <c r="DE327" s="40">
        <v>7.8755889843657306E-3</v>
      </c>
      <c r="DF327" s="40">
        <v>9.1293427344216992E-3</v>
      </c>
      <c r="DG327" s="40">
        <v>2.32320998121529E-4</v>
      </c>
      <c r="DH327" s="40">
        <v>-3.59800835529663E-3</v>
      </c>
      <c r="DI327" s="40">
        <v>-1.22547309082119E-2</v>
      </c>
      <c r="DJ327" s="40">
        <v>4.4147231896611103E-3</v>
      </c>
      <c r="DK327" s="40">
        <v>1.8859714604106199E-2</v>
      </c>
      <c r="DL327" s="40">
        <v>1.11435843293897E-3</v>
      </c>
      <c r="DM327" s="40">
        <v>4.8804890568370602E-3</v>
      </c>
      <c r="DN327" s="40">
        <v>1.2469482712131901E-2</v>
      </c>
      <c r="DO327" s="40">
        <v>0.119051293840422</v>
      </c>
      <c r="DP327" s="40">
        <v>0.176729560384669</v>
      </c>
      <c r="DQ327" s="40">
        <v>0.18723507211370999</v>
      </c>
      <c r="DR327" s="40">
        <v>0.17888927018113401</v>
      </c>
      <c r="DS327" s="40">
        <v>0.12188065473416999</v>
      </c>
      <c r="DT327" s="40">
        <v>-7.1687210406583005E-2</v>
      </c>
      <c r="DU327" s="40">
        <v>-0.119004881538347</v>
      </c>
      <c r="DV327" s="40">
        <v>-0.13661571542294601</v>
      </c>
      <c r="DW327" s="40">
        <v>-6.3891520767985502E-2</v>
      </c>
      <c r="DX327" s="40">
        <v>-1.88550941664129E-2</v>
      </c>
      <c r="DY327" s="40">
        <v>1.29958534547424E-2</v>
      </c>
      <c r="DZ327" s="40">
        <v>-4.0922817694034599E-3</v>
      </c>
      <c r="EA327" s="40">
        <v>1.1847471883897299E-2</v>
      </c>
      <c r="EB327" s="40">
        <v>1.47674603232238E-2</v>
      </c>
      <c r="EC327" s="40">
        <v>1.17874113553586E-2</v>
      </c>
      <c r="ED327" s="40">
        <v>1.5811519265434199E-2</v>
      </c>
      <c r="EE327" s="40">
        <v>5.2913476064970202E-3</v>
      </c>
      <c r="EF327" s="40">
        <v>1.5162643846792501E-3</v>
      </c>
      <c r="EG327" s="40">
        <v>-5.2064394573477597E-3</v>
      </c>
      <c r="EH327" s="40">
        <v>1.1630688457341E-2</v>
      </c>
      <c r="EI327" s="40">
        <v>2.54262216186627E-2</v>
      </c>
      <c r="EJ327" s="40">
        <v>5.2278992054209704E-3</v>
      </c>
      <c r="EK327" s="40">
        <v>8.78981568249264E-3</v>
      </c>
      <c r="EL327" s="40">
        <v>2.39009847267799E-2</v>
      </c>
      <c r="EM327" s="40">
        <v>0.13633916238895999</v>
      </c>
      <c r="EN327" s="40">
        <v>0.191677539546206</v>
      </c>
      <c r="EO327" s="40">
        <v>0.20274660860854099</v>
      </c>
      <c r="EP327" s="40">
        <v>0.19686910139348399</v>
      </c>
      <c r="EQ327" s="40">
        <v>0.134820348782482</v>
      </c>
      <c r="ER327" s="40">
        <v>-5.4854606895217102E-2</v>
      </c>
      <c r="ES327" s="40">
        <v>-9.5919984066691999E-2</v>
      </c>
      <c r="ET327" s="40">
        <v>-0.114978948374915</v>
      </c>
      <c r="EU327" s="40">
        <v>-5.2656280594563301E-2</v>
      </c>
      <c r="EV327" s="40">
        <v>-9.6191857277223795E-3</v>
      </c>
      <c r="EW327" s="40">
        <v>67.167966573816202</v>
      </c>
      <c r="EX327" s="40">
        <v>64.955710306406701</v>
      </c>
      <c r="EY327" s="40">
        <v>63.064902506963797</v>
      </c>
      <c r="EZ327" s="40">
        <v>62.0883008356546</v>
      </c>
      <c r="FA327" s="40">
        <v>61.560167130919197</v>
      </c>
      <c r="FB327" s="40">
        <v>60.358774373259102</v>
      </c>
      <c r="FC327" s="40">
        <v>59.749303621169901</v>
      </c>
      <c r="FD327" s="40">
        <v>60.386908077994399</v>
      </c>
      <c r="FE327" s="40">
        <v>66.546796657381606</v>
      </c>
      <c r="FF327" s="40">
        <v>72.580779944289702</v>
      </c>
      <c r="FG327" s="40">
        <v>78.925905292479101</v>
      </c>
      <c r="FH327" s="40">
        <v>85.575487465181098</v>
      </c>
      <c r="FI327" s="40">
        <v>91.006406685236797</v>
      </c>
      <c r="FJ327" s="40">
        <v>96.512256267409498</v>
      </c>
      <c r="FK327" s="40">
        <v>99.816713091921997</v>
      </c>
      <c r="FL327" s="40">
        <v>101.904735376045</v>
      </c>
      <c r="FM327" s="40">
        <v>101.76768802228401</v>
      </c>
      <c r="FN327" s="40">
        <v>99.753760445682403</v>
      </c>
      <c r="FO327" s="40">
        <v>97.850974930362099</v>
      </c>
      <c r="FP327" s="40">
        <v>95.184122562674105</v>
      </c>
      <c r="FQ327" s="40">
        <v>89.2529247910864</v>
      </c>
      <c r="FR327" s="40">
        <v>82.931197771587705</v>
      </c>
      <c r="FS327" s="40">
        <v>77.648189415041799</v>
      </c>
      <c r="FT327" s="40">
        <v>73.857938718662993</v>
      </c>
      <c r="FU327" s="40">
        <v>7.1163402121109207E-2</v>
      </c>
      <c r="FV327" s="40">
        <v>0</v>
      </c>
      <c r="FW327" s="40">
        <v>0</v>
      </c>
      <c r="FX327" s="41">
        <v>1</v>
      </c>
      <c r="FY327" s="22"/>
      <c r="FZ327" s="22"/>
    </row>
    <row r="328" spans="1:182" x14ac:dyDescent="0.2">
      <c r="A328" t="s">
        <v>42</v>
      </c>
      <c r="B328" t="s">
        <v>58</v>
      </c>
      <c r="C328" t="s">
        <v>3</v>
      </c>
      <c r="D328" t="s">
        <v>226</v>
      </c>
      <c r="E328" t="s">
        <v>78</v>
      </c>
      <c r="F328" s="22" t="s">
        <v>1</v>
      </c>
      <c r="G328" s="35">
        <v>43691</v>
      </c>
      <c r="H328" s="40">
        <v>800</v>
      </c>
      <c r="I328" s="40">
        <v>0.58269796148598796</v>
      </c>
      <c r="J328" s="40">
        <v>0.51744263039329796</v>
      </c>
      <c r="K328" s="40">
        <v>0.474169865048439</v>
      </c>
      <c r="L328" s="40">
        <v>0.45381714637597698</v>
      </c>
      <c r="M328" s="40">
        <v>0.45009811508226999</v>
      </c>
      <c r="N328" s="40">
        <v>0.46590059499028302</v>
      </c>
      <c r="O328" s="40">
        <v>0.51954466624900197</v>
      </c>
      <c r="P328" s="40">
        <v>0.553061059351724</v>
      </c>
      <c r="Q328" s="40">
        <v>0.56885037210697098</v>
      </c>
      <c r="R328" s="40">
        <v>0.62011801802238098</v>
      </c>
      <c r="S328" s="40">
        <v>0.69603341132768404</v>
      </c>
      <c r="T328" s="40">
        <v>0.76850654110432104</v>
      </c>
      <c r="U328" s="40">
        <v>0.87075221023143201</v>
      </c>
      <c r="V328" s="40">
        <v>1.0290055441535699</v>
      </c>
      <c r="W328" s="40">
        <v>1.1245532861282499</v>
      </c>
      <c r="X328" s="40">
        <v>1.2035461373553</v>
      </c>
      <c r="Y328" s="40">
        <v>1.2857284014722099</v>
      </c>
      <c r="Z328" s="40">
        <v>1.31523744893676</v>
      </c>
      <c r="AA328" s="40">
        <v>1.3276911984717401</v>
      </c>
      <c r="AB328" s="40">
        <v>1.31224478150719</v>
      </c>
      <c r="AC328" s="40">
        <v>1.25673704949957</v>
      </c>
      <c r="AD328" s="40">
        <v>1.1537920922887801</v>
      </c>
      <c r="AE328" s="40">
        <v>1.01209539575151</v>
      </c>
      <c r="AF328" s="40">
        <v>0.81571107740474202</v>
      </c>
      <c r="AG328" s="40">
        <v>-6.3841682788971205E-2</v>
      </c>
      <c r="AH328" s="40">
        <v>-5.48205406636997E-2</v>
      </c>
      <c r="AI328" s="40">
        <v>-4.5769790659786397E-2</v>
      </c>
      <c r="AJ328" s="40">
        <v>-2.2997079659704E-2</v>
      </c>
      <c r="AK328" s="40">
        <v>-2.00497443971543E-2</v>
      </c>
      <c r="AL328" s="40">
        <v>-1.35180233339557E-2</v>
      </c>
      <c r="AM328" s="40">
        <v>-1.59950865423421E-2</v>
      </c>
      <c r="AN328" s="40">
        <v>-2.9908493730506899E-2</v>
      </c>
      <c r="AO328" s="40">
        <v>-5.03960428500383E-3</v>
      </c>
      <c r="AP328" s="40">
        <v>-1.2069570528702001E-2</v>
      </c>
      <c r="AQ328" s="40">
        <v>1.46071879796516E-2</v>
      </c>
      <c r="AR328" s="40">
        <v>-7.7355321295457099E-3</v>
      </c>
      <c r="AS328" s="40">
        <v>-2.2883455442577801E-2</v>
      </c>
      <c r="AT328" s="40">
        <v>-1.40752437770559E-2</v>
      </c>
      <c r="AU328" s="40">
        <v>6.0899567888287598E-2</v>
      </c>
      <c r="AV328" s="40">
        <v>0.12472475789285301</v>
      </c>
      <c r="AW328" s="40">
        <v>0.15522824676574901</v>
      </c>
      <c r="AX328" s="40">
        <v>0.108420170607257</v>
      </c>
      <c r="AY328" s="40">
        <v>2.8656383541233899E-2</v>
      </c>
      <c r="AZ328" s="40">
        <v>-3.9266635135431598E-2</v>
      </c>
      <c r="BA328" s="40">
        <v>-3.0214033312476001E-2</v>
      </c>
      <c r="BB328" s="40">
        <v>-2.6620291792542099E-2</v>
      </c>
      <c r="BC328" s="40">
        <v>-2.3109003121913701E-2</v>
      </c>
      <c r="BD328" s="40">
        <v>-2.5315301498702199E-2</v>
      </c>
      <c r="BE328" s="40">
        <v>-5.3189244721725197E-2</v>
      </c>
      <c r="BF328" s="40">
        <v>-4.4549884899910103E-2</v>
      </c>
      <c r="BG328" s="40">
        <v>-3.6943910548966903E-2</v>
      </c>
      <c r="BH328" s="40">
        <v>-1.4730028156919799E-2</v>
      </c>
      <c r="BI328" s="40">
        <v>-1.08654300301975E-2</v>
      </c>
      <c r="BJ328" s="40">
        <v>-4.3939072136251799E-3</v>
      </c>
      <c r="BK328" s="40">
        <v>-7.8481825763204501E-3</v>
      </c>
      <c r="BL328" s="40">
        <v>-1.73762345484768E-2</v>
      </c>
      <c r="BM328" s="40">
        <v>6.9132401494606498E-3</v>
      </c>
      <c r="BN328" s="40">
        <v>2.3787544219074398E-3</v>
      </c>
      <c r="BO328" s="40">
        <v>2.5118590662889399E-2</v>
      </c>
      <c r="BP328" s="40">
        <v>1.45727356296317E-3</v>
      </c>
      <c r="BQ328" s="40">
        <v>-1.3748324609630099E-2</v>
      </c>
      <c r="BR328" s="40">
        <v>2.8571024328499302E-3</v>
      </c>
      <c r="BS328" s="40">
        <v>7.5903100478305105E-2</v>
      </c>
      <c r="BT328" s="40">
        <v>0.14003228806237999</v>
      </c>
      <c r="BU328" s="40">
        <v>0.173725825520919</v>
      </c>
      <c r="BV328" s="40">
        <v>0.12894469768204</v>
      </c>
      <c r="BW328" s="40">
        <v>5.5192315341096303E-2</v>
      </c>
      <c r="BX328" s="40">
        <v>-1.5348537868618201E-2</v>
      </c>
      <c r="BY328" s="40">
        <v>-1.0532859123129901E-2</v>
      </c>
      <c r="BZ328" s="40">
        <v>-6.2981257026021899E-3</v>
      </c>
      <c r="CA328" s="40">
        <v>-8.1927555630031505E-3</v>
      </c>
      <c r="CB328" s="40">
        <v>-1.2887833374977901E-2</v>
      </c>
      <c r="CC328" s="40">
        <v>-4.5811398566553502E-2</v>
      </c>
      <c r="CD328" s="40">
        <v>-3.74364600051003E-2</v>
      </c>
      <c r="CE328" s="40">
        <v>-3.0831132870227401E-2</v>
      </c>
      <c r="CF328" s="40">
        <v>-9.0042934697626403E-3</v>
      </c>
      <c r="CG328" s="40">
        <v>-4.5044018775448596E-3</v>
      </c>
      <c r="CH328" s="40">
        <v>1.9254278167942401E-3</v>
      </c>
      <c r="CI328" s="40">
        <v>-2.2056617071232899E-3</v>
      </c>
      <c r="CJ328" s="40">
        <v>-8.6964300156482603E-3</v>
      </c>
      <c r="CK328" s="40">
        <v>1.5191743793179001E-2</v>
      </c>
      <c r="CL328" s="40">
        <v>1.2385620269200299E-2</v>
      </c>
      <c r="CM328" s="40">
        <v>3.2398756140728999E-2</v>
      </c>
      <c r="CN328" s="40">
        <v>7.8241827818263492E-3</v>
      </c>
      <c r="CO328" s="40">
        <v>-7.4213608228057698E-3</v>
      </c>
      <c r="CP328" s="40">
        <v>1.4584393837331899E-2</v>
      </c>
      <c r="CQ328" s="40">
        <v>8.6294501445339497E-2</v>
      </c>
      <c r="CR328" s="40">
        <v>0.15063423682692401</v>
      </c>
      <c r="CS328" s="40">
        <v>0.186537192218131</v>
      </c>
      <c r="CT328" s="40">
        <v>0.143159922610783</v>
      </c>
      <c r="CU328" s="40">
        <v>7.35710208700672E-2</v>
      </c>
      <c r="CV328" s="40">
        <v>1.21706343739379E-3</v>
      </c>
      <c r="CW328" s="40">
        <v>3.0982621662400799E-3</v>
      </c>
      <c r="CX328" s="40">
        <v>7.7769446244846498E-3</v>
      </c>
      <c r="CY328" s="40">
        <v>2.1381920573803901E-3</v>
      </c>
      <c r="CZ328" s="40">
        <v>-4.2806068099101296E-3</v>
      </c>
      <c r="DA328" s="40">
        <v>-3.8433552411381799E-2</v>
      </c>
      <c r="DB328" s="40">
        <v>-3.03230351102904E-2</v>
      </c>
      <c r="DC328" s="40">
        <v>-2.4718355191487899E-2</v>
      </c>
      <c r="DD328" s="40">
        <v>-3.27855878260549E-3</v>
      </c>
      <c r="DE328" s="40">
        <v>1.8566262751078099E-3</v>
      </c>
      <c r="DF328" s="40">
        <v>8.2447628472136596E-3</v>
      </c>
      <c r="DG328" s="40">
        <v>3.4368591620738799E-3</v>
      </c>
      <c r="DH328" s="40">
        <v>-1.66254828197598E-5</v>
      </c>
      <c r="DI328" s="40">
        <v>2.3470247436897299E-2</v>
      </c>
      <c r="DJ328" s="40">
        <v>2.23924861164931E-2</v>
      </c>
      <c r="DK328" s="40">
        <v>3.9678921618568598E-2</v>
      </c>
      <c r="DL328" s="40">
        <v>1.4191092000689499E-2</v>
      </c>
      <c r="DM328" s="40">
        <v>-1.09439703598147E-3</v>
      </c>
      <c r="DN328" s="40">
        <v>2.63116852418139E-2</v>
      </c>
      <c r="DO328" s="40">
        <v>9.6685902412374E-2</v>
      </c>
      <c r="DP328" s="40">
        <v>0.16123618559146799</v>
      </c>
      <c r="DQ328" s="40">
        <v>0.19934855891534201</v>
      </c>
      <c r="DR328" s="40">
        <v>0.157375147539526</v>
      </c>
      <c r="DS328" s="40">
        <v>9.1949726399038201E-2</v>
      </c>
      <c r="DT328" s="40">
        <v>1.7782664743405799E-2</v>
      </c>
      <c r="DU328" s="40">
        <v>1.6729383455610099E-2</v>
      </c>
      <c r="DV328" s="40">
        <v>2.1852014951571502E-2</v>
      </c>
      <c r="DW328" s="40">
        <v>1.2469139677763899E-2</v>
      </c>
      <c r="DX328" s="40">
        <v>4.3266197551576398E-3</v>
      </c>
      <c r="DY328" s="40">
        <v>-2.7781114344135799E-2</v>
      </c>
      <c r="DZ328" s="40">
        <v>-2.0052379346500799E-2</v>
      </c>
      <c r="EA328" s="40">
        <v>-1.5892475080668399E-2</v>
      </c>
      <c r="EB328" s="40">
        <v>4.9884927201787801E-3</v>
      </c>
      <c r="EC328" s="40">
        <v>1.10409406420646E-2</v>
      </c>
      <c r="ED328" s="40">
        <v>1.7368878967544198E-2</v>
      </c>
      <c r="EE328" s="40">
        <v>1.15837631280955E-2</v>
      </c>
      <c r="EF328" s="40">
        <v>1.25156336992104E-2</v>
      </c>
      <c r="EG328" s="40">
        <v>3.5423091871361799E-2</v>
      </c>
      <c r="EH328" s="40">
        <v>3.6840811067102498E-2</v>
      </c>
      <c r="EI328" s="40">
        <v>5.0190324301806401E-2</v>
      </c>
      <c r="EJ328" s="40">
        <v>2.3383897693198399E-2</v>
      </c>
      <c r="EK328" s="40">
        <v>8.0407337969662408E-3</v>
      </c>
      <c r="EL328" s="40">
        <v>4.3244031451719699E-2</v>
      </c>
      <c r="EM328" s="40">
        <v>0.11168943500239099</v>
      </c>
      <c r="EN328" s="40">
        <v>0.17654371576099601</v>
      </c>
      <c r="EO328" s="40">
        <v>0.217846137670513</v>
      </c>
      <c r="EP328" s="40">
        <v>0.177899674614308</v>
      </c>
      <c r="EQ328" s="40">
        <v>0.118485658198901</v>
      </c>
      <c r="ER328" s="40">
        <v>4.1700762010219099E-2</v>
      </c>
      <c r="ES328" s="40">
        <v>3.6410557644956099E-2</v>
      </c>
      <c r="ET328" s="40">
        <v>4.2174181041511397E-2</v>
      </c>
      <c r="EU328" s="40">
        <v>2.73853872366745E-2</v>
      </c>
      <c r="EV328" s="40">
        <v>1.6754087878881999E-2</v>
      </c>
      <c r="EW328" s="40">
        <v>66.528639618138399</v>
      </c>
      <c r="EX328" s="40">
        <v>64.277326968973796</v>
      </c>
      <c r="EY328" s="40">
        <v>62.370047732696897</v>
      </c>
      <c r="EZ328" s="40">
        <v>61.279952267303102</v>
      </c>
      <c r="FA328" s="40">
        <v>60.756324582338898</v>
      </c>
      <c r="FB328" s="40">
        <v>59.528520286396201</v>
      </c>
      <c r="FC328" s="40">
        <v>58.875059665871099</v>
      </c>
      <c r="FD328" s="40">
        <v>59.550119331742202</v>
      </c>
      <c r="FE328" s="40">
        <v>66.252505966587094</v>
      </c>
      <c r="FF328" s="40">
        <v>72.412649164677802</v>
      </c>
      <c r="FG328" s="40">
        <v>78.715155131264893</v>
      </c>
      <c r="FH328" s="40">
        <v>85.416229116945104</v>
      </c>
      <c r="FI328" s="40">
        <v>90.887350835322195</v>
      </c>
      <c r="FJ328" s="40">
        <v>96.505608591885405</v>
      </c>
      <c r="FK328" s="40">
        <v>99.889976133651601</v>
      </c>
      <c r="FL328" s="40">
        <v>101.741288782816</v>
      </c>
      <c r="FM328" s="40">
        <v>101.398210023866</v>
      </c>
      <c r="FN328" s="40">
        <v>99.442482100238706</v>
      </c>
      <c r="FO328" s="40">
        <v>97.484844868735095</v>
      </c>
      <c r="FP328" s="40">
        <v>94.767422434367504</v>
      </c>
      <c r="FQ328" s="40">
        <v>89.029116945107404</v>
      </c>
      <c r="FR328" s="40">
        <v>82.636515513126497</v>
      </c>
      <c r="FS328" s="40">
        <v>77.538066825775701</v>
      </c>
      <c r="FT328" s="40">
        <v>73.680310262529801</v>
      </c>
      <c r="FU328" s="40">
        <v>3.1654548993295499E-2</v>
      </c>
      <c r="FV328" s="40">
        <v>0</v>
      </c>
      <c r="FW328" s="40">
        <v>0</v>
      </c>
      <c r="FX328" s="41">
        <v>1</v>
      </c>
      <c r="FY328" s="22"/>
      <c r="FZ328" s="22"/>
    </row>
    <row r="329" spans="1:182" x14ac:dyDescent="0.2">
      <c r="A329" t="s">
        <v>42</v>
      </c>
      <c r="B329" t="s">
        <v>58</v>
      </c>
      <c r="C329" t="s">
        <v>3</v>
      </c>
      <c r="D329" t="s">
        <v>226</v>
      </c>
      <c r="E329" t="s">
        <v>78</v>
      </c>
      <c r="F329" s="22" t="s">
        <v>77</v>
      </c>
      <c r="G329" s="35">
        <v>43691</v>
      </c>
      <c r="H329" s="40">
        <v>722</v>
      </c>
      <c r="I329" s="40">
        <v>0.53172498246516997</v>
      </c>
      <c r="J329" s="40">
        <v>0.47363512661481599</v>
      </c>
      <c r="K329" s="40">
        <v>0.43236264709681699</v>
      </c>
      <c r="L329" s="40">
        <v>0.41535750739719701</v>
      </c>
      <c r="M329" s="40">
        <v>0.412719522230378</v>
      </c>
      <c r="N329" s="40">
        <v>0.42612470261053298</v>
      </c>
      <c r="O329" s="40">
        <v>0.47569395955961602</v>
      </c>
      <c r="P329" s="40">
        <v>0.50368733279483902</v>
      </c>
      <c r="Q329" s="40">
        <v>0.517002149419868</v>
      </c>
      <c r="R329" s="40">
        <v>0.55901333614411597</v>
      </c>
      <c r="S329" s="40">
        <v>0.62015075933590103</v>
      </c>
      <c r="T329" s="40">
        <v>0.67702646680711698</v>
      </c>
      <c r="U329" s="40">
        <v>0.76391216024847497</v>
      </c>
      <c r="V329" s="40">
        <v>0.89006565047366604</v>
      </c>
      <c r="W329" s="40">
        <v>0.97184691472326901</v>
      </c>
      <c r="X329" s="40">
        <v>1.02841567483944</v>
      </c>
      <c r="Y329" s="40">
        <v>1.09291727671108</v>
      </c>
      <c r="Z329" s="40">
        <v>1.1155746912201101</v>
      </c>
      <c r="AA329" s="40">
        <v>1.13942195181573</v>
      </c>
      <c r="AB329" s="40">
        <v>1.1299565909077101</v>
      </c>
      <c r="AC329" s="40">
        <v>1.10971354648042</v>
      </c>
      <c r="AD329" s="40">
        <v>1.0303871522944199</v>
      </c>
      <c r="AE329" s="40">
        <v>0.90852074615718004</v>
      </c>
      <c r="AF329" s="40">
        <v>0.72466887930178103</v>
      </c>
      <c r="AG329" s="40">
        <v>-5.7503939509202698E-2</v>
      </c>
      <c r="AH329" s="40">
        <v>-5.4202523908031798E-2</v>
      </c>
      <c r="AI329" s="40">
        <v>-4.7330318776550202E-2</v>
      </c>
      <c r="AJ329" s="40">
        <v>-2.4502249941697699E-2</v>
      </c>
      <c r="AK329" s="40">
        <v>-2.2731960202996501E-2</v>
      </c>
      <c r="AL329" s="40">
        <v>-1.87094655765212E-2</v>
      </c>
      <c r="AM329" s="40">
        <v>-1.2845706668599501E-2</v>
      </c>
      <c r="AN329" s="40">
        <v>-3.36187777351038E-2</v>
      </c>
      <c r="AO329" s="40">
        <v>-8.4098632895433702E-3</v>
      </c>
      <c r="AP329" s="40">
        <v>-1.11930168234784E-2</v>
      </c>
      <c r="AQ329" s="40">
        <v>-1.21163046033627E-4</v>
      </c>
      <c r="AR329" s="40">
        <v>-5.5396124255458297E-3</v>
      </c>
      <c r="AS329" s="40">
        <v>-2.0799926851496599E-2</v>
      </c>
      <c r="AT329" s="40">
        <v>-2.6034848810036301E-2</v>
      </c>
      <c r="AU329" s="40">
        <v>2.5463606425938499E-2</v>
      </c>
      <c r="AV329" s="40">
        <v>7.11974898803414E-2</v>
      </c>
      <c r="AW329" s="40">
        <v>9.0374869067656405E-2</v>
      </c>
      <c r="AX329" s="40">
        <v>3.32101474229319E-2</v>
      </c>
      <c r="AY329" s="40">
        <v>-2.0425393523268599E-2</v>
      </c>
      <c r="AZ329" s="40">
        <v>-1.8601428496954099E-2</v>
      </c>
      <c r="BA329" s="40">
        <v>4.2887610855279704E-3</v>
      </c>
      <c r="BB329" s="40">
        <v>-3.76413606872808E-3</v>
      </c>
      <c r="BC329" s="40">
        <v>-1.02222600103303E-4</v>
      </c>
      <c r="BD329" s="40">
        <v>-2.0735525549595402E-2</v>
      </c>
      <c r="BE329" s="40">
        <v>-4.7031502296879898E-2</v>
      </c>
      <c r="BF329" s="40">
        <v>-4.32466766208391E-2</v>
      </c>
      <c r="BG329" s="40">
        <v>-3.86776832694746E-2</v>
      </c>
      <c r="BH329" s="40">
        <v>-1.70422212064608E-2</v>
      </c>
      <c r="BI329" s="40">
        <v>-1.3047347532221301E-2</v>
      </c>
      <c r="BJ329" s="40">
        <v>-9.6184926082853398E-3</v>
      </c>
      <c r="BK329" s="40">
        <v>-5.3941691543666296E-3</v>
      </c>
      <c r="BL329" s="40">
        <v>-2.1508413914322899E-2</v>
      </c>
      <c r="BM329" s="40">
        <v>2.9701461987730101E-3</v>
      </c>
      <c r="BN329" s="40">
        <v>2.9446021705218E-3</v>
      </c>
      <c r="BO329" s="40">
        <v>1.08708629851423E-2</v>
      </c>
      <c r="BP329" s="40">
        <v>2.5300210393274501E-3</v>
      </c>
      <c r="BQ329" s="40">
        <v>-1.27417014564369E-2</v>
      </c>
      <c r="BR329" s="40">
        <v>-9.5912644107002294E-3</v>
      </c>
      <c r="BS329" s="40">
        <v>3.9941003054520897E-2</v>
      </c>
      <c r="BT329" s="40">
        <v>8.3385141171275795E-2</v>
      </c>
      <c r="BU329" s="40">
        <v>0.10452322220541301</v>
      </c>
      <c r="BV329" s="40">
        <v>5.0594442987478297E-2</v>
      </c>
      <c r="BW329" s="40">
        <v>1.3627198705788101E-3</v>
      </c>
      <c r="BX329" s="40">
        <v>7.5379280750813098E-4</v>
      </c>
      <c r="BY329" s="40">
        <v>2.0224601331299299E-2</v>
      </c>
      <c r="BZ329" s="40">
        <v>1.51684879473376E-2</v>
      </c>
      <c r="CA329" s="40">
        <v>1.42853064416073E-2</v>
      </c>
      <c r="CB329" s="40">
        <v>-8.6952818956044006E-3</v>
      </c>
      <c r="CC329" s="40">
        <v>-3.9778324185496899E-2</v>
      </c>
      <c r="CD329" s="40">
        <v>-3.5658690164198703E-2</v>
      </c>
      <c r="CE329" s="40">
        <v>-3.26848942755383E-2</v>
      </c>
      <c r="CF329" s="40">
        <v>-1.18754280296977E-2</v>
      </c>
      <c r="CG329" s="40">
        <v>-6.3398142983877902E-3</v>
      </c>
      <c r="CH329" s="40">
        <v>-3.3221124240437102E-3</v>
      </c>
      <c r="CI329" s="40">
        <v>-2.33256971404336E-4</v>
      </c>
      <c r="CJ329" s="40">
        <v>-1.31208128234885E-2</v>
      </c>
      <c r="CK329" s="40">
        <v>1.0851906103799099E-2</v>
      </c>
      <c r="CL329" s="40">
        <v>1.27362740187613E-2</v>
      </c>
      <c r="CM329" s="40">
        <v>1.8483906729655299E-2</v>
      </c>
      <c r="CN329" s="40">
        <v>8.1190245948161103E-3</v>
      </c>
      <c r="CO329" s="40">
        <v>-7.1605990953491098E-3</v>
      </c>
      <c r="CP329" s="40">
        <v>1.79751205268158E-3</v>
      </c>
      <c r="CQ329" s="40">
        <v>4.9968003857417703E-2</v>
      </c>
      <c r="CR329" s="40">
        <v>9.1826271328500103E-2</v>
      </c>
      <c r="CS329" s="40">
        <v>0.114322328488918</v>
      </c>
      <c r="CT329" s="40">
        <v>6.2634753138224503E-2</v>
      </c>
      <c r="CU329" s="40">
        <v>1.6453100834680701E-2</v>
      </c>
      <c r="CV329" s="40">
        <v>1.4159160121747999E-2</v>
      </c>
      <c r="CW329" s="40">
        <v>3.1261715740647997E-2</v>
      </c>
      <c r="CX329" s="40">
        <v>2.82811656669795E-2</v>
      </c>
      <c r="CY329" s="40">
        <v>2.4250065227597602E-2</v>
      </c>
      <c r="CZ329" s="40">
        <v>-3.5624581868364203E-4</v>
      </c>
      <c r="DA329" s="40">
        <v>-3.2525146074113803E-2</v>
      </c>
      <c r="DB329" s="40">
        <v>-2.8070703707558299E-2</v>
      </c>
      <c r="DC329" s="40">
        <v>-2.6692105281601999E-2</v>
      </c>
      <c r="DD329" s="40">
        <v>-6.7086348529346099E-3</v>
      </c>
      <c r="DE329" s="40">
        <v>3.67718935445732E-4</v>
      </c>
      <c r="DF329" s="40">
        <v>2.9742677601979199E-3</v>
      </c>
      <c r="DG329" s="40">
        <v>4.9276552115579599E-3</v>
      </c>
      <c r="DH329" s="40">
        <v>-4.7332117326539698E-3</v>
      </c>
      <c r="DI329" s="40">
        <v>1.87336660088251E-2</v>
      </c>
      <c r="DJ329" s="40">
        <v>2.2527945867000802E-2</v>
      </c>
      <c r="DK329" s="40">
        <v>2.6096950474168198E-2</v>
      </c>
      <c r="DL329" s="40">
        <v>1.37080281503048E-2</v>
      </c>
      <c r="DM329" s="40">
        <v>-1.5794967342613001E-3</v>
      </c>
      <c r="DN329" s="40">
        <v>1.3186288516063399E-2</v>
      </c>
      <c r="DO329" s="40">
        <v>5.9995004660314398E-2</v>
      </c>
      <c r="DP329" s="40">
        <v>0.10026740148572399</v>
      </c>
      <c r="DQ329" s="40">
        <v>0.124121434772424</v>
      </c>
      <c r="DR329" s="40">
        <v>7.4675063288970805E-2</v>
      </c>
      <c r="DS329" s="40">
        <v>3.1543481798782497E-2</v>
      </c>
      <c r="DT329" s="40">
        <v>2.7564527435988001E-2</v>
      </c>
      <c r="DU329" s="40">
        <v>4.2298830149996698E-2</v>
      </c>
      <c r="DV329" s="40">
        <v>4.1393843386621498E-2</v>
      </c>
      <c r="DW329" s="40">
        <v>3.4214824013587802E-2</v>
      </c>
      <c r="DX329" s="40">
        <v>7.9827902582371192E-3</v>
      </c>
      <c r="DY329" s="40">
        <v>-2.2052708861791101E-2</v>
      </c>
      <c r="DZ329" s="40">
        <v>-1.7114856420365601E-2</v>
      </c>
      <c r="EA329" s="40">
        <v>-1.80394697745264E-2</v>
      </c>
      <c r="EB329" s="40">
        <v>7.5139388230228705E-4</v>
      </c>
      <c r="EC329" s="40">
        <v>1.0052331606220899E-2</v>
      </c>
      <c r="ED329" s="40">
        <v>1.20652407284337E-2</v>
      </c>
      <c r="EE329" s="40">
        <v>1.23791927257909E-2</v>
      </c>
      <c r="EF329" s="40">
        <v>7.3771520881269204E-3</v>
      </c>
      <c r="EG329" s="40">
        <v>3.0113675497141501E-2</v>
      </c>
      <c r="EH329" s="40">
        <v>3.6665564861000997E-2</v>
      </c>
      <c r="EI329" s="40">
        <v>3.7088976505344103E-2</v>
      </c>
      <c r="EJ329" s="40">
        <v>2.17776616151781E-2</v>
      </c>
      <c r="EK329" s="40">
        <v>6.4787286607983696E-3</v>
      </c>
      <c r="EL329" s="40">
        <v>2.9629872915399501E-2</v>
      </c>
      <c r="EM329" s="40">
        <v>7.4472401288896803E-2</v>
      </c>
      <c r="EN329" s="40">
        <v>0.112455052776659</v>
      </c>
      <c r="EO329" s="40">
        <v>0.13826978791018099</v>
      </c>
      <c r="EP329" s="40">
        <v>9.2059358853517195E-2</v>
      </c>
      <c r="EQ329" s="40">
        <v>5.3331595192629901E-2</v>
      </c>
      <c r="ER329" s="40">
        <v>4.6919748740450101E-2</v>
      </c>
      <c r="ES329" s="40">
        <v>5.8234670395768101E-2</v>
      </c>
      <c r="ET329" s="40">
        <v>6.0326467402687101E-2</v>
      </c>
      <c r="EU329" s="40">
        <v>4.8602353055298399E-2</v>
      </c>
      <c r="EV329" s="40">
        <v>2.0023033912228101E-2</v>
      </c>
      <c r="EW329" s="40">
        <v>66.503851261620198</v>
      </c>
      <c r="EX329" s="40">
        <v>64.250996015936295</v>
      </c>
      <c r="EY329" s="40">
        <v>62.341567065073001</v>
      </c>
      <c r="EZ329" s="40">
        <v>61.242363877822001</v>
      </c>
      <c r="FA329" s="40">
        <v>60.716467463479397</v>
      </c>
      <c r="FB329" s="40">
        <v>59.489907038512598</v>
      </c>
      <c r="FC329" s="40">
        <v>58.833997343957499</v>
      </c>
      <c r="FD329" s="40">
        <v>59.5135458167331</v>
      </c>
      <c r="FE329" s="40">
        <v>66.243426294820694</v>
      </c>
      <c r="FF329" s="40">
        <v>72.409561752988097</v>
      </c>
      <c r="FG329" s="40">
        <v>78.705577689243</v>
      </c>
      <c r="FH329" s="40">
        <v>85.403984063745</v>
      </c>
      <c r="FI329" s="40">
        <v>90.873970783532499</v>
      </c>
      <c r="FJ329" s="40">
        <v>96.493891102257606</v>
      </c>
      <c r="FK329" s="40">
        <v>99.880478087649394</v>
      </c>
      <c r="FL329" s="40">
        <v>101.713147410359</v>
      </c>
      <c r="FM329" s="40">
        <v>101.35763612217799</v>
      </c>
      <c r="FN329" s="40">
        <v>99.418459495351897</v>
      </c>
      <c r="FO329" s="40">
        <v>97.463081009296104</v>
      </c>
      <c r="FP329" s="40">
        <v>94.747011952191201</v>
      </c>
      <c r="FQ329" s="40">
        <v>89.0228419654714</v>
      </c>
      <c r="FR329" s="40">
        <v>82.627622841965504</v>
      </c>
      <c r="FS329" s="40">
        <v>77.546215139442197</v>
      </c>
      <c r="FT329" s="40">
        <v>73.675431606905704</v>
      </c>
      <c r="FU329" s="40">
        <v>2.9263294283690101E-2</v>
      </c>
      <c r="FV329" s="40">
        <v>0</v>
      </c>
      <c r="FW329" s="40">
        <v>0</v>
      </c>
      <c r="FX329" s="41">
        <v>1</v>
      </c>
      <c r="FY329" s="22"/>
      <c r="FZ329" s="22"/>
    </row>
    <row r="330" spans="1:182" x14ac:dyDescent="0.2">
      <c r="A330" t="s">
        <v>42</v>
      </c>
      <c r="B330" t="s">
        <v>58</v>
      </c>
      <c r="C330" t="s">
        <v>3</v>
      </c>
      <c r="D330" t="s">
        <v>79</v>
      </c>
      <c r="E330" t="s">
        <v>1</v>
      </c>
      <c r="F330" s="22" t="s">
        <v>1</v>
      </c>
      <c r="G330" s="35">
        <v>43691</v>
      </c>
      <c r="H330" s="40">
        <v>18446</v>
      </c>
      <c r="I330" s="40">
        <v>17.734149786526899</v>
      </c>
      <c r="J330" s="40">
        <v>15.6062347244936</v>
      </c>
      <c r="K330" s="40">
        <v>14.246649064525</v>
      </c>
      <c r="L330" s="40">
        <v>13.320683516264801</v>
      </c>
      <c r="M330" s="40">
        <v>12.9569899815379</v>
      </c>
      <c r="N330" s="40">
        <v>13.279260265908199</v>
      </c>
      <c r="O330" s="40">
        <v>14.441196062948199</v>
      </c>
      <c r="P330" s="40">
        <v>15.5209629356898</v>
      </c>
      <c r="Q330" s="40">
        <v>16.111326970269399</v>
      </c>
      <c r="R330" s="40">
        <v>17.427962874491801</v>
      </c>
      <c r="S330" s="40">
        <v>19.4040583816086</v>
      </c>
      <c r="T330" s="40">
        <v>22.124766932058598</v>
      </c>
      <c r="U330" s="40">
        <v>25.3012376778115</v>
      </c>
      <c r="V330" s="40">
        <v>28.800184710208701</v>
      </c>
      <c r="W330" s="40">
        <v>32.106390994423101</v>
      </c>
      <c r="X330" s="40">
        <v>36.1315808268076</v>
      </c>
      <c r="Y330" s="40">
        <v>39.349286183912298</v>
      </c>
      <c r="Z330" s="40">
        <v>42.108013597575997</v>
      </c>
      <c r="AA330" s="40">
        <v>42.271780605429399</v>
      </c>
      <c r="AB330" s="40">
        <v>39.521624935569697</v>
      </c>
      <c r="AC330" s="40">
        <v>36.061466602083499</v>
      </c>
      <c r="AD330" s="40">
        <v>32.724818497474303</v>
      </c>
      <c r="AE330" s="40">
        <v>27.406555920233</v>
      </c>
      <c r="AF330" s="40">
        <v>22.575978584809398</v>
      </c>
      <c r="AG330" s="40">
        <v>-0.27892151889751299</v>
      </c>
      <c r="AH330" s="40">
        <v>-0.20821221835291101</v>
      </c>
      <c r="AI330" s="40">
        <v>-0.22025224392609499</v>
      </c>
      <c r="AJ330" s="40">
        <v>-0.12044755566462401</v>
      </c>
      <c r="AK330" s="40">
        <v>-0.12877627255712801</v>
      </c>
      <c r="AL330" s="40">
        <v>-8.6881572750992495E-2</v>
      </c>
      <c r="AM330" s="40">
        <v>-0.198919839487776</v>
      </c>
      <c r="AN330" s="40">
        <v>-0.11606297345580199</v>
      </c>
      <c r="AO330" s="40">
        <v>0.117756077470674</v>
      </c>
      <c r="AP330" s="40">
        <v>2.22758750069036E-2</v>
      </c>
      <c r="AQ330" s="40">
        <v>4.7477196373192102E-2</v>
      </c>
      <c r="AR330" s="40">
        <v>-6.5571337754871797E-2</v>
      </c>
      <c r="AS330" s="40">
        <v>-6.9420794076500994E-2</v>
      </c>
      <c r="AT330" s="40">
        <v>0.136119268318382</v>
      </c>
      <c r="AU330" s="40">
        <v>3.1663173115127798</v>
      </c>
      <c r="AV330" s="40">
        <v>4.1689786935435498</v>
      </c>
      <c r="AW330" s="40">
        <v>4.5697062520592997</v>
      </c>
      <c r="AX330" s="40">
        <v>4.7389453743291101</v>
      </c>
      <c r="AY330" s="40">
        <v>3.6324603642819402</v>
      </c>
      <c r="AZ330" s="40">
        <v>-1.0700613114698201</v>
      </c>
      <c r="BA330" s="40">
        <v>-2.17580392825348</v>
      </c>
      <c r="BB330" s="40">
        <v>-1.87147229511444</v>
      </c>
      <c r="BC330" s="40">
        <v>-1.2692773409218201</v>
      </c>
      <c r="BD330" s="40">
        <v>-0.88122961239118403</v>
      </c>
      <c r="BE330" s="40">
        <v>-0.18846053988897599</v>
      </c>
      <c r="BF330" s="40">
        <v>-0.10872770739609</v>
      </c>
      <c r="BG330" s="40">
        <v>-0.12584598330290001</v>
      </c>
      <c r="BH330" s="40">
        <v>-1.5628111798046001E-2</v>
      </c>
      <c r="BI330" s="40">
        <v>-2.8669128134039799E-2</v>
      </c>
      <c r="BJ330" s="40">
        <v>-4.4889907338596397E-3</v>
      </c>
      <c r="BK330" s="40">
        <v>-9.7176477150804394E-2</v>
      </c>
      <c r="BL330" s="40">
        <v>-1.6543092121430299E-2</v>
      </c>
      <c r="BM330" s="40">
        <v>0.191182906328141</v>
      </c>
      <c r="BN330" s="40">
        <v>9.0117343461812299E-2</v>
      </c>
      <c r="BO330" s="40">
        <v>9.0950867094024307E-2</v>
      </c>
      <c r="BP330" s="40">
        <v>-2.4802133421664499E-2</v>
      </c>
      <c r="BQ330" s="40">
        <v>-2.9901772285895901E-2</v>
      </c>
      <c r="BR330" s="40">
        <v>0.26189920917828702</v>
      </c>
      <c r="BS330" s="40">
        <v>3.3528617663351801</v>
      </c>
      <c r="BT330" s="40">
        <v>4.37803976425635</v>
      </c>
      <c r="BU330" s="40">
        <v>4.80412736821709</v>
      </c>
      <c r="BV330" s="40">
        <v>4.9946674940596196</v>
      </c>
      <c r="BW330" s="40">
        <v>3.8971709545314801</v>
      </c>
      <c r="BX330" s="40">
        <v>-0.91633385249130495</v>
      </c>
      <c r="BY330" s="40">
        <v>-2.0142006929769201</v>
      </c>
      <c r="BZ330" s="40">
        <v>-1.68124479320038</v>
      </c>
      <c r="CA330" s="40">
        <v>-1.0821042895953701</v>
      </c>
      <c r="CB330" s="40">
        <v>-0.74043806525686895</v>
      </c>
      <c r="CC330" s="40">
        <v>-0.12580754139623199</v>
      </c>
      <c r="CD330" s="40">
        <v>-3.9825038164080097E-2</v>
      </c>
      <c r="CE330" s="40">
        <v>-6.0460494782237403E-2</v>
      </c>
      <c r="CF330" s="40">
        <v>5.69695157156151E-2</v>
      </c>
      <c r="CG330" s="40">
        <v>4.0664775139997202E-2</v>
      </c>
      <c r="CH330" s="40">
        <v>5.2575860581153197E-2</v>
      </c>
      <c r="CI330" s="40">
        <v>-2.6709334333973302E-2</v>
      </c>
      <c r="CJ330" s="40">
        <v>5.2384074526323501E-2</v>
      </c>
      <c r="CK330" s="40">
        <v>0.242038104316873</v>
      </c>
      <c r="CL330" s="40">
        <v>0.13710413785025</v>
      </c>
      <c r="CM330" s="40">
        <v>0.121060599002732</v>
      </c>
      <c r="CN330" s="40">
        <v>3.43449330550948E-3</v>
      </c>
      <c r="CO330" s="40">
        <v>-2.5310181793345198E-3</v>
      </c>
      <c r="CP330" s="40">
        <v>0.34901401305819302</v>
      </c>
      <c r="CQ330" s="40">
        <v>3.4820618874804001</v>
      </c>
      <c r="CR330" s="40">
        <v>4.5228348249755603</v>
      </c>
      <c r="CS330" s="40">
        <v>4.9664867191579596</v>
      </c>
      <c r="CT330" s="40">
        <v>5.1717798551863501</v>
      </c>
      <c r="CU330" s="40">
        <v>4.0805087029583698</v>
      </c>
      <c r="CV330" s="40">
        <v>-0.809862682698134</v>
      </c>
      <c r="CW330" s="40">
        <v>-1.90227478451147</v>
      </c>
      <c r="CX330" s="40">
        <v>-1.5494938048590401</v>
      </c>
      <c r="CY330" s="40">
        <v>-0.95246880442633197</v>
      </c>
      <c r="CZ330" s="40">
        <v>-0.642926268600713</v>
      </c>
      <c r="DA330" s="40">
        <v>-6.3154542903488695E-2</v>
      </c>
      <c r="DB330" s="40">
        <v>2.9077631067929901E-2</v>
      </c>
      <c r="DC330" s="40">
        <v>4.9249937384252401E-3</v>
      </c>
      <c r="DD330" s="40">
        <v>0.12956714322927601</v>
      </c>
      <c r="DE330" s="40">
        <v>0.109998678414034</v>
      </c>
      <c r="DF330" s="40">
        <v>0.109640711896166</v>
      </c>
      <c r="DG330" s="40">
        <v>4.3757808482857798E-2</v>
      </c>
      <c r="DH330" s="40">
        <v>0.121311241174077</v>
      </c>
      <c r="DI330" s="40">
        <v>0.29289330230560601</v>
      </c>
      <c r="DJ330" s="40">
        <v>0.184090932238687</v>
      </c>
      <c r="DK330" s="40">
        <v>0.151170330911441</v>
      </c>
      <c r="DL330" s="40">
        <v>3.1671120032683499E-2</v>
      </c>
      <c r="DM330" s="40">
        <v>2.4839735927226901E-2</v>
      </c>
      <c r="DN330" s="40">
        <v>0.43612881693810002</v>
      </c>
      <c r="DO330" s="40">
        <v>3.61126200862561</v>
      </c>
      <c r="DP330" s="40">
        <v>4.6676298856947804</v>
      </c>
      <c r="DQ330" s="40">
        <v>5.1288460700988203</v>
      </c>
      <c r="DR330" s="40">
        <v>5.3488922163130699</v>
      </c>
      <c r="DS330" s="40">
        <v>4.2638464513852599</v>
      </c>
      <c r="DT330" s="40">
        <v>-0.70339151290496305</v>
      </c>
      <c r="DU330" s="40">
        <v>-1.79034887604601</v>
      </c>
      <c r="DV330" s="40">
        <v>-1.4177428165177</v>
      </c>
      <c r="DW330" s="40">
        <v>-0.82283331925729097</v>
      </c>
      <c r="DX330" s="40">
        <v>-0.54541447194455595</v>
      </c>
      <c r="DY330" s="40">
        <v>2.7306436105048602E-2</v>
      </c>
      <c r="DZ330" s="40">
        <v>0.128562142024751</v>
      </c>
      <c r="EA330" s="40">
        <v>9.9331254361620505E-2</v>
      </c>
      <c r="EB330" s="40">
        <v>0.234386587095854</v>
      </c>
      <c r="EC330" s="40">
        <v>0.21010582283712201</v>
      </c>
      <c r="ED330" s="40">
        <v>0.19203329391329901</v>
      </c>
      <c r="EE330" s="40">
        <v>0.14550117081982999</v>
      </c>
      <c r="EF330" s="40">
        <v>0.220831122508449</v>
      </c>
      <c r="EG330" s="40">
        <v>0.36632013116307199</v>
      </c>
      <c r="EH330" s="40">
        <v>0.25193240069359601</v>
      </c>
      <c r="EI330" s="40">
        <v>0.19464400163227299</v>
      </c>
      <c r="EJ330" s="40">
        <v>7.2440324365890693E-2</v>
      </c>
      <c r="EK330" s="40">
        <v>6.4358757717832005E-2</v>
      </c>
      <c r="EL330" s="40">
        <v>0.56190875779800498</v>
      </c>
      <c r="EM330" s="40">
        <v>3.79780646344802</v>
      </c>
      <c r="EN330" s="40">
        <v>4.8766909564075798</v>
      </c>
      <c r="EO330" s="40">
        <v>5.3632671862566097</v>
      </c>
      <c r="EP330" s="40">
        <v>5.6046143360435901</v>
      </c>
      <c r="EQ330" s="40">
        <v>4.52855704163479</v>
      </c>
      <c r="ER330" s="40">
        <v>-0.54966405392644402</v>
      </c>
      <c r="ES330" s="40">
        <v>-1.6287456407694501</v>
      </c>
      <c r="ET330" s="40">
        <v>-1.2275153146036399</v>
      </c>
      <c r="EU330" s="40">
        <v>-0.63566026793084496</v>
      </c>
      <c r="EV330" s="40">
        <v>-0.40462292481024098</v>
      </c>
      <c r="EW330" s="40">
        <v>71.828887093363306</v>
      </c>
      <c r="EX330" s="40">
        <v>70.715483704424699</v>
      </c>
      <c r="EY330" s="40">
        <v>69.685708035839596</v>
      </c>
      <c r="EZ330" s="40">
        <v>67.972483305707001</v>
      </c>
      <c r="FA330" s="40">
        <v>66.823085164163501</v>
      </c>
      <c r="FB330" s="40">
        <v>66.4904254727997</v>
      </c>
      <c r="FC330" s="40">
        <v>65.592668326713195</v>
      </c>
      <c r="FD330" s="40">
        <v>66.283687158421401</v>
      </c>
      <c r="FE330" s="40">
        <v>70.871223564742195</v>
      </c>
      <c r="FF330" s="40">
        <v>76.536458262389104</v>
      </c>
      <c r="FG330" s="40">
        <v>82.073685958518894</v>
      </c>
      <c r="FH330" s="40">
        <v>86.560053551476003</v>
      </c>
      <c r="FI330" s="40">
        <v>90.206720439125704</v>
      </c>
      <c r="FJ330" s="40">
        <v>93.184460694361704</v>
      </c>
      <c r="FK330" s="40">
        <v>95.004712114407198</v>
      </c>
      <c r="FL330" s="40">
        <v>96.403644529413199</v>
      </c>
      <c r="FM330" s="40">
        <v>96.709721251790896</v>
      </c>
      <c r="FN330" s="40">
        <v>96.349856461713998</v>
      </c>
      <c r="FO330" s="40">
        <v>95.200167372673306</v>
      </c>
      <c r="FP330" s="40">
        <v>92.176805768180998</v>
      </c>
      <c r="FQ330" s="40">
        <v>86.358818728520205</v>
      </c>
      <c r="FR330" s="40">
        <v>81.762966166206695</v>
      </c>
      <c r="FS330" s="40">
        <v>78.647256579798395</v>
      </c>
      <c r="FT330" s="40">
        <v>76.313382434501904</v>
      </c>
      <c r="FU330" s="40">
        <v>1.6474662995127402E-2</v>
      </c>
      <c r="FV330" s="40">
        <v>0</v>
      </c>
      <c r="FW330" s="40">
        <v>0</v>
      </c>
      <c r="FX330" s="41">
        <v>1</v>
      </c>
      <c r="FY330" s="22"/>
      <c r="FZ330" s="22"/>
    </row>
    <row r="331" spans="1:182" x14ac:dyDescent="0.2">
      <c r="A331" t="s">
        <v>42</v>
      </c>
      <c r="B331" t="s">
        <v>58</v>
      </c>
      <c r="C331" t="s">
        <v>3</v>
      </c>
      <c r="D331" t="s">
        <v>79</v>
      </c>
      <c r="E331" t="s">
        <v>1</v>
      </c>
      <c r="F331" s="22" t="s">
        <v>77</v>
      </c>
      <c r="G331" s="35">
        <v>43691</v>
      </c>
      <c r="H331" s="40">
        <v>15073</v>
      </c>
      <c r="I331" s="40">
        <v>14.5952900960596</v>
      </c>
      <c r="J331" s="40">
        <v>12.867050791123299</v>
      </c>
      <c r="K331" s="40">
        <v>11.7406552031067</v>
      </c>
      <c r="L331" s="40">
        <v>10.9856190535202</v>
      </c>
      <c r="M331" s="40">
        <v>10.680566520486099</v>
      </c>
      <c r="N331" s="40">
        <v>10.9241621688144</v>
      </c>
      <c r="O331" s="40">
        <v>11.8598151781816</v>
      </c>
      <c r="P331" s="40">
        <v>12.714991507454799</v>
      </c>
      <c r="Q331" s="40">
        <v>13.120807256992199</v>
      </c>
      <c r="R331" s="40">
        <v>14.133124542926501</v>
      </c>
      <c r="S331" s="40">
        <v>15.669890549483799</v>
      </c>
      <c r="T331" s="40">
        <v>17.795799952906702</v>
      </c>
      <c r="U331" s="40">
        <v>20.2737929700282</v>
      </c>
      <c r="V331" s="40">
        <v>22.9948768425647</v>
      </c>
      <c r="W331" s="40">
        <v>25.589874623774801</v>
      </c>
      <c r="X331" s="40">
        <v>28.774497824354199</v>
      </c>
      <c r="Y331" s="40">
        <v>31.280835405973701</v>
      </c>
      <c r="Z331" s="40">
        <v>33.463786487015</v>
      </c>
      <c r="AA331" s="40">
        <v>33.633540408296497</v>
      </c>
      <c r="AB331" s="40">
        <v>31.3606996222221</v>
      </c>
      <c r="AC331" s="40">
        <v>28.8090722304064</v>
      </c>
      <c r="AD331" s="40">
        <v>26.392161447848402</v>
      </c>
      <c r="AE331" s="40">
        <v>22.259766414342</v>
      </c>
      <c r="AF331" s="40">
        <v>18.404831341424</v>
      </c>
      <c r="AG331" s="40">
        <v>-0.23796683347039899</v>
      </c>
      <c r="AH331" s="40">
        <v>-0.19019355044071301</v>
      </c>
      <c r="AI331" s="40">
        <v>-0.228063025683472</v>
      </c>
      <c r="AJ331" s="40">
        <v>-0.13616678243229499</v>
      </c>
      <c r="AK331" s="40">
        <v>-0.13717644638117299</v>
      </c>
      <c r="AL331" s="40">
        <v>-0.15317658169024401</v>
      </c>
      <c r="AM331" s="40">
        <v>-0.25481537900393603</v>
      </c>
      <c r="AN331" s="40">
        <v>-0.22548767407294501</v>
      </c>
      <c r="AO331" s="40">
        <v>5.7988423359960897E-3</v>
      </c>
      <c r="AP331" s="40">
        <v>5.4038952995623099E-2</v>
      </c>
      <c r="AQ331" s="40">
        <v>2.4438678163633001E-2</v>
      </c>
      <c r="AR331" s="40">
        <v>-5.0602600282528998E-2</v>
      </c>
      <c r="AS331" s="40">
        <v>-5.6385035604688397E-2</v>
      </c>
      <c r="AT331" s="40">
        <v>0.10251675293348</v>
      </c>
      <c r="AU331" s="40">
        <v>1.7984187800218201</v>
      </c>
      <c r="AV331" s="40">
        <v>2.4565138911977198</v>
      </c>
      <c r="AW331" s="40">
        <v>2.64832978761167</v>
      </c>
      <c r="AX331" s="40">
        <v>2.7272535203645298</v>
      </c>
      <c r="AY331" s="40">
        <v>2.3752709176356501</v>
      </c>
      <c r="AZ331" s="40">
        <v>-7.4540500997442694E-2</v>
      </c>
      <c r="BA331" s="40">
        <v>-1.13865696732856</v>
      </c>
      <c r="BB331" s="40">
        <v>-1.08717487986949</v>
      </c>
      <c r="BC331" s="40">
        <v>-0.78682259178595804</v>
      </c>
      <c r="BD331" s="40">
        <v>-0.55224158137179502</v>
      </c>
      <c r="BE331" s="40">
        <v>-0.15249567811304199</v>
      </c>
      <c r="BF331" s="40">
        <v>-0.10023183499503401</v>
      </c>
      <c r="BG331" s="40">
        <v>-0.14044293277226699</v>
      </c>
      <c r="BH331" s="40">
        <v>-3.94352616259585E-2</v>
      </c>
      <c r="BI331" s="40">
        <v>-4.7037453414373501E-2</v>
      </c>
      <c r="BJ331" s="40">
        <v>-7.3497647628297899E-2</v>
      </c>
      <c r="BK331" s="40">
        <v>-0.14846581067430301</v>
      </c>
      <c r="BL331" s="40">
        <v>-0.12107146814073901</v>
      </c>
      <c r="BM331" s="40">
        <v>7.8416942797449304E-2</v>
      </c>
      <c r="BN331" s="40">
        <v>0.10325417843644499</v>
      </c>
      <c r="BO331" s="40">
        <v>6.1797439010314599E-2</v>
      </c>
      <c r="BP331" s="40">
        <v>-1.9426100947652101E-2</v>
      </c>
      <c r="BQ331" s="40">
        <v>-2.5978032655882301E-2</v>
      </c>
      <c r="BR331" s="40">
        <v>0.19270308557076299</v>
      </c>
      <c r="BS331" s="40">
        <v>1.93546424629752</v>
      </c>
      <c r="BT331" s="40">
        <v>2.6101035768980201</v>
      </c>
      <c r="BU331" s="40">
        <v>2.8080802452032199</v>
      </c>
      <c r="BV331" s="40">
        <v>2.8939458915487299</v>
      </c>
      <c r="BW331" s="40">
        <v>2.55321602436489</v>
      </c>
      <c r="BX331" s="40">
        <v>3.3149975326977499E-2</v>
      </c>
      <c r="BY331" s="40">
        <v>-1.0255871829918199</v>
      </c>
      <c r="BZ331" s="40">
        <v>-0.952160699132094</v>
      </c>
      <c r="CA331" s="40">
        <v>-0.64844263844665295</v>
      </c>
      <c r="CB331" s="40">
        <v>-0.45606767385614799</v>
      </c>
      <c r="CC331" s="40">
        <v>-9.3298616280755906E-2</v>
      </c>
      <c r="CD331" s="40">
        <v>-3.7924624925034199E-2</v>
      </c>
      <c r="CE331" s="40">
        <v>-7.9757523336429298E-2</v>
      </c>
      <c r="CF331" s="40">
        <v>2.7560695014177201E-2</v>
      </c>
      <c r="CG331" s="40">
        <v>1.5392538526719001E-2</v>
      </c>
      <c r="CH331" s="40">
        <v>-1.8312260620542899E-2</v>
      </c>
      <c r="CI331" s="40">
        <v>-7.48084236187017E-2</v>
      </c>
      <c r="CJ331" s="40">
        <v>-4.8753121992052798E-2</v>
      </c>
      <c r="CK331" s="40">
        <v>0.12871201796270901</v>
      </c>
      <c r="CL331" s="40">
        <v>0.137340493653893</v>
      </c>
      <c r="CM331" s="40">
        <v>8.76720029678527E-2</v>
      </c>
      <c r="CN331" s="40">
        <v>2.16664751964811E-3</v>
      </c>
      <c r="CO331" s="40">
        <v>-4.9182350414810503E-3</v>
      </c>
      <c r="CP331" s="40">
        <v>0.25516586482342302</v>
      </c>
      <c r="CQ331" s="40">
        <v>2.03038151876257</v>
      </c>
      <c r="CR331" s="40">
        <v>2.7164793253383901</v>
      </c>
      <c r="CS331" s="40">
        <v>2.9187229254881002</v>
      </c>
      <c r="CT331" s="40">
        <v>3.0093965200409301</v>
      </c>
      <c r="CU331" s="40">
        <v>2.6764602632167098</v>
      </c>
      <c r="CV331" s="40">
        <v>0.107736071175</v>
      </c>
      <c r="CW331" s="40">
        <v>-0.94727539480128098</v>
      </c>
      <c r="CX331" s="40">
        <v>-0.85865028884302397</v>
      </c>
      <c r="CY331" s="40">
        <v>-0.55260110430655496</v>
      </c>
      <c r="CZ331" s="40">
        <v>-0.389457918482503</v>
      </c>
      <c r="DA331" s="40">
        <v>-3.4101554448469601E-2</v>
      </c>
      <c r="DB331" s="40">
        <v>2.43825851449655E-2</v>
      </c>
      <c r="DC331" s="40">
        <v>-1.9072113900591901E-2</v>
      </c>
      <c r="DD331" s="40">
        <v>9.4556651654312901E-2</v>
      </c>
      <c r="DE331" s="40">
        <v>7.7822530467811499E-2</v>
      </c>
      <c r="DF331" s="40">
        <v>3.6873126387212102E-2</v>
      </c>
      <c r="DG331" s="40">
        <v>-1.1510365631003301E-3</v>
      </c>
      <c r="DH331" s="40">
        <v>2.3565224156633799E-2</v>
      </c>
      <c r="DI331" s="40">
        <v>0.179007093127968</v>
      </c>
      <c r="DJ331" s="40">
        <v>0.17142680887133999</v>
      </c>
      <c r="DK331" s="40">
        <v>0.113546566925391</v>
      </c>
      <c r="DL331" s="40">
        <v>2.37593959869483E-2</v>
      </c>
      <c r="DM331" s="40">
        <v>1.61415625729203E-2</v>
      </c>
      <c r="DN331" s="40">
        <v>0.31762864407608299</v>
      </c>
      <c r="DO331" s="40">
        <v>2.1252987912276202</v>
      </c>
      <c r="DP331" s="40">
        <v>2.8228550737787601</v>
      </c>
      <c r="DQ331" s="40">
        <v>3.0293656057729801</v>
      </c>
      <c r="DR331" s="40">
        <v>3.1248471485331399</v>
      </c>
      <c r="DS331" s="40">
        <v>2.7997045020685301</v>
      </c>
      <c r="DT331" s="40">
        <v>0.18232216702302301</v>
      </c>
      <c r="DU331" s="40">
        <v>-0.86896360661074601</v>
      </c>
      <c r="DV331" s="40">
        <v>-0.76513987855395504</v>
      </c>
      <c r="DW331" s="40">
        <v>-0.45675957016645702</v>
      </c>
      <c r="DX331" s="40">
        <v>-0.322848163108859</v>
      </c>
      <c r="DY331" s="40">
        <v>5.13696009088873E-2</v>
      </c>
      <c r="DZ331" s="40">
        <v>0.114344300590645</v>
      </c>
      <c r="EA331" s="40">
        <v>6.8547979010613103E-2</v>
      </c>
      <c r="EB331" s="40">
        <v>0.191288172460649</v>
      </c>
      <c r="EC331" s="40">
        <v>0.16796152343461099</v>
      </c>
      <c r="ED331" s="40">
        <v>0.116552060449158</v>
      </c>
      <c r="EE331" s="40">
        <v>0.105198531766533</v>
      </c>
      <c r="EF331" s="40">
        <v>0.127981430088839</v>
      </c>
      <c r="EG331" s="40">
        <v>0.25162519358942098</v>
      </c>
      <c r="EH331" s="40">
        <v>0.22064203431216201</v>
      </c>
      <c r="EI331" s="40">
        <v>0.150905327772072</v>
      </c>
      <c r="EJ331" s="40">
        <v>5.4935895321825197E-2</v>
      </c>
      <c r="EK331" s="40">
        <v>4.6548565521726301E-2</v>
      </c>
      <c r="EL331" s="40">
        <v>0.40781497671336497</v>
      </c>
      <c r="EM331" s="40">
        <v>2.2623442575033201</v>
      </c>
      <c r="EN331" s="40">
        <v>2.97644475947906</v>
      </c>
      <c r="EO331" s="40">
        <v>3.1891160633645299</v>
      </c>
      <c r="EP331" s="40">
        <v>3.2915395197173298</v>
      </c>
      <c r="EQ331" s="40">
        <v>2.97764960879777</v>
      </c>
      <c r="ER331" s="40">
        <v>0.29001264334744298</v>
      </c>
      <c r="ES331" s="40">
        <v>-0.75589382227400104</v>
      </c>
      <c r="ET331" s="40">
        <v>-0.63012569781655603</v>
      </c>
      <c r="EU331" s="40">
        <v>-0.31837961682715199</v>
      </c>
      <c r="EV331" s="40">
        <v>-0.226674255593212</v>
      </c>
      <c r="EW331" s="40">
        <v>71.169095624164697</v>
      </c>
      <c r="EX331" s="40">
        <v>70.079918168487495</v>
      </c>
      <c r="EY331" s="40">
        <v>69.089810315050997</v>
      </c>
      <c r="EZ331" s="40">
        <v>67.470225183492204</v>
      </c>
      <c r="FA331" s="40">
        <v>66.324660501440704</v>
      </c>
      <c r="FB331" s="40">
        <v>66.002096852511301</v>
      </c>
      <c r="FC331" s="40">
        <v>65.071206858220904</v>
      </c>
      <c r="FD331" s="40">
        <v>65.777044205275899</v>
      </c>
      <c r="FE331" s="40">
        <v>70.313636789446207</v>
      </c>
      <c r="FF331" s="40">
        <v>75.980617605725698</v>
      </c>
      <c r="FG331" s="40">
        <v>81.584645300485406</v>
      </c>
      <c r="FH331" s="40">
        <v>86.126367998198702</v>
      </c>
      <c r="FI331" s="40">
        <v>89.721116986938696</v>
      </c>
      <c r="FJ331" s="40">
        <v>92.635100564646095</v>
      </c>
      <c r="FK331" s="40">
        <v>94.394104924094805</v>
      </c>
      <c r="FL331" s="40">
        <v>95.814940901577202</v>
      </c>
      <c r="FM331" s="40">
        <v>96.051750297218305</v>
      </c>
      <c r="FN331" s="40">
        <v>95.552579612181404</v>
      </c>
      <c r="FO331" s="40">
        <v>94.252784750369401</v>
      </c>
      <c r="FP331" s="40">
        <v>91.146922899897504</v>
      </c>
      <c r="FQ331" s="40">
        <v>85.365609853992495</v>
      </c>
      <c r="FR331" s="40">
        <v>80.862937544195802</v>
      </c>
      <c r="FS331" s="40">
        <v>77.865856465442405</v>
      </c>
      <c r="FT331" s="40">
        <v>75.563857737477704</v>
      </c>
      <c r="FU331" s="40">
        <v>1.39324504341034E-2</v>
      </c>
      <c r="FV331" s="40">
        <v>0</v>
      </c>
      <c r="FW331" s="40">
        <v>0</v>
      </c>
      <c r="FX331" s="41">
        <v>1</v>
      </c>
      <c r="FY331" s="22"/>
      <c r="FZ331" s="22"/>
    </row>
    <row r="332" spans="1:182" x14ac:dyDescent="0.2">
      <c r="A332" t="s">
        <v>42</v>
      </c>
      <c r="B332" t="s">
        <v>58</v>
      </c>
      <c r="C332" t="s">
        <v>3</v>
      </c>
      <c r="D332" t="s">
        <v>79</v>
      </c>
      <c r="E332" t="s">
        <v>1</v>
      </c>
      <c r="F332" s="22" t="s">
        <v>78</v>
      </c>
      <c r="G332" s="35">
        <v>43691</v>
      </c>
      <c r="H332" s="40">
        <v>3373</v>
      </c>
      <c r="I332" s="40">
        <v>3.0119228221474401</v>
      </c>
      <c r="J332" s="40">
        <v>2.61740729725412</v>
      </c>
      <c r="K332" s="40">
        <v>2.3846641733972498</v>
      </c>
      <c r="L332" s="40">
        <v>2.2068865013317298</v>
      </c>
      <c r="M332" s="40">
        <v>2.1384570101540601</v>
      </c>
      <c r="N332" s="40">
        <v>2.2142198533061199</v>
      </c>
      <c r="O332" s="40">
        <v>2.4360133442556999</v>
      </c>
      <c r="P332" s="40">
        <v>2.6702952501524502</v>
      </c>
      <c r="Q332" s="40">
        <v>2.8943975043550401</v>
      </c>
      <c r="R332" s="40">
        <v>3.1933169867598101</v>
      </c>
      <c r="S332" s="40">
        <v>3.6510539690195101</v>
      </c>
      <c r="T332" s="40">
        <v>4.2938288000329701</v>
      </c>
      <c r="U332" s="40">
        <v>4.99965454739195</v>
      </c>
      <c r="V332" s="40">
        <v>5.7890814642268902</v>
      </c>
      <c r="W332" s="40">
        <v>6.5549939382357696</v>
      </c>
      <c r="X332" s="40">
        <v>7.4038354255555898</v>
      </c>
      <c r="Y332" s="40">
        <v>8.0659316074632397</v>
      </c>
      <c r="Z332" s="40">
        <v>8.6327662378610608</v>
      </c>
      <c r="AA332" s="40">
        <v>8.6828464622568209</v>
      </c>
      <c r="AB332" s="40">
        <v>8.1663743567737193</v>
      </c>
      <c r="AC332" s="40">
        <v>7.1965460557206704</v>
      </c>
      <c r="AD332" s="40">
        <v>6.2599623398285198</v>
      </c>
      <c r="AE332" s="40">
        <v>5.0575124460475802</v>
      </c>
      <c r="AF332" s="40">
        <v>4.0663737885056204</v>
      </c>
      <c r="AG332" s="40">
        <v>-0.134139745860925</v>
      </c>
      <c r="AH332" s="40">
        <v>-8.45507142486112E-2</v>
      </c>
      <c r="AI332" s="40">
        <v>-5.0805063929295402E-2</v>
      </c>
      <c r="AJ332" s="40">
        <v>-4.93475559904345E-2</v>
      </c>
      <c r="AK332" s="40">
        <v>-4.5679406608447201E-2</v>
      </c>
      <c r="AL332" s="40">
        <v>-1.1227345528577201E-2</v>
      </c>
      <c r="AM332" s="40">
        <v>-1.98248610834517E-2</v>
      </c>
      <c r="AN332" s="40">
        <v>-3.47691199104085E-2</v>
      </c>
      <c r="AO332" s="40">
        <v>-3.1352396734409899E-2</v>
      </c>
      <c r="AP332" s="40">
        <v>-0.103044261488397</v>
      </c>
      <c r="AQ332" s="40">
        <v>-7.3407013529054405E-2</v>
      </c>
      <c r="AR332" s="40">
        <v>-3.3572443350022102E-2</v>
      </c>
      <c r="AS332" s="40">
        <v>-2.6221445207899999E-2</v>
      </c>
      <c r="AT332" s="40">
        <v>2.6642530073898501E-3</v>
      </c>
      <c r="AU332" s="40">
        <v>1.38787507437959</v>
      </c>
      <c r="AV332" s="40">
        <v>1.78728513396699</v>
      </c>
      <c r="AW332" s="40">
        <v>1.9723782198162001</v>
      </c>
      <c r="AX332" s="40">
        <v>2.0223107169471399</v>
      </c>
      <c r="AY332" s="40">
        <v>1.26406990551132</v>
      </c>
      <c r="AZ332" s="40">
        <v>-1.08433085894535</v>
      </c>
      <c r="BA332" s="40">
        <v>-1.1570157113748301</v>
      </c>
      <c r="BB332" s="40">
        <v>-0.885639470638524</v>
      </c>
      <c r="BC332" s="40">
        <v>-0.55834813227867097</v>
      </c>
      <c r="BD332" s="40">
        <v>-0.34952437838380401</v>
      </c>
      <c r="BE332" s="40">
        <v>-0.10672059365451</v>
      </c>
      <c r="BF332" s="40">
        <v>-6.2562145413798495E-2</v>
      </c>
      <c r="BG332" s="40">
        <v>-3.4665192474406803E-2</v>
      </c>
      <c r="BH332" s="40">
        <v>-3.3750817058417697E-2</v>
      </c>
      <c r="BI332" s="40">
        <v>-2.96138234232242E-2</v>
      </c>
      <c r="BJ332" s="40">
        <v>3.5391229139693598E-3</v>
      </c>
      <c r="BK332" s="40">
        <v>4.2593714261649602E-4</v>
      </c>
      <c r="BL332" s="40">
        <v>-7.7544216672357702E-3</v>
      </c>
      <c r="BM332" s="40">
        <v>-8.9153544586987096E-3</v>
      </c>
      <c r="BN332" s="40">
        <v>-7.8357241538602102E-2</v>
      </c>
      <c r="BO332" s="40">
        <v>-4.88932395826919E-2</v>
      </c>
      <c r="BP332" s="40">
        <v>-1.5297355336496701E-2</v>
      </c>
      <c r="BQ332" s="40">
        <v>-7.8457309542005506E-3</v>
      </c>
      <c r="BR332" s="40">
        <v>3.8980198459056099E-2</v>
      </c>
      <c r="BS332" s="40">
        <v>1.4408002151225701</v>
      </c>
      <c r="BT332" s="40">
        <v>1.8559184106742499</v>
      </c>
      <c r="BU332" s="40">
        <v>2.0509830406496299</v>
      </c>
      <c r="BV332" s="40">
        <v>2.11139507206898</v>
      </c>
      <c r="BW332" s="40">
        <v>1.3499160800505301</v>
      </c>
      <c r="BX332" s="40">
        <v>-1.02488951161038</v>
      </c>
      <c r="BY332" s="40">
        <v>-1.0966423199419699</v>
      </c>
      <c r="BZ332" s="40">
        <v>-0.83449965609848997</v>
      </c>
      <c r="CA332" s="40">
        <v>-0.51078852607305703</v>
      </c>
      <c r="CB332" s="40">
        <v>-0.31164410698893802</v>
      </c>
      <c r="CC332" s="40">
        <v>-8.7730172362488604E-2</v>
      </c>
      <c r="CD332" s="40">
        <v>-4.7332929621925403E-2</v>
      </c>
      <c r="CE332" s="40">
        <v>-2.3486766671157702E-2</v>
      </c>
      <c r="CF332" s="40">
        <v>-2.2948563185981201E-2</v>
      </c>
      <c r="CG332" s="40">
        <v>-1.8486849449243399E-2</v>
      </c>
      <c r="CH332" s="40">
        <v>1.37663339746268E-2</v>
      </c>
      <c r="CI332" s="40">
        <v>1.44515783045916E-2</v>
      </c>
      <c r="CJ332" s="40">
        <v>1.095587604192E-2</v>
      </c>
      <c r="CK332" s="40">
        <v>6.6244726721694002E-3</v>
      </c>
      <c r="CL332" s="40">
        <v>-6.1259086724703399E-2</v>
      </c>
      <c r="CM332" s="40">
        <v>-3.19150744230162E-2</v>
      </c>
      <c r="CN332" s="40">
        <v>-2.6400850491819102E-3</v>
      </c>
      <c r="CO332" s="40">
        <v>4.8812327605240596E-3</v>
      </c>
      <c r="CP332" s="40">
        <v>6.41325116507038E-2</v>
      </c>
      <c r="CQ332" s="40">
        <v>1.4774560063769</v>
      </c>
      <c r="CR332" s="40">
        <v>1.9034536090462</v>
      </c>
      <c r="CS332" s="40">
        <v>2.1054245001073499</v>
      </c>
      <c r="CT332" s="40">
        <v>2.1730946250513599</v>
      </c>
      <c r="CU332" s="40">
        <v>1.40937287902576</v>
      </c>
      <c r="CV332" s="40">
        <v>-0.983720615520567</v>
      </c>
      <c r="CW332" s="40">
        <v>-1.0548278929492201</v>
      </c>
      <c r="CX332" s="40">
        <v>-0.79908037633374696</v>
      </c>
      <c r="CY332" s="40">
        <v>-0.477848887694452</v>
      </c>
      <c r="CZ332" s="40">
        <v>-0.28540834641439</v>
      </c>
      <c r="DA332" s="40">
        <v>-6.8739751070467203E-2</v>
      </c>
      <c r="DB332" s="40">
        <v>-3.2103713830052401E-2</v>
      </c>
      <c r="DC332" s="40">
        <v>-1.23083408679086E-2</v>
      </c>
      <c r="DD332" s="40">
        <v>-1.21463093135447E-2</v>
      </c>
      <c r="DE332" s="40">
        <v>-7.3598754752625499E-3</v>
      </c>
      <c r="DF332" s="40">
        <v>2.3993545035284201E-2</v>
      </c>
      <c r="DG332" s="40">
        <v>2.8477219466566801E-2</v>
      </c>
      <c r="DH332" s="40">
        <v>2.96661737510759E-2</v>
      </c>
      <c r="DI332" s="40">
        <v>2.2164299803037499E-2</v>
      </c>
      <c r="DJ332" s="40">
        <v>-4.41609319108048E-2</v>
      </c>
      <c r="DK332" s="40">
        <v>-1.49369092633404E-2</v>
      </c>
      <c r="DL332" s="40">
        <v>1.00171852381329E-2</v>
      </c>
      <c r="DM332" s="40">
        <v>1.7608196475248701E-2</v>
      </c>
      <c r="DN332" s="40">
        <v>8.9284824842351604E-2</v>
      </c>
      <c r="DO332" s="40">
        <v>1.5141117976312199</v>
      </c>
      <c r="DP332" s="40">
        <v>1.9509888074181501</v>
      </c>
      <c r="DQ332" s="40">
        <v>2.15986595956507</v>
      </c>
      <c r="DR332" s="40">
        <v>2.2347941780337401</v>
      </c>
      <c r="DS332" s="40">
        <v>1.46882967800099</v>
      </c>
      <c r="DT332" s="40">
        <v>-0.94255171943075799</v>
      </c>
      <c r="DU332" s="40">
        <v>-1.01301346595648</v>
      </c>
      <c r="DV332" s="40">
        <v>-0.76366109656900405</v>
      </c>
      <c r="DW332" s="40">
        <v>-0.44490924931584702</v>
      </c>
      <c r="DX332" s="40">
        <v>-0.25917258583984198</v>
      </c>
      <c r="DY332" s="40">
        <v>-4.1320598864052399E-2</v>
      </c>
      <c r="DZ332" s="40">
        <v>-1.0115144995239699E-2</v>
      </c>
      <c r="EA332" s="40">
        <v>3.83153058697993E-3</v>
      </c>
      <c r="EB332" s="40">
        <v>3.45042961847209E-3</v>
      </c>
      <c r="EC332" s="40">
        <v>8.7057077099603995E-3</v>
      </c>
      <c r="ED332" s="40">
        <v>3.8760013477830799E-2</v>
      </c>
      <c r="EE332" s="40">
        <v>4.8728017692635003E-2</v>
      </c>
      <c r="EF332" s="40">
        <v>5.6680871994248601E-2</v>
      </c>
      <c r="EG332" s="40">
        <v>4.4601342078748697E-2</v>
      </c>
      <c r="EH332" s="40">
        <v>-1.9473911961010199E-2</v>
      </c>
      <c r="EI332" s="40">
        <v>9.5768646830220894E-3</v>
      </c>
      <c r="EJ332" s="40">
        <v>2.8292273251658302E-2</v>
      </c>
      <c r="EK332" s="40">
        <v>3.5983910728948097E-2</v>
      </c>
      <c r="EL332" s="40">
        <v>0.125600770294018</v>
      </c>
      <c r="EM332" s="40">
        <v>1.5670369383742</v>
      </c>
      <c r="EN332" s="40">
        <v>2.0196220841254102</v>
      </c>
      <c r="EO332" s="40">
        <v>2.2384707803985</v>
      </c>
      <c r="EP332" s="40">
        <v>2.3238785331555798</v>
      </c>
      <c r="EQ332" s="40">
        <v>1.5546758525402</v>
      </c>
      <c r="ER332" s="40">
        <v>-0.88311037209578302</v>
      </c>
      <c r="ES332" s="40">
        <v>-0.95264007452361599</v>
      </c>
      <c r="ET332" s="40">
        <v>-0.71252128202897103</v>
      </c>
      <c r="EU332" s="40">
        <v>-0.39734964311023302</v>
      </c>
      <c r="EV332" s="40">
        <v>-0.22129231444497699</v>
      </c>
      <c r="EW332" s="40">
        <v>75.053469642977404</v>
      </c>
      <c r="EX332" s="40">
        <v>73.810100054771496</v>
      </c>
      <c r="EY332" s="40">
        <v>72.541088004371801</v>
      </c>
      <c r="EZ332" s="40">
        <v>70.315944112454602</v>
      </c>
      <c r="FA332" s="40">
        <v>69.161395766265201</v>
      </c>
      <c r="FB332" s="40">
        <v>68.743733459712502</v>
      </c>
      <c r="FC332" s="40">
        <v>67.988946705638497</v>
      </c>
      <c r="FD332" s="40">
        <v>68.6934258927798</v>
      </c>
      <c r="FE332" s="40">
        <v>73.576554837020893</v>
      </c>
      <c r="FF332" s="40">
        <v>79.192261577659593</v>
      </c>
      <c r="FG332" s="40">
        <v>84.398423755373301</v>
      </c>
      <c r="FH332" s="40">
        <v>88.722746191542498</v>
      </c>
      <c r="FI332" s="40">
        <v>92.720925225101297</v>
      </c>
      <c r="FJ332" s="40">
        <v>96.072737833882002</v>
      </c>
      <c r="FK332" s="40">
        <v>98.250533634934897</v>
      </c>
      <c r="FL332" s="40">
        <v>99.441484101218506</v>
      </c>
      <c r="FM332" s="40">
        <v>100.001834946717</v>
      </c>
      <c r="FN332" s="40">
        <v>100.273139338454</v>
      </c>
      <c r="FO332" s="40">
        <v>99.876189836631696</v>
      </c>
      <c r="FP332" s="40">
        <v>97.299589889558007</v>
      </c>
      <c r="FQ332" s="40">
        <v>91.385050326564695</v>
      </c>
      <c r="FR332" s="40">
        <v>86.322872680102606</v>
      </c>
      <c r="FS332" s="40">
        <v>82.5998084866455</v>
      </c>
      <c r="FT332" s="40">
        <v>80.045846632322494</v>
      </c>
      <c r="FU332" s="40">
        <v>2.9374533106973501E-2</v>
      </c>
      <c r="FV332" s="40">
        <v>0</v>
      </c>
      <c r="FW332" s="40">
        <v>0</v>
      </c>
      <c r="FX332" s="41">
        <v>1</v>
      </c>
      <c r="FY332" s="22"/>
      <c r="FZ332" s="22"/>
    </row>
    <row r="333" spans="1:182" x14ac:dyDescent="0.2">
      <c r="A333" t="s">
        <v>42</v>
      </c>
      <c r="B333" t="s">
        <v>58</v>
      </c>
      <c r="C333" t="s">
        <v>3</v>
      </c>
      <c r="D333" t="s">
        <v>79</v>
      </c>
      <c r="E333" t="s">
        <v>77</v>
      </c>
      <c r="F333" s="22" t="s">
        <v>1</v>
      </c>
      <c r="G333" s="35">
        <v>43691</v>
      </c>
      <c r="H333" s="40">
        <v>12128</v>
      </c>
      <c r="I333" s="40">
        <v>11.1048897517532</v>
      </c>
      <c r="J333" s="40">
        <v>9.8526471738370809</v>
      </c>
      <c r="K333" s="40">
        <v>9.0524791339949608</v>
      </c>
      <c r="L333" s="40">
        <v>8.5488205548839797</v>
      </c>
      <c r="M333" s="40">
        <v>8.3916020245990506</v>
      </c>
      <c r="N333" s="40">
        <v>8.7778063872975292</v>
      </c>
      <c r="O333" s="40">
        <v>9.7172635677553298</v>
      </c>
      <c r="P333" s="40">
        <v>10.404539176485599</v>
      </c>
      <c r="Q333" s="40">
        <v>10.735617343971301</v>
      </c>
      <c r="R333" s="40">
        <v>11.361875923012899</v>
      </c>
      <c r="S333" s="40">
        <v>12.383133469376901</v>
      </c>
      <c r="T333" s="40">
        <v>13.8989457040277</v>
      </c>
      <c r="U333" s="40">
        <v>15.7113662935579</v>
      </c>
      <c r="V333" s="40">
        <v>17.8378336735333</v>
      </c>
      <c r="W333" s="40">
        <v>19.918250736246701</v>
      </c>
      <c r="X333" s="40">
        <v>22.586926156567898</v>
      </c>
      <c r="Y333" s="40">
        <v>24.793286752004299</v>
      </c>
      <c r="Z333" s="40">
        <v>26.767318917044101</v>
      </c>
      <c r="AA333" s="40">
        <v>27.015135216396299</v>
      </c>
      <c r="AB333" s="40">
        <v>25.133197711566101</v>
      </c>
      <c r="AC333" s="40">
        <v>22.911328934629701</v>
      </c>
      <c r="AD333" s="40">
        <v>20.716492054531301</v>
      </c>
      <c r="AE333" s="40">
        <v>17.255638784092699</v>
      </c>
      <c r="AF333" s="40">
        <v>14.1620423708417</v>
      </c>
      <c r="AG333" s="40">
        <v>-0.29387380155610598</v>
      </c>
      <c r="AH333" s="40">
        <v>-0.227204698395577</v>
      </c>
      <c r="AI333" s="40">
        <v>-0.24942052474606899</v>
      </c>
      <c r="AJ333" s="40">
        <v>-0.17519766774467899</v>
      </c>
      <c r="AK333" s="40">
        <v>-0.15683621020300401</v>
      </c>
      <c r="AL333" s="40">
        <v>-9.85950450364559E-2</v>
      </c>
      <c r="AM333" s="40">
        <v>-0.13201774977511599</v>
      </c>
      <c r="AN333" s="40">
        <v>-0.151253236636535</v>
      </c>
      <c r="AO333" s="40">
        <v>-4.9410269589205601E-2</v>
      </c>
      <c r="AP333" s="40">
        <v>-7.8699510836785905E-2</v>
      </c>
      <c r="AQ333" s="40">
        <v>-4.1839584348883102E-2</v>
      </c>
      <c r="AR333" s="40">
        <v>-4.7258726836310203E-2</v>
      </c>
      <c r="AS333" s="40">
        <v>-3.8175111939870297E-2</v>
      </c>
      <c r="AT333" s="40">
        <v>5.9428682976868701E-2</v>
      </c>
      <c r="AU333" s="40">
        <v>2.2269433642320502</v>
      </c>
      <c r="AV333" s="40">
        <v>2.9695910145132598</v>
      </c>
      <c r="AW333" s="40">
        <v>3.2604384716960801</v>
      </c>
      <c r="AX333" s="40">
        <v>3.37054702738028</v>
      </c>
      <c r="AY333" s="40">
        <v>2.7446806472128999</v>
      </c>
      <c r="AZ333" s="40">
        <v>-0.74994828259951296</v>
      </c>
      <c r="BA333" s="40">
        <v>-1.57984480598201</v>
      </c>
      <c r="BB333" s="40">
        <v>-1.3344085734354301</v>
      </c>
      <c r="BC333" s="40">
        <v>-1.0142138336278901</v>
      </c>
      <c r="BD333" s="40">
        <v>-0.700795470657125</v>
      </c>
      <c r="BE333" s="40">
        <v>-0.227947530658794</v>
      </c>
      <c r="BF333" s="40">
        <v>-0.15014919083980699</v>
      </c>
      <c r="BG333" s="40">
        <v>-0.17711424398245301</v>
      </c>
      <c r="BH333" s="40">
        <v>-0.102095237188413</v>
      </c>
      <c r="BI333" s="40">
        <v>-8.8109704533203506E-2</v>
      </c>
      <c r="BJ333" s="40">
        <v>-4.8262653295424403E-2</v>
      </c>
      <c r="BK333" s="40">
        <v>-5.6808501804294302E-2</v>
      </c>
      <c r="BL333" s="40">
        <v>-8.7527176173191404E-2</v>
      </c>
      <c r="BM333" s="40">
        <v>1.4995920870945799E-2</v>
      </c>
      <c r="BN333" s="40">
        <v>-2.7899318678236602E-2</v>
      </c>
      <c r="BO333" s="40">
        <v>-6.57407520171967E-3</v>
      </c>
      <c r="BP333" s="40">
        <v>-2.2264810707649602E-2</v>
      </c>
      <c r="BQ333" s="40">
        <v>-1.3864202417850699E-2</v>
      </c>
      <c r="BR333" s="40">
        <v>0.15369317508239599</v>
      </c>
      <c r="BS333" s="40">
        <v>2.3600430572509401</v>
      </c>
      <c r="BT333" s="40">
        <v>3.15467962300698</v>
      </c>
      <c r="BU333" s="40">
        <v>3.4616534153099501</v>
      </c>
      <c r="BV333" s="40">
        <v>3.5830007689209902</v>
      </c>
      <c r="BW333" s="40">
        <v>2.9562609556899702</v>
      </c>
      <c r="BX333" s="40">
        <v>-0.63184469908849406</v>
      </c>
      <c r="BY333" s="40">
        <v>-1.4666634509965699</v>
      </c>
      <c r="BZ333" s="40">
        <v>-1.2206439778131299</v>
      </c>
      <c r="CA333" s="40">
        <v>-0.86487404879794105</v>
      </c>
      <c r="CB333" s="40">
        <v>-0.58913149838903001</v>
      </c>
      <c r="CC333" s="40">
        <v>-0.18228719626453899</v>
      </c>
      <c r="CD333" s="40">
        <v>-9.67807810385648E-2</v>
      </c>
      <c r="CE333" s="40">
        <v>-0.12703513419002799</v>
      </c>
      <c r="CF333" s="40">
        <v>-5.1464716474887102E-2</v>
      </c>
      <c r="CG333" s="40">
        <v>-4.0509936065794498E-2</v>
      </c>
      <c r="CH333" s="40">
        <v>-1.34025921016426E-2</v>
      </c>
      <c r="CI333" s="40">
        <v>-4.7188057673809604E-3</v>
      </c>
      <c r="CJ333" s="40">
        <v>-4.3390700823067702E-2</v>
      </c>
      <c r="CK333" s="40">
        <v>5.9603452184998802E-2</v>
      </c>
      <c r="CL333" s="40">
        <v>7.2847396596718E-3</v>
      </c>
      <c r="CM333" s="40">
        <v>1.7850709005342101E-2</v>
      </c>
      <c r="CN333" s="40">
        <v>-4.9541005351568098E-3</v>
      </c>
      <c r="CO333" s="40">
        <v>2.9734594595050398E-3</v>
      </c>
      <c r="CP333" s="40">
        <v>0.21898047515958599</v>
      </c>
      <c r="CQ333" s="40">
        <v>2.4522274991782198</v>
      </c>
      <c r="CR333" s="40">
        <v>3.28287142941985</v>
      </c>
      <c r="CS333" s="40">
        <v>3.6010142723018599</v>
      </c>
      <c r="CT333" s="40">
        <v>3.7301455831206298</v>
      </c>
      <c r="CU333" s="40">
        <v>3.1028008328104302</v>
      </c>
      <c r="CV333" s="40">
        <v>-0.55004651692416795</v>
      </c>
      <c r="CW333" s="40">
        <v>-1.3882743893146201</v>
      </c>
      <c r="CX333" s="40">
        <v>-1.1418509654428</v>
      </c>
      <c r="CY333" s="40">
        <v>-0.76144176875402603</v>
      </c>
      <c r="CZ333" s="40">
        <v>-0.511793371354759</v>
      </c>
      <c r="DA333" s="40">
        <v>-0.136626861870284</v>
      </c>
      <c r="DB333" s="40">
        <v>-4.3412371237322403E-2</v>
      </c>
      <c r="DC333" s="40">
        <v>-7.6956024397603295E-2</v>
      </c>
      <c r="DD333" s="40">
        <v>-8.3419576136073404E-4</v>
      </c>
      <c r="DE333" s="40">
        <v>7.0898324016144603E-3</v>
      </c>
      <c r="DF333" s="40">
        <v>2.14574690921393E-2</v>
      </c>
      <c r="DG333" s="40">
        <v>4.7370890269532402E-2</v>
      </c>
      <c r="DH333" s="40">
        <v>7.4577452705605195E-4</v>
      </c>
      <c r="DI333" s="40">
        <v>0.104210983499052</v>
      </c>
      <c r="DJ333" s="40">
        <v>4.2468797997580202E-2</v>
      </c>
      <c r="DK333" s="40">
        <v>4.2275493212403897E-2</v>
      </c>
      <c r="DL333" s="40">
        <v>1.23566096373359E-2</v>
      </c>
      <c r="DM333" s="40">
        <v>1.9811121336860801E-2</v>
      </c>
      <c r="DN333" s="40">
        <v>0.28426777523677699</v>
      </c>
      <c r="DO333" s="40">
        <v>2.5444119411055</v>
      </c>
      <c r="DP333" s="40">
        <v>3.41106323583272</v>
      </c>
      <c r="DQ333" s="40">
        <v>3.7403751292937799</v>
      </c>
      <c r="DR333" s="40">
        <v>3.8772903973202602</v>
      </c>
      <c r="DS333" s="40">
        <v>3.2493407099308902</v>
      </c>
      <c r="DT333" s="40">
        <v>-0.46824833475984301</v>
      </c>
      <c r="DU333" s="40">
        <v>-1.3098853276326701</v>
      </c>
      <c r="DV333" s="40">
        <v>-1.06305795307248</v>
      </c>
      <c r="DW333" s="40">
        <v>-0.658009488710112</v>
      </c>
      <c r="DX333" s="40">
        <v>-0.43445524432048799</v>
      </c>
      <c r="DY333" s="40">
        <v>-7.0700590972972294E-2</v>
      </c>
      <c r="DZ333" s="40">
        <v>3.3643136318446898E-2</v>
      </c>
      <c r="EA333" s="40">
        <v>-4.6497436339869198E-3</v>
      </c>
      <c r="EB333" s="40">
        <v>7.2268234794905101E-2</v>
      </c>
      <c r="EC333" s="40">
        <v>7.5816338071414496E-2</v>
      </c>
      <c r="ED333" s="40">
        <v>7.1789860833170696E-2</v>
      </c>
      <c r="EE333" s="40">
        <v>0.122580138240355</v>
      </c>
      <c r="EF333" s="40">
        <v>6.4471834990399796E-2</v>
      </c>
      <c r="EG333" s="40">
        <v>0.168617173959203</v>
      </c>
      <c r="EH333" s="40">
        <v>9.3268990156129494E-2</v>
      </c>
      <c r="EI333" s="40">
        <v>7.7541002359567304E-2</v>
      </c>
      <c r="EJ333" s="40">
        <v>3.7350525765996602E-2</v>
      </c>
      <c r="EK333" s="40">
        <v>4.4122030858880397E-2</v>
      </c>
      <c r="EL333" s="40">
        <v>0.378532267342303</v>
      </c>
      <c r="EM333" s="40">
        <v>2.6775116341243899</v>
      </c>
      <c r="EN333" s="40">
        <v>3.59615184432643</v>
      </c>
      <c r="EO333" s="40">
        <v>3.9415900729076401</v>
      </c>
      <c r="EP333" s="40">
        <v>4.0897441388609801</v>
      </c>
      <c r="EQ333" s="40">
        <v>3.46092101840796</v>
      </c>
      <c r="ER333" s="40">
        <v>-0.35014475124882399</v>
      </c>
      <c r="ES333" s="40">
        <v>-1.1967039726472299</v>
      </c>
      <c r="ET333" s="40">
        <v>-0.94929335745017396</v>
      </c>
      <c r="EU333" s="40">
        <v>-0.50866970388015897</v>
      </c>
      <c r="EV333" s="40">
        <v>-0.322791272052393</v>
      </c>
      <c r="EW333" s="40">
        <v>70.094664336237102</v>
      </c>
      <c r="EX333" s="40">
        <v>69.062407454859397</v>
      </c>
      <c r="EY333" s="40">
        <v>68.0465207506588</v>
      </c>
      <c r="EZ333" s="40">
        <v>66.461955678318304</v>
      </c>
      <c r="FA333" s="40">
        <v>65.343649113067301</v>
      </c>
      <c r="FB333" s="40">
        <v>65.125249175716803</v>
      </c>
      <c r="FC333" s="40">
        <v>64.283931120761196</v>
      </c>
      <c r="FD333" s="40">
        <v>65.049796894445095</v>
      </c>
      <c r="FE333" s="40">
        <v>69.782205223651701</v>
      </c>
      <c r="FF333" s="40">
        <v>75.594142931647497</v>
      </c>
      <c r="FG333" s="40">
        <v>81.311131521819306</v>
      </c>
      <c r="FH333" s="40">
        <v>85.914849651908995</v>
      </c>
      <c r="FI333" s="40">
        <v>89.529460421720103</v>
      </c>
      <c r="FJ333" s="40">
        <v>92.433592998774998</v>
      </c>
      <c r="FK333" s="40">
        <v>94.092445710015994</v>
      </c>
      <c r="FL333" s="40">
        <v>95.411150985940395</v>
      </c>
      <c r="FM333" s="40">
        <v>95.5241678125345</v>
      </c>
      <c r="FN333" s="40">
        <v>94.834818923546493</v>
      </c>
      <c r="FO333" s="40">
        <v>93.478754452273293</v>
      </c>
      <c r="FP333" s="40">
        <v>90.2615228603849</v>
      </c>
      <c r="FQ333" s="40">
        <v>84.3316088924756</v>
      </c>
      <c r="FR333" s="40">
        <v>79.793303306556894</v>
      </c>
      <c r="FS333" s="40">
        <v>76.824468372346203</v>
      </c>
      <c r="FT333" s="40">
        <v>74.505804196708695</v>
      </c>
      <c r="FU333" s="40">
        <v>2.0548083278728799E-2</v>
      </c>
      <c r="FV333" s="40">
        <v>0</v>
      </c>
      <c r="FW333" s="40">
        <v>0</v>
      </c>
      <c r="FX333" s="41">
        <v>1</v>
      </c>
      <c r="FY333" s="22"/>
      <c r="FZ333" s="22"/>
    </row>
    <row r="334" spans="1:182" x14ac:dyDescent="0.2">
      <c r="A334" t="s">
        <v>42</v>
      </c>
      <c r="B334" t="s">
        <v>58</v>
      </c>
      <c r="C334" t="s">
        <v>3</v>
      </c>
      <c r="D334" t="s">
        <v>79</v>
      </c>
      <c r="E334" t="s">
        <v>77</v>
      </c>
      <c r="F334" s="22" t="s">
        <v>77</v>
      </c>
      <c r="G334" s="35">
        <v>43691</v>
      </c>
      <c r="H334" s="40">
        <v>9859</v>
      </c>
      <c r="I334" s="40">
        <v>9.0519184800782408</v>
      </c>
      <c r="J334" s="40">
        <v>8.0456468113560398</v>
      </c>
      <c r="K334" s="40">
        <v>7.3925104878244996</v>
      </c>
      <c r="L334" s="40">
        <v>6.9873300658936799</v>
      </c>
      <c r="M334" s="40">
        <v>6.8588367243424004</v>
      </c>
      <c r="N334" s="40">
        <v>7.1685606206897399</v>
      </c>
      <c r="O334" s="40">
        <v>7.9301968073176399</v>
      </c>
      <c r="P334" s="40">
        <v>8.4550291614341706</v>
      </c>
      <c r="Q334" s="40">
        <v>8.6591549993905002</v>
      </c>
      <c r="R334" s="40">
        <v>9.1331698059634601</v>
      </c>
      <c r="S334" s="40">
        <v>9.8950937212452796</v>
      </c>
      <c r="T334" s="40">
        <v>11.0366927609484</v>
      </c>
      <c r="U334" s="40">
        <v>12.4345978402676</v>
      </c>
      <c r="V334" s="40">
        <v>14.072490081788599</v>
      </c>
      <c r="W334" s="40">
        <v>15.676880732128099</v>
      </c>
      <c r="X334" s="40">
        <v>17.772135953579699</v>
      </c>
      <c r="Y334" s="40">
        <v>19.494284096387702</v>
      </c>
      <c r="Z334" s="40">
        <v>21.040415042353001</v>
      </c>
      <c r="AA334" s="40">
        <v>21.227085525478302</v>
      </c>
      <c r="AB334" s="40">
        <v>19.6994589554998</v>
      </c>
      <c r="AC334" s="40">
        <v>18.086646487624598</v>
      </c>
      <c r="AD334" s="40">
        <v>16.5137189907074</v>
      </c>
      <c r="AE334" s="40">
        <v>13.853208804288499</v>
      </c>
      <c r="AF334" s="40">
        <v>11.4199612091513</v>
      </c>
      <c r="AG334" s="40">
        <v>-0.22813647257796199</v>
      </c>
      <c r="AH334" s="40">
        <v>-0.18573938976793</v>
      </c>
      <c r="AI334" s="40">
        <v>-0.22340111845749</v>
      </c>
      <c r="AJ334" s="40">
        <v>-0.15344964462792099</v>
      </c>
      <c r="AK334" s="40">
        <v>-0.12849726685163099</v>
      </c>
      <c r="AL334" s="40">
        <v>-0.11587359038152099</v>
      </c>
      <c r="AM334" s="40">
        <v>-0.16972071397125499</v>
      </c>
      <c r="AN334" s="40">
        <v>-0.197511691227446</v>
      </c>
      <c r="AO334" s="40">
        <v>-6.6486532496892306E-2</v>
      </c>
      <c r="AP334" s="40">
        <v>-2.8522519981173201E-2</v>
      </c>
      <c r="AQ334" s="40">
        <v>-2.1422673427552399E-2</v>
      </c>
      <c r="AR334" s="40">
        <v>-2.8790603098475101E-2</v>
      </c>
      <c r="AS334" s="40">
        <v>-4.7571799595049397E-2</v>
      </c>
      <c r="AT334" s="40">
        <v>7.5723076655613897E-2</v>
      </c>
      <c r="AU334" s="40">
        <v>1.3292624368320101</v>
      </c>
      <c r="AV334" s="40">
        <v>1.8005394402827499</v>
      </c>
      <c r="AW334" s="40">
        <v>1.95657197602688</v>
      </c>
      <c r="AX334" s="40">
        <v>2.0339484194458599</v>
      </c>
      <c r="AY334" s="40">
        <v>1.82386141954112</v>
      </c>
      <c r="AZ334" s="40">
        <v>-0.129850104061601</v>
      </c>
      <c r="BA334" s="40">
        <v>-0.86764493874781301</v>
      </c>
      <c r="BB334" s="40">
        <v>-0.81103769665994097</v>
      </c>
      <c r="BC334" s="40">
        <v>-0.69967466550455604</v>
      </c>
      <c r="BD334" s="40">
        <v>-0.50588142520822499</v>
      </c>
      <c r="BE334" s="40">
        <v>-0.16856470118852901</v>
      </c>
      <c r="BF334" s="40">
        <v>-0.119693459736316</v>
      </c>
      <c r="BG334" s="40">
        <v>-0.158164738888462</v>
      </c>
      <c r="BH334" s="40">
        <v>-8.9893936320769002E-2</v>
      </c>
      <c r="BI334" s="40">
        <v>-7.2329384652017104E-2</v>
      </c>
      <c r="BJ334" s="40">
        <v>-6.7988936195627001E-2</v>
      </c>
      <c r="BK334" s="40">
        <v>-9.6628670996079594E-2</v>
      </c>
      <c r="BL334" s="40">
        <v>-0.13376495593189</v>
      </c>
      <c r="BM334" s="40">
        <v>-1.0478824590477101E-2</v>
      </c>
      <c r="BN334" s="40">
        <v>1.27880373581822E-2</v>
      </c>
      <c r="BO334" s="40">
        <v>1.57890184241802E-2</v>
      </c>
      <c r="BP334" s="40">
        <v>-7.04855776866712E-3</v>
      </c>
      <c r="BQ334" s="40">
        <v>-2.6446420690815001E-2</v>
      </c>
      <c r="BR334" s="40">
        <v>0.145885388040043</v>
      </c>
      <c r="BS334" s="40">
        <v>1.4331101654163001</v>
      </c>
      <c r="BT334" s="40">
        <v>1.9435477222111599</v>
      </c>
      <c r="BU334" s="40">
        <v>2.1116944380334801</v>
      </c>
      <c r="BV334" s="40">
        <v>2.1864764241002601</v>
      </c>
      <c r="BW334" s="40">
        <v>1.9907817733347</v>
      </c>
      <c r="BX334" s="40">
        <v>-2.2015103846920299E-2</v>
      </c>
      <c r="BY334" s="40">
        <v>-0.77688073011592096</v>
      </c>
      <c r="BZ334" s="40">
        <v>-0.71605783281920299</v>
      </c>
      <c r="CA334" s="40">
        <v>-0.57488763529945797</v>
      </c>
      <c r="CB334" s="40">
        <v>-0.41241741996321002</v>
      </c>
      <c r="CC334" s="40">
        <v>-0.12730547379591001</v>
      </c>
      <c r="CD334" s="40">
        <v>-7.3950249790157602E-2</v>
      </c>
      <c r="CE334" s="40">
        <v>-0.11298222112658</v>
      </c>
      <c r="CF334" s="40">
        <v>-4.5875446355085198E-2</v>
      </c>
      <c r="CG334" s="40">
        <v>-3.3427680543100802E-2</v>
      </c>
      <c r="CH334" s="40">
        <v>-3.4824170576063997E-2</v>
      </c>
      <c r="CI334" s="40">
        <v>-4.6005344689573298E-2</v>
      </c>
      <c r="CJ334" s="40">
        <v>-8.9614161255957697E-2</v>
      </c>
      <c r="CK334" s="40">
        <v>2.8311943290903901E-2</v>
      </c>
      <c r="CL334" s="40">
        <v>4.1399603528307002E-2</v>
      </c>
      <c r="CM334" s="40">
        <v>4.15617228438286E-2</v>
      </c>
      <c r="CN334" s="40">
        <v>8.0099165946167592E-3</v>
      </c>
      <c r="CO334" s="40">
        <v>-1.1815047615350901E-2</v>
      </c>
      <c r="CP334" s="40">
        <v>0.194479591171551</v>
      </c>
      <c r="CQ334" s="40">
        <v>1.5050347858855599</v>
      </c>
      <c r="CR334" s="40">
        <v>2.04259482263293</v>
      </c>
      <c r="CS334" s="40">
        <v>2.21913178267434</v>
      </c>
      <c r="CT334" s="40">
        <v>2.2921168554824098</v>
      </c>
      <c r="CU334" s="40">
        <v>2.10639030188766</v>
      </c>
      <c r="CV334" s="40">
        <v>5.2671088807238003E-2</v>
      </c>
      <c r="CW334" s="40">
        <v>-0.71401771570976102</v>
      </c>
      <c r="CX334" s="40">
        <v>-0.65027506845742</v>
      </c>
      <c r="CY334" s="40">
        <v>-0.48846051831439702</v>
      </c>
      <c r="CZ334" s="40">
        <v>-0.34768453464711002</v>
      </c>
      <c r="DA334" s="40">
        <v>-8.6046246403290602E-2</v>
      </c>
      <c r="DB334" s="40">
        <v>-2.8207039843999099E-2</v>
      </c>
      <c r="DC334" s="40">
        <v>-6.7799703364698705E-2</v>
      </c>
      <c r="DD334" s="40">
        <v>-1.85695638940152E-3</v>
      </c>
      <c r="DE334" s="40">
        <v>5.47402356581552E-3</v>
      </c>
      <c r="DF334" s="40">
        <v>-1.65940495650096E-3</v>
      </c>
      <c r="DG334" s="40">
        <v>4.61798161693303E-3</v>
      </c>
      <c r="DH334" s="40">
        <v>-4.5463366580024901E-2</v>
      </c>
      <c r="DI334" s="40">
        <v>6.7102711172285001E-2</v>
      </c>
      <c r="DJ334" s="40">
        <v>7.0011169698431797E-2</v>
      </c>
      <c r="DK334" s="40">
        <v>6.7334427263477006E-2</v>
      </c>
      <c r="DL334" s="40">
        <v>2.30683909579006E-2</v>
      </c>
      <c r="DM334" s="40">
        <v>2.8163254601132298E-3</v>
      </c>
      <c r="DN334" s="40">
        <v>0.24307379430306</v>
      </c>
      <c r="DO334" s="40">
        <v>1.57695940635482</v>
      </c>
      <c r="DP334" s="40">
        <v>2.1416419230547099</v>
      </c>
      <c r="DQ334" s="40">
        <v>2.32656912731521</v>
      </c>
      <c r="DR334" s="40">
        <v>2.3977572868645698</v>
      </c>
      <c r="DS334" s="40">
        <v>2.22199883044062</v>
      </c>
      <c r="DT334" s="40">
        <v>0.12735728146139599</v>
      </c>
      <c r="DU334" s="40">
        <v>-0.65115470130360098</v>
      </c>
      <c r="DV334" s="40">
        <v>-0.58449230409563802</v>
      </c>
      <c r="DW334" s="40">
        <v>-0.40203340132933701</v>
      </c>
      <c r="DX334" s="40">
        <v>-0.28295164933101102</v>
      </c>
      <c r="DY334" s="40">
        <v>-2.64744750138577E-2</v>
      </c>
      <c r="DZ334" s="40">
        <v>3.7838890187614799E-2</v>
      </c>
      <c r="EA334" s="40">
        <v>-2.5633237956697698E-3</v>
      </c>
      <c r="EB334" s="40">
        <v>6.1698751917750101E-2</v>
      </c>
      <c r="EC334" s="40">
        <v>6.16419057654293E-2</v>
      </c>
      <c r="ED334" s="40">
        <v>4.6225249229392799E-2</v>
      </c>
      <c r="EE334" s="40">
        <v>7.7710024592108198E-2</v>
      </c>
      <c r="EF334" s="40">
        <v>1.8283368715531101E-2</v>
      </c>
      <c r="EG334" s="40">
        <v>0.1231104190787</v>
      </c>
      <c r="EH334" s="40">
        <v>0.111321727037787</v>
      </c>
      <c r="EI334" s="40">
        <v>0.10454611911521</v>
      </c>
      <c r="EJ334" s="40">
        <v>4.4810436287708602E-2</v>
      </c>
      <c r="EK334" s="40">
        <v>2.3941704364347598E-2</v>
      </c>
      <c r="EL334" s="40">
        <v>0.313236105687489</v>
      </c>
      <c r="EM334" s="40">
        <v>1.68080713493911</v>
      </c>
      <c r="EN334" s="40">
        <v>2.2846502049831101</v>
      </c>
      <c r="EO334" s="40">
        <v>2.4816915893218101</v>
      </c>
      <c r="EP334" s="40">
        <v>2.55028529151897</v>
      </c>
      <c r="EQ334" s="40">
        <v>2.3889191842341999</v>
      </c>
      <c r="ER334" s="40">
        <v>0.235192281676077</v>
      </c>
      <c r="ES334" s="40">
        <v>-0.56039049267170904</v>
      </c>
      <c r="ET334" s="40">
        <v>-0.48951244025489998</v>
      </c>
      <c r="EU334" s="40">
        <v>-0.277246371124238</v>
      </c>
      <c r="EV334" s="40">
        <v>-0.189487644085996</v>
      </c>
      <c r="EW334" s="40">
        <v>69.166667338591097</v>
      </c>
      <c r="EX334" s="40">
        <v>68.178407547172895</v>
      </c>
      <c r="EY334" s="40">
        <v>67.218916998673805</v>
      </c>
      <c r="EZ334" s="40">
        <v>65.744283383582001</v>
      </c>
      <c r="FA334" s="40">
        <v>64.635253217110602</v>
      </c>
      <c r="FB334" s="40">
        <v>64.444958589140299</v>
      </c>
      <c r="FC334" s="40">
        <v>63.570361403644497</v>
      </c>
      <c r="FD334" s="40">
        <v>64.3413099499558</v>
      </c>
      <c r="FE334" s="40">
        <v>69.008753713189094</v>
      </c>
      <c r="FF334" s="40">
        <v>74.832771185779805</v>
      </c>
      <c r="FG334" s="40">
        <v>80.641788094535698</v>
      </c>
      <c r="FH334" s="40">
        <v>85.313267470241897</v>
      </c>
      <c r="FI334" s="40">
        <v>88.862012510938499</v>
      </c>
      <c r="FJ334" s="40">
        <v>91.680209210196693</v>
      </c>
      <c r="FK334" s="40">
        <v>93.251383605332904</v>
      </c>
      <c r="FL334" s="40">
        <v>94.597792489613397</v>
      </c>
      <c r="FM334" s="40">
        <v>94.616721907718102</v>
      </c>
      <c r="FN334" s="40">
        <v>93.740615124029006</v>
      </c>
      <c r="FO334" s="40">
        <v>92.193393966943106</v>
      </c>
      <c r="FP334" s="40">
        <v>88.8598528847035</v>
      </c>
      <c r="FQ334" s="40">
        <v>82.948992495447598</v>
      </c>
      <c r="FR334" s="40">
        <v>78.524108399948702</v>
      </c>
      <c r="FS334" s="40">
        <v>75.718335965365995</v>
      </c>
      <c r="FT334" s="40">
        <v>73.4548184379356</v>
      </c>
      <c r="FU334" s="40">
        <v>1.93288888565144E-2</v>
      </c>
      <c r="FV334" s="40">
        <v>0</v>
      </c>
      <c r="FW334" s="40">
        <v>0</v>
      </c>
      <c r="FX334" s="41">
        <v>1</v>
      </c>
      <c r="FY334" s="22"/>
      <c r="FZ334" s="22"/>
    </row>
    <row r="335" spans="1:182" x14ac:dyDescent="0.2">
      <c r="A335" t="s">
        <v>42</v>
      </c>
      <c r="B335" t="s">
        <v>58</v>
      </c>
      <c r="C335" t="s">
        <v>3</v>
      </c>
      <c r="D335" t="s">
        <v>79</v>
      </c>
      <c r="E335" t="s">
        <v>77</v>
      </c>
      <c r="F335" s="22" t="s">
        <v>78</v>
      </c>
      <c r="G335" s="35">
        <v>43691</v>
      </c>
      <c r="H335" s="40">
        <v>2269</v>
      </c>
      <c r="I335" s="40">
        <v>1.9887861027639799</v>
      </c>
      <c r="J335" s="40">
        <v>1.7441048782611901</v>
      </c>
      <c r="K335" s="40">
        <v>1.60085168669978</v>
      </c>
      <c r="L335" s="40">
        <v>1.5039171286211299</v>
      </c>
      <c r="M335" s="40">
        <v>1.4753551452025999</v>
      </c>
      <c r="N335" s="40">
        <v>1.55436937192222</v>
      </c>
      <c r="O335" s="40">
        <v>1.7351696479676899</v>
      </c>
      <c r="P335" s="40">
        <v>1.8998105504510401</v>
      </c>
      <c r="Q335" s="40">
        <v>2.0368862193386699</v>
      </c>
      <c r="R335" s="40">
        <v>2.2002923641638898</v>
      </c>
      <c r="S335" s="40">
        <v>2.4734756018146</v>
      </c>
      <c r="T335" s="40">
        <v>2.85727159321605</v>
      </c>
      <c r="U335" s="40">
        <v>3.2802749655976098</v>
      </c>
      <c r="V335" s="40">
        <v>3.7818748094800201</v>
      </c>
      <c r="W335" s="40">
        <v>4.2767140762325697</v>
      </c>
      <c r="X335" s="40">
        <v>4.8690496644883696</v>
      </c>
      <c r="Y335" s="40">
        <v>5.3388495819842001</v>
      </c>
      <c r="Z335" s="40">
        <v>5.7437810547068402</v>
      </c>
      <c r="AA335" s="40">
        <v>5.7992977590898001</v>
      </c>
      <c r="AB335" s="40">
        <v>5.43057626142489</v>
      </c>
      <c r="AC335" s="40">
        <v>4.7849260980875101</v>
      </c>
      <c r="AD335" s="40">
        <v>4.1535392188424201</v>
      </c>
      <c r="AE335" s="40">
        <v>3.3473139842230801</v>
      </c>
      <c r="AF335" s="40">
        <v>2.6836890531496</v>
      </c>
      <c r="AG335" s="40">
        <v>-0.105314942022997</v>
      </c>
      <c r="AH335" s="40">
        <v>-7.2074797958891906E-2</v>
      </c>
      <c r="AI335" s="40">
        <v>-5.2629647558386797E-2</v>
      </c>
      <c r="AJ335" s="40">
        <v>-4.7624511656052401E-2</v>
      </c>
      <c r="AK335" s="40">
        <v>-5.2099669895630099E-2</v>
      </c>
      <c r="AL335" s="40">
        <v>-1.60784266272768E-2</v>
      </c>
      <c r="AM335" s="40">
        <v>-4.1324109752097597E-3</v>
      </c>
      <c r="AN335" s="40">
        <v>-1.0516280102260399E-2</v>
      </c>
      <c r="AO335" s="40">
        <v>-1.5529979823172901E-2</v>
      </c>
      <c r="AP335" s="40">
        <v>-8.8810060877129796E-2</v>
      </c>
      <c r="AQ335" s="40">
        <v>-7.0909516933910996E-2</v>
      </c>
      <c r="AR335" s="40">
        <v>-3.89284314358904E-2</v>
      </c>
      <c r="AS335" s="40">
        <v>1.23863002516858E-3</v>
      </c>
      <c r="AT335" s="40">
        <v>-2.4509502829055799E-2</v>
      </c>
      <c r="AU335" s="40">
        <v>0.91939449455227396</v>
      </c>
      <c r="AV335" s="40">
        <v>1.2072796164966999</v>
      </c>
      <c r="AW335" s="40">
        <v>1.3592737410856901</v>
      </c>
      <c r="AX335" s="40">
        <v>1.40305697127398</v>
      </c>
      <c r="AY335" s="40">
        <v>0.95013866231128197</v>
      </c>
      <c r="AZ335" s="40">
        <v>-0.72519500700013695</v>
      </c>
      <c r="BA335" s="40">
        <v>-0.80864591851082601</v>
      </c>
      <c r="BB335" s="40">
        <v>-0.61108762816096895</v>
      </c>
      <c r="BC335" s="40">
        <v>-0.37352528847885802</v>
      </c>
      <c r="BD335" s="40">
        <v>-0.23496295096447301</v>
      </c>
      <c r="BE335" s="40">
        <v>-8.4173224335941405E-2</v>
      </c>
      <c r="BF335" s="40">
        <v>-5.3995742248086398E-2</v>
      </c>
      <c r="BG335" s="40">
        <v>-3.95741619288318E-2</v>
      </c>
      <c r="BH335" s="40">
        <v>-3.4112624662411502E-2</v>
      </c>
      <c r="BI335" s="40">
        <v>-3.6530020495875198E-2</v>
      </c>
      <c r="BJ335" s="40">
        <v>-3.1240170841101201E-3</v>
      </c>
      <c r="BK335" s="40">
        <v>1.389034295234E-2</v>
      </c>
      <c r="BL335" s="40">
        <v>1.24468151450528E-2</v>
      </c>
      <c r="BM335" s="40">
        <v>9.1971561584270299E-4</v>
      </c>
      <c r="BN335" s="40">
        <v>-7.0625052894570398E-2</v>
      </c>
      <c r="BO335" s="40">
        <v>-5.0862299007815998E-2</v>
      </c>
      <c r="BP335" s="40">
        <v>-2.7192582344483698E-2</v>
      </c>
      <c r="BQ335" s="40">
        <v>1.3114280548683001E-2</v>
      </c>
      <c r="BR335" s="40">
        <v>5.6148140111879899E-3</v>
      </c>
      <c r="BS335" s="40">
        <v>0.96173536544857996</v>
      </c>
      <c r="BT335" s="40">
        <v>1.2717124116195699</v>
      </c>
      <c r="BU335" s="40">
        <v>1.42363424145815</v>
      </c>
      <c r="BV335" s="40">
        <v>1.4759047431338701</v>
      </c>
      <c r="BW335" s="40">
        <v>1.00997493298454</v>
      </c>
      <c r="BX335" s="40">
        <v>-0.68048902439368597</v>
      </c>
      <c r="BY335" s="40">
        <v>-0.76424746115211395</v>
      </c>
      <c r="BZ335" s="40">
        <v>-0.57184958384876405</v>
      </c>
      <c r="CA335" s="40">
        <v>-0.33321610381688999</v>
      </c>
      <c r="CB335" s="40">
        <v>-0.204830838089021</v>
      </c>
      <c r="CC335" s="40">
        <v>-6.9530535069267499E-2</v>
      </c>
      <c r="CD335" s="40">
        <v>-4.1474243336468201E-2</v>
      </c>
      <c r="CE335" s="40">
        <v>-3.0531972352336699E-2</v>
      </c>
      <c r="CF335" s="40">
        <v>-2.4754332891472199E-2</v>
      </c>
      <c r="CG335" s="40">
        <v>-2.5746528750961301E-2</v>
      </c>
      <c r="CH335" s="40">
        <v>5.8481675028575703E-3</v>
      </c>
      <c r="CI335" s="40">
        <v>2.6372847420385901E-2</v>
      </c>
      <c r="CJ335" s="40">
        <v>2.8350984961553E-2</v>
      </c>
      <c r="CK335" s="40">
        <v>1.23127245666907E-2</v>
      </c>
      <c r="CL335" s="40">
        <v>-5.8030171762294698E-2</v>
      </c>
      <c r="CM335" s="40">
        <v>-3.69776569414417E-2</v>
      </c>
      <c r="CN335" s="40">
        <v>-1.9064369014340801E-2</v>
      </c>
      <c r="CO335" s="40">
        <v>2.1339319924830801E-2</v>
      </c>
      <c r="CP335" s="40">
        <v>2.6478824087937201E-2</v>
      </c>
      <c r="CQ335" s="40">
        <v>0.99106052364963504</v>
      </c>
      <c r="CR335" s="40">
        <v>1.3163383692419801</v>
      </c>
      <c r="CS335" s="40">
        <v>1.46821012795665</v>
      </c>
      <c r="CT335" s="40">
        <v>1.52635888801005</v>
      </c>
      <c r="CU335" s="40">
        <v>1.05141735177541</v>
      </c>
      <c r="CV335" s="40">
        <v>-0.64952579702695301</v>
      </c>
      <c r="CW335" s="40">
        <v>-0.73349722483516</v>
      </c>
      <c r="CX335" s="40">
        <v>-0.54467343388780898</v>
      </c>
      <c r="CY335" s="40">
        <v>-0.305298085312672</v>
      </c>
      <c r="CZ335" s="40">
        <v>-0.18396142850203501</v>
      </c>
      <c r="DA335" s="40">
        <v>-5.4887845802593697E-2</v>
      </c>
      <c r="DB335" s="40">
        <v>-2.8952744424849901E-2</v>
      </c>
      <c r="DC335" s="40">
        <v>-2.1489782775841501E-2</v>
      </c>
      <c r="DD335" s="40">
        <v>-1.5396041120532901E-2</v>
      </c>
      <c r="DE335" s="40">
        <v>-1.4963037006047401E-2</v>
      </c>
      <c r="DF335" s="40">
        <v>1.48203520898253E-2</v>
      </c>
      <c r="DG335" s="40">
        <v>3.88553518884317E-2</v>
      </c>
      <c r="DH335" s="40">
        <v>4.42551547780533E-2</v>
      </c>
      <c r="DI335" s="40">
        <v>2.3705733517538699E-2</v>
      </c>
      <c r="DJ335" s="40">
        <v>-4.5435290630018901E-2</v>
      </c>
      <c r="DK335" s="40">
        <v>-2.30930148750675E-2</v>
      </c>
      <c r="DL335" s="40">
        <v>-1.0936155684197899E-2</v>
      </c>
      <c r="DM335" s="40">
        <v>2.9564359300978602E-2</v>
      </c>
      <c r="DN335" s="40">
        <v>4.7342834164686501E-2</v>
      </c>
      <c r="DO335" s="40">
        <v>1.02038568185069</v>
      </c>
      <c r="DP335" s="40">
        <v>1.3609643268643801</v>
      </c>
      <c r="DQ335" s="40">
        <v>1.5127860144551499</v>
      </c>
      <c r="DR335" s="40">
        <v>1.57681303288622</v>
      </c>
      <c r="DS335" s="40">
        <v>1.0928597705662699</v>
      </c>
      <c r="DT335" s="40">
        <v>-0.61856256966022005</v>
      </c>
      <c r="DU335" s="40">
        <v>-0.70274698851820605</v>
      </c>
      <c r="DV335" s="40">
        <v>-0.51749728392685401</v>
      </c>
      <c r="DW335" s="40">
        <v>-0.27738006680845401</v>
      </c>
      <c r="DX335" s="40">
        <v>-0.16309201891505001</v>
      </c>
      <c r="DY335" s="40">
        <v>-3.3746128115537802E-2</v>
      </c>
      <c r="DZ335" s="40">
        <v>-1.08736887140445E-2</v>
      </c>
      <c r="EA335" s="40">
        <v>-8.4342971462865093E-3</v>
      </c>
      <c r="EB335" s="40">
        <v>-1.88415412689192E-3</v>
      </c>
      <c r="EC335" s="40">
        <v>6.0661239370755297E-4</v>
      </c>
      <c r="ED335" s="40">
        <v>2.77747616329919E-2</v>
      </c>
      <c r="EE335" s="40">
        <v>5.6878105815981503E-2</v>
      </c>
      <c r="EF335" s="40">
        <v>6.7218250025366494E-2</v>
      </c>
      <c r="EG335" s="40">
        <v>4.0155428956554301E-2</v>
      </c>
      <c r="EH335" s="40">
        <v>-2.72502826474596E-2</v>
      </c>
      <c r="EI335" s="40">
        <v>-3.0457969489724001E-3</v>
      </c>
      <c r="EJ335" s="40">
        <v>7.9969340720874001E-4</v>
      </c>
      <c r="EK335" s="40">
        <v>4.1440009824493002E-2</v>
      </c>
      <c r="EL335" s="40">
        <v>7.7467151004930304E-2</v>
      </c>
      <c r="EM335" s="40">
        <v>1.062726552747</v>
      </c>
      <c r="EN335" s="40">
        <v>1.4253971219872501</v>
      </c>
      <c r="EO335" s="40">
        <v>1.57714651482761</v>
      </c>
      <c r="EP335" s="40">
        <v>1.6496608047461201</v>
      </c>
      <c r="EQ335" s="40">
        <v>1.15269604123953</v>
      </c>
      <c r="ER335" s="40">
        <v>-0.57385658705376996</v>
      </c>
      <c r="ES335" s="40">
        <v>-0.65834853115949399</v>
      </c>
      <c r="ET335" s="40">
        <v>-0.478259239614649</v>
      </c>
      <c r="EU335" s="40">
        <v>-0.237070882146486</v>
      </c>
      <c r="EV335" s="40">
        <v>-0.13295990603959801</v>
      </c>
      <c r="EW335" s="40">
        <v>74.284637878718698</v>
      </c>
      <c r="EX335" s="40">
        <v>73.028918440925594</v>
      </c>
      <c r="EY335" s="40">
        <v>71.729444699617702</v>
      </c>
      <c r="EZ335" s="40">
        <v>69.600218870372302</v>
      </c>
      <c r="FA335" s="40">
        <v>68.442920145418697</v>
      </c>
      <c r="FB335" s="40">
        <v>68.063516418030801</v>
      </c>
      <c r="FC335" s="40">
        <v>67.375254689151305</v>
      </c>
      <c r="FD335" s="40">
        <v>68.205408457274899</v>
      </c>
      <c r="FE335" s="40">
        <v>73.365121596162197</v>
      </c>
      <c r="FF335" s="40">
        <v>79.121125043043193</v>
      </c>
      <c r="FG335" s="40">
        <v>84.426860057362305</v>
      </c>
      <c r="FH335" s="40">
        <v>88.8232013898932</v>
      </c>
      <c r="FI335" s="40">
        <v>92.827415605707998</v>
      </c>
      <c r="FJ335" s="40">
        <v>96.184356358343607</v>
      </c>
      <c r="FK335" s="40">
        <v>98.284292070640802</v>
      </c>
      <c r="FL335" s="40">
        <v>99.341011577477104</v>
      </c>
      <c r="FM335" s="40">
        <v>99.803272506545298</v>
      </c>
      <c r="FN335" s="40">
        <v>99.917670810794505</v>
      </c>
      <c r="FO335" s="40">
        <v>99.443160919917602</v>
      </c>
      <c r="FP335" s="40">
        <v>96.754006823818301</v>
      </c>
      <c r="FQ335" s="40">
        <v>90.752037220092603</v>
      </c>
      <c r="FR335" s="40">
        <v>85.695456742689601</v>
      </c>
      <c r="FS335" s="40">
        <v>81.945133730109106</v>
      </c>
      <c r="FT335" s="40">
        <v>79.312269964324898</v>
      </c>
      <c r="FU335" s="40">
        <v>3.5369324728853797E-2</v>
      </c>
      <c r="FV335" s="40">
        <v>0</v>
      </c>
      <c r="FW335" s="40">
        <v>0</v>
      </c>
      <c r="FX335" s="41">
        <v>1</v>
      </c>
      <c r="FY335" s="22"/>
      <c r="FZ335" s="22"/>
    </row>
    <row r="336" spans="1:182" x14ac:dyDescent="0.2">
      <c r="A336" t="s">
        <v>42</v>
      </c>
      <c r="B336" t="s">
        <v>58</v>
      </c>
      <c r="C336" t="s">
        <v>3</v>
      </c>
      <c r="D336" t="s">
        <v>79</v>
      </c>
      <c r="E336" t="s">
        <v>78</v>
      </c>
      <c r="F336" s="22" t="s">
        <v>1</v>
      </c>
      <c r="G336" s="35">
        <v>43691</v>
      </c>
      <c r="H336" s="40">
        <v>6318</v>
      </c>
      <c r="I336" s="40">
        <v>6.5291892725579999</v>
      </c>
      <c r="J336" s="40">
        <v>5.6679681780080804</v>
      </c>
      <c r="K336" s="40">
        <v>5.1086179218778804</v>
      </c>
      <c r="L336" s="40">
        <v>4.6756619786713802</v>
      </c>
      <c r="M336" s="40">
        <v>4.4598751711262903</v>
      </c>
      <c r="N336" s="40">
        <v>4.3986126769819496</v>
      </c>
      <c r="O336" s="40">
        <v>4.6092128033923299</v>
      </c>
      <c r="P336" s="40">
        <v>4.99492317988026</v>
      </c>
      <c r="Q336" s="40">
        <v>5.2874240609194896</v>
      </c>
      <c r="R336" s="40">
        <v>5.96178514004189</v>
      </c>
      <c r="S336" s="40">
        <v>6.9346638839396499</v>
      </c>
      <c r="T336" s="40">
        <v>8.1895344640012908</v>
      </c>
      <c r="U336" s="40">
        <v>9.5861984152395507</v>
      </c>
      <c r="V336" s="40">
        <v>10.9751426424464</v>
      </c>
      <c r="W336" s="40">
        <v>12.215076821070699</v>
      </c>
      <c r="X336" s="40">
        <v>13.5213581049724</v>
      </c>
      <c r="Y336" s="40">
        <v>14.482748789470399</v>
      </c>
      <c r="Z336" s="40">
        <v>15.276970415405099</v>
      </c>
      <c r="AA336" s="40">
        <v>15.2383773958462</v>
      </c>
      <c r="AB336" s="40">
        <v>14.3398719299992</v>
      </c>
      <c r="AC336" s="40">
        <v>13.1020007186121</v>
      </c>
      <c r="AD336" s="40">
        <v>11.936661122380301</v>
      </c>
      <c r="AE336" s="40">
        <v>10.0802002227347</v>
      </c>
      <c r="AF336" s="40">
        <v>8.3347051165268091</v>
      </c>
      <c r="AG336" s="40">
        <v>-6.0481162539389198E-2</v>
      </c>
      <c r="AH336" s="40">
        <v>-3.6317263947049101E-2</v>
      </c>
      <c r="AI336" s="40">
        <v>-3.0659444505195699E-2</v>
      </c>
      <c r="AJ336" s="40">
        <v>-5.5575629441378699E-4</v>
      </c>
      <c r="AK336" s="40">
        <v>-9.2073942783188496E-3</v>
      </c>
      <c r="AL336" s="40">
        <v>-3.01728450816179E-2</v>
      </c>
      <c r="AM336" s="40">
        <v>-0.109959467426442</v>
      </c>
      <c r="AN336" s="40">
        <v>-6.6895114907599695E-2</v>
      </c>
      <c r="AO336" s="40">
        <v>5.75341778865626E-2</v>
      </c>
      <c r="AP336" s="40">
        <v>4.2217516329712199E-2</v>
      </c>
      <c r="AQ336" s="40">
        <v>1.6683676220625401E-2</v>
      </c>
      <c r="AR336" s="40">
        <v>-3.5194493781442598E-2</v>
      </c>
      <c r="AS336" s="40">
        <v>-4.2156390767631599E-2</v>
      </c>
      <c r="AT336" s="40">
        <v>4.1643318500527E-2</v>
      </c>
      <c r="AU336" s="40">
        <v>0.89128922763039997</v>
      </c>
      <c r="AV336" s="40">
        <v>1.1356849398701501</v>
      </c>
      <c r="AW336" s="40">
        <v>1.2102362651618399</v>
      </c>
      <c r="AX336" s="40">
        <v>1.25543977683033</v>
      </c>
      <c r="AY336" s="40">
        <v>0.79083737420533995</v>
      </c>
      <c r="AZ336" s="40">
        <v>-0.35682396643498798</v>
      </c>
      <c r="BA336" s="40">
        <v>-0.58483023622089303</v>
      </c>
      <c r="BB336" s="40">
        <v>-0.58299380073440599</v>
      </c>
      <c r="BC336" s="40">
        <v>-0.30604528362452899</v>
      </c>
      <c r="BD336" s="40">
        <v>-0.21708854391525101</v>
      </c>
      <c r="BE336" s="40">
        <v>-1.2507327788307401E-2</v>
      </c>
      <c r="BF336" s="40">
        <v>3.0796526338238801E-3</v>
      </c>
      <c r="BG336" s="40">
        <v>5.5777901869526799E-3</v>
      </c>
      <c r="BH336" s="40">
        <v>3.9597237181758199E-2</v>
      </c>
      <c r="BI336" s="40">
        <v>2.8704661632321101E-2</v>
      </c>
      <c r="BJ336" s="40">
        <v>7.2625833451477398E-3</v>
      </c>
      <c r="BK336" s="40">
        <v>-6.6586771251312502E-2</v>
      </c>
      <c r="BL336" s="40">
        <v>-1.0089943781516E-2</v>
      </c>
      <c r="BM336" s="40">
        <v>9.0358813986303202E-2</v>
      </c>
      <c r="BN336" s="40">
        <v>7.7855962467812706E-2</v>
      </c>
      <c r="BO336" s="40">
        <v>4.5034998460073299E-2</v>
      </c>
      <c r="BP336" s="40">
        <v>-1.11198727913386E-2</v>
      </c>
      <c r="BQ336" s="40">
        <v>-1.8414713578238501E-2</v>
      </c>
      <c r="BR336" s="40">
        <v>7.8735839860041207E-2</v>
      </c>
      <c r="BS336" s="40">
        <v>0.95433399577290201</v>
      </c>
      <c r="BT336" s="40">
        <v>1.19095428269746</v>
      </c>
      <c r="BU336" s="40">
        <v>1.2685026396807499</v>
      </c>
      <c r="BV336" s="40">
        <v>1.3291521353059701</v>
      </c>
      <c r="BW336" s="40">
        <v>0.87099886440264596</v>
      </c>
      <c r="BX336" s="40">
        <v>-0.293671422694955</v>
      </c>
      <c r="BY336" s="40">
        <v>-0.52569317391028703</v>
      </c>
      <c r="BZ336" s="40">
        <v>-0.51541287030299598</v>
      </c>
      <c r="CA336" s="40">
        <v>-0.26426254786512199</v>
      </c>
      <c r="CB336" s="40">
        <v>-0.16882688714194399</v>
      </c>
      <c r="CC336" s="40">
        <v>2.0719204019036899E-2</v>
      </c>
      <c r="CD336" s="40">
        <v>3.03658370440902E-2</v>
      </c>
      <c r="CE336" s="40">
        <v>3.0675588546332601E-2</v>
      </c>
      <c r="CF336" s="40">
        <v>6.7407078146494201E-2</v>
      </c>
      <c r="CG336" s="40">
        <v>5.4962436065670701E-2</v>
      </c>
      <c r="CH336" s="40">
        <v>3.31902470351019E-2</v>
      </c>
      <c r="CI336" s="40">
        <v>-3.6546974005362498E-2</v>
      </c>
      <c r="CJ336" s="40">
        <v>2.9253144696519101E-2</v>
      </c>
      <c r="CK336" s="40">
        <v>0.113093056956278</v>
      </c>
      <c r="CL336" s="40">
        <v>0.102539041698731</v>
      </c>
      <c r="CM336" s="40">
        <v>6.4671037877331694E-2</v>
      </c>
      <c r="CN336" s="40">
        <v>5.5541363686109502E-3</v>
      </c>
      <c r="CO336" s="40">
        <v>-1.9713002804245998E-3</v>
      </c>
      <c r="CP336" s="40">
        <v>0.104426007159805</v>
      </c>
      <c r="CQ336" s="40">
        <v>0.99799861013701097</v>
      </c>
      <c r="CR336" s="40">
        <v>1.22923366117431</v>
      </c>
      <c r="CS336" s="40">
        <v>1.3088577531774299</v>
      </c>
      <c r="CT336" s="40">
        <v>1.3802050902384499</v>
      </c>
      <c r="CU336" s="40">
        <v>0.92651846831975504</v>
      </c>
      <c r="CV336" s="40">
        <v>-0.24993216328031001</v>
      </c>
      <c r="CW336" s="40">
        <v>-0.48473502470142099</v>
      </c>
      <c r="CX336" s="40">
        <v>-0.46860652375596401</v>
      </c>
      <c r="CY336" s="40">
        <v>-0.23532395235965201</v>
      </c>
      <c r="CZ336" s="40">
        <v>-0.13540101067879001</v>
      </c>
      <c r="DA336" s="40">
        <v>5.3945735826381097E-2</v>
      </c>
      <c r="DB336" s="40">
        <v>5.7652021454356599E-2</v>
      </c>
      <c r="DC336" s="40">
        <v>5.5773386905712499E-2</v>
      </c>
      <c r="DD336" s="40">
        <v>9.52169191112303E-2</v>
      </c>
      <c r="DE336" s="40">
        <v>8.1220210499020201E-2</v>
      </c>
      <c r="DF336" s="40">
        <v>5.9117910725056101E-2</v>
      </c>
      <c r="DG336" s="40">
        <v>-6.5071767594125198E-3</v>
      </c>
      <c r="DH336" s="40">
        <v>6.8596233174554294E-2</v>
      </c>
      <c r="DI336" s="40">
        <v>0.135827299926253</v>
      </c>
      <c r="DJ336" s="40">
        <v>0.12722212092964899</v>
      </c>
      <c r="DK336" s="40">
        <v>8.4307077294589999E-2</v>
      </c>
      <c r="DL336" s="40">
        <v>2.2228145528560599E-2</v>
      </c>
      <c r="DM336" s="40">
        <v>1.44721130173893E-2</v>
      </c>
      <c r="DN336" s="40">
        <v>0.130116174459568</v>
      </c>
      <c r="DO336" s="40">
        <v>1.0416632245011199</v>
      </c>
      <c r="DP336" s="40">
        <v>1.26751303965116</v>
      </c>
      <c r="DQ336" s="40">
        <v>1.3492128666741201</v>
      </c>
      <c r="DR336" s="40">
        <v>1.43125804517093</v>
      </c>
      <c r="DS336" s="40">
        <v>0.98203807223686401</v>
      </c>
      <c r="DT336" s="40">
        <v>-0.20619290386566499</v>
      </c>
      <c r="DU336" s="40">
        <v>-0.44377687549255601</v>
      </c>
      <c r="DV336" s="40">
        <v>-0.42180017720893298</v>
      </c>
      <c r="DW336" s="40">
        <v>-0.20638535685418199</v>
      </c>
      <c r="DX336" s="40">
        <v>-0.101975134215637</v>
      </c>
      <c r="DY336" s="40">
        <v>0.101919570577463</v>
      </c>
      <c r="DZ336" s="40">
        <v>9.7048938035229598E-2</v>
      </c>
      <c r="EA336" s="40">
        <v>9.20106215978609E-2</v>
      </c>
      <c r="EB336" s="40">
        <v>0.135369912587402</v>
      </c>
      <c r="EC336" s="40">
        <v>0.11913226640966</v>
      </c>
      <c r="ED336" s="40">
        <v>9.6553339151821793E-2</v>
      </c>
      <c r="EE336" s="40">
        <v>3.6865519415716697E-2</v>
      </c>
      <c r="EF336" s="40">
        <v>0.12540140430063801</v>
      </c>
      <c r="EG336" s="40">
        <v>0.16865193602599399</v>
      </c>
      <c r="EH336" s="40">
        <v>0.16286056706774901</v>
      </c>
      <c r="EI336" s="40">
        <v>0.112658399534038</v>
      </c>
      <c r="EJ336" s="40">
        <v>4.6302766518664502E-2</v>
      </c>
      <c r="EK336" s="40">
        <v>3.8213790206782401E-2</v>
      </c>
      <c r="EL336" s="40">
        <v>0.16720869581908199</v>
      </c>
      <c r="EM336" s="40">
        <v>1.1047079926436201</v>
      </c>
      <c r="EN336" s="40">
        <v>1.3227823824784699</v>
      </c>
      <c r="EO336" s="40">
        <v>1.4074792411930199</v>
      </c>
      <c r="EP336" s="40">
        <v>1.5049704036465701</v>
      </c>
      <c r="EQ336" s="40">
        <v>1.06219956243417</v>
      </c>
      <c r="ER336" s="40">
        <v>-0.14304036012563301</v>
      </c>
      <c r="ES336" s="40">
        <v>-0.38463981318194901</v>
      </c>
      <c r="ET336" s="40">
        <v>-0.35421924677752298</v>
      </c>
      <c r="EU336" s="40">
        <v>-0.164602621094775</v>
      </c>
      <c r="EV336" s="40">
        <v>-5.3713477442329703E-2</v>
      </c>
      <c r="EW336" s="40">
        <v>75.367014043732894</v>
      </c>
      <c r="EX336" s="40">
        <v>74.089216766669693</v>
      </c>
      <c r="EY336" s="40">
        <v>73.003858261928201</v>
      </c>
      <c r="EZ336" s="40">
        <v>70.9782470566835</v>
      </c>
      <c r="FA336" s="40">
        <v>69.771394842459998</v>
      </c>
      <c r="FB336" s="40">
        <v>69.204876189853294</v>
      </c>
      <c r="FC336" s="40">
        <v>68.178765395122795</v>
      </c>
      <c r="FD336" s="40">
        <v>68.737062691164596</v>
      </c>
      <c r="FE336" s="40">
        <v>73.034027705578694</v>
      </c>
      <c r="FF336" s="40">
        <v>78.367610110550601</v>
      </c>
      <c r="FG336" s="40">
        <v>83.523904293650503</v>
      </c>
      <c r="FH336" s="40">
        <v>87.811732141747598</v>
      </c>
      <c r="FI336" s="40">
        <v>91.559989045066501</v>
      </c>
      <c r="FJ336" s="40">
        <v>94.726373779112905</v>
      </c>
      <c r="FK336" s="40">
        <v>96.899764489640404</v>
      </c>
      <c r="FL336" s="40">
        <v>98.448742177320398</v>
      </c>
      <c r="FM336" s="40">
        <v>99.105093536185194</v>
      </c>
      <c r="FN336" s="40">
        <v>99.399689811679295</v>
      </c>
      <c r="FO336" s="40">
        <v>98.668511094598998</v>
      </c>
      <c r="FP336" s="40">
        <v>96.0608997228221</v>
      </c>
      <c r="FQ336" s="40">
        <v>90.489245574498099</v>
      </c>
      <c r="FR336" s="40">
        <v>85.784119025768703</v>
      </c>
      <c r="FS336" s="40">
        <v>82.369557924782399</v>
      </c>
      <c r="FT336" s="40">
        <v>79.999762829809896</v>
      </c>
      <c r="FU336" s="40">
        <v>1.38159036498267E-2</v>
      </c>
      <c r="FV336" s="40">
        <v>0</v>
      </c>
      <c r="FW336" s="40">
        <v>0</v>
      </c>
      <c r="FX336" s="41">
        <v>1</v>
      </c>
      <c r="FY336" s="22"/>
      <c r="FZ336" s="22"/>
    </row>
    <row r="337" spans="1:182" x14ac:dyDescent="0.2">
      <c r="A337" t="s">
        <v>42</v>
      </c>
      <c r="B337" t="s">
        <v>58</v>
      </c>
      <c r="C337" t="s">
        <v>3</v>
      </c>
      <c r="D337" t="s">
        <v>79</v>
      </c>
      <c r="E337" t="s">
        <v>78</v>
      </c>
      <c r="F337" s="22" t="s">
        <v>77</v>
      </c>
      <c r="G337" s="35">
        <v>43691</v>
      </c>
      <c r="H337" s="40">
        <v>5214</v>
      </c>
      <c r="I337" s="40">
        <v>5.4863094732690501</v>
      </c>
      <c r="J337" s="40">
        <v>4.7702480664296498</v>
      </c>
      <c r="K337" s="40">
        <v>4.2985347550539004</v>
      </c>
      <c r="L337" s="40">
        <v>3.94740514877599</v>
      </c>
      <c r="M337" s="40">
        <v>3.77308890769699</v>
      </c>
      <c r="N337" s="40">
        <v>3.7159606077096998</v>
      </c>
      <c r="O337" s="40">
        <v>3.8822438205271301</v>
      </c>
      <c r="P337" s="40">
        <v>4.2034397973350499</v>
      </c>
      <c r="Q337" s="40">
        <v>4.4195524030210596</v>
      </c>
      <c r="R337" s="40">
        <v>4.9681815239454803</v>
      </c>
      <c r="S337" s="40">
        <v>5.7609562671498598</v>
      </c>
      <c r="T337" s="40">
        <v>6.7593476072624297</v>
      </c>
      <c r="U337" s="40">
        <v>7.8694504760840003</v>
      </c>
      <c r="V337" s="40">
        <v>8.9663390026809804</v>
      </c>
      <c r="W337" s="40">
        <v>9.9419099815016807</v>
      </c>
      <c r="X337" s="40">
        <v>10.994220227292701</v>
      </c>
      <c r="Y337" s="40">
        <v>11.7612644036509</v>
      </c>
      <c r="Z337" s="40">
        <v>12.390118580354599</v>
      </c>
      <c r="AA337" s="40">
        <v>12.365778142014999</v>
      </c>
      <c r="AB337" s="40">
        <v>11.6085422640879</v>
      </c>
      <c r="AC337" s="40">
        <v>10.6875315779268</v>
      </c>
      <c r="AD337" s="40">
        <v>9.8216580495068104</v>
      </c>
      <c r="AE337" s="40">
        <v>8.3591351225739903</v>
      </c>
      <c r="AF337" s="40">
        <v>6.9404779477510399</v>
      </c>
      <c r="AG337" s="40">
        <v>-5.7367767452947402E-2</v>
      </c>
      <c r="AH337" s="40">
        <v>-5.2822300382716202E-2</v>
      </c>
      <c r="AI337" s="40">
        <v>-5.94100842885232E-2</v>
      </c>
      <c r="AJ337" s="40">
        <v>-1.97381611438355E-2</v>
      </c>
      <c r="AK337" s="40">
        <v>-3.09067172029279E-2</v>
      </c>
      <c r="AL337" s="40">
        <v>-5.5970351940787998E-2</v>
      </c>
      <c r="AM337" s="40">
        <v>-0.115690362407803</v>
      </c>
      <c r="AN337" s="40">
        <v>-6.4980454123258993E-2</v>
      </c>
      <c r="AO337" s="40">
        <v>5.5918146579668003E-2</v>
      </c>
      <c r="AP337" s="40">
        <v>6.0473850162096603E-2</v>
      </c>
      <c r="AQ337" s="40">
        <v>2.1982035852957701E-2</v>
      </c>
      <c r="AR337" s="40">
        <v>-4.1158408413771899E-2</v>
      </c>
      <c r="AS337" s="40">
        <v>-2.1969877166098498E-2</v>
      </c>
      <c r="AT337" s="40">
        <v>2.2760184513500401E-2</v>
      </c>
      <c r="AU337" s="40">
        <v>0.43079401447293197</v>
      </c>
      <c r="AV337" s="40">
        <v>0.56446857240798998</v>
      </c>
      <c r="AW337" s="40">
        <v>0.58575098717909602</v>
      </c>
      <c r="AX337" s="40">
        <v>0.62757297657647704</v>
      </c>
      <c r="AY337" s="40">
        <v>0.45716583816439099</v>
      </c>
      <c r="AZ337" s="40">
        <v>-1.5291293216997201E-2</v>
      </c>
      <c r="BA337" s="40">
        <v>-0.26071007055887102</v>
      </c>
      <c r="BB337" s="40">
        <v>-0.32056515467643498</v>
      </c>
      <c r="BC337" s="40">
        <v>-0.13732847650587901</v>
      </c>
      <c r="BD337" s="40">
        <v>-0.125008183836683</v>
      </c>
      <c r="BE337" s="40">
        <v>-8.4875851145363793E-3</v>
      </c>
      <c r="BF337" s="40">
        <v>-9.3311959065665202E-3</v>
      </c>
      <c r="BG337" s="40">
        <v>-1.8983841366522401E-2</v>
      </c>
      <c r="BH337" s="40">
        <v>2.3573920600592501E-2</v>
      </c>
      <c r="BI337" s="40">
        <v>8.4541781264859204E-3</v>
      </c>
      <c r="BJ337" s="40">
        <v>-1.54690623236597E-2</v>
      </c>
      <c r="BK337" s="40">
        <v>-6.9424005501815003E-2</v>
      </c>
      <c r="BL337" s="40">
        <v>-5.90384984416506E-3</v>
      </c>
      <c r="BM337" s="40">
        <v>8.9769496684262803E-2</v>
      </c>
      <c r="BN337" s="40">
        <v>8.9100059790598402E-2</v>
      </c>
      <c r="BO337" s="40">
        <v>4.4750595524371502E-2</v>
      </c>
      <c r="BP337" s="40">
        <v>-2.1616666819978401E-2</v>
      </c>
      <c r="BQ337" s="40">
        <v>-2.7948940140387199E-3</v>
      </c>
      <c r="BR337" s="40">
        <v>5.1025334811914597E-2</v>
      </c>
      <c r="BS337" s="40">
        <v>0.48096441720432598</v>
      </c>
      <c r="BT337" s="40">
        <v>0.614036142396433</v>
      </c>
      <c r="BU337" s="40">
        <v>0.63732368220403202</v>
      </c>
      <c r="BV337" s="40">
        <v>0.69057439668708598</v>
      </c>
      <c r="BW337" s="40">
        <v>0.53075640106730104</v>
      </c>
      <c r="BX337" s="40">
        <v>4.3985630801988598E-2</v>
      </c>
      <c r="BY337" s="40">
        <v>-0.208042316374348</v>
      </c>
      <c r="BZ337" s="40">
        <v>-0.26309837076177001</v>
      </c>
      <c r="CA337" s="40">
        <v>-0.101674076379418</v>
      </c>
      <c r="CB337" s="40">
        <v>-7.8941369776984793E-2</v>
      </c>
      <c r="CC337" s="40">
        <v>2.5366680270812601E-2</v>
      </c>
      <c r="CD337" s="40">
        <v>2.0790610567966598E-2</v>
      </c>
      <c r="CE337" s="40">
        <v>9.0152513320031005E-3</v>
      </c>
      <c r="CF337" s="40">
        <v>5.3571736476486699E-2</v>
      </c>
      <c r="CG337" s="40">
        <v>3.57154143277221E-2</v>
      </c>
      <c r="CH337" s="40">
        <v>1.2582007487298499E-2</v>
      </c>
      <c r="CI337" s="40">
        <v>-3.7380067648543999E-2</v>
      </c>
      <c r="CJ337" s="40">
        <v>3.5012426316246299E-2</v>
      </c>
      <c r="CK337" s="40">
        <v>0.113214838646352</v>
      </c>
      <c r="CL337" s="40">
        <v>0.108926485376134</v>
      </c>
      <c r="CM337" s="40">
        <v>6.0520030593611801E-2</v>
      </c>
      <c r="CN337" s="40">
        <v>-8.0821161215387204E-3</v>
      </c>
      <c r="CO337" s="40">
        <v>1.04856409049014E-2</v>
      </c>
      <c r="CP337" s="40">
        <v>7.0601691805316003E-2</v>
      </c>
      <c r="CQ337" s="40">
        <v>0.515712285303495</v>
      </c>
      <c r="CR337" s="40">
        <v>0.648366490374225</v>
      </c>
      <c r="CS337" s="40">
        <v>0.67304277367394805</v>
      </c>
      <c r="CT337" s="40">
        <v>0.73420898833635595</v>
      </c>
      <c r="CU337" s="40">
        <v>0.58172500075712996</v>
      </c>
      <c r="CV337" s="40">
        <v>8.5040647804021097E-2</v>
      </c>
      <c r="CW337" s="40">
        <v>-0.17156479026634799</v>
      </c>
      <c r="CX337" s="40">
        <v>-0.22329705128181501</v>
      </c>
      <c r="CY337" s="40">
        <v>-7.6979947464761306E-2</v>
      </c>
      <c r="CZ337" s="40">
        <v>-4.7035634691193103E-2</v>
      </c>
      <c r="DA337" s="40">
        <v>5.9220945656161497E-2</v>
      </c>
      <c r="DB337" s="40">
        <v>5.09124170424997E-2</v>
      </c>
      <c r="DC337" s="40">
        <v>3.7014344030528598E-2</v>
      </c>
      <c r="DD337" s="40">
        <v>8.3569552352380796E-2</v>
      </c>
      <c r="DE337" s="40">
        <v>6.2976650528958303E-2</v>
      </c>
      <c r="DF337" s="40">
        <v>4.0633077298256798E-2</v>
      </c>
      <c r="DG337" s="40">
        <v>-5.3361297952730603E-3</v>
      </c>
      <c r="DH337" s="40">
        <v>7.5928702476657603E-2</v>
      </c>
      <c r="DI337" s="40">
        <v>0.13666018060844101</v>
      </c>
      <c r="DJ337" s="40">
        <v>0.12875291096166999</v>
      </c>
      <c r="DK337" s="40">
        <v>7.6289465662851996E-2</v>
      </c>
      <c r="DL337" s="40">
        <v>5.4524345769009098E-3</v>
      </c>
      <c r="DM337" s="40">
        <v>2.3766175823841398E-2</v>
      </c>
      <c r="DN337" s="40">
        <v>9.0178048798717395E-2</v>
      </c>
      <c r="DO337" s="40">
        <v>0.55046015340266397</v>
      </c>
      <c r="DP337" s="40">
        <v>0.682696838352018</v>
      </c>
      <c r="DQ337" s="40">
        <v>0.70876186514386397</v>
      </c>
      <c r="DR337" s="40">
        <v>0.77784357998562603</v>
      </c>
      <c r="DS337" s="40">
        <v>0.63269360044695899</v>
      </c>
      <c r="DT337" s="40">
        <v>0.126095664806054</v>
      </c>
      <c r="DU337" s="40">
        <v>-0.13508726415834801</v>
      </c>
      <c r="DV337" s="40">
        <v>-0.18349573180185899</v>
      </c>
      <c r="DW337" s="40">
        <v>-5.22858185501048E-2</v>
      </c>
      <c r="DX337" s="40">
        <v>-1.51298996054014E-2</v>
      </c>
      <c r="DY337" s="40">
        <v>0.108101127994573</v>
      </c>
      <c r="DZ337" s="40">
        <v>9.4403521518649405E-2</v>
      </c>
      <c r="EA337" s="40">
        <v>7.7440586952529394E-2</v>
      </c>
      <c r="EB337" s="40">
        <v>0.126881634096809</v>
      </c>
      <c r="EC337" s="40">
        <v>0.102337545858372</v>
      </c>
      <c r="ED337" s="40">
        <v>8.1134366915385003E-2</v>
      </c>
      <c r="EE337" s="40">
        <v>4.0930227110715103E-2</v>
      </c>
      <c r="EF337" s="40">
        <v>0.13500530675575101</v>
      </c>
      <c r="EG337" s="40">
        <v>0.17051153071303601</v>
      </c>
      <c r="EH337" s="40">
        <v>0.15737912059017201</v>
      </c>
      <c r="EI337" s="40">
        <v>9.9058025334265803E-2</v>
      </c>
      <c r="EJ337" s="40">
        <v>2.4994176170694399E-2</v>
      </c>
      <c r="EK337" s="40">
        <v>4.29411589759012E-2</v>
      </c>
      <c r="EL337" s="40">
        <v>0.118443199097132</v>
      </c>
      <c r="EM337" s="40">
        <v>0.60063055613405703</v>
      </c>
      <c r="EN337" s="40">
        <v>0.73226440834046003</v>
      </c>
      <c r="EO337" s="40">
        <v>0.76033456016880097</v>
      </c>
      <c r="EP337" s="40">
        <v>0.84084500009623597</v>
      </c>
      <c r="EQ337" s="40">
        <v>0.70628416334986899</v>
      </c>
      <c r="ER337" s="40">
        <v>0.18537258882503899</v>
      </c>
      <c r="ES337" s="40">
        <v>-8.2419509973825106E-2</v>
      </c>
      <c r="ET337" s="40">
        <v>-0.12602894788719399</v>
      </c>
      <c r="EU337" s="40">
        <v>-1.6631418423643698E-2</v>
      </c>
      <c r="EV337" s="40">
        <v>3.0936914454296499E-2</v>
      </c>
      <c r="EW337" s="40">
        <v>75.114785182855002</v>
      </c>
      <c r="EX337" s="40">
        <v>73.824169638002303</v>
      </c>
      <c r="EY337" s="40">
        <v>72.769296338282601</v>
      </c>
      <c r="EZ337" s="40">
        <v>70.815067206929001</v>
      </c>
      <c r="FA337" s="40">
        <v>69.599854680547494</v>
      </c>
      <c r="FB337" s="40">
        <v>69.017499452157793</v>
      </c>
      <c r="FC337" s="40">
        <v>67.959634161270699</v>
      </c>
      <c r="FD337" s="40">
        <v>68.534974139753601</v>
      </c>
      <c r="FE337" s="40">
        <v>72.825355781519406</v>
      </c>
      <c r="FF337" s="40">
        <v>78.157178740860104</v>
      </c>
      <c r="FG337" s="40">
        <v>83.345843253708395</v>
      </c>
      <c r="FH337" s="40">
        <v>87.661157366855093</v>
      </c>
      <c r="FI337" s="40">
        <v>91.3640652997166</v>
      </c>
      <c r="FJ337" s="40">
        <v>94.494808988352702</v>
      </c>
      <c r="FK337" s="40">
        <v>96.641050907542194</v>
      </c>
      <c r="FL337" s="40">
        <v>98.203045133536605</v>
      </c>
      <c r="FM337" s="40">
        <v>98.836401465954197</v>
      </c>
      <c r="FN337" s="40">
        <v>99.071182655291906</v>
      </c>
      <c r="FO337" s="40">
        <v>98.237197605345301</v>
      </c>
      <c r="FP337" s="40">
        <v>95.572268116121293</v>
      </c>
      <c r="FQ337" s="40">
        <v>90.025580858180703</v>
      </c>
      <c r="FR337" s="40">
        <v>85.398435386887897</v>
      </c>
      <c r="FS337" s="40">
        <v>82.043845692675802</v>
      </c>
      <c r="FT337" s="40">
        <v>79.683855568064004</v>
      </c>
      <c r="FU337" s="40">
        <v>1.4585526201056799E-2</v>
      </c>
      <c r="FV337" s="40">
        <v>0</v>
      </c>
      <c r="FW337" s="40">
        <v>0</v>
      </c>
      <c r="FX337" s="41">
        <v>1</v>
      </c>
      <c r="FY337" s="22"/>
      <c r="FZ337" s="22"/>
    </row>
    <row r="338" spans="1:182" x14ac:dyDescent="0.2">
      <c r="A338" t="s">
        <v>42</v>
      </c>
      <c r="B338" t="s">
        <v>58</v>
      </c>
      <c r="C338" t="s">
        <v>3</v>
      </c>
      <c r="D338" t="s">
        <v>79</v>
      </c>
      <c r="E338" t="s">
        <v>78</v>
      </c>
      <c r="F338" s="22" t="s">
        <v>78</v>
      </c>
      <c r="G338" s="35">
        <v>43691</v>
      </c>
      <c r="H338" s="40">
        <v>1104</v>
      </c>
      <c r="I338" s="40">
        <v>1.01947518044686</v>
      </c>
      <c r="J338" s="40">
        <v>0.87478983233262997</v>
      </c>
      <c r="K338" s="40">
        <v>0.78689851785538301</v>
      </c>
      <c r="L338" s="40">
        <v>0.70439953394576704</v>
      </c>
      <c r="M338" s="40">
        <v>0.66390498775606099</v>
      </c>
      <c r="N338" s="40">
        <v>0.66285273495005603</v>
      </c>
      <c r="O338" s="40">
        <v>0.70704818515193102</v>
      </c>
      <c r="P338" s="40">
        <v>0.77073352597105504</v>
      </c>
      <c r="Q338" s="40">
        <v>0.85260422639673095</v>
      </c>
      <c r="R338" s="40">
        <v>0.98399625883695996</v>
      </c>
      <c r="S338" s="40">
        <v>1.16835388565936</v>
      </c>
      <c r="T338" s="40">
        <v>1.4313432773009001</v>
      </c>
      <c r="U338" s="40">
        <v>1.72028622182324</v>
      </c>
      <c r="V338" s="40">
        <v>2.01463466031587</v>
      </c>
      <c r="W338" s="40">
        <v>2.2831579337090999</v>
      </c>
      <c r="X338" s="40">
        <v>2.5314273609820899</v>
      </c>
      <c r="Y338" s="40">
        <v>2.7176506490535801</v>
      </c>
      <c r="Z338" s="40">
        <v>2.8791276736598799</v>
      </c>
      <c r="AA338" s="40">
        <v>2.8753566197276501</v>
      </c>
      <c r="AB338" s="40">
        <v>2.7343068720221302</v>
      </c>
      <c r="AC338" s="40">
        <v>2.4078883155869399</v>
      </c>
      <c r="AD338" s="40">
        <v>2.10254115514351</v>
      </c>
      <c r="AE338" s="40">
        <v>1.7041544063777301</v>
      </c>
      <c r="AF338" s="40">
        <v>1.37514392091059</v>
      </c>
      <c r="AG338" s="40">
        <v>-3.1187504336227599E-2</v>
      </c>
      <c r="AH338" s="40">
        <v>-1.56192956696931E-2</v>
      </c>
      <c r="AI338" s="40">
        <v>-6.3915443551313105E-4</v>
      </c>
      <c r="AJ338" s="40">
        <v>-6.6451552908140202E-3</v>
      </c>
      <c r="AK338" s="40">
        <v>-2.42748756328506E-4</v>
      </c>
      <c r="AL338" s="40">
        <v>3.27591509954423E-3</v>
      </c>
      <c r="AM338" s="40">
        <v>-2.2966269820945101E-2</v>
      </c>
      <c r="AN338" s="40">
        <v>-3.2686436302031802E-2</v>
      </c>
      <c r="AO338" s="40">
        <v>-2.5709248186308001E-2</v>
      </c>
      <c r="AP338" s="40">
        <v>-3.4430480316357003E-2</v>
      </c>
      <c r="AQ338" s="40">
        <v>-2.1124660782710698E-2</v>
      </c>
      <c r="AR338" s="40">
        <v>-1.0092377467449201E-3</v>
      </c>
      <c r="AS338" s="40">
        <v>-2.8658238946700599E-2</v>
      </c>
      <c r="AT338" s="40">
        <v>1.68005605729078E-2</v>
      </c>
      <c r="AU338" s="40">
        <v>0.45291769227245299</v>
      </c>
      <c r="AV338" s="40">
        <v>0.548379634941903</v>
      </c>
      <c r="AW338" s="40">
        <v>0.58703452769546705</v>
      </c>
      <c r="AX338" s="40">
        <v>0.60472744969596304</v>
      </c>
      <c r="AY338" s="40">
        <v>0.29755989139449202</v>
      </c>
      <c r="AZ338" s="40">
        <v>-0.373748936571067</v>
      </c>
      <c r="BA338" s="40">
        <v>-0.35703582521231397</v>
      </c>
      <c r="BB338" s="40">
        <v>-0.284494810067699</v>
      </c>
      <c r="BC338" s="40">
        <v>-0.18966175691884801</v>
      </c>
      <c r="BD338" s="40">
        <v>-0.118155366258676</v>
      </c>
      <c r="BE338" s="40">
        <v>-2.0525147361957399E-2</v>
      </c>
      <c r="BF338" s="40">
        <v>-5.7036670120903799E-3</v>
      </c>
      <c r="BG338" s="40">
        <v>7.5252546489473597E-3</v>
      </c>
      <c r="BH338" s="40">
        <v>-4.1136192150485899E-5</v>
      </c>
      <c r="BI338" s="40">
        <v>5.7910020766992103E-3</v>
      </c>
      <c r="BJ338" s="40">
        <v>8.1422751552296408E-3</v>
      </c>
      <c r="BK338" s="40">
        <v>-1.4297331214900399E-2</v>
      </c>
      <c r="BL338" s="40">
        <v>-2.3032742027679302E-2</v>
      </c>
      <c r="BM338" s="40">
        <v>-1.5341713594959E-2</v>
      </c>
      <c r="BN338" s="40">
        <v>-2.1502907859295199E-2</v>
      </c>
      <c r="BO338" s="40">
        <v>-8.8780617823964198E-3</v>
      </c>
      <c r="BP338" s="40">
        <v>7.7631967288522901E-3</v>
      </c>
      <c r="BQ338" s="40">
        <v>-1.9732599764375799E-2</v>
      </c>
      <c r="BR338" s="40">
        <v>2.8927364421502101E-2</v>
      </c>
      <c r="BS338" s="40">
        <v>0.47092053517468502</v>
      </c>
      <c r="BT338" s="40">
        <v>0.56966123762832499</v>
      </c>
      <c r="BU338" s="40">
        <v>0.61497660384642905</v>
      </c>
      <c r="BV338" s="40">
        <v>0.63015289480556802</v>
      </c>
      <c r="BW338" s="40">
        <v>0.332709821540558</v>
      </c>
      <c r="BX338" s="40">
        <v>-0.34878923971319098</v>
      </c>
      <c r="BY338" s="40">
        <v>-0.33292028404629498</v>
      </c>
      <c r="BZ338" s="40">
        <v>-0.263531920781507</v>
      </c>
      <c r="CA338" s="40">
        <v>-0.17559992914539199</v>
      </c>
      <c r="CB338" s="40">
        <v>-0.104183792526765</v>
      </c>
      <c r="CC338" s="40">
        <v>-1.3140431401996401E-2</v>
      </c>
      <c r="CD338" s="40">
        <v>1.1638671904828199E-3</v>
      </c>
      <c r="CE338" s="40">
        <v>1.3179899509849999E-2</v>
      </c>
      <c r="CF338" s="40">
        <v>4.5327873179584104E-3</v>
      </c>
      <c r="CG338" s="40">
        <v>9.9699595232198707E-3</v>
      </c>
      <c r="CH338" s="40">
        <v>1.1512701305550601E-2</v>
      </c>
      <c r="CI338" s="40">
        <v>-8.2932507442817494E-3</v>
      </c>
      <c r="CJ338" s="40">
        <v>-1.6346622781022401E-2</v>
      </c>
      <c r="CK338" s="40">
        <v>-8.1611907193006403E-3</v>
      </c>
      <c r="CL338" s="40">
        <v>-1.25493105564107E-2</v>
      </c>
      <c r="CM338" s="40">
        <v>-3.9610462122625402E-4</v>
      </c>
      <c r="CN338" s="40">
        <v>1.3838958123446699E-2</v>
      </c>
      <c r="CO338" s="40">
        <v>-1.3550729256604801E-2</v>
      </c>
      <c r="CP338" s="40">
        <v>3.7326351825519299E-2</v>
      </c>
      <c r="CQ338" s="40">
        <v>0.48338924932725102</v>
      </c>
      <c r="CR338" s="40">
        <v>0.58440081081943196</v>
      </c>
      <c r="CS338" s="40">
        <v>0.63432920066947696</v>
      </c>
      <c r="CT338" s="40">
        <v>0.64776248063570896</v>
      </c>
      <c r="CU338" s="40">
        <v>0.35705455608354503</v>
      </c>
      <c r="CV338" s="40">
        <v>-0.33150222970340198</v>
      </c>
      <c r="CW338" s="40">
        <v>-0.31621793369716</v>
      </c>
      <c r="CX338" s="40">
        <v>-0.24901308752051099</v>
      </c>
      <c r="CY338" s="40">
        <v>-0.16586075006562001</v>
      </c>
      <c r="CZ338" s="40">
        <v>-9.4507123121229303E-2</v>
      </c>
      <c r="DA338" s="40">
        <v>-5.7557154420353101E-3</v>
      </c>
      <c r="DB338" s="40">
        <v>8.0314013930560205E-3</v>
      </c>
      <c r="DC338" s="40">
        <v>1.88345443707526E-2</v>
      </c>
      <c r="DD338" s="40">
        <v>9.1067108280673097E-3</v>
      </c>
      <c r="DE338" s="40">
        <v>1.4148916969740501E-2</v>
      </c>
      <c r="DF338" s="40">
        <v>1.48831274558715E-2</v>
      </c>
      <c r="DG338" s="40">
        <v>-2.2891702736630901E-3</v>
      </c>
      <c r="DH338" s="40">
        <v>-9.6605035343654104E-3</v>
      </c>
      <c r="DI338" s="40">
        <v>-9.8066784364226299E-4</v>
      </c>
      <c r="DJ338" s="40">
        <v>-3.5957132535262399E-3</v>
      </c>
      <c r="DK338" s="40">
        <v>8.08585253994391E-3</v>
      </c>
      <c r="DL338" s="40">
        <v>1.99147195180411E-2</v>
      </c>
      <c r="DM338" s="40">
        <v>-7.3688587488337899E-3</v>
      </c>
      <c r="DN338" s="40">
        <v>4.5725339229536498E-2</v>
      </c>
      <c r="DO338" s="40">
        <v>0.49585796347981598</v>
      </c>
      <c r="DP338" s="40">
        <v>0.59914038401053904</v>
      </c>
      <c r="DQ338" s="40">
        <v>0.65368179749252397</v>
      </c>
      <c r="DR338" s="40">
        <v>0.66537206646585001</v>
      </c>
      <c r="DS338" s="40">
        <v>0.38139929062653199</v>
      </c>
      <c r="DT338" s="40">
        <v>-0.31421521969361299</v>
      </c>
      <c r="DU338" s="40">
        <v>-0.29951558334802603</v>
      </c>
      <c r="DV338" s="40">
        <v>-0.23449425425951601</v>
      </c>
      <c r="DW338" s="40">
        <v>-0.156121570985848</v>
      </c>
      <c r="DX338" s="40">
        <v>-8.4830453715693893E-2</v>
      </c>
      <c r="DY338" s="40">
        <v>4.90664153223492E-3</v>
      </c>
      <c r="DZ338" s="40">
        <v>1.7947030050658699E-2</v>
      </c>
      <c r="EA338" s="40">
        <v>2.6998953455213099E-2</v>
      </c>
      <c r="EB338" s="40">
        <v>1.5710729926730799E-2</v>
      </c>
      <c r="EC338" s="40">
        <v>2.01826678027682E-2</v>
      </c>
      <c r="ED338" s="40">
        <v>1.9749487511556901E-2</v>
      </c>
      <c r="EE338" s="40">
        <v>6.3797683323815703E-3</v>
      </c>
      <c r="EF338" s="40">
        <v>-6.8092600129576702E-6</v>
      </c>
      <c r="EG338" s="40">
        <v>9.3868667477066993E-3</v>
      </c>
      <c r="EH338" s="40">
        <v>9.33185920353557E-3</v>
      </c>
      <c r="EI338" s="40">
        <v>2.0332451540258201E-2</v>
      </c>
      <c r="EJ338" s="40">
        <v>2.86871539936383E-2</v>
      </c>
      <c r="EK338" s="40">
        <v>1.55678043349102E-3</v>
      </c>
      <c r="EL338" s="40">
        <v>5.7852143078130802E-2</v>
      </c>
      <c r="EM338" s="40">
        <v>0.51386080638204901</v>
      </c>
      <c r="EN338" s="40">
        <v>0.62042198669696103</v>
      </c>
      <c r="EO338" s="40">
        <v>0.68162387364348698</v>
      </c>
      <c r="EP338" s="40">
        <v>0.69079751157545399</v>
      </c>
      <c r="EQ338" s="40">
        <v>0.41654922077259898</v>
      </c>
      <c r="ER338" s="40">
        <v>-0.28925552283573702</v>
      </c>
      <c r="ES338" s="40">
        <v>-0.27540004218200698</v>
      </c>
      <c r="ET338" s="40">
        <v>-0.21353136497332401</v>
      </c>
      <c r="EU338" s="40">
        <v>-0.14205974321239101</v>
      </c>
      <c r="EV338" s="40">
        <v>-7.0858879983782597E-2</v>
      </c>
      <c r="EW338" s="40">
        <v>76.707570004931398</v>
      </c>
      <c r="EX338" s="40">
        <v>75.491884182211905</v>
      </c>
      <c r="EY338" s="40">
        <v>74.256263357722702</v>
      </c>
      <c r="EZ338" s="40">
        <v>71.832549800371893</v>
      </c>
      <c r="FA338" s="40">
        <v>70.670296293577806</v>
      </c>
      <c r="FB338" s="40">
        <v>70.167046906362799</v>
      </c>
      <c r="FC338" s="40">
        <v>69.270691978228697</v>
      </c>
      <c r="FD338" s="40">
        <v>69.737757287814702</v>
      </c>
      <c r="FE338" s="40">
        <v>74.042513782164804</v>
      </c>
      <c r="FF338" s="40">
        <v>79.339324921498502</v>
      </c>
      <c r="FG338" s="40">
        <v>84.316035971678403</v>
      </c>
      <c r="FH338" s="40">
        <v>88.497632356189698</v>
      </c>
      <c r="FI338" s="40">
        <v>92.492140175376605</v>
      </c>
      <c r="FJ338" s="40">
        <v>95.856616880471904</v>
      </c>
      <c r="FK338" s="40">
        <v>98.195080661318698</v>
      </c>
      <c r="FL338" s="40">
        <v>99.680645259293499</v>
      </c>
      <c r="FM338" s="40">
        <v>100.434611663867</v>
      </c>
      <c r="FN338" s="40">
        <v>101.03549510713501</v>
      </c>
      <c r="FO338" s="40">
        <v>100.80828039841001</v>
      </c>
      <c r="FP338" s="40">
        <v>98.493719459592</v>
      </c>
      <c r="FQ338" s="40">
        <v>92.805766783067597</v>
      </c>
      <c r="FR338" s="40">
        <v>87.7312949377568</v>
      </c>
      <c r="FS338" s="40">
        <v>84.035402792829899</v>
      </c>
      <c r="FT338" s="40">
        <v>81.629595566739198</v>
      </c>
      <c r="FU338" s="40">
        <v>3.0578465796055599E-2</v>
      </c>
      <c r="FV338" s="40">
        <v>0</v>
      </c>
      <c r="FW338" s="40">
        <v>0</v>
      </c>
      <c r="FX338" s="41">
        <v>1</v>
      </c>
      <c r="FY338" s="22"/>
      <c r="FZ338" s="22"/>
    </row>
    <row r="339" spans="1:182" x14ac:dyDescent="0.2">
      <c r="A339" t="s">
        <v>42</v>
      </c>
      <c r="B339" t="s">
        <v>58</v>
      </c>
      <c r="C339" t="s">
        <v>3</v>
      </c>
      <c r="D339" t="s">
        <v>40</v>
      </c>
      <c r="E339" t="s">
        <v>1</v>
      </c>
      <c r="F339" s="22" t="s">
        <v>1</v>
      </c>
      <c r="G339" s="35">
        <v>43691</v>
      </c>
      <c r="H339" s="40">
        <v>7752</v>
      </c>
      <c r="I339" s="40">
        <v>7.5602450467542601</v>
      </c>
      <c r="J339" s="40">
        <v>6.6090908598650397</v>
      </c>
      <c r="K339" s="40">
        <v>5.9677462190187702</v>
      </c>
      <c r="L339" s="40">
        <v>5.60201995185718</v>
      </c>
      <c r="M339" s="40">
        <v>5.4914989614473502</v>
      </c>
      <c r="N339" s="40">
        <v>5.69826694677052</v>
      </c>
      <c r="O339" s="40">
        <v>6.2657317131357599</v>
      </c>
      <c r="P339" s="40">
        <v>6.7787766124714102</v>
      </c>
      <c r="Q339" s="40">
        <v>7.1311657108359601</v>
      </c>
      <c r="R339" s="40">
        <v>7.9126711671947199</v>
      </c>
      <c r="S339" s="40">
        <v>8.9221544009671305</v>
      </c>
      <c r="T339" s="40">
        <v>10.285184153921</v>
      </c>
      <c r="U339" s="40">
        <v>11.7322411991523</v>
      </c>
      <c r="V339" s="40">
        <v>13.352582516213801</v>
      </c>
      <c r="W339" s="40">
        <v>14.796753417834401</v>
      </c>
      <c r="X339" s="40">
        <v>16.530260282608001</v>
      </c>
      <c r="Y339" s="40">
        <v>17.999961848033401</v>
      </c>
      <c r="Z339" s="40">
        <v>19.3828229589929</v>
      </c>
      <c r="AA339" s="40">
        <v>19.613504567768</v>
      </c>
      <c r="AB339" s="40">
        <v>18.2264003600175</v>
      </c>
      <c r="AC339" s="40">
        <v>16.032166545471899</v>
      </c>
      <c r="AD339" s="40">
        <v>14.3520282061834</v>
      </c>
      <c r="AE339" s="40">
        <v>11.9305553348569</v>
      </c>
      <c r="AF339" s="40">
        <v>9.6463247796229492</v>
      </c>
      <c r="AG339" s="40">
        <v>-0.20695100421059601</v>
      </c>
      <c r="AH339" s="40">
        <v>-0.1843568340559</v>
      </c>
      <c r="AI339" s="40">
        <v>-0.16082875618796399</v>
      </c>
      <c r="AJ339" s="40">
        <v>-0.116946369676927</v>
      </c>
      <c r="AK339" s="40">
        <v>-0.11886620669603901</v>
      </c>
      <c r="AL339" s="40">
        <v>-8.61179609995084E-2</v>
      </c>
      <c r="AM339" s="40">
        <v>-0.17339792297804299</v>
      </c>
      <c r="AN339" s="40">
        <v>-7.0642983904747894E-2</v>
      </c>
      <c r="AO339" s="40">
        <v>5.7168200247693597E-2</v>
      </c>
      <c r="AP339" s="40">
        <v>-4.8856134462702198E-2</v>
      </c>
      <c r="AQ339" s="40">
        <v>-8.3337890323346306E-2</v>
      </c>
      <c r="AR339" s="40">
        <v>-3.07912910801495E-2</v>
      </c>
      <c r="AS339" s="40">
        <v>-8.1437672409755399E-2</v>
      </c>
      <c r="AT339" s="40">
        <v>-0.108125167216317</v>
      </c>
      <c r="AU339" s="40">
        <v>1.3226769454966301</v>
      </c>
      <c r="AV339" s="40">
        <v>1.83700777333767</v>
      </c>
      <c r="AW339" s="40">
        <v>2.2264036759480299</v>
      </c>
      <c r="AX339" s="40">
        <v>2.3377752874028799</v>
      </c>
      <c r="AY339" s="40">
        <v>1.8624112057840401</v>
      </c>
      <c r="AZ339" s="40">
        <v>-0.95986226211277204</v>
      </c>
      <c r="BA339" s="40">
        <v>-1.4420164712599299</v>
      </c>
      <c r="BB339" s="40">
        <v>-1.2128153889868201</v>
      </c>
      <c r="BC339" s="40">
        <v>-0.85320475696159703</v>
      </c>
      <c r="BD339" s="40">
        <v>-0.61940824157396102</v>
      </c>
      <c r="BE339" s="40">
        <v>-0.16513201150259699</v>
      </c>
      <c r="BF339" s="40">
        <v>-0.133983689225253</v>
      </c>
      <c r="BG339" s="40">
        <v>-0.11220385382663201</v>
      </c>
      <c r="BH339" s="40">
        <v>-6.4135837388219402E-2</v>
      </c>
      <c r="BI339" s="40">
        <v>-6.4846477194054897E-2</v>
      </c>
      <c r="BJ339" s="40">
        <v>-4.8624622215739398E-2</v>
      </c>
      <c r="BK339" s="40">
        <v>-0.130875372477055</v>
      </c>
      <c r="BL339" s="40">
        <v>-3.2325777139027699E-2</v>
      </c>
      <c r="BM339" s="40">
        <v>0.10342436556923799</v>
      </c>
      <c r="BN339" s="40">
        <v>1.24445541482753E-2</v>
      </c>
      <c r="BO339" s="40">
        <v>-4.0216384742990302E-2</v>
      </c>
      <c r="BP339" s="40">
        <v>9.1687596569548803E-4</v>
      </c>
      <c r="BQ339" s="40">
        <v>-4.9956222514119297E-2</v>
      </c>
      <c r="BR339" s="40">
        <v>-3.6612955670248901E-2</v>
      </c>
      <c r="BS339" s="40">
        <v>1.4532416534815</v>
      </c>
      <c r="BT339" s="40">
        <v>1.9643626621510699</v>
      </c>
      <c r="BU339" s="40">
        <v>2.3857464921343499</v>
      </c>
      <c r="BV339" s="40">
        <v>2.50284298644435</v>
      </c>
      <c r="BW339" s="40">
        <v>2.0280115795285698</v>
      </c>
      <c r="BX339" s="40">
        <v>-0.81755177202165996</v>
      </c>
      <c r="BY339" s="40">
        <v>-1.2921803065806501</v>
      </c>
      <c r="BZ339" s="40">
        <v>-1.0514761217054001</v>
      </c>
      <c r="CA339" s="40">
        <v>-0.72129290434067606</v>
      </c>
      <c r="CB339" s="40">
        <v>-0.51606342619978496</v>
      </c>
      <c r="CC339" s="40">
        <v>-0.13616830454498099</v>
      </c>
      <c r="CD339" s="40">
        <v>-9.9095402565747906E-2</v>
      </c>
      <c r="CE339" s="40">
        <v>-7.8526394575755706E-2</v>
      </c>
      <c r="CF339" s="40">
        <v>-2.7559423600202401E-2</v>
      </c>
      <c r="CG339" s="40">
        <v>-2.7432577099663499E-2</v>
      </c>
      <c r="CH339" s="40">
        <v>-2.2656849988935301E-2</v>
      </c>
      <c r="CI339" s="40">
        <v>-0.101424383535242</v>
      </c>
      <c r="CJ339" s="40">
        <v>-5.7873964576485304E-3</v>
      </c>
      <c r="CK339" s="40">
        <v>0.135461244762169</v>
      </c>
      <c r="CL339" s="40">
        <v>5.4901224341787798E-2</v>
      </c>
      <c r="CM339" s="40">
        <v>-1.0350561337785899E-2</v>
      </c>
      <c r="CN339" s="40">
        <v>2.28778558700087E-2</v>
      </c>
      <c r="CO339" s="40">
        <v>-2.8152266217399101E-2</v>
      </c>
      <c r="CP339" s="40">
        <v>1.2916184201050699E-2</v>
      </c>
      <c r="CQ339" s="40">
        <v>1.54367037249646</v>
      </c>
      <c r="CR339" s="40">
        <v>2.0525682701858599</v>
      </c>
      <c r="CS339" s="40">
        <v>2.4961068412237499</v>
      </c>
      <c r="CT339" s="40">
        <v>2.6171683719596799</v>
      </c>
      <c r="CU339" s="40">
        <v>2.1427058939205699</v>
      </c>
      <c r="CV339" s="40">
        <v>-0.71898796010073696</v>
      </c>
      <c r="CW339" s="40">
        <v>-1.1884042353652</v>
      </c>
      <c r="CX339" s="40">
        <v>-0.939733036669262</v>
      </c>
      <c r="CY339" s="40">
        <v>-0.62993115705454805</v>
      </c>
      <c r="CZ339" s="40">
        <v>-0.44448712188784401</v>
      </c>
      <c r="DA339" s="40">
        <v>-0.107204597587365</v>
      </c>
      <c r="DB339" s="40">
        <v>-6.4207115906243006E-2</v>
      </c>
      <c r="DC339" s="40">
        <v>-4.4848935324879803E-2</v>
      </c>
      <c r="DD339" s="40">
        <v>9.0169901878145303E-3</v>
      </c>
      <c r="DE339" s="40">
        <v>9.9813229947279293E-3</v>
      </c>
      <c r="DF339" s="40">
        <v>3.3109222378687698E-3</v>
      </c>
      <c r="DG339" s="40">
        <v>-7.1973394593429205E-2</v>
      </c>
      <c r="DH339" s="40">
        <v>2.07509842237306E-2</v>
      </c>
      <c r="DI339" s="40">
        <v>0.1674981239551</v>
      </c>
      <c r="DJ339" s="40">
        <v>9.7357894535300193E-2</v>
      </c>
      <c r="DK339" s="40">
        <v>1.95152620674186E-2</v>
      </c>
      <c r="DL339" s="40">
        <v>4.4838835774321899E-2</v>
      </c>
      <c r="DM339" s="40">
        <v>-6.3483099206789297E-3</v>
      </c>
      <c r="DN339" s="40">
        <v>6.2445324072350199E-2</v>
      </c>
      <c r="DO339" s="40">
        <v>1.63409909151142</v>
      </c>
      <c r="DP339" s="40">
        <v>2.14077387822064</v>
      </c>
      <c r="DQ339" s="40">
        <v>2.60646719031315</v>
      </c>
      <c r="DR339" s="40">
        <v>2.73149375747502</v>
      </c>
      <c r="DS339" s="40">
        <v>2.2574002083125699</v>
      </c>
      <c r="DT339" s="40">
        <v>-0.62042414817981395</v>
      </c>
      <c r="DU339" s="40">
        <v>-1.0846281641497499</v>
      </c>
      <c r="DV339" s="40">
        <v>-0.82798995163312605</v>
      </c>
      <c r="DW339" s="40">
        <v>-0.53856940976842105</v>
      </c>
      <c r="DX339" s="40">
        <v>-0.372910817575904</v>
      </c>
      <c r="DY339" s="40">
        <v>-6.5385604879365705E-2</v>
      </c>
      <c r="DZ339" s="40">
        <v>-1.38339710755957E-2</v>
      </c>
      <c r="EA339" s="40">
        <v>3.7759670364523701E-3</v>
      </c>
      <c r="EB339" s="40">
        <v>6.1827522476521901E-2</v>
      </c>
      <c r="EC339" s="40">
        <v>6.4001052496712396E-2</v>
      </c>
      <c r="ED339" s="40">
        <v>4.08042610216377E-2</v>
      </c>
      <c r="EE339" s="40">
        <v>-2.9450844092441399E-2</v>
      </c>
      <c r="EF339" s="40">
        <v>5.9068190989450799E-2</v>
      </c>
      <c r="EG339" s="40">
        <v>0.213754289276644</v>
      </c>
      <c r="EH339" s="40">
        <v>0.15865858314627801</v>
      </c>
      <c r="EI339" s="40">
        <v>6.2636767647774594E-2</v>
      </c>
      <c r="EJ339" s="40">
        <v>7.6547002820166896E-2</v>
      </c>
      <c r="EK339" s="40">
        <v>2.51331399749571E-2</v>
      </c>
      <c r="EL339" s="40">
        <v>0.133957535618418</v>
      </c>
      <c r="EM339" s="40">
        <v>1.7646637994962799</v>
      </c>
      <c r="EN339" s="40">
        <v>2.26812876703405</v>
      </c>
      <c r="EO339" s="40">
        <v>2.7658100064994602</v>
      </c>
      <c r="EP339" s="40">
        <v>2.8965614565164799</v>
      </c>
      <c r="EQ339" s="40">
        <v>2.4230005820570999</v>
      </c>
      <c r="ER339" s="40">
        <v>-0.47811365808870199</v>
      </c>
      <c r="ES339" s="40">
        <v>-0.93479199947047598</v>
      </c>
      <c r="ET339" s="40">
        <v>-0.66665068435170804</v>
      </c>
      <c r="EU339" s="40">
        <v>-0.40665755714749902</v>
      </c>
      <c r="EV339" s="40">
        <v>-0.269566002201727</v>
      </c>
      <c r="EW339" s="40">
        <v>73.785453899869793</v>
      </c>
      <c r="EX339" s="40">
        <v>72.672505621967105</v>
      </c>
      <c r="EY339" s="40">
        <v>71.046029115871704</v>
      </c>
      <c r="EZ339" s="40">
        <v>68.748609302876105</v>
      </c>
      <c r="FA339" s="40">
        <v>67.800804828973796</v>
      </c>
      <c r="FB339" s="40">
        <v>67.915848029352603</v>
      </c>
      <c r="FC339" s="40">
        <v>66.674209965676397</v>
      </c>
      <c r="FD339" s="40">
        <v>67.728973843058398</v>
      </c>
      <c r="FE339" s="40">
        <v>73.538785655107105</v>
      </c>
      <c r="FF339" s="40">
        <v>79.552231033258394</v>
      </c>
      <c r="FG339" s="40">
        <v>85.172481950526702</v>
      </c>
      <c r="FH339" s="40">
        <v>89.353213398035294</v>
      </c>
      <c r="FI339" s="40">
        <v>92.364019410581093</v>
      </c>
      <c r="FJ339" s="40">
        <v>95.019079180968205</v>
      </c>
      <c r="FK339" s="40">
        <v>97.101159900579901</v>
      </c>
      <c r="FL339" s="40">
        <v>98.721801396615007</v>
      </c>
      <c r="FM339" s="40">
        <v>99.799431885430195</v>
      </c>
      <c r="FN339" s="40">
        <v>100.505077523967</v>
      </c>
      <c r="FO339" s="40">
        <v>99.8847555923778</v>
      </c>
      <c r="FP339" s="40">
        <v>96.602698544206405</v>
      </c>
      <c r="FQ339" s="40">
        <v>89.078021067582</v>
      </c>
      <c r="FR339" s="40">
        <v>83.744466800804801</v>
      </c>
      <c r="FS339" s="40">
        <v>80.577926381820305</v>
      </c>
      <c r="FT339" s="40">
        <v>78.042951828618797</v>
      </c>
      <c r="FU339" s="40">
        <v>2.5485604344036999E-2</v>
      </c>
      <c r="FV339" s="40">
        <v>0</v>
      </c>
      <c r="FW339" s="40">
        <v>0</v>
      </c>
      <c r="FX339" s="41">
        <v>1</v>
      </c>
      <c r="FY339" s="22"/>
      <c r="FZ339" s="22"/>
    </row>
    <row r="340" spans="1:182" x14ac:dyDescent="0.2">
      <c r="A340" t="s">
        <v>42</v>
      </c>
      <c r="B340" t="s">
        <v>58</v>
      </c>
      <c r="C340" t="s">
        <v>3</v>
      </c>
      <c r="D340" t="s">
        <v>40</v>
      </c>
      <c r="E340" t="s">
        <v>1</v>
      </c>
      <c r="F340" s="22" t="s">
        <v>77</v>
      </c>
      <c r="G340" s="35">
        <v>43691</v>
      </c>
      <c r="H340" s="40">
        <v>6041</v>
      </c>
      <c r="I340" s="40">
        <v>6.0644267213243399</v>
      </c>
      <c r="J340" s="40">
        <v>5.2960671456621196</v>
      </c>
      <c r="K340" s="40">
        <v>4.7697816547001901</v>
      </c>
      <c r="L340" s="40">
        <v>4.4599471895033496</v>
      </c>
      <c r="M340" s="40">
        <v>4.35394349247023</v>
      </c>
      <c r="N340" s="40">
        <v>4.5097864201486502</v>
      </c>
      <c r="O340" s="40">
        <v>4.9415395278524903</v>
      </c>
      <c r="P340" s="40">
        <v>5.3261998561431199</v>
      </c>
      <c r="Q340" s="40">
        <v>5.5791440912135304</v>
      </c>
      <c r="R340" s="40">
        <v>6.1482230913565497</v>
      </c>
      <c r="S340" s="40">
        <v>6.9257270328728797</v>
      </c>
      <c r="T340" s="40">
        <v>7.9979043812623498</v>
      </c>
      <c r="U340" s="40">
        <v>9.1244557716531496</v>
      </c>
      <c r="V340" s="40">
        <v>10.3924676910798</v>
      </c>
      <c r="W340" s="40">
        <v>11.5749876645156</v>
      </c>
      <c r="X340" s="40">
        <v>12.9144497435197</v>
      </c>
      <c r="Y340" s="40">
        <v>13.9727862631901</v>
      </c>
      <c r="Z340" s="40">
        <v>15.0514304831124</v>
      </c>
      <c r="AA340" s="40">
        <v>15.258954763558901</v>
      </c>
      <c r="AB340" s="40">
        <v>14.179373002114399</v>
      </c>
      <c r="AC340" s="40">
        <v>12.556638668881201</v>
      </c>
      <c r="AD340" s="40">
        <v>11.3281496134543</v>
      </c>
      <c r="AE340" s="40">
        <v>9.4865496425409592</v>
      </c>
      <c r="AF340" s="40">
        <v>7.7048155280237198</v>
      </c>
      <c r="AG340" s="40">
        <v>-0.201031258564073</v>
      </c>
      <c r="AH340" s="40">
        <v>-0.15927723965919599</v>
      </c>
      <c r="AI340" s="40">
        <v>-0.16254605148690399</v>
      </c>
      <c r="AJ340" s="40">
        <v>-0.130390844352367</v>
      </c>
      <c r="AK340" s="40">
        <v>-0.121100374306103</v>
      </c>
      <c r="AL340" s="40">
        <v>-0.11712190623924899</v>
      </c>
      <c r="AM340" s="40">
        <v>-0.17827276595834601</v>
      </c>
      <c r="AN340" s="40">
        <v>-0.13732181775623101</v>
      </c>
      <c r="AO340" s="40">
        <v>-8.6335135359230705E-3</v>
      </c>
      <c r="AP340" s="40">
        <v>-2.1642203022608299E-2</v>
      </c>
      <c r="AQ340" s="40">
        <v>-0.10106879084280899</v>
      </c>
      <c r="AR340" s="40">
        <v>-2.9946896259126901E-2</v>
      </c>
      <c r="AS340" s="40">
        <v>-3.4513745995530198E-2</v>
      </c>
      <c r="AT340" s="40">
        <v>-5.2060846346224501E-2</v>
      </c>
      <c r="AU340" s="40">
        <v>0.69993443098325103</v>
      </c>
      <c r="AV340" s="40">
        <v>1.05996753184237</v>
      </c>
      <c r="AW340" s="40">
        <v>1.24995826505317</v>
      </c>
      <c r="AX340" s="40">
        <v>1.21402320143123</v>
      </c>
      <c r="AY340" s="40">
        <v>1.0962090554207999</v>
      </c>
      <c r="AZ340" s="40">
        <v>-0.39509514461100897</v>
      </c>
      <c r="BA340" s="40">
        <v>-0.85670511703688301</v>
      </c>
      <c r="BB340" s="40">
        <v>-0.76836422740717703</v>
      </c>
      <c r="BC340" s="40">
        <v>-0.59396591410295596</v>
      </c>
      <c r="BD340" s="40">
        <v>-0.419483368425141</v>
      </c>
      <c r="BE340" s="40">
        <v>-0.16248210151344</v>
      </c>
      <c r="BF340" s="40">
        <v>-0.11757571109529</v>
      </c>
      <c r="BG340" s="40">
        <v>-0.116905965402178</v>
      </c>
      <c r="BH340" s="40">
        <v>-8.3603564045657205E-2</v>
      </c>
      <c r="BI340" s="40">
        <v>-7.2089969688917802E-2</v>
      </c>
      <c r="BJ340" s="40">
        <v>-7.7976334616702003E-2</v>
      </c>
      <c r="BK340" s="40">
        <v>-0.13435714993099299</v>
      </c>
      <c r="BL340" s="40">
        <v>-9.6931279509281806E-2</v>
      </c>
      <c r="BM340" s="40">
        <v>2.8525739052951599E-2</v>
      </c>
      <c r="BN340" s="40">
        <v>2.09528205191034E-2</v>
      </c>
      <c r="BO340" s="40">
        <v>-6.8114763137154505E-2</v>
      </c>
      <c r="BP340" s="40">
        <v>-1.23645954581901E-2</v>
      </c>
      <c r="BQ340" s="40">
        <v>-1.6953769735865602E-2</v>
      </c>
      <c r="BR340" s="40">
        <v>-3.7049208161042701E-3</v>
      </c>
      <c r="BS340" s="40">
        <v>0.79797967712237905</v>
      </c>
      <c r="BT340" s="40">
        <v>1.14310724981654</v>
      </c>
      <c r="BU340" s="40">
        <v>1.34877639200948</v>
      </c>
      <c r="BV340" s="40">
        <v>1.3137238519786301</v>
      </c>
      <c r="BW340" s="40">
        <v>1.1970277041738899</v>
      </c>
      <c r="BX340" s="40">
        <v>-0.29068398607748402</v>
      </c>
      <c r="BY340" s="40">
        <v>-0.73970817846371795</v>
      </c>
      <c r="BZ340" s="40">
        <v>-0.66510638495806396</v>
      </c>
      <c r="CA340" s="40">
        <v>-0.50838362902075096</v>
      </c>
      <c r="CB340" s="40">
        <v>-0.35826137026941501</v>
      </c>
      <c r="CC340" s="40">
        <v>-0.13578307277131299</v>
      </c>
      <c r="CD340" s="40">
        <v>-8.8693359446045894E-2</v>
      </c>
      <c r="CE340" s="40">
        <v>-8.5295780811923003E-2</v>
      </c>
      <c r="CF340" s="40">
        <v>-5.1198836231919502E-2</v>
      </c>
      <c r="CG340" s="40">
        <v>-3.8145512749981798E-2</v>
      </c>
      <c r="CH340" s="40">
        <v>-5.0864230958907297E-2</v>
      </c>
      <c r="CI340" s="40">
        <v>-0.103941328049274</v>
      </c>
      <c r="CJ340" s="40">
        <v>-6.8956915759931306E-2</v>
      </c>
      <c r="CK340" s="40">
        <v>5.4262124198888803E-2</v>
      </c>
      <c r="CL340" s="40">
        <v>5.0454004068149302E-2</v>
      </c>
      <c r="CM340" s="40">
        <v>-4.5290903935085197E-2</v>
      </c>
      <c r="CN340" s="40">
        <v>-1.8714748389731E-4</v>
      </c>
      <c r="CO340" s="40">
        <v>-4.7917836708513501E-3</v>
      </c>
      <c r="CP340" s="40">
        <v>2.9786245900850199E-2</v>
      </c>
      <c r="CQ340" s="40">
        <v>0.86588551592604401</v>
      </c>
      <c r="CR340" s="40">
        <v>1.2006895652194201</v>
      </c>
      <c r="CS340" s="40">
        <v>1.41721752571273</v>
      </c>
      <c r="CT340" s="40">
        <v>1.38277621883266</v>
      </c>
      <c r="CU340" s="40">
        <v>1.26685439317944</v>
      </c>
      <c r="CV340" s="40">
        <v>-0.21836913574174699</v>
      </c>
      <c r="CW340" s="40">
        <v>-0.65867645521221196</v>
      </c>
      <c r="CX340" s="40">
        <v>-0.59359031782907901</v>
      </c>
      <c r="CY340" s="40">
        <v>-0.44910959907956499</v>
      </c>
      <c r="CZ340" s="40">
        <v>-0.31585920084549801</v>
      </c>
      <c r="DA340" s="40">
        <v>-0.10908404402918601</v>
      </c>
      <c r="DB340" s="40">
        <v>-5.9811007796801603E-2</v>
      </c>
      <c r="DC340" s="40">
        <v>-5.3685596221668103E-2</v>
      </c>
      <c r="DD340" s="40">
        <v>-1.8794108418181701E-2</v>
      </c>
      <c r="DE340" s="40">
        <v>-4.2010558110458299E-3</v>
      </c>
      <c r="DF340" s="40">
        <v>-2.3752127301112601E-2</v>
      </c>
      <c r="DG340" s="40">
        <v>-7.3525506167555293E-2</v>
      </c>
      <c r="DH340" s="40">
        <v>-4.0982552010580799E-2</v>
      </c>
      <c r="DI340" s="40">
        <v>7.9998509344825899E-2</v>
      </c>
      <c r="DJ340" s="40">
        <v>7.9955187617195195E-2</v>
      </c>
      <c r="DK340" s="40">
        <v>-2.24670447330159E-2</v>
      </c>
      <c r="DL340" s="40">
        <v>1.1990300490395501E-2</v>
      </c>
      <c r="DM340" s="40">
        <v>7.3702023941629403E-3</v>
      </c>
      <c r="DN340" s="40">
        <v>6.3277412617804799E-2</v>
      </c>
      <c r="DO340" s="40">
        <v>0.93379135472970998</v>
      </c>
      <c r="DP340" s="40">
        <v>1.2582718806223001</v>
      </c>
      <c r="DQ340" s="40">
        <v>1.48565865941598</v>
      </c>
      <c r="DR340" s="40">
        <v>1.4518285856866899</v>
      </c>
      <c r="DS340" s="40">
        <v>1.3366810821849999</v>
      </c>
      <c r="DT340" s="40">
        <v>-0.14605428540601101</v>
      </c>
      <c r="DU340" s="40">
        <v>-0.57764473196070598</v>
      </c>
      <c r="DV340" s="40">
        <v>-0.52207425070009394</v>
      </c>
      <c r="DW340" s="40">
        <v>-0.38983556913838002</v>
      </c>
      <c r="DX340" s="40">
        <v>-0.27345703142158001</v>
      </c>
      <c r="DY340" s="40">
        <v>-7.0534886978552494E-2</v>
      </c>
      <c r="DZ340" s="40">
        <v>-1.8109479232896099E-2</v>
      </c>
      <c r="EA340" s="40">
        <v>-8.0455101369419808E-3</v>
      </c>
      <c r="EB340" s="40">
        <v>2.7993171888528599E-2</v>
      </c>
      <c r="EC340" s="40">
        <v>4.48093488061398E-2</v>
      </c>
      <c r="ED340" s="40">
        <v>1.53934443214348E-2</v>
      </c>
      <c r="EE340" s="40">
        <v>-2.96098901402032E-2</v>
      </c>
      <c r="EF340" s="40">
        <v>-5.9201376363213502E-4</v>
      </c>
      <c r="EG340" s="40">
        <v>0.117157761933701</v>
      </c>
      <c r="EH340" s="40">
        <v>0.122550211158907</v>
      </c>
      <c r="EI340" s="40">
        <v>1.04869829726386E-2</v>
      </c>
      <c r="EJ340" s="40">
        <v>2.9572601291332299E-2</v>
      </c>
      <c r="EK340" s="40">
        <v>2.49301786538275E-2</v>
      </c>
      <c r="EL340" s="40">
        <v>0.111633338147925</v>
      </c>
      <c r="EM340" s="40">
        <v>1.03183660086884</v>
      </c>
      <c r="EN340" s="40">
        <v>1.3414115985964701</v>
      </c>
      <c r="EO340" s="40">
        <v>1.5844767863722999</v>
      </c>
      <c r="EP340" s="40">
        <v>1.55152923623409</v>
      </c>
      <c r="EQ340" s="40">
        <v>1.4374997309380899</v>
      </c>
      <c r="ER340" s="40">
        <v>-4.1643126872485003E-2</v>
      </c>
      <c r="ES340" s="40">
        <v>-0.46064779338754103</v>
      </c>
      <c r="ET340" s="40">
        <v>-0.41881640825098099</v>
      </c>
      <c r="EU340" s="40">
        <v>-0.30425328405617402</v>
      </c>
      <c r="EV340" s="40">
        <v>-0.212235033265854</v>
      </c>
      <c r="EW340" s="40">
        <v>73.808762777082705</v>
      </c>
      <c r="EX340" s="40">
        <v>72.680354571421802</v>
      </c>
      <c r="EY340" s="40">
        <v>71.067928047024395</v>
      </c>
      <c r="EZ340" s="40">
        <v>68.753511484620304</v>
      </c>
      <c r="FA340" s="40">
        <v>67.807275560066998</v>
      </c>
      <c r="FB340" s="40">
        <v>67.923219470739596</v>
      </c>
      <c r="FC340" s="40">
        <v>66.677911286324701</v>
      </c>
      <c r="FD340" s="40">
        <v>67.721630745260995</v>
      </c>
      <c r="FE340" s="40">
        <v>73.553409976157297</v>
      </c>
      <c r="FF340" s="40">
        <v>79.572047402091499</v>
      </c>
      <c r="FG340" s="40">
        <v>85.191898208257598</v>
      </c>
      <c r="FH340" s="40">
        <v>89.369738674724402</v>
      </c>
      <c r="FI340" s="40">
        <v>92.370978022237395</v>
      </c>
      <c r="FJ340" s="40">
        <v>95.030806638181303</v>
      </c>
      <c r="FK340" s="40">
        <v>97.113170132905296</v>
      </c>
      <c r="FL340" s="40">
        <v>98.726446495597401</v>
      </c>
      <c r="FM340" s="40">
        <v>99.799851278298405</v>
      </c>
      <c r="FN340" s="40">
        <v>100.504201978235</v>
      </c>
      <c r="FO340" s="40">
        <v>99.858124218030696</v>
      </c>
      <c r="FP340" s="40">
        <v>96.556018507589499</v>
      </c>
      <c r="FQ340" s="40">
        <v>88.994605887490806</v>
      </c>
      <c r="FR340" s="40">
        <v>83.696926418167607</v>
      </c>
      <c r="FS340" s="40">
        <v>80.546457826774599</v>
      </c>
      <c r="FT340" s="40">
        <v>78.030889261348904</v>
      </c>
      <c r="FU340" s="40">
        <v>2.1011267802586799E-2</v>
      </c>
      <c r="FV340" s="40">
        <v>0</v>
      </c>
      <c r="FW340" s="40">
        <v>0</v>
      </c>
      <c r="FX340" s="41">
        <v>1</v>
      </c>
      <c r="FY340" s="22"/>
      <c r="FZ340" s="22"/>
    </row>
    <row r="341" spans="1:182" x14ac:dyDescent="0.2">
      <c r="A341" t="s">
        <v>42</v>
      </c>
      <c r="B341" t="s">
        <v>58</v>
      </c>
      <c r="C341" t="s">
        <v>3</v>
      </c>
      <c r="D341" t="s">
        <v>40</v>
      </c>
      <c r="E341" t="s">
        <v>1</v>
      </c>
      <c r="F341" s="22" t="s">
        <v>78</v>
      </c>
      <c r="G341" s="35">
        <v>43691</v>
      </c>
      <c r="H341" s="40">
        <v>1711</v>
      </c>
      <c r="I341" s="40">
        <v>1.4423634447354601</v>
      </c>
      <c r="J341" s="40">
        <v>1.26404742915151</v>
      </c>
      <c r="K341" s="40">
        <v>1.1488047729514199</v>
      </c>
      <c r="L341" s="40">
        <v>1.0842593740531801</v>
      </c>
      <c r="M341" s="40">
        <v>1.0703120812429301</v>
      </c>
      <c r="N341" s="40">
        <v>1.1157808057931899</v>
      </c>
      <c r="O341" s="40">
        <v>1.24906532886772</v>
      </c>
      <c r="P341" s="40">
        <v>1.38472348360048</v>
      </c>
      <c r="Q341" s="40">
        <v>1.51731797140951</v>
      </c>
      <c r="R341" s="40">
        <v>1.69377446128232</v>
      </c>
      <c r="S341" s="40">
        <v>1.92066691517613</v>
      </c>
      <c r="T341" s="40">
        <v>2.23897203002717</v>
      </c>
      <c r="U341" s="40">
        <v>2.5631232389081902</v>
      </c>
      <c r="V341" s="40">
        <v>2.9151729426411701</v>
      </c>
      <c r="W341" s="40">
        <v>3.2210326291574498</v>
      </c>
      <c r="X341" s="40">
        <v>3.6132189879935299</v>
      </c>
      <c r="Y341" s="40">
        <v>3.9848088483711099</v>
      </c>
      <c r="Z341" s="40">
        <v>4.2889292442181999</v>
      </c>
      <c r="AA341" s="40">
        <v>4.3599300370140499</v>
      </c>
      <c r="AB341" s="40">
        <v>4.0425231213127697</v>
      </c>
      <c r="AC341" s="40">
        <v>3.4410719761406701</v>
      </c>
      <c r="AD341" s="40">
        <v>2.9740897369760302</v>
      </c>
      <c r="AE341" s="40">
        <v>2.4081668155046199</v>
      </c>
      <c r="AF341" s="40">
        <v>1.9018921816221399</v>
      </c>
      <c r="AG341" s="40">
        <v>-6.7095496421058706E-2</v>
      </c>
      <c r="AH341" s="40">
        <v>-5.0921885144807798E-2</v>
      </c>
      <c r="AI341" s="40">
        <v>-4.3806164148173302E-2</v>
      </c>
      <c r="AJ341" s="40">
        <v>-3.4490209205193897E-2</v>
      </c>
      <c r="AK341" s="40">
        <v>-2.4642099181055199E-2</v>
      </c>
      <c r="AL341" s="40">
        <v>-3.6290477775795603E-2</v>
      </c>
      <c r="AM341" s="40">
        <v>-3.0171814563557501E-2</v>
      </c>
      <c r="AN341" s="40">
        <v>-1.8556044792536201E-2</v>
      </c>
      <c r="AO341" s="40">
        <v>-2.0675589851882899E-2</v>
      </c>
      <c r="AP341" s="40">
        <v>-6.0321812027763197E-2</v>
      </c>
      <c r="AQ341" s="40">
        <v>-6.0370631087006202E-2</v>
      </c>
      <c r="AR341" s="40">
        <v>2.0723122318527099E-4</v>
      </c>
      <c r="AS341" s="40">
        <v>-3.7315959579552103E-2</v>
      </c>
      <c r="AT341" s="40">
        <v>-9.1391380663994298E-2</v>
      </c>
      <c r="AU341" s="40">
        <v>0.64175216517634903</v>
      </c>
      <c r="AV341" s="40">
        <v>0.83310393853679399</v>
      </c>
      <c r="AW341" s="40">
        <v>1.0318484183001999</v>
      </c>
      <c r="AX341" s="40">
        <v>1.0734361877592999</v>
      </c>
      <c r="AY341" s="40">
        <v>0.72224751380883401</v>
      </c>
      <c r="AZ341" s="40">
        <v>-0.64167355966010098</v>
      </c>
      <c r="BA341" s="40">
        <v>-0.65948033788985705</v>
      </c>
      <c r="BB341" s="40">
        <v>-0.503899508845565</v>
      </c>
      <c r="BC341" s="40">
        <v>-0.29728227516101302</v>
      </c>
      <c r="BD341" s="40">
        <v>-0.177363428844695</v>
      </c>
      <c r="BE341" s="40">
        <v>-5.0648654091361302E-2</v>
      </c>
      <c r="BF341" s="40">
        <v>-3.7413142240845E-2</v>
      </c>
      <c r="BG341" s="40">
        <v>-2.9143683833351398E-2</v>
      </c>
      <c r="BH341" s="40">
        <v>-2.2006920630275199E-2</v>
      </c>
      <c r="BI341" s="40">
        <v>-1.4172973271000099E-2</v>
      </c>
      <c r="BJ341" s="40">
        <v>-2.7616580354380901E-2</v>
      </c>
      <c r="BK341" s="40">
        <v>-1.47971976174352E-2</v>
      </c>
      <c r="BL341" s="40">
        <v>-3.4838967833937E-3</v>
      </c>
      <c r="BM341" s="40">
        <v>-4.0861776555048404E-3</v>
      </c>
      <c r="BN341" s="40">
        <v>-3.8561467511917497E-2</v>
      </c>
      <c r="BO341" s="40">
        <v>-3.9845008730682703E-2</v>
      </c>
      <c r="BP341" s="40">
        <v>1.13037222531302E-2</v>
      </c>
      <c r="BQ341" s="40">
        <v>-2.6167508436161099E-2</v>
      </c>
      <c r="BR341" s="40">
        <v>-6.07395733917395E-2</v>
      </c>
      <c r="BS341" s="40">
        <v>0.68022729702110096</v>
      </c>
      <c r="BT341" s="40">
        <v>0.87323343686064603</v>
      </c>
      <c r="BU341" s="40">
        <v>1.07912081519171</v>
      </c>
      <c r="BV341" s="40">
        <v>1.13101713891595</v>
      </c>
      <c r="BW341" s="40">
        <v>0.77935869895172805</v>
      </c>
      <c r="BX341" s="40">
        <v>-0.59668030731521204</v>
      </c>
      <c r="BY341" s="40">
        <v>-0.62054573961681403</v>
      </c>
      <c r="BZ341" s="40">
        <v>-0.45668864367703998</v>
      </c>
      <c r="CA341" s="40">
        <v>-0.25305146236557702</v>
      </c>
      <c r="CB341" s="40">
        <v>-0.14803469265448899</v>
      </c>
      <c r="CC341" s="40">
        <v>-3.9257621195335698E-2</v>
      </c>
      <c r="CD341" s="40">
        <v>-2.8057028056839101E-2</v>
      </c>
      <c r="CE341" s="40">
        <v>-1.8988494633180201E-2</v>
      </c>
      <c r="CF341" s="40">
        <v>-1.33610329907543E-2</v>
      </c>
      <c r="CG341" s="40">
        <v>-6.9220885574804896E-3</v>
      </c>
      <c r="CH341" s="40">
        <v>-2.1609065423342799E-2</v>
      </c>
      <c r="CI341" s="40">
        <v>-4.1487847557856797E-3</v>
      </c>
      <c r="CJ341" s="40">
        <v>6.9550270139056396E-3</v>
      </c>
      <c r="CK341" s="40">
        <v>7.4035986958774199E-3</v>
      </c>
      <c r="CL341" s="40">
        <v>-2.3490319188127998E-2</v>
      </c>
      <c r="CM341" s="40">
        <v>-2.5629025213281201E-2</v>
      </c>
      <c r="CN341" s="40">
        <v>1.89891181375621E-2</v>
      </c>
      <c r="CO341" s="40">
        <v>-1.84461251354411E-2</v>
      </c>
      <c r="CP341" s="40">
        <v>-3.9510225048657699E-2</v>
      </c>
      <c r="CQ341" s="40">
        <v>0.70687505613113499</v>
      </c>
      <c r="CR341" s="40">
        <v>0.90102700515445899</v>
      </c>
      <c r="CS341" s="40">
        <v>1.1118615332742801</v>
      </c>
      <c r="CT341" s="40">
        <v>1.1708975302799201</v>
      </c>
      <c r="CU341" s="40">
        <v>0.81891373180560401</v>
      </c>
      <c r="CV341" s="40">
        <v>-0.56551811780273697</v>
      </c>
      <c r="CW341" s="40">
        <v>-0.59357975545820496</v>
      </c>
      <c r="CX341" s="40">
        <v>-0.42399054227836303</v>
      </c>
      <c r="CY341" s="40">
        <v>-0.22241733616245701</v>
      </c>
      <c r="CZ341" s="40">
        <v>-0.12772169931240199</v>
      </c>
      <c r="DA341" s="40">
        <v>-2.7866588299310199E-2</v>
      </c>
      <c r="DB341" s="40">
        <v>-1.87009138728331E-2</v>
      </c>
      <c r="DC341" s="40">
        <v>-8.83330543300892E-3</v>
      </c>
      <c r="DD341" s="40">
        <v>-4.7151453512334204E-3</v>
      </c>
      <c r="DE341" s="40">
        <v>3.2879615603914099E-4</v>
      </c>
      <c r="DF341" s="40">
        <v>-1.56015504923048E-2</v>
      </c>
      <c r="DG341" s="40">
        <v>6.4996281058637998E-3</v>
      </c>
      <c r="DH341" s="40">
        <v>1.7393950811205001E-2</v>
      </c>
      <c r="DI341" s="40">
        <v>1.88933750472597E-2</v>
      </c>
      <c r="DJ341" s="40">
        <v>-8.4191708643386095E-3</v>
      </c>
      <c r="DK341" s="40">
        <v>-1.14130416958798E-2</v>
      </c>
      <c r="DL341" s="40">
        <v>2.66745140219939E-2</v>
      </c>
      <c r="DM341" s="40">
        <v>-1.0724741834721101E-2</v>
      </c>
      <c r="DN341" s="40">
        <v>-1.8280876705575901E-2</v>
      </c>
      <c r="DO341" s="40">
        <v>0.73352281524116902</v>
      </c>
      <c r="DP341" s="40">
        <v>0.92882057344827096</v>
      </c>
      <c r="DQ341" s="40">
        <v>1.1446022513568599</v>
      </c>
      <c r="DR341" s="40">
        <v>1.2107779216438901</v>
      </c>
      <c r="DS341" s="40">
        <v>0.85846876465948097</v>
      </c>
      <c r="DT341" s="40">
        <v>-0.53435592829026302</v>
      </c>
      <c r="DU341" s="40">
        <v>-0.566613771299595</v>
      </c>
      <c r="DV341" s="40">
        <v>-0.39129244087968701</v>
      </c>
      <c r="DW341" s="40">
        <v>-0.19178320995933701</v>
      </c>
      <c r="DX341" s="40">
        <v>-0.107408705970316</v>
      </c>
      <c r="DY341" s="40">
        <v>-1.1419745969612699E-2</v>
      </c>
      <c r="DZ341" s="40">
        <v>-5.1921709688703896E-3</v>
      </c>
      <c r="EA341" s="40">
        <v>5.8291748818129398E-3</v>
      </c>
      <c r="EB341" s="40">
        <v>7.7681432236853297E-3</v>
      </c>
      <c r="EC341" s="40">
        <v>1.0797922066094199E-2</v>
      </c>
      <c r="ED341" s="40">
        <v>-6.9276530708900896E-3</v>
      </c>
      <c r="EE341" s="40">
        <v>2.18742450519861E-2</v>
      </c>
      <c r="EF341" s="40">
        <v>3.2466098820347497E-2</v>
      </c>
      <c r="EG341" s="40">
        <v>3.5482787243637799E-2</v>
      </c>
      <c r="EH341" s="40">
        <v>1.33411736515072E-2</v>
      </c>
      <c r="EI341" s="40">
        <v>9.1125806604436897E-3</v>
      </c>
      <c r="EJ341" s="40">
        <v>3.7771005051938797E-2</v>
      </c>
      <c r="EK341" s="40">
        <v>4.2370930866993697E-4</v>
      </c>
      <c r="EL341" s="40">
        <v>1.23709305666789E-2</v>
      </c>
      <c r="EM341" s="40">
        <v>0.77199794708592095</v>
      </c>
      <c r="EN341" s="40">
        <v>0.968950071772124</v>
      </c>
      <c r="EO341" s="40">
        <v>1.19187464824837</v>
      </c>
      <c r="EP341" s="40">
        <v>1.2683588728005399</v>
      </c>
      <c r="EQ341" s="40">
        <v>0.915579949802374</v>
      </c>
      <c r="ER341" s="40">
        <v>-0.48936267594537403</v>
      </c>
      <c r="ES341" s="40">
        <v>-0.52767917302655198</v>
      </c>
      <c r="ET341" s="40">
        <v>-0.34408157571116199</v>
      </c>
      <c r="EU341" s="40">
        <v>-0.14755239716390101</v>
      </c>
      <c r="EV341" s="40">
        <v>-7.8079969780110101E-2</v>
      </c>
      <c r="EW341" s="40">
        <v>73.820988057169004</v>
      </c>
      <c r="EX341" s="40">
        <v>72.778861841675905</v>
      </c>
      <c r="EY341" s="40">
        <v>71.022906741499696</v>
      </c>
      <c r="EZ341" s="40">
        <v>68.812014618547295</v>
      </c>
      <c r="FA341" s="40">
        <v>67.864941591072196</v>
      </c>
      <c r="FB341" s="40">
        <v>67.978431116622104</v>
      </c>
      <c r="FC341" s="40">
        <v>66.753768844221099</v>
      </c>
      <c r="FD341" s="40">
        <v>67.8960060040462</v>
      </c>
      <c r="FE341" s="40">
        <v>73.520622593486905</v>
      </c>
      <c r="FF341" s="40">
        <v>79.481563662468204</v>
      </c>
      <c r="FG341" s="40">
        <v>85.080499902107903</v>
      </c>
      <c r="FH341" s="40">
        <v>89.257521373099294</v>
      </c>
      <c r="FI341" s="40">
        <v>92.323598512040704</v>
      </c>
      <c r="FJ341" s="40">
        <v>94.971480780525994</v>
      </c>
      <c r="FK341" s="40">
        <v>97.063238269268396</v>
      </c>
      <c r="FL341" s="40">
        <v>98.757358219669797</v>
      </c>
      <c r="FM341" s="40">
        <v>99.856947073027499</v>
      </c>
      <c r="FN341" s="40">
        <v>100.56855707107</v>
      </c>
      <c r="FO341" s="40">
        <v>100.10852966129301</v>
      </c>
      <c r="FP341" s="40">
        <v>97.020198394570301</v>
      </c>
      <c r="FQ341" s="40">
        <v>89.7943940481629</v>
      </c>
      <c r="FR341" s="40">
        <v>84.263035959015895</v>
      </c>
      <c r="FS341" s="40">
        <v>80.979834236115707</v>
      </c>
      <c r="FT341" s="40">
        <v>78.310774652483204</v>
      </c>
      <c r="FU341" s="40">
        <v>3.7139616365287703E-2</v>
      </c>
      <c r="FV341" s="40">
        <v>0</v>
      </c>
      <c r="FW341" s="40">
        <v>0</v>
      </c>
      <c r="FX341" s="41">
        <v>1</v>
      </c>
      <c r="FY341" s="22"/>
      <c r="FZ341" s="22"/>
    </row>
    <row r="342" spans="1:182" x14ac:dyDescent="0.2">
      <c r="A342" t="s">
        <v>42</v>
      </c>
      <c r="B342" t="s">
        <v>58</v>
      </c>
      <c r="C342" t="s">
        <v>3</v>
      </c>
      <c r="D342" t="s">
        <v>40</v>
      </c>
      <c r="E342" t="s">
        <v>77</v>
      </c>
      <c r="F342" s="22" t="s">
        <v>1</v>
      </c>
      <c r="G342" s="35">
        <v>43691</v>
      </c>
      <c r="H342" s="40">
        <v>5511</v>
      </c>
      <c r="I342" s="40">
        <v>5.3643782582020103</v>
      </c>
      <c r="J342" s="40">
        <v>4.7138743995583301</v>
      </c>
      <c r="K342" s="40">
        <v>4.2706881955996598</v>
      </c>
      <c r="L342" s="40">
        <v>4.0327452192386204</v>
      </c>
      <c r="M342" s="40">
        <v>3.96679109428556</v>
      </c>
      <c r="N342" s="40">
        <v>4.1711279411030899</v>
      </c>
      <c r="O342" s="40">
        <v>4.6301389264689004</v>
      </c>
      <c r="P342" s="40">
        <v>5.00971004841906</v>
      </c>
      <c r="Q342" s="40">
        <v>5.2567038679772704</v>
      </c>
      <c r="R342" s="40">
        <v>5.7109265830269598</v>
      </c>
      <c r="S342" s="40">
        <v>6.3575795722283699</v>
      </c>
      <c r="T342" s="40">
        <v>7.2404541780268401</v>
      </c>
      <c r="U342" s="40">
        <v>8.21254628860064</v>
      </c>
      <c r="V342" s="40">
        <v>9.3969651400467402</v>
      </c>
      <c r="W342" s="40">
        <v>10.4522238346074</v>
      </c>
      <c r="X342" s="40">
        <v>11.6933025897471</v>
      </c>
      <c r="Y342" s="40">
        <v>12.838713454614</v>
      </c>
      <c r="Z342" s="40">
        <v>13.957388446686499</v>
      </c>
      <c r="AA342" s="40">
        <v>14.2564827410189</v>
      </c>
      <c r="AB342" s="40">
        <v>13.1925164693476</v>
      </c>
      <c r="AC342" s="40">
        <v>11.5601201167871</v>
      </c>
      <c r="AD342" s="40">
        <v>10.3143087774541</v>
      </c>
      <c r="AE342" s="40">
        <v>8.5468474825255303</v>
      </c>
      <c r="AF342" s="40">
        <v>6.8692238338466698</v>
      </c>
      <c r="AG342" s="40">
        <v>-0.18904440717423501</v>
      </c>
      <c r="AH342" s="40">
        <v>-0.15724482726362801</v>
      </c>
      <c r="AI342" s="40">
        <v>-0.15955525874190499</v>
      </c>
      <c r="AJ342" s="40">
        <v>-0.111866852043619</v>
      </c>
      <c r="AK342" s="40">
        <v>-9.0380045315775301E-2</v>
      </c>
      <c r="AL342" s="40">
        <v>-7.0130302995384503E-2</v>
      </c>
      <c r="AM342" s="40">
        <v>-0.106021148644596</v>
      </c>
      <c r="AN342" s="40">
        <v>-5.5844285711147197E-2</v>
      </c>
      <c r="AO342" s="40">
        <v>2.4152181453667199E-2</v>
      </c>
      <c r="AP342" s="40">
        <v>-2.2806144252914599E-2</v>
      </c>
      <c r="AQ342" s="40">
        <v>-7.6792219241431106E-2</v>
      </c>
      <c r="AR342" s="40">
        <v>-3.2466097739965602E-2</v>
      </c>
      <c r="AS342" s="40">
        <v>-5.3323604691477698E-2</v>
      </c>
      <c r="AT342" s="40">
        <v>-8.6590279892705693E-2</v>
      </c>
      <c r="AU342" s="40">
        <v>1.16752368466464</v>
      </c>
      <c r="AV342" s="40">
        <v>1.59714094621736</v>
      </c>
      <c r="AW342" s="40">
        <v>1.94284611392549</v>
      </c>
      <c r="AX342" s="40">
        <v>1.91062558752995</v>
      </c>
      <c r="AY342" s="40">
        <v>1.5729608415516001</v>
      </c>
      <c r="AZ342" s="40">
        <v>-0.71717281746749095</v>
      </c>
      <c r="BA342" s="40">
        <v>-1.1806320667215999</v>
      </c>
      <c r="BB342" s="40">
        <v>-0.98091567390206102</v>
      </c>
      <c r="BC342" s="40">
        <v>-0.71369223007407501</v>
      </c>
      <c r="BD342" s="40">
        <v>-0.510119600123769</v>
      </c>
      <c r="BE342" s="40">
        <v>-0.14532707463685501</v>
      </c>
      <c r="BF342" s="40">
        <v>-0.115533579191892</v>
      </c>
      <c r="BG342" s="40">
        <v>-0.111893916756912</v>
      </c>
      <c r="BH342" s="40">
        <v>-6.7681391037958699E-2</v>
      </c>
      <c r="BI342" s="40">
        <v>-4.4548437940574899E-2</v>
      </c>
      <c r="BJ342" s="40">
        <v>-4.3408191984164603E-2</v>
      </c>
      <c r="BK342" s="40">
        <v>-6.8258305884801307E-2</v>
      </c>
      <c r="BL342" s="40">
        <v>-2.9405526349686101E-2</v>
      </c>
      <c r="BM342" s="40">
        <v>6.4261900321301593E-2</v>
      </c>
      <c r="BN342" s="40">
        <v>1.13395567525743E-2</v>
      </c>
      <c r="BO342" s="40">
        <v>-4.2039805110896E-2</v>
      </c>
      <c r="BP342" s="40">
        <v>-8.6489417118123194E-3</v>
      </c>
      <c r="BQ342" s="40">
        <v>-2.9617229258712699E-2</v>
      </c>
      <c r="BR342" s="40">
        <v>-2.9551084033546601E-2</v>
      </c>
      <c r="BS342" s="40">
        <v>1.25022228716078</v>
      </c>
      <c r="BT342" s="40">
        <v>1.7011906686948099</v>
      </c>
      <c r="BU342" s="40">
        <v>2.0552362596417901</v>
      </c>
      <c r="BV342" s="40">
        <v>2.0292968683428798</v>
      </c>
      <c r="BW342" s="40">
        <v>1.69365683724611</v>
      </c>
      <c r="BX342" s="40">
        <v>-0.62203932216917801</v>
      </c>
      <c r="BY342" s="40">
        <v>-1.0810290508281699</v>
      </c>
      <c r="BZ342" s="40">
        <v>-0.87368317203357104</v>
      </c>
      <c r="CA342" s="40">
        <v>-0.60767811526165705</v>
      </c>
      <c r="CB342" s="40">
        <v>-0.430019416625672</v>
      </c>
      <c r="CC342" s="40">
        <v>-0.11504858329626499</v>
      </c>
      <c r="CD342" s="40">
        <v>-8.66444958411315E-2</v>
      </c>
      <c r="CE342" s="40">
        <v>-7.8883816487423097E-2</v>
      </c>
      <c r="CF342" s="40">
        <v>-3.7078675346284097E-2</v>
      </c>
      <c r="CG342" s="40">
        <v>-1.2805606287963E-2</v>
      </c>
      <c r="CH342" s="40">
        <v>-2.4900539300559601E-2</v>
      </c>
      <c r="CI342" s="40">
        <v>-4.2103876025183902E-2</v>
      </c>
      <c r="CJ342" s="40">
        <v>-1.1094122155538301E-2</v>
      </c>
      <c r="CK342" s="40">
        <v>9.2041769423990602E-2</v>
      </c>
      <c r="CL342" s="40">
        <v>3.4988765251950202E-2</v>
      </c>
      <c r="CM342" s="40">
        <v>-1.7970388949325001E-2</v>
      </c>
      <c r="CN342" s="40">
        <v>7.8467479997980493E-3</v>
      </c>
      <c r="CO342" s="40">
        <v>-1.3198265850000701E-2</v>
      </c>
      <c r="CP342" s="40">
        <v>9.9540892617139901E-3</v>
      </c>
      <c r="CQ342" s="40">
        <v>1.30749908732733</v>
      </c>
      <c r="CR342" s="40">
        <v>1.77325518951914</v>
      </c>
      <c r="CS342" s="40">
        <v>2.1330773321941701</v>
      </c>
      <c r="CT342" s="40">
        <v>2.11148823592915</v>
      </c>
      <c r="CU342" s="40">
        <v>1.77725051619153</v>
      </c>
      <c r="CV342" s="40">
        <v>-0.55615015312788296</v>
      </c>
      <c r="CW342" s="40">
        <v>-1.0120443054380599</v>
      </c>
      <c r="CX342" s="40">
        <v>-0.79941426789861203</v>
      </c>
      <c r="CY342" s="40">
        <v>-0.53425306229019698</v>
      </c>
      <c r="CZ342" s="40">
        <v>-0.37454227354167802</v>
      </c>
      <c r="DA342" s="40">
        <v>-8.4770091955675697E-2</v>
      </c>
      <c r="DB342" s="40">
        <v>-5.7755412490371603E-2</v>
      </c>
      <c r="DC342" s="40">
        <v>-4.5873716217934297E-2</v>
      </c>
      <c r="DD342" s="40">
        <v>-6.4759596546095496E-3</v>
      </c>
      <c r="DE342" s="40">
        <v>1.8937225364648799E-2</v>
      </c>
      <c r="DF342" s="40">
        <v>-6.39288661695467E-3</v>
      </c>
      <c r="DG342" s="40">
        <v>-1.5949446165566501E-2</v>
      </c>
      <c r="DH342" s="40">
        <v>7.2172820386093798E-3</v>
      </c>
      <c r="DI342" s="40">
        <v>0.11982163852668</v>
      </c>
      <c r="DJ342" s="40">
        <v>5.8637973751326199E-2</v>
      </c>
      <c r="DK342" s="40">
        <v>6.0990272122460202E-3</v>
      </c>
      <c r="DL342" s="40">
        <v>2.4342437711408399E-2</v>
      </c>
      <c r="DM342" s="40">
        <v>3.2206975587113899E-3</v>
      </c>
      <c r="DN342" s="40">
        <v>4.9459262556974602E-2</v>
      </c>
      <c r="DO342" s="40">
        <v>1.36477588749388</v>
      </c>
      <c r="DP342" s="40">
        <v>1.84531971034348</v>
      </c>
      <c r="DQ342" s="40">
        <v>2.2109184047465602</v>
      </c>
      <c r="DR342" s="40">
        <v>2.19367960351541</v>
      </c>
      <c r="DS342" s="40">
        <v>1.8608441951369501</v>
      </c>
      <c r="DT342" s="40">
        <v>-0.49026098408658703</v>
      </c>
      <c r="DU342" s="40">
        <v>-0.943059560047949</v>
      </c>
      <c r="DV342" s="40">
        <v>-0.72514536376365302</v>
      </c>
      <c r="DW342" s="40">
        <v>-0.46082800931873802</v>
      </c>
      <c r="DX342" s="40">
        <v>-0.31906513045768398</v>
      </c>
      <c r="DY342" s="40">
        <v>-4.1052759418295802E-2</v>
      </c>
      <c r="DZ342" s="40">
        <v>-1.60441644186348E-2</v>
      </c>
      <c r="EA342" s="40">
        <v>1.78762576705918E-3</v>
      </c>
      <c r="EB342" s="40">
        <v>3.7709501351050598E-2</v>
      </c>
      <c r="EC342" s="40">
        <v>6.4768832739849305E-2</v>
      </c>
      <c r="ED342" s="40">
        <v>2.03292243942652E-2</v>
      </c>
      <c r="EE342" s="40">
        <v>2.1813396594227801E-2</v>
      </c>
      <c r="EF342" s="40">
        <v>3.3656041400070599E-2</v>
      </c>
      <c r="EG342" s="40">
        <v>0.15993135739431399</v>
      </c>
      <c r="EH342" s="40">
        <v>9.2783674756815093E-2</v>
      </c>
      <c r="EI342" s="40">
        <v>4.0851441342781201E-2</v>
      </c>
      <c r="EJ342" s="40">
        <v>4.8159593739561697E-2</v>
      </c>
      <c r="EK342" s="40">
        <v>2.6927072991476401E-2</v>
      </c>
      <c r="EL342" s="40">
        <v>0.10649845841613401</v>
      </c>
      <c r="EM342" s="40">
        <v>1.44747448999001</v>
      </c>
      <c r="EN342" s="40">
        <v>1.9493694328209299</v>
      </c>
      <c r="EO342" s="40">
        <v>2.3233085504628601</v>
      </c>
      <c r="EP342" s="40">
        <v>2.3123508843283398</v>
      </c>
      <c r="EQ342" s="40">
        <v>1.98154019083146</v>
      </c>
      <c r="ER342" s="40">
        <v>-0.39512748878827503</v>
      </c>
      <c r="ES342" s="40">
        <v>-0.84345654415451599</v>
      </c>
      <c r="ET342" s="40">
        <v>-0.61791286189516403</v>
      </c>
      <c r="EU342" s="40">
        <v>-0.35481389450632</v>
      </c>
      <c r="EV342" s="40">
        <v>-0.23896494695958601</v>
      </c>
      <c r="EW342" s="40">
        <v>73.398692405031895</v>
      </c>
      <c r="EX342" s="40">
        <v>72.284544574845498</v>
      </c>
      <c r="EY342" s="40">
        <v>70.711994144356495</v>
      </c>
      <c r="EZ342" s="40">
        <v>68.5058432374761</v>
      </c>
      <c r="FA342" s="40">
        <v>67.599682405776207</v>
      </c>
      <c r="FB342" s="40">
        <v>67.745552440265001</v>
      </c>
      <c r="FC342" s="40">
        <v>66.554499665037298</v>
      </c>
      <c r="FD342" s="40">
        <v>67.602870754038193</v>
      </c>
      <c r="FE342" s="40">
        <v>73.454705605041795</v>
      </c>
      <c r="FF342" s="40">
        <v>79.617323772423902</v>
      </c>
      <c r="FG342" s="40">
        <v>85.346338982209801</v>
      </c>
      <c r="FH342" s="40">
        <v>89.494243604694404</v>
      </c>
      <c r="FI342" s="40">
        <v>92.475274793439695</v>
      </c>
      <c r="FJ342" s="40">
        <v>95.031015060913603</v>
      </c>
      <c r="FK342" s="40">
        <v>97.083926754832106</v>
      </c>
      <c r="FL342" s="40">
        <v>98.627682802769002</v>
      </c>
      <c r="FM342" s="40">
        <v>99.735751681016296</v>
      </c>
      <c r="FN342" s="40">
        <v>100.390492022926</v>
      </c>
      <c r="FO342" s="40">
        <v>99.773428777014104</v>
      </c>
      <c r="FP342" s="40">
        <v>96.431407091283504</v>
      </c>
      <c r="FQ342" s="40">
        <v>88.8491427437163</v>
      </c>
      <c r="FR342" s="40">
        <v>83.453316130312899</v>
      </c>
      <c r="FS342" s="40">
        <v>80.333337468674799</v>
      </c>
      <c r="FT342" s="40">
        <v>77.763752078009105</v>
      </c>
      <c r="FU342" s="40">
        <v>2.5811152497273601E-2</v>
      </c>
      <c r="FV342" s="40">
        <v>0</v>
      </c>
      <c r="FW342" s="40">
        <v>0</v>
      </c>
      <c r="FX342" s="41">
        <v>1</v>
      </c>
      <c r="FY342" s="22"/>
      <c r="FZ342" s="22"/>
    </row>
    <row r="343" spans="1:182" x14ac:dyDescent="0.2">
      <c r="A343" t="s">
        <v>42</v>
      </c>
      <c r="B343" t="s">
        <v>58</v>
      </c>
      <c r="C343" t="s">
        <v>3</v>
      </c>
      <c r="D343" t="s">
        <v>40</v>
      </c>
      <c r="E343" t="s">
        <v>77</v>
      </c>
      <c r="F343" s="22" t="s">
        <v>77</v>
      </c>
      <c r="G343" s="35">
        <v>43691</v>
      </c>
      <c r="H343" s="40">
        <v>4255</v>
      </c>
      <c r="I343" s="40">
        <v>4.2734540332119897</v>
      </c>
      <c r="J343" s="40">
        <v>3.7523925360905199</v>
      </c>
      <c r="K343" s="40">
        <v>3.3902901343704199</v>
      </c>
      <c r="L343" s="40">
        <v>3.19587736340989</v>
      </c>
      <c r="M343" s="40">
        <v>3.1332983687302698</v>
      </c>
      <c r="N343" s="40">
        <v>3.2915392746321799</v>
      </c>
      <c r="O343" s="40">
        <v>3.6465354388744702</v>
      </c>
      <c r="P343" s="40">
        <v>3.9184547248172099</v>
      </c>
      <c r="Q343" s="40">
        <v>4.0803742680296002</v>
      </c>
      <c r="R343" s="40">
        <v>4.4269804881382102</v>
      </c>
      <c r="S343" s="40">
        <v>4.9263352332182198</v>
      </c>
      <c r="T343" s="40">
        <v>5.5986282105410199</v>
      </c>
      <c r="U343" s="40">
        <v>6.3462687228572099</v>
      </c>
      <c r="V343" s="40">
        <v>7.2606550679474404</v>
      </c>
      <c r="W343" s="40">
        <v>8.1059929240940907</v>
      </c>
      <c r="X343" s="40">
        <v>9.0626862220828404</v>
      </c>
      <c r="Y343" s="40">
        <v>9.9030942927596897</v>
      </c>
      <c r="Z343" s="40">
        <v>10.781237129088099</v>
      </c>
      <c r="AA343" s="40">
        <v>11.010733592186</v>
      </c>
      <c r="AB343" s="40">
        <v>10.186169171244</v>
      </c>
      <c r="AC343" s="40">
        <v>8.9855164216497005</v>
      </c>
      <c r="AD343" s="40">
        <v>8.0775513471392095</v>
      </c>
      <c r="AE343" s="40">
        <v>6.7221765568412</v>
      </c>
      <c r="AF343" s="40">
        <v>5.4315660502987502</v>
      </c>
      <c r="AG343" s="40">
        <v>-0.14388863276651401</v>
      </c>
      <c r="AH343" s="40">
        <v>-0.113410554803793</v>
      </c>
      <c r="AI343" s="40">
        <v>-0.12893228362633</v>
      </c>
      <c r="AJ343" s="40">
        <v>-9.7365822099582902E-2</v>
      </c>
      <c r="AK343" s="40">
        <v>-7.0032965636158906E-2</v>
      </c>
      <c r="AL343" s="40">
        <v>-4.6111834342427598E-2</v>
      </c>
      <c r="AM343" s="40">
        <v>-0.106153079031752</v>
      </c>
      <c r="AN343" s="40">
        <v>-8.3302476036798606E-2</v>
      </c>
      <c r="AO343" s="40">
        <v>1.09685302009584E-2</v>
      </c>
      <c r="AP343" s="40">
        <v>-1.54111543848708E-2</v>
      </c>
      <c r="AQ343" s="40">
        <v>-4.84280724739116E-2</v>
      </c>
      <c r="AR343" s="40">
        <v>-2.5590054623559001E-2</v>
      </c>
      <c r="AS343" s="40">
        <v>-3.57311632308163E-2</v>
      </c>
      <c r="AT343" s="40">
        <v>-5.2391787446278398E-2</v>
      </c>
      <c r="AU343" s="40">
        <v>0.62608988505967</v>
      </c>
      <c r="AV343" s="40">
        <v>0.92017574142388503</v>
      </c>
      <c r="AW343" s="40">
        <v>1.08587532669369</v>
      </c>
      <c r="AX343" s="40">
        <v>1.04291712669373</v>
      </c>
      <c r="AY343" s="40">
        <v>0.96710182811952505</v>
      </c>
      <c r="AZ343" s="40">
        <v>-0.28605981510300699</v>
      </c>
      <c r="BA343" s="40">
        <v>-0.71201578452926395</v>
      </c>
      <c r="BB343" s="40">
        <v>-0.62051069033305695</v>
      </c>
      <c r="BC343" s="40">
        <v>-0.50592466911826905</v>
      </c>
      <c r="BD343" s="40">
        <v>-0.38121184631696597</v>
      </c>
      <c r="BE343" s="40">
        <v>-0.108309707404339</v>
      </c>
      <c r="BF343" s="40">
        <v>-8.1510376682191105E-2</v>
      </c>
      <c r="BG343" s="40">
        <v>-8.8554977114302602E-2</v>
      </c>
      <c r="BH343" s="40">
        <v>-5.9397772542481297E-2</v>
      </c>
      <c r="BI343" s="40">
        <v>-3.0970534558956601E-2</v>
      </c>
      <c r="BJ343" s="40">
        <v>-2.0556948860393501E-2</v>
      </c>
      <c r="BK343" s="40">
        <v>-7.1922079948922704E-2</v>
      </c>
      <c r="BL343" s="40">
        <v>-5.4385371748601197E-2</v>
      </c>
      <c r="BM343" s="40">
        <v>4.3292878820979999E-2</v>
      </c>
      <c r="BN343" s="40">
        <v>1.25916728857458E-2</v>
      </c>
      <c r="BO343" s="40">
        <v>-1.8456117114523701E-2</v>
      </c>
      <c r="BP343" s="40">
        <v>-8.7963309145240604E-3</v>
      </c>
      <c r="BQ343" s="40">
        <v>-1.9177193813312701E-2</v>
      </c>
      <c r="BR343" s="40">
        <v>-7.0133852260580902E-3</v>
      </c>
      <c r="BS343" s="40">
        <v>0.69759292409568696</v>
      </c>
      <c r="BT343" s="40">
        <v>1.0025210997170899</v>
      </c>
      <c r="BU343" s="40">
        <v>1.17699904225319</v>
      </c>
      <c r="BV343" s="40">
        <v>1.13080447235855</v>
      </c>
      <c r="BW343" s="40">
        <v>1.05286679874022</v>
      </c>
      <c r="BX343" s="40">
        <v>-0.20357294533588799</v>
      </c>
      <c r="BY343" s="40">
        <v>-0.624193115903659</v>
      </c>
      <c r="BZ343" s="40">
        <v>-0.53929858249163098</v>
      </c>
      <c r="CA343" s="40">
        <v>-0.42776531498473802</v>
      </c>
      <c r="CB343" s="40">
        <v>-0.31913501174710801</v>
      </c>
      <c r="CC343" s="40">
        <v>-8.3667852081510799E-2</v>
      </c>
      <c r="CD343" s="40">
        <v>-5.94164104917261E-2</v>
      </c>
      <c r="CE343" s="40">
        <v>-6.0589777624251301E-2</v>
      </c>
      <c r="CF343" s="40">
        <v>-3.3101217080164197E-2</v>
      </c>
      <c r="CG343" s="40">
        <v>-3.9160137895993203E-3</v>
      </c>
      <c r="CH343" s="40">
        <v>-2.8577130226184202E-3</v>
      </c>
      <c r="CI343" s="40">
        <v>-4.8213794261021299E-2</v>
      </c>
      <c r="CJ343" s="40">
        <v>-3.43574734079038E-2</v>
      </c>
      <c r="CK343" s="40">
        <v>6.5680624206512606E-2</v>
      </c>
      <c r="CL343" s="40">
        <v>3.1986345749201298E-2</v>
      </c>
      <c r="CM343" s="40">
        <v>2.3023678647189202E-3</v>
      </c>
      <c r="CN343" s="40">
        <v>2.8349509681363E-3</v>
      </c>
      <c r="CO343" s="40">
        <v>-7.7119650226106897E-3</v>
      </c>
      <c r="CP343" s="40">
        <v>2.44155579167998E-2</v>
      </c>
      <c r="CQ343" s="40">
        <v>0.74711571111446795</v>
      </c>
      <c r="CR343" s="40">
        <v>1.0595532440247599</v>
      </c>
      <c r="CS343" s="40">
        <v>1.2401110500622601</v>
      </c>
      <c r="CT343" s="40">
        <v>1.19167498023743</v>
      </c>
      <c r="CU343" s="40">
        <v>1.1122673561288501</v>
      </c>
      <c r="CV343" s="40">
        <v>-0.14644279061245999</v>
      </c>
      <c r="CW343" s="40">
        <v>-0.56336740314512801</v>
      </c>
      <c r="CX343" s="40">
        <v>-0.48305132399466999</v>
      </c>
      <c r="CY343" s="40">
        <v>-0.37363238440635199</v>
      </c>
      <c r="CZ343" s="40">
        <v>-0.276140785226826</v>
      </c>
      <c r="DA343" s="40">
        <v>-5.90259967586826E-2</v>
      </c>
      <c r="DB343" s="40">
        <v>-3.7322444301261103E-2</v>
      </c>
      <c r="DC343" s="40">
        <v>-3.2624578134200097E-2</v>
      </c>
      <c r="DD343" s="40">
        <v>-6.8046616178470999E-3</v>
      </c>
      <c r="DE343" s="40">
        <v>2.3138506979757899E-2</v>
      </c>
      <c r="DF343" s="40">
        <v>1.48415228151566E-2</v>
      </c>
      <c r="DG343" s="40">
        <v>-2.4505508573120002E-2</v>
      </c>
      <c r="DH343" s="40">
        <v>-1.43295750672063E-2</v>
      </c>
      <c r="DI343" s="40">
        <v>8.8068369592045004E-2</v>
      </c>
      <c r="DJ343" s="40">
        <v>5.1381018612656898E-2</v>
      </c>
      <c r="DK343" s="40">
        <v>2.3060852843961602E-2</v>
      </c>
      <c r="DL343" s="40">
        <v>1.4466232850796699E-2</v>
      </c>
      <c r="DM343" s="40">
        <v>3.7532637680913398E-3</v>
      </c>
      <c r="DN343" s="40">
        <v>5.58445010596577E-2</v>
      </c>
      <c r="DO343" s="40">
        <v>0.79663849813324805</v>
      </c>
      <c r="DP343" s="40">
        <v>1.1165853883324399</v>
      </c>
      <c r="DQ343" s="40">
        <v>1.30322305787133</v>
      </c>
      <c r="DR343" s="40">
        <v>1.2525454881163001</v>
      </c>
      <c r="DS343" s="40">
        <v>1.1716679135174799</v>
      </c>
      <c r="DT343" s="40">
        <v>-8.9312635889032793E-2</v>
      </c>
      <c r="DU343" s="40">
        <v>-0.50254169038659702</v>
      </c>
      <c r="DV343" s="40">
        <v>-0.426804065497708</v>
      </c>
      <c r="DW343" s="40">
        <v>-0.31949945382796702</v>
      </c>
      <c r="DX343" s="40">
        <v>-0.23314655870654299</v>
      </c>
      <c r="DY343" s="40">
        <v>-2.3447071396507799E-2</v>
      </c>
      <c r="DZ343" s="40">
        <v>-5.4222661796589798E-3</v>
      </c>
      <c r="EA343" s="40">
        <v>7.7527283778269897E-3</v>
      </c>
      <c r="EB343" s="40">
        <v>3.1163387939254501E-2</v>
      </c>
      <c r="EC343" s="40">
        <v>6.2200938056960302E-2</v>
      </c>
      <c r="ED343" s="40">
        <v>4.0396408297190697E-2</v>
      </c>
      <c r="EE343" s="40">
        <v>9.7254905097097898E-3</v>
      </c>
      <c r="EF343" s="40">
        <v>1.4587529220991101E-2</v>
      </c>
      <c r="EG343" s="40">
        <v>0.120392718212067</v>
      </c>
      <c r="EH343" s="40">
        <v>7.9383845883273393E-2</v>
      </c>
      <c r="EI343" s="40">
        <v>5.3032808203349401E-2</v>
      </c>
      <c r="EJ343" s="40">
        <v>3.1259956559831603E-2</v>
      </c>
      <c r="EK343" s="40">
        <v>2.0307233185594901E-2</v>
      </c>
      <c r="EL343" s="40">
        <v>0.101222903279878</v>
      </c>
      <c r="EM343" s="40">
        <v>0.86814153716926601</v>
      </c>
      <c r="EN343" s="40">
        <v>1.19893074662564</v>
      </c>
      <c r="EO343" s="40">
        <v>1.3943467734308399</v>
      </c>
      <c r="EP343" s="40">
        <v>1.34043283378113</v>
      </c>
      <c r="EQ343" s="40">
        <v>1.2574328841381801</v>
      </c>
      <c r="ER343" s="40">
        <v>-6.8257661219134199E-3</v>
      </c>
      <c r="ES343" s="40">
        <v>-0.41471902176099101</v>
      </c>
      <c r="ET343" s="40">
        <v>-0.34559195765628298</v>
      </c>
      <c r="EU343" s="40">
        <v>-0.24134009969443601</v>
      </c>
      <c r="EV343" s="40">
        <v>-0.171069724136685</v>
      </c>
      <c r="EW343" s="40">
        <v>73.359558316080097</v>
      </c>
      <c r="EX343" s="40">
        <v>72.233084286014304</v>
      </c>
      <c r="EY343" s="40">
        <v>70.693416749182305</v>
      </c>
      <c r="EZ343" s="40">
        <v>68.474255108470601</v>
      </c>
      <c r="FA343" s="40">
        <v>67.568863083986002</v>
      </c>
      <c r="FB343" s="40">
        <v>67.715966033546394</v>
      </c>
      <c r="FC343" s="40">
        <v>66.523629489602996</v>
      </c>
      <c r="FD343" s="40">
        <v>67.551729828667405</v>
      </c>
      <c r="FE343" s="40">
        <v>73.4479401086206</v>
      </c>
      <c r="FF343" s="40">
        <v>79.629054520358906</v>
      </c>
      <c r="FG343" s="40">
        <v>85.369055120472893</v>
      </c>
      <c r="FH343" s="40">
        <v>89.518618537522102</v>
      </c>
      <c r="FI343" s="40">
        <v>92.487412608395601</v>
      </c>
      <c r="FJ343" s="40">
        <v>95.038542323041398</v>
      </c>
      <c r="FK343" s="40">
        <v>97.087571638611294</v>
      </c>
      <c r="FL343" s="40">
        <v>98.610571008491604</v>
      </c>
      <c r="FM343" s="40">
        <v>99.715755993638794</v>
      </c>
      <c r="FN343" s="40">
        <v>100.367614846821</v>
      </c>
      <c r="FO343" s="40">
        <v>99.717466318600501</v>
      </c>
      <c r="FP343" s="40">
        <v>96.326432022084205</v>
      </c>
      <c r="FQ343" s="40">
        <v>88.672952861043598</v>
      </c>
      <c r="FR343" s="40">
        <v>83.313184505056</v>
      </c>
      <c r="FS343" s="40">
        <v>80.221157019833797</v>
      </c>
      <c r="FT343" s="40">
        <v>77.679404086776501</v>
      </c>
      <c r="FU343" s="40">
        <v>2.5987976717813499E-2</v>
      </c>
      <c r="FV343" s="40">
        <v>0</v>
      </c>
      <c r="FW343" s="40">
        <v>0</v>
      </c>
      <c r="FX343" s="41">
        <v>1</v>
      </c>
      <c r="FY343" s="22"/>
      <c r="FZ343" s="22"/>
    </row>
    <row r="344" spans="1:182" x14ac:dyDescent="0.2">
      <c r="A344" t="s">
        <v>42</v>
      </c>
      <c r="B344" t="s">
        <v>58</v>
      </c>
      <c r="C344" t="s">
        <v>3</v>
      </c>
      <c r="D344" t="s">
        <v>40</v>
      </c>
      <c r="E344" t="s">
        <v>77</v>
      </c>
      <c r="F344" s="22" t="s">
        <v>78</v>
      </c>
      <c r="G344" s="35">
        <v>43691</v>
      </c>
      <c r="H344" s="40">
        <v>1256</v>
      </c>
      <c r="I344" s="40">
        <v>1.06820733481174</v>
      </c>
      <c r="J344" s="40">
        <v>0.93960318162015799</v>
      </c>
      <c r="K344" s="40">
        <v>0.85991116970570503</v>
      </c>
      <c r="L344" s="40">
        <v>0.81630877802314605</v>
      </c>
      <c r="M344" s="40">
        <v>0.81439797033217898</v>
      </c>
      <c r="N344" s="40">
        <v>0.861028879073513</v>
      </c>
      <c r="O344" s="40">
        <v>0.966058814577614</v>
      </c>
      <c r="P344" s="40">
        <v>1.0749364453569901</v>
      </c>
      <c r="Q344" s="40">
        <v>1.16373249536462</v>
      </c>
      <c r="R344" s="40">
        <v>1.2752767985790801</v>
      </c>
      <c r="S344" s="40">
        <v>1.42531809308968</v>
      </c>
      <c r="T344" s="40">
        <v>1.64092116414073</v>
      </c>
      <c r="U344" s="40">
        <v>1.86709052053901</v>
      </c>
      <c r="V344" s="40">
        <v>2.1342793419029098</v>
      </c>
      <c r="W344" s="40">
        <v>2.3412975412194501</v>
      </c>
      <c r="X344" s="40">
        <v>2.6245417377675899</v>
      </c>
      <c r="Y344" s="40">
        <v>2.9261632470700598</v>
      </c>
      <c r="Z344" s="40">
        <v>3.1654308521311898</v>
      </c>
      <c r="AA344" s="40">
        <v>3.2392547653897301</v>
      </c>
      <c r="AB344" s="40">
        <v>2.9927043663998001</v>
      </c>
      <c r="AC344" s="40">
        <v>2.5589132722557499</v>
      </c>
      <c r="AD344" s="40">
        <v>2.2159644685008</v>
      </c>
      <c r="AE344" s="40">
        <v>1.79965146405371</v>
      </c>
      <c r="AF344" s="40">
        <v>1.41253805726163</v>
      </c>
      <c r="AG344" s="40">
        <v>-6.5842640721904794E-2</v>
      </c>
      <c r="AH344" s="40">
        <v>-6.0178286509878699E-2</v>
      </c>
      <c r="AI344" s="40">
        <v>-4.9050819282992701E-2</v>
      </c>
      <c r="AJ344" s="40">
        <v>-3.3851664649778998E-2</v>
      </c>
      <c r="AK344" s="40">
        <v>-3.5216913923165297E-2</v>
      </c>
      <c r="AL344" s="40">
        <v>-4.5005989170959403E-2</v>
      </c>
      <c r="AM344" s="40">
        <v>-2.2366993230788501E-2</v>
      </c>
      <c r="AN344" s="40">
        <v>-1.0459623936277199E-2</v>
      </c>
      <c r="AO344" s="40">
        <v>-7.26729110949234E-3</v>
      </c>
      <c r="AP344" s="40">
        <v>-2.56109112159612E-2</v>
      </c>
      <c r="AQ344" s="40">
        <v>-5.3343914011294298E-2</v>
      </c>
      <c r="AR344" s="40">
        <v>-1.29547598440131E-2</v>
      </c>
      <c r="AS344" s="40">
        <v>-2.1153721212314298E-2</v>
      </c>
      <c r="AT344" s="40">
        <v>-6.1357008286120701E-2</v>
      </c>
      <c r="AU344" s="40">
        <v>0.50542488455739398</v>
      </c>
      <c r="AV344" s="40">
        <v>0.65187323617914394</v>
      </c>
      <c r="AW344" s="40">
        <v>0.83181313931483702</v>
      </c>
      <c r="AX344" s="40">
        <v>0.83895126037253098</v>
      </c>
      <c r="AY344" s="40">
        <v>0.59419755332964297</v>
      </c>
      <c r="AZ344" s="40">
        <v>-0.47265828513281799</v>
      </c>
      <c r="BA344" s="40">
        <v>-0.50377909289881995</v>
      </c>
      <c r="BB344" s="40">
        <v>-0.38495310161774798</v>
      </c>
      <c r="BC344" s="40">
        <v>-0.227826353704458</v>
      </c>
      <c r="BD344" s="40">
        <v>-0.14338013056270299</v>
      </c>
      <c r="BE344" s="40">
        <v>-5.1647467288585103E-2</v>
      </c>
      <c r="BF344" s="40">
        <v>-4.6382080848132702E-2</v>
      </c>
      <c r="BG344" s="40">
        <v>-3.6730964164911499E-2</v>
      </c>
      <c r="BH344" s="40">
        <v>-2.2373336795771699E-2</v>
      </c>
      <c r="BI344" s="40">
        <v>-2.5370346095081198E-2</v>
      </c>
      <c r="BJ344" s="40">
        <v>-3.6543911746086601E-2</v>
      </c>
      <c r="BK344" s="40">
        <v>-9.8466235381302804E-3</v>
      </c>
      <c r="BL344" s="40">
        <v>4.8284459734710501E-3</v>
      </c>
      <c r="BM344" s="40">
        <v>7.99992151440382E-3</v>
      </c>
      <c r="BN344" s="40">
        <v>-1.21704607299609E-2</v>
      </c>
      <c r="BO344" s="40">
        <v>-3.6564255908887899E-2</v>
      </c>
      <c r="BP344" s="40">
        <v>-3.0346864733114699E-3</v>
      </c>
      <c r="BQ344" s="40">
        <v>-1.11494067469019E-2</v>
      </c>
      <c r="BR344" s="40">
        <v>-3.4579407800090299E-2</v>
      </c>
      <c r="BS344" s="40">
        <v>0.53899118248811495</v>
      </c>
      <c r="BT344" s="40">
        <v>0.68995593230122998</v>
      </c>
      <c r="BU344" s="40">
        <v>0.870046068083554</v>
      </c>
      <c r="BV344" s="40">
        <v>0.88947548809261701</v>
      </c>
      <c r="BW344" s="40">
        <v>0.64065745271072105</v>
      </c>
      <c r="BX344" s="40">
        <v>-0.43851552671891397</v>
      </c>
      <c r="BY344" s="40">
        <v>-0.473879539590017</v>
      </c>
      <c r="BZ344" s="40">
        <v>-0.34797703226482002</v>
      </c>
      <c r="CA344" s="40">
        <v>-0.19117781058560099</v>
      </c>
      <c r="CB344" s="40">
        <v>-0.120723661748547</v>
      </c>
      <c r="CC344" s="40">
        <v>-4.1815933410999401E-2</v>
      </c>
      <c r="CD344" s="40">
        <v>-3.6826870833775303E-2</v>
      </c>
      <c r="CE344" s="40">
        <v>-2.8198270039733801E-2</v>
      </c>
      <c r="CF344" s="40">
        <v>-1.4423481890172399E-2</v>
      </c>
      <c r="CG344" s="40">
        <v>-1.8550643212654601E-2</v>
      </c>
      <c r="CH344" s="40">
        <v>-3.0683102699392499E-2</v>
      </c>
      <c r="CI344" s="40">
        <v>-1.17505362942214E-3</v>
      </c>
      <c r="CJ344" s="40">
        <v>1.5416916621373501E-2</v>
      </c>
      <c r="CK344" s="40">
        <v>1.8573946469662001E-2</v>
      </c>
      <c r="CL344" s="40">
        <v>-2.8616456665986599E-3</v>
      </c>
      <c r="CM344" s="40">
        <v>-2.4942715822530801E-2</v>
      </c>
      <c r="CN344" s="40">
        <v>3.8359261240142602E-3</v>
      </c>
      <c r="CO344" s="40">
        <v>-4.2204490240006299E-3</v>
      </c>
      <c r="CP344" s="40">
        <v>-1.6033323275267498E-2</v>
      </c>
      <c r="CQ344" s="40">
        <v>0.56223909818292495</v>
      </c>
      <c r="CR344" s="40">
        <v>0.71633189162521105</v>
      </c>
      <c r="CS344" s="40">
        <v>0.89652607808094298</v>
      </c>
      <c r="CT344" s="40">
        <v>0.92446841430110704</v>
      </c>
      <c r="CU344" s="40">
        <v>0.67283543749265595</v>
      </c>
      <c r="CV344" s="40">
        <v>-0.41486835624950502</v>
      </c>
      <c r="CW344" s="40">
        <v>-0.45317120005045403</v>
      </c>
      <c r="CX344" s="40">
        <v>-0.32236751927007301</v>
      </c>
      <c r="CY344" s="40">
        <v>-0.16579514126284001</v>
      </c>
      <c r="CZ344" s="40">
        <v>-0.10503186046558501</v>
      </c>
      <c r="DA344" s="40">
        <v>-3.1984399533413602E-2</v>
      </c>
      <c r="DB344" s="40">
        <v>-2.7271660819417901E-2</v>
      </c>
      <c r="DC344" s="40">
        <v>-1.9665575914556199E-2</v>
      </c>
      <c r="DD344" s="40">
        <v>-6.4736269845730599E-3</v>
      </c>
      <c r="DE344" s="40">
        <v>-1.1730940330228E-2</v>
      </c>
      <c r="DF344" s="40">
        <v>-2.4822293652698401E-2</v>
      </c>
      <c r="DG344" s="40">
        <v>7.4965162792859901E-3</v>
      </c>
      <c r="DH344" s="40">
        <v>2.6005387269275902E-2</v>
      </c>
      <c r="DI344" s="40">
        <v>2.9147971424920201E-2</v>
      </c>
      <c r="DJ344" s="40">
        <v>6.4471693967636098E-3</v>
      </c>
      <c r="DK344" s="40">
        <v>-1.3321175736173699E-2</v>
      </c>
      <c r="DL344" s="40">
        <v>1.070653872134E-2</v>
      </c>
      <c r="DM344" s="40">
        <v>2.7085086989006601E-3</v>
      </c>
      <c r="DN344" s="40">
        <v>2.5127612495552398E-3</v>
      </c>
      <c r="DO344" s="40">
        <v>0.58548701387773505</v>
      </c>
      <c r="DP344" s="40">
        <v>0.74270785094919201</v>
      </c>
      <c r="DQ344" s="40">
        <v>0.92300608807833195</v>
      </c>
      <c r="DR344" s="40">
        <v>0.95946134050959797</v>
      </c>
      <c r="DS344" s="40">
        <v>0.70501342227459096</v>
      </c>
      <c r="DT344" s="40">
        <v>-0.39122118578009701</v>
      </c>
      <c r="DU344" s="40">
        <v>-0.43246286051089</v>
      </c>
      <c r="DV344" s="40">
        <v>-0.296758006275327</v>
      </c>
      <c r="DW344" s="40">
        <v>-0.140412471940079</v>
      </c>
      <c r="DX344" s="40">
        <v>-8.9340059182622097E-2</v>
      </c>
      <c r="DY344" s="40">
        <v>-1.7789226100094001E-2</v>
      </c>
      <c r="DZ344" s="40">
        <v>-1.3475455157671999E-2</v>
      </c>
      <c r="EA344" s="40">
        <v>-7.3457207964749199E-3</v>
      </c>
      <c r="EB344" s="40">
        <v>5.0047008694342502E-3</v>
      </c>
      <c r="EC344" s="40">
        <v>-1.8843725021437999E-3</v>
      </c>
      <c r="ED344" s="40">
        <v>-1.6360216227825599E-2</v>
      </c>
      <c r="EE344" s="40">
        <v>2.00168859719442E-2</v>
      </c>
      <c r="EF344" s="40">
        <v>4.1293457179024197E-2</v>
      </c>
      <c r="EG344" s="40">
        <v>4.4415184048816399E-2</v>
      </c>
      <c r="EH344" s="40">
        <v>1.9887619882763899E-2</v>
      </c>
      <c r="EI344" s="40">
        <v>3.4584823662327101E-3</v>
      </c>
      <c r="EJ344" s="40">
        <v>2.0626612092041599E-2</v>
      </c>
      <c r="EK344" s="40">
        <v>1.2712823164313001E-2</v>
      </c>
      <c r="EL344" s="40">
        <v>2.92903617355856E-2</v>
      </c>
      <c r="EM344" s="40">
        <v>0.61905331180845702</v>
      </c>
      <c r="EN344" s="40">
        <v>0.78079054707127804</v>
      </c>
      <c r="EO344" s="40">
        <v>0.96123901684704904</v>
      </c>
      <c r="EP344" s="40">
        <v>1.0099855682296801</v>
      </c>
      <c r="EQ344" s="40">
        <v>0.75147332165566905</v>
      </c>
      <c r="ER344" s="40">
        <v>-0.357078427366192</v>
      </c>
      <c r="ES344" s="40">
        <v>-0.40256330720208799</v>
      </c>
      <c r="ET344" s="40">
        <v>-0.25978193692239898</v>
      </c>
      <c r="EU344" s="40">
        <v>-0.103763928821223</v>
      </c>
      <c r="EV344" s="40">
        <v>-6.66835903684663E-2</v>
      </c>
      <c r="EW344" s="40">
        <v>73.451730820047601</v>
      </c>
      <c r="EX344" s="40">
        <v>72.377873689773594</v>
      </c>
      <c r="EY344" s="40">
        <v>70.699947150532907</v>
      </c>
      <c r="EZ344" s="40">
        <v>68.559984145159902</v>
      </c>
      <c r="FA344" s="40">
        <v>67.665066502246106</v>
      </c>
      <c r="FB344" s="40">
        <v>67.815907689597495</v>
      </c>
      <c r="FC344" s="40">
        <v>66.641019994715094</v>
      </c>
      <c r="FD344" s="40">
        <v>67.760195543028303</v>
      </c>
      <c r="FE344" s="40">
        <v>73.461331806570996</v>
      </c>
      <c r="FF344" s="40">
        <v>79.596934730908103</v>
      </c>
      <c r="FG344" s="40">
        <v>85.314894741478</v>
      </c>
      <c r="FH344" s="40">
        <v>89.446357790892307</v>
      </c>
      <c r="FI344" s="40">
        <v>92.461684136351593</v>
      </c>
      <c r="FJ344" s="40">
        <v>95.008411873513595</v>
      </c>
      <c r="FK344" s="40">
        <v>97.069981502686502</v>
      </c>
      <c r="FL344" s="40">
        <v>98.669030212278699</v>
      </c>
      <c r="FM344" s="40">
        <v>99.795428521095701</v>
      </c>
      <c r="FN344" s="40">
        <v>100.446930326786</v>
      </c>
      <c r="FO344" s="40">
        <v>99.947018409231006</v>
      </c>
      <c r="FP344" s="40">
        <v>96.768034880648301</v>
      </c>
      <c r="FQ344" s="40">
        <v>89.425614375055005</v>
      </c>
      <c r="FR344" s="40">
        <v>83.888311459526093</v>
      </c>
      <c r="FS344" s="40">
        <v>80.683079362283095</v>
      </c>
      <c r="FT344" s="40">
        <v>78.005593235268194</v>
      </c>
      <c r="FU344" s="40">
        <v>4.3505788819732098E-2</v>
      </c>
      <c r="FV344" s="40">
        <v>0</v>
      </c>
      <c r="FW344" s="40">
        <v>0</v>
      </c>
      <c r="FX344" s="41">
        <v>1</v>
      </c>
      <c r="FY344" s="22"/>
      <c r="FZ344" s="22"/>
    </row>
    <row r="345" spans="1:182" x14ac:dyDescent="0.2">
      <c r="A345" t="s">
        <v>42</v>
      </c>
      <c r="B345" t="s">
        <v>58</v>
      </c>
      <c r="C345" t="s">
        <v>3</v>
      </c>
      <c r="D345" t="s">
        <v>40</v>
      </c>
      <c r="E345" t="s">
        <v>78</v>
      </c>
      <c r="F345" s="22" t="s">
        <v>1</v>
      </c>
      <c r="G345" s="35">
        <v>43691</v>
      </c>
      <c r="H345" s="40">
        <v>2241</v>
      </c>
      <c r="I345" s="40">
        <v>2.1845478148877402</v>
      </c>
      <c r="J345" s="40">
        <v>1.89602594352748</v>
      </c>
      <c r="K345" s="40">
        <v>1.6978731138763701</v>
      </c>
      <c r="L345" s="40">
        <v>1.5566648548008399</v>
      </c>
      <c r="M345" s="40">
        <v>1.50209689538913</v>
      </c>
      <c r="N345" s="40">
        <v>1.5105165668564899</v>
      </c>
      <c r="O345" s="40">
        <v>1.61739846829024</v>
      </c>
      <c r="P345" s="40">
        <v>1.75990128688267</v>
      </c>
      <c r="Q345" s="40">
        <v>1.88762477469098</v>
      </c>
      <c r="R345" s="40">
        <v>2.15859295300951</v>
      </c>
      <c r="S345" s="40">
        <v>2.5087105762287298</v>
      </c>
      <c r="T345" s="40">
        <v>3.0041914440625601</v>
      </c>
      <c r="U345" s="40">
        <v>3.4953318648910199</v>
      </c>
      <c r="V345" s="40">
        <v>3.9416729537487498</v>
      </c>
      <c r="W345" s="40">
        <v>4.3663880862498798</v>
      </c>
      <c r="X345" s="40">
        <v>4.8393437015896499</v>
      </c>
      <c r="Y345" s="40">
        <v>5.1581098269086603</v>
      </c>
      <c r="Z345" s="40">
        <v>5.4692547393105899</v>
      </c>
      <c r="AA345" s="40">
        <v>5.4525813723830003</v>
      </c>
      <c r="AB345" s="40">
        <v>5.1027198247423202</v>
      </c>
      <c r="AC345" s="40">
        <v>4.5110577650817199</v>
      </c>
      <c r="AD345" s="40">
        <v>4.0618347267408401</v>
      </c>
      <c r="AE345" s="40">
        <v>3.4120671458745102</v>
      </c>
      <c r="AF345" s="40">
        <v>2.7917858519006802</v>
      </c>
      <c r="AG345" s="40">
        <v>-5.6839687851950302E-2</v>
      </c>
      <c r="AH345" s="40">
        <v>-3.6593584159561897E-2</v>
      </c>
      <c r="AI345" s="40">
        <v>-4.0115376163914598E-2</v>
      </c>
      <c r="AJ345" s="40">
        <v>-3.7900059887632502E-2</v>
      </c>
      <c r="AK345" s="40">
        <v>-2.9383375828239799E-2</v>
      </c>
      <c r="AL345" s="40">
        <v>-3.2497089708779001E-2</v>
      </c>
      <c r="AM345" s="40">
        <v>-6.9478354083264998E-2</v>
      </c>
      <c r="AN345" s="40">
        <v>-5.2838901493158098E-2</v>
      </c>
      <c r="AO345" s="40">
        <v>-1.5333362556848701E-2</v>
      </c>
      <c r="AP345" s="40">
        <v>-3.7299894268908299E-2</v>
      </c>
      <c r="AQ345" s="40">
        <v>-5.86153004122065E-2</v>
      </c>
      <c r="AR345" s="40">
        <v>-1.50700383751463E-2</v>
      </c>
      <c r="AS345" s="40">
        <v>-3.1386875402926701E-2</v>
      </c>
      <c r="AT345" s="40">
        <v>-2.9506032938071799E-2</v>
      </c>
      <c r="AU345" s="40">
        <v>0.233037663715702</v>
      </c>
      <c r="AV345" s="40">
        <v>0.33440353431164399</v>
      </c>
      <c r="AW345" s="40">
        <v>0.38530042198941</v>
      </c>
      <c r="AX345" s="40">
        <v>0.45858992963065698</v>
      </c>
      <c r="AY345" s="40">
        <v>0.32958378918027298</v>
      </c>
      <c r="AZ345" s="40">
        <v>-0.259396187179607</v>
      </c>
      <c r="BA345" s="40">
        <v>-0.27712424093840599</v>
      </c>
      <c r="BB345" s="40">
        <v>-0.29177064817325099</v>
      </c>
      <c r="BC345" s="40">
        <v>-0.185829683016286</v>
      </c>
      <c r="BD345" s="40">
        <v>-0.105263278491599</v>
      </c>
      <c r="BE345" s="40">
        <v>-4.2714002609299299E-2</v>
      </c>
      <c r="BF345" s="40">
        <v>-1.9504639528231098E-2</v>
      </c>
      <c r="BG345" s="40">
        <v>-2.4555701048285899E-2</v>
      </c>
      <c r="BH345" s="40">
        <v>-2.1279276906702199E-2</v>
      </c>
      <c r="BI345" s="40">
        <v>-1.6861792977008901E-2</v>
      </c>
      <c r="BJ345" s="40">
        <v>-2.1912780927039899E-2</v>
      </c>
      <c r="BK345" s="40">
        <v>-5.45309869696654E-2</v>
      </c>
      <c r="BL345" s="40">
        <v>-3.6812921809223201E-2</v>
      </c>
      <c r="BM345" s="40">
        <v>-9.7747788276596193E-4</v>
      </c>
      <c r="BN345" s="40">
        <v>-5.5312716351180197E-3</v>
      </c>
      <c r="BO345" s="40">
        <v>-3.6645978761113203E-2</v>
      </c>
      <c r="BP345" s="40">
        <v>-8.4712414928810997E-4</v>
      </c>
      <c r="BQ345" s="40">
        <v>-1.74773638265097E-2</v>
      </c>
      <c r="BR345" s="40">
        <v>-1.2239969741307701E-2</v>
      </c>
      <c r="BS345" s="40">
        <v>0.27479996106143101</v>
      </c>
      <c r="BT345" s="40">
        <v>0.36008781574946103</v>
      </c>
      <c r="BU345" s="40">
        <v>0.42047203031828401</v>
      </c>
      <c r="BV345" s="40">
        <v>0.50016238996528595</v>
      </c>
      <c r="BW345" s="40">
        <v>0.368156211796482</v>
      </c>
      <c r="BX345" s="40">
        <v>-0.213889278806148</v>
      </c>
      <c r="BY345" s="40">
        <v>-0.229067002734159</v>
      </c>
      <c r="BZ345" s="40">
        <v>-0.246655176547773</v>
      </c>
      <c r="CA345" s="40">
        <v>-0.154598180171785</v>
      </c>
      <c r="CB345" s="40">
        <v>-7.8198723366362494E-2</v>
      </c>
      <c r="CC345" s="40">
        <v>-3.2930596040890901E-2</v>
      </c>
      <c r="CD345" s="40">
        <v>-7.6688885341112296E-3</v>
      </c>
      <c r="CE345" s="40">
        <v>-1.3779117462173401E-2</v>
      </c>
      <c r="CF345" s="40">
        <v>-9.7677732455028893E-3</v>
      </c>
      <c r="CG345" s="40">
        <v>-8.1893828383688902E-3</v>
      </c>
      <c r="CH345" s="40">
        <v>-1.45821209074701E-2</v>
      </c>
      <c r="CI345" s="40">
        <v>-4.4178486040502798E-2</v>
      </c>
      <c r="CJ345" s="40">
        <v>-2.57133770995914E-2</v>
      </c>
      <c r="CK345" s="40">
        <v>8.9653641106025098E-3</v>
      </c>
      <c r="CL345" s="40">
        <v>1.6471579625242101E-2</v>
      </c>
      <c r="CM345" s="40">
        <v>-2.1430093510052099E-2</v>
      </c>
      <c r="CN345" s="40">
        <v>9.0036229167039308E-3</v>
      </c>
      <c r="CO345" s="40">
        <v>-7.8436784808115206E-3</v>
      </c>
      <c r="CP345" s="40">
        <v>-2.8154696831975899E-4</v>
      </c>
      <c r="CQ345" s="40">
        <v>0.30372440098384801</v>
      </c>
      <c r="CR345" s="40">
        <v>0.37787667083203502</v>
      </c>
      <c r="CS345" s="40">
        <v>0.444831779104646</v>
      </c>
      <c r="CT345" s="40">
        <v>0.52895534935210997</v>
      </c>
      <c r="CU345" s="40">
        <v>0.39487135419845398</v>
      </c>
      <c r="CV345" s="40">
        <v>-0.182371332693021</v>
      </c>
      <c r="CW345" s="40">
        <v>-0.19578270594922201</v>
      </c>
      <c r="CX345" s="40">
        <v>-0.21540833833387699</v>
      </c>
      <c r="CY345" s="40">
        <v>-0.13296733644127501</v>
      </c>
      <c r="CZ345" s="40">
        <v>-5.9453894932567003E-2</v>
      </c>
      <c r="DA345" s="40">
        <v>-2.3147189472482399E-2</v>
      </c>
      <c r="DB345" s="40">
        <v>4.1668624600086201E-3</v>
      </c>
      <c r="DC345" s="40">
        <v>-3.0025338760609299E-3</v>
      </c>
      <c r="DD345" s="40">
        <v>1.7437304156963599E-3</v>
      </c>
      <c r="DE345" s="40">
        <v>4.8302730027107398E-4</v>
      </c>
      <c r="DF345" s="40">
        <v>-7.2514608879002398E-3</v>
      </c>
      <c r="DG345" s="40">
        <v>-3.3825985111340301E-2</v>
      </c>
      <c r="DH345" s="40">
        <v>-1.46138323899597E-2</v>
      </c>
      <c r="DI345" s="40">
        <v>1.8908206103970999E-2</v>
      </c>
      <c r="DJ345" s="40">
        <v>3.84744308856022E-2</v>
      </c>
      <c r="DK345" s="40">
        <v>-6.2142082589910202E-3</v>
      </c>
      <c r="DL345" s="40">
        <v>1.8854369982696E-2</v>
      </c>
      <c r="DM345" s="40">
        <v>1.7900068648866699E-3</v>
      </c>
      <c r="DN345" s="40">
        <v>1.16768758046682E-2</v>
      </c>
      <c r="DO345" s="40">
        <v>0.33264884090626601</v>
      </c>
      <c r="DP345" s="40">
        <v>0.39566552591461002</v>
      </c>
      <c r="DQ345" s="40">
        <v>0.46919152789100699</v>
      </c>
      <c r="DR345" s="40">
        <v>0.557748308738934</v>
      </c>
      <c r="DS345" s="40">
        <v>0.42158649660042502</v>
      </c>
      <c r="DT345" s="40">
        <v>-0.150853386579895</v>
      </c>
      <c r="DU345" s="40">
        <v>-0.16249840916428601</v>
      </c>
      <c r="DV345" s="40">
        <v>-0.18416150011998</v>
      </c>
      <c r="DW345" s="40">
        <v>-0.111336492710765</v>
      </c>
      <c r="DX345" s="40">
        <v>-4.0709066498771602E-2</v>
      </c>
      <c r="DY345" s="40">
        <v>-9.0215042298314105E-3</v>
      </c>
      <c r="DZ345" s="40">
        <v>2.12558070913395E-2</v>
      </c>
      <c r="EA345" s="40">
        <v>1.25571412395678E-2</v>
      </c>
      <c r="EB345" s="40">
        <v>1.8364513396626699E-2</v>
      </c>
      <c r="EC345" s="40">
        <v>1.3004610151502E-2</v>
      </c>
      <c r="ED345" s="40">
        <v>3.3328478938388401E-3</v>
      </c>
      <c r="EE345" s="40">
        <v>-1.8878617997740699E-2</v>
      </c>
      <c r="EF345" s="40">
        <v>1.4121472939752501E-3</v>
      </c>
      <c r="EG345" s="40">
        <v>3.3264090778053701E-2</v>
      </c>
      <c r="EH345" s="40">
        <v>7.0243053519392501E-2</v>
      </c>
      <c r="EI345" s="40">
        <v>1.57551133921023E-2</v>
      </c>
      <c r="EJ345" s="40">
        <v>3.30772842085542E-2</v>
      </c>
      <c r="EK345" s="40">
        <v>1.5699518441303701E-2</v>
      </c>
      <c r="EL345" s="40">
        <v>2.89429390014323E-2</v>
      </c>
      <c r="EM345" s="40">
        <v>0.37441113825199501</v>
      </c>
      <c r="EN345" s="40">
        <v>0.421349807352426</v>
      </c>
      <c r="EO345" s="40">
        <v>0.50436313621988105</v>
      </c>
      <c r="EP345" s="40">
        <v>0.59932076907356302</v>
      </c>
      <c r="EQ345" s="40">
        <v>0.46015891921663499</v>
      </c>
      <c r="ER345" s="40">
        <v>-0.105346478206436</v>
      </c>
      <c r="ES345" s="40">
        <v>-0.114441170960039</v>
      </c>
      <c r="ET345" s="40">
        <v>-0.13904602849450201</v>
      </c>
      <c r="EU345" s="40">
        <v>-8.0104989866264298E-2</v>
      </c>
      <c r="EV345" s="40">
        <v>-1.36445113735353E-2</v>
      </c>
      <c r="EW345" s="40">
        <v>74.948072079054398</v>
      </c>
      <c r="EX345" s="40">
        <v>73.826753536136394</v>
      </c>
      <c r="EY345" s="40">
        <v>72.017220499903104</v>
      </c>
      <c r="EZ345" s="40">
        <v>69.467496609184295</v>
      </c>
      <c r="FA345" s="40">
        <v>68.415956210036796</v>
      </c>
      <c r="FB345" s="40">
        <v>68.451196473551605</v>
      </c>
      <c r="FC345" s="40">
        <v>67.0704320868049</v>
      </c>
      <c r="FD345" s="40">
        <v>68.161402828909104</v>
      </c>
      <c r="FE345" s="40">
        <v>73.810840922301907</v>
      </c>
      <c r="FF345" s="40">
        <v>79.406243944971905</v>
      </c>
      <c r="FG345" s="40">
        <v>84.717351288510002</v>
      </c>
      <c r="FH345" s="40">
        <v>88.971565588064294</v>
      </c>
      <c r="FI345" s="40">
        <v>92.063577795000995</v>
      </c>
      <c r="FJ345" s="40">
        <v>94.999297616740904</v>
      </c>
      <c r="FK345" s="40">
        <v>97.169032164309201</v>
      </c>
      <c r="FL345" s="40">
        <v>99.020417554737406</v>
      </c>
      <c r="FM345" s="40">
        <v>100.015403991475</v>
      </c>
      <c r="FN345" s="40">
        <v>100.857028676613</v>
      </c>
      <c r="FO345" s="40">
        <v>100.24045727572199</v>
      </c>
      <c r="FP345" s="40">
        <v>97.1806578182523</v>
      </c>
      <c r="FQ345" s="40">
        <v>89.879819802363897</v>
      </c>
      <c r="FR345" s="40">
        <v>84.714735516372798</v>
      </c>
      <c r="FS345" s="40">
        <v>81.404161015307096</v>
      </c>
      <c r="FT345" s="40">
        <v>78.943010075566704</v>
      </c>
      <c r="FU345" s="40">
        <v>2.15423983962569E-2</v>
      </c>
      <c r="FV345" s="40">
        <v>0</v>
      </c>
      <c r="FW345" s="40">
        <v>0</v>
      </c>
      <c r="FX345" s="41">
        <v>1</v>
      </c>
      <c r="FY345" s="22"/>
      <c r="FZ345" s="22"/>
    </row>
    <row r="346" spans="1:182" x14ac:dyDescent="0.2">
      <c r="A346" t="s">
        <v>42</v>
      </c>
      <c r="B346" t="s">
        <v>58</v>
      </c>
      <c r="C346" t="s">
        <v>3</v>
      </c>
      <c r="D346" t="s">
        <v>40</v>
      </c>
      <c r="E346" t="s">
        <v>78</v>
      </c>
      <c r="F346" s="22" t="s">
        <v>77</v>
      </c>
      <c r="G346" s="35">
        <v>43691</v>
      </c>
      <c r="H346" s="40">
        <v>1786</v>
      </c>
      <c r="I346" s="40">
        <v>1.7984422447491399</v>
      </c>
      <c r="J346" s="40">
        <v>1.5587548761850401</v>
      </c>
      <c r="K346" s="40">
        <v>1.39664020693438</v>
      </c>
      <c r="L346" s="40">
        <v>1.27924727276548</v>
      </c>
      <c r="M346" s="40">
        <v>1.2368353876162299</v>
      </c>
      <c r="N346" s="40">
        <v>1.24423291842843</v>
      </c>
      <c r="O346" s="40">
        <v>1.3231286168446199</v>
      </c>
      <c r="P346" s="40">
        <v>1.43847093220197</v>
      </c>
      <c r="Q346" s="40">
        <v>1.52540182584968</v>
      </c>
      <c r="R346" s="40">
        <v>1.73695548894921</v>
      </c>
      <c r="S346" s="40">
        <v>2.01333807668744</v>
      </c>
      <c r="T346" s="40">
        <v>2.4071900427875201</v>
      </c>
      <c r="U346" s="40">
        <v>2.7990790429807402</v>
      </c>
      <c r="V346" s="40">
        <v>3.1573741737022698</v>
      </c>
      <c r="W346" s="40">
        <v>3.48715608712001</v>
      </c>
      <c r="X346" s="40">
        <v>3.8567826932753402</v>
      </c>
      <c r="Y346" s="40">
        <v>4.1002329386868102</v>
      </c>
      <c r="Z346" s="40">
        <v>4.3405940032456103</v>
      </c>
      <c r="AA346" s="40">
        <v>4.32399589673678</v>
      </c>
      <c r="AB346" s="40">
        <v>4.0394583546860696</v>
      </c>
      <c r="AC346" s="40">
        <v>3.6126300307051702</v>
      </c>
      <c r="AD346" s="40">
        <v>3.2835832275265302</v>
      </c>
      <c r="AE346" s="40">
        <v>2.78260975099615</v>
      </c>
      <c r="AF346" s="40">
        <v>2.2860776733131498</v>
      </c>
      <c r="AG346" s="40">
        <v>-6.2702013364136194E-2</v>
      </c>
      <c r="AH346" s="40">
        <v>-4.7500883738491803E-2</v>
      </c>
      <c r="AI346" s="40">
        <v>-5.14227184053902E-2</v>
      </c>
      <c r="AJ346" s="40">
        <v>-4.1872271026156503E-2</v>
      </c>
      <c r="AK346" s="40">
        <v>-4.2145204821648401E-2</v>
      </c>
      <c r="AL346" s="40">
        <v>-4.4073872053624299E-2</v>
      </c>
      <c r="AM346" s="40">
        <v>-6.7002330804926097E-2</v>
      </c>
      <c r="AN346" s="40">
        <v>-4.8329831160898999E-2</v>
      </c>
      <c r="AO346" s="40">
        <v>-6.1109318089182397E-3</v>
      </c>
      <c r="AP346" s="40">
        <v>-6.5879799845572204E-3</v>
      </c>
      <c r="AQ346" s="40">
        <v>-4.6654909224011602E-2</v>
      </c>
      <c r="AR346" s="40">
        <v>-2.1559200500707199E-2</v>
      </c>
      <c r="AS346" s="40">
        <v>-1.0762716009408001E-2</v>
      </c>
      <c r="AT346" s="40">
        <v>-2.9772170097049698E-3</v>
      </c>
      <c r="AU346" s="40">
        <v>0.10048888914042201</v>
      </c>
      <c r="AV346" s="40">
        <v>0.15755927166619799</v>
      </c>
      <c r="AW346" s="40">
        <v>0.180682727405551</v>
      </c>
      <c r="AX346" s="40">
        <v>0.224259819971733</v>
      </c>
      <c r="AY346" s="40">
        <v>0.19139773305510699</v>
      </c>
      <c r="AZ346" s="40">
        <v>-0.10464665927962701</v>
      </c>
      <c r="BA346" s="40">
        <v>-0.129364383605752</v>
      </c>
      <c r="BB346" s="40">
        <v>-0.17324885965124801</v>
      </c>
      <c r="BC346" s="40">
        <v>-0.11829482423141501</v>
      </c>
      <c r="BD346" s="40">
        <v>-7.06796455215465E-2</v>
      </c>
      <c r="BE346" s="40">
        <v>-4.8795876185733902E-2</v>
      </c>
      <c r="BF346" s="40">
        <v>-3.15008204532247E-2</v>
      </c>
      <c r="BG346" s="40">
        <v>-3.6850365385929999E-2</v>
      </c>
      <c r="BH346" s="40">
        <v>-2.5624658330713201E-2</v>
      </c>
      <c r="BI346" s="40">
        <v>-3.0193999084069899E-2</v>
      </c>
      <c r="BJ346" s="40">
        <v>-3.3587530930572602E-2</v>
      </c>
      <c r="BK346" s="40">
        <v>-5.3653010351311502E-2</v>
      </c>
      <c r="BL346" s="40">
        <v>-3.2527160083808598E-2</v>
      </c>
      <c r="BM346" s="40">
        <v>6.7128595445376596E-3</v>
      </c>
      <c r="BN346" s="40">
        <v>1.7518428994334399E-2</v>
      </c>
      <c r="BO346" s="40">
        <v>-3.08469130219781E-2</v>
      </c>
      <c r="BP346" s="40">
        <v>-1.1785743425284E-2</v>
      </c>
      <c r="BQ346" s="40">
        <v>-1.24292439347297E-3</v>
      </c>
      <c r="BR346" s="40">
        <v>1.0507159854285599E-2</v>
      </c>
      <c r="BS346" s="40">
        <v>0.134233844970677</v>
      </c>
      <c r="BT346" s="40">
        <v>0.17876229914310299</v>
      </c>
      <c r="BU346" s="40">
        <v>0.20806767119394601</v>
      </c>
      <c r="BV346" s="40">
        <v>0.25679887621078601</v>
      </c>
      <c r="BW346" s="40">
        <v>0.22268011549472</v>
      </c>
      <c r="BX346" s="40">
        <v>-6.5428520566403206E-2</v>
      </c>
      <c r="BY346" s="40">
        <v>-8.8684107562425396E-2</v>
      </c>
      <c r="BZ346" s="40">
        <v>-0.140718001368557</v>
      </c>
      <c r="CA346" s="40">
        <v>-9.6327651487632296E-2</v>
      </c>
      <c r="CB346" s="40">
        <v>-5.2572107359966903E-2</v>
      </c>
      <c r="CC346" s="40">
        <v>-3.9164527937821499E-2</v>
      </c>
      <c r="CD346" s="40">
        <v>-2.04192253623619E-2</v>
      </c>
      <c r="CE346" s="40">
        <v>-2.6757598075974099E-2</v>
      </c>
      <c r="CF346" s="40">
        <v>-1.43716112724648E-2</v>
      </c>
      <c r="CG346" s="40">
        <v>-2.19166303968228E-2</v>
      </c>
      <c r="CH346" s="40">
        <v>-2.63247230129738E-2</v>
      </c>
      <c r="CI346" s="40">
        <v>-4.4407311670772803E-2</v>
      </c>
      <c r="CJ346" s="40">
        <v>-2.1582278235019101E-2</v>
      </c>
      <c r="CK346" s="40">
        <v>1.5594578371209899E-2</v>
      </c>
      <c r="CL346" s="40">
        <v>3.4214454418483503E-2</v>
      </c>
      <c r="CM346" s="40">
        <v>-1.98983430078748E-2</v>
      </c>
      <c r="CN346" s="40">
        <v>-5.0166768274353202E-3</v>
      </c>
      <c r="CO346" s="40">
        <v>5.3504542798677602E-3</v>
      </c>
      <c r="CP346" s="40">
        <v>1.9846398193232299E-2</v>
      </c>
      <c r="CQ346" s="40">
        <v>0.157605498582464</v>
      </c>
      <c r="CR346" s="40">
        <v>0.19344745138346001</v>
      </c>
      <c r="CS346" s="40">
        <v>0.22703439983985399</v>
      </c>
      <c r="CT346" s="40">
        <v>0.27933532743920197</v>
      </c>
      <c r="CU346" s="40">
        <v>0.24434619827781201</v>
      </c>
      <c r="CV346" s="40">
        <v>-3.82661571626653E-2</v>
      </c>
      <c r="CW346" s="40">
        <v>-6.0509072297923398E-2</v>
      </c>
      <c r="CX346" s="40">
        <v>-0.118187228019743</v>
      </c>
      <c r="CY346" s="40">
        <v>-8.1113254563228099E-2</v>
      </c>
      <c r="CZ346" s="40">
        <v>-4.00308815897076E-2</v>
      </c>
      <c r="DA346" s="40">
        <v>-2.9533179689909001E-2</v>
      </c>
      <c r="DB346" s="40">
        <v>-9.3376302714991508E-3</v>
      </c>
      <c r="DC346" s="40">
        <v>-1.6664830766018299E-2</v>
      </c>
      <c r="DD346" s="40">
        <v>-3.1185642142164101E-3</v>
      </c>
      <c r="DE346" s="40">
        <v>-1.3639261709575801E-2</v>
      </c>
      <c r="DF346" s="40">
        <v>-1.9061915095374901E-2</v>
      </c>
      <c r="DG346" s="40">
        <v>-3.5161612990234098E-2</v>
      </c>
      <c r="DH346" s="40">
        <v>-1.0637396386229601E-2</v>
      </c>
      <c r="DI346" s="40">
        <v>2.4476297197882201E-2</v>
      </c>
      <c r="DJ346" s="40">
        <v>5.0910479842632597E-2</v>
      </c>
      <c r="DK346" s="40">
        <v>-8.9497729937715303E-3</v>
      </c>
      <c r="DL346" s="40">
        <v>1.75238977041338E-3</v>
      </c>
      <c r="DM346" s="40">
        <v>1.19438329532085E-2</v>
      </c>
      <c r="DN346" s="40">
        <v>2.9185636532179E-2</v>
      </c>
      <c r="DO346" s="40">
        <v>0.18097715219425001</v>
      </c>
      <c r="DP346" s="40">
        <v>0.208132603623818</v>
      </c>
      <c r="DQ346" s="40">
        <v>0.246001128485763</v>
      </c>
      <c r="DR346" s="40">
        <v>0.301871778667618</v>
      </c>
      <c r="DS346" s="40">
        <v>0.26601228106090402</v>
      </c>
      <c r="DT346" s="40">
        <v>-1.11037937589273E-2</v>
      </c>
      <c r="DU346" s="40">
        <v>-3.2334037033421303E-2</v>
      </c>
      <c r="DV346" s="40">
        <v>-9.5656454670930396E-2</v>
      </c>
      <c r="DW346" s="40">
        <v>-6.5898857638823999E-2</v>
      </c>
      <c r="DX346" s="40">
        <v>-2.74896558194484E-2</v>
      </c>
      <c r="DY346" s="40">
        <v>-1.5627042511506799E-2</v>
      </c>
      <c r="DZ346" s="40">
        <v>6.6624330137680099E-3</v>
      </c>
      <c r="EA346" s="40">
        <v>-2.0924777465580499E-3</v>
      </c>
      <c r="EB346" s="40">
        <v>1.3129048481226899E-2</v>
      </c>
      <c r="EC346" s="40">
        <v>-1.68805597199723E-3</v>
      </c>
      <c r="ED346" s="40">
        <v>-8.5755739723232301E-3</v>
      </c>
      <c r="EE346" s="40">
        <v>-2.1812292536619499E-2</v>
      </c>
      <c r="EF346" s="40">
        <v>5.16527469086082E-3</v>
      </c>
      <c r="EG346" s="40">
        <v>3.7300088551338102E-2</v>
      </c>
      <c r="EH346" s="40">
        <v>7.50168888215242E-2</v>
      </c>
      <c r="EI346" s="40">
        <v>6.8582232082619304E-3</v>
      </c>
      <c r="EJ346" s="40">
        <v>1.15258468458366E-2</v>
      </c>
      <c r="EK346" s="40">
        <v>2.1463624569143601E-2</v>
      </c>
      <c r="EL346" s="40">
        <v>4.2670013396169597E-2</v>
      </c>
      <c r="EM346" s="40">
        <v>0.214722108024505</v>
      </c>
      <c r="EN346" s="40">
        <v>0.229335631100723</v>
      </c>
      <c r="EO346" s="40">
        <v>0.27338607227415801</v>
      </c>
      <c r="EP346" s="40">
        <v>0.33441083490667201</v>
      </c>
      <c r="EQ346" s="40">
        <v>0.29729466350051797</v>
      </c>
      <c r="ER346" s="40">
        <v>2.8114344954296201E-2</v>
      </c>
      <c r="ES346" s="40">
        <v>8.3462390099049502E-3</v>
      </c>
      <c r="ET346" s="40">
        <v>-6.3125596388239405E-2</v>
      </c>
      <c r="EU346" s="40">
        <v>-4.3931684895040998E-2</v>
      </c>
      <c r="EV346" s="40">
        <v>-9.3821176578687306E-3</v>
      </c>
      <c r="EW346" s="40">
        <v>74.998288479697806</v>
      </c>
      <c r="EX346" s="40">
        <v>73.8386449480642</v>
      </c>
      <c r="EY346" s="40">
        <v>72.071087110481599</v>
      </c>
      <c r="EZ346" s="40">
        <v>69.474828847969803</v>
      </c>
      <c r="FA346" s="40">
        <v>68.425401322001903</v>
      </c>
      <c r="FB346" s="40">
        <v>68.461815391879099</v>
      </c>
      <c r="FC346" s="40">
        <v>67.070083805476898</v>
      </c>
      <c r="FD346" s="40">
        <v>68.128747639282295</v>
      </c>
      <c r="FE346" s="40">
        <v>73.842422096317307</v>
      </c>
      <c r="FF346" s="40">
        <v>79.450218366383396</v>
      </c>
      <c r="FG346" s="40">
        <v>84.760505193578894</v>
      </c>
      <c r="FH346" s="40">
        <v>89.010888810198296</v>
      </c>
      <c r="FI346" s="40">
        <v>92.0784348441926</v>
      </c>
      <c r="FJ346" s="40">
        <v>95.026646600566593</v>
      </c>
      <c r="FK346" s="40">
        <v>97.196942870632697</v>
      </c>
      <c r="FL346" s="40">
        <v>99.027030217185995</v>
      </c>
      <c r="FM346" s="40">
        <v>100.010446175637</v>
      </c>
      <c r="FN346" s="40">
        <v>100.850478045326</v>
      </c>
      <c r="FO346" s="40">
        <v>100.164305949008</v>
      </c>
      <c r="FP346" s="40">
        <v>97.042876534466501</v>
      </c>
      <c r="FQ346" s="40">
        <v>89.634560906515603</v>
      </c>
      <c r="FR346" s="40">
        <v>84.564506610009403</v>
      </c>
      <c r="FS346" s="40">
        <v>81.298807837582601</v>
      </c>
      <c r="FT346" s="40">
        <v>78.8929709631728</v>
      </c>
      <c r="FU346" s="40">
        <v>2.1616123015545399E-2</v>
      </c>
      <c r="FV346" s="40">
        <v>0</v>
      </c>
      <c r="FW346" s="40">
        <v>0</v>
      </c>
      <c r="FX346" s="41">
        <v>1</v>
      </c>
      <c r="FY346" s="22"/>
      <c r="FZ346" s="22"/>
    </row>
    <row r="347" spans="1:182" x14ac:dyDescent="0.2">
      <c r="A347" t="s">
        <v>42</v>
      </c>
      <c r="B347" t="s">
        <v>58</v>
      </c>
      <c r="C347" t="s">
        <v>3</v>
      </c>
      <c r="D347" t="s">
        <v>40</v>
      </c>
      <c r="E347" t="s">
        <v>78</v>
      </c>
      <c r="F347" s="22" t="s">
        <v>78</v>
      </c>
      <c r="G347" s="35">
        <v>43691</v>
      </c>
      <c r="H347" s="40">
        <v>455</v>
      </c>
      <c r="I347" s="40">
        <v>0.37837848998451201</v>
      </c>
      <c r="J347" s="40">
        <v>0.330020531379769</v>
      </c>
      <c r="K347" s="40">
        <v>0.29332988449883601</v>
      </c>
      <c r="L347" s="40">
        <v>0.27047316727869902</v>
      </c>
      <c r="M347" s="40">
        <v>0.25867714334508701</v>
      </c>
      <c r="N347" s="40">
        <v>0.260112558864527</v>
      </c>
      <c r="O347" s="40">
        <v>0.28839250490108198</v>
      </c>
      <c r="P347" s="40">
        <v>0.31615801889386003</v>
      </c>
      <c r="Q347" s="40">
        <v>0.35701922166529798</v>
      </c>
      <c r="R347" s="40">
        <v>0.41795816479123798</v>
      </c>
      <c r="S347" s="40">
        <v>0.49277997440455401</v>
      </c>
      <c r="T347" s="40">
        <v>0.59612915243389797</v>
      </c>
      <c r="U347" s="40">
        <v>0.69652971546129505</v>
      </c>
      <c r="V347" s="40">
        <v>0.78360055435423204</v>
      </c>
      <c r="W347" s="40">
        <v>0.877493186727069</v>
      </c>
      <c r="X347" s="40">
        <v>0.98039307679544596</v>
      </c>
      <c r="Y347" s="40">
        <v>1.05524783462003</v>
      </c>
      <c r="Z347" s="40">
        <v>1.1263936276545901</v>
      </c>
      <c r="AA347" s="40">
        <v>1.1301620619483601</v>
      </c>
      <c r="AB347" s="40">
        <v>1.06333221324177</v>
      </c>
      <c r="AC347" s="40">
        <v>0.89717298705336201</v>
      </c>
      <c r="AD347" s="40">
        <v>0.77375031673344397</v>
      </c>
      <c r="AE347" s="40">
        <v>0.622158887988561</v>
      </c>
      <c r="AF347" s="40">
        <v>0.497135683530598</v>
      </c>
      <c r="AG347" s="40">
        <v>-8.6648623504530405E-3</v>
      </c>
      <c r="AH347" s="40">
        <v>-1.4896881086637699E-3</v>
      </c>
      <c r="AI347" s="40">
        <v>-7.7035235824167003E-4</v>
      </c>
      <c r="AJ347" s="40">
        <v>-4.3980484204707501E-3</v>
      </c>
      <c r="AK347" s="40">
        <v>5.1337711910743201E-3</v>
      </c>
      <c r="AL347" s="40">
        <v>2.9692151805787198E-3</v>
      </c>
      <c r="AM347" s="40">
        <v>-1.1143091547746E-2</v>
      </c>
      <c r="AN347" s="40">
        <v>-1.41553670325848E-2</v>
      </c>
      <c r="AO347" s="40">
        <v>-1.7105303926451799E-2</v>
      </c>
      <c r="AP347" s="40">
        <v>-3.8342673276402998E-2</v>
      </c>
      <c r="AQ347" s="40">
        <v>-2.03960481787476E-2</v>
      </c>
      <c r="AR347" s="40">
        <v>3.2973947020514E-3</v>
      </c>
      <c r="AS347" s="40">
        <v>-2.38280118635513E-2</v>
      </c>
      <c r="AT347" s="40">
        <v>-3.2562437058118801E-2</v>
      </c>
      <c r="AU347" s="40">
        <v>0.131986282216803</v>
      </c>
      <c r="AV347" s="40">
        <v>0.17385644201484099</v>
      </c>
      <c r="AW347" s="40">
        <v>0.19264083116304201</v>
      </c>
      <c r="AX347" s="40">
        <v>0.22591628233880401</v>
      </c>
      <c r="AY347" s="40">
        <v>0.124407762493299</v>
      </c>
      <c r="AZ347" s="40">
        <v>-0.17107751981082001</v>
      </c>
      <c r="BA347" s="40">
        <v>-0.164543384052252</v>
      </c>
      <c r="BB347" s="40">
        <v>-0.128018216346447</v>
      </c>
      <c r="BC347" s="40">
        <v>-7.7505196945794899E-2</v>
      </c>
      <c r="BD347" s="40">
        <v>-4.0437935359905898E-2</v>
      </c>
      <c r="BE347" s="40">
        <v>-1.6211213799301801E-3</v>
      </c>
      <c r="BF347" s="40">
        <v>5.0932093594224697E-3</v>
      </c>
      <c r="BG347" s="40">
        <v>5.3341470931454402E-3</v>
      </c>
      <c r="BH347" s="40">
        <v>-1.2143005908328299E-3</v>
      </c>
      <c r="BI347" s="40">
        <v>8.4397018489654804E-3</v>
      </c>
      <c r="BJ347" s="40">
        <v>6.3453053619819998E-3</v>
      </c>
      <c r="BK347" s="40">
        <v>-5.9288337288331897E-3</v>
      </c>
      <c r="BL347" s="40">
        <v>-9.9997870887104708E-3</v>
      </c>
      <c r="BM347" s="40">
        <v>-1.3269722071591401E-2</v>
      </c>
      <c r="BN347" s="40">
        <v>-2.7929737220019901E-2</v>
      </c>
      <c r="BO347" s="40">
        <v>-9.9890079409974599E-3</v>
      </c>
      <c r="BP347" s="40">
        <v>9.6386487560338897E-3</v>
      </c>
      <c r="BQ347" s="40">
        <v>-1.7493095120737399E-2</v>
      </c>
      <c r="BR347" s="40">
        <v>-2.5322399455060901E-2</v>
      </c>
      <c r="BS347" s="40">
        <v>0.142274772990932</v>
      </c>
      <c r="BT347" s="40">
        <v>0.18258157377709899</v>
      </c>
      <c r="BU347" s="40">
        <v>0.21019512380820099</v>
      </c>
      <c r="BV347" s="40">
        <v>0.24229208723847601</v>
      </c>
      <c r="BW347" s="40">
        <v>0.14129263149534599</v>
      </c>
      <c r="BX347" s="40">
        <v>-0.157432789580431</v>
      </c>
      <c r="BY347" s="40">
        <v>-0.14924205034758001</v>
      </c>
      <c r="BZ347" s="40">
        <v>-0.11078332107703</v>
      </c>
      <c r="CA347" s="40">
        <v>-6.3170797434903198E-2</v>
      </c>
      <c r="CB347" s="40">
        <v>-2.85884512100248E-2</v>
      </c>
      <c r="CC347" s="40">
        <v>3.25735215911693E-3</v>
      </c>
      <c r="CD347" s="40">
        <v>9.6525040925357197E-3</v>
      </c>
      <c r="CE347" s="40">
        <v>9.56210481722242E-3</v>
      </c>
      <c r="CF347" s="40">
        <v>9.9075345741880209E-4</v>
      </c>
      <c r="CG347" s="40">
        <v>1.07293793518634E-2</v>
      </c>
      <c r="CH347" s="40">
        <v>8.6835751371395695E-3</v>
      </c>
      <c r="CI347" s="40">
        <v>-2.3174546474915201E-3</v>
      </c>
      <c r="CJ347" s="40">
        <v>-7.1216450786017599E-3</v>
      </c>
      <c r="CK347" s="40">
        <v>-1.0613209763133199E-2</v>
      </c>
      <c r="CL347" s="40">
        <v>-2.0717769427983999E-2</v>
      </c>
      <c r="CM347" s="40">
        <v>-2.7811235749864798E-3</v>
      </c>
      <c r="CN347" s="40">
        <v>1.4030581996650001E-2</v>
      </c>
      <c r="CO347" s="40">
        <v>-1.31055510825314E-2</v>
      </c>
      <c r="CP347" s="40">
        <v>-2.0307971466292599E-2</v>
      </c>
      <c r="CQ347" s="40">
        <v>0.149400550359572</v>
      </c>
      <c r="CR347" s="40">
        <v>0.188624573456532</v>
      </c>
      <c r="CS347" s="40">
        <v>0.222353173419123</v>
      </c>
      <c r="CT347" s="40">
        <v>0.25363391982686601</v>
      </c>
      <c r="CU347" s="40">
        <v>0.15298704033029201</v>
      </c>
      <c r="CV347" s="40">
        <v>-0.147982490988396</v>
      </c>
      <c r="CW347" s="40">
        <v>-0.138644393235719</v>
      </c>
      <c r="CX347" s="40">
        <v>-9.8846485115576393E-2</v>
      </c>
      <c r="CY347" s="40">
        <v>-5.3242836000111197E-2</v>
      </c>
      <c r="CZ347" s="40">
        <v>-2.0381534584545599E-2</v>
      </c>
      <c r="DA347" s="40">
        <v>8.1358256981640398E-3</v>
      </c>
      <c r="DB347" s="40">
        <v>1.4211798825649E-2</v>
      </c>
      <c r="DC347" s="40">
        <v>1.37900625412994E-2</v>
      </c>
      <c r="DD347" s="40">
        <v>3.1958075056704302E-3</v>
      </c>
      <c r="DE347" s="40">
        <v>1.3019056854761299E-2</v>
      </c>
      <c r="DF347" s="40">
        <v>1.10218449122971E-2</v>
      </c>
      <c r="DG347" s="40">
        <v>1.2939244338501499E-3</v>
      </c>
      <c r="DH347" s="40">
        <v>-4.2435030684930403E-3</v>
      </c>
      <c r="DI347" s="40">
        <v>-7.9566974546749197E-3</v>
      </c>
      <c r="DJ347" s="40">
        <v>-1.3505801635948099E-2</v>
      </c>
      <c r="DK347" s="40">
        <v>4.4267607910245003E-3</v>
      </c>
      <c r="DL347" s="40">
        <v>1.84225152372661E-2</v>
      </c>
      <c r="DM347" s="40">
        <v>-8.7180070443254494E-3</v>
      </c>
      <c r="DN347" s="40">
        <v>-1.52935434775242E-2</v>
      </c>
      <c r="DO347" s="40">
        <v>0.15652632772821301</v>
      </c>
      <c r="DP347" s="40">
        <v>0.194667573135965</v>
      </c>
      <c r="DQ347" s="40">
        <v>0.23451122303004401</v>
      </c>
      <c r="DR347" s="40">
        <v>0.26497575241525501</v>
      </c>
      <c r="DS347" s="40">
        <v>0.164681449165239</v>
      </c>
      <c r="DT347" s="40">
        <v>-0.13853219239636</v>
      </c>
      <c r="DU347" s="40">
        <v>-0.128046736123857</v>
      </c>
      <c r="DV347" s="40">
        <v>-8.6909649154122998E-2</v>
      </c>
      <c r="DW347" s="40">
        <v>-4.3314874565319197E-2</v>
      </c>
      <c r="DX347" s="40">
        <v>-1.21746179590664E-2</v>
      </c>
      <c r="DY347" s="40">
        <v>1.5179566668686899E-2</v>
      </c>
      <c r="DZ347" s="40">
        <v>2.0794696293735201E-2</v>
      </c>
      <c r="EA347" s="40">
        <v>1.9894561992686501E-2</v>
      </c>
      <c r="EB347" s="40">
        <v>6.3795553353083604E-3</v>
      </c>
      <c r="EC347" s="40">
        <v>1.6324987512652499E-2</v>
      </c>
      <c r="ED347" s="40">
        <v>1.43979350937004E-2</v>
      </c>
      <c r="EE347" s="40">
        <v>6.5081822527629299E-3</v>
      </c>
      <c r="EF347" s="40">
        <v>-8.7923124618708505E-5</v>
      </c>
      <c r="EG347" s="40">
        <v>-4.1211155998145399E-3</v>
      </c>
      <c r="EH347" s="40">
        <v>-3.0928655795650099E-3</v>
      </c>
      <c r="EI347" s="40">
        <v>1.48338010287747E-2</v>
      </c>
      <c r="EJ347" s="40">
        <v>2.47637692912486E-2</v>
      </c>
      <c r="EK347" s="40">
        <v>-2.3830903015114599E-3</v>
      </c>
      <c r="EL347" s="40">
        <v>-8.0535058744663508E-3</v>
      </c>
      <c r="EM347" s="40">
        <v>0.166814818502342</v>
      </c>
      <c r="EN347" s="40">
        <v>0.203392704898224</v>
      </c>
      <c r="EO347" s="40">
        <v>0.25206551567520402</v>
      </c>
      <c r="EP347" s="40">
        <v>0.281351557314928</v>
      </c>
      <c r="EQ347" s="40">
        <v>0.181566318167285</v>
      </c>
      <c r="ER347" s="40">
        <v>-0.12488746216597101</v>
      </c>
      <c r="ES347" s="40">
        <v>-0.112745402419185</v>
      </c>
      <c r="ET347" s="40">
        <v>-6.9674753884705995E-2</v>
      </c>
      <c r="EU347" s="40">
        <v>-2.8980475054427499E-2</v>
      </c>
      <c r="EV347" s="40">
        <v>-3.25133809185298E-4</v>
      </c>
      <c r="EW347" s="40">
        <v>74.926585211712705</v>
      </c>
      <c r="EX347" s="40">
        <v>73.969138403201995</v>
      </c>
      <c r="EY347" s="40">
        <v>71.963661259743006</v>
      </c>
      <c r="EZ347" s="40">
        <v>69.557615336001703</v>
      </c>
      <c r="FA347" s="40">
        <v>68.471560985885802</v>
      </c>
      <c r="FB347" s="40">
        <v>68.483568569622904</v>
      </c>
      <c r="FC347" s="40">
        <v>67.120286496734806</v>
      </c>
      <c r="FD347" s="40">
        <v>68.344638719191096</v>
      </c>
      <c r="FE347" s="40">
        <v>73.714240572993504</v>
      </c>
      <c r="FF347" s="40">
        <v>79.177164524963104</v>
      </c>
      <c r="FG347" s="40">
        <v>84.434168948809798</v>
      </c>
      <c r="FH347" s="40">
        <v>88.727196123867699</v>
      </c>
      <c r="FI347" s="40">
        <v>91.938066147040203</v>
      </c>
      <c r="FJ347" s="40">
        <v>94.874552348851907</v>
      </c>
      <c r="FK347" s="40">
        <v>97.056456709500694</v>
      </c>
      <c r="FL347" s="40">
        <v>99.034337476300806</v>
      </c>
      <c r="FM347" s="40">
        <v>100.060564567095</v>
      </c>
      <c r="FN347" s="40">
        <v>100.93827680640401</v>
      </c>
      <c r="FO347" s="40">
        <v>100.60722561617899</v>
      </c>
      <c r="FP347" s="40">
        <v>97.822730145354996</v>
      </c>
      <c r="FQ347" s="40">
        <v>90.9848325258058</v>
      </c>
      <c r="FR347" s="40">
        <v>85.4579734569202</v>
      </c>
      <c r="FS347" s="40">
        <v>81.938803454813595</v>
      </c>
      <c r="FT347" s="40">
        <v>79.271645249631305</v>
      </c>
      <c r="FU347" s="40">
        <v>4.0538654996694699E-2</v>
      </c>
      <c r="FV347" s="40">
        <v>0</v>
      </c>
      <c r="FW347" s="40">
        <v>0</v>
      </c>
      <c r="FX347" s="41">
        <v>1</v>
      </c>
      <c r="FY347" s="22"/>
      <c r="FZ347" s="22"/>
    </row>
    <row r="348" spans="1:182" x14ac:dyDescent="0.2">
      <c r="A348" t="s">
        <v>42</v>
      </c>
      <c r="B348" t="s">
        <v>58</v>
      </c>
      <c r="C348" t="s">
        <v>3</v>
      </c>
      <c r="D348" t="s">
        <v>41</v>
      </c>
      <c r="E348" t="s">
        <v>1</v>
      </c>
      <c r="F348" s="22" t="s">
        <v>1</v>
      </c>
      <c r="G348" s="35">
        <v>43691</v>
      </c>
      <c r="H348" s="40">
        <v>6764</v>
      </c>
      <c r="I348" s="40">
        <v>7.4931995900324804</v>
      </c>
      <c r="J348" s="40">
        <v>6.4577519699513299</v>
      </c>
      <c r="K348" s="40">
        <v>5.7441025058130997</v>
      </c>
      <c r="L348" s="40">
        <v>5.1660650130451602</v>
      </c>
      <c r="M348" s="40">
        <v>4.9077321676748102</v>
      </c>
      <c r="N348" s="40">
        <v>4.9271715353927599</v>
      </c>
      <c r="O348" s="40">
        <v>5.1889863383911301</v>
      </c>
      <c r="P348" s="40">
        <v>5.6121287079167397</v>
      </c>
      <c r="Q348" s="40">
        <v>6.0499484065602003</v>
      </c>
      <c r="R348" s="40">
        <v>6.7321728231958504</v>
      </c>
      <c r="S348" s="40">
        <v>7.7308986913834401</v>
      </c>
      <c r="T348" s="40">
        <v>9.0411740831424794</v>
      </c>
      <c r="U348" s="40">
        <v>10.4605328904928</v>
      </c>
      <c r="V348" s="40">
        <v>11.8565006860441</v>
      </c>
      <c r="W348" s="40">
        <v>13.334973943314701</v>
      </c>
      <c r="X348" s="40">
        <v>15.266633007616701</v>
      </c>
      <c r="Y348" s="40">
        <v>16.855035398673099</v>
      </c>
      <c r="Z348" s="40">
        <v>18.5397242698658</v>
      </c>
      <c r="AA348" s="40">
        <v>18.681233200294301</v>
      </c>
      <c r="AB348" s="40">
        <v>17.5339299057045</v>
      </c>
      <c r="AC348" s="40">
        <v>16.2269023643927</v>
      </c>
      <c r="AD348" s="40">
        <v>14.5199970343534</v>
      </c>
      <c r="AE348" s="40">
        <v>12.0544113674983</v>
      </c>
      <c r="AF348" s="40">
        <v>10.147394655903099</v>
      </c>
      <c r="AG348" s="40">
        <v>-0.19132751748674601</v>
      </c>
      <c r="AH348" s="40">
        <v>-0.13355468101697399</v>
      </c>
      <c r="AI348" s="40">
        <v>-7.6339955289427594E-2</v>
      </c>
      <c r="AJ348" s="40">
        <v>-5.7908816638606003E-2</v>
      </c>
      <c r="AK348" s="40">
        <v>-6.3065936682267898E-2</v>
      </c>
      <c r="AL348" s="40">
        <v>-5.07646833810304E-2</v>
      </c>
      <c r="AM348" s="40">
        <v>-0.14896628750233601</v>
      </c>
      <c r="AN348" s="40">
        <v>-7.6520246466850003E-2</v>
      </c>
      <c r="AO348" s="40">
        <v>8.6286116588783403E-3</v>
      </c>
      <c r="AP348" s="40">
        <v>3.0028083593738502E-3</v>
      </c>
      <c r="AQ348" s="40">
        <v>4.6942409181548697E-2</v>
      </c>
      <c r="AR348" s="40">
        <v>-8.45685414642358E-2</v>
      </c>
      <c r="AS348" s="40">
        <v>9.9990717984645792E-3</v>
      </c>
      <c r="AT348" s="40">
        <v>4.2434418709644199E-2</v>
      </c>
      <c r="AU348" s="40">
        <v>1.5450932125546899</v>
      </c>
      <c r="AV348" s="40">
        <v>1.97917081234284</v>
      </c>
      <c r="AW348" s="40">
        <v>2.0789151098191501</v>
      </c>
      <c r="AX348" s="40">
        <v>1.99949906424679</v>
      </c>
      <c r="AY348" s="40">
        <v>1.47573431832447</v>
      </c>
      <c r="AZ348" s="40">
        <v>-0.50721410458613903</v>
      </c>
      <c r="BA348" s="40">
        <v>-0.831248783992241</v>
      </c>
      <c r="BB348" s="40">
        <v>-0.85501445771594897</v>
      </c>
      <c r="BC348" s="40">
        <v>-0.57456998417401794</v>
      </c>
      <c r="BD348" s="40">
        <v>-0.39007155923995601</v>
      </c>
      <c r="BE348" s="40">
        <v>-0.13033663768281101</v>
      </c>
      <c r="BF348" s="40">
        <v>-8.6132410032179002E-2</v>
      </c>
      <c r="BG348" s="40">
        <v>-3.6977125926369599E-2</v>
      </c>
      <c r="BH348" s="40">
        <v>-2.06745498861572E-2</v>
      </c>
      <c r="BI348" s="40">
        <v>-2.7680138785661699E-2</v>
      </c>
      <c r="BJ348" s="40">
        <v>-1.8665766493703901E-2</v>
      </c>
      <c r="BK348" s="40">
        <v>-0.112212069666835</v>
      </c>
      <c r="BL348" s="40">
        <v>-4.1775161297808498E-2</v>
      </c>
      <c r="BM348" s="40">
        <v>4.4007894790562697E-2</v>
      </c>
      <c r="BN348" s="40">
        <v>4.8112052594598102E-2</v>
      </c>
      <c r="BO348" s="40">
        <v>8.2114126471285104E-2</v>
      </c>
      <c r="BP348" s="40">
        <v>-6.1005515378360999E-2</v>
      </c>
      <c r="BQ348" s="40">
        <v>3.3437765922416603E-2</v>
      </c>
      <c r="BR348" s="40">
        <v>0.101939861501567</v>
      </c>
      <c r="BS348" s="40">
        <v>1.6191858055961601</v>
      </c>
      <c r="BT348" s="40">
        <v>2.06609038167643</v>
      </c>
      <c r="BU348" s="40">
        <v>2.17564141342796</v>
      </c>
      <c r="BV348" s="40">
        <v>2.1170955202823101</v>
      </c>
      <c r="BW348" s="40">
        <v>1.5971374847489399</v>
      </c>
      <c r="BX348" s="40">
        <v>-0.39403824157577</v>
      </c>
      <c r="BY348" s="40">
        <v>-0.75737911402512603</v>
      </c>
      <c r="BZ348" s="40">
        <v>-0.767240777192293</v>
      </c>
      <c r="CA348" s="40">
        <v>-0.495250620493419</v>
      </c>
      <c r="CB348" s="40">
        <v>-0.31494424638863999</v>
      </c>
      <c r="CC348" s="40">
        <v>-8.8094540125294496E-2</v>
      </c>
      <c r="CD348" s="40">
        <v>-5.32878896091529E-2</v>
      </c>
      <c r="CE348" s="40">
        <v>-9.7145502193230794E-3</v>
      </c>
      <c r="CF348" s="40">
        <v>5.1137898409579496E-3</v>
      </c>
      <c r="CG348" s="40">
        <v>-3.1720429571677898E-3</v>
      </c>
      <c r="CH348" s="40">
        <v>3.5658455604899299E-3</v>
      </c>
      <c r="CI348" s="40">
        <v>-8.6756210357239696E-2</v>
      </c>
      <c r="CJ348" s="40">
        <v>-1.7710821152642098E-2</v>
      </c>
      <c r="CK348" s="40">
        <v>6.8511478512717494E-2</v>
      </c>
      <c r="CL348" s="40">
        <v>7.9354577736975504E-2</v>
      </c>
      <c r="CM348" s="40">
        <v>0.106473950723608</v>
      </c>
      <c r="CN348" s="40">
        <v>-4.4685835290624303E-2</v>
      </c>
      <c r="CO348" s="40">
        <v>4.9671334072074302E-2</v>
      </c>
      <c r="CP348" s="40">
        <v>0.14315314990960501</v>
      </c>
      <c r="CQ348" s="40">
        <v>1.6705021098306401</v>
      </c>
      <c r="CR348" s="40">
        <v>2.1262906106164001</v>
      </c>
      <c r="CS348" s="40">
        <v>2.2426337566529799</v>
      </c>
      <c r="CT348" s="40">
        <v>2.19854246750194</v>
      </c>
      <c r="CU348" s="40">
        <v>1.68122094798771</v>
      </c>
      <c r="CV348" s="40">
        <v>-0.31565298361902699</v>
      </c>
      <c r="CW348" s="40">
        <v>-0.70621720563286405</v>
      </c>
      <c r="CX348" s="40">
        <v>-0.70644899344394196</v>
      </c>
      <c r="CY348" s="40">
        <v>-0.44031427083643598</v>
      </c>
      <c r="CZ348" s="40">
        <v>-0.26291129836590099</v>
      </c>
      <c r="DA348" s="40">
        <v>-4.58524425677782E-2</v>
      </c>
      <c r="DB348" s="40">
        <v>-2.0443369186126902E-2</v>
      </c>
      <c r="DC348" s="40">
        <v>1.7548025487723499E-2</v>
      </c>
      <c r="DD348" s="40">
        <v>3.0902129568073099E-2</v>
      </c>
      <c r="DE348" s="40">
        <v>2.1336052871326099E-2</v>
      </c>
      <c r="DF348" s="40">
        <v>2.57974576146838E-2</v>
      </c>
      <c r="DG348" s="40">
        <v>-6.1300351047644003E-2</v>
      </c>
      <c r="DH348" s="40">
        <v>6.3535189925244097E-3</v>
      </c>
      <c r="DI348" s="40">
        <v>9.3015062234872103E-2</v>
      </c>
      <c r="DJ348" s="40">
        <v>0.110597102879353</v>
      </c>
      <c r="DK348" s="40">
        <v>0.13083377497593099</v>
      </c>
      <c r="DL348" s="40">
        <v>-2.83661552028876E-2</v>
      </c>
      <c r="DM348" s="40">
        <v>6.5904902221731898E-2</v>
      </c>
      <c r="DN348" s="40">
        <v>0.18436643831764399</v>
      </c>
      <c r="DO348" s="40">
        <v>1.72181841406512</v>
      </c>
      <c r="DP348" s="40">
        <v>2.1864908395563698</v>
      </c>
      <c r="DQ348" s="40">
        <v>2.3096260998779998</v>
      </c>
      <c r="DR348" s="40">
        <v>2.2799894147215798</v>
      </c>
      <c r="DS348" s="40">
        <v>1.76530441122647</v>
      </c>
      <c r="DT348" s="40">
        <v>-0.23726772566228499</v>
      </c>
      <c r="DU348" s="40">
        <v>-0.65505529724060196</v>
      </c>
      <c r="DV348" s="40">
        <v>-0.64565720969559004</v>
      </c>
      <c r="DW348" s="40">
        <v>-0.38537792117945302</v>
      </c>
      <c r="DX348" s="40">
        <v>-0.21087835034316099</v>
      </c>
      <c r="DY348" s="40">
        <v>1.5138437236156901E-2</v>
      </c>
      <c r="DZ348" s="40">
        <v>2.6978901798667999E-2</v>
      </c>
      <c r="EA348" s="40">
        <v>5.69108548507814E-2</v>
      </c>
      <c r="EB348" s="40">
        <v>6.8136396320521903E-2</v>
      </c>
      <c r="EC348" s="40">
        <v>5.6721850767932402E-2</v>
      </c>
      <c r="ED348" s="40">
        <v>5.7896374502010302E-2</v>
      </c>
      <c r="EE348" s="40">
        <v>-2.4546133212143099E-2</v>
      </c>
      <c r="EF348" s="40">
        <v>4.1098604161565903E-2</v>
      </c>
      <c r="EG348" s="40">
        <v>0.128394345366557</v>
      </c>
      <c r="EH348" s="40">
        <v>0.15570634711457701</v>
      </c>
      <c r="EI348" s="40">
        <v>0.16600549226566799</v>
      </c>
      <c r="EJ348" s="40">
        <v>-4.8031291170128297E-3</v>
      </c>
      <c r="EK348" s="40">
        <v>8.9343596345684007E-2</v>
      </c>
      <c r="EL348" s="40">
        <v>0.24387188110956701</v>
      </c>
      <c r="EM348" s="40">
        <v>1.7959110071066</v>
      </c>
      <c r="EN348" s="40">
        <v>2.2734104088899598</v>
      </c>
      <c r="EO348" s="40">
        <v>2.4063524034868</v>
      </c>
      <c r="EP348" s="40">
        <v>2.3975858707570898</v>
      </c>
      <c r="EQ348" s="40">
        <v>1.8867075776509401</v>
      </c>
      <c r="ER348" s="40">
        <v>-0.124091862651916</v>
      </c>
      <c r="ES348" s="40">
        <v>-0.58118562727348699</v>
      </c>
      <c r="ET348" s="40">
        <v>-0.55788352917193396</v>
      </c>
      <c r="EU348" s="40">
        <v>-0.30605855749885302</v>
      </c>
      <c r="EV348" s="40">
        <v>-0.135751037491845</v>
      </c>
      <c r="EW348" s="40">
        <v>78.2365812150517</v>
      </c>
      <c r="EX348" s="40">
        <v>77.126367540992504</v>
      </c>
      <c r="EY348" s="40">
        <v>76.405940192873899</v>
      </c>
      <c r="EZ348" s="40">
        <v>73.897863259407302</v>
      </c>
      <c r="FA348" s="40">
        <v>72.457008563170305</v>
      </c>
      <c r="FB348" s="40">
        <v>71.957008563170305</v>
      </c>
      <c r="FC348" s="40">
        <v>71.787649585348106</v>
      </c>
      <c r="FD348" s="40">
        <v>71.448931629703694</v>
      </c>
      <c r="FE348" s="40">
        <v>75.051068370296306</v>
      </c>
      <c r="FF348" s="40">
        <v>80.491923066533403</v>
      </c>
      <c r="FG348" s="40">
        <v>85.102136740592698</v>
      </c>
      <c r="FH348" s="40">
        <v>88.491923066533403</v>
      </c>
      <c r="FI348" s="40">
        <v>92.661282044355602</v>
      </c>
      <c r="FJ348" s="40">
        <v>96.161282044355602</v>
      </c>
      <c r="FK348" s="40">
        <v>98</v>
      </c>
      <c r="FL348" s="40">
        <v>99.389786325940705</v>
      </c>
      <c r="FM348" s="40">
        <v>100.279572651881</v>
      </c>
      <c r="FN348" s="40">
        <v>100.94893162970401</v>
      </c>
      <c r="FO348" s="40">
        <v>101.11829060752601</v>
      </c>
      <c r="FP348" s="40">
        <v>99.287649585348106</v>
      </c>
      <c r="FQ348" s="40">
        <v>94.008076933466597</v>
      </c>
      <c r="FR348" s="40">
        <v>89.228504281585103</v>
      </c>
      <c r="FS348" s="40">
        <v>85.177435911288796</v>
      </c>
      <c r="FT348" s="40">
        <v>83.2365812150517</v>
      </c>
      <c r="FU348" s="40">
        <v>1.9398641983198898E-2</v>
      </c>
      <c r="FV348" s="40">
        <v>0</v>
      </c>
      <c r="FW348" s="40">
        <v>0</v>
      </c>
      <c r="FX348" s="41">
        <v>1</v>
      </c>
      <c r="FY348" s="22"/>
      <c r="FZ348" s="22"/>
    </row>
    <row r="349" spans="1:182" x14ac:dyDescent="0.2">
      <c r="A349" t="s">
        <v>42</v>
      </c>
      <c r="B349" t="s">
        <v>58</v>
      </c>
      <c r="C349" t="s">
        <v>3</v>
      </c>
      <c r="D349" t="s">
        <v>41</v>
      </c>
      <c r="E349" t="s">
        <v>1</v>
      </c>
      <c r="F349" s="22" t="s">
        <v>77</v>
      </c>
      <c r="G349" s="35">
        <v>43691</v>
      </c>
      <c r="H349" s="40">
        <v>5102</v>
      </c>
      <c r="I349" s="40">
        <v>5.88051917320053</v>
      </c>
      <c r="J349" s="40">
        <v>5.0731051903341804</v>
      </c>
      <c r="K349" s="40">
        <v>4.4891241308348997</v>
      </c>
      <c r="L349" s="40">
        <v>4.0323688708329497</v>
      </c>
      <c r="M349" s="40">
        <v>3.8226449571916898</v>
      </c>
      <c r="N349" s="40">
        <v>3.81160481790883</v>
      </c>
      <c r="O349" s="40">
        <v>3.98076613523624</v>
      </c>
      <c r="P349" s="40">
        <v>4.3116170150717101</v>
      </c>
      <c r="Q349" s="40">
        <v>4.6275103104963202</v>
      </c>
      <c r="R349" s="40">
        <v>5.15913547028069</v>
      </c>
      <c r="S349" s="40">
        <v>5.9346575821899501</v>
      </c>
      <c r="T349" s="40">
        <v>6.9239560265251301</v>
      </c>
      <c r="U349" s="40">
        <v>7.9442351753910501</v>
      </c>
      <c r="V349" s="40">
        <v>8.9244619872345599</v>
      </c>
      <c r="W349" s="40">
        <v>9.9732861361146306</v>
      </c>
      <c r="X349" s="40">
        <v>11.418281627125699</v>
      </c>
      <c r="Y349" s="40">
        <v>12.681792007347701</v>
      </c>
      <c r="Z349" s="40">
        <v>14.064341148159199</v>
      </c>
      <c r="AA349" s="40">
        <v>14.2322625658798</v>
      </c>
      <c r="AB349" s="40">
        <v>13.2337088801563</v>
      </c>
      <c r="AC349" s="40">
        <v>12.3331134064052</v>
      </c>
      <c r="AD349" s="40">
        <v>11.1532048631206</v>
      </c>
      <c r="AE349" s="40">
        <v>9.3369817524912602</v>
      </c>
      <c r="AF349" s="40">
        <v>7.89977204186021</v>
      </c>
      <c r="AG349" s="40">
        <v>-0.15240093765959001</v>
      </c>
      <c r="AH349" s="40">
        <v>-0.105178695020999</v>
      </c>
      <c r="AI349" s="40">
        <v>-6.1876293130642898E-2</v>
      </c>
      <c r="AJ349" s="40">
        <v>-5.3584262706751401E-2</v>
      </c>
      <c r="AK349" s="40">
        <v>-6.1714319072802698E-2</v>
      </c>
      <c r="AL349" s="40">
        <v>-6.4245028690333703E-2</v>
      </c>
      <c r="AM349" s="40">
        <v>-0.16532566710843999</v>
      </c>
      <c r="AN349" s="40">
        <v>-0.105025961735456</v>
      </c>
      <c r="AO349" s="40">
        <v>-1.23846109477171E-2</v>
      </c>
      <c r="AP349" s="40">
        <v>5.46066449179963E-2</v>
      </c>
      <c r="AQ349" s="40">
        <v>6.9258358139510007E-2</v>
      </c>
      <c r="AR349" s="40">
        <v>-4.4560789593053901E-2</v>
      </c>
      <c r="AS349" s="40">
        <v>-2.0747799792289901E-2</v>
      </c>
      <c r="AT349" s="40">
        <v>-2.1501342158036299E-2</v>
      </c>
      <c r="AU349" s="40">
        <v>0.72882942875818901</v>
      </c>
      <c r="AV349" s="40">
        <v>0.97600245376639305</v>
      </c>
      <c r="AW349" s="40">
        <v>1.00954032157207</v>
      </c>
      <c r="AX349" s="40">
        <v>1.0171766812421501</v>
      </c>
      <c r="AY349" s="40">
        <v>0.94297541555030395</v>
      </c>
      <c r="AZ349" s="40">
        <v>0.13100038775842399</v>
      </c>
      <c r="BA349" s="40">
        <v>-0.27584553667787898</v>
      </c>
      <c r="BB349" s="40">
        <v>-0.43027732355402498</v>
      </c>
      <c r="BC349" s="40">
        <v>-0.29242984930390598</v>
      </c>
      <c r="BD349" s="40">
        <v>-0.20601197958423101</v>
      </c>
      <c r="BE349" s="40">
        <v>-9.6138763399481103E-2</v>
      </c>
      <c r="BF349" s="40">
        <v>-6.4857092323497706E-2</v>
      </c>
      <c r="BG349" s="40">
        <v>-3.1140855399303901E-2</v>
      </c>
      <c r="BH349" s="40">
        <v>-2.3075850202214601E-2</v>
      </c>
      <c r="BI349" s="40">
        <v>-3.5331054481016297E-2</v>
      </c>
      <c r="BJ349" s="40">
        <v>-4.10341358078887E-2</v>
      </c>
      <c r="BK349" s="40">
        <v>-0.12988534022019299</v>
      </c>
      <c r="BL349" s="40">
        <v>-7.7317355762508394E-2</v>
      </c>
      <c r="BM349" s="40">
        <v>1.2653113342918101E-2</v>
      </c>
      <c r="BN349" s="40">
        <v>8.66706631174127E-2</v>
      </c>
      <c r="BO349" s="40">
        <v>0.102997411461886</v>
      </c>
      <c r="BP349" s="40">
        <v>-2.5762686584935902E-2</v>
      </c>
      <c r="BQ349" s="40">
        <v>-2.0138397365452301E-3</v>
      </c>
      <c r="BR349" s="40">
        <v>2.7656045378979099E-2</v>
      </c>
      <c r="BS349" s="40">
        <v>0.778456604073827</v>
      </c>
      <c r="BT349" s="40">
        <v>1.0308903289583</v>
      </c>
      <c r="BU349" s="40">
        <v>1.07711147022331</v>
      </c>
      <c r="BV349" s="40">
        <v>1.09991927959484</v>
      </c>
      <c r="BW349" s="40">
        <v>1.0181000115304899</v>
      </c>
      <c r="BX349" s="40">
        <v>0.203256224252156</v>
      </c>
      <c r="BY349" s="40">
        <v>-0.22541505727425701</v>
      </c>
      <c r="BZ349" s="40">
        <v>-0.36085185694504901</v>
      </c>
      <c r="CA349" s="40">
        <v>-0.22626376000159501</v>
      </c>
      <c r="CB349" s="40">
        <v>-0.14515371082462</v>
      </c>
      <c r="CC349" s="40">
        <v>-5.7171752896704897E-2</v>
      </c>
      <c r="CD349" s="40">
        <v>-3.69304731256982E-2</v>
      </c>
      <c r="CE349" s="40">
        <v>-9.8535848550213301E-3</v>
      </c>
      <c r="CF349" s="40">
        <v>-1.9458166384350101E-3</v>
      </c>
      <c r="CG349" s="40">
        <v>-1.7058085795293301E-2</v>
      </c>
      <c r="CH349" s="40">
        <v>-2.49583421041546E-2</v>
      </c>
      <c r="CI349" s="40">
        <v>-0.10533947777820001</v>
      </c>
      <c r="CJ349" s="40">
        <v>-5.81264596735412E-2</v>
      </c>
      <c r="CK349" s="40">
        <v>2.9994164914942899E-2</v>
      </c>
      <c r="CL349" s="40">
        <v>0.108878104446671</v>
      </c>
      <c r="CM349" s="40">
        <v>0.12636497701469701</v>
      </c>
      <c r="CN349" s="40">
        <v>-1.2743177705611199E-2</v>
      </c>
      <c r="CO349" s="40">
        <v>1.09612439293624E-2</v>
      </c>
      <c r="CP349" s="40">
        <v>6.1702302240439599E-2</v>
      </c>
      <c r="CQ349" s="40">
        <v>0.81282823451966102</v>
      </c>
      <c r="CR349" s="40">
        <v>1.0689055041129201</v>
      </c>
      <c r="CS349" s="40">
        <v>1.12391104193919</v>
      </c>
      <c r="CT349" s="40">
        <v>1.1572265511576201</v>
      </c>
      <c r="CU349" s="40">
        <v>1.07013107785656</v>
      </c>
      <c r="CV349" s="40">
        <v>0.25330039649692498</v>
      </c>
      <c r="CW349" s="40">
        <v>-0.190487060864166</v>
      </c>
      <c r="CX349" s="40">
        <v>-0.31276799026039098</v>
      </c>
      <c r="CY349" s="40">
        <v>-0.18043732811058899</v>
      </c>
      <c r="CZ349" s="40">
        <v>-0.103003459272434</v>
      </c>
      <c r="DA349" s="40">
        <v>-1.8204742393928601E-2</v>
      </c>
      <c r="DB349" s="40">
        <v>-9.0038539278986304E-3</v>
      </c>
      <c r="DC349" s="40">
        <v>1.1433685689261199E-2</v>
      </c>
      <c r="DD349" s="40">
        <v>1.9184216925344499E-2</v>
      </c>
      <c r="DE349" s="40">
        <v>1.21488289042971E-3</v>
      </c>
      <c r="DF349" s="40">
        <v>-8.8825484004205705E-3</v>
      </c>
      <c r="DG349" s="40">
        <v>-8.0793615336205604E-2</v>
      </c>
      <c r="DH349" s="40">
        <v>-3.8935563584573903E-2</v>
      </c>
      <c r="DI349" s="40">
        <v>4.7335216486967702E-2</v>
      </c>
      <c r="DJ349" s="40">
        <v>0.13108554577592901</v>
      </c>
      <c r="DK349" s="40">
        <v>0.14973254256750701</v>
      </c>
      <c r="DL349" s="40">
        <v>2.7633117371346998E-4</v>
      </c>
      <c r="DM349" s="40">
        <v>2.3936327595270101E-2</v>
      </c>
      <c r="DN349" s="40">
        <v>9.5748559101899999E-2</v>
      </c>
      <c r="DO349" s="40">
        <v>0.84719986496549604</v>
      </c>
      <c r="DP349" s="40">
        <v>1.1069206792675499</v>
      </c>
      <c r="DQ349" s="40">
        <v>1.17071061365507</v>
      </c>
      <c r="DR349" s="40">
        <v>1.2145338227203999</v>
      </c>
      <c r="DS349" s="40">
        <v>1.1221621441826399</v>
      </c>
      <c r="DT349" s="40">
        <v>0.30334456874169402</v>
      </c>
      <c r="DU349" s="40">
        <v>-0.155559064454075</v>
      </c>
      <c r="DV349" s="40">
        <v>-0.26468412357573301</v>
      </c>
      <c r="DW349" s="40">
        <v>-0.134610896219583</v>
      </c>
      <c r="DX349" s="40">
        <v>-6.0853207720247403E-2</v>
      </c>
      <c r="DY349" s="40">
        <v>3.8057431866180498E-2</v>
      </c>
      <c r="DZ349" s="40">
        <v>3.13177487696027E-2</v>
      </c>
      <c r="EA349" s="40">
        <v>4.21691234206003E-2</v>
      </c>
      <c r="EB349" s="40">
        <v>4.9692629429881403E-2</v>
      </c>
      <c r="EC349" s="40">
        <v>2.75981474822161E-2</v>
      </c>
      <c r="ED349" s="40">
        <v>1.43283444820245E-2</v>
      </c>
      <c r="EE349" s="40">
        <v>-4.5353288447959099E-2</v>
      </c>
      <c r="EF349" s="40">
        <v>-1.12269576116267E-2</v>
      </c>
      <c r="EG349" s="40">
        <v>7.2372940777602798E-2</v>
      </c>
      <c r="EH349" s="40">
        <v>0.163149563975345</v>
      </c>
      <c r="EI349" s="40">
        <v>0.18347159588988299</v>
      </c>
      <c r="EJ349" s="40">
        <v>1.9074434181831398E-2</v>
      </c>
      <c r="EK349" s="40">
        <v>4.2670287651014702E-2</v>
      </c>
      <c r="EL349" s="40">
        <v>0.14490594663891501</v>
      </c>
      <c r="EM349" s="40">
        <v>0.89682704028113402</v>
      </c>
      <c r="EN349" s="40">
        <v>1.1618085544594601</v>
      </c>
      <c r="EO349" s="40">
        <v>1.23828176230631</v>
      </c>
      <c r="EP349" s="40">
        <v>1.29727642107309</v>
      </c>
      <c r="EQ349" s="40">
        <v>1.19728674016282</v>
      </c>
      <c r="ER349" s="40">
        <v>0.37560040523542598</v>
      </c>
      <c r="ES349" s="40">
        <v>-0.105128585050452</v>
      </c>
      <c r="ET349" s="40">
        <v>-0.19525865696675801</v>
      </c>
      <c r="EU349" s="40">
        <v>-6.8444806917271298E-2</v>
      </c>
      <c r="EV349" s="40">
        <v>5.0610393634628104E-6</v>
      </c>
      <c r="EW349" s="40">
        <v>78.210193407128102</v>
      </c>
      <c r="EX349" s="40">
        <v>77.098330495073597</v>
      </c>
      <c r="EY349" s="40">
        <v>76.374604670964601</v>
      </c>
      <c r="EZ349" s="40">
        <v>73.881370879455005</v>
      </c>
      <c r="FA349" s="40">
        <v>72.433919231237098</v>
      </c>
      <c r="FB349" s="40">
        <v>71.933919231237098</v>
      </c>
      <c r="FC349" s="40">
        <v>71.7695079674006</v>
      </c>
      <c r="FD349" s="40">
        <v>71.440685439727503</v>
      </c>
      <c r="FE349" s="40">
        <v>75.059314560272497</v>
      </c>
      <c r="FF349" s="40">
        <v>80.506766208490404</v>
      </c>
      <c r="FG349" s="40">
        <v>85.118629120544995</v>
      </c>
      <c r="FH349" s="40">
        <v>88.506766208490404</v>
      </c>
      <c r="FI349" s="40">
        <v>92.671177472327003</v>
      </c>
      <c r="FJ349" s="40">
        <v>96.171177472327003</v>
      </c>
      <c r="FK349" s="40">
        <v>98</v>
      </c>
      <c r="FL349" s="40">
        <v>99.388137087945495</v>
      </c>
      <c r="FM349" s="40">
        <v>100.276274175891</v>
      </c>
      <c r="FN349" s="40">
        <v>100.940685439728</v>
      </c>
      <c r="FO349" s="40">
        <v>101.105096703564</v>
      </c>
      <c r="FP349" s="40">
        <v>99.2695079674006</v>
      </c>
      <c r="FQ349" s="40">
        <v>93.993233791509596</v>
      </c>
      <c r="FR349" s="40">
        <v>89.216959615618507</v>
      </c>
      <c r="FS349" s="40">
        <v>85.157645055346094</v>
      </c>
      <c r="FT349" s="40">
        <v>83.210193407128102</v>
      </c>
      <c r="FU349" s="40">
        <v>1.7082821783881399E-2</v>
      </c>
      <c r="FV349" s="40">
        <v>0</v>
      </c>
      <c r="FW349" s="40">
        <v>0</v>
      </c>
      <c r="FX349" s="41">
        <v>1</v>
      </c>
      <c r="FY349" s="22"/>
      <c r="FZ349" s="22"/>
    </row>
    <row r="350" spans="1:182" x14ac:dyDescent="0.2">
      <c r="A350" t="s">
        <v>42</v>
      </c>
      <c r="B350" t="s">
        <v>58</v>
      </c>
      <c r="C350" t="s">
        <v>3</v>
      </c>
      <c r="D350" t="s">
        <v>41</v>
      </c>
      <c r="E350" t="s">
        <v>1</v>
      </c>
      <c r="F350" s="22" t="s">
        <v>78</v>
      </c>
      <c r="G350" s="35">
        <v>43691</v>
      </c>
      <c r="H350" s="40">
        <v>1662</v>
      </c>
      <c r="I350" s="40">
        <v>1.59299398237548</v>
      </c>
      <c r="J350" s="40">
        <v>1.36158476113617</v>
      </c>
      <c r="K350" s="40">
        <v>1.2248851151436</v>
      </c>
      <c r="L350" s="40">
        <v>1.09864770917444</v>
      </c>
      <c r="M350" s="40">
        <v>1.0434429608747799</v>
      </c>
      <c r="N350" s="40">
        <v>1.06638834570265</v>
      </c>
      <c r="O350" s="40">
        <v>1.15398772272189</v>
      </c>
      <c r="P350" s="40">
        <v>1.25150791172515</v>
      </c>
      <c r="Q350" s="40">
        <v>1.37508790929353</v>
      </c>
      <c r="R350" s="40">
        <v>1.5452013499803501</v>
      </c>
      <c r="S350" s="40">
        <v>1.78234980430572</v>
      </c>
      <c r="T350" s="40">
        <v>2.1290670398863298</v>
      </c>
      <c r="U350" s="40">
        <v>2.5210819860238298</v>
      </c>
      <c r="V350" s="40">
        <v>2.92667019381875</v>
      </c>
      <c r="W350" s="40">
        <v>3.34633444652055</v>
      </c>
      <c r="X350" s="40">
        <v>3.8239602119164902</v>
      </c>
      <c r="Y350" s="40">
        <v>4.1482193645999903</v>
      </c>
      <c r="Z350" s="40">
        <v>4.4768002406885898</v>
      </c>
      <c r="AA350" s="40">
        <v>4.4809322498117004</v>
      </c>
      <c r="AB350" s="40">
        <v>4.2831131241718801</v>
      </c>
      <c r="AC350" s="40">
        <v>3.8849943546555399</v>
      </c>
      <c r="AD350" s="40">
        <v>3.3706410706721202</v>
      </c>
      <c r="AE350" s="40">
        <v>2.6964827894235301</v>
      </c>
      <c r="AF350" s="40">
        <v>2.2211632317090602</v>
      </c>
      <c r="AG350" s="40">
        <v>-6.5957311929156798E-2</v>
      </c>
      <c r="AH350" s="40">
        <v>-5.7823754983703603E-2</v>
      </c>
      <c r="AI350" s="40">
        <v>-2.6690788410020299E-2</v>
      </c>
      <c r="AJ350" s="40">
        <v>-1.7540540730788999E-2</v>
      </c>
      <c r="AK350" s="40">
        <v>-2.2917020006449799E-2</v>
      </c>
      <c r="AL350" s="40">
        <v>-3.0161157636501802E-3</v>
      </c>
      <c r="AM350" s="40">
        <v>-2.1748169149732498E-2</v>
      </c>
      <c r="AN350" s="40">
        <v>-2.6498283287669101E-2</v>
      </c>
      <c r="AO350" s="40">
        <v>-3.4438975179527299E-2</v>
      </c>
      <c r="AP350" s="40">
        <v>-8.5074472498660195E-2</v>
      </c>
      <c r="AQ350" s="40">
        <v>-5.9568468777448501E-2</v>
      </c>
      <c r="AR350" s="40">
        <v>-4.4413872369895802E-2</v>
      </c>
      <c r="AS350" s="40">
        <v>1.4748089276540701E-2</v>
      </c>
      <c r="AT350" s="40">
        <v>1.3991426087762601E-2</v>
      </c>
      <c r="AU350" s="40">
        <v>0.69898698809336801</v>
      </c>
      <c r="AV350" s="40">
        <v>0.90118307310754397</v>
      </c>
      <c r="AW350" s="40">
        <v>0.91809224458970995</v>
      </c>
      <c r="AX350" s="40">
        <v>0.89793416768792</v>
      </c>
      <c r="AY350" s="40">
        <v>0.50038603178811203</v>
      </c>
      <c r="AZ350" s="40">
        <v>-0.59764011244451798</v>
      </c>
      <c r="BA350" s="40">
        <v>-0.55461315904814201</v>
      </c>
      <c r="BB350" s="40">
        <v>-0.43320673214136601</v>
      </c>
      <c r="BC350" s="40">
        <v>-0.32243369370436697</v>
      </c>
      <c r="BD350" s="40">
        <v>-0.207861850384638</v>
      </c>
      <c r="BE350" s="40">
        <v>-5.2727445652563203E-2</v>
      </c>
      <c r="BF350" s="40">
        <v>-4.39191421325279E-2</v>
      </c>
      <c r="BG350" s="40">
        <v>-1.8160739047688002E-2</v>
      </c>
      <c r="BH350" s="40">
        <v>-1.10573956589342E-2</v>
      </c>
      <c r="BI350" s="40">
        <v>-1.5020824052744601E-2</v>
      </c>
      <c r="BJ350" s="40">
        <v>8.3530693570077995E-3</v>
      </c>
      <c r="BK350" s="40">
        <v>-1.0638849161665499E-2</v>
      </c>
      <c r="BL350" s="40">
        <v>-1.40658381065124E-2</v>
      </c>
      <c r="BM350" s="40">
        <v>-2.1239769577491002E-2</v>
      </c>
      <c r="BN350" s="40">
        <v>-6.7990788960338305E-2</v>
      </c>
      <c r="BO350" s="40">
        <v>-4.2810042615435098E-2</v>
      </c>
      <c r="BP350" s="40">
        <v>-3.4255049157825297E-2</v>
      </c>
      <c r="BQ350" s="40">
        <v>2.5092483358481799E-2</v>
      </c>
      <c r="BR350" s="40">
        <v>3.2786405299997802E-2</v>
      </c>
      <c r="BS350" s="40">
        <v>0.734981694948041</v>
      </c>
      <c r="BT350" s="40">
        <v>0.95231133726815298</v>
      </c>
      <c r="BU350" s="40">
        <v>0.97383244627543797</v>
      </c>
      <c r="BV350" s="40">
        <v>0.94762955424519102</v>
      </c>
      <c r="BW350" s="40">
        <v>0.55610111517704697</v>
      </c>
      <c r="BX350" s="40">
        <v>-0.54554007417039896</v>
      </c>
      <c r="BY350" s="40">
        <v>-0.51219463643390395</v>
      </c>
      <c r="BZ350" s="40">
        <v>-0.39692795624827198</v>
      </c>
      <c r="CA350" s="40">
        <v>-0.28578460385037002</v>
      </c>
      <c r="CB350" s="40">
        <v>-0.18038148569735199</v>
      </c>
      <c r="CC350" s="40">
        <v>-4.3564480571139597E-2</v>
      </c>
      <c r="CD350" s="40">
        <v>-3.4288849629009001E-2</v>
      </c>
      <c r="CE350" s="40">
        <v>-1.22528528441704E-2</v>
      </c>
      <c r="CF350" s="40">
        <v>-6.5671891315780898E-3</v>
      </c>
      <c r="CG350" s="40">
        <v>-9.55194278915345E-3</v>
      </c>
      <c r="CH350" s="40">
        <v>1.6227332337967599E-2</v>
      </c>
      <c r="CI350" s="40">
        <v>-2.9445679799187802E-3</v>
      </c>
      <c r="CJ350" s="40">
        <v>-5.4551644466284896E-3</v>
      </c>
      <c r="CK350" s="40">
        <v>-1.2098039985865099E-2</v>
      </c>
      <c r="CL350" s="40">
        <v>-5.6158681783209798E-2</v>
      </c>
      <c r="CM350" s="40">
        <v>-3.1203207706315999E-2</v>
      </c>
      <c r="CN350" s="40">
        <v>-2.7219079147663999E-2</v>
      </c>
      <c r="CO350" s="40">
        <v>3.2256979187816497E-2</v>
      </c>
      <c r="CP350" s="40">
        <v>4.5803750647810101E-2</v>
      </c>
      <c r="CQ350" s="40">
        <v>0.75991151926599099</v>
      </c>
      <c r="CR350" s="40">
        <v>0.98772261727529098</v>
      </c>
      <c r="CS350" s="40">
        <v>1.0124379401632699</v>
      </c>
      <c r="CT350" s="40">
        <v>0.98204842758919098</v>
      </c>
      <c r="CU350" s="40">
        <v>0.59468921220903503</v>
      </c>
      <c r="CV350" s="40">
        <v>-0.50945574637252999</v>
      </c>
      <c r="CW350" s="40">
        <v>-0.482815696889557</v>
      </c>
      <c r="CX350" s="40">
        <v>-0.371801386579663</v>
      </c>
      <c r="CY350" s="40">
        <v>-0.260401555860516</v>
      </c>
      <c r="CZ350" s="40">
        <v>-0.161348668827548</v>
      </c>
      <c r="DA350" s="40">
        <v>-3.4401515489715997E-2</v>
      </c>
      <c r="DB350" s="40">
        <v>-2.4658557125490099E-2</v>
      </c>
      <c r="DC350" s="40">
        <v>-6.3449666406528698E-3</v>
      </c>
      <c r="DD350" s="40">
        <v>-2.07698260422198E-3</v>
      </c>
      <c r="DE350" s="40">
        <v>-4.0830615255623001E-3</v>
      </c>
      <c r="DF350" s="40">
        <v>2.4101595318927398E-2</v>
      </c>
      <c r="DG350" s="40">
        <v>4.7497132018279199E-3</v>
      </c>
      <c r="DH350" s="40">
        <v>3.1555092132554601E-3</v>
      </c>
      <c r="DI350" s="40">
        <v>-2.95631039423921E-3</v>
      </c>
      <c r="DJ350" s="40">
        <v>-4.4326574606081297E-2</v>
      </c>
      <c r="DK350" s="40">
        <v>-1.9596372797197E-2</v>
      </c>
      <c r="DL350" s="40">
        <v>-2.0183109137502701E-2</v>
      </c>
      <c r="DM350" s="40">
        <v>3.9421475017151299E-2</v>
      </c>
      <c r="DN350" s="40">
        <v>5.8821095995622401E-2</v>
      </c>
      <c r="DO350" s="40">
        <v>0.78484134358393998</v>
      </c>
      <c r="DP350" s="40">
        <v>1.02313389728243</v>
      </c>
      <c r="DQ350" s="40">
        <v>1.0510434340510999</v>
      </c>
      <c r="DR350" s="40">
        <v>1.0164673009331899</v>
      </c>
      <c r="DS350" s="40">
        <v>0.63327730924102299</v>
      </c>
      <c r="DT350" s="40">
        <v>-0.47337141857465997</v>
      </c>
      <c r="DU350" s="40">
        <v>-0.453436757345209</v>
      </c>
      <c r="DV350" s="40">
        <v>-0.34667481691105401</v>
      </c>
      <c r="DW350" s="40">
        <v>-0.235018507870662</v>
      </c>
      <c r="DX350" s="40">
        <v>-0.14231585195774499</v>
      </c>
      <c r="DY350" s="40">
        <v>-2.1171649213122399E-2</v>
      </c>
      <c r="DZ350" s="40">
        <v>-1.0753944274314401E-2</v>
      </c>
      <c r="EA350" s="40">
        <v>2.18508272167938E-3</v>
      </c>
      <c r="EB350" s="40">
        <v>4.4061624676328404E-3</v>
      </c>
      <c r="EC350" s="40">
        <v>3.8131344281429301E-3</v>
      </c>
      <c r="ED350" s="40">
        <v>3.5470780439585403E-2</v>
      </c>
      <c r="EE350" s="40">
        <v>1.5859033189895001E-2</v>
      </c>
      <c r="EF350" s="40">
        <v>1.55879543944121E-2</v>
      </c>
      <c r="EG350" s="40">
        <v>1.0242895207797101E-2</v>
      </c>
      <c r="EH350" s="40">
        <v>-2.7242891067759401E-2</v>
      </c>
      <c r="EI350" s="40">
        <v>-2.8379466351835798E-3</v>
      </c>
      <c r="EJ350" s="40">
        <v>-1.0024285925432299E-2</v>
      </c>
      <c r="EK350" s="40">
        <v>4.9765869099092398E-2</v>
      </c>
      <c r="EL350" s="40">
        <v>7.7616075207857599E-2</v>
      </c>
      <c r="EM350" s="40">
        <v>0.82083605043861396</v>
      </c>
      <c r="EN350" s="40">
        <v>1.0742621614430401</v>
      </c>
      <c r="EO350" s="40">
        <v>1.1067836357368199</v>
      </c>
      <c r="EP350" s="40">
        <v>1.0661626874904599</v>
      </c>
      <c r="EQ350" s="40">
        <v>0.68899239262995804</v>
      </c>
      <c r="ER350" s="40">
        <v>-0.42127138030054101</v>
      </c>
      <c r="ES350" s="40">
        <v>-0.41101823473097099</v>
      </c>
      <c r="ET350" s="40">
        <v>-0.31039604101795998</v>
      </c>
      <c r="EU350" s="40">
        <v>-0.19836941801666499</v>
      </c>
      <c r="EV350" s="40">
        <v>-0.114835487270458</v>
      </c>
      <c r="EW350" s="40">
        <v>78.516261353647806</v>
      </c>
      <c r="EX350" s="40">
        <v>77.4235276882508</v>
      </c>
      <c r="EY350" s="40">
        <v>76.738060357456803</v>
      </c>
      <c r="EZ350" s="40">
        <v>74.072663346029898</v>
      </c>
      <c r="FA350" s="40">
        <v>72.701728684441804</v>
      </c>
      <c r="FB350" s="40">
        <v>72.201728684441804</v>
      </c>
      <c r="FC350" s="40">
        <v>71.979929680632907</v>
      </c>
      <c r="FD350" s="40">
        <v>71.536331673014899</v>
      </c>
      <c r="FE350" s="40">
        <v>74.963668326985101</v>
      </c>
      <c r="FF350" s="40">
        <v>80.334602988573096</v>
      </c>
      <c r="FG350" s="40">
        <v>84.927336653970102</v>
      </c>
      <c r="FH350" s="40">
        <v>88.334602988573096</v>
      </c>
      <c r="FI350" s="40">
        <v>92.556401992382106</v>
      </c>
      <c r="FJ350" s="40">
        <v>96.056401992382106</v>
      </c>
      <c r="FK350" s="40">
        <v>98</v>
      </c>
      <c r="FL350" s="40">
        <v>99.407266334602994</v>
      </c>
      <c r="FM350" s="40">
        <v>100.314532669206</v>
      </c>
      <c r="FN350" s="40">
        <v>101.036331673015</v>
      </c>
      <c r="FO350" s="40">
        <v>101.258130676824</v>
      </c>
      <c r="FP350" s="40">
        <v>99.479929680632907</v>
      </c>
      <c r="FQ350" s="40">
        <v>94.165397011426904</v>
      </c>
      <c r="FR350" s="40">
        <v>89.350864342220902</v>
      </c>
      <c r="FS350" s="40">
        <v>85.387196015235901</v>
      </c>
      <c r="FT350" s="40">
        <v>83.516261353647806</v>
      </c>
      <c r="FU350" s="40">
        <v>3.9459089677494397E-2</v>
      </c>
      <c r="FV350" s="40">
        <v>0</v>
      </c>
      <c r="FW350" s="40">
        <v>0</v>
      </c>
      <c r="FX350" s="41">
        <v>1</v>
      </c>
      <c r="FY350" s="22"/>
      <c r="FZ350" s="22"/>
    </row>
    <row r="351" spans="1:182" x14ac:dyDescent="0.2">
      <c r="A351" t="s">
        <v>42</v>
      </c>
      <c r="B351" t="s">
        <v>58</v>
      </c>
      <c r="C351" t="s">
        <v>3</v>
      </c>
      <c r="D351" t="s">
        <v>41</v>
      </c>
      <c r="E351" t="s">
        <v>77</v>
      </c>
      <c r="F351" s="22" t="s">
        <v>1</v>
      </c>
      <c r="G351" s="35">
        <v>43691</v>
      </c>
      <c r="H351" s="40">
        <v>3862</v>
      </c>
      <c r="I351" s="40">
        <v>4.2882176248301498</v>
      </c>
      <c r="J351" s="40">
        <v>3.7505331662649901</v>
      </c>
      <c r="K351" s="40">
        <v>3.3768303791772398</v>
      </c>
      <c r="L351" s="40">
        <v>3.07570703175963</v>
      </c>
      <c r="M351" s="40">
        <v>2.9420788077429298</v>
      </c>
      <c r="N351" s="40">
        <v>3.0081879000496499</v>
      </c>
      <c r="O351" s="40">
        <v>3.2327442137329099</v>
      </c>
      <c r="P351" s="40">
        <v>3.4406811058852198</v>
      </c>
      <c r="Q351" s="40">
        <v>3.6501974664358299</v>
      </c>
      <c r="R351" s="40">
        <v>3.97217537590803</v>
      </c>
      <c r="S351" s="40">
        <v>4.4759592485683903</v>
      </c>
      <c r="T351" s="40">
        <v>5.1725816118621104</v>
      </c>
      <c r="U351" s="40">
        <v>5.8923960340925596</v>
      </c>
      <c r="V351" s="40">
        <v>6.6091061429215197</v>
      </c>
      <c r="W351" s="40">
        <v>7.4432719233181297</v>
      </c>
      <c r="X351" s="40">
        <v>8.6093502863303399</v>
      </c>
      <c r="Y351" s="40">
        <v>9.5941039491153095</v>
      </c>
      <c r="Z351" s="40">
        <v>10.693977243300001</v>
      </c>
      <c r="AA351" s="40">
        <v>10.800352787501501</v>
      </c>
      <c r="AB351" s="40">
        <v>10.0504616473275</v>
      </c>
      <c r="AC351" s="40">
        <v>9.3352227876762495</v>
      </c>
      <c r="AD351" s="40">
        <v>8.3226770046391501</v>
      </c>
      <c r="AE351" s="40">
        <v>6.8325448620326501</v>
      </c>
      <c r="AF351" s="40">
        <v>5.7800555613868703</v>
      </c>
      <c r="AG351" s="40">
        <v>-0.137603229394929</v>
      </c>
      <c r="AH351" s="40">
        <v>-8.4852802902537897E-2</v>
      </c>
      <c r="AI351" s="40">
        <v>-4.7392455104499E-2</v>
      </c>
      <c r="AJ351" s="40">
        <v>-5.2790093797658699E-2</v>
      </c>
      <c r="AK351" s="40">
        <v>-6.7221058781515103E-2</v>
      </c>
      <c r="AL351" s="40">
        <v>-4.2998728044614E-2</v>
      </c>
      <c r="AM351" s="40">
        <v>-8.2111321067508805E-2</v>
      </c>
      <c r="AN351" s="40">
        <v>-0.111238747638589</v>
      </c>
      <c r="AO351" s="40">
        <v>-8.4954911305939504E-2</v>
      </c>
      <c r="AP351" s="40">
        <v>-8.9296898587036294E-2</v>
      </c>
      <c r="AQ351" s="40">
        <v>-3.27279982179184E-2</v>
      </c>
      <c r="AR351" s="40">
        <v>-5.46430799269663E-2</v>
      </c>
      <c r="AS351" s="40">
        <v>4.2791107957357898E-3</v>
      </c>
      <c r="AT351" s="40">
        <v>-1.37408774376079E-2</v>
      </c>
      <c r="AU351" s="40">
        <v>0.921619826790814</v>
      </c>
      <c r="AV351" s="40">
        <v>1.2210771664678299</v>
      </c>
      <c r="AW351" s="40">
        <v>1.29790391853206</v>
      </c>
      <c r="AX351" s="40">
        <v>1.2646523100518701</v>
      </c>
      <c r="AY351" s="40">
        <v>1.04548678798371</v>
      </c>
      <c r="AZ351" s="40">
        <v>-0.28922850508402398</v>
      </c>
      <c r="BA351" s="40">
        <v>-0.54088983765368603</v>
      </c>
      <c r="BB351" s="40">
        <v>-0.55540670134572601</v>
      </c>
      <c r="BC351" s="40">
        <v>-0.37440287874699402</v>
      </c>
      <c r="BD351" s="40">
        <v>-0.24367471020112999</v>
      </c>
      <c r="BE351" s="40">
        <v>-0.104233308648348</v>
      </c>
      <c r="BF351" s="40">
        <v>-5.5202226725252199E-2</v>
      </c>
      <c r="BG351" s="40">
        <v>-2.2424850461566601E-2</v>
      </c>
      <c r="BH351" s="40">
        <v>-2.63434082344816E-2</v>
      </c>
      <c r="BI351" s="40">
        <v>-4.2784925558727503E-2</v>
      </c>
      <c r="BJ351" s="40">
        <v>-2.0735855167453899E-2</v>
      </c>
      <c r="BK351" s="40">
        <v>-5.4570199643276203E-2</v>
      </c>
      <c r="BL351" s="40">
        <v>-7.69259118299956E-2</v>
      </c>
      <c r="BM351" s="40">
        <v>-5.6875170080078898E-2</v>
      </c>
      <c r="BN351" s="40">
        <v>-5.5473204695412899E-2</v>
      </c>
      <c r="BO351" s="40">
        <v>-4.2767150383549203E-3</v>
      </c>
      <c r="BP351" s="40">
        <v>-3.9473184562688703E-2</v>
      </c>
      <c r="BQ351" s="40">
        <v>1.94637738426486E-2</v>
      </c>
      <c r="BR351" s="40">
        <v>3.2690682641619298E-2</v>
      </c>
      <c r="BS351" s="40">
        <v>0.98369304107748301</v>
      </c>
      <c r="BT351" s="40">
        <v>1.31660709493683</v>
      </c>
      <c r="BU351" s="40">
        <v>1.3889143779528901</v>
      </c>
      <c r="BV351" s="40">
        <v>1.3619284360842301</v>
      </c>
      <c r="BW351" s="40">
        <v>1.1264191776574799</v>
      </c>
      <c r="BX351" s="40">
        <v>-0.21280276064609299</v>
      </c>
      <c r="BY351" s="40">
        <v>-0.49132978410504902</v>
      </c>
      <c r="BZ351" s="40">
        <v>-0.50084765021409505</v>
      </c>
      <c r="CA351" s="40">
        <v>-0.325501816972114</v>
      </c>
      <c r="CB351" s="40">
        <v>-0.194837981085344</v>
      </c>
      <c r="CC351" s="40">
        <v>-8.1121403193055094E-2</v>
      </c>
      <c r="CD351" s="40">
        <v>-3.46663279885258E-2</v>
      </c>
      <c r="CE351" s="40">
        <v>-5.1323635439374004E-3</v>
      </c>
      <c r="CF351" s="40">
        <v>-8.0265143771707202E-3</v>
      </c>
      <c r="CG351" s="40">
        <v>-2.5860534127684999E-2</v>
      </c>
      <c r="CH351" s="40">
        <v>-5.3166572314552896E-3</v>
      </c>
      <c r="CI351" s="40">
        <v>-3.5495302842545401E-2</v>
      </c>
      <c r="CJ351" s="40">
        <v>-5.3160946275126901E-2</v>
      </c>
      <c r="CK351" s="40">
        <v>-3.7427226845522001E-2</v>
      </c>
      <c r="CL351" s="40">
        <v>-3.2047017342179497E-2</v>
      </c>
      <c r="CM351" s="40">
        <v>1.54285570215195E-2</v>
      </c>
      <c r="CN351" s="40">
        <v>-2.8966561244987601E-2</v>
      </c>
      <c r="CO351" s="40">
        <v>2.99806252123564E-2</v>
      </c>
      <c r="CP351" s="40">
        <v>6.4849039709422004E-2</v>
      </c>
      <c r="CQ351" s="40">
        <v>1.0266847602006599</v>
      </c>
      <c r="CR351" s="40">
        <v>1.38277083238451</v>
      </c>
      <c r="CS351" s="40">
        <v>1.4519479449053201</v>
      </c>
      <c r="CT351" s="40">
        <v>1.42930158464489</v>
      </c>
      <c r="CU351" s="40">
        <v>1.1824727042036201</v>
      </c>
      <c r="CV351" s="40">
        <v>-0.15987052286183701</v>
      </c>
      <c r="CW351" s="40">
        <v>-0.457004641990569</v>
      </c>
      <c r="CX351" s="40">
        <v>-0.46306021760193</v>
      </c>
      <c r="CY351" s="40">
        <v>-0.291633090552671</v>
      </c>
      <c r="CZ351" s="40">
        <v>-0.161013811269614</v>
      </c>
      <c r="DA351" s="40">
        <v>-5.8009497737762497E-2</v>
      </c>
      <c r="DB351" s="40">
        <v>-1.41304292517993E-2</v>
      </c>
      <c r="DC351" s="40">
        <v>1.21601233736918E-2</v>
      </c>
      <c r="DD351" s="40">
        <v>1.02903794801401E-2</v>
      </c>
      <c r="DE351" s="40">
        <v>-8.9361426966425694E-3</v>
      </c>
      <c r="DF351" s="40">
        <v>1.0102540704543301E-2</v>
      </c>
      <c r="DG351" s="40">
        <v>-1.64204060418147E-2</v>
      </c>
      <c r="DH351" s="40">
        <v>-2.93959807202583E-2</v>
      </c>
      <c r="DI351" s="40">
        <v>-1.79792836109651E-2</v>
      </c>
      <c r="DJ351" s="40">
        <v>-8.6208299889460709E-3</v>
      </c>
      <c r="DK351" s="40">
        <v>3.5133829081393897E-2</v>
      </c>
      <c r="DL351" s="40">
        <v>-1.8459937927286601E-2</v>
      </c>
      <c r="DM351" s="40">
        <v>4.04974765820642E-2</v>
      </c>
      <c r="DN351" s="40">
        <v>9.7007396777224794E-2</v>
      </c>
      <c r="DO351" s="40">
        <v>1.06967647932383</v>
      </c>
      <c r="DP351" s="40">
        <v>1.4489345698321801</v>
      </c>
      <c r="DQ351" s="40">
        <v>1.5149815118577501</v>
      </c>
      <c r="DR351" s="40">
        <v>1.4966747332055499</v>
      </c>
      <c r="DS351" s="40">
        <v>1.23852623074976</v>
      </c>
      <c r="DT351" s="40">
        <v>-0.10693828507758101</v>
      </c>
      <c r="DU351" s="40">
        <v>-0.42267949987608799</v>
      </c>
      <c r="DV351" s="40">
        <v>-0.42527278498976501</v>
      </c>
      <c r="DW351" s="40">
        <v>-0.25776436413322801</v>
      </c>
      <c r="DX351" s="40">
        <v>-0.12718964145388501</v>
      </c>
      <c r="DY351" s="40">
        <v>-2.46395769911813E-2</v>
      </c>
      <c r="DZ351" s="40">
        <v>1.5520146925486301E-2</v>
      </c>
      <c r="EA351" s="40">
        <v>3.7127728016624201E-2</v>
      </c>
      <c r="EB351" s="40">
        <v>3.6737065043317203E-2</v>
      </c>
      <c r="EC351" s="40">
        <v>1.54999905261451E-2</v>
      </c>
      <c r="ED351" s="40">
        <v>3.2365413581703403E-2</v>
      </c>
      <c r="EE351" s="40">
        <v>1.1120715382418E-2</v>
      </c>
      <c r="EF351" s="40">
        <v>4.9168550883354097E-3</v>
      </c>
      <c r="EG351" s="40">
        <v>1.0100457614895499E-2</v>
      </c>
      <c r="EH351" s="40">
        <v>2.5202863902677401E-2</v>
      </c>
      <c r="EI351" s="40">
        <v>6.3585112260957394E-2</v>
      </c>
      <c r="EJ351" s="40">
        <v>-3.2900425630089298E-3</v>
      </c>
      <c r="EK351" s="40">
        <v>5.5682139628977001E-2</v>
      </c>
      <c r="EL351" s="40">
        <v>0.143438956856452</v>
      </c>
      <c r="EM351" s="40">
        <v>1.1317496936105</v>
      </c>
      <c r="EN351" s="40">
        <v>1.5444644983011899</v>
      </c>
      <c r="EO351" s="40">
        <v>1.60599197127858</v>
      </c>
      <c r="EP351" s="40">
        <v>1.5939508592379099</v>
      </c>
      <c r="EQ351" s="40">
        <v>1.3194586204235299</v>
      </c>
      <c r="ER351" s="40">
        <v>-3.05125406396505E-2</v>
      </c>
      <c r="ES351" s="40">
        <v>-0.37311944632745098</v>
      </c>
      <c r="ET351" s="40">
        <v>-0.370713733858133</v>
      </c>
      <c r="EU351" s="40">
        <v>-0.20886330235834799</v>
      </c>
      <c r="EV351" s="40">
        <v>-7.8352912338098699E-2</v>
      </c>
      <c r="EW351" s="40">
        <v>77.902379991932193</v>
      </c>
      <c r="EX351" s="40">
        <v>76.771278741428006</v>
      </c>
      <c r="EY351" s="40">
        <v>76.009076240419503</v>
      </c>
      <c r="EZ351" s="40">
        <v>73.688987494957601</v>
      </c>
      <c r="FA351" s="40">
        <v>72.164582492940696</v>
      </c>
      <c r="FB351" s="40">
        <v>71.664582492940696</v>
      </c>
      <c r="FC351" s="40">
        <v>71.5578862444534</v>
      </c>
      <c r="FD351" s="40">
        <v>71.344493747478793</v>
      </c>
      <c r="FE351" s="40">
        <v>75.155506252521207</v>
      </c>
      <c r="FF351" s="40">
        <v>80.679911254538098</v>
      </c>
      <c r="FG351" s="40">
        <v>85.311012505042399</v>
      </c>
      <c r="FH351" s="40">
        <v>88.679911254538098</v>
      </c>
      <c r="FI351" s="40">
        <v>92.786607503025394</v>
      </c>
      <c r="FJ351" s="40">
        <v>96.286607503025394</v>
      </c>
      <c r="FK351" s="40">
        <v>98</v>
      </c>
      <c r="FL351" s="40">
        <v>99.368898749495798</v>
      </c>
      <c r="FM351" s="40">
        <v>100.23779749899199</v>
      </c>
      <c r="FN351" s="40">
        <v>100.84449374747901</v>
      </c>
      <c r="FO351" s="40">
        <v>100.951189995966</v>
      </c>
      <c r="FP351" s="40">
        <v>99.0578862444534</v>
      </c>
      <c r="FQ351" s="40">
        <v>93.820088745461902</v>
      </c>
      <c r="FR351" s="40">
        <v>89.082291246470305</v>
      </c>
      <c r="FS351" s="40">
        <v>84.926784993949198</v>
      </c>
      <c r="FT351" s="40">
        <v>82.902379991932193</v>
      </c>
      <c r="FU351" s="40">
        <v>2.9193227524823801E-2</v>
      </c>
      <c r="FV351" s="40">
        <v>0</v>
      </c>
      <c r="FW351" s="40">
        <v>0</v>
      </c>
      <c r="FX351" s="41">
        <v>1</v>
      </c>
      <c r="FY351" s="22"/>
      <c r="FZ351" s="22"/>
    </row>
    <row r="352" spans="1:182" x14ac:dyDescent="0.2">
      <c r="A352" t="s">
        <v>42</v>
      </c>
      <c r="B352" t="s">
        <v>58</v>
      </c>
      <c r="C352" t="s">
        <v>3</v>
      </c>
      <c r="D352" t="s">
        <v>41</v>
      </c>
      <c r="E352" t="s">
        <v>77</v>
      </c>
      <c r="F352" s="22" t="s">
        <v>77</v>
      </c>
      <c r="G352" s="35">
        <v>43691</v>
      </c>
      <c r="H352" s="40">
        <v>2889</v>
      </c>
      <c r="I352" s="40">
        <v>3.3947113231575399</v>
      </c>
      <c r="J352" s="40">
        <v>2.97139301120585</v>
      </c>
      <c r="K352" s="40">
        <v>2.6646640310611001</v>
      </c>
      <c r="L352" s="40">
        <v>2.41990937610815</v>
      </c>
      <c r="M352" s="40">
        <v>2.3095373822969498</v>
      </c>
      <c r="N352" s="40">
        <v>2.3481118171788702</v>
      </c>
      <c r="O352" s="40">
        <v>2.5029421292523901</v>
      </c>
      <c r="P352" s="40">
        <v>2.65598883028537</v>
      </c>
      <c r="Q352" s="40">
        <v>2.7995778744922402</v>
      </c>
      <c r="R352" s="40">
        <v>3.03838711338223</v>
      </c>
      <c r="S352" s="40">
        <v>3.4193246832964701</v>
      </c>
      <c r="T352" s="40">
        <v>3.9365137955817802</v>
      </c>
      <c r="U352" s="40">
        <v>4.4559606131241702</v>
      </c>
      <c r="V352" s="40">
        <v>4.9538728921733197</v>
      </c>
      <c r="W352" s="40">
        <v>5.5430006703281602</v>
      </c>
      <c r="X352" s="40">
        <v>6.3963753046691201</v>
      </c>
      <c r="Y352" s="40">
        <v>7.1939215768179103</v>
      </c>
      <c r="Z352" s="40">
        <v>8.1092934980045808</v>
      </c>
      <c r="AA352" s="40">
        <v>8.2214010307113892</v>
      </c>
      <c r="AB352" s="40">
        <v>7.5816468158131496</v>
      </c>
      <c r="AC352" s="40">
        <v>7.1092913348510303</v>
      </c>
      <c r="AD352" s="40">
        <v>6.4051051146876699</v>
      </c>
      <c r="AE352" s="40">
        <v>5.3139877427463604</v>
      </c>
      <c r="AF352" s="40">
        <v>4.5325045240041204</v>
      </c>
      <c r="AG352" s="40">
        <v>-0.122955705543475</v>
      </c>
      <c r="AH352" s="40">
        <v>-7.9959758942172193E-2</v>
      </c>
      <c r="AI352" s="40">
        <v>-5.4153551617363502E-2</v>
      </c>
      <c r="AJ352" s="40">
        <v>-6.3098054778858506E-2</v>
      </c>
      <c r="AK352" s="40">
        <v>-7.3227286236413697E-2</v>
      </c>
      <c r="AL352" s="40">
        <v>-7.5117812314068402E-2</v>
      </c>
      <c r="AM352" s="40">
        <v>-0.103556159795166</v>
      </c>
      <c r="AN352" s="40">
        <v>-0.12083479046303899</v>
      </c>
      <c r="AO352" s="40">
        <v>-8.2338036247678797E-2</v>
      </c>
      <c r="AP352" s="40">
        <v>-2.2744001387494901E-2</v>
      </c>
      <c r="AQ352" s="40">
        <v>-3.1980551203531099E-3</v>
      </c>
      <c r="AR352" s="40">
        <v>-1.9039814238519401E-2</v>
      </c>
      <c r="AS352" s="40">
        <v>-2.92791480869951E-2</v>
      </c>
      <c r="AT352" s="40">
        <v>-1.52849255523719E-2</v>
      </c>
      <c r="AU352" s="40">
        <v>0.477441890974943</v>
      </c>
      <c r="AV352" s="40">
        <v>0.65168688868107005</v>
      </c>
      <c r="AW352" s="40">
        <v>0.72273419420870399</v>
      </c>
      <c r="AX352" s="40">
        <v>0.709838124346588</v>
      </c>
      <c r="AY352" s="40">
        <v>0.72365941675141798</v>
      </c>
      <c r="AZ352" s="40">
        <v>7.6916319654071599E-2</v>
      </c>
      <c r="BA352" s="40">
        <v>-0.20775230412794601</v>
      </c>
      <c r="BB352" s="40">
        <v>-0.31997266094240001</v>
      </c>
      <c r="BC352" s="40">
        <v>-0.22219757796023401</v>
      </c>
      <c r="BD352" s="40">
        <v>-0.14151245604693699</v>
      </c>
      <c r="BE352" s="40">
        <v>-8.8413769205025694E-2</v>
      </c>
      <c r="BF352" s="40">
        <v>-5.10501983617931E-2</v>
      </c>
      <c r="BG352" s="40">
        <v>-2.7509821647646201E-2</v>
      </c>
      <c r="BH352" s="40">
        <v>-3.6382336293118801E-2</v>
      </c>
      <c r="BI352" s="40">
        <v>-4.8894028909897101E-2</v>
      </c>
      <c r="BJ352" s="40">
        <v>-5.1142890051673599E-2</v>
      </c>
      <c r="BK352" s="40">
        <v>-7.2964238901738906E-2</v>
      </c>
      <c r="BL352" s="40">
        <v>-9.1268753797383598E-2</v>
      </c>
      <c r="BM352" s="40">
        <v>-5.8904933203646898E-2</v>
      </c>
      <c r="BN352" s="40">
        <v>3.8977790945362101E-3</v>
      </c>
      <c r="BO352" s="40">
        <v>1.9960664802238699E-2</v>
      </c>
      <c r="BP352" s="40">
        <v>-5.5246888361638602E-3</v>
      </c>
      <c r="BQ352" s="40">
        <v>-1.5895609364497E-2</v>
      </c>
      <c r="BR352" s="40">
        <v>2.2301332035922199E-2</v>
      </c>
      <c r="BS352" s="40">
        <v>0.52057793604223002</v>
      </c>
      <c r="BT352" s="40">
        <v>0.70587361850638797</v>
      </c>
      <c r="BU352" s="40">
        <v>0.77540806015876895</v>
      </c>
      <c r="BV352" s="40">
        <v>0.77331551853260905</v>
      </c>
      <c r="BW352" s="40">
        <v>0.77257013899498705</v>
      </c>
      <c r="BX352" s="40">
        <v>0.126990276353069</v>
      </c>
      <c r="BY352" s="40">
        <v>-0.17010308894110501</v>
      </c>
      <c r="BZ352" s="40">
        <v>-0.26907479189766897</v>
      </c>
      <c r="CA352" s="40">
        <v>-0.17828081898779999</v>
      </c>
      <c r="CB352" s="40">
        <v>-9.7644014361909295E-2</v>
      </c>
      <c r="CC352" s="40">
        <v>-6.4490129321081197E-2</v>
      </c>
      <c r="CD352" s="40">
        <v>-3.10275247701505E-2</v>
      </c>
      <c r="CE352" s="40">
        <v>-9.0564554346161102E-3</v>
      </c>
      <c r="CF352" s="40">
        <v>-1.7879111053188099E-2</v>
      </c>
      <c r="CG352" s="40">
        <v>-3.2040889011224302E-2</v>
      </c>
      <c r="CH352" s="40">
        <v>-3.4537931926826103E-2</v>
      </c>
      <c r="CI352" s="40">
        <v>-5.1776367682202902E-2</v>
      </c>
      <c r="CJ352" s="40">
        <v>-7.0791406868881898E-2</v>
      </c>
      <c r="CK352" s="40">
        <v>-4.2675237418910002E-2</v>
      </c>
      <c r="CL352" s="40">
        <v>2.23497950983335E-2</v>
      </c>
      <c r="CM352" s="40">
        <v>3.6000323672911297E-2</v>
      </c>
      <c r="CN352" s="40">
        <v>3.8358458467861001E-3</v>
      </c>
      <c r="CO352" s="40">
        <v>-6.6262112151677403E-3</v>
      </c>
      <c r="CP352" s="40">
        <v>4.83334595436846E-2</v>
      </c>
      <c r="CQ352" s="40">
        <v>0.550453829451792</v>
      </c>
      <c r="CR352" s="40">
        <v>0.74340318251599202</v>
      </c>
      <c r="CS352" s="40">
        <v>0.81188981925696502</v>
      </c>
      <c r="CT352" s="40">
        <v>0.81727976837656402</v>
      </c>
      <c r="CU352" s="40">
        <v>0.80644555622561498</v>
      </c>
      <c r="CV352" s="40">
        <v>0.16167134622400101</v>
      </c>
      <c r="CW352" s="40">
        <v>-0.144027357192374</v>
      </c>
      <c r="CX352" s="40">
        <v>-0.233823082845942</v>
      </c>
      <c r="CY352" s="40">
        <v>-0.14786420550580001</v>
      </c>
      <c r="CZ352" s="40">
        <v>-6.7260865285978702E-2</v>
      </c>
      <c r="DA352" s="40">
        <v>-4.0566489437136699E-2</v>
      </c>
      <c r="DB352" s="40">
        <v>-1.1004851178507901E-2</v>
      </c>
      <c r="DC352" s="40">
        <v>9.3969107784139805E-3</v>
      </c>
      <c r="DD352" s="40">
        <v>6.2411418674259702E-4</v>
      </c>
      <c r="DE352" s="40">
        <v>-1.5187749112551399E-2</v>
      </c>
      <c r="DF352" s="40">
        <v>-1.7932973801978599E-2</v>
      </c>
      <c r="DG352" s="40">
        <v>-3.0588496462667002E-2</v>
      </c>
      <c r="DH352" s="40">
        <v>-5.0314059940380303E-2</v>
      </c>
      <c r="DI352" s="40">
        <v>-2.6445541634172998E-2</v>
      </c>
      <c r="DJ352" s="40">
        <v>4.0801811102130901E-2</v>
      </c>
      <c r="DK352" s="40">
        <v>5.2039982543584003E-2</v>
      </c>
      <c r="DL352" s="40">
        <v>1.3196380529736099E-2</v>
      </c>
      <c r="DM352" s="40">
        <v>2.6431869341615E-3</v>
      </c>
      <c r="DN352" s="40">
        <v>7.4365587051447093E-2</v>
      </c>
      <c r="DO352" s="40">
        <v>0.58032972286135398</v>
      </c>
      <c r="DP352" s="40">
        <v>0.78093274652559597</v>
      </c>
      <c r="DQ352" s="40">
        <v>0.84837157835516097</v>
      </c>
      <c r="DR352" s="40">
        <v>0.86124401822051899</v>
      </c>
      <c r="DS352" s="40">
        <v>0.84032097345624202</v>
      </c>
      <c r="DT352" s="40">
        <v>0.19635241609493301</v>
      </c>
      <c r="DU352" s="40">
        <v>-0.117951625443644</v>
      </c>
      <c r="DV352" s="40">
        <v>-0.19857137379421499</v>
      </c>
      <c r="DW352" s="40">
        <v>-0.11744759202379899</v>
      </c>
      <c r="DX352" s="40">
        <v>-3.6877716210048102E-2</v>
      </c>
      <c r="DY352" s="40">
        <v>-6.0245530986874699E-3</v>
      </c>
      <c r="DZ352" s="40">
        <v>1.7904709401871301E-2</v>
      </c>
      <c r="EA352" s="40">
        <v>3.6040640748131299E-2</v>
      </c>
      <c r="EB352" s="40">
        <v>2.73398326724822E-2</v>
      </c>
      <c r="EC352" s="40">
        <v>9.14550821396512E-3</v>
      </c>
      <c r="ED352" s="40">
        <v>6.0419484604162599E-3</v>
      </c>
      <c r="EE352" s="40">
        <v>3.4244307603196901E-6</v>
      </c>
      <c r="EF352" s="40">
        <v>-2.0748023274724699E-2</v>
      </c>
      <c r="EG352" s="40">
        <v>-3.0124385901411001E-3</v>
      </c>
      <c r="EH352" s="40">
        <v>6.7443591584161994E-2</v>
      </c>
      <c r="EI352" s="40">
        <v>7.5198702466175799E-2</v>
      </c>
      <c r="EJ352" s="40">
        <v>2.6711505932091598E-2</v>
      </c>
      <c r="EK352" s="40">
        <v>1.60267256566596E-2</v>
      </c>
      <c r="EL352" s="40">
        <v>0.111951844639741</v>
      </c>
      <c r="EM352" s="40">
        <v>0.62346576792864095</v>
      </c>
      <c r="EN352" s="40">
        <v>0.83511947635091399</v>
      </c>
      <c r="EO352" s="40">
        <v>0.90104544430522604</v>
      </c>
      <c r="EP352" s="40">
        <v>0.92472141240654104</v>
      </c>
      <c r="EQ352" s="40">
        <v>0.88923169569981098</v>
      </c>
      <c r="ER352" s="40">
        <v>0.24642637279393001</v>
      </c>
      <c r="ES352" s="40">
        <v>-8.0302410256802501E-2</v>
      </c>
      <c r="ET352" s="40">
        <v>-0.14767350474948401</v>
      </c>
      <c r="EU352" s="40">
        <v>-7.3530833051364694E-2</v>
      </c>
      <c r="EV352" s="40">
        <v>6.9907254749790801E-3</v>
      </c>
      <c r="EW352" s="40">
        <v>77.841591735221002</v>
      </c>
      <c r="EX352" s="40">
        <v>76.706691218672304</v>
      </c>
      <c r="EY352" s="40">
        <v>75.936890185574896</v>
      </c>
      <c r="EZ352" s="40">
        <v>73.650994834513099</v>
      </c>
      <c r="FA352" s="40">
        <v>72.111392768318396</v>
      </c>
      <c r="FB352" s="40">
        <v>71.611392768318396</v>
      </c>
      <c r="FC352" s="40">
        <v>71.516094317964402</v>
      </c>
      <c r="FD352" s="40">
        <v>71.325497417256599</v>
      </c>
      <c r="FE352" s="40">
        <v>75.174502582743401</v>
      </c>
      <c r="FF352" s="40">
        <v>80.714104648938203</v>
      </c>
      <c r="FG352" s="40">
        <v>85.349005165486901</v>
      </c>
      <c r="FH352" s="40">
        <v>88.714104648938203</v>
      </c>
      <c r="FI352" s="40">
        <v>92.809403099292098</v>
      </c>
      <c r="FJ352" s="40">
        <v>96.309403099292098</v>
      </c>
      <c r="FK352" s="40">
        <v>98</v>
      </c>
      <c r="FL352" s="40">
        <v>99.365099483451303</v>
      </c>
      <c r="FM352" s="40">
        <v>100.230198966903</v>
      </c>
      <c r="FN352" s="40">
        <v>100.825497417257</v>
      </c>
      <c r="FO352" s="40">
        <v>100.92079586761</v>
      </c>
      <c r="FP352" s="40">
        <v>99.016094317964402</v>
      </c>
      <c r="FQ352" s="40">
        <v>93.785895351061797</v>
      </c>
      <c r="FR352" s="40">
        <v>89.055696384159205</v>
      </c>
      <c r="FS352" s="40">
        <v>84.881193801415705</v>
      </c>
      <c r="FT352" s="40">
        <v>82.841591735221002</v>
      </c>
      <c r="FU352" s="40">
        <v>2.39904572298613E-2</v>
      </c>
      <c r="FV352" s="40">
        <v>0</v>
      </c>
      <c r="FW352" s="40">
        <v>0</v>
      </c>
      <c r="FX352" s="41">
        <v>1</v>
      </c>
      <c r="FY352" s="22"/>
      <c r="FZ352" s="22"/>
    </row>
    <row r="353" spans="1:182" x14ac:dyDescent="0.2">
      <c r="A353" t="s">
        <v>42</v>
      </c>
      <c r="B353" t="s">
        <v>58</v>
      </c>
      <c r="C353" t="s">
        <v>3</v>
      </c>
      <c r="D353" t="s">
        <v>41</v>
      </c>
      <c r="E353" t="s">
        <v>77</v>
      </c>
      <c r="F353" s="22" t="s">
        <v>78</v>
      </c>
      <c r="G353" s="35">
        <v>43691</v>
      </c>
      <c r="H353" s="40">
        <v>973</v>
      </c>
      <c r="I353" s="40">
        <v>0.90673157213661504</v>
      </c>
      <c r="J353" s="40">
        <v>0.78703314515215705</v>
      </c>
      <c r="K353" s="40">
        <v>0.71604820392632396</v>
      </c>
      <c r="L353" s="40">
        <v>0.65626734519495</v>
      </c>
      <c r="M353" s="40">
        <v>0.63019201764050004</v>
      </c>
      <c r="N353" s="40">
        <v>0.65653866476014</v>
      </c>
      <c r="O353" s="40">
        <v>0.72695860826888603</v>
      </c>
      <c r="P353" s="40">
        <v>0.78088792001055995</v>
      </c>
      <c r="Q353" s="40">
        <v>0.84784426905466004</v>
      </c>
      <c r="R353" s="40">
        <v>0.93629486850715804</v>
      </c>
      <c r="S353" s="40">
        <v>1.0622047197729001</v>
      </c>
      <c r="T353" s="40">
        <v>1.2440828451636401</v>
      </c>
      <c r="U353" s="40">
        <v>1.44300169239187</v>
      </c>
      <c r="V353" s="40">
        <v>1.6580347244721301</v>
      </c>
      <c r="W353" s="40">
        <v>1.8999419190073501</v>
      </c>
      <c r="X353" s="40">
        <v>2.2084588515332899</v>
      </c>
      <c r="Y353" s="40">
        <v>2.4005097173927199</v>
      </c>
      <c r="Z353" s="40">
        <v>2.5945146451701899</v>
      </c>
      <c r="AA353" s="40">
        <v>2.59326986960843</v>
      </c>
      <c r="AB353" s="40">
        <v>2.4703427340208299</v>
      </c>
      <c r="AC353" s="40">
        <v>2.2356966063872301</v>
      </c>
      <c r="AD353" s="40">
        <v>1.9289810156362599</v>
      </c>
      <c r="AE353" s="40">
        <v>1.53110237183979</v>
      </c>
      <c r="AF353" s="40">
        <v>1.2636366818214</v>
      </c>
      <c r="AG353" s="40">
        <v>-4.1480173571714803E-2</v>
      </c>
      <c r="AH353" s="40">
        <v>-2.2557261237172901E-2</v>
      </c>
      <c r="AI353" s="40">
        <v>-1.2218152560779899E-2</v>
      </c>
      <c r="AJ353" s="40">
        <v>-9.8615822034626294E-3</v>
      </c>
      <c r="AK353" s="40">
        <v>-1.64479798234268E-2</v>
      </c>
      <c r="AL353" s="40">
        <v>3.57504080774572E-3</v>
      </c>
      <c r="AM353" s="40">
        <v>-9.2142330763453593E-3</v>
      </c>
      <c r="AN353" s="40">
        <v>-1.10552715333723E-2</v>
      </c>
      <c r="AO353" s="40">
        <v>-1.7861517127123101E-2</v>
      </c>
      <c r="AP353" s="40">
        <v>-7.5630183280311597E-2</v>
      </c>
      <c r="AQ353" s="40">
        <v>-4.4080326759599803E-2</v>
      </c>
      <c r="AR353" s="40">
        <v>-3.9710206293912101E-2</v>
      </c>
      <c r="AS353" s="40">
        <v>2.2391023828004401E-2</v>
      </c>
      <c r="AT353" s="40">
        <v>-1.84586136782601E-2</v>
      </c>
      <c r="AU353" s="40">
        <v>0.39599074994626798</v>
      </c>
      <c r="AV353" s="40">
        <v>0.51865209366141396</v>
      </c>
      <c r="AW353" s="40">
        <v>0.53393182553037699</v>
      </c>
      <c r="AX353" s="40">
        <v>0.52801435802338004</v>
      </c>
      <c r="AY353" s="40">
        <v>0.31338772572052598</v>
      </c>
      <c r="AZ353" s="40">
        <v>-0.349209117494995</v>
      </c>
      <c r="BA353" s="40">
        <v>-0.33887692779495099</v>
      </c>
      <c r="BB353" s="40">
        <v>-0.26069607542894901</v>
      </c>
      <c r="BC353" s="40">
        <v>-0.18433557341305801</v>
      </c>
      <c r="BD353" s="40">
        <v>-0.118857180081282</v>
      </c>
      <c r="BE353" s="40">
        <v>-2.9484761408675099E-2</v>
      </c>
      <c r="BF353" s="40">
        <v>-1.47686190899109E-2</v>
      </c>
      <c r="BG353" s="40">
        <v>-6.76436931627013E-3</v>
      </c>
      <c r="BH353" s="40">
        <v>-4.3131830968147697E-3</v>
      </c>
      <c r="BI353" s="40">
        <v>-9.7349831698510508E-3</v>
      </c>
      <c r="BJ353" s="40">
        <v>1.1115970163000199E-2</v>
      </c>
      <c r="BK353" s="40">
        <v>-2.2441782183031501E-4</v>
      </c>
      <c r="BL353" s="40">
        <v>-2.3091773348137999E-3</v>
      </c>
      <c r="BM353" s="40">
        <v>-9.8007794361409193E-3</v>
      </c>
      <c r="BN353" s="40">
        <v>-6.3734054199454895E-2</v>
      </c>
      <c r="BO353" s="40">
        <v>-3.1212888943197199E-2</v>
      </c>
      <c r="BP353" s="40">
        <v>-3.3656518421011902E-2</v>
      </c>
      <c r="BQ353" s="40">
        <v>2.86147536560446E-2</v>
      </c>
      <c r="BR353" s="40">
        <v>-5.6160917446513399E-4</v>
      </c>
      <c r="BS353" s="40">
        <v>0.422947784857098</v>
      </c>
      <c r="BT353" s="40">
        <v>0.56568714174986301</v>
      </c>
      <c r="BU353" s="40">
        <v>0.57683382965194996</v>
      </c>
      <c r="BV353" s="40">
        <v>0.56431661108239095</v>
      </c>
      <c r="BW353" s="40">
        <v>0.34970529627397201</v>
      </c>
      <c r="BX353" s="40">
        <v>-0.314833423044518</v>
      </c>
      <c r="BY353" s="40">
        <v>-0.30866394537767899</v>
      </c>
      <c r="BZ353" s="40">
        <v>-0.23467289578165301</v>
      </c>
      <c r="CA353" s="40">
        <v>-0.15756991283999999</v>
      </c>
      <c r="CB353" s="40">
        <v>-0.10017731076295</v>
      </c>
      <c r="CC353" s="40">
        <v>-2.1176775485818401E-2</v>
      </c>
      <c r="CD353" s="40">
        <v>-9.3742292650243302E-3</v>
      </c>
      <c r="CE353" s="40">
        <v>-2.9870956548191199E-3</v>
      </c>
      <c r="CF353" s="40">
        <v>-4.70378777472374E-4</v>
      </c>
      <c r="CG353" s="40">
        <v>-5.0855821371849803E-3</v>
      </c>
      <c r="CH353" s="40">
        <v>1.6338794862742301E-2</v>
      </c>
      <c r="CI353" s="40">
        <v>6.00190083804201E-3</v>
      </c>
      <c r="CJ353" s="40">
        <v>3.74834086414316E-3</v>
      </c>
      <c r="CK353" s="40">
        <v>-4.2179370665502798E-3</v>
      </c>
      <c r="CL353" s="40">
        <v>-5.5494831436875003E-2</v>
      </c>
      <c r="CM353" s="40">
        <v>-2.2300940709246899E-2</v>
      </c>
      <c r="CN353" s="40">
        <v>-2.9463752641409099E-2</v>
      </c>
      <c r="CO353" s="40">
        <v>3.2925289975783499E-2</v>
      </c>
      <c r="CP353" s="40">
        <v>1.18338016257548E-2</v>
      </c>
      <c r="CQ353" s="40">
        <v>0.44161814511793102</v>
      </c>
      <c r="CR353" s="40">
        <v>0.59826347277446601</v>
      </c>
      <c r="CS353" s="40">
        <v>0.60654762701546205</v>
      </c>
      <c r="CT353" s="40">
        <v>0.58945944096459701</v>
      </c>
      <c r="CU353" s="40">
        <v>0.37485873500616301</v>
      </c>
      <c r="CV353" s="40">
        <v>-0.291024921785766</v>
      </c>
      <c r="CW353" s="40">
        <v>-0.28773852579238002</v>
      </c>
      <c r="CX353" s="40">
        <v>-0.21664932083156699</v>
      </c>
      <c r="CY353" s="40">
        <v>-0.13903209786253101</v>
      </c>
      <c r="CZ353" s="40">
        <v>-8.7239690176999604E-2</v>
      </c>
      <c r="DA353" s="40">
        <v>-1.2868789562961599E-2</v>
      </c>
      <c r="DB353" s="40">
        <v>-3.9798394401377897E-3</v>
      </c>
      <c r="DC353" s="40">
        <v>7.9017800663189696E-4</v>
      </c>
      <c r="DD353" s="40">
        <v>3.3724255418700199E-3</v>
      </c>
      <c r="DE353" s="40">
        <v>-4.3618110451890102E-4</v>
      </c>
      <c r="DF353" s="40">
        <v>2.1561619562484501E-2</v>
      </c>
      <c r="DG353" s="40">
        <v>1.22282194979143E-2</v>
      </c>
      <c r="DH353" s="40">
        <v>9.8058590631001207E-3</v>
      </c>
      <c r="DI353" s="40">
        <v>1.36490530304036E-3</v>
      </c>
      <c r="DJ353" s="40">
        <v>-4.7255608674295103E-2</v>
      </c>
      <c r="DK353" s="40">
        <v>-1.33889924752966E-2</v>
      </c>
      <c r="DL353" s="40">
        <v>-2.5270986861806299E-2</v>
      </c>
      <c r="DM353" s="40">
        <v>3.7235826295522502E-2</v>
      </c>
      <c r="DN353" s="40">
        <v>2.42292124259747E-2</v>
      </c>
      <c r="DO353" s="40">
        <v>0.46028850537876398</v>
      </c>
      <c r="DP353" s="40">
        <v>0.63083980379906801</v>
      </c>
      <c r="DQ353" s="40">
        <v>0.63626142437897404</v>
      </c>
      <c r="DR353" s="40">
        <v>0.61460227084680297</v>
      </c>
      <c r="DS353" s="40">
        <v>0.40001217373835402</v>
      </c>
      <c r="DT353" s="40">
        <v>-0.267216420527013</v>
      </c>
      <c r="DU353" s="40">
        <v>-0.26681310620707999</v>
      </c>
      <c r="DV353" s="40">
        <v>-0.19862574588148199</v>
      </c>
      <c r="DW353" s="40">
        <v>-0.120494282885061</v>
      </c>
      <c r="DX353" s="40">
        <v>-7.4302069591049E-2</v>
      </c>
      <c r="DY353" s="40">
        <v>-8.7337739992192603E-4</v>
      </c>
      <c r="DZ353" s="40">
        <v>3.8088027071242602E-3</v>
      </c>
      <c r="EA353" s="40">
        <v>6.2439612511416597E-3</v>
      </c>
      <c r="EB353" s="40">
        <v>8.9208246485178808E-3</v>
      </c>
      <c r="EC353" s="40">
        <v>6.2768155490568996E-3</v>
      </c>
      <c r="ED353" s="40">
        <v>2.9102548917738998E-2</v>
      </c>
      <c r="EE353" s="40">
        <v>2.12180347524294E-2</v>
      </c>
      <c r="EF353" s="40">
        <v>1.8551953261658601E-2</v>
      </c>
      <c r="EG353" s="40">
        <v>9.4256429940225896E-3</v>
      </c>
      <c r="EH353" s="40">
        <v>-3.5359479593438402E-2</v>
      </c>
      <c r="EI353" s="40">
        <v>-5.2155465889397402E-4</v>
      </c>
      <c r="EJ353" s="40">
        <v>-1.9217298988905999E-2</v>
      </c>
      <c r="EK353" s="40">
        <v>4.3459556123562601E-2</v>
      </c>
      <c r="EL353" s="40">
        <v>4.2126216929769603E-2</v>
      </c>
      <c r="EM353" s="40">
        <v>0.48724554028959399</v>
      </c>
      <c r="EN353" s="40">
        <v>0.67787485188751695</v>
      </c>
      <c r="EO353" s="40">
        <v>0.67916342850054701</v>
      </c>
      <c r="EP353" s="40">
        <v>0.65090452390581399</v>
      </c>
      <c r="EQ353" s="40">
        <v>0.43632974429179999</v>
      </c>
      <c r="ER353" s="40">
        <v>-0.232840726076537</v>
      </c>
      <c r="ES353" s="40">
        <v>-0.23660012378980899</v>
      </c>
      <c r="ET353" s="40">
        <v>-0.17260256623418599</v>
      </c>
      <c r="EU353" s="40">
        <v>-9.3728622312003504E-2</v>
      </c>
      <c r="EV353" s="40">
        <v>-5.5622200272716901E-2</v>
      </c>
      <c r="EW353" s="40">
        <v>78.122930369698295</v>
      </c>
      <c r="EX353" s="40">
        <v>77.005613517804505</v>
      </c>
      <c r="EY353" s="40">
        <v>76.270979814016798</v>
      </c>
      <c r="EZ353" s="40">
        <v>73.826831481061504</v>
      </c>
      <c r="FA353" s="40">
        <v>72.357564073486003</v>
      </c>
      <c r="FB353" s="40">
        <v>71.857564073486003</v>
      </c>
      <c r="FC353" s="40">
        <v>71.7095146291676</v>
      </c>
      <c r="FD353" s="40">
        <v>71.413415740530695</v>
      </c>
      <c r="FE353" s="40">
        <v>75.086584259469305</v>
      </c>
      <c r="FF353" s="40">
        <v>80.555851667044706</v>
      </c>
      <c r="FG353" s="40">
        <v>85.173168518938496</v>
      </c>
      <c r="FH353" s="40">
        <v>88.555851667044706</v>
      </c>
      <c r="FI353" s="40">
        <v>92.703901111363095</v>
      </c>
      <c r="FJ353" s="40">
        <v>96.203901111363095</v>
      </c>
      <c r="FK353" s="40">
        <v>98</v>
      </c>
      <c r="FL353" s="40">
        <v>99.382683148106196</v>
      </c>
      <c r="FM353" s="40">
        <v>100.26536629621199</v>
      </c>
      <c r="FN353" s="40">
        <v>100.91341574053099</v>
      </c>
      <c r="FO353" s="40">
        <v>101.061465184849</v>
      </c>
      <c r="FP353" s="40">
        <v>99.2095146291676</v>
      </c>
      <c r="FQ353" s="40">
        <v>93.944148332955294</v>
      </c>
      <c r="FR353" s="40">
        <v>89.178782036743002</v>
      </c>
      <c r="FS353" s="40">
        <v>85.092197777273796</v>
      </c>
      <c r="FT353" s="40">
        <v>83.122930369698295</v>
      </c>
      <c r="FU353" s="40">
        <v>5.1448855534675403E-2</v>
      </c>
      <c r="FV353" s="40">
        <v>0</v>
      </c>
      <c r="FW353" s="40">
        <v>0</v>
      </c>
      <c r="FX353" s="41">
        <v>1</v>
      </c>
      <c r="FY353" s="22"/>
      <c r="FZ353" s="22"/>
    </row>
    <row r="354" spans="1:182" x14ac:dyDescent="0.2">
      <c r="A354" t="s">
        <v>42</v>
      </c>
      <c r="B354" t="s">
        <v>58</v>
      </c>
      <c r="C354" t="s">
        <v>3</v>
      </c>
      <c r="D354" t="s">
        <v>41</v>
      </c>
      <c r="E354" t="s">
        <v>78</v>
      </c>
      <c r="F354" s="22" t="s">
        <v>1</v>
      </c>
      <c r="G354" s="35">
        <v>43691</v>
      </c>
      <c r="H354" s="40">
        <v>2902</v>
      </c>
      <c r="I354" s="40">
        <v>3.1659462866689299</v>
      </c>
      <c r="J354" s="40">
        <v>2.67414895152073</v>
      </c>
      <c r="K354" s="40">
        <v>2.3370632198793801</v>
      </c>
      <c r="L354" s="40">
        <v>2.0613928651086799</v>
      </c>
      <c r="M354" s="40">
        <v>1.9288832025283</v>
      </c>
      <c r="N354" s="40">
        <v>1.8781480198310501</v>
      </c>
      <c r="O354" s="40">
        <v>1.9175854921445299</v>
      </c>
      <c r="P354" s="40">
        <v>2.1196121136859301</v>
      </c>
      <c r="Q354" s="40">
        <v>2.3370964767035098</v>
      </c>
      <c r="R354" s="40">
        <v>2.7083050985130002</v>
      </c>
      <c r="S354" s="40">
        <v>3.2216000906089799</v>
      </c>
      <c r="T354" s="40">
        <v>3.86298909148476</v>
      </c>
      <c r="U354" s="40">
        <v>4.5828054637080102</v>
      </c>
      <c r="V354" s="40">
        <v>5.2895962386164603</v>
      </c>
      <c r="W354" s="40">
        <v>5.9237047505025604</v>
      </c>
      <c r="X354" s="40">
        <v>6.6516925602084997</v>
      </c>
      <c r="Y354" s="40">
        <v>7.23054244811249</v>
      </c>
      <c r="Z354" s="40">
        <v>7.8216202754251301</v>
      </c>
      <c r="AA354" s="40">
        <v>7.8920217748865502</v>
      </c>
      <c r="AB354" s="40">
        <v>7.4760866864223097</v>
      </c>
      <c r="AC354" s="40">
        <v>6.8871353829648401</v>
      </c>
      <c r="AD354" s="40">
        <v>6.19359263085728</v>
      </c>
      <c r="AE354" s="40">
        <v>5.1859629645879703</v>
      </c>
      <c r="AF354" s="40">
        <v>4.3151597654012699</v>
      </c>
      <c r="AG354" s="40">
        <v>-7.2369194233641201E-2</v>
      </c>
      <c r="AH354" s="40">
        <v>-7.4925804931847695E-2</v>
      </c>
      <c r="AI354" s="40">
        <v>-4.8713581837720898E-2</v>
      </c>
      <c r="AJ354" s="40">
        <v>-1.15553404443479E-2</v>
      </c>
      <c r="AK354" s="40">
        <v>-3.3829841656226999E-3</v>
      </c>
      <c r="AL354" s="40">
        <v>-8.0077242167887804E-3</v>
      </c>
      <c r="AM354" s="40">
        <v>-8.6458801731617907E-2</v>
      </c>
      <c r="AN354" s="40">
        <v>-1.3249837753218601E-2</v>
      </c>
      <c r="AO354" s="40">
        <v>3.5188495915407902E-2</v>
      </c>
      <c r="AP354" s="40">
        <v>5.24645810073298E-2</v>
      </c>
      <c r="AQ354" s="40">
        <v>4.2299448938972799E-2</v>
      </c>
      <c r="AR354" s="40">
        <v>-3.6612449387810699E-2</v>
      </c>
      <c r="AS354" s="40">
        <v>-2.752308222017E-3</v>
      </c>
      <c r="AT354" s="40">
        <v>2.9892415944933999E-3</v>
      </c>
      <c r="AU354" s="40">
        <v>0.50904791144128103</v>
      </c>
      <c r="AV354" s="40">
        <v>0.63970332046080702</v>
      </c>
      <c r="AW354" s="40">
        <v>0.65494696671655395</v>
      </c>
      <c r="AX354" s="40">
        <v>0.68430865900026205</v>
      </c>
      <c r="AY354" s="40">
        <v>0.38073276765166397</v>
      </c>
      <c r="AZ354" s="40">
        <v>-0.20428119349193199</v>
      </c>
      <c r="BA354" s="40">
        <v>-0.28947996013425298</v>
      </c>
      <c r="BB354" s="40">
        <v>-0.30480670567187101</v>
      </c>
      <c r="BC354" s="40">
        <v>-0.223816193078057</v>
      </c>
      <c r="BD354" s="40">
        <v>-0.160724228412743</v>
      </c>
      <c r="BE354" s="40">
        <v>-4.0581273217894703E-2</v>
      </c>
      <c r="BF354" s="40">
        <v>-5.19132038107998E-2</v>
      </c>
      <c r="BG354" s="40">
        <v>-2.6497177971383901E-2</v>
      </c>
      <c r="BH354" s="40">
        <v>2.9661407100862098E-3</v>
      </c>
      <c r="BI354" s="40">
        <v>7.25900328674215E-3</v>
      </c>
      <c r="BJ354" s="40">
        <v>3.9322827584191604E-3</v>
      </c>
      <c r="BK354" s="40">
        <v>-6.7443062829760994E-2</v>
      </c>
      <c r="BL354" s="40">
        <v>-1.2476217663887001E-3</v>
      </c>
      <c r="BM354" s="40">
        <v>5.09243739351855E-2</v>
      </c>
      <c r="BN354" s="40">
        <v>6.9049851877839602E-2</v>
      </c>
      <c r="BO354" s="40">
        <v>6.36109716257139E-2</v>
      </c>
      <c r="BP354" s="40">
        <v>-2.37698651933449E-2</v>
      </c>
      <c r="BQ354" s="40">
        <v>9.83852904955765E-3</v>
      </c>
      <c r="BR354" s="40">
        <v>2.8382950349971198E-2</v>
      </c>
      <c r="BS354" s="40">
        <v>0.54726015789323001</v>
      </c>
      <c r="BT354" s="40">
        <v>0.68010306345355998</v>
      </c>
      <c r="BU354" s="40">
        <v>0.69570215297881099</v>
      </c>
      <c r="BV354" s="40">
        <v>0.72203651239223798</v>
      </c>
      <c r="BW354" s="40">
        <v>0.44343092246323201</v>
      </c>
      <c r="BX354" s="40">
        <v>-0.155584500248341</v>
      </c>
      <c r="BY354" s="40">
        <v>-0.25140182925235299</v>
      </c>
      <c r="BZ354" s="40">
        <v>-0.25561448570027701</v>
      </c>
      <c r="CA354" s="40">
        <v>-0.179560148533421</v>
      </c>
      <c r="CB354" s="40">
        <v>-0.1271782901879</v>
      </c>
      <c r="CC354" s="40">
        <v>-1.8565055956979899E-2</v>
      </c>
      <c r="CD354" s="40">
        <v>-3.5974746376959098E-2</v>
      </c>
      <c r="CE354" s="40">
        <v>-1.1110164330724299E-2</v>
      </c>
      <c r="CF354" s="40">
        <v>1.30236743212944E-2</v>
      </c>
      <c r="CG354" s="40">
        <v>1.4629611377882599E-2</v>
      </c>
      <c r="CH354" s="40">
        <v>1.2201895216962799E-2</v>
      </c>
      <c r="CI354" s="40">
        <v>-5.42728199934105E-2</v>
      </c>
      <c r="CJ354" s="40">
        <v>7.0650764640988401E-3</v>
      </c>
      <c r="CK354" s="40">
        <v>6.1822995115949901E-2</v>
      </c>
      <c r="CL354" s="40">
        <v>8.0536759959541002E-2</v>
      </c>
      <c r="CM354" s="40">
        <v>7.8371267317897897E-2</v>
      </c>
      <c r="CN354" s="40">
        <v>-1.4875130502237301E-2</v>
      </c>
      <c r="CO354" s="40">
        <v>1.855890458876E-2</v>
      </c>
      <c r="CP354" s="40">
        <v>4.5970555677921097E-2</v>
      </c>
      <c r="CQ354" s="40">
        <v>0.57372584338102905</v>
      </c>
      <c r="CR354" s="40">
        <v>0.70808380238181501</v>
      </c>
      <c r="CS354" s="40">
        <v>0.72392907083274705</v>
      </c>
      <c r="CT354" s="40">
        <v>0.74816670872229096</v>
      </c>
      <c r="CU354" s="40">
        <v>0.48685547349021402</v>
      </c>
      <c r="CV354" s="40">
        <v>-0.121857318851108</v>
      </c>
      <c r="CW354" s="40">
        <v>-0.22502903179981901</v>
      </c>
      <c r="CX354" s="40">
        <v>-0.22154410400073599</v>
      </c>
      <c r="CY354" s="40">
        <v>-0.148908546897668</v>
      </c>
      <c r="CZ354" s="40">
        <v>-0.10394447556336101</v>
      </c>
      <c r="DA354" s="40">
        <v>3.4511613039350198E-3</v>
      </c>
      <c r="DB354" s="40">
        <v>-2.0036288943118399E-2</v>
      </c>
      <c r="DC354" s="40">
        <v>4.2768493099354299E-3</v>
      </c>
      <c r="DD354" s="40">
        <v>2.3081207932502599E-2</v>
      </c>
      <c r="DE354" s="40">
        <v>2.20002194690231E-2</v>
      </c>
      <c r="DF354" s="40">
        <v>2.0471507675506401E-2</v>
      </c>
      <c r="DG354" s="40">
        <v>-4.1102577157059998E-2</v>
      </c>
      <c r="DH354" s="40">
        <v>1.5377774694586401E-2</v>
      </c>
      <c r="DI354" s="40">
        <v>7.2721616296714295E-2</v>
      </c>
      <c r="DJ354" s="40">
        <v>9.2023668041242498E-2</v>
      </c>
      <c r="DK354" s="40">
        <v>9.3131563010082005E-2</v>
      </c>
      <c r="DL354" s="40">
        <v>-5.9803958111296204E-3</v>
      </c>
      <c r="DM354" s="40">
        <v>2.7279280127962401E-2</v>
      </c>
      <c r="DN354" s="40">
        <v>6.3558161005871097E-2</v>
      </c>
      <c r="DO354" s="40">
        <v>0.60019152886882798</v>
      </c>
      <c r="DP354" s="40">
        <v>0.73606454131007004</v>
      </c>
      <c r="DQ354" s="40">
        <v>0.75215598868668399</v>
      </c>
      <c r="DR354" s="40">
        <v>0.77429690505234405</v>
      </c>
      <c r="DS354" s="40">
        <v>0.53028002451719602</v>
      </c>
      <c r="DT354" s="40">
        <v>-8.8130137453873894E-2</v>
      </c>
      <c r="DU354" s="40">
        <v>-0.19865623434728399</v>
      </c>
      <c r="DV354" s="40">
        <v>-0.18747372230119499</v>
      </c>
      <c r="DW354" s="40">
        <v>-0.11825694526191501</v>
      </c>
      <c r="DX354" s="40">
        <v>-8.0710660938820802E-2</v>
      </c>
      <c r="DY354" s="40">
        <v>3.5239082319681501E-2</v>
      </c>
      <c r="DZ354" s="40">
        <v>2.9763121779294902E-3</v>
      </c>
      <c r="EA354" s="40">
        <v>2.6493253176272401E-2</v>
      </c>
      <c r="EB354" s="40">
        <v>3.7602689086936703E-2</v>
      </c>
      <c r="EC354" s="40">
        <v>3.2642206921387897E-2</v>
      </c>
      <c r="ED354" s="40">
        <v>3.2411514650714297E-2</v>
      </c>
      <c r="EE354" s="40">
        <v>-2.2086838255203099E-2</v>
      </c>
      <c r="EF354" s="40">
        <v>2.7379990681416298E-2</v>
      </c>
      <c r="EG354" s="40">
        <v>8.84574943164919E-2</v>
      </c>
      <c r="EH354" s="40">
        <v>0.108608938911752</v>
      </c>
      <c r="EI354" s="40">
        <v>0.114443085696823</v>
      </c>
      <c r="EJ354" s="40">
        <v>6.8621883833361597E-3</v>
      </c>
      <c r="EK354" s="40">
        <v>3.9870117399536997E-2</v>
      </c>
      <c r="EL354" s="40">
        <v>8.8951869761348806E-2</v>
      </c>
      <c r="EM354" s="40">
        <v>0.63840377532077697</v>
      </c>
      <c r="EN354" s="40">
        <v>0.77646428430282299</v>
      </c>
      <c r="EO354" s="40">
        <v>0.79291117494894003</v>
      </c>
      <c r="EP354" s="40">
        <v>0.81202475844431998</v>
      </c>
      <c r="EQ354" s="40">
        <v>0.59297817932876395</v>
      </c>
      <c r="ER354" s="40">
        <v>-3.9433444210282997E-2</v>
      </c>
      <c r="ES354" s="40">
        <v>-0.16057810346538501</v>
      </c>
      <c r="ET354" s="40">
        <v>-0.13828150232959999</v>
      </c>
      <c r="EU354" s="40">
        <v>-7.4000900717278995E-2</v>
      </c>
      <c r="EV354" s="40">
        <v>-4.7164722713978001E-2</v>
      </c>
      <c r="EW354" s="40">
        <v>78.895443410093094</v>
      </c>
      <c r="EX354" s="40">
        <v>77.826408623223898</v>
      </c>
      <c r="EY354" s="40">
        <v>77.188339049485506</v>
      </c>
      <c r="EZ354" s="40">
        <v>74.309652131308198</v>
      </c>
      <c r="FA354" s="40">
        <v>73.0335129838315</v>
      </c>
      <c r="FB354" s="40">
        <v>72.5335129838315</v>
      </c>
      <c r="FC354" s="40">
        <v>72.240617344439002</v>
      </c>
      <c r="FD354" s="40">
        <v>71.654826065654106</v>
      </c>
      <c r="FE354" s="40">
        <v>74.845173934345894</v>
      </c>
      <c r="FF354" s="40">
        <v>80.121313081822606</v>
      </c>
      <c r="FG354" s="40">
        <v>84.690347868691802</v>
      </c>
      <c r="FH354" s="40">
        <v>88.121313081822606</v>
      </c>
      <c r="FI354" s="40">
        <v>92.414208721215104</v>
      </c>
      <c r="FJ354" s="40">
        <v>95.914208721215104</v>
      </c>
      <c r="FK354" s="40">
        <v>98</v>
      </c>
      <c r="FL354" s="40">
        <v>99.430965213130804</v>
      </c>
      <c r="FM354" s="40">
        <v>100.36193042626201</v>
      </c>
      <c r="FN354" s="40">
        <v>101.15482606565401</v>
      </c>
      <c r="FO354" s="40">
        <v>101.447721705047</v>
      </c>
      <c r="FP354" s="40">
        <v>99.740617344439002</v>
      </c>
      <c r="FQ354" s="40">
        <v>94.378686918177394</v>
      </c>
      <c r="FR354" s="40">
        <v>89.5167564919157</v>
      </c>
      <c r="FS354" s="40">
        <v>85.671582557569806</v>
      </c>
      <c r="FT354" s="40">
        <v>83.895443410093094</v>
      </c>
      <c r="FU354" s="40">
        <v>2.0006184849652602E-2</v>
      </c>
      <c r="FV354" s="40">
        <v>0</v>
      </c>
      <c r="FW354" s="40">
        <v>0</v>
      </c>
      <c r="FX354" s="41">
        <v>1</v>
      </c>
      <c r="FY354" s="22"/>
      <c r="FZ354" s="22"/>
    </row>
    <row r="355" spans="1:182" x14ac:dyDescent="0.2">
      <c r="A355" t="s">
        <v>42</v>
      </c>
      <c r="B355" t="s">
        <v>58</v>
      </c>
      <c r="C355" t="s">
        <v>3</v>
      </c>
      <c r="D355" t="s">
        <v>41</v>
      </c>
      <c r="E355" t="s">
        <v>78</v>
      </c>
      <c r="F355" s="22" t="s">
        <v>77</v>
      </c>
      <c r="G355" s="35">
        <v>43691</v>
      </c>
      <c r="H355" s="40">
        <v>2213</v>
      </c>
      <c r="I355" s="40">
        <v>2.4780236399545901</v>
      </c>
      <c r="J355" s="40">
        <v>2.0966840910064199</v>
      </c>
      <c r="K355" s="40">
        <v>1.8242542582899699</v>
      </c>
      <c r="L355" s="40">
        <v>1.6158064424196801</v>
      </c>
      <c r="M355" s="40">
        <v>1.5133179677658899</v>
      </c>
      <c r="N355" s="40">
        <v>1.4669512870071</v>
      </c>
      <c r="O355" s="40">
        <v>1.48913134954034</v>
      </c>
      <c r="P355" s="40">
        <v>1.6520215061336601</v>
      </c>
      <c r="Q355" s="40">
        <v>1.8152563331245399</v>
      </c>
      <c r="R355" s="40">
        <v>2.1078935164168602</v>
      </c>
      <c r="S355" s="40">
        <v>2.5089534504848299</v>
      </c>
      <c r="T355" s="40">
        <v>2.98083808483445</v>
      </c>
      <c r="U355" s="40">
        <v>3.4969454212104001</v>
      </c>
      <c r="V355" s="40">
        <v>4.0008111629418099</v>
      </c>
      <c r="W355" s="40">
        <v>4.4576776434054102</v>
      </c>
      <c r="X355" s="40">
        <v>5.0293275729235303</v>
      </c>
      <c r="Y355" s="40">
        <v>5.4812611832070397</v>
      </c>
      <c r="Z355" s="40">
        <v>5.9403956210361599</v>
      </c>
      <c r="AA355" s="40">
        <v>6.00264961470939</v>
      </c>
      <c r="AB355" s="40">
        <v>5.6531126993726701</v>
      </c>
      <c r="AC355" s="40">
        <v>5.2286766690281903</v>
      </c>
      <c r="AD355" s="40">
        <v>4.7440504371986902</v>
      </c>
      <c r="AE355" s="40">
        <v>4.0139451617494704</v>
      </c>
      <c r="AF355" s="40">
        <v>3.35637016310526</v>
      </c>
      <c r="AG355" s="40">
        <v>-5.0718906517663698E-2</v>
      </c>
      <c r="AH355" s="40">
        <v>-5.3418782392815702E-2</v>
      </c>
      <c r="AI355" s="40">
        <v>-4.17500411426606E-2</v>
      </c>
      <c r="AJ355" s="40">
        <v>-1.23815870771439E-2</v>
      </c>
      <c r="AK355" s="40">
        <v>-2.15633763495241E-3</v>
      </c>
      <c r="AL355" s="40">
        <v>-7.08622328335075E-3</v>
      </c>
      <c r="AM355" s="40">
        <v>-7.9811245037831199E-2</v>
      </c>
      <c r="AN355" s="40">
        <v>-6.20617650685486E-3</v>
      </c>
      <c r="AO355" s="40">
        <v>4.57666244308488E-2</v>
      </c>
      <c r="AP355" s="40">
        <v>5.63197556180789E-2</v>
      </c>
      <c r="AQ355" s="40">
        <v>5.0717151700247098E-2</v>
      </c>
      <c r="AR355" s="40">
        <v>-3.7784392639398902E-2</v>
      </c>
      <c r="AS355" s="40">
        <v>1.3871419604248E-3</v>
      </c>
      <c r="AT355" s="40">
        <v>-2.6352675992869098E-2</v>
      </c>
      <c r="AU355" s="40">
        <v>0.213241499794771</v>
      </c>
      <c r="AV355" s="40">
        <v>0.27174474537162502</v>
      </c>
      <c r="AW355" s="40">
        <v>0.24829567538370101</v>
      </c>
      <c r="AX355" s="40">
        <v>0.30048731637528597</v>
      </c>
      <c r="AY355" s="40">
        <v>0.19317845454616001</v>
      </c>
      <c r="AZ355" s="40">
        <v>3.2992241117933502E-2</v>
      </c>
      <c r="BA355" s="40">
        <v>-9.1722506036802695E-2</v>
      </c>
      <c r="BB355" s="40">
        <v>-0.12977347625020999</v>
      </c>
      <c r="BC355" s="40">
        <v>-9.0037253345183796E-2</v>
      </c>
      <c r="BD355" s="40">
        <v>-7.81902749043734E-2</v>
      </c>
      <c r="BE355" s="40">
        <v>-1.9001295200946199E-2</v>
      </c>
      <c r="BF355" s="40">
        <v>-2.8749204052511301E-2</v>
      </c>
      <c r="BG355" s="40">
        <v>-2.0119521707992499E-2</v>
      </c>
      <c r="BH355" s="40">
        <v>4.1054169904692602E-3</v>
      </c>
      <c r="BI355" s="40">
        <v>8.4726993937414702E-3</v>
      </c>
      <c r="BJ355" s="40">
        <v>3.2572923561785699E-3</v>
      </c>
      <c r="BK355" s="40">
        <v>-6.1628926593251997E-2</v>
      </c>
      <c r="BL355" s="40">
        <v>5.8844260516729904E-3</v>
      </c>
      <c r="BM355" s="40">
        <v>5.9874973150554803E-2</v>
      </c>
      <c r="BN355" s="40">
        <v>7.05224853447661E-2</v>
      </c>
      <c r="BO355" s="40">
        <v>7.3486852352676504E-2</v>
      </c>
      <c r="BP355" s="40">
        <v>-2.63352218077277E-2</v>
      </c>
      <c r="BQ355" s="40">
        <v>1.2573692064746201E-2</v>
      </c>
      <c r="BR355" s="40">
        <v>-5.4593024330914404E-3</v>
      </c>
      <c r="BS355" s="40">
        <v>0.23648732686018001</v>
      </c>
      <c r="BT355" s="40">
        <v>0.29994064057189501</v>
      </c>
      <c r="BU355" s="40">
        <v>0.28866282904569002</v>
      </c>
      <c r="BV355" s="40">
        <v>0.33333446975848302</v>
      </c>
      <c r="BW355" s="40">
        <v>0.239399531634782</v>
      </c>
      <c r="BX355" s="40">
        <v>7.03040971364087E-2</v>
      </c>
      <c r="BY355" s="40">
        <v>-5.6697445190348299E-2</v>
      </c>
      <c r="BZ355" s="40">
        <v>-9.3009168431593597E-2</v>
      </c>
      <c r="CA355" s="40">
        <v>-5.3050303894441798E-2</v>
      </c>
      <c r="CB355" s="40">
        <v>-4.9367409569989598E-2</v>
      </c>
      <c r="CC355" s="40">
        <v>2.9662257766036302E-3</v>
      </c>
      <c r="CD355" s="40">
        <v>-1.1663129244213701E-2</v>
      </c>
      <c r="CE355" s="40">
        <v>-5.13828983994437E-3</v>
      </c>
      <c r="CF355" s="40">
        <v>1.55242657838318E-2</v>
      </c>
      <c r="CG355" s="40">
        <v>1.5834338060897901E-2</v>
      </c>
      <c r="CH355" s="40">
        <v>1.0421179778974899E-2</v>
      </c>
      <c r="CI355" s="40">
        <v>-4.9035908226788202E-2</v>
      </c>
      <c r="CJ355" s="40">
        <v>1.42583405524691E-2</v>
      </c>
      <c r="CK355" s="40">
        <v>6.9646372495983294E-2</v>
      </c>
      <c r="CL355" s="40">
        <v>8.0359252688119803E-2</v>
      </c>
      <c r="CM355" s="40">
        <v>8.9257077661892406E-2</v>
      </c>
      <c r="CN355" s="40">
        <v>-1.84055609669782E-2</v>
      </c>
      <c r="CO355" s="40">
        <v>2.0321462589746899E-2</v>
      </c>
      <c r="CP355" s="40">
        <v>9.0113844475528306E-3</v>
      </c>
      <c r="CQ355" s="40">
        <v>0.25258731587261701</v>
      </c>
      <c r="CR355" s="40">
        <v>0.31946903169529201</v>
      </c>
      <c r="CS355" s="40">
        <v>0.31662099670273303</v>
      </c>
      <c r="CT355" s="40">
        <v>0.356084308130386</v>
      </c>
      <c r="CU355" s="40">
        <v>0.27141210882448003</v>
      </c>
      <c r="CV355" s="40">
        <v>9.6146174952815994E-2</v>
      </c>
      <c r="CW355" s="40">
        <v>-3.2439194743887199E-2</v>
      </c>
      <c r="CX355" s="40">
        <v>-6.7546320830428996E-2</v>
      </c>
      <c r="CY355" s="40">
        <v>-2.7433255377093499E-2</v>
      </c>
      <c r="CZ355" s="40">
        <v>-2.9404780841626201E-2</v>
      </c>
      <c r="DA355" s="40">
        <v>2.4933746754153399E-2</v>
      </c>
      <c r="DB355" s="40">
        <v>5.42294556408389E-3</v>
      </c>
      <c r="DC355" s="40">
        <v>9.8429420281037194E-3</v>
      </c>
      <c r="DD355" s="40">
        <v>2.69431145771943E-2</v>
      </c>
      <c r="DE355" s="40">
        <v>2.3195976728054301E-2</v>
      </c>
      <c r="DF355" s="40">
        <v>1.75850672017712E-2</v>
      </c>
      <c r="DG355" s="40">
        <v>-3.6442889860324401E-2</v>
      </c>
      <c r="DH355" s="40">
        <v>2.2632255053265299E-2</v>
      </c>
      <c r="DI355" s="40">
        <v>7.9417771841411799E-2</v>
      </c>
      <c r="DJ355" s="40">
        <v>9.0196020031473395E-2</v>
      </c>
      <c r="DK355" s="40">
        <v>0.105027302971108</v>
      </c>
      <c r="DL355" s="40">
        <v>-1.04759001262288E-2</v>
      </c>
      <c r="DM355" s="40">
        <v>2.8069233114747599E-2</v>
      </c>
      <c r="DN355" s="40">
        <v>2.3482071328197102E-2</v>
      </c>
      <c r="DO355" s="40">
        <v>0.26868730488505299</v>
      </c>
      <c r="DP355" s="40">
        <v>0.338997422818688</v>
      </c>
      <c r="DQ355" s="40">
        <v>0.34457916435977598</v>
      </c>
      <c r="DR355" s="40">
        <v>0.37883414650229003</v>
      </c>
      <c r="DS355" s="40">
        <v>0.30342468601417699</v>
      </c>
      <c r="DT355" s="40">
        <v>0.121988252769223</v>
      </c>
      <c r="DU355" s="40">
        <v>-8.1809442974259995E-3</v>
      </c>
      <c r="DV355" s="40">
        <v>-4.2083473229264298E-2</v>
      </c>
      <c r="DW355" s="40">
        <v>-1.8162068597452499E-3</v>
      </c>
      <c r="DX355" s="40">
        <v>-9.4421521132628597E-3</v>
      </c>
      <c r="DY355" s="40">
        <v>5.6651358070871002E-2</v>
      </c>
      <c r="DZ355" s="40">
        <v>3.0092523904388199E-2</v>
      </c>
      <c r="EA355" s="40">
        <v>3.1473461462771898E-2</v>
      </c>
      <c r="EB355" s="40">
        <v>4.3430118644807503E-2</v>
      </c>
      <c r="EC355" s="40">
        <v>3.38250137567482E-2</v>
      </c>
      <c r="ED355" s="40">
        <v>2.7928582841300498E-2</v>
      </c>
      <c r="EE355" s="40">
        <v>-1.8260571415745101E-2</v>
      </c>
      <c r="EF355" s="40">
        <v>3.4722857611793202E-2</v>
      </c>
      <c r="EG355" s="40">
        <v>9.3526120561117906E-2</v>
      </c>
      <c r="EH355" s="40">
        <v>0.10439874975816101</v>
      </c>
      <c r="EI355" s="40">
        <v>0.12779700362353799</v>
      </c>
      <c r="EJ355" s="40">
        <v>9.7327070544238304E-4</v>
      </c>
      <c r="EK355" s="40">
        <v>3.9255783219069001E-2</v>
      </c>
      <c r="EL355" s="40">
        <v>4.4375444887974701E-2</v>
      </c>
      <c r="EM355" s="40">
        <v>0.291933131950463</v>
      </c>
      <c r="EN355" s="40">
        <v>0.36719331801895799</v>
      </c>
      <c r="EO355" s="40">
        <v>0.38494631802176399</v>
      </c>
      <c r="EP355" s="40">
        <v>0.41168129988548702</v>
      </c>
      <c r="EQ355" s="40">
        <v>0.34964576310279999</v>
      </c>
      <c r="ER355" s="40">
        <v>0.15930010878769801</v>
      </c>
      <c r="ES355" s="40">
        <v>2.68441165490284E-2</v>
      </c>
      <c r="ET355" s="40">
        <v>-5.3191654106479304E-3</v>
      </c>
      <c r="EU355" s="40">
        <v>3.5170742590996798E-2</v>
      </c>
      <c r="EV355" s="40">
        <v>1.9380713221121001E-2</v>
      </c>
      <c r="EW355" s="40">
        <v>78.844136566056406</v>
      </c>
      <c r="EX355" s="40">
        <v>77.771895101434893</v>
      </c>
      <c r="EY355" s="40">
        <v>77.127412172191995</v>
      </c>
      <c r="EZ355" s="40">
        <v>74.277585353785298</v>
      </c>
      <c r="FA355" s="40">
        <v>72.988619495299403</v>
      </c>
      <c r="FB355" s="40">
        <v>72.488619495299403</v>
      </c>
      <c r="FC355" s="40">
        <v>72.2053438891638</v>
      </c>
      <c r="FD355" s="40">
        <v>71.638792676892606</v>
      </c>
      <c r="FE355" s="40">
        <v>74.861207323107394</v>
      </c>
      <c r="FF355" s="40">
        <v>80.150173181593303</v>
      </c>
      <c r="FG355" s="40">
        <v>84.722414646214702</v>
      </c>
      <c r="FH355" s="40">
        <v>88.150173181593303</v>
      </c>
      <c r="FI355" s="40">
        <v>92.433448787728807</v>
      </c>
      <c r="FJ355" s="40">
        <v>95.933448787728807</v>
      </c>
      <c r="FK355" s="40">
        <v>98</v>
      </c>
      <c r="FL355" s="40">
        <v>99.427758535378501</v>
      </c>
      <c r="FM355" s="40">
        <v>100.355517070757</v>
      </c>
      <c r="FN355" s="40">
        <v>101.138792676893</v>
      </c>
      <c r="FO355" s="40">
        <v>101.422068283028</v>
      </c>
      <c r="FP355" s="40">
        <v>99.7053438891638</v>
      </c>
      <c r="FQ355" s="40">
        <v>94.349826818406697</v>
      </c>
      <c r="FR355" s="40">
        <v>89.494309747649694</v>
      </c>
      <c r="FS355" s="40">
        <v>85.633102424542301</v>
      </c>
      <c r="FT355" s="40">
        <v>83.844136566056406</v>
      </c>
      <c r="FU355" s="40">
        <v>2.0396231484973999E-2</v>
      </c>
      <c r="FV355" s="40">
        <v>0</v>
      </c>
      <c r="FW355" s="40">
        <v>0</v>
      </c>
      <c r="FX355" s="41">
        <v>1</v>
      </c>
      <c r="FY355" s="22"/>
      <c r="FZ355" s="22"/>
    </row>
    <row r="356" spans="1:182" x14ac:dyDescent="0.2">
      <c r="A356" t="s">
        <v>42</v>
      </c>
      <c r="B356" t="s">
        <v>58</v>
      </c>
      <c r="C356" t="s">
        <v>3</v>
      </c>
      <c r="D356" t="s">
        <v>41</v>
      </c>
      <c r="E356" t="s">
        <v>78</v>
      </c>
      <c r="F356" s="22" t="s">
        <v>78</v>
      </c>
      <c r="G356" s="35">
        <v>43691</v>
      </c>
      <c r="H356" s="40">
        <v>689</v>
      </c>
      <c r="I356" s="40">
        <v>0.68863192708003995</v>
      </c>
      <c r="J356" s="40">
        <v>0.578168744371507</v>
      </c>
      <c r="K356" s="40">
        <v>0.51375311204477703</v>
      </c>
      <c r="L356" s="40">
        <v>0.44347846724235301</v>
      </c>
      <c r="M356" s="40">
        <v>0.41282827216483697</v>
      </c>
      <c r="N356" s="40">
        <v>0.40886169784852699</v>
      </c>
      <c r="O356" s="40">
        <v>0.42689899946891302</v>
      </c>
      <c r="P356" s="40">
        <v>0.464539498675686</v>
      </c>
      <c r="Q356" s="40">
        <v>0.51842184838512995</v>
      </c>
      <c r="R356" s="40">
        <v>0.59770065231221103</v>
      </c>
      <c r="S356" s="40">
        <v>0.70978241419570398</v>
      </c>
      <c r="T356" s="40">
        <v>0.88123057886326694</v>
      </c>
      <c r="U356" s="40">
        <v>1.08735931534815</v>
      </c>
      <c r="V356" s="40">
        <v>1.29196838019886</v>
      </c>
      <c r="W356" s="40">
        <v>1.46948523847155</v>
      </c>
      <c r="X356" s="40">
        <v>1.62310418468121</v>
      </c>
      <c r="Y356" s="40">
        <v>1.7471938351696801</v>
      </c>
      <c r="Z356" s="40">
        <v>1.87687367082201</v>
      </c>
      <c r="AA356" s="40">
        <v>1.88501049200268</v>
      </c>
      <c r="AB356" s="40">
        <v>1.81481392772219</v>
      </c>
      <c r="AC356" s="40">
        <v>1.64996817610254</v>
      </c>
      <c r="AD356" s="40">
        <v>1.44245226425466</v>
      </c>
      <c r="AE356" s="40">
        <v>1.1646838522782501</v>
      </c>
      <c r="AF356" s="40">
        <v>0.95269238085568497</v>
      </c>
      <c r="AG356" s="40">
        <v>-3.3181624162365898E-2</v>
      </c>
      <c r="AH356" s="40">
        <v>-4.0653143016505099E-2</v>
      </c>
      <c r="AI356" s="40">
        <v>-1.7255350559843199E-2</v>
      </c>
      <c r="AJ356" s="40">
        <v>-1.37854803736693E-2</v>
      </c>
      <c r="AK356" s="40">
        <v>-1.2021881038257499E-2</v>
      </c>
      <c r="AL356" s="40">
        <v>-1.08601368955726E-2</v>
      </c>
      <c r="AM356" s="40">
        <v>-1.7139191558632898E-2</v>
      </c>
      <c r="AN356" s="40">
        <v>-2.1525627727022E-2</v>
      </c>
      <c r="AO356" s="40">
        <v>-2.59144119250082E-2</v>
      </c>
      <c r="AP356" s="40">
        <v>-1.9223644245496399E-2</v>
      </c>
      <c r="AQ356" s="40">
        <v>-2.9303420659106499E-2</v>
      </c>
      <c r="AR356" s="40">
        <v>-9.3710233586425402E-3</v>
      </c>
      <c r="AS356" s="40">
        <v>-1.29082076676256E-2</v>
      </c>
      <c r="AT356" s="40">
        <v>1.90065314203576E-2</v>
      </c>
      <c r="AU356" s="40">
        <v>0.282986737266118</v>
      </c>
      <c r="AV356" s="40">
        <v>0.34205398835782203</v>
      </c>
      <c r="AW356" s="40">
        <v>0.361795865556442</v>
      </c>
      <c r="AX356" s="40">
        <v>0.35693142638820302</v>
      </c>
      <c r="AY356" s="40">
        <v>0.16956396389136899</v>
      </c>
      <c r="AZ356" s="40">
        <v>-0.26482992450575199</v>
      </c>
      <c r="BA356" s="40">
        <v>-0.225522095009553</v>
      </c>
      <c r="BB356" s="40">
        <v>-0.187615406391685</v>
      </c>
      <c r="BC356" s="40">
        <v>-0.15417091431570601</v>
      </c>
      <c r="BD356" s="40">
        <v>-9.9935073690590404E-2</v>
      </c>
      <c r="BE356" s="40">
        <v>-2.5789676749733498E-2</v>
      </c>
      <c r="BF356" s="40">
        <v>-3.0798838869514799E-2</v>
      </c>
      <c r="BG356" s="40">
        <v>-1.04250113571901E-2</v>
      </c>
      <c r="BH356" s="40">
        <v>-7.8142838764092993E-3</v>
      </c>
      <c r="BI356" s="40">
        <v>-6.7665816510349098E-3</v>
      </c>
      <c r="BJ356" s="40">
        <v>-4.3000572104760198E-3</v>
      </c>
      <c r="BK356" s="40">
        <v>-1.07388156505193E-2</v>
      </c>
      <c r="BL356" s="40">
        <v>-1.45256593731666E-2</v>
      </c>
      <c r="BM356" s="40">
        <v>-1.64729876983957E-2</v>
      </c>
      <c r="BN356" s="40">
        <v>-9.37465323705753E-3</v>
      </c>
      <c r="BO356" s="40">
        <v>-2.0589362325893801E-2</v>
      </c>
      <c r="BP356" s="40">
        <v>-2.2586081191861098E-3</v>
      </c>
      <c r="BQ356" s="40">
        <v>-5.8427218936743996E-3</v>
      </c>
      <c r="BR356" s="40">
        <v>2.9974992884425501E-2</v>
      </c>
      <c r="BS356" s="40">
        <v>0.30299524397016597</v>
      </c>
      <c r="BT356" s="40">
        <v>0.36727509203713499</v>
      </c>
      <c r="BU356" s="40">
        <v>0.387390659474036</v>
      </c>
      <c r="BV356" s="40">
        <v>0.37801565570017098</v>
      </c>
      <c r="BW356" s="40">
        <v>0.197924857586813</v>
      </c>
      <c r="BX356" s="40">
        <v>-0.23771410489123099</v>
      </c>
      <c r="BY356" s="40">
        <v>-0.20583681975656401</v>
      </c>
      <c r="BZ356" s="40">
        <v>-0.167726553585368</v>
      </c>
      <c r="CA356" s="40">
        <v>-0.135350397144026</v>
      </c>
      <c r="CB356" s="40">
        <v>-8.5464577796956806E-2</v>
      </c>
      <c r="CC356" s="40">
        <v>-2.0670036489612201E-2</v>
      </c>
      <c r="CD356" s="40">
        <v>-2.39737778361808E-2</v>
      </c>
      <c r="CE356" s="40">
        <v>-5.6943392324902298E-3</v>
      </c>
      <c r="CF356" s="40">
        <v>-3.6786513722839699E-3</v>
      </c>
      <c r="CG356" s="40">
        <v>-3.1267773045055998E-3</v>
      </c>
      <c r="CH356" s="40">
        <v>2.4343399564774899E-4</v>
      </c>
      <c r="CI356" s="40">
        <v>-6.3059347938331399E-3</v>
      </c>
      <c r="CJ356" s="40">
        <v>-9.6775026150801805E-3</v>
      </c>
      <c r="CK356" s="40">
        <v>-9.9338860401715599E-3</v>
      </c>
      <c r="CL356" s="40">
        <v>-2.5532720672988801E-3</v>
      </c>
      <c r="CM356" s="40">
        <v>-1.4554032069685301E-2</v>
      </c>
      <c r="CN356" s="40">
        <v>2.6674290093240201E-3</v>
      </c>
      <c r="CO356" s="40">
        <v>-9.4918797001333701E-4</v>
      </c>
      <c r="CP356" s="40">
        <v>3.7571715881543503E-2</v>
      </c>
      <c r="CQ356" s="40">
        <v>0.31685307476207603</v>
      </c>
      <c r="CR356" s="40">
        <v>0.384743151615135</v>
      </c>
      <c r="CS356" s="40">
        <v>0.40511753577270798</v>
      </c>
      <c r="CT356" s="40">
        <v>0.39261852869338498</v>
      </c>
      <c r="CU356" s="40">
        <v>0.21756752616533601</v>
      </c>
      <c r="CV356" s="40">
        <v>-0.21893377082832299</v>
      </c>
      <c r="CW356" s="40">
        <v>-0.19220285808300699</v>
      </c>
      <c r="CX356" s="40">
        <v>-0.15395159471852901</v>
      </c>
      <c r="CY356" s="40">
        <v>-0.12231536428329801</v>
      </c>
      <c r="CZ356" s="40">
        <v>-7.5442356422064205E-2</v>
      </c>
      <c r="DA356" s="40">
        <v>-1.55503962294909E-2</v>
      </c>
      <c r="DB356" s="40">
        <v>-1.7148716802846801E-2</v>
      </c>
      <c r="DC356" s="40">
        <v>-9.6366710779031799E-4</v>
      </c>
      <c r="DD356" s="40">
        <v>4.5698113184135198E-4</v>
      </c>
      <c r="DE356" s="40">
        <v>5.1302704202371198E-4</v>
      </c>
      <c r="DF356" s="40">
        <v>4.7869252017715197E-3</v>
      </c>
      <c r="DG356" s="40">
        <v>-1.87305393714697E-3</v>
      </c>
      <c r="DH356" s="40">
        <v>-4.8293458569937603E-3</v>
      </c>
      <c r="DI356" s="40">
        <v>-3.3947843819474E-3</v>
      </c>
      <c r="DJ356" s="40">
        <v>4.2681091024597603E-3</v>
      </c>
      <c r="DK356" s="40">
        <v>-8.5187018134769196E-3</v>
      </c>
      <c r="DL356" s="40">
        <v>7.59346613783416E-3</v>
      </c>
      <c r="DM356" s="40">
        <v>3.9443459536477304E-3</v>
      </c>
      <c r="DN356" s="40">
        <v>4.5168438878661503E-2</v>
      </c>
      <c r="DO356" s="40">
        <v>0.33071090555398602</v>
      </c>
      <c r="DP356" s="40">
        <v>0.40221121119313502</v>
      </c>
      <c r="DQ356" s="40">
        <v>0.42284441207138002</v>
      </c>
      <c r="DR356" s="40">
        <v>0.40722140168659898</v>
      </c>
      <c r="DS356" s="40">
        <v>0.23721019474385999</v>
      </c>
      <c r="DT356" s="40">
        <v>-0.200153436765415</v>
      </c>
      <c r="DU356" s="40">
        <v>-0.17856889640945101</v>
      </c>
      <c r="DV356" s="40">
        <v>-0.14017663585168999</v>
      </c>
      <c r="DW356" s="40">
        <v>-0.10928033142257</v>
      </c>
      <c r="DX356" s="40">
        <v>-6.5420135047171604E-2</v>
      </c>
      <c r="DY356" s="40">
        <v>-8.1584488168585205E-3</v>
      </c>
      <c r="DZ356" s="40">
        <v>-7.2944126558565896E-3</v>
      </c>
      <c r="EA356" s="40">
        <v>5.8666720948627703E-3</v>
      </c>
      <c r="EB356" s="40">
        <v>6.4281776291013303E-3</v>
      </c>
      <c r="EC356" s="40">
        <v>5.7683264292462599E-3</v>
      </c>
      <c r="ED356" s="40">
        <v>1.1347004886868101E-2</v>
      </c>
      <c r="EE356" s="40">
        <v>4.52732197096663E-3</v>
      </c>
      <c r="EF356" s="40">
        <v>2.1706224968616201E-3</v>
      </c>
      <c r="EG356" s="40">
        <v>6.0466398446651203E-3</v>
      </c>
      <c r="EH356" s="40">
        <v>1.41171001108987E-2</v>
      </c>
      <c r="EI356" s="40">
        <v>1.9535651973585E-4</v>
      </c>
      <c r="EJ356" s="40">
        <v>1.47058813772906E-2</v>
      </c>
      <c r="EK356" s="40">
        <v>1.1009831727599E-2</v>
      </c>
      <c r="EL356" s="40">
        <v>5.6136900342729397E-2</v>
      </c>
      <c r="EM356" s="40">
        <v>0.35071941225803399</v>
      </c>
      <c r="EN356" s="40">
        <v>0.42743231487244798</v>
      </c>
      <c r="EO356" s="40">
        <v>0.44843920598897402</v>
      </c>
      <c r="EP356" s="40">
        <v>0.428305630998567</v>
      </c>
      <c r="EQ356" s="40">
        <v>0.26557108843930299</v>
      </c>
      <c r="ER356" s="40">
        <v>-0.173037617150894</v>
      </c>
      <c r="ES356" s="40">
        <v>-0.15888362115646201</v>
      </c>
      <c r="ET356" s="40">
        <v>-0.12028778304537401</v>
      </c>
      <c r="EU356" s="40">
        <v>-9.0459814250889795E-2</v>
      </c>
      <c r="EV356" s="40">
        <v>-5.0949639153538E-2</v>
      </c>
      <c r="EW356" s="40">
        <v>79.206411398040999</v>
      </c>
      <c r="EX356" s="40">
        <v>78.1568121104185</v>
      </c>
      <c r="EY356" s="40">
        <v>77.557613535173601</v>
      </c>
      <c r="EZ356" s="40">
        <v>74.504007123775594</v>
      </c>
      <c r="FA356" s="40">
        <v>73.305609973285797</v>
      </c>
      <c r="FB356" s="40">
        <v>72.805609973285797</v>
      </c>
      <c r="FC356" s="40">
        <v>72.454407836153194</v>
      </c>
      <c r="FD356" s="40">
        <v>71.752003561887804</v>
      </c>
      <c r="FE356" s="40">
        <v>74.747996438112196</v>
      </c>
      <c r="FF356" s="40">
        <v>79.946393588602007</v>
      </c>
      <c r="FG356" s="40">
        <v>84.495992876224406</v>
      </c>
      <c r="FH356" s="40">
        <v>87.946393588602007</v>
      </c>
      <c r="FI356" s="40">
        <v>92.297595725734595</v>
      </c>
      <c r="FJ356" s="40">
        <v>95.797595725734595</v>
      </c>
      <c r="FK356" s="40">
        <v>98</v>
      </c>
      <c r="FL356" s="40">
        <v>99.450400712377601</v>
      </c>
      <c r="FM356" s="40">
        <v>100.400801424755</v>
      </c>
      <c r="FN356" s="40">
        <v>101.252003561888</v>
      </c>
      <c r="FO356" s="40">
        <v>101.60320569901999</v>
      </c>
      <c r="FP356" s="40">
        <v>99.954407836153194</v>
      </c>
      <c r="FQ356" s="40">
        <v>94.553606411397993</v>
      </c>
      <c r="FR356" s="40">
        <v>89.652804986642906</v>
      </c>
      <c r="FS356" s="40">
        <v>85.904808548530696</v>
      </c>
      <c r="FT356" s="40">
        <v>84.206411398040999</v>
      </c>
      <c r="FU356" s="40">
        <v>4.61088029276112E-2</v>
      </c>
      <c r="FV356" s="40">
        <v>0</v>
      </c>
      <c r="FW356" s="40">
        <v>0</v>
      </c>
      <c r="FX356" s="41">
        <v>1</v>
      </c>
      <c r="FY356" s="22"/>
      <c r="FZ356" s="22"/>
    </row>
    <row r="357" spans="1:182" x14ac:dyDescent="0.2">
      <c r="A357" t="s">
        <v>42</v>
      </c>
      <c r="B357" t="s">
        <v>58</v>
      </c>
      <c r="C357" t="s">
        <v>3</v>
      </c>
      <c r="D357" t="s">
        <v>1</v>
      </c>
      <c r="E357" t="s">
        <v>1</v>
      </c>
      <c r="F357" s="22" t="s">
        <v>1</v>
      </c>
      <c r="G357" s="35">
        <v>43693</v>
      </c>
      <c r="H357" s="40">
        <v>66417</v>
      </c>
      <c r="I357" s="40">
        <v>81.0664566203871</v>
      </c>
      <c r="J357" s="40">
        <v>69.563527161247407</v>
      </c>
      <c r="K357" s="40">
        <v>61.3933540245663</v>
      </c>
      <c r="L357" s="40">
        <v>56.5674996018382</v>
      </c>
      <c r="M357" s="40">
        <v>53.920202365088699</v>
      </c>
      <c r="N357" s="40">
        <v>53.455507667489002</v>
      </c>
      <c r="O357" s="40">
        <v>55.869708803450898</v>
      </c>
      <c r="P357" s="40">
        <v>60.469547951027202</v>
      </c>
      <c r="Q357" s="40">
        <v>65.343751766272902</v>
      </c>
      <c r="R357" s="40">
        <v>73.284505778763602</v>
      </c>
      <c r="S357" s="40">
        <v>83.940878983321198</v>
      </c>
      <c r="T357" s="40">
        <v>97.844644543099704</v>
      </c>
      <c r="U357" s="40">
        <v>112.70111683016</v>
      </c>
      <c r="V357" s="40">
        <v>126.497117681666</v>
      </c>
      <c r="W357" s="40">
        <v>139.79072058584299</v>
      </c>
      <c r="X357" s="40">
        <v>154.21672890129</v>
      </c>
      <c r="Y357" s="40">
        <v>165.26559290392899</v>
      </c>
      <c r="Z357" s="40">
        <v>172.56353427195901</v>
      </c>
      <c r="AA357" s="40">
        <v>170.59676721443799</v>
      </c>
      <c r="AB357" s="40">
        <v>159.07685885712999</v>
      </c>
      <c r="AC357" s="40">
        <v>145.19914822418099</v>
      </c>
      <c r="AD357" s="40">
        <v>133.84544083807199</v>
      </c>
      <c r="AE357" s="40">
        <v>113.91598136911399</v>
      </c>
      <c r="AF357" s="40">
        <v>94.434205863837704</v>
      </c>
      <c r="AG357" s="40">
        <v>-1.1802077873121399</v>
      </c>
      <c r="AH357" s="40">
        <v>-0.63774116601623099</v>
      </c>
      <c r="AI357" s="40">
        <v>-0.33526877278206102</v>
      </c>
      <c r="AJ357" s="40">
        <v>-0.194106061598848</v>
      </c>
      <c r="AK357" s="40">
        <v>-0.193744753265845</v>
      </c>
      <c r="AL357" s="40">
        <v>-0.103226061091721</v>
      </c>
      <c r="AM357" s="40">
        <v>5.90633374532002E-2</v>
      </c>
      <c r="AN357" s="40">
        <v>0.11173572011578101</v>
      </c>
      <c r="AO357" s="40">
        <v>-0.15706746080540901</v>
      </c>
      <c r="AP357" s="40">
        <v>-9.8764171113034205E-2</v>
      </c>
      <c r="AQ357" s="40">
        <v>-6.3596710955576105E-2</v>
      </c>
      <c r="AR357" s="40">
        <v>4.0253467328565801E-2</v>
      </c>
      <c r="AS357" s="40">
        <v>-0.12592246320817699</v>
      </c>
      <c r="AT357" s="40">
        <v>0.82566484677777796</v>
      </c>
      <c r="AU357" s="40">
        <v>14.2191143592208</v>
      </c>
      <c r="AV357" s="40">
        <v>17.7047101457464</v>
      </c>
      <c r="AW357" s="40">
        <v>19.347620864047801</v>
      </c>
      <c r="AX357" s="40">
        <v>18.659285536647701</v>
      </c>
      <c r="AY357" s="40">
        <v>14.2848273404376</v>
      </c>
      <c r="AZ357" s="40">
        <v>-2.4503875022764201</v>
      </c>
      <c r="BA357" s="40">
        <v>-5.0578979363975698</v>
      </c>
      <c r="BB357" s="40">
        <v>-4.3136040823217101</v>
      </c>
      <c r="BC357" s="40">
        <v>-2.40984522637459</v>
      </c>
      <c r="BD357" s="40">
        <v>-1.16414608994368</v>
      </c>
      <c r="BE357" s="40">
        <v>-1.1420241885792799</v>
      </c>
      <c r="BF357" s="40">
        <v>-0.59821471748072497</v>
      </c>
      <c r="BG357" s="40">
        <v>-0.29786987119550401</v>
      </c>
      <c r="BH357" s="40">
        <v>-0.15303931616328301</v>
      </c>
      <c r="BI357" s="40">
        <v>-0.15617876359647201</v>
      </c>
      <c r="BJ357" s="40">
        <v>-6.8839644865065094E-2</v>
      </c>
      <c r="BK357" s="40">
        <v>9.5131985751571696E-2</v>
      </c>
      <c r="BL357" s="40">
        <v>0.14429083424611899</v>
      </c>
      <c r="BM357" s="40">
        <v>-0.12923793344083501</v>
      </c>
      <c r="BN357" s="40">
        <v>-6.8769990549844701E-2</v>
      </c>
      <c r="BO357" s="40">
        <v>-3.7599504341989699E-2</v>
      </c>
      <c r="BP357" s="40">
        <v>6.3504447783777201E-2</v>
      </c>
      <c r="BQ357" s="40">
        <v>-0.103127583700447</v>
      </c>
      <c r="BR357" s="40">
        <v>0.88021300194904695</v>
      </c>
      <c r="BS357" s="40">
        <v>14.2985003196615</v>
      </c>
      <c r="BT357" s="40">
        <v>17.788003387122199</v>
      </c>
      <c r="BU357" s="40">
        <v>19.4402405229857</v>
      </c>
      <c r="BV357" s="40">
        <v>18.769358287790201</v>
      </c>
      <c r="BW357" s="40">
        <v>14.393076824227499</v>
      </c>
      <c r="BX357" s="40">
        <v>-2.3682614953536398</v>
      </c>
      <c r="BY357" s="40">
        <v>-4.9857658240426304</v>
      </c>
      <c r="BZ357" s="40">
        <v>-4.2230295291197004</v>
      </c>
      <c r="CA357" s="40">
        <v>-2.3255196524230999</v>
      </c>
      <c r="CB357" s="40">
        <v>-1.1080022387995201</v>
      </c>
      <c r="CC357" s="40">
        <v>-1.11557834441445</v>
      </c>
      <c r="CD357" s="40">
        <v>-0.57083881963326799</v>
      </c>
      <c r="CE357" s="40">
        <v>-0.27196750588380803</v>
      </c>
      <c r="CF357" s="40">
        <v>-0.12459661337500599</v>
      </c>
      <c r="CG357" s="40">
        <v>-0.13016067358761199</v>
      </c>
      <c r="CH357" s="40">
        <v>-4.5023717736792201E-2</v>
      </c>
      <c r="CI357" s="40">
        <v>0.120113021688181</v>
      </c>
      <c r="CJ357" s="40">
        <v>0.16683840712112299</v>
      </c>
      <c r="CK357" s="40">
        <v>-0.109963287564386</v>
      </c>
      <c r="CL357" s="40">
        <v>-4.7996112462153101E-2</v>
      </c>
      <c r="CM357" s="40">
        <v>-1.9593918235931099E-2</v>
      </c>
      <c r="CN357" s="40">
        <v>7.9608006018291697E-2</v>
      </c>
      <c r="CO357" s="40">
        <v>-8.7339919592751405E-2</v>
      </c>
      <c r="CP357" s="40">
        <v>0.91799288805225798</v>
      </c>
      <c r="CQ357" s="40">
        <v>14.353482794031599</v>
      </c>
      <c r="CR357" s="40">
        <v>17.845692032365299</v>
      </c>
      <c r="CS357" s="40">
        <v>19.504388616621601</v>
      </c>
      <c r="CT357" s="40">
        <v>18.8455943399203</v>
      </c>
      <c r="CU357" s="40">
        <v>14.468050086943199</v>
      </c>
      <c r="CV357" s="40">
        <v>-2.3113812731369201</v>
      </c>
      <c r="CW357" s="40">
        <v>-4.9358073427594897</v>
      </c>
      <c r="CX357" s="40">
        <v>-4.1602978694865396</v>
      </c>
      <c r="CY357" s="40">
        <v>-2.2671160167827802</v>
      </c>
      <c r="CZ357" s="40">
        <v>-1.06911717852641</v>
      </c>
      <c r="DA357" s="40">
        <v>-1.0891325002496199</v>
      </c>
      <c r="DB357" s="40">
        <v>-0.54346292178581201</v>
      </c>
      <c r="DC357" s="40">
        <v>-0.24606514057211201</v>
      </c>
      <c r="DD357" s="40">
        <v>-9.6153910586729105E-2</v>
      </c>
      <c r="DE357" s="40">
        <v>-0.104142583578753</v>
      </c>
      <c r="DF357" s="40">
        <v>-2.1207790608519302E-2</v>
      </c>
      <c r="DG357" s="40">
        <v>0.145094057624791</v>
      </c>
      <c r="DH357" s="40">
        <v>0.189385979996127</v>
      </c>
      <c r="DI357" s="40">
        <v>-9.0688641687937402E-2</v>
      </c>
      <c r="DJ357" s="40">
        <v>-2.7222234374461401E-2</v>
      </c>
      <c r="DK357" s="40">
        <v>-1.5883321298726101E-3</v>
      </c>
      <c r="DL357" s="40">
        <v>9.5711564252806094E-2</v>
      </c>
      <c r="DM357" s="40">
        <v>-7.1552255485055602E-2</v>
      </c>
      <c r="DN357" s="40">
        <v>0.95577277415546802</v>
      </c>
      <c r="DO357" s="40">
        <v>14.4084652684018</v>
      </c>
      <c r="DP357" s="40">
        <v>17.903380677608499</v>
      </c>
      <c r="DQ357" s="40">
        <v>19.568536710257501</v>
      </c>
      <c r="DR357" s="40">
        <v>18.9218303920503</v>
      </c>
      <c r="DS357" s="40">
        <v>14.543023349658901</v>
      </c>
      <c r="DT357" s="40">
        <v>-2.2545010509201999</v>
      </c>
      <c r="DU357" s="40">
        <v>-4.88584886147635</v>
      </c>
      <c r="DV357" s="40">
        <v>-4.0975662098533698</v>
      </c>
      <c r="DW357" s="40">
        <v>-2.2087123811424498</v>
      </c>
      <c r="DX357" s="40">
        <v>-1.0302321182533001</v>
      </c>
      <c r="DY357" s="40">
        <v>-1.0509489015167599</v>
      </c>
      <c r="DZ357" s="40">
        <v>-0.50393647325030599</v>
      </c>
      <c r="EA357" s="40">
        <v>-0.208666238985556</v>
      </c>
      <c r="EB357" s="40">
        <v>-5.5087165151163499E-2</v>
      </c>
      <c r="EC357" s="40">
        <v>-6.6576593909379103E-2</v>
      </c>
      <c r="ED357" s="40">
        <v>1.3178625618136999E-2</v>
      </c>
      <c r="EE357" s="40">
        <v>0.181162705923163</v>
      </c>
      <c r="EF357" s="40">
        <v>0.22194109412646501</v>
      </c>
      <c r="EG357" s="40">
        <v>-6.2859114323363399E-2</v>
      </c>
      <c r="EH357" s="40">
        <v>2.77194618872808E-3</v>
      </c>
      <c r="EI357" s="40">
        <v>2.4408874483713799E-2</v>
      </c>
      <c r="EJ357" s="40">
        <v>0.118962544708017</v>
      </c>
      <c r="EK357" s="40">
        <v>-4.8757375977325199E-2</v>
      </c>
      <c r="EL357" s="40">
        <v>1.0103209293267399</v>
      </c>
      <c r="EM357" s="40">
        <v>14.4878512288425</v>
      </c>
      <c r="EN357" s="40">
        <v>17.986673918984199</v>
      </c>
      <c r="EO357" s="40">
        <v>19.6611563691953</v>
      </c>
      <c r="EP357" s="40">
        <v>19.0319031431928</v>
      </c>
      <c r="EQ357" s="40">
        <v>14.651272833448701</v>
      </c>
      <c r="ER357" s="40">
        <v>-2.1723750439974201</v>
      </c>
      <c r="ES357" s="40">
        <v>-4.8137167491214097</v>
      </c>
      <c r="ET357" s="40">
        <v>-4.0069916566513601</v>
      </c>
      <c r="EU357" s="40">
        <v>-2.12438680719097</v>
      </c>
      <c r="EV357" s="40">
        <v>-0.97408826710914598</v>
      </c>
      <c r="EW357" s="40">
        <v>80.6524608183921</v>
      </c>
      <c r="EX357" s="40">
        <v>78.916831667348205</v>
      </c>
      <c r="EY357" s="40">
        <v>77.076603200462998</v>
      </c>
      <c r="EZ357" s="40">
        <v>75.296000328979801</v>
      </c>
      <c r="FA357" s="40">
        <v>74.138238478801895</v>
      </c>
      <c r="FB357" s="40">
        <v>73.022837653903196</v>
      </c>
      <c r="FC357" s="40">
        <v>71.743387521046301</v>
      </c>
      <c r="FD357" s="40">
        <v>71.719329171917394</v>
      </c>
      <c r="FE357" s="40">
        <v>75.482255787752294</v>
      </c>
      <c r="FF357" s="40">
        <v>80.955426614772506</v>
      </c>
      <c r="FG357" s="40">
        <v>85.894271783766797</v>
      </c>
      <c r="FH357" s="40">
        <v>90.101436964897701</v>
      </c>
      <c r="FI357" s="40">
        <v>93.037221566649606</v>
      </c>
      <c r="FJ357" s="40">
        <v>95.457873084101706</v>
      </c>
      <c r="FK357" s="40">
        <v>97.912922928454506</v>
      </c>
      <c r="FL357" s="40">
        <v>98.945487959255402</v>
      </c>
      <c r="FM357" s="40">
        <v>99.414517969598293</v>
      </c>
      <c r="FN357" s="40">
        <v>98.661764177765406</v>
      </c>
      <c r="FO357" s="40">
        <v>96.9395462353705</v>
      </c>
      <c r="FP357" s="40">
        <v>93.384262602772793</v>
      </c>
      <c r="FQ357" s="40">
        <v>88.108841973643905</v>
      </c>
      <c r="FR357" s="40">
        <v>84.180428064939306</v>
      </c>
      <c r="FS357" s="40">
        <v>81.091670530398503</v>
      </c>
      <c r="FT357" s="40">
        <v>78.747649760436403</v>
      </c>
      <c r="FU357" s="40">
        <v>1.8820306439637901E-3</v>
      </c>
      <c r="FV357" s="40">
        <v>0</v>
      </c>
      <c r="FW357" s="40">
        <v>0</v>
      </c>
      <c r="FX357" s="41">
        <v>1</v>
      </c>
      <c r="FY357" s="22"/>
      <c r="FZ357" s="22"/>
    </row>
    <row r="358" spans="1:182" x14ac:dyDescent="0.2">
      <c r="A358" t="s">
        <v>42</v>
      </c>
      <c r="B358" t="s">
        <v>58</v>
      </c>
      <c r="C358" t="s">
        <v>3</v>
      </c>
      <c r="D358" t="s">
        <v>1</v>
      </c>
      <c r="E358" t="s">
        <v>1</v>
      </c>
      <c r="F358" s="22" t="s">
        <v>77</v>
      </c>
      <c r="G358" s="35">
        <v>43693</v>
      </c>
      <c r="H358" s="40">
        <v>54245</v>
      </c>
      <c r="I358" s="40">
        <v>67.330744611684807</v>
      </c>
      <c r="J358" s="40">
        <v>57.843800725718602</v>
      </c>
      <c r="K358" s="40">
        <v>51.042103612424498</v>
      </c>
      <c r="L358" s="40">
        <v>47.029946204023098</v>
      </c>
      <c r="M358" s="40">
        <v>44.785353870770599</v>
      </c>
      <c r="N358" s="40">
        <v>44.250112875396802</v>
      </c>
      <c r="O358" s="40">
        <v>46.017651812484999</v>
      </c>
      <c r="P358" s="40">
        <v>49.631875883671299</v>
      </c>
      <c r="Q358" s="40">
        <v>53.293862329476703</v>
      </c>
      <c r="R358" s="40">
        <v>59.666563067104804</v>
      </c>
      <c r="S358" s="40">
        <v>68.072193085259997</v>
      </c>
      <c r="T358" s="40">
        <v>79.024119961711406</v>
      </c>
      <c r="U358" s="40">
        <v>90.742299356767504</v>
      </c>
      <c r="V358" s="40">
        <v>101.740127476089</v>
      </c>
      <c r="W358" s="40">
        <v>112.585315409049</v>
      </c>
      <c r="X358" s="40">
        <v>123.88712343863899</v>
      </c>
      <c r="Y358" s="40">
        <v>132.62100944993301</v>
      </c>
      <c r="Z358" s="40">
        <v>138.39602532549</v>
      </c>
      <c r="AA358" s="40">
        <v>137.12174471221701</v>
      </c>
      <c r="AB358" s="40">
        <v>128.201125494558</v>
      </c>
      <c r="AC358" s="40">
        <v>117.863050719626</v>
      </c>
      <c r="AD358" s="40">
        <v>109.435060293239</v>
      </c>
      <c r="AE358" s="40">
        <v>93.798443943874801</v>
      </c>
      <c r="AF358" s="40">
        <v>78.186562290902302</v>
      </c>
      <c r="AG358" s="40">
        <v>-0.78208043429465901</v>
      </c>
      <c r="AH358" s="40">
        <v>-0.51378782816033497</v>
      </c>
      <c r="AI358" s="40">
        <v>-0.34098391957087598</v>
      </c>
      <c r="AJ358" s="40">
        <v>-0.20984142539084999</v>
      </c>
      <c r="AK358" s="40">
        <v>-0.28864541832754997</v>
      </c>
      <c r="AL358" s="40">
        <v>-0.220723938045671</v>
      </c>
      <c r="AM358" s="40">
        <v>-0.24205658133275501</v>
      </c>
      <c r="AN358" s="40">
        <v>-7.95887114188817E-2</v>
      </c>
      <c r="AO358" s="40">
        <v>-0.41669369467117201</v>
      </c>
      <c r="AP358" s="40">
        <v>-0.146672622671286</v>
      </c>
      <c r="AQ358" s="40">
        <v>-0.12837386189703701</v>
      </c>
      <c r="AR358" s="40">
        <v>4.9157217450175303E-2</v>
      </c>
      <c r="AS358" s="40">
        <v>-9.4961221527892506E-2</v>
      </c>
      <c r="AT358" s="40">
        <v>0.70888056734804905</v>
      </c>
      <c r="AU358" s="40">
        <v>8.1851521731136199</v>
      </c>
      <c r="AV358" s="40">
        <v>10.311416335649399</v>
      </c>
      <c r="AW358" s="40">
        <v>11.322803154133201</v>
      </c>
      <c r="AX358" s="40">
        <v>10.7178936762606</v>
      </c>
      <c r="AY358" s="40">
        <v>9.7046037174054707</v>
      </c>
      <c r="AZ358" s="40">
        <v>1.0866140140485701</v>
      </c>
      <c r="BA358" s="40">
        <v>-1.2432117401463201</v>
      </c>
      <c r="BB358" s="40">
        <v>-1.7783799412283401</v>
      </c>
      <c r="BC358" s="40">
        <v>-1.2253438193482</v>
      </c>
      <c r="BD358" s="40">
        <v>-0.78075302744230601</v>
      </c>
      <c r="BE358" s="40">
        <v>-0.74660690041481903</v>
      </c>
      <c r="BF358" s="40">
        <v>-0.479570283159722</v>
      </c>
      <c r="BG358" s="40">
        <v>-0.309868274987185</v>
      </c>
      <c r="BH358" s="40">
        <v>-0.17451479676100501</v>
      </c>
      <c r="BI358" s="40">
        <v>-0.25844009101029097</v>
      </c>
      <c r="BJ358" s="40">
        <v>-0.19020154730076699</v>
      </c>
      <c r="BK358" s="40">
        <v>-0.20557045303566099</v>
      </c>
      <c r="BL358" s="40">
        <v>-4.5821537006443501E-2</v>
      </c>
      <c r="BM358" s="40">
        <v>-0.38717205298332102</v>
      </c>
      <c r="BN358" s="40">
        <v>-0.123622039950073</v>
      </c>
      <c r="BO358" s="40">
        <v>-0.110282341740364</v>
      </c>
      <c r="BP358" s="40">
        <v>6.4968795159609405E-2</v>
      </c>
      <c r="BQ358" s="40">
        <v>-7.9390183103783998E-2</v>
      </c>
      <c r="BR358" s="40">
        <v>0.75569251533075599</v>
      </c>
      <c r="BS358" s="40">
        <v>8.2524690130473992</v>
      </c>
      <c r="BT358" s="40">
        <v>10.3764957381785</v>
      </c>
      <c r="BU358" s="40">
        <v>11.3859106834449</v>
      </c>
      <c r="BV358" s="40">
        <v>10.7826835341444</v>
      </c>
      <c r="BW358" s="40">
        <v>9.7811650187795802</v>
      </c>
      <c r="BX358" s="40">
        <v>1.14911587351274</v>
      </c>
      <c r="BY358" s="40">
        <v>-1.1866900148944499</v>
      </c>
      <c r="BZ358" s="40">
        <v>-1.7045458534484299</v>
      </c>
      <c r="CA358" s="40">
        <v>-1.1565949754254301</v>
      </c>
      <c r="CB358" s="40">
        <v>-0.73456483745498502</v>
      </c>
      <c r="CC358" s="40">
        <v>-0.72203803891160501</v>
      </c>
      <c r="CD358" s="40">
        <v>-0.45587131572818002</v>
      </c>
      <c r="CE358" s="40">
        <v>-0.28831767433517602</v>
      </c>
      <c r="CF358" s="40">
        <v>-0.15004768138642499</v>
      </c>
      <c r="CG358" s="40">
        <v>-0.23751997332394001</v>
      </c>
      <c r="CH358" s="40">
        <v>-0.16906183245029099</v>
      </c>
      <c r="CI358" s="40">
        <v>-0.18030027172369301</v>
      </c>
      <c r="CJ358" s="40">
        <v>-2.2434494872320299E-2</v>
      </c>
      <c r="CK358" s="40">
        <v>-0.36672545388120797</v>
      </c>
      <c r="CL358" s="40">
        <v>-0.10765727657566</v>
      </c>
      <c r="CM358" s="40">
        <v>-9.7752209991507494E-2</v>
      </c>
      <c r="CN358" s="40">
        <v>7.5919845714828196E-2</v>
      </c>
      <c r="CO358" s="40">
        <v>-6.8605729324834205E-2</v>
      </c>
      <c r="CP358" s="40">
        <v>0.78811432790174496</v>
      </c>
      <c r="CQ358" s="40">
        <v>8.2990924513202593</v>
      </c>
      <c r="CR358" s="40">
        <v>10.4215695341207</v>
      </c>
      <c r="CS358" s="40">
        <v>11.429618766003699</v>
      </c>
      <c r="CT358" s="40">
        <v>10.827556792347201</v>
      </c>
      <c r="CU358" s="40">
        <v>9.8341911428848903</v>
      </c>
      <c r="CV358" s="40">
        <v>1.1924044709800901</v>
      </c>
      <c r="CW358" s="40">
        <v>-1.14754324016545</v>
      </c>
      <c r="CX358" s="40">
        <v>-1.65340858917064</v>
      </c>
      <c r="CY358" s="40">
        <v>-1.1089797355520601</v>
      </c>
      <c r="CZ358" s="40">
        <v>-0.70257503777146502</v>
      </c>
      <c r="DA358" s="40">
        <v>-0.69746917740839098</v>
      </c>
      <c r="DB358" s="40">
        <v>-0.43217234829663698</v>
      </c>
      <c r="DC358" s="40">
        <v>-0.26676707368316699</v>
      </c>
      <c r="DD358" s="40">
        <v>-0.125580566011845</v>
      </c>
      <c r="DE358" s="40">
        <v>-0.21659985563758999</v>
      </c>
      <c r="DF358" s="40">
        <v>-0.147922117599814</v>
      </c>
      <c r="DG358" s="40">
        <v>-0.155030090411726</v>
      </c>
      <c r="DH358" s="40">
        <v>9.5254726180295799E-4</v>
      </c>
      <c r="DI358" s="40">
        <v>-0.34627885477909498</v>
      </c>
      <c r="DJ358" s="40">
        <v>-9.1692513201247605E-2</v>
      </c>
      <c r="DK358" s="40">
        <v>-8.5222078242651406E-2</v>
      </c>
      <c r="DL358" s="40">
        <v>8.6870896270047002E-2</v>
      </c>
      <c r="DM358" s="40">
        <v>-5.7821275545884399E-2</v>
      </c>
      <c r="DN358" s="40">
        <v>0.82053614047273304</v>
      </c>
      <c r="DO358" s="40">
        <v>8.3457158895931194</v>
      </c>
      <c r="DP358" s="40">
        <v>10.466643330062899</v>
      </c>
      <c r="DQ358" s="40">
        <v>11.473326848562399</v>
      </c>
      <c r="DR358" s="40">
        <v>10.872430050549999</v>
      </c>
      <c r="DS358" s="40">
        <v>9.8872172669902003</v>
      </c>
      <c r="DT358" s="40">
        <v>1.2356930684474301</v>
      </c>
      <c r="DU358" s="40">
        <v>-1.10839646543645</v>
      </c>
      <c r="DV358" s="40">
        <v>-1.60227132489284</v>
      </c>
      <c r="DW358" s="40">
        <v>-1.0613644956787001</v>
      </c>
      <c r="DX358" s="40">
        <v>-0.67058523808794601</v>
      </c>
      <c r="DY358" s="40">
        <v>-0.661995643528551</v>
      </c>
      <c r="DZ358" s="40">
        <v>-0.39795480329602501</v>
      </c>
      <c r="EA358" s="40">
        <v>-0.23565142909947601</v>
      </c>
      <c r="EB358" s="40">
        <v>-9.0253937382000701E-2</v>
      </c>
      <c r="EC358" s="40">
        <v>-0.18639452832033099</v>
      </c>
      <c r="ED358" s="40">
        <v>-0.11739972685491</v>
      </c>
      <c r="EE358" s="40">
        <v>-0.118543962114632</v>
      </c>
      <c r="EF358" s="40">
        <v>3.4719721674241102E-2</v>
      </c>
      <c r="EG358" s="40">
        <v>-0.31675721309124399</v>
      </c>
      <c r="EH358" s="40">
        <v>-6.8641930480034696E-2</v>
      </c>
      <c r="EI358" s="40">
        <v>-6.7130558085978106E-2</v>
      </c>
      <c r="EJ358" s="40">
        <v>0.10268247397948101</v>
      </c>
      <c r="EK358" s="40">
        <v>-4.2250237121776002E-2</v>
      </c>
      <c r="EL358" s="40">
        <v>0.86734808845544098</v>
      </c>
      <c r="EM358" s="40">
        <v>8.4130327295269005</v>
      </c>
      <c r="EN358" s="40">
        <v>10.531722732592</v>
      </c>
      <c r="EO358" s="40">
        <v>11.5364343778741</v>
      </c>
      <c r="EP358" s="40">
        <v>10.9372199084338</v>
      </c>
      <c r="EQ358" s="40">
        <v>9.9637785683643099</v>
      </c>
      <c r="ER358" s="40">
        <v>1.2981949279116001</v>
      </c>
      <c r="ES358" s="40">
        <v>-1.05187474018458</v>
      </c>
      <c r="ET358" s="40">
        <v>-1.52843723711294</v>
      </c>
      <c r="EU358" s="40">
        <v>-0.99261565175592903</v>
      </c>
      <c r="EV358" s="40">
        <v>-0.62439704810062502</v>
      </c>
      <c r="EW358" s="40">
        <v>80.4511820903586</v>
      </c>
      <c r="EX358" s="40">
        <v>78.723581795719198</v>
      </c>
      <c r="EY358" s="40">
        <v>76.9298294896561</v>
      </c>
      <c r="EZ358" s="40">
        <v>75.173506584897297</v>
      </c>
      <c r="FA358" s="40">
        <v>73.994390689306002</v>
      </c>
      <c r="FB358" s="40">
        <v>72.882285338733695</v>
      </c>
      <c r="FC358" s="40">
        <v>71.583045874701</v>
      </c>
      <c r="FD358" s="40">
        <v>71.579381434729001</v>
      </c>
      <c r="FE358" s="40">
        <v>75.325332759602603</v>
      </c>
      <c r="FF358" s="40">
        <v>80.792201065048801</v>
      </c>
      <c r="FG358" s="40">
        <v>85.767576471613395</v>
      </c>
      <c r="FH358" s="40">
        <v>89.925924280863796</v>
      </c>
      <c r="FI358" s="40">
        <v>92.863248902128703</v>
      </c>
      <c r="FJ358" s="40">
        <v>95.279956049353402</v>
      </c>
      <c r="FK358" s="40">
        <v>97.705973512967603</v>
      </c>
      <c r="FL358" s="40">
        <v>98.721144228378094</v>
      </c>
      <c r="FM358" s="40">
        <v>99.174002529047101</v>
      </c>
      <c r="FN358" s="40">
        <v>98.420642478115496</v>
      </c>
      <c r="FO358" s="40">
        <v>96.701129628786305</v>
      </c>
      <c r="FP358" s="40">
        <v>93.2145224722249</v>
      </c>
      <c r="FQ358" s="40">
        <v>88.036160599007502</v>
      </c>
      <c r="FR358" s="40">
        <v>84.160668204839894</v>
      </c>
      <c r="FS358" s="40">
        <v>81.105715010506302</v>
      </c>
      <c r="FT358" s="40">
        <v>78.749697754900794</v>
      </c>
      <c r="FU358" s="40">
        <v>1.6386060303538201E-3</v>
      </c>
      <c r="FV358" s="40">
        <v>0</v>
      </c>
      <c r="FW358" s="40">
        <v>0</v>
      </c>
      <c r="FX358" s="41">
        <v>1</v>
      </c>
      <c r="FY358" s="22"/>
      <c r="FZ358" s="22"/>
    </row>
    <row r="359" spans="1:182" x14ac:dyDescent="0.2">
      <c r="A359" t="s">
        <v>42</v>
      </c>
      <c r="B359" t="s">
        <v>58</v>
      </c>
      <c r="C359" t="s">
        <v>3</v>
      </c>
      <c r="D359" t="s">
        <v>1</v>
      </c>
      <c r="E359" t="s">
        <v>1</v>
      </c>
      <c r="F359" s="22" t="s">
        <v>78</v>
      </c>
      <c r="G359" s="35">
        <v>43693</v>
      </c>
      <c r="H359" s="40">
        <v>12172</v>
      </c>
      <c r="I359" s="40">
        <v>13.2527188396054</v>
      </c>
      <c r="J359" s="40">
        <v>11.252704871300899</v>
      </c>
      <c r="K359" s="40">
        <v>9.8654502089441891</v>
      </c>
      <c r="L359" s="40">
        <v>8.8949102554861206</v>
      </c>
      <c r="M359" s="40">
        <v>8.4541515281503994</v>
      </c>
      <c r="N359" s="40">
        <v>8.5133663487989999</v>
      </c>
      <c r="O359" s="40">
        <v>9.1129781823700693</v>
      </c>
      <c r="P359" s="40">
        <v>10.0801361260734</v>
      </c>
      <c r="Q359" s="40">
        <v>11.4325476675461</v>
      </c>
      <c r="R359" s="40">
        <v>13.067178080856699</v>
      </c>
      <c r="S359" s="40">
        <v>15.2794909886768</v>
      </c>
      <c r="T359" s="40">
        <v>18.454418242227</v>
      </c>
      <c r="U359" s="40">
        <v>21.660600229356501</v>
      </c>
      <c r="V359" s="40">
        <v>24.344213158195501</v>
      </c>
      <c r="W359" s="40">
        <v>27.0612146522861</v>
      </c>
      <c r="X359" s="40">
        <v>30.091421416131698</v>
      </c>
      <c r="Y359" s="40">
        <v>32.2843130778326</v>
      </c>
      <c r="Z359" s="40">
        <v>33.629498049623102</v>
      </c>
      <c r="AA359" s="40">
        <v>32.905014313539702</v>
      </c>
      <c r="AB359" s="40">
        <v>30.241587027826998</v>
      </c>
      <c r="AC359" s="40">
        <v>26.6623950183575</v>
      </c>
      <c r="AD359" s="40">
        <v>23.520133021581302</v>
      </c>
      <c r="AE359" s="40">
        <v>19.200596006326499</v>
      </c>
      <c r="AF359" s="40">
        <v>15.427497434851899</v>
      </c>
      <c r="AG359" s="40">
        <v>-0.68237368040030799</v>
      </c>
      <c r="AH359" s="40">
        <v>-0.36239980455369097</v>
      </c>
      <c r="AI359" s="40">
        <v>-0.20386455360042599</v>
      </c>
      <c r="AJ359" s="40">
        <v>-0.121348399129475</v>
      </c>
      <c r="AK359" s="40">
        <v>-2.9344471824719099E-2</v>
      </c>
      <c r="AL359" s="40">
        <v>3.8492038809518798E-2</v>
      </c>
      <c r="AM359" s="40">
        <v>0.106574822073199</v>
      </c>
      <c r="AN359" s="40">
        <v>1.44409869105297E-2</v>
      </c>
      <c r="AO359" s="40">
        <v>-8.9597527159296503E-2</v>
      </c>
      <c r="AP359" s="40">
        <v>-0.30743484804743898</v>
      </c>
      <c r="AQ359" s="40">
        <v>-0.108145640775239</v>
      </c>
      <c r="AR359" s="40">
        <v>-2.95608340248796E-3</v>
      </c>
      <c r="AS359" s="40">
        <v>-1.57099775109493E-2</v>
      </c>
      <c r="AT359" s="40">
        <v>8.4187850270729097E-3</v>
      </c>
      <c r="AU359" s="40">
        <v>6.0573983588850702</v>
      </c>
      <c r="AV359" s="40">
        <v>7.4827969450795999</v>
      </c>
      <c r="AW359" s="40">
        <v>7.9732048251379704</v>
      </c>
      <c r="AX359" s="40">
        <v>7.82331105021892</v>
      </c>
      <c r="AY359" s="40">
        <v>4.4353385255220497</v>
      </c>
      <c r="AZ359" s="40">
        <v>-3.78243043980188</v>
      </c>
      <c r="BA359" s="40">
        <v>-3.9413593265071398</v>
      </c>
      <c r="BB359" s="40">
        <v>-2.8010241908044402</v>
      </c>
      <c r="BC359" s="40">
        <v>-1.57740354626392</v>
      </c>
      <c r="BD359" s="40">
        <v>-0.70518515853791097</v>
      </c>
      <c r="BE359" s="40">
        <v>-0.67183213901864602</v>
      </c>
      <c r="BF359" s="40">
        <v>-0.35365606156923601</v>
      </c>
      <c r="BG359" s="40">
        <v>-0.196496202130551</v>
      </c>
      <c r="BH359" s="40">
        <v>-0.114067467380952</v>
      </c>
      <c r="BI359" s="40">
        <v>-2.22625684091107E-2</v>
      </c>
      <c r="BJ359" s="40">
        <v>4.4245474794973899E-2</v>
      </c>
      <c r="BK359" s="40">
        <v>0.114272299774813</v>
      </c>
      <c r="BL359" s="40">
        <v>2.4383528990342501E-2</v>
      </c>
      <c r="BM359" s="40">
        <v>-8.1065500843221505E-2</v>
      </c>
      <c r="BN359" s="40">
        <v>-0.29823426966836197</v>
      </c>
      <c r="BO359" s="40">
        <v>-9.9447400135641698E-2</v>
      </c>
      <c r="BP359" s="40">
        <v>4.4779209355638901E-3</v>
      </c>
      <c r="BQ359" s="40">
        <v>-8.2720234392260304E-3</v>
      </c>
      <c r="BR359" s="40">
        <v>2.5091759977758199E-2</v>
      </c>
      <c r="BS359" s="40">
        <v>6.0803785117328903</v>
      </c>
      <c r="BT359" s="40">
        <v>7.5116987908980697</v>
      </c>
      <c r="BU359" s="40">
        <v>8.0096161508604204</v>
      </c>
      <c r="BV359" s="40">
        <v>7.8613698295317</v>
      </c>
      <c r="BW359" s="40">
        <v>4.4730728927748498</v>
      </c>
      <c r="BX359" s="40">
        <v>-3.7500440755226201</v>
      </c>
      <c r="BY359" s="40">
        <v>-3.9137124881502698</v>
      </c>
      <c r="BZ359" s="40">
        <v>-2.7762895995905001</v>
      </c>
      <c r="CA359" s="40">
        <v>-1.55585554444275</v>
      </c>
      <c r="CB359" s="40">
        <v>-0.69011913917790502</v>
      </c>
      <c r="CC359" s="40">
        <v>-0.66453109957008905</v>
      </c>
      <c r="CD359" s="40">
        <v>-0.34760017181400599</v>
      </c>
      <c r="CE359" s="40">
        <v>-0.19139290434850401</v>
      </c>
      <c r="CF359" s="40">
        <v>-0.109024716231609</v>
      </c>
      <c r="CG359" s="40">
        <v>-1.7357663676850401E-2</v>
      </c>
      <c r="CH359" s="40">
        <v>4.8230287031980401E-2</v>
      </c>
      <c r="CI359" s="40">
        <v>0.119603549382355</v>
      </c>
      <c r="CJ359" s="40">
        <v>3.1269703347152997E-2</v>
      </c>
      <c r="CK359" s="40">
        <v>-7.5156245407564007E-2</v>
      </c>
      <c r="CL359" s="40">
        <v>-0.29186197711045903</v>
      </c>
      <c r="CM359" s="40">
        <v>-9.3423025165846593E-2</v>
      </c>
      <c r="CN359" s="40">
        <v>9.6266896941139702E-3</v>
      </c>
      <c r="CO359" s="40">
        <v>-3.1205191071670799E-3</v>
      </c>
      <c r="CP359" s="40">
        <v>3.6639411638218898E-2</v>
      </c>
      <c r="CQ359" s="40">
        <v>6.0962944955915397</v>
      </c>
      <c r="CR359" s="40">
        <v>7.5317161212691097</v>
      </c>
      <c r="CS359" s="40">
        <v>8.0348345241370502</v>
      </c>
      <c r="CT359" s="40">
        <v>7.8877292241464101</v>
      </c>
      <c r="CU359" s="40">
        <v>4.4992076005850796</v>
      </c>
      <c r="CV359" s="40">
        <v>-3.7276133782804202</v>
      </c>
      <c r="CW359" s="40">
        <v>-3.8945643721240302</v>
      </c>
      <c r="CX359" s="40">
        <v>-2.7591584970639702</v>
      </c>
      <c r="CY359" s="40">
        <v>-1.5409314640224401</v>
      </c>
      <c r="CZ359" s="40">
        <v>-0.67968446006432803</v>
      </c>
      <c r="DA359" s="40">
        <v>-0.65723006012153196</v>
      </c>
      <c r="DB359" s="40">
        <v>-0.34154428205877502</v>
      </c>
      <c r="DC359" s="40">
        <v>-0.18628960656645699</v>
      </c>
      <c r="DD359" s="40">
        <v>-0.103981965082266</v>
      </c>
      <c r="DE359" s="40">
        <v>-1.24527589445901E-2</v>
      </c>
      <c r="DF359" s="40">
        <v>5.2215099268987E-2</v>
      </c>
      <c r="DG359" s="40">
        <v>0.124934798989897</v>
      </c>
      <c r="DH359" s="40">
        <v>3.8155877703963399E-2</v>
      </c>
      <c r="DI359" s="40">
        <v>-6.9246989971906495E-2</v>
      </c>
      <c r="DJ359" s="40">
        <v>-0.28548968455255602</v>
      </c>
      <c r="DK359" s="40">
        <v>-8.7398650196051503E-2</v>
      </c>
      <c r="DL359" s="40">
        <v>1.4775458452664101E-2</v>
      </c>
      <c r="DM359" s="40">
        <v>2.0309852248918698E-3</v>
      </c>
      <c r="DN359" s="40">
        <v>4.8187063298679701E-2</v>
      </c>
      <c r="DO359" s="40">
        <v>6.1122104794501997</v>
      </c>
      <c r="DP359" s="40">
        <v>7.5517334516401498</v>
      </c>
      <c r="DQ359" s="40">
        <v>8.06005289741368</v>
      </c>
      <c r="DR359" s="40">
        <v>7.9140886187611299</v>
      </c>
      <c r="DS359" s="40">
        <v>4.5253423083952997</v>
      </c>
      <c r="DT359" s="40">
        <v>-3.70518268103821</v>
      </c>
      <c r="DU359" s="40">
        <v>-3.8754162560977998</v>
      </c>
      <c r="DV359" s="40">
        <v>-2.7420273945374398</v>
      </c>
      <c r="DW359" s="40">
        <v>-1.52600738360213</v>
      </c>
      <c r="DX359" s="40">
        <v>-0.66924978095075105</v>
      </c>
      <c r="DY359" s="40">
        <v>-0.64668851873986999</v>
      </c>
      <c r="DZ359" s="40">
        <v>-0.33280053907432</v>
      </c>
      <c r="EA359" s="40">
        <v>-0.17892125509658199</v>
      </c>
      <c r="EB359" s="40">
        <v>-9.6701033333742401E-2</v>
      </c>
      <c r="EC359" s="40">
        <v>-5.3708555289816396E-3</v>
      </c>
      <c r="ED359" s="40">
        <v>5.7968535254442101E-2</v>
      </c>
      <c r="EE359" s="40">
        <v>0.13263227669151101</v>
      </c>
      <c r="EF359" s="40">
        <v>4.8098419783776297E-2</v>
      </c>
      <c r="EG359" s="40">
        <v>-6.0714963655831497E-2</v>
      </c>
      <c r="EH359" s="40">
        <v>-0.27628910617347902</v>
      </c>
      <c r="EI359" s="40">
        <v>-7.8700409556454506E-2</v>
      </c>
      <c r="EJ359" s="40">
        <v>2.2209462790715898E-2</v>
      </c>
      <c r="EK359" s="40">
        <v>9.4689392966151205E-3</v>
      </c>
      <c r="EL359" s="40">
        <v>6.4860038249364996E-2</v>
      </c>
      <c r="EM359" s="40">
        <v>6.1351906322980199</v>
      </c>
      <c r="EN359" s="40">
        <v>7.5806352974586204</v>
      </c>
      <c r="EO359" s="40">
        <v>8.0964642231361292</v>
      </c>
      <c r="EP359" s="40">
        <v>7.9521473980739099</v>
      </c>
      <c r="EQ359" s="40">
        <v>4.5630766756481096</v>
      </c>
      <c r="ER359" s="40">
        <v>-3.6727963167589599</v>
      </c>
      <c r="ES359" s="40">
        <v>-3.8477694177409201</v>
      </c>
      <c r="ET359" s="40">
        <v>-2.7172928033235002</v>
      </c>
      <c r="EU359" s="40">
        <v>-1.5044593817809599</v>
      </c>
      <c r="EV359" s="40">
        <v>-0.65418376159074498</v>
      </c>
      <c r="EW359" s="40">
        <v>82.057646805134397</v>
      </c>
      <c r="EX359" s="40">
        <v>80.253116782497699</v>
      </c>
      <c r="EY359" s="40">
        <v>78.078350586985096</v>
      </c>
      <c r="EZ359" s="40">
        <v>76.015794326944999</v>
      </c>
      <c r="FA359" s="40">
        <v>74.899782704211603</v>
      </c>
      <c r="FB359" s="40">
        <v>73.7782724382607</v>
      </c>
      <c r="FC359" s="40">
        <v>72.573688022383493</v>
      </c>
      <c r="FD359" s="40">
        <v>72.464180209792701</v>
      </c>
      <c r="FE359" s="40">
        <v>76.383177754989902</v>
      </c>
      <c r="FF359" s="40">
        <v>81.958352492198898</v>
      </c>
      <c r="FG359" s="40">
        <v>86.791978876410596</v>
      </c>
      <c r="FH359" s="40">
        <v>91.295146722021201</v>
      </c>
      <c r="FI359" s="40">
        <v>94.238796343653306</v>
      </c>
      <c r="FJ359" s="40">
        <v>96.732358793336303</v>
      </c>
      <c r="FK359" s="40">
        <v>99.441646949572004</v>
      </c>
      <c r="FL359" s="40">
        <v>100.652227816593</v>
      </c>
      <c r="FM359" s="40">
        <v>101.225621395095</v>
      </c>
      <c r="FN359" s="40">
        <v>100.482820605828</v>
      </c>
      <c r="FO359" s="40">
        <v>98.743932254324903</v>
      </c>
      <c r="FP359" s="40">
        <v>94.788627300288397</v>
      </c>
      <c r="FQ359" s="40">
        <v>88.988218393587701</v>
      </c>
      <c r="FR359" s="40">
        <v>84.755989576539804</v>
      </c>
      <c r="FS359" s="40">
        <v>81.402226758885604</v>
      </c>
      <c r="FT359" s="40">
        <v>79.072546181576101</v>
      </c>
      <c r="FU359" s="40">
        <v>3.5608878519073502E-3</v>
      </c>
      <c r="FV359" s="40">
        <v>0</v>
      </c>
      <c r="FW359" s="40">
        <v>0</v>
      </c>
      <c r="FX359" s="41">
        <v>1</v>
      </c>
      <c r="FY359" s="22"/>
      <c r="FZ359" s="22"/>
    </row>
    <row r="360" spans="1:182" x14ac:dyDescent="0.2">
      <c r="A360" t="s">
        <v>42</v>
      </c>
      <c r="B360" t="s">
        <v>58</v>
      </c>
      <c r="C360" t="s">
        <v>3</v>
      </c>
      <c r="D360" t="s">
        <v>1</v>
      </c>
      <c r="E360" t="s">
        <v>77</v>
      </c>
      <c r="F360" s="22" t="s">
        <v>1</v>
      </c>
      <c r="G360" s="35">
        <v>43693</v>
      </c>
      <c r="H360" s="40">
        <v>41177</v>
      </c>
      <c r="I360" s="40">
        <v>49.226912042280802</v>
      </c>
      <c r="J360" s="40">
        <v>42.427484530370599</v>
      </c>
      <c r="K360" s="40">
        <v>37.7786468088077</v>
      </c>
      <c r="L360" s="40">
        <v>35.179480247011597</v>
      </c>
      <c r="M360" s="40">
        <v>33.848574943347202</v>
      </c>
      <c r="N360" s="40">
        <v>34.237398101440299</v>
      </c>
      <c r="O360" s="40">
        <v>36.656563741107803</v>
      </c>
      <c r="P360" s="40">
        <v>39.601280857174999</v>
      </c>
      <c r="Q360" s="40">
        <v>42.163483224901</v>
      </c>
      <c r="R360" s="40">
        <v>46.079446318514798</v>
      </c>
      <c r="S360" s="40">
        <v>51.529641807321298</v>
      </c>
      <c r="T360" s="40">
        <v>59.2898670445785</v>
      </c>
      <c r="U360" s="40">
        <v>67.544346539789899</v>
      </c>
      <c r="V360" s="40">
        <v>75.292939692670004</v>
      </c>
      <c r="W360" s="40">
        <v>83.054261490866594</v>
      </c>
      <c r="X360" s="40">
        <v>92.078117869674998</v>
      </c>
      <c r="Y360" s="40">
        <v>99.377803597019806</v>
      </c>
      <c r="Z360" s="40">
        <v>104.69522990789601</v>
      </c>
      <c r="AA360" s="40">
        <v>103.989243664578</v>
      </c>
      <c r="AB360" s="40">
        <v>96.953302311861705</v>
      </c>
      <c r="AC360" s="40">
        <v>88.312325451393704</v>
      </c>
      <c r="AD360" s="40">
        <v>81.4330551741254</v>
      </c>
      <c r="AE360" s="40">
        <v>69.122118048667005</v>
      </c>
      <c r="AF360" s="40">
        <v>57.352651549676601</v>
      </c>
      <c r="AG360" s="40">
        <v>-1.0568657846387799</v>
      </c>
      <c r="AH360" s="40">
        <v>-0.51706221685035603</v>
      </c>
      <c r="AI360" s="40">
        <v>-0.215566086047254</v>
      </c>
      <c r="AJ360" s="40">
        <v>0.12370041939343999</v>
      </c>
      <c r="AK360" s="40">
        <v>8.6177821694319603E-2</v>
      </c>
      <c r="AL360" s="40">
        <v>0.292311401265196</v>
      </c>
      <c r="AM360" s="40">
        <v>0.37589062693750902</v>
      </c>
      <c r="AN360" s="40">
        <v>0.28239084237467599</v>
      </c>
      <c r="AO360" s="40">
        <v>-1.8616017192665198E-2</v>
      </c>
      <c r="AP360" s="40">
        <v>-0.28614702126774</v>
      </c>
      <c r="AQ360" s="40">
        <v>-8.1975084786730795E-2</v>
      </c>
      <c r="AR360" s="40">
        <v>0.17536425991678001</v>
      </c>
      <c r="AS360" s="40">
        <v>-0.22099883140485199</v>
      </c>
      <c r="AT360" s="40">
        <v>0.25013437606838801</v>
      </c>
      <c r="AU360" s="40">
        <v>10.1724330596188</v>
      </c>
      <c r="AV360" s="40">
        <v>13.0475997282948</v>
      </c>
      <c r="AW360" s="40">
        <v>14.027367514496801</v>
      </c>
      <c r="AX360" s="40">
        <v>13.710785408497699</v>
      </c>
      <c r="AY360" s="40">
        <v>10.9425925801667</v>
      </c>
      <c r="AZ360" s="40">
        <v>-1.20300093397365</v>
      </c>
      <c r="BA360" s="40">
        <v>-3.5687284040102498</v>
      </c>
      <c r="BB360" s="40">
        <v>-2.84373631864915</v>
      </c>
      <c r="BC360" s="40">
        <v>-1.5033128143519501</v>
      </c>
      <c r="BD360" s="40">
        <v>-0.705071035858297</v>
      </c>
      <c r="BE360" s="40">
        <v>-1.02765674337658</v>
      </c>
      <c r="BF360" s="40">
        <v>-0.48707150061501903</v>
      </c>
      <c r="BG360" s="40">
        <v>-0.188280596354999</v>
      </c>
      <c r="BH360" s="40">
        <v>0.15025791288065701</v>
      </c>
      <c r="BI360" s="40">
        <v>0.111021308171633</v>
      </c>
      <c r="BJ360" s="40">
        <v>0.31398104324709197</v>
      </c>
      <c r="BK360" s="40">
        <v>0.40255748323290902</v>
      </c>
      <c r="BL360" s="40">
        <v>0.30673420656713501</v>
      </c>
      <c r="BM360" s="40">
        <v>5.4375543276108697E-3</v>
      </c>
      <c r="BN360" s="40">
        <v>-0.26412050643766699</v>
      </c>
      <c r="BO360" s="40">
        <v>-6.5209641683746294E-2</v>
      </c>
      <c r="BP360" s="40">
        <v>0.18809115675180699</v>
      </c>
      <c r="BQ360" s="40">
        <v>-0.208543335886818</v>
      </c>
      <c r="BR360" s="40">
        <v>0.28882021491590498</v>
      </c>
      <c r="BS360" s="40">
        <v>10.224859371889901</v>
      </c>
      <c r="BT360" s="40">
        <v>13.1157135373714</v>
      </c>
      <c r="BU360" s="40">
        <v>14.102897044263701</v>
      </c>
      <c r="BV360" s="40">
        <v>13.7899136303853</v>
      </c>
      <c r="BW360" s="40">
        <v>11.023978967553401</v>
      </c>
      <c r="BX360" s="40">
        <v>-1.1423377114092601</v>
      </c>
      <c r="BY360" s="40">
        <v>-3.5160661015718899</v>
      </c>
      <c r="BZ360" s="40">
        <v>-2.7870254612287999</v>
      </c>
      <c r="CA360" s="40">
        <v>-1.4472377490786801</v>
      </c>
      <c r="CB360" s="40">
        <v>-0.66476253203244795</v>
      </c>
      <c r="CC360" s="40">
        <v>-1.00742665037701</v>
      </c>
      <c r="CD360" s="40">
        <v>-0.466300021910244</v>
      </c>
      <c r="CE360" s="40">
        <v>-0.16938274931311301</v>
      </c>
      <c r="CF360" s="40">
        <v>0.16865155196860701</v>
      </c>
      <c r="CG360" s="40">
        <v>0.12822783122585099</v>
      </c>
      <c r="CH360" s="40">
        <v>0.32898937127217198</v>
      </c>
      <c r="CI360" s="40">
        <v>0.42102686666865802</v>
      </c>
      <c r="CJ360" s="40">
        <v>0.32359434645037199</v>
      </c>
      <c r="CK360" s="40">
        <v>2.2096984688880002E-2</v>
      </c>
      <c r="CL360" s="40">
        <v>-0.248865009365071</v>
      </c>
      <c r="CM360" s="40">
        <v>-5.3597946862686097E-2</v>
      </c>
      <c r="CN360" s="40">
        <v>0.19690576673018301</v>
      </c>
      <c r="CO360" s="40">
        <v>-0.19991669763382999</v>
      </c>
      <c r="CP360" s="40">
        <v>0.31561390905418302</v>
      </c>
      <c r="CQ360" s="40">
        <v>10.2611696760643</v>
      </c>
      <c r="CR360" s="40">
        <v>13.162888954044799</v>
      </c>
      <c r="CS360" s="40">
        <v>14.1552085664968</v>
      </c>
      <c r="CT360" s="40">
        <v>13.8447175958187</v>
      </c>
      <c r="CU360" s="40">
        <v>11.0803469315325</v>
      </c>
      <c r="CV360" s="40">
        <v>-1.1003225482577299</v>
      </c>
      <c r="CW360" s="40">
        <v>-3.4795923513266702</v>
      </c>
      <c r="CX360" s="40">
        <v>-2.7477476941360499</v>
      </c>
      <c r="CY360" s="40">
        <v>-1.4084003296901999</v>
      </c>
      <c r="CZ360" s="40">
        <v>-0.63684498507325105</v>
      </c>
      <c r="DA360" s="40">
        <v>-0.98719655737743495</v>
      </c>
      <c r="DB360" s="40">
        <v>-0.44552854320546997</v>
      </c>
      <c r="DC360" s="40">
        <v>-0.15048490227122599</v>
      </c>
      <c r="DD360" s="40">
        <v>0.18704519105655701</v>
      </c>
      <c r="DE360" s="40">
        <v>0.14543435428007001</v>
      </c>
      <c r="DF360" s="40">
        <v>0.34399769929725199</v>
      </c>
      <c r="DG360" s="40">
        <v>0.43949625010440602</v>
      </c>
      <c r="DH360" s="40">
        <v>0.34045448633360897</v>
      </c>
      <c r="DI360" s="40">
        <v>3.8756415050149103E-2</v>
      </c>
      <c r="DJ360" s="40">
        <v>-0.23360951229247501</v>
      </c>
      <c r="DK360" s="40">
        <v>-4.1986252041625899E-2</v>
      </c>
      <c r="DL360" s="40">
        <v>0.205720376708559</v>
      </c>
      <c r="DM360" s="40">
        <v>-0.19129005938084201</v>
      </c>
      <c r="DN360" s="40">
        <v>0.342407603192462</v>
      </c>
      <c r="DO360" s="40">
        <v>10.297479980238601</v>
      </c>
      <c r="DP360" s="40">
        <v>13.210064370718101</v>
      </c>
      <c r="DQ360" s="40">
        <v>14.20752008873</v>
      </c>
      <c r="DR360" s="40">
        <v>13.899521561252101</v>
      </c>
      <c r="DS360" s="40">
        <v>11.1367148955116</v>
      </c>
      <c r="DT360" s="40">
        <v>-1.0583073851061899</v>
      </c>
      <c r="DU360" s="40">
        <v>-3.4431186010814598</v>
      </c>
      <c r="DV360" s="40">
        <v>-2.7084699270432901</v>
      </c>
      <c r="DW360" s="40">
        <v>-1.3695629103017299</v>
      </c>
      <c r="DX360" s="40">
        <v>-0.60892743811405503</v>
      </c>
      <c r="DY360" s="40">
        <v>-0.95798751611523403</v>
      </c>
      <c r="DZ360" s="40">
        <v>-0.41553782697013297</v>
      </c>
      <c r="EA360" s="40">
        <v>-0.123199412578971</v>
      </c>
      <c r="EB360" s="40">
        <v>0.21360268454377501</v>
      </c>
      <c r="EC360" s="40">
        <v>0.170277840757383</v>
      </c>
      <c r="ED360" s="40">
        <v>0.36566734127914802</v>
      </c>
      <c r="EE360" s="40">
        <v>0.46616310639980602</v>
      </c>
      <c r="EF360" s="40">
        <v>0.364797850526069</v>
      </c>
      <c r="EG360" s="40">
        <v>6.2809986570425094E-2</v>
      </c>
      <c r="EH360" s="40">
        <v>-0.211582997462402</v>
      </c>
      <c r="EI360" s="40">
        <v>-2.5220808938641301E-2</v>
      </c>
      <c r="EJ360" s="40">
        <v>0.21844727354358701</v>
      </c>
      <c r="EK360" s="40">
        <v>-0.17883456386280799</v>
      </c>
      <c r="EL360" s="40">
        <v>0.38109344203997803</v>
      </c>
      <c r="EM360" s="40">
        <v>10.3499062925098</v>
      </c>
      <c r="EN360" s="40">
        <v>13.2781781797947</v>
      </c>
      <c r="EO360" s="40">
        <v>14.283049618496801</v>
      </c>
      <c r="EP360" s="40">
        <v>13.978649783139801</v>
      </c>
      <c r="EQ360" s="40">
        <v>11.2181012828982</v>
      </c>
      <c r="ER360" s="40">
        <v>-0.99764416254180399</v>
      </c>
      <c r="ES360" s="40">
        <v>-3.3904562986430902</v>
      </c>
      <c r="ET360" s="40">
        <v>-2.6517590696229401</v>
      </c>
      <c r="EU360" s="40">
        <v>-1.3134878450284599</v>
      </c>
      <c r="EV360" s="40">
        <v>-0.56861893428820498</v>
      </c>
      <c r="EW360" s="40">
        <v>79.119283019470103</v>
      </c>
      <c r="EX360" s="40">
        <v>77.509839463117402</v>
      </c>
      <c r="EY360" s="40">
        <v>75.781512074198602</v>
      </c>
      <c r="EZ360" s="40">
        <v>73.901494513639705</v>
      </c>
      <c r="FA360" s="40">
        <v>72.784082495811205</v>
      </c>
      <c r="FB360" s="40">
        <v>71.741793414994206</v>
      </c>
      <c r="FC360" s="40">
        <v>70.571457525853702</v>
      </c>
      <c r="FD360" s="40">
        <v>70.593531703722704</v>
      </c>
      <c r="FE360" s="40">
        <v>74.448701707049906</v>
      </c>
      <c r="FF360" s="40">
        <v>79.833617401029201</v>
      </c>
      <c r="FG360" s="40">
        <v>84.921965589559207</v>
      </c>
      <c r="FH360" s="40">
        <v>89.241960314101405</v>
      </c>
      <c r="FI360" s="40">
        <v>92.080771312325496</v>
      </c>
      <c r="FJ360" s="40">
        <v>94.327915608547599</v>
      </c>
      <c r="FK360" s="40">
        <v>96.608876114540493</v>
      </c>
      <c r="FL360" s="40">
        <v>97.527641631676801</v>
      </c>
      <c r="FM360" s="40">
        <v>97.847346507111794</v>
      </c>
      <c r="FN360" s="40">
        <v>96.860189050597498</v>
      </c>
      <c r="FO360" s="40">
        <v>94.950723846308804</v>
      </c>
      <c r="FP360" s="40">
        <v>91.202062315830005</v>
      </c>
      <c r="FQ360" s="40">
        <v>85.789909253244801</v>
      </c>
      <c r="FR360" s="40">
        <v>81.924111153361693</v>
      </c>
      <c r="FS360" s="40">
        <v>78.9943674361229</v>
      </c>
      <c r="FT360" s="40">
        <v>76.809662835774404</v>
      </c>
      <c r="FU360" s="40">
        <v>2.2848041045686698E-3</v>
      </c>
      <c r="FV360" s="40">
        <v>0</v>
      </c>
      <c r="FW360" s="40">
        <v>0</v>
      </c>
      <c r="FX360" s="41">
        <v>1</v>
      </c>
      <c r="FY360" s="22"/>
      <c r="FZ360" s="22"/>
    </row>
    <row r="361" spans="1:182" x14ac:dyDescent="0.2">
      <c r="A361" t="s">
        <v>42</v>
      </c>
      <c r="B361" t="s">
        <v>58</v>
      </c>
      <c r="C361" t="s">
        <v>3</v>
      </c>
      <c r="D361" t="s">
        <v>1</v>
      </c>
      <c r="E361" t="s">
        <v>77</v>
      </c>
      <c r="F361" s="22" t="s">
        <v>77</v>
      </c>
      <c r="G361" s="35">
        <v>43693</v>
      </c>
      <c r="H361" s="40">
        <v>33220</v>
      </c>
      <c r="I361" s="40">
        <v>40.621011611315303</v>
      </c>
      <c r="J361" s="40">
        <v>35.080459555490599</v>
      </c>
      <c r="K361" s="40">
        <v>31.211089461069001</v>
      </c>
      <c r="L361" s="40">
        <v>29.056441588723999</v>
      </c>
      <c r="M361" s="40">
        <v>27.9020212136368</v>
      </c>
      <c r="N361" s="40">
        <v>28.141270234978499</v>
      </c>
      <c r="O361" s="40">
        <v>30.008439521624599</v>
      </c>
      <c r="P361" s="40">
        <v>32.246618253983499</v>
      </c>
      <c r="Q361" s="40">
        <v>34.076147909863103</v>
      </c>
      <c r="R361" s="40">
        <v>37.146007968479601</v>
      </c>
      <c r="S361" s="40">
        <v>41.422008260698099</v>
      </c>
      <c r="T361" s="40">
        <v>47.393072380795303</v>
      </c>
      <c r="U361" s="40">
        <v>53.8038806906237</v>
      </c>
      <c r="V361" s="40">
        <v>59.931980539932603</v>
      </c>
      <c r="W361" s="40">
        <v>66.097418910629401</v>
      </c>
      <c r="X361" s="40">
        <v>73.089101763123097</v>
      </c>
      <c r="Y361" s="40">
        <v>78.844521548282501</v>
      </c>
      <c r="Z361" s="40">
        <v>83.135777806714401</v>
      </c>
      <c r="AA361" s="40">
        <v>82.765681737167696</v>
      </c>
      <c r="AB361" s="40">
        <v>77.360578228086098</v>
      </c>
      <c r="AC361" s="40">
        <v>70.971162923299303</v>
      </c>
      <c r="AD361" s="40">
        <v>66.008541399616206</v>
      </c>
      <c r="AE361" s="40">
        <v>56.421374083275801</v>
      </c>
      <c r="AF361" s="40">
        <v>47.056134745707602</v>
      </c>
      <c r="AG361" s="40">
        <v>-0.57524742441919496</v>
      </c>
      <c r="AH361" s="40">
        <v>-0.308333245294863</v>
      </c>
      <c r="AI361" s="40">
        <v>-0.157327727489701</v>
      </c>
      <c r="AJ361" s="40">
        <v>5.3895368203587903E-2</v>
      </c>
      <c r="AK361" s="40">
        <v>-5.17990318341102E-2</v>
      </c>
      <c r="AL361" s="40">
        <v>9.8065580731804006E-2</v>
      </c>
      <c r="AM361" s="40">
        <v>0.17607111909096301</v>
      </c>
      <c r="AN361" s="40">
        <v>0.110107881976873</v>
      </c>
      <c r="AO361" s="40">
        <v>-0.11369033453466</v>
      </c>
      <c r="AP361" s="40">
        <v>-0.14549504168140701</v>
      </c>
      <c r="AQ361" s="40">
        <v>-8.7332355489947902E-2</v>
      </c>
      <c r="AR361" s="40">
        <v>0.118140485433713</v>
      </c>
      <c r="AS361" s="40">
        <v>-0.15756343737609199</v>
      </c>
      <c r="AT361" s="40">
        <v>0.285114341763684</v>
      </c>
      <c r="AU361" s="40">
        <v>6.1631021659359702</v>
      </c>
      <c r="AV361" s="40">
        <v>7.9916183811688297</v>
      </c>
      <c r="AW361" s="40">
        <v>8.7259710958986894</v>
      </c>
      <c r="AX361" s="40">
        <v>8.4699110676255902</v>
      </c>
      <c r="AY361" s="40">
        <v>7.7822474338524197</v>
      </c>
      <c r="AZ361" s="40">
        <v>1.2114009462486499</v>
      </c>
      <c r="BA361" s="40">
        <v>-1.0462791692901099</v>
      </c>
      <c r="BB361" s="40">
        <v>-0.99598730592058904</v>
      </c>
      <c r="BC361" s="40">
        <v>-0.55865358564022605</v>
      </c>
      <c r="BD361" s="40">
        <v>-0.37849114160634301</v>
      </c>
      <c r="BE361" s="40">
        <v>-0.54990386816210901</v>
      </c>
      <c r="BF361" s="40">
        <v>-0.28172440978259999</v>
      </c>
      <c r="BG361" s="40">
        <v>-0.132192460590978</v>
      </c>
      <c r="BH361" s="40">
        <v>7.7391591533126705E-2</v>
      </c>
      <c r="BI361" s="40">
        <v>-3.0796977247079499E-2</v>
      </c>
      <c r="BJ361" s="40">
        <v>0.11828221131073501</v>
      </c>
      <c r="BK361" s="40">
        <v>0.20178737745969799</v>
      </c>
      <c r="BL361" s="40">
        <v>0.13404084021453699</v>
      </c>
      <c r="BM361" s="40">
        <v>-9.1769105401832501E-2</v>
      </c>
      <c r="BN361" s="40">
        <v>-0.12592361826897</v>
      </c>
      <c r="BO361" s="40">
        <v>-7.0524611440101706E-2</v>
      </c>
      <c r="BP361" s="40">
        <v>0.128816643694419</v>
      </c>
      <c r="BQ361" s="40">
        <v>-0.14715430063426699</v>
      </c>
      <c r="BR361" s="40">
        <v>0.31562413673374701</v>
      </c>
      <c r="BS361" s="40">
        <v>6.2053812135692397</v>
      </c>
      <c r="BT361" s="40">
        <v>8.0457355917802396</v>
      </c>
      <c r="BU361" s="40">
        <v>8.7837393112909492</v>
      </c>
      <c r="BV361" s="40">
        <v>8.5262213568220009</v>
      </c>
      <c r="BW361" s="40">
        <v>7.8448521554943298</v>
      </c>
      <c r="BX361" s="40">
        <v>1.25877358078942</v>
      </c>
      <c r="BY361" s="40">
        <v>-1.0036738956506499</v>
      </c>
      <c r="BZ361" s="40">
        <v>-0.94958564502126497</v>
      </c>
      <c r="CA361" s="40">
        <v>-0.511986766455514</v>
      </c>
      <c r="CB361" s="40">
        <v>-0.34317371882848802</v>
      </c>
      <c r="CC361" s="40">
        <v>-0.53235099830176802</v>
      </c>
      <c r="CD361" s="40">
        <v>-0.26329521136450501</v>
      </c>
      <c r="CE361" s="40">
        <v>-0.114783851305732</v>
      </c>
      <c r="CF361" s="40">
        <v>9.3665004235324395E-2</v>
      </c>
      <c r="CG361" s="40">
        <v>-1.6251018218031502E-2</v>
      </c>
      <c r="CH361" s="40">
        <v>0.13228418806438699</v>
      </c>
      <c r="CI361" s="40">
        <v>0.21959837966721599</v>
      </c>
      <c r="CJ361" s="40">
        <v>0.15061673418369001</v>
      </c>
      <c r="CK361" s="40">
        <v>-7.6586528882419694E-2</v>
      </c>
      <c r="CL361" s="40">
        <v>-0.112368510033357</v>
      </c>
      <c r="CM361" s="40">
        <v>-5.8883619112105302E-2</v>
      </c>
      <c r="CN361" s="40">
        <v>0.136210918383324</v>
      </c>
      <c r="CO361" s="40">
        <v>-0.13994496423592001</v>
      </c>
      <c r="CP361" s="40">
        <v>0.33675512778893801</v>
      </c>
      <c r="CQ361" s="40">
        <v>6.2346635531666399</v>
      </c>
      <c r="CR361" s="40">
        <v>8.0832170069940599</v>
      </c>
      <c r="CS361" s="40">
        <v>8.8237494012940498</v>
      </c>
      <c r="CT361" s="40">
        <v>8.5652216915830905</v>
      </c>
      <c r="CU361" s="40">
        <v>7.8882119949926297</v>
      </c>
      <c r="CV361" s="40">
        <v>1.29158372316253</v>
      </c>
      <c r="CW361" s="40">
        <v>-0.97416561291512505</v>
      </c>
      <c r="CX361" s="40">
        <v>-0.91744799603438298</v>
      </c>
      <c r="CY361" s="40">
        <v>-0.47966546964791501</v>
      </c>
      <c r="CZ361" s="40">
        <v>-0.31871297939895099</v>
      </c>
      <c r="DA361" s="40">
        <v>-0.51479812844142703</v>
      </c>
      <c r="DB361" s="40">
        <v>-0.24486601294641</v>
      </c>
      <c r="DC361" s="40">
        <v>-9.7375242020486599E-2</v>
      </c>
      <c r="DD361" s="40">
        <v>0.109938416937522</v>
      </c>
      <c r="DE361" s="40">
        <v>-1.70505918898347E-3</v>
      </c>
      <c r="DF361" s="40">
        <v>0.14628616481803899</v>
      </c>
      <c r="DG361" s="40">
        <v>0.23740938187473501</v>
      </c>
      <c r="DH361" s="40">
        <v>0.167192628152842</v>
      </c>
      <c r="DI361" s="40">
        <v>-6.1403952363006803E-2</v>
      </c>
      <c r="DJ361" s="40">
        <v>-9.8813401797744296E-2</v>
      </c>
      <c r="DK361" s="40">
        <v>-4.7242626784108802E-2</v>
      </c>
      <c r="DL361" s="40">
        <v>0.14360519307222799</v>
      </c>
      <c r="DM361" s="40">
        <v>-0.13273562783757301</v>
      </c>
      <c r="DN361" s="40">
        <v>0.35788611884413002</v>
      </c>
      <c r="DO361" s="40">
        <v>6.2639458927640401</v>
      </c>
      <c r="DP361" s="40">
        <v>8.1206984222078802</v>
      </c>
      <c r="DQ361" s="40">
        <v>8.8637594912971505</v>
      </c>
      <c r="DR361" s="40">
        <v>8.6042220263441909</v>
      </c>
      <c r="DS361" s="40">
        <v>7.9315718344909296</v>
      </c>
      <c r="DT361" s="40">
        <v>1.32439386553563</v>
      </c>
      <c r="DU361" s="40">
        <v>-0.94465733017959996</v>
      </c>
      <c r="DV361" s="40">
        <v>-0.8853103470475</v>
      </c>
      <c r="DW361" s="40">
        <v>-0.44734417284031702</v>
      </c>
      <c r="DX361" s="40">
        <v>-0.29425223996941502</v>
      </c>
      <c r="DY361" s="40">
        <v>-0.48945457218434202</v>
      </c>
      <c r="DZ361" s="40">
        <v>-0.21825717743414699</v>
      </c>
      <c r="EA361" s="40">
        <v>-7.2239975121763E-2</v>
      </c>
      <c r="EB361" s="40">
        <v>0.13343464026706101</v>
      </c>
      <c r="EC361" s="40">
        <v>1.92969953980472E-2</v>
      </c>
      <c r="ED361" s="40">
        <v>0.16650279539696999</v>
      </c>
      <c r="EE361" s="40">
        <v>0.26312564024346902</v>
      </c>
      <c r="EF361" s="40">
        <v>0.191125586390506</v>
      </c>
      <c r="EG361" s="40">
        <v>-3.9482723230179498E-2</v>
      </c>
      <c r="EH361" s="40">
        <v>-7.9241978385307693E-2</v>
      </c>
      <c r="EI361" s="40">
        <v>-3.0434882734262699E-2</v>
      </c>
      <c r="EJ361" s="40">
        <v>0.154281351332934</v>
      </c>
      <c r="EK361" s="40">
        <v>-0.122326491095748</v>
      </c>
      <c r="EL361" s="40">
        <v>0.38839591381419297</v>
      </c>
      <c r="EM361" s="40">
        <v>6.3062249403972999</v>
      </c>
      <c r="EN361" s="40">
        <v>8.1748156328192891</v>
      </c>
      <c r="EO361" s="40">
        <v>8.9215277066894103</v>
      </c>
      <c r="EP361" s="40">
        <v>8.6605323155405998</v>
      </c>
      <c r="EQ361" s="40">
        <v>7.9941765561328397</v>
      </c>
      <c r="ER361" s="40">
        <v>1.3717665000764001</v>
      </c>
      <c r="ES361" s="40">
        <v>-0.90205205654013698</v>
      </c>
      <c r="ET361" s="40">
        <v>-0.83890868614817604</v>
      </c>
      <c r="EU361" s="40">
        <v>-0.40067735365560497</v>
      </c>
      <c r="EV361" s="40">
        <v>-0.25893481719155997</v>
      </c>
      <c r="EW361" s="40">
        <v>78.785288718051206</v>
      </c>
      <c r="EX361" s="40">
        <v>77.193389933824307</v>
      </c>
      <c r="EY361" s="40">
        <v>75.519214242424297</v>
      </c>
      <c r="EZ361" s="40">
        <v>73.670906439186794</v>
      </c>
      <c r="FA361" s="40">
        <v>72.536215335989795</v>
      </c>
      <c r="FB361" s="40">
        <v>71.497421728006003</v>
      </c>
      <c r="FC361" s="40">
        <v>70.303231936963996</v>
      </c>
      <c r="FD361" s="40">
        <v>70.342225129191306</v>
      </c>
      <c r="FE361" s="40">
        <v>74.165884515896806</v>
      </c>
      <c r="FF361" s="40">
        <v>79.535439554370797</v>
      </c>
      <c r="FG361" s="40">
        <v>84.670722749267</v>
      </c>
      <c r="FH361" s="40">
        <v>88.933045584169307</v>
      </c>
      <c r="FI361" s="40">
        <v>91.768263249692893</v>
      </c>
      <c r="FJ361" s="40">
        <v>93.999987248593001</v>
      </c>
      <c r="FK361" s="40">
        <v>96.239530946886802</v>
      </c>
      <c r="FL361" s="40">
        <v>97.130070876590906</v>
      </c>
      <c r="FM361" s="40">
        <v>97.4295309559282</v>
      </c>
      <c r="FN361" s="40">
        <v>96.433669554907993</v>
      </c>
      <c r="FO361" s="40">
        <v>94.522548828880204</v>
      </c>
      <c r="FP361" s="40">
        <v>90.844694188045594</v>
      </c>
      <c r="FQ361" s="40">
        <v>85.548023442170305</v>
      </c>
      <c r="FR361" s="40">
        <v>81.752399283218097</v>
      </c>
      <c r="FS361" s="40">
        <v>78.881001567742402</v>
      </c>
      <c r="FT361" s="40">
        <v>76.701355673211594</v>
      </c>
      <c r="FU361" s="40">
        <v>2.1682524539491598E-3</v>
      </c>
      <c r="FV361" s="40">
        <v>0</v>
      </c>
      <c r="FW361" s="40">
        <v>0</v>
      </c>
      <c r="FX361" s="41">
        <v>1</v>
      </c>
      <c r="FY361" s="22"/>
      <c r="FZ361" s="22"/>
    </row>
    <row r="362" spans="1:182" x14ac:dyDescent="0.2">
      <c r="A362" t="s">
        <v>42</v>
      </c>
      <c r="B362" t="s">
        <v>58</v>
      </c>
      <c r="C362" t="s">
        <v>3</v>
      </c>
      <c r="D362" t="s">
        <v>1</v>
      </c>
      <c r="E362" t="s">
        <v>77</v>
      </c>
      <c r="F362" s="22" t="s">
        <v>78</v>
      </c>
      <c r="G362" s="35">
        <v>43693</v>
      </c>
      <c r="H362" s="40">
        <v>7957</v>
      </c>
      <c r="I362" s="40">
        <v>8.3679381158985198</v>
      </c>
      <c r="J362" s="40">
        <v>7.1375599706467296</v>
      </c>
      <c r="K362" s="40">
        <v>6.3256082640853704</v>
      </c>
      <c r="L362" s="40">
        <v>5.7678996808289202</v>
      </c>
      <c r="M362" s="40">
        <v>5.5509565333983897</v>
      </c>
      <c r="N362" s="40">
        <v>5.7143764267991699</v>
      </c>
      <c r="O362" s="40">
        <v>6.2340844823131603</v>
      </c>
      <c r="P362" s="40">
        <v>6.9276992234568997</v>
      </c>
      <c r="Q362" s="40">
        <v>7.7874027608988197</v>
      </c>
      <c r="R362" s="40">
        <v>8.7006420663210697</v>
      </c>
      <c r="S362" s="40">
        <v>9.9660067954470808</v>
      </c>
      <c r="T362" s="40">
        <v>11.877457520391401</v>
      </c>
      <c r="U362" s="40">
        <v>13.7633945021568</v>
      </c>
      <c r="V362" s="40">
        <v>15.3458538680062</v>
      </c>
      <c r="W362" s="40">
        <v>16.93197156127</v>
      </c>
      <c r="X362" s="40">
        <v>18.946194611203399</v>
      </c>
      <c r="Y362" s="40">
        <v>20.457145729062301</v>
      </c>
      <c r="Z362" s="40">
        <v>21.481306738633499</v>
      </c>
      <c r="AA362" s="40">
        <v>21.082433989564102</v>
      </c>
      <c r="AB362" s="40">
        <v>19.397372119874198</v>
      </c>
      <c r="AC362" s="40">
        <v>17.099368917788201</v>
      </c>
      <c r="AD362" s="40">
        <v>15.0375835762325</v>
      </c>
      <c r="AE362" s="40">
        <v>12.2488228510515</v>
      </c>
      <c r="AF362" s="40">
        <v>9.8299480560075292</v>
      </c>
      <c r="AG362" s="40">
        <v>-0.61542994267862805</v>
      </c>
      <c r="AH362" s="40">
        <v>-0.35355261121505799</v>
      </c>
      <c r="AI362" s="40">
        <v>-0.235746461503551</v>
      </c>
      <c r="AJ362" s="40">
        <v>-0.121645689872667</v>
      </c>
      <c r="AK362" s="40">
        <v>-3.9473618874947401E-2</v>
      </c>
      <c r="AL362" s="40">
        <v>2.6550496640901599E-2</v>
      </c>
      <c r="AM362" s="40">
        <v>4.2745495505751997E-2</v>
      </c>
      <c r="AN362" s="40">
        <v>-2.9747066204335901E-3</v>
      </c>
      <c r="AO362" s="40">
        <v>-5.27100821958452E-2</v>
      </c>
      <c r="AP362" s="40">
        <v>-0.26761675344115099</v>
      </c>
      <c r="AQ362" s="40">
        <v>-7.9467014458534199E-2</v>
      </c>
      <c r="AR362" s="40">
        <v>3.6027152633948401E-2</v>
      </c>
      <c r="AS362" s="40">
        <v>-5.2311629545102802E-2</v>
      </c>
      <c r="AT362" s="40">
        <v>-4.0818437152123799E-2</v>
      </c>
      <c r="AU362" s="40">
        <v>3.99973901393358</v>
      </c>
      <c r="AV362" s="40">
        <v>5.0380817598356504</v>
      </c>
      <c r="AW362" s="40">
        <v>5.2753101485637703</v>
      </c>
      <c r="AX362" s="40">
        <v>5.2299909157870097</v>
      </c>
      <c r="AY362" s="40">
        <v>3.1206144521858801</v>
      </c>
      <c r="AZ362" s="40">
        <v>-2.5186660972235999</v>
      </c>
      <c r="BA362" s="40">
        <v>-2.64480334908423</v>
      </c>
      <c r="BB362" s="40">
        <v>-2.0259103111592198</v>
      </c>
      <c r="BC362" s="40">
        <v>-1.1492111556126099</v>
      </c>
      <c r="BD362" s="40">
        <v>-0.525681508687321</v>
      </c>
      <c r="BE362" s="40">
        <v>-0.60627723420256596</v>
      </c>
      <c r="BF362" s="40">
        <v>-0.34589961591480201</v>
      </c>
      <c r="BG362" s="40">
        <v>-0.229961543931544</v>
      </c>
      <c r="BH362" s="40">
        <v>-0.11583038912386499</v>
      </c>
      <c r="BI362" s="40">
        <v>-3.3223562315261697E-2</v>
      </c>
      <c r="BJ362" s="40">
        <v>3.1249729327834201E-2</v>
      </c>
      <c r="BK362" s="40">
        <v>4.9426330153597098E-2</v>
      </c>
      <c r="BL362" s="40">
        <v>5.2243087016920998E-3</v>
      </c>
      <c r="BM362" s="40">
        <v>-4.5969008377558997E-2</v>
      </c>
      <c r="BN362" s="40">
        <v>-0.26032204129212799</v>
      </c>
      <c r="BO362" s="40">
        <v>-7.1639196532168506E-2</v>
      </c>
      <c r="BP362" s="40">
        <v>4.10428680032165E-2</v>
      </c>
      <c r="BQ362" s="40">
        <v>-4.7213893381002701E-2</v>
      </c>
      <c r="BR362" s="40">
        <v>-2.82448068445596E-2</v>
      </c>
      <c r="BS362" s="40">
        <v>4.0171401027272804</v>
      </c>
      <c r="BT362" s="40">
        <v>5.0638459394305197</v>
      </c>
      <c r="BU362" s="40">
        <v>5.3039177439174399</v>
      </c>
      <c r="BV362" s="40">
        <v>5.26135117431018</v>
      </c>
      <c r="BW362" s="40">
        <v>3.1504740708408798</v>
      </c>
      <c r="BX362" s="40">
        <v>-2.4916361657698101</v>
      </c>
      <c r="BY362" s="40">
        <v>-2.6214482474482899</v>
      </c>
      <c r="BZ362" s="40">
        <v>-2.00485464265806</v>
      </c>
      <c r="CA362" s="40">
        <v>-1.13104009774772</v>
      </c>
      <c r="CB362" s="40">
        <v>-0.51378579079014597</v>
      </c>
      <c r="CC362" s="40">
        <v>-0.599938096193667</v>
      </c>
      <c r="CD362" s="40">
        <v>-0.34059917468293499</v>
      </c>
      <c r="CE362" s="40">
        <v>-0.22595492764359201</v>
      </c>
      <c r="CF362" s="40">
        <v>-0.111802729540221</v>
      </c>
      <c r="CG362" s="40">
        <v>-2.88947921813833E-2</v>
      </c>
      <c r="CH362" s="40">
        <v>3.4504403571671997E-2</v>
      </c>
      <c r="CI362" s="40">
        <v>5.4053455879068298E-2</v>
      </c>
      <c r="CJ362" s="40">
        <v>1.09029217373817E-2</v>
      </c>
      <c r="CK362" s="40">
        <v>-4.1300161186145101E-2</v>
      </c>
      <c r="CL362" s="40">
        <v>-0.25526974587937701</v>
      </c>
      <c r="CM362" s="40">
        <v>-6.6217673682014699E-2</v>
      </c>
      <c r="CN362" s="40">
        <v>4.4516737188748198E-2</v>
      </c>
      <c r="CO362" s="40">
        <v>-4.3683216842827798E-2</v>
      </c>
      <c r="CP362" s="40">
        <v>-1.9536348796213798E-2</v>
      </c>
      <c r="CQ362" s="40">
        <v>4.0291920438173898</v>
      </c>
      <c r="CR362" s="40">
        <v>5.0816901317332803</v>
      </c>
      <c r="CS362" s="40">
        <v>5.3237312773129402</v>
      </c>
      <c r="CT362" s="40">
        <v>5.2830711938314998</v>
      </c>
      <c r="CU362" s="40">
        <v>3.17115475176087</v>
      </c>
      <c r="CV362" s="40">
        <v>-2.4729153175853802</v>
      </c>
      <c r="CW362" s="40">
        <v>-2.60527257520119</v>
      </c>
      <c r="CX362" s="40">
        <v>-1.9902715507954101</v>
      </c>
      <c r="CY362" s="40">
        <v>-1.1184548784244499</v>
      </c>
      <c r="CZ362" s="40">
        <v>-0.50554685281213196</v>
      </c>
      <c r="DA362" s="40">
        <v>-0.59359895818476804</v>
      </c>
      <c r="DB362" s="40">
        <v>-0.33529873345106698</v>
      </c>
      <c r="DC362" s="40">
        <v>-0.221948311355641</v>
      </c>
      <c r="DD362" s="40">
        <v>-0.107775069956577</v>
      </c>
      <c r="DE362" s="40">
        <v>-2.4566022047505E-2</v>
      </c>
      <c r="DF362" s="40">
        <v>3.7759077815509801E-2</v>
      </c>
      <c r="DG362" s="40">
        <v>5.8680581604539497E-2</v>
      </c>
      <c r="DH362" s="40">
        <v>1.65815347730713E-2</v>
      </c>
      <c r="DI362" s="40">
        <v>-3.6631313994731199E-2</v>
      </c>
      <c r="DJ362" s="40">
        <v>-0.25021745046662602</v>
      </c>
      <c r="DK362" s="40">
        <v>-6.07961508318609E-2</v>
      </c>
      <c r="DL362" s="40">
        <v>4.7990606374279897E-2</v>
      </c>
      <c r="DM362" s="40">
        <v>-4.0152540304652998E-2</v>
      </c>
      <c r="DN362" s="40">
        <v>-1.0827890747868E-2</v>
      </c>
      <c r="DO362" s="40">
        <v>4.0412439849074904</v>
      </c>
      <c r="DP362" s="40">
        <v>5.09953432403604</v>
      </c>
      <c r="DQ362" s="40">
        <v>5.3435448107084298</v>
      </c>
      <c r="DR362" s="40">
        <v>5.3047912133528303</v>
      </c>
      <c r="DS362" s="40">
        <v>3.1918354326808598</v>
      </c>
      <c r="DT362" s="40">
        <v>-2.4541944694009499</v>
      </c>
      <c r="DU362" s="40">
        <v>-2.5890969029540898</v>
      </c>
      <c r="DV362" s="40">
        <v>-1.9756884589327599</v>
      </c>
      <c r="DW362" s="40">
        <v>-1.1058696591011801</v>
      </c>
      <c r="DX362" s="40">
        <v>-0.49730791483411702</v>
      </c>
      <c r="DY362" s="40">
        <v>-0.58444624970870696</v>
      </c>
      <c r="DZ362" s="40">
        <v>-0.32764573815081099</v>
      </c>
      <c r="EA362" s="40">
        <v>-0.216163393783634</v>
      </c>
      <c r="EB362" s="40">
        <v>-0.101959769207775</v>
      </c>
      <c r="EC362" s="40">
        <v>-1.8315965487819299E-2</v>
      </c>
      <c r="ED362" s="40">
        <v>4.2458310502442399E-2</v>
      </c>
      <c r="EE362" s="40">
        <v>6.5361416252384702E-2</v>
      </c>
      <c r="EF362" s="40">
        <v>2.4780550095197001E-2</v>
      </c>
      <c r="EG362" s="40">
        <v>-2.9890240176444999E-2</v>
      </c>
      <c r="EH362" s="40">
        <v>-0.242922738317603</v>
      </c>
      <c r="EI362" s="40">
        <v>-5.2968332905495102E-2</v>
      </c>
      <c r="EJ362" s="40">
        <v>5.30063217435481E-2</v>
      </c>
      <c r="EK362" s="40">
        <v>-3.50548041405528E-2</v>
      </c>
      <c r="EL362" s="40">
        <v>1.7457395596961499E-3</v>
      </c>
      <c r="EM362" s="40">
        <v>4.0586450737011903</v>
      </c>
      <c r="EN362" s="40">
        <v>5.12529850363092</v>
      </c>
      <c r="EO362" s="40">
        <v>5.37215240606211</v>
      </c>
      <c r="EP362" s="40">
        <v>5.3361514718759899</v>
      </c>
      <c r="EQ362" s="40">
        <v>3.22169505133586</v>
      </c>
      <c r="ER362" s="40">
        <v>-2.42716453794716</v>
      </c>
      <c r="ES362" s="40">
        <v>-2.5657418013181501</v>
      </c>
      <c r="ET362" s="40">
        <v>-1.9546327904316101</v>
      </c>
      <c r="EU362" s="40">
        <v>-1.0876986012362999</v>
      </c>
      <c r="EV362" s="40">
        <v>-0.48541219693694199</v>
      </c>
      <c r="EW362" s="40">
        <v>81.075745664645396</v>
      </c>
      <c r="EX362" s="40">
        <v>79.357125411183304</v>
      </c>
      <c r="EY362" s="40">
        <v>77.269335800111506</v>
      </c>
      <c r="EZ362" s="40">
        <v>75.062639041227101</v>
      </c>
      <c r="FA362" s="40">
        <v>73.954761080843795</v>
      </c>
      <c r="FB362" s="40">
        <v>72.913451905618103</v>
      </c>
      <c r="FC362" s="40">
        <v>71.834896135230395</v>
      </c>
      <c r="FD362" s="40">
        <v>71.7835496624961</v>
      </c>
      <c r="FE362" s="40">
        <v>75.864172743749904</v>
      </c>
      <c r="FF362" s="40">
        <v>81.404624408487393</v>
      </c>
      <c r="FG362" s="40">
        <v>86.377805461892905</v>
      </c>
      <c r="FH362" s="40">
        <v>91.023119305412095</v>
      </c>
      <c r="FI362" s="40">
        <v>93.896667428029005</v>
      </c>
      <c r="FJ362" s="40">
        <v>96.280196801380299</v>
      </c>
      <c r="FK362" s="40">
        <v>98.867308192888501</v>
      </c>
      <c r="FL362" s="40">
        <v>100.022662964353</v>
      </c>
      <c r="FM362" s="40">
        <v>100.450149138573</v>
      </c>
      <c r="FN362" s="40">
        <v>99.510649133464298</v>
      </c>
      <c r="FO362" s="40">
        <v>97.595031456153094</v>
      </c>
      <c r="FP362" s="40">
        <v>93.460932257019607</v>
      </c>
      <c r="FQ362" s="40">
        <v>87.455496142995997</v>
      </c>
      <c r="FR362" s="40">
        <v>83.212290074146793</v>
      </c>
      <c r="FS362" s="40">
        <v>79.917796294519903</v>
      </c>
      <c r="FT362" s="40">
        <v>77.653823649893098</v>
      </c>
      <c r="FU362" s="40">
        <v>4.4149525847252003E-3</v>
      </c>
      <c r="FV362" s="40">
        <v>0</v>
      </c>
      <c r="FW362" s="40">
        <v>0</v>
      </c>
      <c r="FX362" s="41">
        <v>1</v>
      </c>
      <c r="FY362" s="22"/>
      <c r="FZ362" s="22"/>
    </row>
    <row r="363" spans="1:182" x14ac:dyDescent="0.2">
      <c r="A363" t="s">
        <v>42</v>
      </c>
      <c r="B363" t="s">
        <v>58</v>
      </c>
      <c r="C363" t="s">
        <v>3</v>
      </c>
      <c r="D363" t="s">
        <v>1</v>
      </c>
      <c r="E363" t="s">
        <v>78</v>
      </c>
      <c r="F363" s="22" t="s">
        <v>1</v>
      </c>
      <c r="G363" s="35">
        <v>43693</v>
      </c>
      <c r="H363" s="40">
        <v>25240</v>
      </c>
      <c r="I363" s="40">
        <v>31.7823814605763</v>
      </c>
      <c r="J363" s="40">
        <v>27.127429855864101</v>
      </c>
      <c r="K363" s="40">
        <v>23.662062920991001</v>
      </c>
      <c r="L363" s="40">
        <v>21.313061433221002</v>
      </c>
      <c r="M363" s="40">
        <v>19.943429089459102</v>
      </c>
      <c r="N363" s="40">
        <v>19.112887219423001</v>
      </c>
      <c r="O363" s="40">
        <v>19.142224221865501</v>
      </c>
      <c r="P363" s="40">
        <v>20.6296647913051</v>
      </c>
      <c r="Q363" s="40">
        <v>22.9098818871059</v>
      </c>
      <c r="R363" s="40">
        <v>26.8571660530461</v>
      </c>
      <c r="S363" s="40">
        <v>31.951163499854701</v>
      </c>
      <c r="T363" s="40">
        <v>38.202989812425102</v>
      </c>
      <c r="U363" s="40">
        <v>44.910354142907501</v>
      </c>
      <c r="V363" s="40">
        <v>51.007829776923998</v>
      </c>
      <c r="W363" s="40">
        <v>56.718237518206202</v>
      </c>
      <c r="X363" s="40">
        <v>61.915068118779999</v>
      </c>
      <c r="Y363" s="40">
        <v>65.598853563893201</v>
      </c>
      <c r="Z363" s="40">
        <v>67.581554057742593</v>
      </c>
      <c r="AA363" s="40">
        <v>66.424571458052796</v>
      </c>
      <c r="AB363" s="40">
        <v>61.875820785986299</v>
      </c>
      <c r="AC363" s="40">
        <v>56.639277782938201</v>
      </c>
      <c r="AD363" s="40">
        <v>52.026428507096497</v>
      </c>
      <c r="AE363" s="40">
        <v>44.457889880756497</v>
      </c>
      <c r="AF363" s="40">
        <v>36.777322848930503</v>
      </c>
      <c r="AG363" s="40">
        <v>-0.273199839563456</v>
      </c>
      <c r="AH363" s="40">
        <v>-0.16853946729487501</v>
      </c>
      <c r="AI363" s="40">
        <v>-5.0837699040929302E-2</v>
      </c>
      <c r="AJ363" s="40">
        <v>-0.102466152234943</v>
      </c>
      <c r="AK363" s="40">
        <v>-0.105213242536336</v>
      </c>
      <c r="AL363" s="40">
        <v>-0.197748138685678</v>
      </c>
      <c r="AM363" s="40">
        <v>-0.14455307169440601</v>
      </c>
      <c r="AN363" s="40">
        <v>-3.3024887790843199E-2</v>
      </c>
      <c r="AO363" s="40">
        <v>-0.20402955539845899</v>
      </c>
      <c r="AP363" s="40">
        <v>-1.1547359122816901E-2</v>
      </c>
      <c r="AQ363" s="40">
        <v>-0.101732555292118</v>
      </c>
      <c r="AR363" s="40">
        <v>-0.10145639482686999</v>
      </c>
      <c r="AS363" s="40">
        <v>7.29054527501483E-2</v>
      </c>
      <c r="AT363" s="40">
        <v>0.411262152357669</v>
      </c>
      <c r="AU363" s="40">
        <v>4.0273198470196396</v>
      </c>
      <c r="AV363" s="40">
        <v>4.6775239201027698</v>
      </c>
      <c r="AW363" s="40">
        <v>5.2232121123575999</v>
      </c>
      <c r="AX363" s="40">
        <v>4.9158875262870696</v>
      </c>
      <c r="AY363" s="40">
        <v>3.3125640824548501</v>
      </c>
      <c r="AZ363" s="40">
        <v>-1.2026954389818501</v>
      </c>
      <c r="BA363" s="40">
        <v>-1.37208319822716</v>
      </c>
      <c r="BB363" s="40">
        <v>-1.4732306644869699</v>
      </c>
      <c r="BC363" s="40">
        <v>-1.0199356840663401</v>
      </c>
      <c r="BD363" s="40">
        <v>-0.57461488980668696</v>
      </c>
      <c r="BE363" s="40">
        <v>-0.242046566885146</v>
      </c>
      <c r="BF363" s="40">
        <v>-0.14046778919216901</v>
      </c>
      <c r="BG363" s="40">
        <v>-2.7523054490639898E-2</v>
      </c>
      <c r="BH363" s="40">
        <v>-7.7302390955903605E-2</v>
      </c>
      <c r="BI363" s="40">
        <v>-8.5949832876996493E-2</v>
      </c>
      <c r="BJ363" s="40">
        <v>-0.17716671647974799</v>
      </c>
      <c r="BK363" s="40">
        <v>-0.123870350504591</v>
      </c>
      <c r="BL363" s="40">
        <v>-1.2260470909249199E-2</v>
      </c>
      <c r="BM363" s="40">
        <v>-0.18759839300300701</v>
      </c>
      <c r="BN363" s="40">
        <v>3.5173543462820801E-3</v>
      </c>
      <c r="BO363" s="40">
        <v>-8.6226115996324806E-2</v>
      </c>
      <c r="BP363" s="40">
        <v>-9.0676284587502598E-2</v>
      </c>
      <c r="BQ363" s="40">
        <v>8.3632120856234907E-2</v>
      </c>
      <c r="BR363" s="40">
        <v>0.43849073233582397</v>
      </c>
      <c r="BS363" s="40">
        <v>4.0661255679263997</v>
      </c>
      <c r="BT363" s="40">
        <v>4.7140450330836901</v>
      </c>
      <c r="BU363" s="40">
        <v>5.2602809205686798</v>
      </c>
      <c r="BV363" s="40">
        <v>4.9586847443602204</v>
      </c>
      <c r="BW363" s="40">
        <v>3.3600861215868298</v>
      </c>
      <c r="BX363" s="40">
        <v>-1.1630318296536599</v>
      </c>
      <c r="BY363" s="40">
        <v>-1.3334325832343299</v>
      </c>
      <c r="BZ363" s="40">
        <v>-1.4250601381141801</v>
      </c>
      <c r="CA363" s="40">
        <v>-0.97285936350695001</v>
      </c>
      <c r="CB363" s="40">
        <v>-0.54165127337559804</v>
      </c>
      <c r="CC363" s="40">
        <v>-0.22046990512942999</v>
      </c>
      <c r="CD363" s="40">
        <v>-0.121025430452146</v>
      </c>
      <c r="CE363" s="40">
        <v>-1.13754026978125E-2</v>
      </c>
      <c r="CF363" s="40">
        <v>-5.9874046549652997E-2</v>
      </c>
      <c r="CG363" s="40">
        <v>-7.2608054028485705E-2</v>
      </c>
      <c r="CH363" s="40">
        <v>-0.162912086156491</v>
      </c>
      <c r="CI363" s="40">
        <v>-0.109545560813679</v>
      </c>
      <c r="CJ363" s="40">
        <v>2.1209009689219E-3</v>
      </c>
      <c r="CK363" s="40">
        <v>-0.176218219981675</v>
      </c>
      <c r="CL363" s="40">
        <v>1.39511290037949E-2</v>
      </c>
      <c r="CM363" s="40">
        <v>-7.5486403376859496E-2</v>
      </c>
      <c r="CN363" s="40">
        <v>-8.3210013074843506E-2</v>
      </c>
      <c r="CO363" s="40">
        <v>9.1061378510182894E-2</v>
      </c>
      <c r="CP363" s="40">
        <v>0.45734916388308799</v>
      </c>
      <c r="CQ363" s="40">
        <v>4.0930022920137201</v>
      </c>
      <c r="CR363" s="40">
        <v>4.7393394446811001</v>
      </c>
      <c r="CS363" s="40">
        <v>5.2859546642140796</v>
      </c>
      <c r="CT363" s="40">
        <v>4.9883259672257996</v>
      </c>
      <c r="CU363" s="40">
        <v>3.3929997411246799</v>
      </c>
      <c r="CV363" s="40">
        <v>-1.1355609346590201</v>
      </c>
      <c r="CW363" s="40">
        <v>-1.3066632850305</v>
      </c>
      <c r="CX363" s="40">
        <v>-1.39169737828882</v>
      </c>
      <c r="CY363" s="40">
        <v>-0.94025444729470198</v>
      </c>
      <c r="CZ363" s="40">
        <v>-0.51882077305150298</v>
      </c>
      <c r="DA363" s="40">
        <v>-0.198893243373714</v>
      </c>
      <c r="DB363" s="40">
        <v>-0.101583071712124</v>
      </c>
      <c r="DC363" s="40">
        <v>4.7722490950149604E-3</v>
      </c>
      <c r="DD363" s="40">
        <v>-4.24457021434025E-2</v>
      </c>
      <c r="DE363" s="40">
        <v>-5.9266275179974799E-2</v>
      </c>
      <c r="DF363" s="40">
        <v>-0.148657455833234</v>
      </c>
      <c r="DG363" s="40">
        <v>-9.5220771122767195E-2</v>
      </c>
      <c r="DH363" s="40">
        <v>1.6502272847092998E-2</v>
      </c>
      <c r="DI363" s="40">
        <v>-0.16483804696034199</v>
      </c>
      <c r="DJ363" s="40">
        <v>2.4384903661307699E-2</v>
      </c>
      <c r="DK363" s="40">
        <v>-6.4746690757394199E-2</v>
      </c>
      <c r="DL363" s="40">
        <v>-7.57437415621844E-2</v>
      </c>
      <c r="DM363" s="40">
        <v>9.8490636164130799E-2</v>
      </c>
      <c r="DN363" s="40">
        <v>0.47620759543035102</v>
      </c>
      <c r="DO363" s="40">
        <v>4.1198790161010397</v>
      </c>
      <c r="DP363" s="40">
        <v>4.7646338562785102</v>
      </c>
      <c r="DQ363" s="40">
        <v>5.3116284078594704</v>
      </c>
      <c r="DR363" s="40">
        <v>5.0179671900913796</v>
      </c>
      <c r="DS363" s="40">
        <v>3.42591336066253</v>
      </c>
      <c r="DT363" s="40">
        <v>-1.10809003966438</v>
      </c>
      <c r="DU363" s="40">
        <v>-1.2798939868266701</v>
      </c>
      <c r="DV363" s="40">
        <v>-1.3583346184634599</v>
      </c>
      <c r="DW363" s="40">
        <v>-0.90764953108245305</v>
      </c>
      <c r="DX363" s="40">
        <v>-0.49599027272740798</v>
      </c>
      <c r="DY363" s="40">
        <v>-0.167739970695404</v>
      </c>
      <c r="DZ363" s="40">
        <v>-7.3511393609417594E-2</v>
      </c>
      <c r="EA363" s="40">
        <v>2.8086893645304301E-2</v>
      </c>
      <c r="EB363" s="40">
        <v>-1.72819408643635E-2</v>
      </c>
      <c r="EC363" s="40">
        <v>-4.0002865520635499E-2</v>
      </c>
      <c r="ED363" s="40">
        <v>-0.12807603362730399</v>
      </c>
      <c r="EE363" s="40">
        <v>-7.4538049932952294E-2</v>
      </c>
      <c r="EF363" s="40">
        <v>3.7266689728686998E-2</v>
      </c>
      <c r="EG363" s="40">
        <v>-0.14840688456489001</v>
      </c>
      <c r="EH363" s="40">
        <v>3.9449617130406699E-2</v>
      </c>
      <c r="EI363" s="40">
        <v>-4.9240251461600701E-2</v>
      </c>
      <c r="EJ363" s="40">
        <v>-6.4963631322817003E-2</v>
      </c>
      <c r="EK363" s="40">
        <v>0.109217304270217</v>
      </c>
      <c r="EL363" s="40">
        <v>0.50343617540850605</v>
      </c>
      <c r="EM363" s="40">
        <v>4.1586847370077997</v>
      </c>
      <c r="EN363" s="40">
        <v>4.8011549692594304</v>
      </c>
      <c r="EO363" s="40">
        <v>5.3486972160705601</v>
      </c>
      <c r="EP363" s="40">
        <v>5.0607644081645304</v>
      </c>
      <c r="EQ363" s="40">
        <v>3.47343539979452</v>
      </c>
      <c r="ER363" s="40">
        <v>-1.0684264303361899</v>
      </c>
      <c r="ES363" s="40">
        <v>-1.24124337183384</v>
      </c>
      <c r="ET363" s="40">
        <v>-1.3101640920906701</v>
      </c>
      <c r="EU363" s="40">
        <v>-0.86057321052306301</v>
      </c>
      <c r="EV363" s="40">
        <v>-0.46302665629632</v>
      </c>
      <c r="EW363" s="40">
        <v>83.393907889090798</v>
      </c>
      <c r="EX363" s="40">
        <v>81.443189397385098</v>
      </c>
      <c r="EY363" s="40">
        <v>79.365872944610999</v>
      </c>
      <c r="EZ363" s="40">
        <v>77.662763459907197</v>
      </c>
      <c r="FA363" s="40">
        <v>76.415042919663904</v>
      </c>
      <c r="FB363" s="40">
        <v>75.171947492709904</v>
      </c>
      <c r="FC363" s="40">
        <v>73.691602057743495</v>
      </c>
      <c r="FD363" s="40">
        <v>73.598286110584795</v>
      </c>
      <c r="FE363" s="40">
        <v>77.225839739812798</v>
      </c>
      <c r="FF363" s="40">
        <v>82.862045961502304</v>
      </c>
      <c r="FG363" s="40">
        <v>87.558951701310804</v>
      </c>
      <c r="FH363" s="40">
        <v>91.590945851416706</v>
      </c>
      <c r="FI363" s="40">
        <v>94.692396997873303</v>
      </c>
      <c r="FJ363" s="40">
        <v>97.424272465375495</v>
      </c>
      <c r="FK363" s="40">
        <v>100.218749353514</v>
      </c>
      <c r="FL363" s="40">
        <v>101.47384194244</v>
      </c>
      <c r="FM363" s="40">
        <v>102.205884052934</v>
      </c>
      <c r="FN363" s="40">
        <v>101.841809862605</v>
      </c>
      <c r="FO363" s="40">
        <v>100.437377261061</v>
      </c>
      <c r="FP363" s="40">
        <v>97.178042111509399</v>
      </c>
      <c r="FQ363" s="40">
        <v>92.142336516111001</v>
      </c>
      <c r="FR363" s="40">
        <v>88.108678011174703</v>
      </c>
      <c r="FS363" s="40">
        <v>84.739546575200094</v>
      </c>
      <c r="FT363" s="40">
        <v>82.141161436047994</v>
      </c>
      <c r="FU363" s="40">
        <v>2.1207474464222898E-3</v>
      </c>
      <c r="FV363" s="40">
        <v>0</v>
      </c>
      <c r="FW363" s="40">
        <v>0</v>
      </c>
      <c r="FX363" s="41">
        <v>1</v>
      </c>
      <c r="FY363" s="22"/>
      <c r="FZ363" s="22"/>
    </row>
    <row r="364" spans="1:182" x14ac:dyDescent="0.2">
      <c r="A364" t="s">
        <v>42</v>
      </c>
      <c r="B364" t="s">
        <v>58</v>
      </c>
      <c r="C364" t="s">
        <v>3</v>
      </c>
      <c r="D364" t="s">
        <v>1</v>
      </c>
      <c r="E364" t="s">
        <v>78</v>
      </c>
      <c r="F364" s="22" t="s">
        <v>77</v>
      </c>
      <c r="G364" s="35">
        <v>43693</v>
      </c>
      <c r="H364" s="40">
        <v>21025</v>
      </c>
      <c r="I364" s="40">
        <v>26.788241941825799</v>
      </c>
      <c r="J364" s="40">
        <v>22.890012380847502</v>
      </c>
      <c r="K364" s="40">
        <v>20.001910442524601</v>
      </c>
      <c r="L364" s="40">
        <v>18.075004157869301</v>
      </c>
      <c r="M364" s="40">
        <v>16.933200324095498</v>
      </c>
      <c r="N364" s="40">
        <v>16.203485167782102</v>
      </c>
      <c r="O364" s="40">
        <v>16.158633256486102</v>
      </c>
      <c r="P364" s="40">
        <v>17.398963086597401</v>
      </c>
      <c r="Q364" s="40">
        <v>19.219057384274901</v>
      </c>
      <c r="R364" s="40">
        <v>22.474342496407399</v>
      </c>
      <c r="S364" s="40">
        <v>26.634720444720799</v>
      </c>
      <c r="T364" s="40">
        <v>31.6328908539606</v>
      </c>
      <c r="U364" s="40">
        <v>37.008529933321903</v>
      </c>
      <c r="V364" s="40">
        <v>41.9858887721415</v>
      </c>
      <c r="W364" s="40">
        <v>46.581002475947699</v>
      </c>
      <c r="X364" s="40">
        <v>50.796794073679003</v>
      </c>
      <c r="Y364" s="40">
        <v>53.791607625569597</v>
      </c>
      <c r="Z364" s="40">
        <v>55.415624310060899</v>
      </c>
      <c r="AA364" s="40">
        <v>54.543192532939997</v>
      </c>
      <c r="AB364" s="40">
        <v>50.9364325101037</v>
      </c>
      <c r="AC364" s="40">
        <v>46.952306114429</v>
      </c>
      <c r="AD364" s="40">
        <v>43.386882688791999</v>
      </c>
      <c r="AE364" s="40">
        <v>37.337349956043198</v>
      </c>
      <c r="AF364" s="40">
        <v>31.025695514150598</v>
      </c>
      <c r="AG364" s="40">
        <v>-0.26197210368159901</v>
      </c>
      <c r="AH364" s="40">
        <v>-0.22768636084898</v>
      </c>
      <c r="AI364" s="40">
        <v>-0.15241802150534001</v>
      </c>
      <c r="AJ364" s="40">
        <v>-0.17288231477462401</v>
      </c>
      <c r="AK364" s="40">
        <v>-0.18259616190826899</v>
      </c>
      <c r="AL364" s="40">
        <v>-0.280462475324669</v>
      </c>
      <c r="AM364" s="40">
        <v>-0.27702445168642298</v>
      </c>
      <c r="AN364" s="40">
        <v>-0.10850325341919401</v>
      </c>
      <c r="AO364" s="40">
        <v>-0.20262194454489299</v>
      </c>
      <c r="AP364" s="40">
        <v>1.1465248348323499E-2</v>
      </c>
      <c r="AQ364" s="40">
        <v>-8.3976263596815107E-2</v>
      </c>
      <c r="AR364" s="40">
        <v>-6.6205676551566506E-2</v>
      </c>
      <c r="AS364" s="40">
        <v>3.7102129343263401E-2</v>
      </c>
      <c r="AT364" s="40">
        <v>0.35684014271594999</v>
      </c>
      <c r="AU364" s="40">
        <v>1.97215688359286</v>
      </c>
      <c r="AV364" s="40">
        <v>2.2396569365512198</v>
      </c>
      <c r="AW364" s="40">
        <v>2.5113822698677901</v>
      </c>
      <c r="AX364" s="40">
        <v>2.3022662676789198</v>
      </c>
      <c r="AY364" s="40">
        <v>1.9508337521557899</v>
      </c>
      <c r="AZ364" s="40">
        <v>-8.8059385358569692E-3</v>
      </c>
      <c r="BA364" s="40">
        <v>-0.15364548628397801</v>
      </c>
      <c r="BB364" s="40">
        <v>-0.77996900789982604</v>
      </c>
      <c r="BC364" s="40">
        <v>-0.67346524941351404</v>
      </c>
      <c r="BD364" s="40">
        <v>-0.476312066522108</v>
      </c>
      <c r="BE364" s="40">
        <v>-0.232676051112465</v>
      </c>
      <c r="BF364" s="40">
        <v>-0.200578835728387</v>
      </c>
      <c r="BG364" s="40">
        <v>-0.129611671557541</v>
      </c>
      <c r="BH364" s="40">
        <v>-0.14840742478194799</v>
      </c>
      <c r="BI364" s="40">
        <v>-0.16439195893257599</v>
      </c>
      <c r="BJ364" s="40">
        <v>-0.26142360378651902</v>
      </c>
      <c r="BK364" s="40">
        <v>-0.25735576868500099</v>
      </c>
      <c r="BL364" s="40">
        <v>-8.7398666206523104E-2</v>
      </c>
      <c r="BM364" s="40">
        <v>-0.18720908580742801</v>
      </c>
      <c r="BN364" s="40">
        <v>2.56390758590751E-2</v>
      </c>
      <c r="BO364" s="40">
        <v>-6.8275838693510199E-2</v>
      </c>
      <c r="BP364" s="40">
        <v>-5.6362815764387203E-2</v>
      </c>
      <c r="BQ364" s="40">
        <v>4.6923073465273003E-2</v>
      </c>
      <c r="BR364" s="40">
        <v>0.37744170086036</v>
      </c>
      <c r="BS364" s="40">
        <v>2.0034904160308802</v>
      </c>
      <c r="BT364" s="40">
        <v>2.27339511886409</v>
      </c>
      <c r="BU364" s="40">
        <v>2.5460608967651401</v>
      </c>
      <c r="BV364" s="40">
        <v>2.3366019011105199</v>
      </c>
      <c r="BW364" s="40">
        <v>1.98991000640607</v>
      </c>
      <c r="BX364" s="40">
        <v>2.4747718088078401E-2</v>
      </c>
      <c r="BY364" s="40">
        <v>-0.120447968913845</v>
      </c>
      <c r="BZ364" s="40">
        <v>-0.739360154737848</v>
      </c>
      <c r="CA364" s="40">
        <v>-0.63335489742208795</v>
      </c>
      <c r="CB364" s="40">
        <v>-0.44578128627571201</v>
      </c>
      <c r="CC364" s="40">
        <v>-0.21238569434676899</v>
      </c>
      <c r="CD364" s="40">
        <v>-0.18180424640670501</v>
      </c>
      <c r="CE364" s="40">
        <v>-0.11381606305799601</v>
      </c>
      <c r="CF364" s="40">
        <v>-0.13145619053014401</v>
      </c>
      <c r="CG364" s="40">
        <v>-0.15178378340652901</v>
      </c>
      <c r="CH364" s="40">
        <v>-0.24823733935674</v>
      </c>
      <c r="CI364" s="40">
        <v>-0.243733298754336</v>
      </c>
      <c r="CJ364" s="40">
        <v>-7.2781693393298694E-2</v>
      </c>
      <c r="CK364" s="40">
        <v>-0.17653418679759</v>
      </c>
      <c r="CL364" s="40">
        <v>3.5455825615715697E-2</v>
      </c>
      <c r="CM364" s="40">
        <v>-5.7401772233215201E-2</v>
      </c>
      <c r="CN364" s="40">
        <v>-4.9545680367198697E-2</v>
      </c>
      <c r="CO364" s="40">
        <v>5.3725029446929098E-2</v>
      </c>
      <c r="CP364" s="40">
        <v>0.39171027727326801</v>
      </c>
      <c r="CQ364" s="40">
        <v>2.02519192514705</v>
      </c>
      <c r="CR364" s="40">
        <v>2.2967620811583598</v>
      </c>
      <c r="CS364" s="40">
        <v>2.57007920811377</v>
      </c>
      <c r="CT364" s="40">
        <v>2.3603826562296399</v>
      </c>
      <c r="CU364" s="40">
        <v>2.01697410106298</v>
      </c>
      <c r="CV364" s="40">
        <v>4.79868784523175E-2</v>
      </c>
      <c r="CW364" s="40">
        <v>-9.74554695118931E-2</v>
      </c>
      <c r="CX364" s="40">
        <v>-0.71123458674339401</v>
      </c>
      <c r="CY364" s="40">
        <v>-0.60557458981978896</v>
      </c>
      <c r="CZ364" s="40">
        <v>-0.42463576088205801</v>
      </c>
      <c r="DA364" s="40">
        <v>-0.192095337581074</v>
      </c>
      <c r="DB364" s="40">
        <v>-0.16302965708502401</v>
      </c>
      <c r="DC364" s="40">
        <v>-9.8020454558450903E-2</v>
      </c>
      <c r="DD364" s="40">
        <v>-0.11450495627834099</v>
      </c>
      <c r="DE364" s="40">
        <v>-0.139175607880482</v>
      </c>
      <c r="DF364" s="40">
        <v>-0.23505107492696101</v>
      </c>
      <c r="DG364" s="40">
        <v>-0.23011082882367101</v>
      </c>
      <c r="DH364" s="40">
        <v>-5.81647205800742E-2</v>
      </c>
      <c r="DI364" s="40">
        <v>-0.165859287787751</v>
      </c>
      <c r="DJ364" s="40">
        <v>4.5272575372356301E-2</v>
      </c>
      <c r="DK364" s="40">
        <v>-4.6527705772920203E-2</v>
      </c>
      <c r="DL364" s="40">
        <v>-4.2728544970010197E-2</v>
      </c>
      <c r="DM364" s="40">
        <v>6.05269854285852E-2</v>
      </c>
      <c r="DN364" s="40">
        <v>0.40597885368617698</v>
      </c>
      <c r="DO364" s="40">
        <v>2.0468934342632301</v>
      </c>
      <c r="DP364" s="40">
        <v>2.3201290434526398</v>
      </c>
      <c r="DQ364" s="40">
        <v>2.5940975194624101</v>
      </c>
      <c r="DR364" s="40">
        <v>2.38416341134876</v>
      </c>
      <c r="DS364" s="40">
        <v>2.0440381957198999</v>
      </c>
      <c r="DT364" s="40">
        <v>7.1226038816556606E-2</v>
      </c>
      <c r="DU364" s="40">
        <v>-7.4462970109941296E-2</v>
      </c>
      <c r="DV364" s="40">
        <v>-0.68310901874894003</v>
      </c>
      <c r="DW364" s="40">
        <v>-0.57779428221748996</v>
      </c>
      <c r="DX364" s="40">
        <v>-0.40349023548840501</v>
      </c>
      <c r="DY364" s="40">
        <v>-0.16279928501193999</v>
      </c>
      <c r="DZ364" s="40">
        <v>-0.13592213196443001</v>
      </c>
      <c r="EA364" s="40">
        <v>-7.5214104610652005E-2</v>
      </c>
      <c r="EB364" s="40">
        <v>-9.0030066285664595E-2</v>
      </c>
      <c r="EC364" s="40">
        <v>-0.120971404904789</v>
      </c>
      <c r="ED364" s="40">
        <v>-0.216012203388811</v>
      </c>
      <c r="EE364" s="40">
        <v>-0.21044214582224899</v>
      </c>
      <c r="EF364" s="40">
        <v>-3.70601333674032E-2</v>
      </c>
      <c r="EG364" s="40">
        <v>-0.15044642905028599</v>
      </c>
      <c r="EH364" s="40">
        <v>5.9446402883107999E-2</v>
      </c>
      <c r="EI364" s="40">
        <v>-3.0827280869615399E-2</v>
      </c>
      <c r="EJ364" s="40">
        <v>-3.2885684182830999E-2</v>
      </c>
      <c r="EK364" s="40">
        <v>7.0347929550594906E-2</v>
      </c>
      <c r="EL364" s="40">
        <v>0.42658041183058698</v>
      </c>
      <c r="EM364" s="40">
        <v>2.0782269667012501</v>
      </c>
      <c r="EN364" s="40">
        <v>2.3538672257654998</v>
      </c>
      <c r="EO364" s="40">
        <v>2.6287761463597499</v>
      </c>
      <c r="EP364" s="40">
        <v>2.4184990447803698</v>
      </c>
      <c r="EQ364" s="40">
        <v>2.0831144499701799</v>
      </c>
      <c r="ER364" s="40">
        <v>0.104779695440492</v>
      </c>
      <c r="ES364" s="40">
        <v>-4.1265452739808403E-2</v>
      </c>
      <c r="ET364" s="40">
        <v>-0.64250016558696099</v>
      </c>
      <c r="EU364" s="40">
        <v>-0.53768393022606398</v>
      </c>
      <c r="EV364" s="40">
        <v>-0.37295945524200802</v>
      </c>
      <c r="EW364" s="40">
        <v>83.311799114999801</v>
      </c>
      <c r="EX364" s="40">
        <v>81.361862901303994</v>
      </c>
      <c r="EY364" s="40">
        <v>79.332738476518699</v>
      </c>
      <c r="EZ364" s="40">
        <v>77.645032782968102</v>
      </c>
      <c r="FA364" s="40">
        <v>76.370556224426494</v>
      </c>
      <c r="FB364" s="40">
        <v>75.129871322712901</v>
      </c>
      <c r="FC364" s="40">
        <v>73.638652518228398</v>
      </c>
      <c r="FD364" s="40">
        <v>73.570632348172694</v>
      </c>
      <c r="FE364" s="40">
        <v>77.204602468332396</v>
      </c>
      <c r="FF364" s="40">
        <v>82.841391338281596</v>
      </c>
      <c r="FG364" s="40">
        <v>87.564086042868894</v>
      </c>
      <c r="FH364" s="40">
        <v>91.556334636376704</v>
      </c>
      <c r="FI364" s="40">
        <v>94.666078087867405</v>
      </c>
      <c r="FJ364" s="40">
        <v>97.404831794751402</v>
      </c>
      <c r="FK364" s="40">
        <v>100.170234543327</v>
      </c>
      <c r="FL364" s="40">
        <v>101.416603830619</v>
      </c>
      <c r="FM364" s="40">
        <v>102.128198737172</v>
      </c>
      <c r="FN364" s="40">
        <v>101.76767874106601</v>
      </c>
      <c r="FO364" s="40">
        <v>100.364461814031</v>
      </c>
      <c r="FP364" s="40">
        <v>97.176570606044606</v>
      </c>
      <c r="FQ364" s="40">
        <v>92.220561749577797</v>
      </c>
      <c r="FR364" s="40">
        <v>88.222495258571101</v>
      </c>
      <c r="FS364" s="40">
        <v>84.873432144778107</v>
      </c>
      <c r="FT364" s="40">
        <v>82.246922454708994</v>
      </c>
      <c r="FU364" s="40">
        <v>2.1745968964705302E-3</v>
      </c>
      <c r="FV364" s="40">
        <v>0</v>
      </c>
      <c r="FW364" s="40">
        <v>0</v>
      </c>
      <c r="FX364" s="41">
        <v>1</v>
      </c>
      <c r="FY364" s="22"/>
      <c r="FZ364" s="22"/>
    </row>
    <row r="365" spans="1:182" x14ac:dyDescent="0.2">
      <c r="A365" t="s">
        <v>42</v>
      </c>
      <c r="B365" t="s">
        <v>58</v>
      </c>
      <c r="C365" t="s">
        <v>3</v>
      </c>
      <c r="D365" t="s">
        <v>1</v>
      </c>
      <c r="E365" t="s">
        <v>78</v>
      </c>
      <c r="F365" s="22" t="s">
        <v>78</v>
      </c>
      <c r="G365" s="35">
        <v>43693</v>
      </c>
      <c r="H365" s="40">
        <v>4215</v>
      </c>
      <c r="I365" s="40">
        <v>4.8933395889789599</v>
      </c>
      <c r="J365" s="40">
        <v>4.14391986148682</v>
      </c>
      <c r="K365" s="40">
        <v>3.5703663130777099</v>
      </c>
      <c r="L365" s="40">
        <v>3.1563102210010601</v>
      </c>
      <c r="M365" s="40">
        <v>2.93488923334814</v>
      </c>
      <c r="N365" s="40">
        <v>2.83859678120933</v>
      </c>
      <c r="O365" s="40">
        <v>2.92669220604304</v>
      </c>
      <c r="P365" s="40">
        <v>3.1695894093072399</v>
      </c>
      <c r="Q365" s="40">
        <v>3.6287231361810601</v>
      </c>
      <c r="R365" s="40">
        <v>4.3348752032010998</v>
      </c>
      <c r="S365" s="40">
        <v>5.2817197564942298</v>
      </c>
      <c r="T365" s="40">
        <v>6.5623512211566197</v>
      </c>
      <c r="U365" s="40">
        <v>7.9099357973804496</v>
      </c>
      <c r="V365" s="40">
        <v>9.0247218721764906</v>
      </c>
      <c r="W365" s="40">
        <v>10.138851630746201</v>
      </c>
      <c r="X365" s="40">
        <v>11.108367563206301</v>
      </c>
      <c r="Y365" s="40">
        <v>11.776704178378001</v>
      </c>
      <c r="Z365" s="40">
        <v>12.121418880083001</v>
      </c>
      <c r="AA365" s="40">
        <v>11.8294298128479</v>
      </c>
      <c r="AB365" s="40">
        <v>10.863710113575101</v>
      </c>
      <c r="AC365" s="40">
        <v>9.5744875828341893</v>
      </c>
      <c r="AD365" s="40">
        <v>8.4971530754486899</v>
      </c>
      <c r="AE365" s="40">
        <v>6.9626798218843096</v>
      </c>
      <c r="AF365" s="40">
        <v>5.6004130619937698</v>
      </c>
      <c r="AG365" s="40">
        <v>-5.1735570667007097E-2</v>
      </c>
      <c r="AH365" s="40">
        <v>1.4482296429497299E-2</v>
      </c>
      <c r="AI365" s="40">
        <v>5.6845341770125901E-2</v>
      </c>
      <c r="AJ365" s="40">
        <v>1.85804575154731E-2</v>
      </c>
      <c r="AK365" s="40">
        <v>2.6030502593574201E-2</v>
      </c>
      <c r="AL365" s="40">
        <v>3.4230138421223903E-2</v>
      </c>
      <c r="AM365" s="40">
        <v>8.81833870764894E-2</v>
      </c>
      <c r="AN365" s="40">
        <v>2.25712346929638E-2</v>
      </c>
      <c r="AO365" s="40">
        <v>-5.1286684799538802E-2</v>
      </c>
      <c r="AP365" s="40">
        <v>-6.6088242310891096E-2</v>
      </c>
      <c r="AQ365" s="40">
        <v>-6.0435009113909803E-2</v>
      </c>
      <c r="AR365" s="40">
        <v>-4.73511989884281E-2</v>
      </c>
      <c r="AS365" s="40">
        <v>3.70611376987851E-2</v>
      </c>
      <c r="AT365" s="40">
        <v>4.3820081634298097E-2</v>
      </c>
      <c r="AU365" s="40">
        <v>2.0310981999513902</v>
      </c>
      <c r="AV365" s="40">
        <v>2.40013700329694</v>
      </c>
      <c r="AW365" s="40">
        <v>2.66163520666854</v>
      </c>
      <c r="AX365" s="40">
        <v>2.5698843179245001</v>
      </c>
      <c r="AY365" s="40">
        <v>1.307310033449</v>
      </c>
      <c r="AZ365" s="40">
        <v>-1.26673003895775</v>
      </c>
      <c r="BA365" s="40">
        <v>-1.30068004301871</v>
      </c>
      <c r="BB365" s="40">
        <v>-0.78032079011232303</v>
      </c>
      <c r="BC365" s="40">
        <v>-0.43240335146765502</v>
      </c>
      <c r="BD365" s="40">
        <v>-0.18307076394576599</v>
      </c>
      <c r="BE365" s="40">
        <v>-4.6016016669176901E-2</v>
      </c>
      <c r="BF365" s="40">
        <v>1.9828035107610501E-2</v>
      </c>
      <c r="BG365" s="40">
        <v>6.1526191713192603E-2</v>
      </c>
      <c r="BH365" s="40">
        <v>2.24615409634942E-2</v>
      </c>
      <c r="BI365" s="40">
        <v>2.9799872643009099E-2</v>
      </c>
      <c r="BJ365" s="40">
        <v>3.74749953532807E-2</v>
      </c>
      <c r="BK365" s="40">
        <v>9.2097657599163996E-2</v>
      </c>
      <c r="BL365" s="40">
        <v>2.67521111314949E-2</v>
      </c>
      <c r="BM365" s="40">
        <v>-4.6649995058083003E-2</v>
      </c>
      <c r="BN365" s="40">
        <v>-6.1190289678801399E-2</v>
      </c>
      <c r="BO365" s="40">
        <v>-5.5041408577556503E-2</v>
      </c>
      <c r="BP365" s="40">
        <v>-4.2921943485033601E-2</v>
      </c>
      <c r="BQ365" s="40">
        <v>4.1482228738047501E-2</v>
      </c>
      <c r="BR365" s="40">
        <v>5.3623062022707897E-2</v>
      </c>
      <c r="BS365" s="40">
        <v>2.0438753218314201</v>
      </c>
      <c r="BT365" s="40">
        <v>2.4113125843988299</v>
      </c>
      <c r="BU365" s="40">
        <v>2.6766660803690501</v>
      </c>
      <c r="BV365" s="40">
        <v>2.5853619302635602</v>
      </c>
      <c r="BW365" s="40">
        <v>1.3235519048603299</v>
      </c>
      <c r="BX365" s="40">
        <v>-1.25313938621743</v>
      </c>
      <c r="BY365" s="40">
        <v>-1.29012609741304</v>
      </c>
      <c r="BZ365" s="40">
        <v>-0.76849054232292202</v>
      </c>
      <c r="CA365" s="40">
        <v>-0.42171958525692899</v>
      </c>
      <c r="CB365" s="40">
        <v>-0.17451373582145599</v>
      </c>
      <c r="CC365" s="40">
        <v>-4.2054670993585598E-2</v>
      </c>
      <c r="CD365" s="40">
        <v>2.3530477431508101E-2</v>
      </c>
      <c r="CE365" s="40">
        <v>6.4768134124627605E-2</v>
      </c>
      <c r="CF365" s="40">
        <v>2.5149567536765401E-2</v>
      </c>
      <c r="CG365" s="40">
        <v>3.2410526856728697E-2</v>
      </c>
      <c r="CH365" s="40">
        <v>3.9722373379712801E-2</v>
      </c>
      <c r="CI365" s="40">
        <v>9.4808669439243404E-2</v>
      </c>
      <c r="CJ365" s="40">
        <v>2.9647773416742899E-2</v>
      </c>
      <c r="CK365" s="40">
        <v>-4.3438637867759797E-2</v>
      </c>
      <c r="CL365" s="40">
        <v>-5.7797982606302402E-2</v>
      </c>
      <c r="CM365" s="40">
        <v>-5.1305817276441901E-2</v>
      </c>
      <c r="CN365" s="40">
        <v>-3.9854254616090802E-2</v>
      </c>
      <c r="CO365" s="40">
        <v>4.4544262924003597E-2</v>
      </c>
      <c r="CP365" s="40">
        <v>6.0412576377195097E-2</v>
      </c>
      <c r="CQ365" s="40">
        <v>2.0527247175229602</v>
      </c>
      <c r="CR365" s="40">
        <v>2.4190527578261598</v>
      </c>
      <c r="CS365" s="40">
        <v>2.6870764177059301</v>
      </c>
      <c r="CT365" s="40">
        <v>2.5960816774206101</v>
      </c>
      <c r="CU365" s="40">
        <v>1.33480097552268</v>
      </c>
      <c r="CV365" s="40">
        <v>-1.2437265415302801</v>
      </c>
      <c r="CW365" s="40">
        <v>-1.2828164668367199</v>
      </c>
      <c r="CX365" s="40">
        <v>-0.76029694874211295</v>
      </c>
      <c r="CY365" s="40">
        <v>-0.41432004132501699</v>
      </c>
      <c r="CZ365" s="40">
        <v>-0.16858716420957701</v>
      </c>
      <c r="DA365" s="40">
        <v>-3.8093325317994302E-2</v>
      </c>
      <c r="DB365" s="40">
        <v>2.7232919755405802E-2</v>
      </c>
      <c r="DC365" s="40">
        <v>6.8010076536062697E-2</v>
      </c>
      <c r="DD365" s="40">
        <v>2.7837594110036602E-2</v>
      </c>
      <c r="DE365" s="40">
        <v>3.5021181070448298E-2</v>
      </c>
      <c r="DF365" s="40">
        <v>4.1969751406144902E-2</v>
      </c>
      <c r="DG365" s="40">
        <v>9.7519681279322798E-2</v>
      </c>
      <c r="DH365" s="40">
        <v>3.2543435701990898E-2</v>
      </c>
      <c r="DI365" s="40">
        <v>-4.0227280677436597E-2</v>
      </c>
      <c r="DJ365" s="40">
        <v>-5.4405675533803398E-2</v>
      </c>
      <c r="DK365" s="40">
        <v>-4.7570225975327299E-2</v>
      </c>
      <c r="DL365" s="40">
        <v>-3.6786565747148003E-2</v>
      </c>
      <c r="DM365" s="40">
        <v>4.7606297109959603E-2</v>
      </c>
      <c r="DN365" s="40">
        <v>6.7202090731682304E-2</v>
      </c>
      <c r="DO365" s="40">
        <v>2.0615741132144998</v>
      </c>
      <c r="DP365" s="40">
        <v>2.4267929312534902</v>
      </c>
      <c r="DQ365" s="40">
        <v>2.6974867550427999</v>
      </c>
      <c r="DR365" s="40">
        <v>2.6068014245776601</v>
      </c>
      <c r="DS365" s="40">
        <v>1.34605004618504</v>
      </c>
      <c r="DT365" s="40">
        <v>-1.2343136968431401</v>
      </c>
      <c r="DU365" s="40">
        <v>-1.2755068362604001</v>
      </c>
      <c r="DV365" s="40">
        <v>-0.752103355161303</v>
      </c>
      <c r="DW365" s="40">
        <v>-0.40692049739310499</v>
      </c>
      <c r="DX365" s="40">
        <v>-0.16266059259769799</v>
      </c>
      <c r="DY365" s="40">
        <v>-3.2373771320164099E-2</v>
      </c>
      <c r="DZ365" s="40">
        <v>3.2578658433518898E-2</v>
      </c>
      <c r="EA365" s="40">
        <v>7.2690926479129406E-2</v>
      </c>
      <c r="EB365" s="40">
        <v>3.1718677558057698E-2</v>
      </c>
      <c r="EC365" s="40">
        <v>3.87905511198832E-2</v>
      </c>
      <c r="ED365" s="40">
        <v>4.5214608338201602E-2</v>
      </c>
      <c r="EE365" s="40">
        <v>0.101433951801997</v>
      </c>
      <c r="EF365" s="40">
        <v>3.6724312140521999E-2</v>
      </c>
      <c r="EG365" s="40">
        <v>-3.5590590935980798E-2</v>
      </c>
      <c r="EH365" s="40">
        <v>-4.9507722901713701E-2</v>
      </c>
      <c r="EI365" s="40">
        <v>-4.2176625438973998E-2</v>
      </c>
      <c r="EJ365" s="40">
        <v>-3.23573102437534E-2</v>
      </c>
      <c r="EK365" s="40">
        <v>5.2027388149222101E-2</v>
      </c>
      <c r="EL365" s="40">
        <v>7.7005071120092097E-2</v>
      </c>
      <c r="EM365" s="40">
        <v>2.0743512350945301</v>
      </c>
      <c r="EN365" s="40">
        <v>2.43796851235538</v>
      </c>
      <c r="EO365" s="40">
        <v>2.7125176287433099</v>
      </c>
      <c r="EP365" s="40">
        <v>2.6222790369167202</v>
      </c>
      <c r="EQ365" s="40">
        <v>1.3622919175963699</v>
      </c>
      <c r="ER365" s="40">
        <v>-1.2207230441028201</v>
      </c>
      <c r="ES365" s="40">
        <v>-1.26495289065473</v>
      </c>
      <c r="ET365" s="40">
        <v>-0.74027310737190299</v>
      </c>
      <c r="EU365" s="40">
        <v>-0.39623673118237801</v>
      </c>
      <c r="EV365" s="40">
        <v>-0.15410356447338799</v>
      </c>
      <c r="EW365" s="40">
        <v>84.029879623213006</v>
      </c>
      <c r="EX365" s="40">
        <v>82.061252087728803</v>
      </c>
      <c r="EY365" s="40">
        <v>79.695760534984203</v>
      </c>
      <c r="EZ365" s="40">
        <v>77.851977887609095</v>
      </c>
      <c r="FA365" s="40">
        <v>76.710648936005398</v>
      </c>
      <c r="FB365" s="40">
        <v>75.4351241887382</v>
      </c>
      <c r="FC365" s="40">
        <v>73.984395771120802</v>
      </c>
      <c r="FD365" s="40">
        <v>73.764462037220994</v>
      </c>
      <c r="FE365" s="40">
        <v>77.3701283625456</v>
      </c>
      <c r="FF365" s="40">
        <v>83.014428711667705</v>
      </c>
      <c r="FG365" s="40">
        <v>87.578444126535999</v>
      </c>
      <c r="FH365" s="40">
        <v>91.817013403093398</v>
      </c>
      <c r="FI365" s="40">
        <v>94.896260128556904</v>
      </c>
      <c r="FJ365" s="40">
        <v>97.620304664321296</v>
      </c>
      <c r="FK365" s="40">
        <v>100.602442638714</v>
      </c>
      <c r="FL365" s="40">
        <v>101.936099383365</v>
      </c>
      <c r="FM365" s="40">
        <v>102.79077578666001</v>
      </c>
      <c r="FN365" s="40">
        <v>102.417421599069</v>
      </c>
      <c r="FO365" s="40">
        <v>101.020344833153</v>
      </c>
      <c r="FP365" s="40">
        <v>97.393283316779304</v>
      </c>
      <c r="FQ365" s="40">
        <v>91.984762806258502</v>
      </c>
      <c r="FR365" s="40">
        <v>87.774379854888807</v>
      </c>
      <c r="FS365" s="40">
        <v>84.290330588941998</v>
      </c>
      <c r="FT365" s="40">
        <v>81.839495063692496</v>
      </c>
      <c r="FU365" s="40">
        <v>4.4308607248166199E-3</v>
      </c>
      <c r="FV365" s="40">
        <v>0</v>
      </c>
      <c r="FW365" s="40">
        <v>0</v>
      </c>
      <c r="FX365" s="41">
        <v>1</v>
      </c>
      <c r="FY365" s="22"/>
      <c r="FZ365" s="22"/>
    </row>
    <row r="366" spans="1:182" x14ac:dyDescent="0.2">
      <c r="A366" t="s">
        <v>42</v>
      </c>
      <c r="B366" t="s">
        <v>58</v>
      </c>
      <c r="C366" t="s">
        <v>3</v>
      </c>
      <c r="D366" t="s">
        <v>37</v>
      </c>
      <c r="E366" t="s">
        <v>1</v>
      </c>
      <c r="F366" s="22" t="s">
        <v>1</v>
      </c>
      <c r="G366" s="35">
        <v>43693</v>
      </c>
      <c r="H366" s="40">
        <v>9471</v>
      </c>
      <c r="I366" s="40">
        <v>9.6344376166846395</v>
      </c>
      <c r="J366" s="40">
        <v>8.1102923681710308</v>
      </c>
      <c r="K366" s="40">
        <v>7.2419993142235199</v>
      </c>
      <c r="L366" s="40">
        <v>7.0051609735282598</v>
      </c>
      <c r="M366" s="40">
        <v>6.9138455653271498</v>
      </c>
      <c r="N366" s="40">
        <v>6.9520196728216801</v>
      </c>
      <c r="O366" s="40">
        <v>7.6879461350548501</v>
      </c>
      <c r="P366" s="40">
        <v>8.3643684785547308</v>
      </c>
      <c r="Q366" s="40">
        <v>8.3899103565411792</v>
      </c>
      <c r="R366" s="40">
        <v>9.0507657602665308</v>
      </c>
      <c r="S366" s="40">
        <v>9.9119368676588095</v>
      </c>
      <c r="T366" s="40">
        <v>11.143420686527101</v>
      </c>
      <c r="U366" s="40">
        <v>12.694873046446</v>
      </c>
      <c r="V366" s="40">
        <v>13.9073147723277</v>
      </c>
      <c r="W366" s="40">
        <v>14.959417062503499</v>
      </c>
      <c r="X366" s="40">
        <v>16.3630342242955</v>
      </c>
      <c r="Y366" s="40">
        <v>17.391298584046101</v>
      </c>
      <c r="Z366" s="40">
        <v>17.622061305237899</v>
      </c>
      <c r="AA366" s="40">
        <v>17.538160107305501</v>
      </c>
      <c r="AB366" s="40">
        <v>16.581497195528598</v>
      </c>
      <c r="AC366" s="40">
        <v>15.5442831536709</v>
      </c>
      <c r="AD366" s="40">
        <v>15.1757582684845</v>
      </c>
      <c r="AE366" s="40">
        <v>13.3237863426967</v>
      </c>
      <c r="AF366" s="40">
        <v>11.3750795132826</v>
      </c>
      <c r="AG366" s="40">
        <v>-0.34015318672292499</v>
      </c>
      <c r="AH366" s="40">
        <v>-0.11038065721799201</v>
      </c>
      <c r="AI366" s="40">
        <v>3.2988170113143499E-2</v>
      </c>
      <c r="AJ366" s="40">
        <v>0.17994508915684901</v>
      </c>
      <c r="AK366" s="40">
        <v>9.7785918257783405E-2</v>
      </c>
      <c r="AL366" s="40">
        <v>0.116061591488542</v>
      </c>
      <c r="AM366" s="40">
        <v>0.134342944167469</v>
      </c>
      <c r="AN366" s="40">
        <v>6.57678202493243E-3</v>
      </c>
      <c r="AO366" s="40">
        <v>4.5976910380810698E-2</v>
      </c>
      <c r="AP366" s="40">
        <v>3.1673356206737002E-2</v>
      </c>
      <c r="AQ366" s="40">
        <v>7.4446706685073596E-2</v>
      </c>
      <c r="AR366" s="40">
        <v>3.6455429455160303E-2</v>
      </c>
      <c r="AS366" s="40">
        <v>-0.14639017238897301</v>
      </c>
      <c r="AT366" s="40">
        <v>-6.8892666487011395E-2</v>
      </c>
      <c r="AU366" s="40">
        <v>1.8053692013004401</v>
      </c>
      <c r="AV366" s="40">
        <v>2.2584832116368299</v>
      </c>
      <c r="AW366" s="40">
        <v>2.35774138603758</v>
      </c>
      <c r="AX366" s="40">
        <v>2.2008477461033702</v>
      </c>
      <c r="AY366" s="40">
        <v>1.6589910790476301</v>
      </c>
      <c r="AZ366" s="40">
        <v>-0.18427043862157799</v>
      </c>
      <c r="BA366" s="40">
        <v>-0.51185241248990698</v>
      </c>
      <c r="BB366" s="40">
        <v>-0.32660444038856601</v>
      </c>
      <c r="BC366" s="40">
        <v>-0.236952550289839</v>
      </c>
      <c r="BD366" s="40">
        <v>-0.100254228170387</v>
      </c>
      <c r="BE366" s="40">
        <v>-0.26385037756749002</v>
      </c>
      <c r="BF366" s="40">
        <v>-4.73930289901714E-2</v>
      </c>
      <c r="BG366" s="40">
        <v>9.0533172552799801E-2</v>
      </c>
      <c r="BH366" s="40">
        <v>0.24216654108503699</v>
      </c>
      <c r="BI366" s="40">
        <v>0.148130642603091</v>
      </c>
      <c r="BJ366" s="40">
        <v>0.168835804391928</v>
      </c>
      <c r="BK366" s="40">
        <v>0.19658993119548501</v>
      </c>
      <c r="BL366" s="40">
        <v>6.8516845505710106E-2</v>
      </c>
      <c r="BM366" s="40">
        <v>9.9883080175769898E-2</v>
      </c>
      <c r="BN366" s="40">
        <v>0.10147829293104201</v>
      </c>
      <c r="BO366" s="40">
        <v>0.125443356400184</v>
      </c>
      <c r="BP366" s="40">
        <v>6.8966506193796198E-2</v>
      </c>
      <c r="BQ366" s="40">
        <v>-0.114343234229102</v>
      </c>
      <c r="BR366" s="40">
        <v>1.5225823476043E-2</v>
      </c>
      <c r="BS366" s="40">
        <v>1.89588998348232</v>
      </c>
      <c r="BT366" s="40">
        <v>2.3555284317541898</v>
      </c>
      <c r="BU366" s="40">
        <v>2.4718761605698201</v>
      </c>
      <c r="BV366" s="40">
        <v>2.3492573199103099</v>
      </c>
      <c r="BW366" s="40">
        <v>1.81274971684298</v>
      </c>
      <c r="BX366" s="40">
        <v>-3.86927411422315E-2</v>
      </c>
      <c r="BY366" s="40">
        <v>-0.38294519201400101</v>
      </c>
      <c r="BZ366" s="40">
        <v>-0.19306278635136001</v>
      </c>
      <c r="CA366" s="40">
        <v>-0.157230837482952</v>
      </c>
      <c r="CB366" s="40">
        <v>-3.9112395063339002E-2</v>
      </c>
      <c r="CC366" s="40">
        <v>-0.21100328438539601</v>
      </c>
      <c r="CD366" s="40">
        <v>-3.7679895569067098E-3</v>
      </c>
      <c r="CE366" s="40">
        <v>0.13038866594488899</v>
      </c>
      <c r="CF366" s="40">
        <v>0.28526092914715501</v>
      </c>
      <c r="CG366" s="40">
        <v>0.18299924532102699</v>
      </c>
      <c r="CH366" s="40">
        <v>0.20538706348430999</v>
      </c>
      <c r="CI366" s="40">
        <v>0.23970200478995801</v>
      </c>
      <c r="CJ366" s="40">
        <v>0.111416344786338</v>
      </c>
      <c r="CK366" s="40">
        <v>0.137218329163009</v>
      </c>
      <c r="CL366" s="40">
        <v>0.149824979461609</v>
      </c>
      <c r="CM366" s="40">
        <v>0.16076348064330401</v>
      </c>
      <c r="CN366" s="40">
        <v>9.1483578905456706E-2</v>
      </c>
      <c r="CO366" s="40">
        <v>-9.2147622483202005E-2</v>
      </c>
      <c r="CP366" s="40">
        <v>7.3486033376819498E-2</v>
      </c>
      <c r="CQ366" s="40">
        <v>1.9585844014707401</v>
      </c>
      <c r="CR366" s="40">
        <v>2.4227416555815302</v>
      </c>
      <c r="CS366" s="40">
        <v>2.5509255577255101</v>
      </c>
      <c r="CT366" s="40">
        <v>2.45204533863336</v>
      </c>
      <c r="CU366" s="40">
        <v>1.91924248098971</v>
      </c>
      <c r="CV366" s="40">
        <v>6.2133928662986899E-2</v>
      </c>
      <c r="CW366" s="40">
        <v>-0.29366444379859102</v>
      </c>
      <c r="CX366" s="40">
        <v>-0.100572243569129</v>
      </c>
      <c r="CY366" s="40">
        <v>-0.102015822046768</v>
      </c>
      <c r="CZ366" s="40">
        <v>3.23425229206899E-3</v>
      </c>
      <c r="DA366" s="40">
        <v>-0.15815619120330199</v>
      </c>
      <c r="DB366" s="40">
        <v>3.9857049876357999E-2</v>
      </c>
      <c r="DC366" s="40">
        <v>0.17024415933697901</v>
      </c>
      <c r="DD366" s="40">
        <v>0.32835531720927402</v>
      </c>
      <c r="DE366" s="40">
        <v>0.217867848038962</v>
      </c>
      <c r="DF366" s="40">
        <v>0.24193832257669201</v>
      </c>
      <c r="DG366" s="40">
        <v>0.28281407838443101</v>
      </c>
      <c r="DH366" s="40">
        <v>0.154315844066965</v>
      </c>
      <c r="DI366" s="40">
        <v>0.174553578150248</v>
      </c>
      <c r="DJ366" s="40">
        <v>0.198171665992177</v>
      </c>
      <c r="DK366" s="40">
        <v>0.19608360488642401</v>
      </c>
      <c r="DL366" s="40">
        <v>0.114000651617117</v>
      </c>
      <c r="DM366" s="40">
        <v>-6.9952010737302298E-2</v>
      </c>
      <c r="DN366" s="40">
        <v>0.13174624327759599</v>
      </c>
      <c r="DO366" s="40">
        <v>2.02127881945917</v>
      </c>
      <c r="DP366" s="40">
        <v>2.4899548794088702</v>
      </c>
      <c r="DQ366" s="40">
        <v>2.6299749548812001</v>
      </c>
      <c r="DR366" s="40">
        <v>2.5548333573564102</v>
      </c>
      <c r="DS366" s="40">
        <v>2.0257352451364401</v>
      </c>
      <c r="DT366" s="40">
        <v>0.16296059846820499</v>
      </c>
      <c r="DU366" s="40">
        <v>-0.20438369558318101</v>
      </c>
      <c r="DV366" s="40">
        <v>-8.0817007868990796E-3</v>
      </c>
      <c r="DW366" s="40">
        <v>-4.6800806610582599E-2</v>
      </c>
      <c r="DX366" s="40">
        <v>4.5580899647476997E-2</v>
      </c>
      <c r="DY366" s="40">
        <v>-8.1853382047866505E-2</v>
      </c>
      <c r="DZ366" s="40">
        <v>0.10284467810417899</v>
      </c>
      <c r="EA366" s="40">
        <v>0.227789161776635</v>
      </c>
      <c r="EB366" s="40">
        <v>0.39057676913746098</v>
      </c>
      <c r="EC366" s="40">
        <v>0.26821257238426999</v>
      </c>
      <c r="ED366" s="40">
        <v>0.29471253548007798</v>
      </c>
      <c r="EE366" s="40">
        <v>0.34506106541244702</v>
      </c>
      <c r="EF366" s="40">
        <v>0.21625590754774299</v>
      </c>
      <c r="EG366" s="40">
        <v>0.22845974794520801</v>
      </c>
      <c r="EH366" s="40">
        <v>0.26797660271648199</v>
      </c>
      <c r="EI366" s="40">
        <v>0.24708025460153399</v>
      </c>
      <c r="EJ366" s="40">
        <v>0.14651172835575299</v>
      </c>
      <c r="EK366" s="40">
        <v>-3.7905072577430803E-2</v>
      </c>
      <c r="EL366" s="40">
        <v>0.21586473324065</v>
      </c>
      <c r="EM366" s="40">
        <v>2.1117996016410401</v>
      </c>
      <c r="EN366" s="40">
        <v>2.5870000995262399</v>
      </c>
      <c r="EO366" s="40">
        <v>2.7441097294134398</v>
      </c>
      <c r="EP366" s="40">
        <v>2.7032429311633499</v>
      </c>
      <c r="EQ366" s="40">
        <v>2.1794938829317898</v>
      </c>
      <c r="ER366" s="40">
        <v>0.308538295947552</v>
      </c>
      <c r="ES366" s="40">
        <v>-7.5476475107275107E-2</v>
      </c>
      <c r="ET366" s="40">
        <v>0.12545995325030701</v>
      </c>
      <c r="EU366" s="40">
        <v>3.2920906196303598E-2</v>
      </c>
      <c r="EV366" s="40">
        <v>0.106722732754525</v>
      </c>
      <c r="EW366" s="40">
        <v>75.998844907247801</v>
      </c>
      <c r="EX366" s="40">
        <v>74.509671746776107</v>
      </c>
      <c r="EY366" s="40">
        <v>72.992603958347701</v>
      </c>
      <c r="EZ366" s="40">
        <v>68.886921591614396</v>
      </c>
      <c r="FA366" s="40">
        <v>67.454968622853599</v>
      </c>
      <c r="FB366" s="40">
        <v>66.723088062892202</v>
      </c>
      <c r="FC366" s="40">
        <v>65.835976829184204</v>
      </c>
      <c r="FD366" s="40">
        <v>66.056702986001</v>
      </c>
      <c r="FE366" s="40">
        <v>70.141110957864996</v>
      </c>
      <c r="FF366" s="40">
        <v>74.974829322115696</v>
      </c>
      <c r="FG366" s="40">
        <v>80.365147231225393</v>
      </c>
      <c r="FH366" s="40">
        <v>85.586994000413796</v>
      </c>
      <c r="FI366" s="40">
        <v>88.256103027377407</v>
      </c>
      <c r="FJ366" s="40">
        <v>89.199968967657398</v>
      </c>
      <c r="FK366" s="40">
        <v>90.301479208330505</v>
      </c>
      <c r="FL366" s="40">
        <v>90.9631749534515</v>
      </c>
      <c r="FM366" s="40">
        <v>90.2244155575478</v>
      </c>
      <c r="FN366" s="40">
        <v>87.188814564512796</v>
      </c>
      <c r="FO366" s="40">
        <v>83.605268602165395</v>
      </c>
      <c r="FP366" s="40">
        <v>79.131301289566196</v>
      </c>
      <c r="FQ366" s="40">
        <v>74.610699262119894</v>
      </c>
      <c r="FR366" s="40">
        <v>71.754103165298901</v>
      </c>
      <c r="FS366" s="40">
        <v>69.794703813530106</v>
      </c>
      <c r="FT366" s="40">
        <v>68.553427349837904</v>
      </c>
      <c r="FU366" s="40">
        <v>1.6842026856433399E-2</v>
      </c>
      <c r="FV366" s="40">
        <v>0</v>
      </c>
      <c r="FW366" s="40">
        <v>0</v>
      </c>
      <c r="FX366" s="41">
        <v>1</v>
      </c>
      <c r="FY366" s="22"/>
      <c r="FZ366" s="22"/>
    </row>
    <row r="367" spans="1:182" x14ac:dyDescent="0.2">
      <c r="A367" t="s">
        <v>42</v>
      </c>
      <c r="B367" t="s">
        <v>58</v>
      </c>
      <c r="C367" t="s">
        <v>3</v>
      </c>
      <c r="D367" t="s">
        <v>37</v>
      </c>
      <c r="E367" t="s">
        <v>1</v>
      </c>
      <c r="F367" s="22" t="s">
        <v>77</v>
      </c>
      <c r="G367" s="35">
        <v>43693</v>
      </c>
      <c r="H367" s="40">
        <v>7450</v>
      </c>
      <c r="I367" s="40">
        <v>7.6076674046893302</v>
      </c>
      <c r="J367" s="40">
        <v>6.4074964898950997</v>
      </c>
      <c r="K367" s="40">
        <v>5.7196597761834704</v>
      </c>
      <c r="L367" s="40">
        <v>5.5746702430458503</v>
      </c>
      <c r="M367" s="40">
        <v>5.5066754236911502</v>
      </c>
      <c r="N367" s="40">
        <v>5.53887107594693</v>
      </c>
      <c r="O367" s="40">
        <v>6.1067468832522103</v>
      </c>
      <c r="P367" s="40">
        <v>6.60339610260512</v>
      </c>
      <c r="Q367" s="40">
        <v>6.5245043232588804</v>
      </c>
      <c r="R367" s="40">
        <v>6.9765213982960397</v>
      </c>
      <c r="S367" s="40">
        <v>7.5779024536387203</v>
      </c>
      <c r="T367" s="40">
        <v>8.4458646544850495</v>
      </c>
      <c r="U367" s="40">
        <v>9.5770551548947207</v>
      </c>
      <c r="V367" s="40">
        <v>10.486184129452299</v>
      </c>
      <c r="W367" s="40">
        <v>11.2499542177934</v>
      </c>
      <c r="X367" s="40">
        <v>12.192827770656899</v>
      </c>
      <c r="Y367" s="40">
        <v>12.850087256037099</v>
      </c>
      <c r="Z367" s="40">
        <v>12.9917081700673</v>
      </c>
      <c r="AA367" s="40">
        <v>13.000449303943601</v>
      </c>
      <c r="AB367" s="40">
        <v>12.392908089185299</v>
      </c>
      <c r="AC367" s="40">
        <v>11.7600406194715</v>
      </c>
      <c r="AD367" s="40">
        <v>11.6472117535012</v>
      </c>
      <c r="AE367" s="40">
        <v>10.3444694734943</v>
      </c>
      <c r="AF367" s="40">
        <v>8.9094107245690299</v>
      </c>
      <c r="AG367" s="40">
        <v>-0.20319884643304101</v>
      </c>
      <c r="AH367" s="40">
        <v>-7.1562259144938301E-2</v>
      </c>
      <c r="AI367" s="40">
        <v>5.4456169954907596E-3</v>
      </c>
      <c r="AJ367" s="40">
        <v>6.1553796863387203E-2</v>
      </c>
      <c r="AK367" s="40">
        <v>-4.8599253896508203E-2</v>
      </c>
      <c r="AL367" s="40">
        <v>-3.1524717572051997E-2</v>
      </c>
      <c r="AM367" s="40">
        <v>-1.8011797084624099E-2</v>
      </c>
      <c r="AN367" s="40">
        <v>-9.6995988505672107E-2</v>
      </c>
      <c r="AO367" s="40">
        <v>-7.88165433844953E-2</v>
      </c>
      <c r="AP367" s="40">
        <v>-1.00883203812416E-2</v>
      </c>
      <c r="AQ367" s="40">
        <v>-2.6812032037098099E-4</v>
      </c>
      <c r="AR367" s="40">
        <v>2.9346016893943699E-2</v>
      </c>
      <c r="AS367" s="40">
        <v>-0.11088267975336701</v>
      </c>
      <c r="AT367" s="40">
        <v>1.5242930461928099E-3</v>
      </c>
      <c r="AU367" s="40">
        <v>0.91245963931860596</v>
      </c>
      <c r="AV367" s="40">
        <v>1.14074758127516</v>
      </c>
      <c r="AW367" s="40">
        <v>1.1795139362093301</v>
      </c>
      <c r="AX367" s="40">
        <v>1.1820599253867199</v>
      </c>
      <c r="AY367" s="40">
        <v>1.1681914418144701</v>
      </c>
      <c r="AZ367" s="40">
        <v>0.506128185168502</v>
      </c>
      <c r="BA367" s="40">
        <v>2.4028847178811302E-2</v>
      </c>
      <c r="BB367" s="40">
        <v>-1.13758923447701E-2</v>
      </c>
      <c r="BC367" s="40">
        <v>-8.8242787110968501E-2</v>
      </c>
      <c r="BD367" s="40">
        <v>-9.6384315025870401E-2</v>
      </c>
      <c r="BE367" s="40">
        <v>-0.131429722890439</v>
      </c>
      <c r="BF367" s="40">
        <v>-3.8950624707164601E-3</v>
      </c>
      <c r="BG367" s="40">
        <v>7.0239519183248195E-2</v>
      </c>
      <c r="BH367" s="40">
        <v>0.124944023983195</v>
      </c>
      <c r="BI367" s="40">
        <v>3.4411036638014301E-3</v>
      </c>
      <c r="BJ367" s="40">
        <v>2.2516365348931498E-2</v>
      </c>
      <c r="BK367" s="40">
        <v>4.3526460661827901E-2</v>
      </c>
      <c r="BL367" s="40">
        <v>-3.6741131856404499E-2</v>
      </c>
      <c r="BM367" s="40">
        <v>-1.7223614608745701E-2</v>
      </c>
      <c r="BN367" s="40">
        <v>5.7607475866966698E-2</v>
      </c>
      <c r="BO367" s="40">
        <v>4.9747724157158703E-2</v>
      </c>
      <c r="BP367" s="40">
        <v>5.4543691764633702E-2</v>
      </c>
      <c r="BQ367" s="40">
        <v>-8.6484589052840302E-2</v>
      </c>
      <c r="BR367" s="40">
        <v>6.7406901154868998E-2</v>
      </c>
      <c r="BS367" s="40">
        <v>0.99473392342488998</v>
      </c>
      <c r="BT367" s="40">
        <v>1.2336900373547699</v>
      </c>
      <c r="BU367" s="40">
        <v>1.2787719012883201</v>
      </c>
      <c r="BV367" s="40">
        <v>1.27892609681585</v>
      </c>
      <c r="BW367" s="40">
        <v>1.25455047487029</v>
      </c>
      <c r="BX367" s="40">
        <v>0.58099782145448098</v>
      </c>
      <c r="BY367" s="40">
        <v>0.13187959188308501</v>
      </c>
      <c r="BZ367" s="40">
        <v>9.5310972087173901E-2</v>
      </c>
      <c r="CA367" s="40">
        <v>-1.9970363596616299E-2</v>
      </c>
      <c r="CB367" s="40">
        <v>-2.43175948707329E-2</v>
      </c>
      <c r="CC367" s="40">
        <v>-8.1722646552962394E-2</v>
      </c>
      <c r="CD367" s="40">
        <v>4.2971031813296298E-2</v>
      </c>
      <c r="CE367" s="40">
        <v>0.11511557845876701</v>
      </c>
      <c r="CF367" s="40">
        <v>0.16884790218262499</v>
      </c>
      <c r="CG367" s="40">
        <v>3.9484096781090203E-2</v>
      </c>
      <c r="CH367" s="40">
        <v>5.9945054756273403E-2</v>
      </c>
      <c r="CI367" s="40">
        <v>8.6147670514870198E-2</v>
      </c>
      <c r="CJ367" s="40">
        <v>4.9911983063141603E-3</v>
      </c>
      <c r="CK367" s="40">
        <v>2.5435460232645399E-2</v>
      </c>
      <c r="CL367" s="40">
        <v>0.1044933781288</v>
      </c>
      <c r="CM367" s="40">
        <v>8.4388545680527699E-2</v>
      </c>
      <c r="CN367" s="40">
        <v>7.1995524621151802E-2</v>
      </c>
      <c r="CO367" s="40">
        <v>-6.9586545756827906E-2</v>
      </c>
      <c r="CP367" s="40">
        <v>0.113036994834724</v>
      </c>
      <c r="CQ367" s="40">
        <v>1.05171684196722</v>
      </c>
      <c r="CR367" s="40">
        <v>1.2980616993076799</v>
      </c>
      <c r="CS367" s="40">
        <v>1.3475176655354699</v>
      </c>
      <c r="CT367" s="40">
        <v>1.3460153120671501</v>
      </c>
      <c r="CU367" s="40">
        <v>1.3143624780918199</v>
      </c>
      <c r="CV367" s="40">
        <v>0.63285230347302102</v>
      </c>
      <c r="CW367" s="40">
        <v>0.20657668912277299</v>
      </c>
      <c r="CX367" s="40">
        <v>0.16920196939574</v>
      </c>
      <c r="CY367" s="40">
        <v>2.73149089531864E-2</v>
      </c>
      <c r="CZ367" s="40">
        <v>2.5595595974025501E-2</v>
      </c>
      <c r="DA367" s="40">
        <v>-3.2015570215486198E-2</v>
      </c>
      <c r="DB367" s="40">
        <v>8.9837126097308997E-2</v>
      </c>
      <c r="DC367" s="40">
        <v>0.15999163773428501</v>
      </c>
      <c r="DD367" s="40">
        <v>0.212751780382055</v>
      </c>
      <c r="DE367" s="40">
        <v>7.5527089898379002E-2</v>
      </c>
      <c r="DF367" s="40">
        <v>9.7373744163615203E-2</v>
      </c>
      <c r="DG367" s="40">
        <v>0.12876888036791301</v>
      </c>
      <c r="DH367" s="40">
        <v>4.6723528469032799E-2</v>
      </c>
      <c r="DI367" s="40">
        <v>6.8094535074036497E-2</v>
      </c>
      <c r="DJ367" s="40">
        <v>0.151379280390634</v>
      </c>
      <c r="DK367" s="40">
        <v>0.11902936720389699</v>
      </c>
      <c r="DL367" s="40">
        <v>8.9447357477669895E-2</v>
      </c>
      <c r="DM367" s="40">
        <v>-5.2688502460815398E-2</v>
      </c>
      <c r="DN367" s="40">
        <v>0.158667088514578</v>
      </c>
      <c r="DO367" s="40">
        <v>1.1086997605095401</v>
      </c>
      <c r="DP367" s="40">
        <v>1.3624333612606001</v>
      </c>
      <c r="DQ367" s="40">
        <v>1.41626342978261</v>
      </c>
      <c r="DR367" s="40">
        <v>1.4131045273184499</v>
      </c>
      <c r="DS367" s="40">
        <v>1.3741744813133501</v>
      </c>
      <c r="DT367" s="40">
        <v>0.68470678549156105</v>
      </c>
      <c r="DU367" s="40">
        <v>0.28127378636246197</v>
      </c>
      <c r="DV367" s="40">
        <v>0.243092966704307</v>
      </c>
      <c r="DW367" s="40">
        <v>7.4600181502988999E-2</v>
      </c>
      <c r="DX367" s="40">
        <v>7.5508786818783993E-2</v>
      </c>
      <c r="DY367" s="40">
        <v>3.9753553327116102E-2</v>
      </c>
      <c r="DZ367" s="40">
        <v>0.15750432277153101</v>
      </c>
      <c r="EA367" s="40">
        <v>0.224785539922043</v>
      </c>
      <c r="EB367" s="40">
        <v>0.27614200750186302</v>
      </c>
      <c r="EC367" s="40">
        <v>0.127567447458689</v>
      </c>
      <c r="ED367" s="40">
        <v>0.151414827084599</v>
      </c>
      <c r="EE367" s="40">
        <v>0.190307138114365</v>
      </c>
      <c r="EF367" s="40">
        <v>0.1069783851183</v>
      </c>
      <c r="EG367" s="40">
        <v>0.12968746384978599</v>
      </c>
      <c r="EH367" s="40">
        <v>0.21907507663884301</v>
      </c>
      <c r="EI367" s="40">
        <v>0.169045211681426</v>
      </c>
      <c r="EJ367" s="40">
        <v>0.11464503234836</v>
      </c>
      <c r="EK367" s="40">
        <v>-2.82904117602885E-2</v>
      </c>
      <c r="EL367" s="40">
        <v>0.224549696623254</v>
      </c>
      <c r="EM367" s="40">
        <v>1.1909740446158299</v>
      </c>
      <c r="EN367" s="40">
        <v>1.4553758173402001</v>
      </c>
      <c r="EO367" s="40">
        <v>1.5155213948616</v>
      </c>
      <c r="EP367" s="40">
        <v>1.5099706987475701</v>
      </c>
      <c r="EQ367" s="40">
        <v>1.46053351436917</v>
      </c>
      <c r="ER367" s="40">
        <v>0.75957642177754003</v>
      </c>
      <c r="ES367" s="40">
        <v>0.389124531066735</v>
      </c>
      <c r="ET367" s="40">
        <v>0.349779831136251</v>
      </c>
      <c r="EU367" s="40">
        <v>0.142872605017341</v>
      </c>
      <c r="EV367" s="40">
        <v>0.14757550697392099</v>
      </c>
      <c r="EW367" s="40">
        <v>75.5529494822717</v>
      </c>
      <c r="EX367" s="40">
        <v>74.100584405396901</v>
      </c>
      <c r="EY367" s="40">
        <v>72.664849388139302</v>
      </c>
      <c r="EZ367" s="40">
        <v>68.698815500470701</v>
      </c>
      <c r="FA367" s="40">
        <v>67.307538437401902</v>
      </c>
      <c r="FB367" s="40">
        <v>66.577051302165003</v>
      </c>
      <c r="FC367" s="40">
        <v>65.692853780985203</v>
      </c>
      <c r="FD367" s="40">
        <v>65.931479447756502</v>
      </c>
      <c r="FE367" s="40">
        <v>69.975427518041997</v>
      </c>
      <c r="FF367" s="40">
        <v>74.764884687794193</v>
      </c>
      <c r="FG367" s="40">
        <v>80.081581424537205</v>
      </c>
      <c r="FH367" s="40">
        <v>85.230134138688399</v>
      </c>
      <c r="FI367" s="40">
        <v>87.825129432067797</v>
      </c>
      <c r="FJ367" s="40">
        <v>88.702914182616894</v>
      </c>
      <c r="FK367" s="40">
        <v>89.702404298713503</v>
      </c>
      <c r="FL367" s="40">
        <v>90.270160025102001</v>
      </c>
      <c r="FM367" s="40">
        <v>89.482036397866295</v>
      </c>
      <c r="FN367" s="40">
        <v>86.423164417947902</v>
      </c>
      <c r="FO367" s="40">
        <v>82.888472701600307</v>
      </c>
      <c r="FP367" s="40">
        <v>78.515453404455599</v>
      </c>
      <c r="FQ367" s="40">
        <v>74.097191716347695</v>
      </c>
      <c r="FR367" s="40">
        <v>71.304949796046401</v>
      </c>
      <c r="FS367" s="40">
        <v>69.431165673046706</v>
      </c>
      <c r="FT367" s="40">
        <v>68.230781299027299</v>
      </c>
      <c r="FU367" s="40">
        <v>1.6228262317395999E-2</v>
      </c>
      <c r="FV367" s="40">
        <v>0</v>
      </c>
      <c r="FW367" s="40">
        <v>0</v>
      </c>
      <c r="FX367" s="41">
        <v>1</v>
      </c>
      <c r="FY367" s="22"/>
      <c r="FZ367" s="22"/>
    </row>
    <row r="368" spans="1:182" x14ac:dyDescent="0.2">
      <c r="A368" t="s">
        <v>42</v>
      </c>
      <c r="B368" t="s">
        <v>58</v>
      </c>
      <c r="C368" t="s">
        <v>3</v>
      </c>
      <c r="D368" t="s">
        <v>37</v>
      </c>
      <c r="E368" t="s">
        <v>1</v>
      </c>
      <c r="F368" s="22" t="s">
        <v>78</v>
      </c>
      <c r="G368" s="35">
        <v>43693</v>
      </c>
      <c r="H368" s="40">
        <v>2021</v>
      </c>
      <c r="I368" s="40">
        <v>1.9260032258983699</v>
      </c>
      <c r="J368" s="40">
        <v>1.65025158643891</v>
      </c>
      <c r="K368" s="40">
        <v>1.4570800197706</v>
      </c>
      <c r="L368" s="40">
        <v>1.22569701589526</v>
      </c>
      <c r="M368" s="40">
        <v>1.1486314270623501</v>
      </c>
      <c r="N368" s="40">
        <v>1.16523070996292</v>
      </c>
      <c r="O368" s="40">
        <v>1.2792421435403101</v>
      </c>
      <c r="P368" s="40">
        <v>1.4460487543653999</v>
      </c>
      <c r="Q368" s="40">
        <v>1.6561955038093901</v>
      </c>
      <c r="R368" s="40">
        <v>1.8985912601725301</v>
      </c>
      <c r="S368" s="40">
        <v>2.2263685744398001</v>
      </c>
      <c r="T368" s="40">
        <v>2.6793683362487899</v>
      </c>
      <c r="U368" s="40">
        <v>3.1394706858465899</v>
      </c>
      <c r="V368" s="40">
        <v>3.4253894216315302</v>
      </c>
      <c r="W368" s="40">
        <v>3.7157025272306599</v>
      </c>
      <c r="X368" s="40">
        <v>4.1733690661961802</v>
      </c>
      <c r="Y368" s="40">
        <v>4.5022657731009499</v>
      </c>
      <c r="Z368" s="40">
        <v>4.5957694818770003</v>
      </c>
      <c r="AA368" s="40">
        <v>4.4451496117895104</v>
      </c>
      <c r="AB368" s="40">
        <v>4.0728918742253404</v>
      </c>
      <c r="AC368" s="40">
        <v>3.6531067107065498</v>
      </c>
      <c r="AD368" s="40">
        <v>3.3041206129750198</v>
      </c>
      <c r="AE368" s="40">
        <v>2.7066303072795299</v>
      </c>
      <c r="AF368" s="40">
        <v>2.1821974936118198</v>
      </c>
      <c r="AG368" s="40">
        <v>-0.22846872179994501</v>
      </c>
      <c r="AH368" s="40">
        <v>-0.14268151989303099</v>
      </c>
      <c r="AI368" s="40">
        <v>-8.6524208518383494E-2</v>
      </c>
      <c r="AJ368" s="40">
        <v>-3.3907558096350899E-3</v>
      </c>
      <c r="AK368" s="40">
        <v>1.9546354805618501E-2</v>
      </c>
      <c r="AL368" s="40">
        <v>4.5990765015172699E-2</v>
      </c>
      <c r="AM368" s="40">
        <v>3.00322120121677E-2</v>
      </c>
      <c r="AN368" s="40">
        <v>-2.5596208595147E-2</v>
      </c>
      <c r="AO368" s="40">
        <v>9.3277725887849893E-3</v>
      </c>
      <c r="AP368" s="40">
        <v>-4.7104595758278099E-2</v>
      </c>
      <c r="AQ368" s="40">
        <v>1.5711524064327801E-2</v>
      </c>
      <c r="AR368" s="40">
        <v>-1.70007950287057E-2</v>
      </c>
      <c r="AS368" s="40">
        <v>-3.6712950646677497E-2</v>
      </c>
      <c r="AT368" s="40">
        <v>-7.6574890055270198E-2</v>
      </c>
      <c r="AU368" s="40">
        <v>0.86239370600097798</v>
      </c>
      <c r="AV368" s="40">
        <v>1.04055747811611</v>
      </c>
      <c r="AW368" s="40">
        <v>1.0650786681165401</v>
      </c>
      <c r="AX368" s="40">
        <v>0.93642316005830595</v>
      </c>
      <c r="AY368" s="40">
        <v>0.39185165792370202</v>
      </c>
      <c r="AZ368" s="40">
        <v>-0.78179167823507101</v>
      </c>
      <c r="BA368" s="40">
        <v>-0.67811514691947705</v>
      </c>
      <c r="BB368" s="40">
        <v>-0.449456242112724</v>
      </c>
      <c r="BC368" s="40">
        <v>-0.30328501925846901</v>
      </c>
      <c r="BD368" s="40">
        <v>-0.15346434250045199</v>
      </c>
      <c r="BE368" s="40">
        <v>-0.20365780151292401</v>
      </c>
      <c r="BF368" s="40">
        <v>-0.12250350588850301</v>
      </c>
      <c r="BG368" s="40">
        <v>-7.3086627330627804E-2</v>
      </c>
      <c r="BH368" s="40">
        <v>9.2498641697300807E-3</v>
      </c>
      <c r="BI368" s="40">
        <v>3.5072509814272797E-2</v>
      </c>
      <c r="BJ368" s="40">
        <v>5.1975278045075901E-2</v>
      </c>
      <c r="BK368" s="40">
        <v>4.49896072471207E-2</v>
      </c>
      <c r="BL368" s="40">
        <v>-6.8357399677909996E-3</v>
      </c>
      <c r="BM368" s="40">
        <v>2.76809020916256E-2</v>
      </c>
      <c r="BN368" s="40">
        <v>-2.9090732959780499E-2</v>
      </c>
      <c r="BO368" s="40">
        <v>2.95427517406706E-2</v>
      </c>
      <c r="BP368" s="40">
        <v>-2.17804405561556E-3</v>
      </c>
      <c r="BQ368" s="40">
        <v>-2.1431956063266401E-2</v>
      </c>
      <c r="BR368" s="40">
        <v>-3.9644894535319997E-2</v>
      </c>
      <c r="BS368" s="40">
        <v>0.90737085694317898</v>
      </c>
      <c r="BT368" s="40">
        <v>1.11036767689158</v>
      </c>
      <c r="BU368" s="40">
        <v>1.15091941979375</v>
      </c>
      <c r="BV368" s="40">
        <v>1.0385739174463799</v>
      </c>
      <c r="BW368" s="40">
        <v>0.50793110006423803</v>
      </c>
      <c r="BX368" s="40">
        <v>-0.67418348208587697</v>
      </c>
      <c r="BY368" s="40">
        <v>-0.590850104409129</v>
      </c>
      <c r="BZ368" s="40">
        <v>-0.38268168110724998</v>
      </c>
      <c r="CA368" s="40">
        <v>-0.25098835396462399</v>
      </c>
      <c r="CB368" s="40">
        <v>-0.12669626594498001</v>
      </c>
      <c r="CC368" s="40">
        <v>-0.186473833702897</v>
      </c>
      <c r="CD368" s="40">
        <v>-0.108528274856646</v>
      </c>
      <c r="CE368" s="40">
        <v>-6.3779799534489104E-2</v>
      </c>
      <c r="CF368" s="40">
        <v>1.8004719060696599E-2</v>
      </c>
      <c r="CG368" s="40">
        <v>4.5825877476406103E-2</v>
      </c>
      <c r="CH368" s="40">
        <v>5.6120133539144197E-2</v>
      </c>
      <c r="CI368" s="40">
        <v>5.5349053622584299E-2</v>
      </c>
      <c r="CJ368" s="40">
        <v>6.1577034540624296E-3</v>
      </c>
      <c r="CK368" s="40">
        <v>4.03922236767046E-2</v>
      </c>
      <c r="CL368" s="40">
        <v>-1.66143864606315E-2</v>
      </c>
      <c r="CM368" s="40">
        <v>3.9122217895651401E-2</v>
      </c>
      <c r="CN368" s="40">
        <v>8.0881481142446397E-3</v>
      </c>
      <c r="CO368" s="40">
        <v>-1.0848385764831801E-2</v>
      </c>
      <c r="CP368" s="40">
        <v>-1.4067292136941099E-2</v>
      </c>
      <c r="CQ368" s="40">
        <v>0.93852189467320102</v>
      </c>
      <c r="CR368" s="40">
        <v>1.1587180079027499</v>
      </c>
      <c r="CS368" s="40">
        <v>1.21037246291128</v>
      </c>
      <c r="CT368" s="40">
        <v>1.10932322083457</v>
      </c>
      <c r="CU368" s="40">
        <v>0.58832736808144703</v>
      </c>
      <c r="CV368" s="40">
        <v>-0.59965437323656801</v>
      </c>
      <c r="CW368" s="40">
        <v>-0.53041060179934596</v>
      </c>
      <c r="CX368" s="40">
        <v>-0.33643382356820301</v>
      </c>
      <c r="CY368" s="40">
        <v>-0.21476784289187101</v>
      </c>
      <c r="CZ368" s="40">
        <v>-0.10815677766545</v>
      </c>
      <c r="DA368" s="40">
        <v>-0.16928986589286901</v>
      </c>
      <c r="DB368" s="40">
        <v>-9.4553043824788893E-2</v>
      </c>
      <c r="DC368" s="40">
        <v>-5.44729717383503E-2</v>
      </c>
      <c r="DD368" s="40">
        <v>2.6759573951663101E-2</v>
      </c>
      <c r="DE368" s="40">
        <v>5.6579245138539402E-2</v>
      </c>
      <c r="DF368" s="40">
        <v>6.0264989033212403E-2</v>
      </c>
      <c r="DG368" s="40">
        <v>6.5708499998047898E-2</v>
      </c>
      <c r="DH368" s="40">
        <v>1.91511468759159E-2</v>
      </c>
      <c r="DI368" s="40">
        <v>5.3103545261783597E-2</v>
      </c>
      <c r="DJ368" s="40">
        <v>-4.1380399614824696E-3</v>
      </c>
      <c r="DK368" s="40">
        <v>4.8701684050632098E-2</v>
      </c>
      <c r="DL368" s="40">
        <v>1.8354340284104799E-2</v>
      </c>
      <c r="DM368" s="40">
        <v>-2.64815466397106E-4</v>
      </c>
      <c r="DN368" s="40">
        <v>1.15103102614378E-2</v>
      </c>
      <c r="DO368" s="40">
        <v>0.96967293240322205</v>
      </c>
      <c r="DP368" s="40">
        <v>1.2070683389139201</v>
      </c>
      <c r="DQ368" s="40">
        <v>1.2698255060288099</v>
      </c>
      <c r="DR368" s="40">
        <v>1.1800725242227601</v>
      </c>
      <c r="DS368" s="40">
        <v>0.66872363609865704</v>
      </c>
      <c r="DT368" s="40">
        <v>-0.52512526438725904</v>
      </c>
      <c r="DU368" s="40">
        <v>-0.46997109918956198</v>
      </c>
      <c r="DV368" s="40">
        <v>-0.29018596602915597</v>
      </c>
      <c r="DW368" s="40">
        <v>-0.178547331819118</v>
      </c>
      <c r="DX368" s="40">
        <v>-8.9617289385920298E-2</v>
      </c>
      <c r="DY368" s="40">
        <v>-0.14447894560584901</v>
      </c>
      <c r="DZ368" s="40">
        <v>-7.4375029820260702E-2</v>
      </c>
      <c r="EA368" s="40">
        <v>-4.1035390550594603E-2</v>
      </c>
      <c r="EB368" s="40">
        <v>3.9400193931028199E-2</v>
      </c>
      <c r="EC368" s="40">
        <v>7.2105400147193702E-2</v>
      </c>
      <c r="ED368" s="40">
        <v>6.6249502063115598E-2</v>
      </c>
      <c r="EE368" s="40">
        <v>8.0665895233000898E-2</v>
      </c>
      <c r="EF368" s="40">
        <v>3.7911615503271899E-2</v>
      </c>
      <c r="EG368" s="40">
        <v>7.1456674764624195E-2</v>
      </c>
      <c r="EH368" s="40">
        <v>1.3875822837015101E-2</v>
      </c>
      <c r="EI368" s="40">
        <v>6.2532911726975005E-2</v>
      </c>
      <c r="EJ368" s="40">
        <v>3.3177091257195E-2</v>
      </c>
      <c r="EK368" s="40">
        <v>1.5016179117014E-2</v>
      </c>
      <c r="EL368" s="40">
        <v>4.8440305781387999E-2</v>
      </c>
      <c r="EM368" s="40">
        <v>1.01465008334542</v>
      </c>
      <c r="EN368" s="40">
        <v>1.2768785376893801</v>
      </c>
      <c r="EO368" s="40">
        <v>1.3556662577060199</v>
      </c>
      <c r="EP368" s="40">
        <v>1.2822232816108401</v>
      </c>
      <c r="EQ368" s="40">
        <v>0.78480307823919304</v>
      </c>
      <c r="ER368" s="40">
        <v>-0.417517068238064</v>
      </c>
      <c r="ES368" s="40">
        <v>-0.38270605667921398</v>
      </c>
      <c r="ET368" s="40">
        <v>-0.22341140502368201</v>
      </c>
      <c r="EU368" s="40">
        <v>-0.126250666525273</v>
      </c>
      <c r="EV368" s="40">
        <v>-6.2849212830449003E-2</v>
      </c>
      <c r="EW368" s="40">
        <v>80.204167732037803</v>
      </c>
      <c r="EX368" s="40">
        <v>78.5274226540527</v>
      </c>
      <c r="EY368" s="40">
        <v>76.161659422142705</v>
      </c>
      <c r="EZ368" s="40">
        <v>70.481142930196896</v>
      </c>
      <c r="FA368" s="40">
        <v>68.660125287650203</v>
      </c>
      <c r="FB368" s="40">
        <v>67.9551904883661</v>
      </c>
      <c r="FC368" s="40">
        <v>67.042316543083601</v>
      </c>
      <c r="FD368" s="40">
        <v>67.077537714139595</v>
      </c>
      <c r="FE368" s="40">
        <v>71.504666325747905</v>
      </c>
      <c r="FF368" s="40">
        <v>76.826514957811298</v>
      </c>
      <c r="FG368" s="40">
        <v>82.835719764765997</v>
      </c>
      <c r="FH368" s="40">
        <v>88.563922270519001</v>
      </c>
      <c r="FI368" s="40">
        <v>91.666517514702093</v>
      </c>
      <c r="FJ368" s="40">
        <v>93.2849015597034</v>
      </c>
      <c r="FK368" s="40">
        <v>95.534837637432901</v>
      </c>
      <c r="FL368" s="40">
        <v>97.098951674763498</v>
      </c>
      <c r="FM368" s="40">
        <v>96.728330350294002</v>
      </c>
      <c r="FN368" s="40">
        <v>93.856558424955296</v>
      </c>
      <c r="FO368" s="40">
        <v>90.042955765788804</v>
      </c>
      <c r="FP368" s="40">
        <v>84.707363845563805</v>
      </c>
      <c r="FQ368" s="40">
        <v>79.411275888519597</v>
      </c>
      <c r="FR368" s="40">
        <v>76.025824597289699</v>
      </c>
      <c r="FS368" s="40">
        <v>73.201802608028601</v>
      </c>
      <c r="FT368" s="40">
        <v>71.645870621324505</v>
      </c>
      <c r="FU368" s="40">
        <v>5.4745481300737697E-2</v>
      </c>
      <c r="FV368" s="40">
        <v>0</v>
      </c>
      <c r="FW368" s="40">
        <v>0</v>
      </c>
      <c r="FX368" s="41">
        <v>1</v>
      </c>
      <c r="FY368" s="22"/>
      <c r="FZ368" s="22"/>
    </row>
    <row r="369" spans="1:182" x14ac:dyDescent="0.2">
      <c r="A369" t="s">
        <v>42</v>
      </c>
      <c r="B369" t="s">
        <v>58</v>
      </c>
      <c r="C369" t="s">
        <v>3</v>
      </c>
      <c r="D369" t="s">
        <v>37</v>
      </c>
      <c r="E369" t="s">
        <v>77</v>
      </c>
      <c r="F369" s="22" t="s">
        <v>1</v>
      </c>
      <c r="G369" s="35">
        <v>43693</v>
      </c>
      <c r="H369" s="40">
        <v>7653</v>
      </c>
      <c r="I369" s="40">
        <v>7.8060063427455102</v>
      </c>
      <c r="J369" s="40">
        <v>6.5764786055174396</v>
      </c>
      <c r="K369" s="40">
        <v>5.9325804941440197</v>
      </c>
      <c r="L369" s="40">
        <v>5.8391922054982297</v>
      </c>
      <c r="M369" s="40">
        <v>5.80261119494768</v>
      </c>
      <c r="N369" s="40">
        <v>5.8590790382799298</v>
      </c>
      <c r="O369" s="40">
        <v>6.5075140155912301</v>
      </c>
      <c r="P369" s="40">
        <v>7.0921935685842099</v>
      </c>
      <c r="Q369" s="40">
        <v>7.0382149459764003</v>
      </c>
      <c r="R369" s="40">
        <v>7.5521407921861403</v>
      </c>
      <c r="S369" s="40">
        <v>8.1951167572051897</v>
      </c>
      <c r="T369" s="40">
        <v>9.1750726530426494</v>
      </c>
      <c r="U369" s="40">
        <v>10.395767122713499</v>
      </c>
      <c r="V369" s="40">
        <v>11.3323292766599</v>
      </c>
      <c r="W369" s="40">
        <v>12.161180655685399</v>
      </c>
      <c r="X369" s="40">
        <v>13.3077046089538</v>
      </c>
      <c r="Y369" s="40">
        <v>14.145788689575999</v>
      </c>
      <c r="Z369" s="40">
        <v>14.3733699313714</v>
      </c>
      <c r="AA369" s="40">
        <v>14.3681915813193</v>
      </c>
      <c r="AB369" s="40">
        <v>13.6032993972394</v>
      </c>
      <c r="AC369" s="40">
        <v>12.763584667894101</v>
      </c>
      <c r="AD369" s="40">
        <v>12.5218455814724</v>
      </c>
      <c r="AE369" s="40">
        <v>11.0259102871245</v>
      </c>
      <c r="AF369" s="40">
        <v>9.4298342759913307</v>
      </c>
      <c r="AG369" s="40">
        <v>-0.36740805115108</v>
      </c>
      <c r="AH369" s="40">
        <v>-0.16838764884652799</v>
      </c>
      <c r="AI369" s="40">
        <v>-2.1818049417396401E-2</v>
      </c>
      <c r="AJ369" s="40">
        <v>0.144988779623652</v>
      </c>
      <c r="AK369" s="40">
        <v>9.3599680038700506E-2</v>
      </c>
      <c r="AL369" s="40">
        <v>0.102821530391487</v>
      </c>
      <c r="AM369" s="40">
        <v>0.143734313369657</v>
      </c>
      <c r="AN369" s="40">
        <v>5.3556871422293199E-2</v>
      </c>
      <c r="AO369" s="40">
        <v>1.2928768374730599E-2</v>
      </c>
      <c r="AP369" s="40">
        <v>-5.0882155420574901E-3</v>
      </c>
      <c r="AQ369" s="40">
        <v>4.40796939053687E-2</v>
      </c>
      <c r="AR369" s="40">
        <v>4.1894365187992597E-2</v>
      </c>
      <c r="AS369" s="40">
        <v>-0.13728423522948899</v>
      </c>
      <c r="AT369" s="40">
        <v>-0.118122861738671</v>
      </c>
      <c r="AU369" s="40">
        <v>1.51741890036623</v>
      </c>
      <c r="AV369" s="40">
        <v>1.85164006184353</v>
      </c>
      <c r="AW369" s="40">
        <v>1.98451680226599</v>
      </c>
      <c r="AX369" s="40">
        <v>1.8377960203088599</v>
      </c>
      <c r="AY369" s="40">
        <v>1.40713773954659</v>
      </c>
      <c r="AZ369" s="40">
        <v>-0.17643416074867799</v>
      </c>
      <c r="BA369" s="40">
        <v>-0.43907007280854399</v>
      </c>
      <c r="BB369" s="40">
        <v>-0.28557459498029503</v>
      </c>
      <c r="BC369" s="40">
        <v>-0.21462211814846599</v>
      </c>
      <c r="BD369" s="40">
        <v>-9.55822298335368E-2</v>
      </c>
      <c r="BE369" s="40">
        <v>-0.29073949959501399</v>
      </c>
      <c r="BF369" s="40">
        <v>-0.104361947676627</v>
      </c>
      <c r="BG369" s="40">
        <v>2.6018750578431098E-2</v>
      </c>
      <c r="BH369" s="40">
        <v>0.20096178441354701</v>
      </c>
      <c r="BI369" s="40">
        <v>0.13999555919346399</v>
      </c>
      <c r="BJ369" s="40">
        <v>0.151973546536666</v>
      </c>
      <c r="BK369" s="40">
        <v>0.19281920082097201</v>
      </c>
      <c r="BL369" s="40">
        <v>0.10012803492712</v>
      </c>
      <c r="BM369" s="40">
        <v>6.1088818498981297E-2</v>
      </c>
      <c r="BN369" s="40">
        <v>5.6929081409225202E-2</v>
      </c>
      <c r="BO369" s="40">
        <v>9.0166601946417305E-2</v>
      </c>
      <c r="BP369" s="40">
        <v>6.9980315576309196E-2</v>
      </c>
      <c r="BQ369" s="40">
        <v>-0.109338097668825</v>
      </c>
      <c r="BR369" s="40">
        <v>-3.8057413213980998E-2</v>
      </c>
      <c r="BS369" s="40">
        <v>1.60460730222645</v>
      </c>
      <c r="BT369" s="40">
        <v>1.9540148492176199</v>
      </c>
      <c r="BU369" s="40">
        <v>2.1119653981709399</v>
      </c>
      <c r="BV369" s="40">
        <v>1.98482104143529</v>
      </c>
      <c r="BW369" s="40">
        <v>1.5565565591228301</v>
      </c>
      <c r="BX369" s="40">
        <v>-3.9178570353623002E-2</v>
      </c>
      <c r="BY369" s="40">
        <v>-0.32821533385852197</v>
      </c>
      <c r="BZ369" s="40">
        <v>-0.15060444222251401</v>
      </c>
      <c r="CA369" s="40">
        <v>-0.121660380563444</v>
      </c>
      <c r="CB369" s="40">
        <v>-4.1486795684800098E-2</v>
      </c>
      <c r="CC369" s="40">
        <v>-0.23763909434039401</v>
      </c>
      <c r="CD369" s="40">
        <v>-6.0017942085928797E-2</v>
      </c>
      <c r="CE369" s="40">
        <v>5.9150372531730999E-2</v>
      </c>
      <c r="CF369" s="40">
        <v>0.23972851702214101</v>
      </c>
      <c r="CG369" s="40">
        <v>0.17212920376167701</v>
      </c>
      <c r="CH369" s="40">
        <v>0.18601608318850399</v>
      </c>
      <c r="CI369" s="40">
        <v>0.22681524434393099</v>
      </c>
      <c r="CJ369" s="40">
        <v>0.132383080902223</v>
      </c>
      <c r="CK369" s="40">
        <v>9.4444322506520004E-2</v>
      </c>
      <c r="CL369" s="40">
        <v>9.9882072356250601E-2</v>
      </c>
      <c r="CM369" s="40">
        <v>0.122086254062481</v>
      </c>
      <c r="CN369" s="40">
        <v>8.9432559257868194E-2</v>
      </c>
      <c r="CO369" s="40">
        <v>-8.9982687925789798E-2</v>
      </c>
      <c r="CP369" s="40">
        <v>1.7395672533243201E-2</v>
      </c>
      <c r="CQ369" s="40">
        <v>1.66499372375543</v>
      </c>
      <c r="CR369" s="40">
        <v>2.0249193150916698</v>
      </c>
      <c r="CS369" s="40">
        <v>2.2002359074518698</v>
      </c>
      <c r="CT369" s="40">
        <v>2.08665012318954</v>
      </c>
      <c r="CU369" s="40">
        <v>1.6600435783912499</v>
      </c>
      <c r="CV369" s="40">
        <v>5.5884233436400602E-2</v>
      </c>
      <c r="CW369" s="40">
        <v>-0.251437679355206</v>
      </c>
      <c r="CX369" s="40">
        <v>-5.7124525578006097E-2</v>
      </c>
      <c r="CY369" s="40">
        <v>-5.7275364298612803E-2</v>
      </c>
      <c r="CZ369" s="40">
        <v>-4.020462782685E-3</v>
      </c>
      <c r="DA369" s="40">
        <v>-0.184538689085774</v>
      </c>
      <c r="DB369" s="40">
        <v>-1.5673936495230099E-2</v>
      </c>
      <c r="DC369" s="40">
        <v>9.2281994485030994E-2</v>
      </c>
      <c r="DD369" s="40">
        <v>0.27849524963073502</v>
      </c>
      <c r="DE369" s="40">
        <v>0.20426284832989</v>
      </c>
      <c r="DF369" s="40">
        <v>0.220058619840341</v>
      </c>
      <c r="DG369" s="40">
        <v>0.26081128786688901</v>
      </c>
      <c r="DH369" s="40">
        <v>0.16463812687732601</v>
      </c>
      <c r="DI369" s="40">
        <v>0.127799826514059</v>
      </c>
      <c r="DJ369" s="40">
        <v>0.142835063303276</v>
      </c>
      <c r="DK369" s="40">
        <v>0.15400590617854401</v>
      </c>
      <c r="DL369" s="40">
        <v>0.108884802939427</v>
      </c>
      <c r="DM369" s="40">
        <v>-7.0627278182754993E-2</v>
      </c>
      <c r="DN369" s="40">
        <v>7.2848758280467399E-2</v>
      </c>
      <c r="DO369" s="40">
        <v>1.72538014528441</v>
      </c>
      <c r="DP369" s="40">
        <v>2.0958237809657199</v>
      </c>
      <c r="DQ369" s="40">
        <v>2.2885064167328002</v>
      </c>
      <c r="DR369" s="40">
        <v>2.1884792049437798</v>
      </c>
      <c r="DS369" s="40">
        <v>1.76353059765967</v>
      </c>
      <c r="DT369" s="40">
        <v>0.150947037226424</v>
      </c>
      <c r="DU369" s="40">
        <v>-0.17466002485189</v>
      </c>
      <c r="DV369" s="40">
        <v>3.6355391066501798E-2</v>
      </c>
      <c r="DW369" s="40">
        <v>7.1096519662184497E-3</v>
      </c>
      <c r="DX369" s="40">
        <v>3.34458701194301E-2</v>
      </c>
      <c r="DY369" s="40">
        <v>-0.107870137529708</v>
      </c>
      <c r="DZ369" s="40">
        <v>4.8351764674670797E-2</v>
      </c>
      <c r="EA369" s="40">
        <v>0.14011879448085801</v>
      </c>
      <c r="EB369" s="40">
        <v>0.334468254420629</v>
      </c>
      <c r="EC369" s="40">
        <v>0.25065872748465301</v>
      </c>
      <c r="ED369" s="40">
        <v>0.26921063598551997</v>
      </c>
      <c r="EE369" s="40">
        <v>0.30989617531820401</v>
      </c>
      <c r="EF369" s="40">
        <v>0.211209290382152</v>
      </c>
      <c r="EG369" s="40">
        <v>0.175959876638309</v>
      </c>
      <c r="EH369" s="40">
        <v>0.204852360254559</v>
      </c>
      <c r="EI369" s="40">
        <v>0.20009281421959299</v>
      </c>
      <c r="EJ369" s="40">
        <v>0.136970753327744</v>
      </c>
      <c r="EK369" s="40">
        <v>-4.2681140622090802E-2</v>
      </c>
      <c r="EL369" s="40">
        <v>0.15291420680515799</v>
      </c>
      <c r="EM369" s="40">
        <v>1.81256854714463</v>
      </c>
      <c r="EN369" s="40">
        <v>2.19819856833981</v>
      </c>
      <c r="EO369" s="40">
        <v>2.4159550126377498</v>
      </c>
      <c r="EP369" s="40">
        <v>2.3355042260702099</v>
      </c>
      <c r="EQ369" s="40">
        <v>1.9129494172359001</v>
      </c>
      <c r="ER369" s="40">
        <v>0.28820262762147902</v>
      </c>
      <c r="ES369" s="40">
        <v>-6.3805285901868403E-2</v>
      </c>
      <c r="ET369" s="40">
        <v>0.171325543824283</v>
      </c>
      <c r="EU369" s="40">
        <v>0.10007138955124099</v>
      </c>
      <c r="EV369" s="40">
        <v>8.7541304268166698E-2</v>
      </c>
      <c r="EW369" s="40">
        <v>76.233076400814696</v>
      </c>
      <c r="EX369" s="40">
        <v>74.707496305763001</v>
      </c>
      <c r="EY369" s="40">
        <v>73.146591317544605</v>
      </c>
      <c r="EZ369" s="40">
        <v>69.026159191660994</v>
      </c>
      <c r="FA369" s="40">
        <v>67.575821718119698</v>
      </c>
      <c r="FB369" s="40">
        <v>66.836355285754195</v>
      </c>
      <c r="FC369" s="40">
        <v>65.952234514157894</v>
      </c>
      <c r="FD369" s="40">
        <v>66.142657454371204</v>
      </c>
      <c r="FE369" s="40">
        <v>70.208574623587197</v>
      </c>
      <c r="FF369" s="40">
        <v>75.071628259914505</v>
      </c>
      <c r="FG369" s="40">
        <v>80.477495107632095</v>
      </c>
      <c r="FH369" s="40">
        <v>85.768181636646801</v>
      </c>
      <c r="FI369" s="40">
        <v>88.510463676664401</v>
      </c>
      <c r="FJ369" s="40">
        <v>89.437237908862201</v>
      </c>
      <c r="FK369" s="40">
        <v>90.529174487798997</v>
      </c>
      <c r="FL369" s="40">
        <v>91.227804624785307</v>
      </c>
      <c r="FM369" s="40">
        <v>90.5470466072926</v>
      </c>
      <c r="FN369" s="40">
        <v>87.541295578896893</v>
      </c>
      <c r="FO369" s="40">
        <v>83.908482766883694</v>
      </c>
      <c r="FP369" s="40">
        <v>79.374056471903799</v>
      </c>
      <c r="FQ369" s="40">
        <v>74.845780582291596</v>
      </c>
      <c r="FR369" s="40">
        <v>71.964415511801604</v>
      </c>
      <c r="FS369" s="40">
        <v>69.970046727105697</v>
      </c>
      <c r="FT369" s="40">
        <v>68.704680698110906</v>
      </c>
      <c r="FU369" s="40">
        <v>2.1173804816652899E-2</v>
      </c>
      <c r="FV369" s="40">
        <v>0</v>
      </c>
      <c r="FW369" s="40">
        <v>0</v>
      </c>
      <c r="FX369" s="41">
        <v>1</v>
      </c>
      <c r="FY369" s="22"/>
      <c r="FZ369" s="22"/>
    </row>
    <row r="370" spans="1:182" x14ac:dyDescent="0.2">
      <c r="A370" t="s">
        <v>42</v>
      </c>
      <c r="B370" t="s">
        <v>58</v>
      </c>
      <c r="C370" t="s">
        <v>3</v>
      </c>
      <c r="D370" t="s">
        <v>37</v>
      </c>
      <c r="E370" t="s">
        <v>77</v>
      </c>
      <c r="F370" s="22" t="s">
        <v>77</v>
      </c>
      <c r="G370" s="35">
        <v>43693</v>
      </c>
      <c r="H370" s="40">
        <v>5969</v>
      </c>
      <c r="I370" s="40">
        <v>6.1778153125911599</v>
      </c>
      <c r="J370" s="40">
        <v>5.2027593464056201</v>
      </c>
      <c r="K370" s="40">
        <v>4.6803162593286096</v>
      </c>
      <c r="L370" s="40">
        <v>4.6339693904621697</v>
      </c>
      <c r="M370" s="40">
        <v>4.6037158651013703</v>
      </c>
      <c r="N370" s="40">
        <v>4.6471044264867398</v>
      </c>
      <c r="O370" s="40">
        <v>5.1487798473841497</v>
      </c>
      <c r="P370" s="40">
        <v>5.5716128612253097</v>
      </c>
      <c r="Q370" s="40">
        <v>5.4446292405082701</v>
      </c>
      <c r="R370" s="40">
        <v>5.7927938959303198</v>
      </c>
      <c r="S370" s="40">
        <v>6.2512110324199304</v>
      </c>
      <c r="T370" s="40">
        <v>6.94515080835333</v>
      </c>
      <c r="U370" s="40">
        <v>7.83053122460921</v>
      </c>
      <c r="V370" s="40">
        <v>8.5291287556749609</v>
      </c>
      <c r="W370" s="40">
        <v>9.1390549687532605</v>
      </c>
      <c r="X370" s="40">
        <v>9.9003936524240697</v>
      </c>
      <c r="Y370" s="40">
        <v>10.4240211531759</v>
      </c>
      <c r="Z370" s="40">
        <v>10.570889884442201</v>
      </c>
      <c r="AA370" s="40">
        <v>10.6292980447689</v>
      </c>
      <c r="AB370" s="40">
        <v>10.139180465212799</v>
      </c>
      <c r="AC370" s="40">
        <v>9.6236876643745095</v>
      </c>
      <c r="AD370" s="40">
        <v>9.5978819186486408</v>
      </c>
      <c r="AE370" s="40">
        <v>8.5537029956826398</v>
      </c>
      <c r="AF370" s="40">
        <v>7.3782975969393796</v>
      </c>
      <c r="AG370" s="40">
        <v>-0.20503065385765401</v>
      </c>
      <c r="AH370" s="40">
        <v>-0.117995120432631</v>
      </c>
      <c r="AI370" s="40">
        <v>-3.9954476526812201E-2</v>
      </c>
      <c r="AJ370" s="40">
        <v>4.5002120086601899E-2</v>
      </c>
      <c r="AK370" s="40">
        <v>-3.01897088328297E-2</v>
      </c>
      <c r="AL370" s="40">
        <v>-2.3351700960199399E-2</v>
      </c>
      <c r="AM370" s="40">
        <v>2.3395579066736501E-2</v>
      </c>
      <c r="AN370" s="40">
        <v>-3.9574425415303198E-2</v>
      </c>
      <c r="AO370" s="40">
        <v>-8.5990217101246796E-2</v>
      </c>
      <c r="AP370" s="40">
        <v>-4.1885010248194E-2</v>
      </c>
      <c r="AQ370" s="40">
        <v>-1.7782615376799302E-2</v>
      </c>
      <c r="AR370" s="40">
        <v>3.5919137556993601E-2</v>
      </c>
      <c r="AS370" s="40">
        <v>-0.10803263423977499</v>
      </c>
      <c r="AT370" s="40">
        <v>-4.6516192767101901E-2</v>
      </c>
      <c r="AU370" s="40">
        <v>0.77193555232623301</v>
      </c>
      <c r="AV370" s="40">
        <v>0.96649714503523299</v>
      </c>
      <c r="AW370" s="40">
        <v>1.03877141520678</v>
      </c>
      <c r="AX370" s="40">
        <v>1.01735501027602</v>
      </c>
      <c r="AY370" s="40">
        <v>1.0154572089281699</v>
      </c>
      <c r="AZ370" s="40">
        <v>0.41997394804555299</v>
      </c>
      <c r="BA370" s="40">
        <v>1.7610917523989099E-2</v>
      </c>
      <c r="BB370" s="40">
        <v>2.3205344815528401E-2</v>
      </c>
      <c r="BC370" s="40">
        <v>-6.1791214761147302E-2</v>
      </c>
      <c r="BD370" s="40">
        <v>-7.4337230939700905E-2</v>
      </c>
      <c r="BE370" s="40">
        <v>-0.13674418271896799</v>
      </c>
      <c r="BF370" s="40">
        <v>-5.2920286396654401E-2</v>
      </c>
      <c r="BG370" s="40">
        <v>1.50538408101E-2</v>
      </c>
      <c r="BH370" s="40">
        <v>0.101217527535545</v>
      </c>
      <c r="BI370" s="40">
        <v>1.38543240684172E-2</v>
      </c>
      <c r="BJ370" s="40">
        <v>2.37014754900387E-2</v>
      </c>
      <c r="BK370" s="40">
        <v>7.0408881720880903E-2</v>
      </c>
      <c r="BL370" s="40">
        <v>4.3224963418349504E-3</v>
      </c>
      <c r="BM370" s="40">
        <v>-3.5394073257364503E-2</v>
      </c>
      <c r="BN370" s="40">
        <v>1.9945185144317101E-2</v>
      </c>
      <c r="BO370" s="40">
        <v>2.9511002854537199E-2</v>
      </c>
      <c r="BP370" s="40">
        <v>5.7979339737718898E-2</v>
      </c>
      <c r="BQ370" s="40">
        <v>-8.6444168755883899E-2</v>
      </c>
      <c r="BR370" s="40">
        <v>1.8138741309982501E-2</v>
      </c>
      <c r="BS370" s="40">
        <v>0.84836508818996204</v>
      </c>
      <c r="BT370" s="40">
        <v>1.05220952808433</v>
      </c>
      <c r="BU370" s="40">
        <v>1.1340002464730099</v>
      </c>
      <c r="BV370" s="40">
        <v>1.10247307223006</v>
      </c>
      <c r="BW370" s="40">
        <v>1.09443202694236</v>
      </c>
      <c r="BX370" s="40">
        <v>0.48241493350354098</v>
      </c>
      <c r="BY370" s="40">
        <v>9.9606577058391904E-2</v>
      </c>
      <c r="BZ370" s="40">
        <v>0.11638562134385499</v>
      </c>
      <c r="CA370" s="40">
        <v>1.01687124536829E-2</v>
      </c>
      <c r="CB370" s="40">
        <v>-1.52957762780913E-2</v>
      </c>
      <c r="CC370" s="40">
        <v>-8.9449180827343794E-2</v>
      </c>
      <c r="CD370" s="40">
        <v>-7.8496545788538704E-3</v>
      </c>
      <c r="CE370" s="40">
        <v>5.3152433827456803E-2</v>
      </c>
      <c r="CF370" s="40">
        <v>0.14015214748737301</v>
      </c>
      <c r="CG370" s="40">
        <v>4.4359087085803203E-2</v>
      </c>
      <c r="CH370" s="40">
        <v>5.6290362162792297E-2</v>
      </c>
      <c r="CI370" s="40">
        <v>0.102970151923926</v>
      </c>
      <c r="CJ370" s="40">
        <v>3.4725370628951598E-2</v>
      </c>
      <c r="CK370" s="40">
        <v>-3.5133816060830398E-4</v>
      </c>
      <c r="CL370" s="40">
        <v>6.2768590121698997E-2</v>
      </c>
      <c r="CM370" s="40">
        <v>6.2266418772429E-2</v>
      </c>
      <c r="CN370" s="40">
        <v>7.3258168566756404E-2</v>
      </c>
      <c r="CO370" s="40">
        <v>-7.1492063326036401E-2</v>
      </c>
      <c r="CP370" s="40">
        <v>6.2918551695383199E-2</v>
      </c>
      <c r="CQ370" s="40">
        <v>0.901299951904176</v>
      </c>
      <c r="CR370" s="40">
        <v>1.11157366348108</v>
      </c>
      <c r="CS370" s="40">
        <v>1.1999554449152601</v>
      </c>
      <c r="CT370" s="40">
        <v>1.16142558264683</v>
      </c>
      <c r="CU370" s="40">
        <v>1.1491297453203699</v>
      </c>
      <c r="CV370" s="40">
        <v>0.52566136981964096</v>
      </c>
      <c r="CW370" s="40">
        <v>0.156396521070999</v>
      </c>
      <c r="CX370" s="40">
        <v>0.18092199701509001</v>
      </c>
      <c r="CY370" s="40">
        <v>6.0007938833304603E-2</v>
      </c>
      <c r="CZ370" s="40">
        <v>2.5596155364325499E-2</v>
      </c>
      <c r="DA370" s="40">
        <v>-4.2154178935720099E-2</v>
      </c>
      <c r="DB370" s="40">
        <v>3.7220977238946698E-2</v>
      </c>
      <c r="DC370" s="40">
        <v>9.1251026844813607E-2</v>
      </c>
      <c r="DD370" s="40">
        <v>0.17908676743919999</v>
      </c>
      <c r="DE370" s="40">
        <v>7.48638501031893E-2</v>
      </c>
      <c r="DF370" s="40">
        <v>8.8879248835545904E-2</v>
      </c>
      <c r="DG370" s="40">
        <v>0.135531422126972</v>
      </c>
      <c r="DH370" s="40">
        <v>6.5128244916068306E-2</v>
      </c>
      <c r="DI370" s="40">
        <v>3.4691396936147902E-2</v>
      </c>
      <c r="DJ370" s="40">
        <v>0.105591995099081</v>
      </c>
      <c r="DK370" s="40">
        <v>9.5021834690320897E-2</v>
      </c>
      <c r="DL370" s="40">
        <v>8.8536997395793904E-2</v>
      </c>
      <c r="DM370" s="40">
        <v>-5.6539957896189E-2</v>
      </c>
      <c r="DN370" s="40">
        <v>0.107698362080784</v>
      </c>
      <c r="DO370" s="40">
        <v>0.95423481561839096</v>
      </c>
      <c r="DP370" s="40">
        <v>1.17093779887782</v>
      </c>
      <c r="DQ370" s="40">
        <v>1.26591064335752</v>
      </c>
      <c r="DR370" s="40">
        <v>1.2203780930635999</v>
      </c>
      <c r="DS370" s="40">
        <v>1.2038274636983799</v>
      </c>
      <c r="DT370" s="40">
        <v>0.56890780613574099</v>
      </c>
      <c r="DU370" s="40">
        <v>0.213186465083606</v>
      </c>
      <c r="DV370" s="40">
        <v>0.24545837268632401</v>
      </c>
      <c r="DW370" s="40">
        <v>0.10984716521292601</v>
      </c>
      <c r="DX370" s="40">
        <v>6.64880870067424E-2</v>
      </c>
      <c r="DY370" s="40">
        <v>2.6132292202966399E-2</v>
      </c>
      <c r="DZ370" s="40">
        <v>0.102295811274923</v>
      </c>
      <c r="EA370" s="40">
        <v>0.14625934418172601</v>
      </c>
      <c r="EB370" s="40">
        <v>0.23530217488814401</v>
      </c>
      <c r="EC370" s="40">
        <v>0.118907883004436</v>
      </c>
      <c r="ED370" s="40">
        <v>0.135932425285784</v>
      </c>
      <c r="EE370" s="40">
        <v>0.182544724781116</v>
      </c>
      <c r="EF370" s="40">
        <v>0.109025166673206</v>
      </c>
      <c r="EG370" s="40">
        <v>8.5287540780030202E-2</v>
      </c>
      <c r="EH370" s="40">
        <v>0.16742219049159199</v>
      </c>
      <c r="EI370" s="40">
        <v>0.14231545292165701</v>
      </c>
      <c r="EJ370" s="40">
        <v>0.11059719957651901</v>
      </c>
      <c r="EK370" s="40">
        <v>-3.4951492412298002E-2</v>
      </c>
      <c r="EL370" s="40">
        <v>0.17235329615786801</v>
      </c>
      <c r="EM370" s="40">
        <v>1.0306643514821201</v>
      </c>
      <c r="EN370" s="40">
        <v>1.25665018192692</v>
      </c>
      <c r="EO370" s="40">
        <v>1.36113947462374</v>
      </c>
      <c r="EP370" s="40">
        <v>1.30549615501765</v>
      </c>
      <c r="EQ370" s="40">
        <v>1.2828022817125799</v>
      </c>
      <c r="ER370" s="40">
        <v>0.63134879159373003</v>
      </c>
      <c r="ES370" s="40">
        <v>0.29518212461800902</v>
      </c>
      <c r="ET370" s="40">
        <v>0.33863864921465098</v>
      </c>
      <c r="EU370" s="40">
        <v>0.181807092427757</v>
      </c>
      <c r="EV370" s="40">
        <v>0.12552954166835201</v>
      </c>
      <c r="EW370" s="40">
        <v>75.776709254934303</v>
      </c>
      <c r="EX370" s="40">
        <v>74.2881577139717</v>
      </c>
      <c r="EY370" s="40">
        <v>72.8155424279892</v>
      </c>
      <c r="EZ370" s="40">
        <v>68.836813664880694</v>
      </c>
      <c r="FA370" s="40">
        <v>67.428012089572704</v>
      </c>
      <c r="FB370" s="40">
        <v>66.689471997069205</v>
      </c>
      <c r="FC370" s="40">
        <v>65.805605165544705</v>
      </c>
      <c r="FD370" s="40">
        <v>66.0163712964235</v>
      </c>
      <c r="FE370" s="40">
        <v>70.042267710766097</v>
      </c>
      <c r="FF370" s="40">
        <v>74.8538489719284</v>
      </c>
      <c r="FG370" s="40">
        <v>80.182305261711804</v>
      </c>
      <c r="FH370" s="40">
        <v>85.403649768741104</v>
      </c>
      <c r="FI370" s="40">
        <v>88.075880386500003</v>
      </c>
      <c r="FJ370" s="40">
        <v>88.935224618766298</v>
      </c>
      <c r="FK370" s="40">
        <v>89.918326693227101</v>
      </c>
      <c r="FL370" s="40">
        <v>90.521042267710797</v>
      </c>
      <c r="FM370" s="40">
        <v>89.792347849979393</v>
      </c>
      <c r="FN370" s="40">
        <v>86.763909877730498</v>
      </c>
      <c r="FO370" s="40">
        <v>83.178618857901697</v>
      </c>
      <c r="FP370" s="40">
        <v>78.743920868251095</v>
      </c>
      <c r="FQ370" s="40">
        <v>74.322090946558603</v>
      </c>
      <c r="FR370" s="40">
        <v>71.507258323029703</v>
      </c>
      <c r="FS370" s="40">
        <v>69.602166048449902</v>
      </c>
      <c r="FT370" s="40">
        <v>68.376906168429699</v>
      </c>
      <c r="FU370" s="40">
        <v>1.86511660967957E-2</v>
      </c>
      <c r="FV370" s="40">
        <v>0</v>
      </c>
      <c r="FW370" s="40">
        <v>0</v>
      </c>
      <c r="FX370" s="41">
        <v>1</v>
      </c>
      <c r="FY370" s="22"/>
      <c r="FZ370" s="22"/>
    </row>
    <row r="371" spans="1:182" x14ac:dyDescent="0.2">
      <c r="A371" t="s">
        <v>42</v>
      </c>
      <c r="B371" t="s">
        <v>58</v>
      </c>
      <c r="C371" t="s">
        <v>3</v>
      </c>
      <c r="D371" t="s">
        <v>37</v>
      </c>
      <c r="E371" t="s">
        <v>77</v>
      </c>
      <c r="F371" s="22" t="s">
        <v>78</v>
      </c>
      <c r="G371" s="35">
        <v>43693</v>
      </c>
      <c r="H371" s="40">
        <v>1684</v>
      </c>
      <c r="I371" s="40">
        <v>1.5465348911455501</v>
      </c>
      <c r="J371" s="40">
        <v>1.3319244585664101</v>
      </c>
      <c r="K371" s="40">
        <v>1.1879935526933501</v>
      </c>
      <c r="L371" s="40">
        <v>1.0183650719297901</v>
      </c>
      <c r="M371" s="40">
        <v>0.96147817660816304</v>
      </c>
      <c r="N371" s="40">
        <v>0.98246498624882805</v>
      </c>
      <c r="O371" s="40">
        <v>1.0785960220977899</v>
      </c>
      <c r="P371" s="40">
        <v>1.2267103573834</v>
      </c>
      <c r="Q371" s="40">
        <v>1.4023120213113001</v>
      </c>
      <c r="R371" s="40">
        <v>1.60224412712064</v>
      </c>
      <c r="S371" s="40">
        <v>1.8502591455922901</v>
      </c>
      <c r="T371" s="40">
        <v>2.2149027354426298</v>
      </c>
      <c r="U371" s="40">
        <v>2.5828866240716102</v>
      </c>
      <c r="V371" s="40">
        <v>2.8033930091552399</v>
      </c>
      <c r="W371" s="40">
        <v>3.0198509194574599</v>
      </c>
      <c r="X371" s="40">
        <v>3.3986711511687502</v>
      </c>
      <c r="Y371" s="40">
        <v>3.6813120559111701</v>
      </c>
      <c r="Z371" s="40">
        <v>3.7713860401866</v>
      </c>
      <c r="AA371" s="40">
        <v>3.6569296074251101</v>
      </c>
      <c r="AB371" s="40">
        <v>3.3598361615857999</v>
      </c>
      <c r="AC371" s="40">
        <v>3.0244159054752102</v>
      </c>
      <c r="AD371" s="40">
        <v>2.7220596128363002</v>
      </c>
      <c r="AE371" s="40">
        <v>2.2247914092034602</v>
      </c>
      <c r="AF371" s="40">
        <v>1.7909813126057501</v>
      </c>
      <c r="AG371" s="40">
        <v>-0.24108499735976999</v>
      </c>
      <c r="AH371" s="40">
        <v>-0.14021661925391499</v>
      </c>
      <c r="AI371" s="40">
        <v>-8.8468755545005606E-2</v>
      </c>
      <c r="AJ371" s="40">
        <v>-1.3306906214086801E-2</v>
      </c>
      <c r="AK371" s="40">
        <v>1.40066592641365E-2</v>
      </c>
      <c r="AL371" s="40">
        <v>3.9748226708845702E-2</v>
      </c>
      <c r="AM371" s="40">
        <v>1.10342544855726E-2</v>
      </c>
      <c r="AN371" s="40">
        <v>-1.7774597793071799E-2</v>
      </c>
      <c r="AO371" s="40">
        <v>3.53570936281296E-3</v>
      </c>
      <c r="AP371" s="40">
        <v>-4.4933479122223403E-2</v>
      </c>
      <c r="AQ371" s="40">
        <v>2.0369757801027999E-4</v>
      </c>
      <c r="AR371" s="40">
        <v>-1.3197466507187901E-2</v>
      </c>
      <c r="AS371" s="40">
        <v>-3.12378264362967E-2</v>
      </c>
      <c r="AT371" s="40">
        <v>-7.1631064398593597E-2</v>
      </c>
      <c r="AU371" s="40">
        <v>0.72700227107656101</v>
      </c>
      <c r="AV371" s="40">
        <v>0.83973516748607802</v>
      </c>
      <c r="AW371" s="40">
        <v>0.88250458654147501</v>
      </c>
      <c r="AX371" s="40">
        <v>0.77813241621106499</v>
      </c>
      <c r="AY371" s="40">
        <v>0.33168415008993202</v>
      </c>
      <c r="AZ371" s="40">
        <v>-0.65306857047200395</v>
      </c>
      <c r="BA371" s="40">
        <v>-0.56445611177180899</v>
      </c>
      <c r="BB371" s="40">
        <v>-0.41104517711852501</v>
      </c>
      <c r="BC371" s="40">
        <v>-0.27724220166406799</v>
      </c>
      <c r="BD371" s="40">
        <v>-0.15127168500577601</v>
      </c>
      <c r="BE371" s="40">
        <v>-0.21701459758968999</v>
      </c>
      <c r="BF371" s="40">
        <v>-0.120587061463706</v>
      </c>
      <c r="BG371" s="40">
        <v>-7.6510924779769299E-2</v>
      </c>
      <c r="BH371" s="40">
        <v>1.83591157174021E-5</v>
      </c>
      <c r="BI371" s="40">
        <v>3.0196772185065699E-2</v>
      </c>
      <c r="BJ371" s="40">
        <v>4.6201802923488397E-2</v>
      </c>
      <c r="BK371" s="40">
        <v>2.55949830108405E-2</v>
      </c>
      <c r="BL371" s="40">
        <v>-2.9254463900062499E-3</v>
      </c>
      <c r="BM371" s="40">
        <v>1.9412163548453099E-2</v>
      </c>
      <c r="BN371" s="40">
        <v>-2.9220218996703701E-2</v>
      </c>
      <c r="BO371" s="40">
        <v>1.6619645975186E-2</v>
      </c>
      <c r="BP371" s="40">
        <v>-1.01550734339503E-3</v>
      </c>
      <c r="BQ371" s="40">
        <v>-1.8542787189149701E-2</v>
      </c>
      <c r="BR371" s="40">
        <v>-4.3234007913906303E-2</v>
      </c>
      <c r="BS371" s="40">
        <v>0.76493117414509704</v>
      </c>
      <c r="BT371" s="40">
        <v>0.90059589192558698</v>
      </c>
      <c r="BU371" s="40">
        <v>0.95761389433395405</v>
      </c>
      <c r="BV371" s="40">
        <v>0.86903632780087003</v>
      </c>
      <c r="BW371" s="40">
        <v>0.431061848852416</v>
      </c>
      <c r="BX371" s="40">
        <v>-0.55928692115123002</v>
      </c>
      <c r="BY371" s="40">
        <v>-0.487263599630475</v>
      </c>
      <c r="BZ371" s="40">
        <v>-0.342876227179578</v>
      </c>
      <c r="CA371" s="40">
        <v>-0.22749094815557799</v>
      </c>
      <c r="CB371" s="40">
        <v>-0.12497763956569199</v>
      </c>
      <c r="CC371" s="40">
        <v>-0.20034351203387099</v>
      </c>
      <c r="CD371" s="40">
        <v>-0.10699168953514</v>
      </c>
      <c r="CE371" s="40">
        <v>-6.82289676185482E-2</v>
      </c>
      <c r="CF371" s="40">
        <v>9.2473972907833896E-3</v>
      </c>
      <c r="CG371" s="40">
        <v>4.1409995074645503E-2</v>
      </c>
      <c r="CH371" s="40">
        <v>5.0671530150414097E-2</v>
      </c>
      <c r="CI371" s="40">
        <v>3.5679699231530103E-2</v>
      </c>
      <c r="CJ371" s="40">
        <v>7.3590306372320604E-3</v>
      </c>
      <c r="CK371" s="40">
        <v>3.0408147353460899E-2</v>
      </c>
      <c r="CL371" s="40">
        <v>-1.83372629006021E-2</v>
      </c>
      <c r="CM371" s="40">
        <v>2.7989281827658301E-2</v>
      </c>
      <c r="CN371" s="40">
        <v>7.4216804639108203E-3</v>
      </c>
      <c r="CO371" s="40">
        <v>-9.7502416790932293E-3</v>
      </c>
      <c r="CP371" s="40">
        <v>-2.3566293097714099E-2</v>
      </c>
      <c r="CQ371" s="40">
        <v>0.79120061686868504</v>
      </c>
      <c r="CR371" s="40">
        <v>0.94274784427419001</v>
      </c>
      <c r="CS371" s="40">
        <v>1.0096343721077901</v>
      </c>
      <c r="CT371" s="40">
        <v>0.93199610005010702</v>
      </c>
      <c r="CU371" s="40">
        <v>0.49989054028400598</v>
      </c>
      <c r="CV371" s="40">
        <v>-0.49433403651588897</v>
      </c>
      <c r="CW371" s="40">
        <v>-0.43380030087062199</v>
      </c>
      <c r="CX371" s="40">
        <v>-0.29566262011289302</v>
      </c>
      <c r="CY371" s="40">
        <v>-0.19303338153135</v>
      </c>
      <c r="CZ371" s="40">
        <v>-0.10676646379265201</v>
      </c>
      <c r="DA371" s="40">
        <v>-0.18367242647805099</v>
      </c>
      <c r="DB371" s="40">
        <v>-9.3396317606574297E-2</v>
      </c>
      <c r="DC371" s="40">
        <v>-5.9947010457326998E-2</v>
      </c>
      <c r="DD371" s="40">
        <v>1.84764354658494E-2</v>
      </c>
      <c r="DE371" s="40">
        <v>5.2623217964225297E-2</v>
      </c>
      <c r="DF371" s="40">
        <v>5.5141257377339797E-2</v>
      </c>
      <c r="DG371" s="40">
        <v>4.5764415452219702E-2</v>
      </c>
      <c r="DH371" s="40">
        <v>1.7643507664470402E-2</v>
      </c>
      <c r="DI371" s="40">
        <v>4.1404131158468797E-2</v>
      </c>
      <c r="DJ371" s="40">
        <v>-7.4543068045005998E-3</v>
      </c>
      <c r="DK371" s="40">
        <v>3.9358917680130501E-2</v>
      </c>
      <c r="DL371" s="40">
        <v>1.58588682712167E-2</v>
      </c>
      <c r="DM371" s="40">
        <v>-9.5769616903678496E-4</v>
      </c>
      <c r="DN371" s="40">
        <v>-3.89857828152181E-3</v>
      </c>
      <c r="DO371" s="40">
        <v>0.81747005959227204</v>
      </c>
      <c r="DP371" s="40">
        <v>0.98489979662279303</v>
      </c>
      <c r="DQ371" s="40">
        <v>1.0616548498816301</v>
      </c>
      <c r="DR371" s="40">
        <v>0.99495587229934401</v>
      </c>
      <c r="DS371" s="40">
        <v>0.56871923171559702</v>
      </c>
      <c r="DT371" s="40">
        <v>-0.42938115188054798</v>
      </c>
      <c r="DU371" s="40">
        <v>-0.38033700211076998</v>
      </c>
      <c r="DV371" s="40">
        <v>-0.24844901304620701</v>
      </c>
      <c r="DW371" s="40">
        <v>-0.158575814907122</v>
      </c>
      <c r="DX371" s="40">
        <v>-8.8555288019611905E-2</v>
      </c>
      <c r="DY371" s="40">
        <v>-0.15960202670797199</v>
      </c>
      <c r="DZ371" s="40">
        <v>-7.3766759816364505E-2</v>
      </c>
      <c r="EA371" s="40">
        <v>-4.7989179692090697E-2</v>
      </c>
      <c r="EB371" s="40">
        <v>3.1801700795653601E-2</v>
      </c>
      <c r="EC371" s="40">
        <v>6.8813330885154497E-2</v>
      </c>
      <c r="ED371" s="40">
        <v>6.1594833591982499E-2</v>
      </c>
      <c r="EE371" s="40">
        <v>6.0325143977487602E-2</v>
      </c>
      <c r="EF371" s="40">
        <v>3.2492659067535901E-2</v>
      </c>
      <c r="EG371" s="40">
        <v>5.7280585344108903E-2</v>
      </c>
      <c r="EH371" s="40">
        <v>8.2589533210191204E-3</v>
      </c>
      <c r="EI371" s="40">
        <v>5.5774866077306202E-2</v>
      </c>
      <c r="EJ371" s="40">
        <v>2.8040827435009599E-2</v>
      </c>
      <c r="EK371" s="40">
        <v>1.17373430781103E-2</v>
      </c>
      <c r="EL371" s="40">
        <v>2.4498478203165398E-2</v>
      </c>
      <c r="EM371" s="40">
        <v>0.85539896266080795</v>
      </c>
      <c r="EN371" s="40">
        <v>1.0457605210623</v>
      </c>
      <c r="EO371" s="40">
        <v>1.1367641576741101</v>
      </c>
      <c r="EP371" s="40">
        <v>1.0858597838891499</v>
      </c>
      <c r="EQ371" s="40">
        <v>0.66809693047808005</v>
      </c>
      <c r="ER371" s="40">
        <v>-0.335599502559773</v>
      </c>
      <c r="ES371" s="40">
        <v>-0.30314448996943599</v>
      </c>
      <c r="ET371" s="40">
        <v>-0.18028006310726</v>
      </c>
      <c r="EU371" s="40">
        <v>-0.108824561398632</v>
      </c>
      <c r="EV371" s="40">
        <v>-6.22612425795274E-2</v>
      </c>
      <c r="EW371" s="40">
        <v>80.191395314572006</v>
      </c>
      <c r="EX371" s="40">
        <v>78.465522322086301</v>
      </c>
      <c r="EY371" s="40">
        <v>76.044865183438901</v>
      </c>
      <c r="EZ371" s="40">
        <v>70.516870487697105</v>
      </c>
      <c r="FA371" s="40">
        <v>68.6858700456756</v>
      </c>
      <c r="FB371" s="40">
        <v>67.971636952998395</v>
      </c>
      <c r="FC371" s="40">
        <v>67.102843671725395</v>
      </c>
      <c r="FD371" s="40">
        <v>67.077943126565501</v>
      </c>
      <c r="FE371" s="40">
        <v>71.469500515691806</v>
      </c>
      <c r="FF371" s="40">
        <v>76.858405775747798</v>
      </c>
      <c r="FG371" s="40">
        <v>82.881538234860798</v>
      </c>
      <c r="FH371" s="40">
        <v>88.6498452924709</v>
      </c>
      <c r="FI371" s="40">
        <v>91.818108147929905</v>
      </c>
      <c r="FJ371" s="40">
        <v>93.373508177397994</v>
      </c>
      <c r="FK371" s="40">
        <v>95.549580079563896</v>
      </c>
      <c r="FL371" s="40">
        <v>97.136731987623406</v>
      </c>
      <c r="FM371" s="40">
        <v>96.790555473699698</v>
      </c>
      <c r="FN371" s="40">
        <v>93.941653160453797</v>
      </c>
      <c r="FO371" s="40">
        <v>90.057315456018898</v>
      </c>
      <c r="FP371" s="40">
        <v>84.734124060704303</v>
      </c>
      <c r="FQ371" s="40">
        <v>79.404081331958196</v>
      </c>
      <c r="FR371" s="40">
        <v>75.962796522764094</v>
      </c>
      <c r="FS371" s="40">
        <v>73.138500073670301</v>
      </c>
      <c r="FT371" s="40">
        <v>71.562914395167198</v>
      </c>
      <c r="FU371" s="40">
        <v>5.7124461644765701E-2</v>
      </c>
      <c r="FV371" s="40">
        <v>0</v>
      </c>
      <c r="FW371" s="40">
        <v>0</v>
      </c>
      <c r="FX371" s="41">
        <v>1</v>
      </c>
      <c r="FY371" s="22"/>
      <c r="FZ371" s="22"/>
    </row>
    <row r="372" spans="1:182" x14ac:dyDescent="0.2">
      <c r="A372" t="s">
        <v>42</v>
      </c>
      <c r="B372" t="s">
        <v>58</v>
      </c>
      <c r="C372" t="s">
        <v>3</v>
      </c>
      <c r="D372" t="s">
        <v>37</v>
      </c>
      <c r="E372" t="s">
        <v>78</v>
      </c>
      <c r="F372" s="22" t="s">
        <v>1</v>
      </c>
      <c r="G372" s="35">
        <v>43693</v>
      </c>
      <c r="H372" s="40">
        <v>1818</v>
      </c>
      <c r="I372" s="40">
        <v>1.89336186134312</v>
      </c>
      <c r="J372" s="40">
        <v>1.6275164695456701</v>
      </c>
      <c r="K372" s="40">
        <v>1.43329853813369</v>
      </c>
      <c r="L372" s="40">
        <v>1.1469124374561599</v>
      </c>
      <c r="M372" s="40">
        <v>1.05060579028791</v>
      </c>
      <c r="N372" s="40">
        <v>1.04114405253966</v>
      </c>
      <c r="O372" s="40">
        <v>1.0916390602589801</v>
      </c>
      <c r="P372" s="40">
        <v>1.19666722946725</v>
      </c>
      <c r="Q372" s="40">
        <v>1.33607058838378</v>
      </c>
      <c r="R372" s="40">
        <v>1.49638872086824</v>
      </c>
      <c r="S372" s="40">
        <v>1.7279753391553501</v>
      </c>
      <c r="T372" s="40">
        <v>1.9730873427858699</v>
      </c>
      <c r="U372" s="40">
        <v>2.2978065726053498</v>
      </c>
      <c r="V372" s="40">
        <v>2.57201430363558</v>
      </c>
      <c r="W372" s="40">
        <v>2.7965130673069001</v>
      </c>
      <c r="X372" s="40">
        <v>3.0568583547862098</v>
      </c>
      <c r="Y372" s="40">
        <v>3.2519523768999701</v>
      </c>
      <c r="Z372" s="40">
        <v>3.27186859153452</v>
      </c>
      <c r="AA372" s="40">
        <v>3.1775587971711499</v>
      </c>
      <c r="AB372" s="40">
        <v>2.9785282330246998</v>
      </c>
      <c r="AC372" s="40">
        <v>2.77383399224188</v>
      </c>
      <c r="AD372" s="40">
        <v>2.6213622037632902</v>
      </c>
      <c r="AE372" s="40">
        <v>2.2569507359548</v>
      </c>
      <c r="AF372" s="40">
        <v>1.9059558823242599</v>
      </c>
      <c r="AG372" s="40">
        <v>-3.4808603138425098E-2</v>
      </c>
      <c r="AH372" s="40">
        <v>-6.17965896489041E-3</v>
      </c>
      <c r="AI372" s="40">
        <v>6.6026525186678002E-3</v>
      </c>
      <c r="AJ372" s="40">
        <v>4.2145656524216896E-3</v>
      </c>
      <c r="AK372" s="40">
        <v>-1.7982967804398901E-2</v>
      </c>
      <c r="AL372" s="40">
        <v>4.5187641343856998E-4</v>
      </c>
      <c r="AM372" s="40">
        <v>-1.27816577350282E-2</v>
      </c>
      <c r="AN372" s="40">
        <v>-3.5449534935674099E-2</v>
      </c>
      <c r="AO372" s="40">
        <v>3.1350803116389402E-2</v>
      </c>
      <c r="AP372" s="40">
        <v>2.8131341227533E-2</v>
      </c>
      <c r="AQ372" s="40">
        <v>2.8843520311592201E-2</v>
      </c>
      <c r="AR372" s="40">
        <v>-1.44622565313585E-2</v>
      </c>
      <c r="AS372" s="40">
        <v>-2.3468991348979899E-2</v>
      </c>
      <c r="AT372" s="40">
        <v>7.5408940029421303E-4</v>
      </c>
      <c r="AU372" s="40">
        <v>0.23142447408682301</v>
      </c>
      <c r="AV372" s="40">
        <v>0.32135597639547397</v>
      </c>
      <c r="AW372" s="40">
        <v>0.24109041510357801</v>
      </c>
      <c r="AX372" s="40">
        <v>0.26822784278947898</v>
      </c>
      <c r="AY372" s="40">
        <v>0.17386603648589999</v>
      </c>
      <c r="AZ372" s="40">
        <v>-7.6100086201502506E-2</v>
      </c>
      <c r="BA372" s="40">
        <v>-0.128959311881927</v>
      </c>
      <c r="BB372" s="40">
        <v>-0.127230196817083</v>
      </c>
      <c r="BC372" s="40">
        <v>-9.5353373462219601E-2</v>
      </c>
      <c r="BD372" s="40">
        <v>-3.4448266990060601E-2</v>
      </c>
      <c r="BE372" s="40">
        <v>-1.30742730114859E-2</v>
      </c>
      <c r="BF372" s="40">
        <v>1.30492596967311E-2</v>
      </c>
      <c r="BG372" s="40">
        <v>2.4247616515290799E-2</v>
      </c>
      <c r="BH372" s="40">
        <v>2.28950259346496E-2</v>
      </c>
      <c r="BI372" s="40">
        <v>-1.9538116429883299E-3</v>
      </c>
      <c r="BJ372" s="40">
        <v>1.49391933462094E-2</v>
      </c>
      <c r="BK372" s="40">
        <v>7.2941682136296003E-3</v>
      </c>
      <c r="BL372" s="40">
        <v>-1.9976207362710299E-2</v>
      </c>
      <c r="BM372" s="40">
        <v>4.72865686170316E-2</v>
      </c>
      <c r="BN372" s="40">
        <v>4.8759121786881403E-2</v>
      </c>
      <c r="BO372" s="40">
        <v>4.0251624763922703E-2</v>
      </c>
      <c r="BP372" s="40">
        <v>-3.1625760862042701E-3</v>
      </c>
      <c r="BQ372" s="40">
        <v>-1.2299524678702701E-2</v>
      </c>
      <c r="BR372" s="40">
        <v>3.0939916148389798E-2</v>
      </c>
      <c r="BS372" s="40">
        <v>0.26266251833934401</v>
      </c>
      <c r="BT372" s="40">
        <v>0.36181470319123199</v>
      </c>
      <c r="BU372" s="40">
        <v>0.29997323113352797</v>
      </c>
      <c r="BV372" s="40">
        <v>0.323595900009849</v>
      </c>
      <c r="BW372" s="40">
        <v>0.22345101339758999</v>
      </c>
      <c r="BX372" s="40">
        <v>-2.5457082829223401E-2</v>
      </c>
      <c r="BY372" s="40">
        <v>-7.6164875777320298E-2</v>
      </c>
      <c r="BZ372" s="40">
        <v>-7.8129788299858394E-2</v>
      </c>
      <c r="CA372" s="40">
        <v>-6.4556895629710107E-2</v>
      </c>
      <c r="CB372" s="40">
        <v>-8.4325830880791104E-3</v>
      </c>
      <c r="CC372" s="40">
        <v>1.9788578257937E-3</v>
      </c>
      <c r="CD372" s="40">
        <v>2.63671501852915E-2</v>
      </c>
      <c r="CE372" s="40">
        <v>3.6468464828026903E-2</v>
      </c>
      <c r="CF372" s="40">
        <v>3.5833055820394297E-2</v>
      </c>
      <c r="CG372" s="40">
        <v>9.1479330852666293E-3</v>
      </c>
      <c r="CH372" s="40">
        <v>2.49730649215671E-2</v>
      </c>
      <c r="CI372" s="40">
        <v>2.1198624109283099E-2</v>
      </c>
      <c r="CJ372" s="40">
        <v>-9.2594278216096698E-3</v>
      </c>
      <c r="CK372" s="40">
        <v>5.8323631258131399E-2</v>
      </c>
      <c r="CL372" s="40">
        <v>6.3045859764496504E-2</v>
      </c>
      <c r="CM372" s="40">
        <v>4.8152843155440002E-2</v>
      </c>
      <c r="CN372" s="40">
        <v>4.6635481682316803E-3</v>
      </c>
      <c r="CO372" s="40">
        <v>-4.5635860880802901E-3</v>
      </c>
      <c r="CP372" s="40">
        <v>5.1846527799941401E-2</v>
      </c>
      <c r="CQ372" s="40">
        <v>0.28429789262912297</v>
      </c>
      <c r="CR372" s="40">
        <v>0.38983629412176701</v>
      </c>
      <c r="CS372" s="40">
        <v>0.340755290142914</v>
      </c>
      <c r="CT372" s="40">
        <v>0.36194364777462301</v>
      </c>
      <c r="CU372" s="40">
        <v>0.25779341735739802</v>
      </c>
      <c r="CV372" s="40">
        <v>9.6181070341535904E-3</v>
      </c>
      <c r="CW372" s="40">
        <v>-3.9599610157378402E-2</v>
      </c>
      <c r="CX372" s="40">
        <v>-4.4122994933931202E-2</v>
      </c>
      <c r="CY372" s="40">
        <v>-4.3227348897301503E-2</v>
      </c>
      <c r="CZ372" s="40">
        <v>9.5858003316351102E-3</v>
      </c>
      <c r="DA372" s="40">
        <v>1.7031988663073299E-2</v>
      </c>
      <c r="DB372" s="40">
        <v>3.9685040673851903E-2</v>
      </c>
      <c r="DC372" s="40">
        <v>4.8689313140763003E-2</v>
      </c>
      <c r="DD372" s="40">
        <v>4.8771085706139097E-2</v>
      </c>
      <c r="DE372" s="40">
        <v>2.0249677813521601E-2</v>
      </c>
      <c r="DF372" s="40">
        <v>3.5006936496924802E-2</v>
      </c>
      <c r="DG372" s="40">
        <v>3.5103080004936497E-2</v>
      </c>
      <c r="DH372" s="40">
        <v>1.45735171949096E-3</v>
      </c>
      <c r="DI372" s="40">
        <v>6.9360693899231302E-2</v>
      </c>
      <c r="DJ372" s="40">
        <v>7.73325977421115E-2</v>
      </c>
      <c r="DK372" s="40">
        <v>5.6054061546957398E-2</v>
      </c>
      <c r="DL372" s="40">
        <v>1.2489672422667601E-2</v>
      </c>
      <c r="DM372" s="40">
        <v>3.1723525025421102E-3</v>
      </c>
      <c r="DN372" s="40">
        <v>7.2753139451493004E-2</v>
      </c>
      <c r="DO372" s="40">
        <v>0.30593326691890099</v>
      </c>
      <c r="DP372" s="40">
        <v>0.41785788505230098</v>
      </c>
      <c r="DQ372" s="40">
        <v>0.38153734915229998</v>
      </c>
      <c r="DR372" s="40">
        <v>0.40029139553939802</v>
      </c>
      <c r="DS372" s="40">
        <v>0.292135821317206</v>
      </c>
      <c r="DT372" s="40">
        <v>4.4693296897530599E-2</v>
      </c>
      <c r="DU372" s="40">
        <v>-3.0343445374363702E-3</v>
      </c>
      <c r="DV372" s="40">
        <v>-1.01162015680041E-2</v>
      </c>
      <c r="DW372" s="40">
        <v>-2.1897802164892899E-2</v>
      </c>
      <c r="DX372" s="40">
        <v>2.76041837513493E-2</v>
      </c>
      <c r="DY372" s="40">
        <v>3.8766318790012501E-2</v>
      </c>
      <c r="DZ372" s="40">
        <v>5.8913959335473401E-2</v>
      </c>
      <c r="EA372" s="40">
        <v>6.6334277137386002E-2</v>
      </c>
      <c r="EB372" s="40">
        <v>6.7451545988367001E-2</v>
      </c>
      <c r="EC372" s="40">
        <v>3.6278833974932201E-2</v>
      </c>
      <c r="ED372" s="40">
        <v>4.94942534296956E-2</v>
      </c>
      <c r="EE372" s="40">
        <v>5.5178905953594301E-2</v>
      </c>
      <c r="EF372" s="40">
        <v>1.69306792924547E-2</v>
      </c>
      <c r="EG372" s="40">
        <v>8.52964593998735E-2</v>
      </c>
      <c r="EH372" s="40">
        <v>9.7960378301459899E-2</v>
      </c>
      <c r="EI372" s="40">
        <v>6.7462165999287796E-2</v>
      </c>
      <c r="EJ372" s="40">
        <v>2.3789352867821901E-2</v>
      </c>
      <c r="EK372" s="40">
        <v>1.4341819172819299E-2</v>
      </c>
      <c r="EL372" s="40">
        <v>0.102938966199589</v>
      </c>
      <c r="EM372" s="40">
        <v>0.33717131117142202</v>
      </c>
      <c r="EN372" s="40">
        <v>0.458316611848059</v>
      </c>
      <c r="EO372" s="40">
        <v>0.44042016518225002</v>
      </c>
      <c r="EP372" s="40">
        <v>0.45565945275976699</v>
      </c>
      <c r="EQ372" s="40">
        <v>0.341720798228897</v>
      </c>
      <c r="ER372" s="40">
        <v>9.5336300269809604E-2</v>
      </c>
      <c r="ES372" s="40">
        <v>4.9760091567170199E-2</v>
      </c>
      <c r="ET372" s="40">
        <v>3.8984206949221001E-2</v>
      </c>
      <c r="EU372" s="40">
        <v>8.8986756676165592E-3</v>
      </c>
      <c r="EV372" s="40">
        <v>5.3619867653330898E-2</v>
      </c>
      <c r="EW372" s="40">
        <v>76.7859671302149</v>
      </c>
      <c r="EX372" s="40">
        <v>75.537547408343897</v>
      </c>
      <c r="EY372" s="40">
        <v>73.917699115044201</v>
      </c>
      <c r="EZ372" s="40">
        <v>68.849494310998693</v>
      </c>
      <c r="FA372" s="40">
        <v>67.3628950695322</v>
      </c>
      <c r="FB372" s="40">
        <v>66.707774968394403</v>
      </c>
      <c r="FC372" s="40">
        <v>65.713780025284393</v>
      </c>
      <c r="FD372" s="40">
        <v>66.064854614412098</v>
      </c>
      <c r="FE372" s="40">
        <v>70.373135271807797</v>
      </c>
      <c r="FF372" s="40">
        <v>75.221238938053105</v>
      </c>
      <c r="FG372" s="40">
        <v>80.687737041719302</v>
      </c>
      <c r="FH372" s="40">
        <v>85.6658027812895</v>
      </c>
      <c r="FI372" s="40">
        <v>87.964096080910195</v>
      </c>
      <c r="FJ372" s="40">
        <v>89.379962073324904</v>
      </c>
      <c r="FK372" s="40">
        <v>91.159039190897602</v>
      </c>
      <c r="FL372" s="40">
        <v>91.959102402022793</v>
      </c>
      <c r="FM372" s="40">
        <v>91.033059418457697</v>
      </c>
      <c r="FN372" s="40">
        <v>87.873324905183296</v>
      </c>
      <c r="FO372" s="40">
        <v>84.632490518331196</v>
      </c>
      <c r="FP372" s="40">
        <v>80.093994943110005</v>
      </c>
      <c r="FQ372" s="40">
        <v>75.5176359039191</v>
      </c>
      <c r="FR372" s="40">
        <v>72.719026548672602</v>
      </c>
      <c r="FS372" s="40">
        <v>70.542983565107505</v>
      </c>
      <c r="FT372" s="40">
        <v>69.357838179519604</v>
      </c>
      <c r="FU372" s="40">
        <v>3.4221942047104499E-2</v>
      </c>
      <c r="FV372" s="40">
        <v>0</v>
      </c>
      <c r="FW372" s="40">
        <v>0</v>
      </c>
      <c r="FX372" s="41">
        <v>1</v>
      </c>
      <c r="FY372" s="22"/>
      <c r="FZ372" s="22"/>
    </row>
    <row r="373" spans="1:182" x14ac:dyDescent="0.2">
      <c r="A373" t="s">
        <v>42</v>
      </c>
      <c r="B373" t="s">
        <v>58</v>
      </c>
      <c r="C373" t="s">
        <v>3</v>
      </c>
      <c r="D373" t="s">
        <v>37</v>
      </c>
      <c r="E373" t="s">
        <v>78</v>
      </c>
      <c r="F373" s="22" t="s">
        <v>77</v>
      </c>
      <c r="G373" s="35">
        <v>43693</v>
      </c>
      <c r="H373" s="40">
        <v>1481</v>
      </c>
      <c r="I373" s="40">
        <v>1.5021048076415799</v>
      </c>
      <c r="J373" s="40">
        <v>1.29646018790026</v>
      </c>
      <c r="K373" s="40">
        <v>1.1498268574592501</v>
      </c>
      <c r="L373" s="40">
        <v>0.92790539714167097</v>
      </c>
      <c r="M373" s="40">
        <v>0.85093274759579696</v>
      </c>
      <c r="N373" s="40">
        <v>0.84549107390120304</v>
      </c>
      <c r="O373" s="40">
        <v>0.88220593375424505</v>
      </c>
      <c r="P373" s="40">
        <v>0.96708058827541299</v>
      </c>
      <c r="Q373" s="40">
        <v>1.0700125240541001</v>
      </c>
      <c r="R373" s="40">
        <v>1.1887171898737099</v>
      </c>
      <c r="S373" s="40">
        <v>1.3428823938840599</v>
      </c>
      <c r="T373" s="40">
        <v>1.50605169184603</v>
      </c>
      <c r="U373" s="40">
        <v>1.7442189035048801</v>
      </c>
      <c r="V373" s="40">
        <v>1.95461880804499</v>
      </c>
      <c r="W373" s="40">
        <v>2.11050449065899</v>
      </c>
      <c r="X373" s="40">
        <v>2.2950436834999302</v>
      </c>
      <c r="Y373" s="40">
        <v>2.4336966337308601</v>
      </c>
      <c r="Z373" s="40">
        <v>2.4447782669973499</v>
      </c>
      <c r="AA373" s="40">
        <v>2.3808574648371001</v>
      </c>
      <c r="AB373" s="40">
        <v>2.2564991677405799</v>
      </c>
      <c r="AC373" s="40">
        <v>2.1332459606399601</v>
      </c>
      <c r="AD373" s="40">
        <v>2.02172462309936</v>
      </c>
      <c r="AE373" s="40">
        <v>1.75600480000078</v>
      </c>
      <c r="AF373" s="40">
        <v>1.4974077466992299</v>
      </c>
      <c r="AG373" s="40">
        <v>-4.0468924969773501E-2</v>
      </c>
      <c r="AH373" s="40">
        <v>1.0675659259705701E-3</v>
      </c>
      <c r="AI373" s="40">
        <v>4.8945639102163201E-3</v>
      </c>
      <c r="AJ373" s="40">
        <v>-4.7124799035994603E-3</v>
      </c>
      <c r="AK373" s="40">
        <v>-2.64261239490662E-2</v>
      </c>
      <c r="AL373" s="40">
        <v>-9.8398130516168004E-3</v>
      </c>
      <c r="AM373" s="40">
        <v>-3.3512884732508803E-2</v>
      </c>
      <c r="AN373" s="40">
        <v>-3.99208090227271E-2</v>
      </c>
      <c r="AO373" s="40">
        <v>1.21006790040281E-2</v>
      </c>
      <c r="AP373" s="40">
        <v>2.1906075517216399E-2</v>
      </c>
      <c r="AQ373" s="40">
        <v>1.1267077234796301E-2</v>
      </c>
      <c r="AR373" s="40">
        <v>-1.43660747656435E-2</v>
      </c>
      <c r="AS373" s="40">
        <v>-1.61455629754798E-2</v>
      </c>
      <c r="AT373" s="40">
        <v>3.6523482939825398E-3</v>
      </c>
      <c r="AU373" s="40">
        <v>9.7729539132553903E-2</v>
      </c>
      <c r="AV373" s="40">
        <v>0.11486491830315</v>
      </c>
      <c r="AW373" s="40">
        <v>5.0508559985630801E-2</v>
      </c>
      <c r="AX373" s="40">
        <v>9.3503491117365306E-2</v>
      </c>
      <c r="AY373" s="40">
        <v>8.9094825531881097E-2</v>
      </c>
      <c r="AZ373" s="40">
        <v>3.5721748177793201E-2</v>
      </c>
      <c r="BA373" s="40">
        <v>-2.60847692051254E-2</v>
      </c>
      <c r="BB373" s="40">
        <v>-8.4558502413493206E-2</v>
      </c>
      <c r="BC373" s="40">
        <v>-8.2812949015070594E-2</v>
      </c>
      <c r="BD373" s="40">
        <v>-4.0209750267326101E-2</v>
      </c>
      <c r="BE373" s="40">
        <v>-1.98086869418145E-2</v>
      </c>
      <c r="BF373" s="40">
        <v>1.86568420266566E-2</v>
      </c>
      <c r="BG373" s="40">
        <v>2.19647323319309E-2</v>
      </c>
      <c r="BH373" s="40">
        <v>1.2375282109948701E-2</v>
      </c>
      <c r="BI373" s="40">
        <v>-1.16068296411166E-2</v>
      </c>
      <c r="BJ373" s="40">
        <v>3.3452556244225298E-3</v>
      </c>
      <c r="BK373" s="40">
        <v>-1.5388642449594101E-2</v>
      </c>
      <c r="BL373" s="40">
        <v>-2.4270554730041399E-2</v>
      </c>
      <c r="BM373" s="40">
        <v>3.04354418237829E-2</v>
      </c>
      <c r="BN373" s="40">
        <v>4.2365423149019497E-2</v>
      </c>
      <c r="BO373" s="40">
        <v>2.4548762329628201E-2</v>
      </c>
      <c r="BP373" s="40">
        <v>-5.0492535545981296E-3</v>
      </c>
      <c r="BQ373" s="40">
        <v>-6.95552046564369E-3</v>
      </c>
      <c r="BR373" s="40">
        <v>2.8606313828779501E-2</v>
      </c>
      <c r="BS373" s="40">
        <v>0.124114989755957</v>
      </c>
      <c r="BT373" s="40">
        <v>0.151799520923695</v>
      </c>
      <c r="BU373" s="40">
        <v>0.10116703990843801</v>
      </c>
      <c r="BV373" s="40">
        <v>0.14431177603235901</v>
      </c>
      <c r="BW373" s="40">
        <v>0.13282944433084001</v>
      </c>
      <c r="BX373" s="40">
        <v>7.8431887561474206E-2</v>
      </c>
      <c r="BY373" s="40">
        <v>1.9754828807124002E-2</v>
      </c>
      <c r="BZ373" s="40">
        <v>-4.0465344343663397E-2</v>
      </c>
      <c r="CA373" s="40">
        <v>-5.0969657268779597E-2</v>
      </c>
      <c r="CB373" s="40">
        <v>-1.35593823307321E-2</v>
      </c>
      <c r="CC373" s="40">
        <v>-5.4994690203139301E-3</v>
      </c>
      <c r="CD373" s="40">
        <v>3.0839121072307001E-2</v>
      </c>
      <c r="CE373" s="40">
        <v>3.3787478980467897E-2</v>
      </c>
      <c r="CF373" s="40">
        <v>2.4210214026594901E-2</v>
      </c>
      <c r="CG373" s="40">
        <v>-1.34303154700278E-3</v>
      </c>
      <c r="CH373" s="40">
        <v>1.24771940241678E-2</v>
      </c>
      <c r="CI373" s="40">
        <v>-2.8358474557835401E-3</v>
      </c>
      <c r="CJ373" s="40">
        <v>-1.34312362818279E-2</v>
      </c>
      <c r="CK373" s="40">
        <v>4.3134042700106498E-2</v>
      </c>
      <c r="CL373" s="40">
        <v>5.65355049941089E-2</v>
      </c>
      <c r="CM373" s="40">
        <v>3.3747616966709498E-2</v>
      </c>
      <c r="CN373" s="40">
        <v>1.4035484346186899E-3</v>
      </c>
      <c r="CO373" s="40">
        <v>-5.9052501868230099E-4</v>
      </c>
      <c r="CP373" s="40">
        <v>4.5889354341662497E-2</v>
      </c>
      <c r="CQ373" s="40">
        <v>0.142389472480519</v>
      </c>
      <c r="CR373" s="40">
        <v>0.17738031418591099</v>
      </c>
      <c r="CS373" s="40">
        <v>0.136252948783565</v>
      </c>
      <c r="CT373" s="40">
        <v>0.17950143938872801</v>
      </c>
      <c r="CU373" s="40">
        <v>0.16311990808354099</v>
      </c>
      <c r="CV373" s="40">
        <v>0.10801279999199399</v>
      </c>
      <c r="CW373" s="40">
        <v>5.1503194750614302E-2</v>
      </c>
      <c r="CX373" s="40">
        <v>-9.9265573841652594E-3</v>
      </c>
      <c r="CY373" s="40">
        <v>-2.8915090408563701E-2</v>
      </c>
      <c r="CZ373" s="40">
        <v>4.8985813179357697E-3</v>
      </c>
      <c r="DA373" s="40">
        <v>8.8097489011865794E-3</v>
      </c>
      <c r="DB373" s="40">
        <v>4.3021400117957499E-2</v>
      </c>
      <c r="DC373" s="40">
        <v>4.5610225629004998E-2</v>
      </c>
      <c r="DD373" s="40">
        <v>3.6045145943241E-2</v>
      </c>
      <c r="DE373" s="40">
        <v>8.9207665471109903E-3</v>
      </c>
      <c r="DF373" s="40">
        <v>2.1609132423913099E-2</v>
      </c>
      <c r="DG373" s="40">
        <v>9.7169475380270605E-3</v>
      </c>
      <c r="DH373" s="40">
        <v>-2.5919178336144301E-3</v>
      </c>
      <c r="DI373" s="40">
        <v>5.5832643576430203E-2</v>
      </c>
      <c r="DJ373" s="40">
        <v>7.0705586839198198E-2</v>
      </c>
      <c r="DK373" s="40">
        <v>4.2946471603790698E-2</v>
      </c>
      <c r="DL373" s="40">
        <v>7.8563504238354995E-3</v>
      </c>
      <c r="DM373" s="40">
        <v>5.7744704282790896E-3</v>
      </c>
      <c r="DN373" s="40">
        <v>6.3172394854545497E-2</v>
      </c>
      <c r="DO373" s="40">
        <v>0.160663955205081</v>
      </c>
      <c r="DP373" s="40">
        <v>0.20296110744812801</v>
      </c>
      <c r="DQ373" s="40">
        <v>0.171338857658692</v>
      </c>
      <c r="DR373" s="40">
        <v>0.21469110274509701</v>
      </c>
      <c r="DS373" s="40">
        <v>0.19341037183624199</v>
      </c>
      <c r="DT373" s="40">
        <v>0.137593712422514</v>
      </c>
      <c r="DU373" s="40">
        <v>8.3251560694104706E-2</v>
      </c>
      <c r="DV373" s="40">
        <v>2.0612229575332899E-2</v>
      </c>
      <c r="DW373" s="40">
        <v>-6.8605235483478397E-3</v>
      </c>
      <c r="DX373" s="40">
        <v>2.3356544966603599E-2</v>
      </c>
      <c r="DY373" s="40">
        <v>2.9469986929145601E-2</v>
      </c>
      <c r="DZ373" s="40">
        <v>6.0610676218643501E-2</v>
      </c>
      <c r="EA373" s="40">
        <v>6.2680394050719596E-2</v>
      </c>
      <c r="EB373" s="40">
        <v>5.3132907956789197E-2</v>
      </c>
      <c r="EC373" s="40">
        <v>2.3740060855060599E-2</v>
      </c>
      <c r="ED373" s="40">
        <v>3.4794201099952397E-2</v>
      </c>
      <c r="EE373" s="40">
        <v>2.7841189820941699E-2</v>
      </c>
      <c r="EF373" s="40">
        <v>1.30583364590713E-2</v>
      </c>
      <c r="EG373" s="40">
        <v>7.4167406396184896E-2</v>
      </c>
      <c r="EH373" s="40">
        <v>9.1164934471001297E-2</v>
      </c>
      <c r="EI373" s="40">
        <v>5.6228156698622599E-2</v>
      </c>
      <c r="EJ373" s="40">
        <v>1.7173171634880899E-2</v>
      </c>
      <c r="EK373" s="40">
        <v>1.4964512938115199E-2</v>
      </c>
      <c r="EL373" s="40">
        <v>8.8126360389342503E-2</v>
      </c>
      <c r="EM373" s="40">
        <v>0.18704940582848401</v>
      </c>
      <c r="EN373" s="40">
        <v>0.239895710068673</v>
      </c>
      <c r="EO373" s="40">
        <v>0.221997337581499</v>
      </c>
      <c r="EP373" s="40">
        <v>0.26549938766009101</v>
      </c>
      <c r="EQ373" s="40">
        <v>0.237144990635201</v>
      </c>
      <c r="ER373" s="40">
        <v>0.18030385180619499</v>
      </c>
      <c r="ES373" s="40">
        <v>0.12909115870635399</v>
      </c>
      <c r="ET373" s="40">
        <v>6.4705387645162704E-2</v>
      </c>
      <c r="EU373" s="40">
        <v>2.4982768197943199E-2</v>
      </c>
      <c r="EV373" s="40">
        <v>5.0006912903197698E-2</v>
      </c>
      <c r="EW373" s="40">
        <v>76.079463750748999</v>
      </c>
      <c r="EX373" s="40">
        <v>74.857849011384104</v>
      </c>
      <c r="EY373" s="40">
        <v>73.337252846015602</v>
      </c>
      <c r="EZ373" s="40">
        <v>68.568603954463796</v>
      </c>
      <c r="FA373" s="40">
        <v>67.141177351707597</v>
      </c>
      <c r="FB373" s="40">
        <v>66.483523067705207</v>
      </c>
      <c r="FC373" s="40">
        <v>65.5199221090473</v>
      </c>
      <c r="FD373" s="40">
        <v>65.8735769922109</v>
      </c>
      <c r="FE373" s="40">
        <v>70.116986219292997</v>
      </c>
      <c r="FF373" s="40">
        <v>74.936039544637495</v>
      </c>
      <c r="FG373" s="40">
        <v>80.311563810665106</v>
      </c>
      <c r="FH373" s="40">
        <v>85.185814859197095</v>
      </c>
      <c r="FI373" s="40">
        <v>87.397318753744798</v>
      </c>
      <c r="FJ373" s="40">
        <v>88.695701018573999</v>
      </c>
      <c r="FK373" s="40">
        <v>90.292615338526105</v>
      </c>
      <c r="FL373" s="40">
        <v>90.956036548831605</v>
      </c>
      <c r="FM373" s="40">
        <v>89.950793888556007</v>
      </c>
      <c r="FN373" s="40">
        <v>86.758912522468506</v>
      </c>
      <c r="FO373" s="40">
        <v>83.553475134811293</v>
      </c>
      <c r="FP373" s="40">
        <v>79.184916117435606</v>
      </c>
      <c r="FQ373" s="40">
        <v>74.714574595566205</v>
      </c>
      <c r="FR373" s="40">
        <v>71.977681246255202</v>
      </c>
      <c r="FS373" s="40">
        <v>69.935814859197095</v>
      </c>
      <c r="FT373" s="40">
        <v>68.804598562013197</v>
      </c>
      <c r="FU373" s="40">
        <v>3.7191450405827303E-2</v>
      </c>
      <c r="FV373" s="40">
        <v>0</v>
      </c>
      <c r="FW373" s="40">
        <v>0</v>
      </c>
      <c r="FX373" s="41">
        <v>1</v>
      </c>
      <c r="FY373" s="22"/>
      <c r="FZ373" s="22"/>
    </row>
    <row r="374" spans="1:182" x14ac:dyDescent="0.2">
      <c r="A374" t="s">
        <v>42</v>
      </c>
      <c r="B374" t="s">
        <v>58</v>
      </c>
      <c r="C374" t="s">
        <v>3</v>
      </c>
      <c r="D374" t="s">
        <v>37</v>
      </c>
      <c r="E374" t="s">
        <v>78</v>
      </c>
      <c r="F374" s="22" t="s">
        <v>78</v>
      </c>
      <c r="G374" s="35">
        <v>43693</v>
      </c>
      <c r="H374" s="40">
        <v>337</v>
      </c>
      <c r="I374" s="40">
        <v>0.37203286671439101</v>
      </c>
      <c r="J374" s="40">
        <v>0.31436104072548898</v>
      </c>
      <c r="K374" s="40">
        <v>0.27154107020657697</v>
      </c>
      <c r="L374" s="40">
        <v>0.20730592111412499</v>
      </c>
      <c r="M374" s="40">
        <v>0.18810889958441701</v>
      </c>
      <c r="N374" s="40">
        <v>0.18485397507656301</v>
      </c>
      <c r="O374" s="40">
        <v>0.201052911606736</v>
      </c>
      <c r="P374" s="40">
        <v>0.220510394724271</v>
      </c>
      <c r="Q374" s="40">
        <v>0.257623137220998</v>
      </c>
      <c r="R374" s="40">
        <v>0.30026538122554403</v>
      </c>
      <c r="S374" s="40">
        <v>0.37783217555516302</v>
      </c>
      <c r="T374" s="40">
        <v>0.46544491000740401</v>
      </c>
      <c r="U374" s="40">
        <v>0.55569438991915998</v>
      </c>
      <c r="V374" s="40">
        <v>0.61866733300016197</v>
      </c>
      <c r="W374" s="40">
        <v>0.68982559985609304</v>
      </c>
      <c r="X374" s="40">
        <v>0.76763992922032798</v>
      </c>
      <c r="Y374" s="40">
        <v>0.81383695849870397</v>
      </c>
      <c r="Z374" s="40">
        <v>0.818643214231074</v>
      </c>
      <c r="AA374" s="40">
        <v>0.78573116445247704</v>
      </c>
      <c r="AB374" s="40">
        <v>0.710939877684162</v>
      </c>
      <c r="AC374" s="40">
        <v>0.62806250772334604</v>
      </c>
      <c r="AD374" s="40">
        <v>0.58145832157667798</v>
      </c>
      <c r="AE374" s="40">
        <v>0.48083833438304602</v>
      </c>
      <c r="AF374" s="40">
        <v>0.38996456426034598</v>
      </c>
      <c r="AG374" s="40">
        <v>-1.76597155098461E-4</v>
      </c>
      <c r="AH374" s="40">
        <v>-1.10398698329432E-2</v>
      </c>
      <c r="AI374" s="40">
        <v>1.3877461732601801E-3</v>
      </c>
      <c r="AJ374" s="40">
        <v>1.40466781736722E-3</v>
      </c>
      <c r="AK374" s="40">
        <v>-2.1222430441416298E-3</v>
      </c>
      <c r="AL374" s="40">
        <v>-1.1354798898272601E-3</v>
      </c>
      <c r="AM374" s="40">
        <v>1.00594110212468E-2</v>
      </c>
      <c r="AN374" s="40">
        <v>-8.9775227274618407E-3</v>
      </c>
      <c r="AO374" s="40">
        <v>3.0983250590064198E-3</v>
      </c>
      <c r="AP374" s="40">
        <v>-8.5434352453188298E-3</v>
      </c>
      <c r="AQ374" s="40">
        <v>-2.6250317834609102E-3</v>
      </c>
      <c r="AR374" s="40">
        <v>-1.0785985957205899E-2</v>
      </c>
      <c r="AS374" s="40">
        <v>-1.29857564685212E-2</v>
      </c>
      <c r="AT374" s="40">
        <v>-1.3324732228005599E-2</v>
      </c>
      <c r="AU374" s="40">
        <v>0.11248435028767401</v>
      </c>
      <c r="AV374" s="40">
        <v>0.18456919535497901</v>
      </c>
      <c r="AW374" s="40">
        <v>0.164274698073167</v>
      </c>
      <c r="AX374" s="40">
        <v>0.13773949783933101</v>
      </c>
      <c r="AY374" s="40">
        <v>4.7123440470691703E-2</v>
      </c>
      <c r="AZ374" s="40">
        <v>-0.13646821984173901</v>
      </c>
      <c r="BA374" s="40">
        <v>-0.124299247545252</v>
      </c>
      <c r="BB374" s="40">
        <v>-6.0871944457395501E-2</v>
      </c>
      <c r="BC374" s="40">
        <v>-3.8204716918998197E-2</v>
      </c>
      <c r="BD374" s="40">
        <v>-1.0025930526826E-2</v>
      </c>
      <c r="BE374" s="40">
        <v>7.4986702531552396E-3</v>
      </c>
      <c r="BF374" s="40">
        <v>-4.4646110608359997E-3</v>
      </c>
      <c r="BG374" s="40">
        <v>7.5066113561487596E-3</v>
      </c>
      <c r="BH374" s="40">
        <v>6.13105010048652E-3</v>
      </c>
      <c r="BI374" s="40">
        <v>2.1299272387444701E-3</v>
      </c>
      <c r="BJ374" s="40">
        <v>3.6935385561404099E-3</v>
      </c>
      <c r="BK374" s="40">
        <v>1.5719849051026299E-2</v>
      </c>
      <c r="BL374" s="40">
        <v>-3.8697912167864998E-3</v>
      </c>
      <c r="BM374" s="40">
        <v>8.9511654241641696E-3</v>
      </c>
      <c r="BN374" s="40">
        <v>-1.8463214980319099E-4</v>
      </c>
      <c r="BO374" s="40">
        <v>6.05332956255227E-3</v>
      </c>
      <c r="BP374" s="40">
        <v>-3.9859810174162798E-3</v>
      </c>
      <c r="BQ374" s="40">
        <v>-6.16196582226884E-3</v>
      </c>
      <c r="BR374" s="40">
        <v>-4.4107936964400598E-4</v>
      </c>
      <c r="BS374" s="40">
        <v>0.13145470609527299</v>
      </c>
      <c r="BT374" s="40">
        <v>0.20263821553959799</v>
      </c>
      <c r="BU374" s="40">
        <v>0.18584825520251999</v>
      </c>
      <c r="BV374" s="40">
        <v>0.160986142276343</v>
      </c>
      <c r="BW374" s="40">
        <v>7.1512721482933306E-2</v>
      </c>
      <c r="BX374" s="40">
        <v>-0.117250312338054</v>
      </c>
      <c r="BY374" s="40">
        <v>-0.10734443730457301</v>
      </c>
      <c r="BZ374" s="40">
        <v>-4.9480404581951201E-2</v>
      </c>
      <c r="CA374" s="40">
        <v>-2.85317970654713E-2</v>
      </c>
      <c r="CB374" s="40">
        <v>-5.13938811363696E-3</v>
      </c>
      <c r="CC374" s="40">
        <v>1.2814537079174701E-2</v>
      </c>
      <c r="CD374" s="40">
        <v>8.9393134711697095E-5</v>
      </c>
      <c r="CE374" s="40">
        <v>1.1744518742101801E-2</v>
      </c>
      <c r="CF374" s="40">
        <v>9.4045280719382493E-3</v>
      </c>
      <c r="CG374" s="40">
        <v>5.0749674234124896E-3</v>
      </c>
      <c r="CH374" s="40">
        <v>7.03810202132345E-3</v>
      </c>
      <c r="CI374" s="40">
        <v>1.9640251187228799E-2</v>
      </c>
      <c r="CJ374" s="40">
        <v>-3.3219193202218297E-4</v>
      </c>
      <c r="CK374" s="40">
        <v>1.3004824831740199E-2</v>
      </c>
      <c r="CL374" s="40">
        <v>5.60464941097958E-3</v>
      </c>
      <c r="CM374" s="40">
        <v>1.2063936194168901E-2</v>
      </c>
      <c r="CN374" s="40">
        <v>7.2368168923077401E-4</v>
      </c>
      <c r="CO374" s="40">
        <v>-1.43582920778342E-3</v>
      </c>
      <c r="CP374" s="40">
        <v>8.4820993529716397E-3</v>
      </c>
      <c r="CQ374" s="40">
        <v>0.14459351673879001</v>
      </c>
      <c r="CR374" s="40">
        <v>0.21515276387634999</v>
      </c>
      <c r="CS374" s="40">
        <v>0.20079003515142901</v>
      </c>
      <c r="CT374" s="40">
        <v>0.17708669739786001</v>
      </c>
      <c r="CU374" s="40">
        <v>8.8404663215675902E-2</v>
      </c>
      <c r="CV374" s="40">
        <v>-0.10394004814393699</v>
      </c>
      <c r="CW374" s="40">
        <v>-9.5601587380808095E-2</v>
      </c>
      <c r="CX374" s="40">
        <v>-4.1590658765925E-2</v>
      </c>
      <c r="CY374" s="40">
        <v>-2.1832362241244501E-2</v>
      </c>
      <c r="CZ374" s="40">
        <v>-1.75498372398993E-3</v>
      </c>
      <c r="DA374" s="40">
        <v>1.81304039051941E-2</v>
      </c>
      <c r="DB374" s="40">
        <v>4.6433973302593898E-3</v>
      </c>
      <c r="DC374" s="40">
        <v>1.59824261280548E-2</v>
      </c>
      <c r="DD374" s="40">
        <v>1.267800604339E-2</v>
      </c>
      <c r="DE374" s="40">
        <v>8.0200076080805104E-3</v>
      </c>
      <c r="DF374" s="40">
        <v>1.0382665486506499E-2</v>
      </c>
      <c r="DG374" s="40">
        <v>2.35606533234313E-2</v>
      </c>
      <c r="DH374" s="40">
        <v>3.2054073527421302E-3</v>
      </c>
      <c r="DI374" s="40">
        <v>1.7058484239316302E-2</v>
      </c>
      <c r="DJ374" s="40">
        <v>1.1393930971762301E-2</v>
      </c>
      <c r="DK374" s="40">
        <v>1.8074542825785599E-2</v>
      </c>
      <c r="DL374" s="40">
        <v>5.4333443958778302E-3</v>
      </c>
      <c r="DM374" s="40">
        <v>3.2903074067019999E-3</v>
      </c>
      <c r="DN374" s="40">
        <v>1.74052780755873E-2</v>
      </c>
      <c r="DO374" s="40">
        <v>0.157732327382307</v>
      </c>
      <c r="DP374" s="40">
        <v>0.22766731221310199</v>
      </c>
      <c r="DQ374" s="40">
        <v>0.21573181510033801</v>
      </c>
      <c r="DR374" s="40">
        <v>0.19318725251937799</v>
      </c>
      <c r="DS374" s="40">
        <v>0.105296604948419</v>
      </c>
      <c r="DT374" s="40">
        <v>-9.0629783949820505E-2</v>
      </c>
      <c r="DU374" s="40">
        <v>-8.38587374570436E-2</v>
      </c>
      <c r="DV374" s="40">
        <v>-3.3700912949898798E-2</v>
      </c>
      <c r="DW374" s="40">
        <v>-1.51329274170176E-2</v>
      </c>
      <c r="DX374" s="40">
        <v>1.6294206656571101E-3</v>
      </c>
      <c r="DY374" s="40">
        <v>2.5805671313447801E-2</v>
      </c>
      <c r="DZ374" s="40">
        <v>1.12186561023666E-2</v>
      </c>
      <c r="EA374" s="40">
        <v>2.2101291310943301E-2</v>
      </c>
      <c r="EB374" s="40">
        <v>1.7404388326509299E-2</v>
      </c>
      <c r="EC374" s="40">
        <v>1.22721778909666E-2</v>
      </c>
      <c r="ED374" s="40">
        <v>1.52116839324742E-2</v>
      </c>
      <c r="EE374" s="40">
        <v>2.9221091353210701E-2</v>
      </c>
      <c r="EF374" s="40">
        <v>8.3131388634174706E-3</v>
      </c>
      <c r="EG374" s="40">
        <v>2.2911324604473999E-2</v>
      </c>
      <c r="EH374" s="40">
        <v>1.9752734067278E-2</v>
      </c>
      <c r="EI374" s="40">
        <v>2.6752904171798701E-2</v>
      </c>
      <c r="EJ374" s="40">
        <v>1.22333493356675E-2</v>
      </c>
      <c r="EK374" s="40">
        <v>1.0114098052954301E-2</v>
      </c>
      <c r="EL374" s="40">
        <v>3.0288930933948899E-2</v>
      </c>
      <c r="EM374" s="40">
        <v>0.17670268318990601</v>
      </c>
      <c r="EN374" s="40">
        <v>0.24573633239772</v>
      </c>
      <c r="EO374" s="40">
        <v>0.23730537222969</v>
      </c>
      <c r="EP374" s="40">
        <v>0.21643389695638901</v>
      </c>
      <c r="EQ374" s="40">
        <v>0.12968588596066</v>
      </c>
      <c r="ER374" s="40">
        <v>-7.14118764461351E-2</v>
      </c>
      <c r="ES374" s="40">
        <v>-6.6903927216363804E-2</v>
      </c>
      <c r="ET374" s="40">
        <v>-2.2309373074454599E-2</v>
      </c>
      <c r="EU374" s="40">
        <v>-5.4600075634907404E-3</v>
      </c>
      <c r="EV374" s="40">
        <v>6.5159630788461697E-3</v>
      </c>
      <c r="EW374" s="40">
        <v>81.130890052355994</v>
      </c>
      <c r="EX374" s="40">
        <v>79.800465386852807</v>
      </c>
      <c r="EY374" s="40">
        <v>77.554392088423498</v>
      </c>
      <c r="EZ374" s="40">
        <v>70.488656195462497</v>
      </c>
      <c r="FA374" s="40">
        <v>68.648632926119802</v>
      </c>
      <c r="FB374" s="40">
        <v>68.030250145433399</v>
      </c>
      <c r="FC374" s="40">
        <v>66.827806864456093</v>
      </c>
      <c r="FD374" s="40">
        <v>67.177719604421199</v>
      </c>
      <c r="FE374" s="40">
        <v>71.875799883653301</v>
      </c>
      <c r="FF374" s="40">
        <v>76.9101221640489</v>
      </c>
      <c r="FG374" s="40">
        <v>82.884235020360705</v>
      </c>
      <c r="FH374" s="40">
        <v>88.403432228039605</v>
      </c>
      <c r="FI374" s="40">
        <v>91.112274578243202</v>
      </c>
      <c r="FJ374" s="40">
        <v>93.305991855730099</v>
      </c>
      <c r="FK374" s="40">
        <v>96.291448516579393</v>
      </c>
      <c r="FL374" s="40">
        <v>97.909540430482807</v>
      </c>
      <c r="FM374" s="40">
        <v>97.419139034322299</v>
      </c>
      <c r="FN374" s="40">
        <v>94.433100639906897</v>
      </c>
      <c r="FO374" s="40">
        <v>91.0767888307155</v>
      </c>
      <c r="FP374" s="40">
        <v>85.532286212914499</v>
      </c>
      <c r="FQ374" s="40">
        <v>80.410413030831904</v>
      </c>
      <c r="FR374" s="40">
        <v>77.298720186154696</v>
      </c>
      <c r="FS374" s="40">
        <v>74.283595113437997</v>
      </c>
      <c r="FT374" s="40">
        <v>72.808027923211199</v>
      </c>
      <c r="FU374" s="40">
        <v>8.3280214931603494E-2</v>
      </c>
      <c r="FV374" s="40">
        <v>0</v>
      </c>
      <c r="FW374" s="40">
        <v>0</v>
      </c>
      <c r="FX374" s="41">
        <v>1</v>
      </c>
      <c r="FY374" s="22"/>
      <c r="FZ374" s="22"/>
    </row>
    <row r="375" spans="1:182" x14ac:dyDescent="0.2">
      <c r="A375" t="s">
        <v>42</v>
      </c>
      <c r="B375" t="s">
        <v>58</v>
      </c>
      <c r="C375" t="s">
        <v>3</v>
      </c>
      <c r="D375" t="s">
        <v>80</v>
      </c>
      <c r="E375" t="s">
        <v>1</v>
      </c>
      <c r="F375" s="22" t="s">
        <v>1</v>
      </c>
      <c r="G375" s="35">
        <v>43693</v>
      </c>
      <c r="H375" s="40">
        <v>14654</v>
      </c>
      <c r="I375" s="40">
        <v>21.671047001594602</v>
      </c>
      <c r="J375" s="40">
        <v>18.307018130910102</v>
      </c>
      <c r="K375" s="40">
        <v>15.933585185954099</v>
      </c>
      <c r="L375" s="40">
        <v>14.5267801206921</v>
      </c>
      <c r="M375" s="40">
        <v>13.609859423091899</v>
      </c>
      <c r="N375" s="40">
        <v>13.317459931663601</v>
      </c>
      <c r="O375" s="40">
        <v>13.6626744974744</v>
      </c>
      <c r="P375" s="40">
        <v>14.4787636838184</v>
      </c>
      <c r="Q375" s="40">
        <v>15.3540542315636</v>
      </c>
      <c r="R375" s="40">
        <v>17.482537333552301</v>
      </c>
      <c r="S375" s="40">
        <v>20.497796780438101</v>
      </c>
      <c r="T375" s="40">
        <v>24.3689154341251</v>
      </c>
      <c r="U375" s="40">
        <v>28.5425845325098</v>
      </c>
      <c r="V375" s="40">
        <v>32.741808751560697</v>
      </c>
      <c r="W375" s="40">
        <v>36.804804508705097</v>
      </c>
      <c r="X375" s="40">
        <v>40.891895690738401</v>
      </c>
      <c r="Y375" s="40">
        <v>43.784230656778</v>
      </c>
      <c r="Z375" s="40">
        <v>45.481666531686798</v>
      </c>
      <c r="AA375" s="40">
        <v>44.898024461910403</v>
      </c>
      <c r="AB375" s="40">
        <v>42.428726728969004</v>
      </c>
      <c r="AC375" s="40">
        <v>39.144304879478803</v>
      </c>
      <c r="AD375" s="40">
        <v>36.335550773143602</v>
      </c>
      <c r="AE375" s="40">
        <v>30.8082864971818</v>
      </c>
      <c r="AF375" s="40">
        <v>25.3439804920203</v>
      </c>
      <c r="AG375" s="40">
        <v>-0.43523541738773502</v>
      </c>
      <c r="AH375" s="40">
        <v>-0.434390950772365</v>
      </c>
      <c r="AI375" s="40">
        <v>-0.25093980553676598</v>
      </c>
      <c r="AJ375" s="40">
        <v>-0.35999788846659098</v>
      </c>
      <c r="AK375" s="40">
        <v>-0.14978075530485899</v>
      </c>
      <c r="AL375" s="40">
        <v>-0.24253811896237201</v>
      </c>
      <c r="AM375" s="40">
        <v>7.6692954715125897E-2</v>
      </c>
      <c r="AN375" s="40">
        <v>0.24941885260239</v>
      </c>
      <c r="AO375" s="40">
        <v>-0.13136613677157799</v>
      </c>
      <c r="AP375" s="40">
        <v>-5.6622805656798399E-2</v>
      </c>
      <c r="AQ375" s="40">
        <v>-2.5681855080968999E-2</v>
      </c>
      <c r="AR375" s="40">
        <v>-8.6698600059412004E-2</v>
      </c>
      <c r="AS375" s="40">
        <v>-0.19911583720748299</v>
      </c>
      <c r="AT375" s="40">
        <v>4.8493784213511401E-2</v>
      </c>
      <c r="AU375" s="40">
        <v>2.6527237481917001</v>
      </c>
      <c r="AV375" s="40">
        <v>3.5806473299738899</v>
      </c>
      <c r="AW375" s="40">
        <v>4.3627659360208204</v>
      </c>
      <c r="AX375" s="40">
        <v>4.0218206259841498</v>
      </c>
      <c r="AY375" s="40">
        <v>2.7992071171883</v>
      </c>
      <c r="AZ375" s="40">
        <v>-1.3488771566783599</v>
      </c>
      <c r="BA375" s="40">
        <v>-1.52016962748537</v>
      </c>
      <c r="BB375" s="40">
        <v>-1.6508883160816501</v>
      </c>
      <c r="BC375" s="40">
        <v>-1.08101689085834</v>
      </c>
      <c r="BD375" s="40">
        <v>-0.58771963870973698</v>
      </c>
      <c r="BE375" s="40">
        <v>-0.32098086887426303</v>
      </c>
      <c r="BF375" s="40">
        <v>-0.318779707806782</v>
      </c>
      <c r="BG375" s="40">
        <v>-0.14041620700885399</v>
      </c>
      <c r="BH375" s="40">
        <v>-0.239463866759311</v>
      </c>
      <c r="BI375" s="40">
        <v>-4.5503422278947103E-2</v>
      </c>
      <c r="BJ375" s="40">
        <v>-0.13462061463545699</v>
      </c>
      <c r="BK375" s="40">
        <v>0.16434885802999299</v>
      </c>
      <c r="BL375" s="40">
        <v>0.30757020990348199</v>
      </c>
      <c r="BM375" s="40">
        <v>-6.2334817933019898E-2</v>
      </c>
      <c r="BN375" s="40">
        <v>2.8564318997818201E-2</v>
      </c>
      <c r="BO375" s="40">
        <v>6.6922329190723301E-2</v>
      </c>
      <c r="BP375" s="40">
        <v>5.1707680736566401E-4</v>
      </c>
      <c r="BQ375" s="40">
        <v>-0.113384933703729</v>
      </c>
      <c r="BR375" s="40">
        <v>0.22223574897645401</v>
      </c>
      <c r="BS375" s="40">
        <v>2.90754025403051</v>
      </c>
      <c r="BT375" s="40">
        <v>3.8303088399104599</v>
      </c>
      <c r="BU375" s="40">
        <v>4.6342492711001402</v>
      </c>
      <c r="BV375" s="40">
        <v>4.3768686764031699</v>
      </c>
      <c r="BW375" s="40">
        <v>3.1297243178468102</v>
      </c>
      <c r="BX375" s="40">
        <v>-1.05896210803446</v>
      </c>
      <c r="BY375" s="40">
        <v>-1.2955744828409601</v>
      </c>
      <c r="BZ375" s="40">
        <v>-1.3420292532439899</v>
      </c>
      <c r="CA375" s="40">
        <v>-0.79369028953926501</v>
      </c>
      <c r="CB375" s="40">
        <v>-0.42276927662152802</v>
      </c>
      <c r="CC375" s="40">
        <v>-0.24184851662404</v>
      </c>
      <c r="CD375" s="40">
        <v>-0.23870771311188399</v>
      </c>
      <c r="CE375" s="40">
        <v>-6.38678993531481E-2</v>
      </c>
      <c r="CF375" s="40">
        <v>-0.155982370504027</v>
      </c>
      <c r="CG375" s="40">
        <v>2.6718740917884801E-2</v>
      </c>
      <c r="CH375" s="40">
        <v>-5.9877279884494802E-2</v>
      </c>
      <c r="CI375" s="40">
        <v>0.225059069642319</v>
      </c>
      <c r="CJ375" s="40">
        <v>0.34784566282548102</v>
      </c>
      <c r="CK375" s="40">
        <v>-1.45239367934721E-2</v>
      </c>
      <c r="CL375" s="40">
        <v>8.7564662030620896E-2</v>
      </c>
      <c r="CM375" s="40">
        <v>0.131059705119946</v>
      </c>
      <c r="CN375" s="40">
        <v>6.0922388922793197E-2</v>
      </c>
      <c r="CO375" s="40">
        <v>-5.4007971096511703E-2</v>
      </c>
      <c r="CP375" s="40">
        <v>0.34256890450632699</v>
      </c>
      <c r="CQ375" s="40">
        <v>3.08402538973459</v>
      </c>
      <c r="CR375" s="40">
        <v>4.0032236411561497</v>
      </c>
      <c r="CS375" s="40">
        <v>4.8222778019645203</v>
      </c>
      <c r="CT375" s="40">
        <v>4.62277387455116</v>
      </c>
      <c r="CU375" s="40">
        <v>3.3586395241782601</v>
      </c>
      <c r="CV375" s="40">
        <v>-0.85816782850321804</v>
      </c>
      <c r="CW375" s="40">
        <v>-1.1400205698376999</v>
      </c>
      <c r="CX375" s="40">
        <v>-1.1281144071907201</v>
      </c>
      <c r="CY375" s="40">
        <v>-0.59468876074008703</v>
      </c>
      <c r="CZ375" s="40">
        <v>-0.30852515832257899</v>
      </c>
      <c r="DA375" s="40">
        <v>-0.162716164373817</v>
      </c>
      <c r="DB375" s="40">
        <v>-0.15863571841698701</v>
      </c>
      <c r="DC375" s="40">
        <v>1.26804083025577E-2</v>
      </c>
      <c r="DD375" s="40">
        <v>-7.2500874248742894E-2</v>
      </c>
      <c r="DE375" s="40">
        <v>9.8940904114716705E-2</v>
      </c>
      <c r="DF375" s="40">
        <v>1.48660548664675E-2</v>
      </c>
      <c r="DG375" s="40">
        <v>0.28576928125464501</v>
      </c>
      <c r="DH375" s="40">
        <v>0.38812111574747998</v>
      </c>
      <c r="DI375" s="40">
        <v>3.3286944346075702E-2</v>
      </c>
      <c r="DJ375" s="40">
        <v>0.14656500506342399</v>
      </c>
      <c r="DK375" s="40">
        <v>0.195197081049169</v>
      </c>
      <c r="DL375" s="40">
        <v>0.12132770103822101</v>
      </c>
      <c r="DM375" s="40">
        <v>5.3689915107060704E-3</v>
      </c>
      <c r="DN375" s="40">
        <v>0.46290206003620099</v>
      </c>
      <c r="DO375" s="40">
        <v>3.2605105254386699</v>
      </c>
      <c r="DP375" s="40">
        <v>4.1761384424018404</v>
      </c>
      <c r="DQ375" s="40">
        <v>5.0103063328289004</v>
      </c>
      <c r="DR375" s="40">
        <v>4.8686790726991402</v>
      </c>
      <c r="DS375" s="40">
        <v>3.5875547305097002</v>
      </c>
      <c r="DT375" s="40">
        <v>-0.65737354897197697</v>
      </c>
      <c r="DU375" s="40">
        <v>-0.98446665683443202</v>
      </c>
      <c r="DV375" s="40">
        <v>-0.91419956113746204</v>
      </c>
      <c r="DW375" s="40">
        <v>-0.39568723194090999</v>
      </c>
      <c r="DX375" s="40">
        <v>-0.19428104002363</v>
      </c>
      <c r="DY375" s="40">
        <v>-4.8461615860345197E-2</v>
      </c>
      <c r="DZ375" s="40">
        <v>-4.3024475451404399E-2</v>
      </c>
      <c r="EA375" s="40">
        <v>0.123204006830469</v>
      </c>
      <c r="EB375" s="40">
        <v>4.8033147458536901E-2</v>
      </c>
      <c r="EC375" s="40">
        <v>0.20321823714062801</v>
      </c>
      <c r="ED375" s="40">
        <v>0.122783559193383</v>
      </c>
      <c r="EE375" s="40">
        <v>0.37342518456951301</v>
      </c>
      <c r="EF375" s="40">
        <v>0.44627247304857098</v>
      </c>
      <c r="EG375" s="40">
        <v>0.102318263184634</v>
      </c>
      <c r="EH375" s="40">
        <v>0.23175212971803999</v>
      </c>
      <c r="EI375" s="40">
        <v>0.28780126532086098</v>
      </c>
      <c r="EJ375" s="40">
        <v>0.208543377904998</v>
      </c>
      <c r="EK375" s="40">
        <v>9.1099895014459795E-2</v>
      </c>
      <c r="EL375" s="40">
        <v>0.63664402479914295</v>
      </c>
      <c r="EM375" s="40">
        <v>3.51532703127749</v>
      </c>
      <c r="EN375" s="40">
        <v>4.4257999523383997</v>
      </c>
      <c r="EO375" s="40">
        <v>5.2817896679082104</v>
      </c>
      <c r="EP375" s="40">
        <v>5.2237271231181701</v>
      </c>
      <c r="EQ375" s="40">
        <v>3.91807193116821</v>
      </c>
      <c r="ER375" s="40">
        <v>-0.36745850032807698</v>
      </c>
      <c r="ES375" s="40">
        <v>-0.75987151219001803</v>
      </c>
      <c r="ET375" s="40">
        <v>-0.60534049829979497</v>
      </c>
      <c r="EU375" s="40">
        <v>-0.108360630621834</v>
      </c>
      <c r="EV375" s="40">
        <v>-2.9330677935420699E-2</v>
      </c>
      <c r="EW375" s="40">
        <v>89.034837806767598</v>
      </c>
      <c r="EX375" s="40">
        <v>85.644686859599105</v>
      </c>
      <c r="EY375" s="40">
        <v>83.136677162992996</v>
      </c>
      <c r="EZ375" s="40">
        <v>82.127167991203095</v>
      </c>
      <c r="FA375" s="40">
        <v>80.257534862797996</v>
      </c>
      <c r="FB375" s="40">
        <v>79.258284600389899</v>
      </c>
      <c r="FC375" s="40">
        <v>76.389401209576604</v>
      </c>
      <c r="FD375" s="40">
        <v>74.5</v>
      </c>
      <c r="FE375" s="40">
        <v>77.981731394012101</v>
      </c>
      <c r="FF375" s="40">
        <v>83.501499475183707</v>
      </c>
      <c r="FG375" s="40">
        <v>88.002249212775496</v>
      </c>
      <c r="FH375" s="40">
        <v>92.011758384565397</v>
      </c>
      <c r="FI375" s="40">
        <v>96.381391512970495</v>
      </c>
      <c r="FJ375" s="40">
        <v>100.732006297796</v>
      </c>
      <c r="FK375" s="40">
        <v>103.720997650822</v>
      </c>
      <c r="FL375" s="40">
        <v>105.640425850952</v>
      </c>
      <c r="FM375" s="40">
        <v>106.63967611336</v>
      </c>
      <c r="FN375" s="40">
        <v>106.63967611336</v>
      </c>
      <c r="FO375" s="40">
        <v>106.069363222872</v>
      </c>
      <c r="FP375" s="40">
        <v>103.919978007697</v>
      </c>
      <c r="FQ375" s="40">
        <v>100.250074973759</v>
      </c>
      <c r="FR375" s="40">
        <v>96.680511820862705</v>
      </c>
      <c r="FS375" s="40">
        <v>92.239066326785604</v>
      </c>
      <c r="FT375" s="40">
        <v>88.3371569950517</v>
      </c>
      <c r="FU375" s="40">
        <v>2.6344987839369002E-2</v>
      </c>
      <c r="FV375" s="40">
        <v>0</v>
      </c>
      <c r="FW375" s="40">
        <v>0</v>
      </c>
      <c r="FX375" s="41">
        <v>1</v>
      </c>
      <c r="FY375" s="22"/>
      <c r="FZ375" s="22"/>
    </row>
    <row r="376" spans="1:182" x14ac:dyDescent="0.2">
      <c r="A376" t="s">
        <v>42</v>
      </c>
      <c r="B376" t="s">
        <v>58</v>
      </c>
      <c r="C376" t="s">
        <v>3</v>
      </c>
      <c r="D376" t="s">
        <v>80</v>
      </c>
      <c r="E376" t="s">
        <v>1</v>
      </c>
      <c r="F376" s="22" t="s">
        <v>77</v>
      </c>
      <c r="G376" s="35">
        <v>43693</v>
      </c>
      <c r="H376" s="40">
        <v>12297</v>
      </c>
      <c r="I376" s="40">
        <v>18.500741358678098</v>
      </c>
      <c r="J376" s="40">
        <v>15.6174291420351</v>
      </c>
      <c r="K376" s="40">
        <v>13.571161449337099</v>
      </c>
      <c r="L376" s="40">
        <v>12.3572841406741</v>
      </c>
      <c r="M376" s="40">
        <v>11.5639399485292</v>
      </c>
      <c r="N376" s="40">
        <v>11.2100751018494</v>
      </c>
      <c r="O376" s="40">
        <v>11.4415084973731</v>
      </c>
      <c r="P376" s="40">
        <v>12.0540154376584</v>
      </c>
      <c r="Q376" s="40">
        <v>12.771063012148799</v>
      </c>
      <c r="R376" s="40">
        <v>14.5101907853391</v>
      </c>
      <c r="S376" s="40">
        <v>17.040942600780902</v>
      </c>
      <c r="T376" s="40">
        <v>20.297915001094101</v>
      </c>
      <c r="U376" s="40">
        <v>23.7345768345502</v>
      </c>
      <c r="V376" s="40">
        <v>27.120600016383701</v>
      </c>
      <c r="W376" s="40">
        <v>30.709257456314099</v>
      </c>
      <c r="X376" s="40">
        <v>34.013482745205799</v>
      </c>
      <c r="Y376" s="40">
        <v>36.452711151648302</v>
      </c>
      <c r="Z376" s="40">
        <v>37.734099688569003</v>
      </c>
      <c r="AA376" s="40">
        <v>37.338428121955701</v>
      </c>
      <c r="AB376" s="40">
        <v>35.295264121607801</v>
      </c>
      <c r="AC376" s="40">
        <v>32.6782418872668</v>
      </c>
      <c r="AD376" s="40">
        <v>30.472033063237099</v>
      </c>
      <c r="AE376" s="40">
        <v>26.030280489963101</v>
      </c>
      <c r="AF376" s="40">
        <v>21.572446341333201</v>
      </c>
      <c r="AG376" s="40">
        <v>-0.35650329072771397</v>
      </c>
      <c r="AH376" s="40">
        <v>-0.37473551156319401</v>
      </c>
      <c r="AI376" s="40">
        <v>-0.23384432226830501</v>
      </c>
      <c r="AJ376" s="40">
        <v>-0.25941883085184703</v>
      </c>
      <c r="AK376" s="40">
        <v>-7.3431707354221901E-2</v>
      </c>
      <c r="AL376" s="40">
        <v>-0.16949706133313</v>
      </c>
      <c r="AM376" s="40">
        <v>-3.8930908582118298E-2</v>
      </c>
      <c r="AN376" s="40">
        <v>0.125293108099269</v>
      </c>
      <c r="AO376" s="40">
        <v>-0.29589433622780897</v>
      </c>
      <c r="AP376" s="40">
        <v>-0.19302604660371001</v>
      </c>
      <c r="AQ376" s="40">
        <v>-8.4394430570151294E-2</v>
      </c>
      <c r="AR376" s="40">
        <v>-9.8895673661800104E-2</v>
      </c>
      <c r="AS376" s="40">
        <v>-7.1568563087481996E-2</v>
      </c>
      <c r="AT376" s="40">
        <v>-0.11964404332275801</v>
      </c>
      <c r="AU376" s="40">
        <v>1.4349347356145301</v>
      </c>
      <c r="AV376" s="40">
        <v>2.1607216917907501</v>
      </c>
      <c r="AW376" s="40">
        <v>2.7472462942840701</v>
      </c>
      <c r="AX376" s="40">
        <v>2.4936805986008701</v>
      </c>
      <c r="AY376" s="40">
        <v>1.92918570555096</v>
      </c>
      <c r="AZ376" s="40">
        <v>-0.65809857123619397</v>
      </c>
      <c r="BA376" s="40">
        <v>-0.70681028684995895</v>
      </c>
      <c r="BB376" s="40">
        <v>-1.16287617638712</v>
      </c>
      <c r="BC376" s="40">
        <v>-0.87748467997225799</v>
      </c>
      <c r="BD376" s="40">
        <v>-0.47453991279174501</v>
      </c>
      <c r="BE376" s="40">
        <v>-0.25394257119438501</v>
      </c>
      <c r="BF376" s="40">
        <v>-0.28502801379892201</v>
      </c>
      <c r="BG376" s="40">
        <v>-0.163041786714787</v>
      </c>
      <c r="BH376" s="40">
        <v>-0.17037188896809699</v>
      </c>
      <c r="BI376" s="40">
        <v>-1.2446877848823401E-2</v>
      </c>
      <c r="BJ376" s="40">
        <v>-8.6192638423797499E-2</v>
      </c>
      <c r="BK376" s="40">
        <v>4.2608622776761501E-2</v>
      </c>
      <c r="BL376" s="40">
        <v>0.185126008512871</v>
      </c>
      <c r="BM376" s="40">
        <v>-0.213651651663614</v>
      </c>
      <c r="BN376" s="40">
        <v>-0.12998086996355701</v>
      </c>
      <c r="BO376" s="40">
        <v>-3.6145792320795601E-2</v>
      </c>
      <c r="BP376" s="40">
        <v>-4.4142942100054303E-2</v>
      </c>
      <c r="BQ376" s="40">
        <v>-1.7375706108888E-2</v>
      </c>
      <c r="BR376" s="40">
        <v>4.5701162895021498E-2</v>
      </c>
      <c r="BS376" s="40">
        <v>1.6693313929247899</v>
      </c>
      <c r="BT376" s="40">
        <v>2.3628086391133301</v>
      </c>
      <c r="BU376" s="40">
        <v>2.9243649973551298</v>
      </c>
      <c r="BV376" s="40">
        <v>2.6735291723824601</v>
      </c>
      <c r="BW376" s="40">
        <v>2.17440710847097</v>
      </c>
      <c r="BX376" s="40">
        <v>-0.42784746026193499</v>
      </c>
      <c r="BY376" s="40">
        <v>-0.52182363808661703</v>
      </c>
      <c r="BZ376" s="40">
        <v>-0.89583900413157003</v>
      </c>
      <c r="CA376" s="40">
        <v>-0.63375167845882197</v>
      </c>
      <c r="CB376" s="40">
        <v>-0.32105674755750602</v>
      </c>
      <c r="CC376" s="40">
        <v>-0.18290932927324699</v>
      </c>
      <c r="CD376" s="40">
        <v>-0.22289687412065001</v>
      </c>
      <c r="CE376" s="40">
        <v>-0.114004166274063</v>
      </c>
      <c r="CF376" s="40">
        <v>-0.108698248280442</v>
      </c>
      <c r="CG376" s="40">
        <v>2.97910292903571E-2</v>
      </c>
      <c r="CH376" s="40">
        <v>-2.8496248884560399E-2</v>
      </c>
      <c r="CI376" s="40">
        <v>9.9082653804490994E-2</v>
      </c>
      <c r="CJ376" s="40">
        <v>0.226566093072161</v>
      </c>
      <c r="CK376" s="40">
        <v>-0.156690618867877</v>
      </c>
      <c r="CL376" s="40">
        <v>-8.6315972675218997E-2</v>
      </c>
      <c r="CM376" s="40">
        <v>-2.7289324476726202E-3</v>
      </c>
      <c r="CN376" s="40">
        <v>-6.22136701199441E-3</v>
      </c>
      <c r="CO376" s="40">
        <v>2.01581015484102E-2</v>
      </c>
      <c r="CP376" s="40">
        <v>0.160218749035309</v>
      </c>
      <c r="CQ376" s="40">
        <v>1.8316738037423601</v>
      </c>
      <c r="CR376" s="40">
        <v>2.5027734432175301</v>
      </c>
      <c r="CS376" s="40">
        <v>3.0470368715507501</v>
      </c>
      <c r="CT376" s="40">
        <v>2.79809174671627</v>
      </c>
      <c r="CU376" s="40">
        <v>2.3442467051227598</v>
      </c>
      <c r="CV376" s="40">
        <v>-0.26837624220822198</v>
      </c>
      <c r="CW376" s="40">
        <v>-0.39370244867241</v>
      </c>
      <c r="CX376" s="40">
        <v>-0.71088987209471199</v>
      </c>
      <c r="CY376" s="40">
        <v>-0.46494294408715497</v>
      </c>
      <c r="CZ376" s="40">
        <v>-0.21475477486743899</v>
      </c>
      <c r="DA376" s="40">
        <v>-0.11187608735211001</v>
      </c>
      <c r="DB376" s="40">
        <v>-0.16076573444237799</v>
      </c>
      <c r="DC376" s="40">
        <v>-6.4966545833338801E-2</v>
      </c>
      <c r="DD376" s="40">
        <v>-4.7024607592787197E-2</v>
      </c>
      <c r="DE376" s="40">
        <v>7.2028936429537602E-2</v>
      </c>
      <c r="DF376" s="40">
        <v>2.9200140654676601E-2</v>
      </c>
      <c r="DG376" s="40">
        <v>0.15555668483221999</v>
      </c>
      <c r="DH376" s="40">
        <v>0.26800617763145101</v>
      </c>
      <c r="DI376" s="40">
        <v>-9.9729586072140705E-2</v>
      </c>
      <c r="DJ376" s="40">
        <v>-4.2651075386881197E-2</v>
      </c>
      <c r="DK376" s="40">
        <v>3.0687927425450401E-2</v>
      </c>
      <c r="DL376" s="40">
        <v>3.1700208076065502E-2</v>
      </c>
      <c r="DM376" s="40">
        <v>5.7691909205708297E-2</v>
      </c>
      <c r="DN376" s="40">
        <v>0.27473633517559698</v>
      </c>
      <c r="DO376" s="40">
        <v>1.9940162145599301</v>
      </c>
      <c r="DP376" s="40">
        <v>2.6427382473217298</v>
      </c>
      <c r="DQ376" s="40">
        <v>3.16970874574637</v>
      </c>
      <c r="DR376" s="40">
        <v>2.9226543210500902</v>
      </c>
      <c r="DS376" s="40">
        <v>2.5140863017745501</v>
      </c>
      <c r="DT376" s="40">
        <v>-0.10890502415450801</v>
      </c>
      <c r="DU376" s="40">
        <v>-0.26558125925820403</v>
      </c>
      <c r="DV376" s="40">
        <v>-0.52594074005785296</v>
      </c>
      <c r="DW376" s="40">
        <v>-0.29613420971548698</v>
      </c>
      <c r="DX376" s="40">
        <v>-0.10845280217737201</v>
      </c>
      <c r="DY376" s="40">
        <v>-9.3153678187806507E-3</v>
      </c>
      <c r="DZ376" s="40">
        <v>-7.1058236678106998E-2</v>
      </c>
      <c r="EA376" s="40">
        <v>5.8359897201788503E-3</v>
      </c>
      <c r="EB376" s="40">
        <v>4.2022334290962797E-2</v>
      </c>
      <c r="EC376" s="40">
        <v>0.133013765934936</v>
      </c>
      <c r="ED376" s="40">
        <v>0.11250456356400899</v>
      </c>
      <c r="EE376" s="40">
        <v>0.2370962161911</v>
      </c>
      <c r="EF376" s="40">
        <v>0.32783907804505402</v>
      </c>
      <c r="EG376" s="40">
        <v>-1.74869015079454E-2</v>
      </c>
      <c r="EH376" s="40">
        <v>2.0394101253271801E-2</v>
      </c>
      <c r="EI376" s="40">
        <v>7.8936565674806003E-2</v>
      </c>
      <c r="EJ376" s="40">
        <v>8.6452939637811296E-2</v>
      </c>
      <c r="EK376" s="40">
        <v>0.111884766184302</v>
      </c>
      <c r="EL376" s="40">
        <v>0.44008154139337702</v>
      </c>
      <c r="EM376" s="40">
        <v>2.2284128718701899</v>
      </c>
      <c r="EN376" s="40">
        <v>2.8448251946443102</v>
      </c>
      <c r="EO376" s="40">
        <v>3.3468274488174301</v>
      </c>
      <c r="EP376" s="40">
        <v>3.1025028948316802</v>
      </c>
      <c r="EQ376" s="40">
        <v>2.7593077046945602</v>
      </c>
      <c r="ER376" s="40">
        <v>0.121346086819751</v>
      </c>
      <c r="ES376" s="40">
        <v>-8.0594610494861593E-2</v>
      </c>
      <c r="ET376" s="40">
        <v>-0.258903567802304</v>
      </c>
      <c r="EU376" s="40">
        <v>-5.2401208202051797E-2</v>
      </c>
      <c r="EV376" s="40">
        <v>4.5030363056867098E-2</v>
      </c>
      <c r="EW376" s="40">
        <v>89.056524128284593</v>
      </c>
      <c r="EX376" s="40">
        <v>85.663865021480703</v>
      </c>
      <c r="EY376" s="40">
        <v>83.152262963333001</v>
      </c>
      <c r="EZ376" s="40">
        <v>82.142059646318302</v>
      </c>
      <c r="FA376" s="40">
        <v>80.268408432410794</v>
      </c>
      <c r="FB376" s="40">
        <v>79.2677090618443</v>
      </c>
      <c r="FC376" s="40">
        <v>76.393358477370398</v>
      </c>
      <c r="FD376" s="40">
        <v>74.5</v>
      </c>
      <c r="FE376" s="40">
        <v>77.978893995404107</v>
      </c>
      <c r="FF376" s="40">
        <v>83.498601258866998</v>
      </c>
      <c r="FG376" s="40">
        <v>87.997901888300504</v>
      </c>
      <c r="FH376" s="40">
        <v>92.008105205315204</v>
      </c>
      <c r="FI376" s="40">
        <v>96.381756419222697</v>
      </c>
      <c r="FJ376" s="40">
        <v>100.735000999101</v>
      </c>
      <c r="FK376" s="40">
        <v>103.72619642321899</v>
      </c>
      <c r="FL376" s="40">
        <v>105.648766110501</v>
      </c>
      <c r="FM376" s="40">
        <v>106.649465481067</v>
      </c>
      <c r="FN376" s="40">
        <v>106.649465481067</v>
      </c>
      <c r="FO376" s="40">
        <v>106.081539114797</v>
      </c>
      <c r="FP376" s="40">
        <v>103.934783694675</v>
      </c>
      <c r="FQ376" s="40">
        <v>100.269020381657</v>
      </c>
      <c r="FR376" s="40">
        <v>96.700394644819696</v>
      </c>
      <c r="FS376" s="40">
        <v>92.260215805774806</v>
      </c>
      <c r="FT376" s="40">
        <v>88.359451493655698</v>
      </c>
      <c r="FU376" s="40">
        <v>2.2311400663531201E-2</v>
      </c>
      <c r="FV376" s="40">
        <v>0</v>
      </c>
      <c r="FW376" s="40">
        <v>0</v>
      </c>
      <c r="FX376" s="41">
        <v>1</v>
      </c>
      <c r="FY376" s="22"/>
      <c r="FZ376" s="22"/>
    </row>
    <row r="377" spans="1:182" x14ac:dyDescent="0.2">
      <c r="A377" t="s">
        <v>42</v>
      </c>
      <c r="B377" t="s">
        <v>58</v>
      </c>
      <c r="C377" t="s">
        <v>3</v>
      </c>
      <c r="D377" t="s">
        <v>80</v>
      </c>
      <c r="E377" t="s">
        <v>1</v>
      </c>
      <c r="F377" s="22" t="s">
        <v>78</v>
      </c>
      <c r="G377" s="35">
        <v>43693</v>
      </c>
      <c r="H377" s="40">
        <v>2357</v>
      </c>
      <c r="I377" s="40">
        <v>3.0205084389507801</v>
      </c>
      <c r="J377" s="40">
        <v>2.5276333360624501</v>
      </c>
      <c r="K377" s="40">
        <v>2.1812714905849599</v>
      </c>
      <c r="L377" s="40">
        <v>1.97386747159388</v>
      </c>
      <c r="M377" s="40">
        <v>1.8599547211135601</v>
      </c>
      <c r="N377" s="40">
        <v>1.88198641829486</v>
      </c>
      <c r="O377" s="40">
        <v>1.9956986596330999</v>
      </c>
      <c r="P377" s="40">
        <v>2.1291331175061501</v>
      </c>
      <c r="Q377" s="40">
        <v>2.3174523031156302</v>
      </c>
      <c r="R377" s="40">
        <v>2.65772041016286</v>
      </c>
      <c r="S377" s="40">
        <v>3.0826718805967599</v>
      </c>
      <c r="T377" s="40">
        <v>3.7375134722104502</v>
      </c>
      <c r="U377" s="40">
        <v>4.4864501316781</v>
      </c>
      <c r="V377" s="40">
        <v>5.1837992568457496</v>
      </c>
      <c r="W377" s="40">
        <v>5.8810984731434504</v>
      </c>
      <c r="X377" s="40">
        <v>6.5851984271783897</v>
      </c>
      <c r="Y377" s="40">
        <v>7.0385019921195298</v>
      </c>
      <c r="Z377" s="40">
        <v>7.3058554303965302</v>
      </c>
      <c r="AA377" s="40">
        <v>7.1724237734012002</v>
      </c>
      <c r="AB377" s="40">
        <v>6.7347689132531796</v>
      </c>
      <c r="AC377" s="40">
        <v>6.0921918229953897</v>
      </c>
      <c r="AD377" s="40">
        <v>5.4646806560484196</v>
      </c>
      <c r="AE377" s="40">
        <v>4.4815789396864698</v>
      </c>
      <c r="AF377" s="40">
        <v>3.5652207980482999</v>
      </c>
      <c r="AG377" s="40">
        <v>-0.181141065370203</v>
      </c>
      <c r="AH377" s="40">
        <v>-0.10700059939904399</v>
      </c>
      <c r="AI377" s="40">
        <v>-0.10092747059236901</v>
      </c>
      <c r="AJ377" s="40">
        <v>-0.12653581556410401</v>
      </c>
      <c r="AK377" s="40">
        <v>-5.8848320093160898E-2</v>
      </c>
      <c r="AL377" s="40">
        <v>-3.7211655882832199E-2</v>
      </c>
      <c r="AM377" s="40">
        <v>4.0114913947606502E-3</v>
      </c>
      <c r="AN377" s="40">
        <v>1.6716467341234699E-2</v>
      </c>
      <c r="AO377" s="40">
        <v>-1.8577684715964399E-2</v>
      </c>
      <c r="AP377" s="40">
        <v>-3.5972880025577303E-2</v>
      </c>
      <c r="AQ377" s="40">
        <v>-4.1857289951814598E-2</v>
      </c>
      <c r="AR377" s="40">
        <v>-6.2825965568122505E-2</v>
      </c>
      <c r="AS377" s="40">
        <v>-5.4125138475776902E-3</v>
      </c>
      <c r="AT377" s="40">
        <v>-5.9720383422786801E-2</v>
      </c>
      <c r="AU377" s="40">
        <v>1.0805147340275201</v>
      </c>
      <c r="AV377" s="40">
        <v>1.35514266222366</v>
      </c>
      <c r="AW377" s="40">
        <v>1.4807958528795</v>
      </c>
      <c r="AX377" s="40">
        <v>1.53255447840583</v>
      </c>
      <c r="AY377" s="40">
        <v>0.79743634009669795</v>
      </c>
      <c r="AZ377" s="40">
        <v>-0.92125262389689</v>
      </c>
      <c r="BA377" s="40">
        <v>-0.97259659036494295</v>
      </c>
      <c r="BB377" s="40">
        <v>-0.70305727856370503</v>
      </c>
      <c r="BC377" s="40">
        <v>-0.43922022877560501</v>
      </c>
      <c r="BD377" s="40">
        <v>-0.24764233611025499</v>
      </c>
      <c r="BE377" s="40">
        <v>-0.153952527284968</v>
      </c>
      <c r="BF377" s="40">
        <v>-8.3359405465652903E-2</v>
      </c>
      <c r="BG377" s="40">
        <v>-7.5872039068669503E-2</v>
      </c>
      <c r="BH377" s="40">
        <v>-0.10024257950967</v>
      </c>
      <c r="BI377" s="40">
        <v>-3.5718330460387603E-2</v>
      </c>
      <c r="BJ377" s="40">
        <v>-1.97823082227832E-2</v>
      </c>
      <c r="BK377" s="40">
        <v>2.38261207448997E-2</v>
      </c>
      <c r="BL377" s="40">
        <v>4.3123190965790398E-2</v>
      </c>
      <c r="BM377" s="40">
        <v>2.1889025628064E-3</v>
      </c>
      <c r="BN377" s="40">
        <v>-1.62802871977696E-2</v>
      </c>
      <c r="BO377" s="40">
        <v>-2.46684775874274E-2</v>
      </c>
      <c r="BP377" s="40">
        <v>-4.0117801460959203E-2</v>
      </c>
      <c r="BQ377" s="40">
        <v>1.6883208222263399E-2</v>
      </c>
      <c r="BR377" s="40">
        <v>-4.8864161921696103E-3</v>
      </c>
      <c r="BS377" s="40">
        <v>1.15416251499925</v>
      </c>
      <c r="BT377" s="40">
        <v>1.4384028323709399</v>
      </c>
      <c r="BU377" s="40">
        <v>1.60176343001349</v>
      </c>
      <c r="BV377" s="40">
        <v>1.6415248354504</v>
      </c>
      <c r="BW377" s="40">
        <v>0.89655364681899397</v>
      </c>
      <c r="BX377" s="40">
        <v>-0.82209118896970801</v>
      </c>
      <c r="BY377" s="40">
        <v>-0.89745095905212902</v>
      </c>
      <c r="BZ377" s="40">
        <v>-0.626335693321318</v>
      </c>
      <c r="CA377" s="40">
        <v>-0.37526082859628801</v>
      </c>
      <c r="CB377" s="40">
        <v>-0.20535962527948001</v>
      </c>
      <c r="CC377" s="40">
        <v>-0.135121828630763</v>
      </c>
      <c r="CD377" s="40">
        <v>-6.6985586564847002E-2</v>
      </c>
      <c r="CE377" s="40">
        <v>-5.8518723520965397E-2</v>
      </c>
      <c r="CF377" s="40">
        <v>-8.2031964314665806E-2</v>
      </c>
      <c r="CG377" s="40">
        <v>-1.9698570100923001E-2</v>
      </c>
      <c r="CH377" s="40">
        <v>-7.7107951279327099E-3</v>
      </c>
      <c r="CI377" s="40">
        <v>3.75496726720944E-2</v>
      </c>
      <c r="CJ377" s="40">
        <v>6.1412407306146902E-2</v>
      </c>
      <c r="CK377" s="40">
        <v>1.6571777651450601E-2</v>
      </c>
      <c r="CL377" s="40">
        <v>-2.6412573941854102E-3</v>
      </c>
      <c r="CM377" s="40">
        <v>-1.27635585056168E-2</v>
      </c>
      <c r="CN377" s="40">
        <v>-2.4390196175537698E-2</v>
      </c>
      <c r="CO377" s="40">
        <v>3.2325157409045402E-2</v>
      </c>
      <c r="CP377" s="40">
        <v>3.3091422472684803E-2</v>
      </c>
      <c r="CQ377" s="40">
        <v>1.20517074374924</v>
      </c>
      <c r="CR377" s="40">
        <v>1.49606857258198</v>
      </c>
      <c r="CS377" s="40">
        <v>1.6855452054366</v>
      </c>
      <c r="CT377" s="40">
        <v>1.7169973727863299</v>
      </c>
      <c r="CU377" s="40">
        <v>0.96520199151677599</v>
      </c>
      <c r="CV377" s="40">
        <v>-0.75341228121164805</v>
      </c>
      <c r="CW377" s="40">
        <v>-0.84540532371875798</v>
      </c>
      <c r="CX377" s="40">
        <v>-0.57319855709710699</v>
      </c>
      <c r="CY377" s="40">
        <v>-0.33096274286969701</v>
      </c>
      <c r="CZ377" s="40">
        <v>-0.17607474856264099</v>
      </c>
      <c r="DA377" s="40">
        <v>-0.11629112997655799</v>
      </c>
      <c r="DB377" s="40">
        <v>-5.0611767664040998E-2</v>
      </c>
      <c r="DC377" s="40">
        <v>-4.1165407973261299E-2</v>
      </c>
      <c r="DD377" s="40">
        <v>-6.3821349119661697E-2</v>
      </c>
      <c r="DE377" s="40">
        <v>-3.6788097414584501E-3</v>
      </c>
      <c r="DF377" s="40">
        <v>4.3607179669177803E-3</v>
      </c>
      <c r="DG377" s="40">
        <v>5.1273224599289097E-2</v>
      </c>
      <c r="DH377" s="40">
        <v>7.9701623646503406E-2</v>
      </c>
      <c r="DI377" s="40">
        <v>3.0954652740094801E-2</v>
      </c>
      <c r="DJ377" s="40">
        <v>1.0997772409398801E-2</v>
      </c>
      <c r="DK377" s="40">
        <v>-8.58639423806236E-4</v>
      </c>
      <c r="DL377" s="40">
        <v>-8.6625908901161904E-3</v>
      </c>
      <c r="DM377" s="40">
        <v>4.7767106595827301E-2</v>
      </c>
      <c r="DN377" s="40">
        <v>7.1069261137539197E-2</v>
      </c>
      <c r="DO377" s="40">
        <v>1.2561789724992201</v>
      </c>
      <c r="DP377" s="40">
        <v>1.5537343127930201</v>
      </c>
      <c r="DQ377" s="40">
        <v>1.7693269808597001</v>
      </c>
      <c r="DR377" s="40">
        <v>1.7924699101222701</v>
      </c>
      <c r="DS377" s="40">
        <v>1.0338503362145599</v>
      </c>
      <c r="DT377" s="40">
        <v>-0.68473337345358898</v>
      </c>
      <c r="DU377" s="40">
        <v>-0.79335968838538695</v>
      </c>
      <c r="DV377" s="40">
        <v>-0.52006142087289597</v>
      </c>
      <c r="DW377" s="40">
        <v>-0.28666465714310502</v>
      </c>
      <c r="DX377" s="40">
        <v>-0.146789871845802</v>
      </c>
      <c r="DY377" s="40">
        <v>-8.9102591891323399E-2</v>
      </c>
      <c r="DZ377" s="40">
        <v>-2.6970573730650101E-2</v>
      </c>
      <c r="EA377" s="40">
        <v>-1.6109976449561799E-2</v>
      </c>
      <c r="EB377" s="40">
        <v>-3.7528113065227603E-2</v>
      </c>
      <c r="EC377" s="40">
        <v>1.9451179891314799E-2</v>
      </c>
      <c r="ED377" s="40">
        <v>2.1790065626966799E-2</v>
      </c>
      <c r="EE377" s="40">
        <v>7.1087853949428098E-2</v>
      </c>
      <c r="EF377" s="40">
        <v>0.106108347271059</v>
      </c>
      <c r="EG377" s="40">
        <v>5.1721240018865501E-2</v>
      </c>
      <c r="EH377" s="40">
        <v>3.0690365237206502E-2</v>
      </c>
      <c r="EI377" s="40">
        <v>1.6330172940580999E-2</v>
      </c>
      <c r="EJ377" s="40">
        <v>1.4045573217047099E-2</v>
      </c>
      <c r="EK377" s="40">
        <v>7.0062828665668403E-2</v>
      </c>
      <c r="EL377" s="40">
        <v>0.12590322836815601</v>
      </c>
      <c r="EM377" s="40">
        <v>1.32982675347095</v>
      </c>
      <c r="EN377" s="40">
        <v>1.63699448294029</v>
      </c>
      <c r="EO377" s="40">
        <v>1.8902945579936901</v>
      </c>
      <c r="EP377" s="40">
        <v>1.90144026716683</v>
      </c>
      <c r="EQ377" s="40">
        <v>1.13296764293685</v>
      </c>
      <c r="ER377" s="40">
        <v>-0.58557193852640599</v>
      </c>
      <c r="ES377" s="40">
        <v>-0.71821405707257302</v>
      </c>
      <c r="ET377" s="40">
        <v>-0.44333983563050899</v>
      </c>
      <c r="EU377" s="40">
        <v>-0.22270525696378801</v>
      </c>
      <c r="EV377" s="40">
        <v>-0.10450716101502699</v>
      </c>
      <c r="EW377" s="40">
        <v>89.018912631397598</v>
      </c>
      <c r="EX377" s="40">
        <v>85.620024125452304</v>
      </c>
      <c r="EY377" s="40">
        <v>83.130708254351205</v>
      </c>
      <c r="EZ377" s="40">
        <v>82.126313975529897</v>
      </c>
      <c r="FA377" s="40">
        <v>80.251292434947402</v>
      </c>
      <c r="FB377" s="40">
        <v>79.258831638807493</v>
      </c>
      <c r="FC377" s="40">
        <v>76.391349302085104</v>
      </c>
      <c r="FD377" s="40">
        <v>74.5</v>
      </c>
      <c r="FE377" s="40">
        <v>77.998750646217502</v>
      </c>
      <c r="FF377" s="40">
        <v>83.515078407720097</v>
      </c>
      <c r="FG377" s="40">
        <v>88.022617611580202</v>
      </c>
      <c r="FH377" s="40">
        <v>92.027011890401496</v>
      </c>
      <c r="FI377" s="40">
        <v>96.402033430984005</v>
      </c>
      <c r="FJ377" s="40">
        <v>100.768266413924</v>
      </c>
      <c r="FK377" s="40">
        <v>103.74879372738199</v>
      </c>
      <c r="FL377" s="40">
        <v>105.668404273652</v>
      </c>
      <c r="FM377" s="40">
        <v>106.660865069791</v>
      </c>
      <c r="FN377" s="40">
        <v>106.660865069791</v>
      </c>
      <c r="FO377" s="40">
        <v>106.092409098742</v>
      </c>
      <c r="FP377" s="40">
        <v>103.958642081682</v>
      </c>
      <c r="FQ377" s="40">
        <v>100.30100809925899</v>
      </c>
      <c r="FR377" s="40">
        <v>96.740091332069596</v>
      </c>
      <c r="FS377" s="40">
        <v>92.281535412717602</v>
      </c>
      <c r="FT377" s="40">
        <v>88.355635016370798</v>
      </c>
      <c r="FU377" s="40">
        <v>5.4461708157536003E-2</v>
      </c>
      <c r="FV377" s="40">
        <v>0</v>
      </c>
      <c r="FW377" s="40">
        <v>0</v>
      </c>
      <c r="FX377" s="41">
        <v>1</v>
      </c>
      <c r="FY377" s="22"/>
      <c r="FZ377" s="22"/>
    </row>
    <row r="378" spans="1:182" x14ac:dyDescent="0.2">
      <c r="A378" t="s">
        <v>42</v>
      </c>
      <c r="B378" t="s">
        <v>58</v>
      </c>
      <c r="C378" t="s">
        <v>3</v>
      </c>
      <c r="D378" t="s">
        <v>80</v>
      </c>
      <c r="E378" t="s">
        <v>77</v>
      </c>
      <c r="F378" s="22" t="s">
        <v>1</v>
      </c>
      <c r="G378" s="35">
        <v>43693</v>
      </c>
      <c r="H378" s="40">
        <v>7162</v>
      </c>
      <c r="I378" s="40">
        <v>11.126091903426399</v>
      </c>
      <c r="J378" s="40">
        <v>9.4283712814526996</v>
      </c>
      <c r="K378" s="40">
        <v>8.2797028333352998</v>
      </c>
      <c r="L378" s="40">
        <v>7.5461056637349397</v>
      </c>
      <c r="M378" s="40">
        <v>7.10145710657648</v>
      </c>
      <c r="N378" s="40">
        <v>7.0817976689854101</v>
      </c>
      <c r="O378" s="40">
        <v>7.4901979823545197</v>
      </c>
      <c r="P378" s="40">
        <v>7.9076470834449104</v>
      </c>
      <c r="Q378" s="40">
        <v>8.2165919984136409</v>
      </c>
      <c r="R378" s="40">
        <v>9.0016350301674208</v>
      </c>
      <c r="S378" s="40">
        <v>10.233135833153099</v>
      </c>
      <c r="T378" s="40">
        <v>11.977668058413199</v>
      </c>
      <c r="U378" s="40">
        <v>13.963796144936101</v>
      </c>
      <c r="V378" s="40">
        <v>16.056685106280099</v>
      </c>
      <c r="W378" s="40">
        <v>18.135725522336799</v>
      </c>
      <c r="X378" s="40">
        <v>20.441097166256601</v>
      </c>
      <c r="Y378" s="40">
        <v>22.069732315467</v>
      </c>
      <c r="Z378" s="40">
        <v>23.2220609739141</v>
      </c>
      <c r="AA378" s="40">
        <v>23.035922588843299</v>
      </c>
      <c r="AB378" s="40">
        <v>21.809565399378101</v>
      </c>
      <c r="AC378" s="40">
        <v>20.0057268088764</v>
      </c>
      <c r="AD378" s="40">
        <v>18.599853501090202</v>
      </c>
      <c r="AE378" s="40">
        <v>15.7718836182919</v>
      </c>
      <c r="AF378" s="40">
        <v>12.9599135690425</v>
      </c>
      <c r="AG378" s="40">
        <v>-0.30192432613172698</v>
      </c>
      <c r="AH378" s="40">
        <v>-0.220647811549981</v>
      </c>
      <c r="AI378" s="40">
        <v>-0.102282247852284</v>
      </c>
      <c r="AJ378" s="40">
        <v>-4.7103919031693101E-2</v>
      </c>
      <c r="AK378" s="40">
        <v>-3.6835217045765402E-2</v>
      </c>
      <c r="AL378" s="40">
        <v>-4.4412653748280302E-2</v>
      </c>
      <c r="AM378" s="40">
        <v>6.09270488813905E-2</v>
      </c>
      <c r="AN378" s="40">
        <v>0.134888287833904</v>
      </c>
      <c r="AO378" s="40">
        <v>-8.6623029967083598E-2</v>
      </c>
      <c r="AP378" s="40">
        <v>-0.13711665952364699</v>
      </c>
      <c r="AQ378" s="40">
        <v>-7.1699046191573204E-2</v>
      </c>
      <c r="AR378" s="40">
        <v>-7.6446130767407194E-2</v>
      </c>
      <c r="AS378" s="40">
        <v>-7.0305772821258494E-2</v>
      </c>
      <c r="AT378" s="40">
        <v>-0.115815447944921</v>
      </c>
      <c r="AU378" s="40">
        <v>1.6078509216029599</v>
      </c>
      <c r="AV378" s="40">
        <v>2.3893277149334602</v>
      </c>
      <c r="AW378" s="40">
        <v>2.8186040265710899</v>
      </c>
      <c r="AX378" s="40">
        <v>2.70671492284339</v>
      </c>
      <c r="AY378" s="40">
        <v>2.0339952532775998</v>
      </c>
      <c r="AZ378" s="40">
        <v>-0.68495874788078503</v>
      </c>
      <c r="BA378" s="40">
        <v>-0.97291105064874495</v>
      </c>
      <c r="BB378" s="40">
        <v>-0.95132113012500996</v>
      </c>
      <c r="BC378" s="40">
        <v>-0.56771202737694004</v>
      </c>
      <c r="BD378" s="40">
        <v>-0.29095162465778901</v>
      </c>
      <c r="BE378" s="40">
        <v>-0.21547090182586101</v>
      </c>
      <c r="BF378" s="40">
        <v>-0.13860405935349801</v>
      </c>
      <c r="BG378" s="40">
        <v>-2.8268712714484799E-2</v>
      </c>
      <c r="BH378" s="40">
        <v>7.9002224859048096E-3</v>
      </c>
      <c r="BI378" s="40">
        <v>1.7892383997571398E-2</v>
      </c>
      <c r="BJ378" s="40">
        <v>2.5284988023005901E-2</v>
      </c>
      <c r="BK378" s="40">
        <v>0.119449773301532</v>
      </c>
      <c r="BL378" s="40">
        <v>0.20224281492198201</v>
      </c>
      <c r="BM378" s="40">
        <v>-2.9332225417361399E-2</v>
      </c>
      <c r="BN378" s="40">
        <v>-8.1801429804395795E-2</v>
      </c>
      <c r="BO378" s="40">
        <v>-2.5248465836587599E-2</v>
      </c>
      <c r="BP378" s="40">
        <v>-2.9494324284374401E-2</v>
      </c>
      <c r="BQ378" s="40">
        <v>-2.4619878533958198E-2</v>
      </c>
      <c r="BR378" s="40">
        <v>2.16653810583894E-3</v>
      </c>
      <c r="BS378" s="40">
        <v>1.7694018219822001</v>
      </c>
      <c r="BT378" s="40">
        <v>2.5750071431070198</v>
      </c>
      <c r="BU378" s="40">
        <v>3.0291749818493301</v>
      </c>
      <c r="BV378" s="40">
        <v>2.9125969868989898</v>
      </c>
      <c r="BW378" s="40">
        <v>2.2674062655300502</v>
      </c>
      <c r="BX378" s="40">
        <v>-0.45563302805198902</v>
      </c>
      <c r="BY378" s="40">
        <v>-0.78887658199448296</v>
      </c>
      <c r="BZ378" s="40">
        <v>-0.74999734249953598</v>
      </c>
      <c r="CA378" s="40">
        <v>-0.41523767289822</v>
      </c>
      <c r="CB378" s="40">
        <v>-0.189902757144426</v>
      </c>
      <c r="CC378" s="40">
        <v>-0.15559352351209299</v>
      </c>
      <c r="CD378" s="40">
        <v>-8.1780806509637899E-2</v>
      </c>
      <c r="CE378" s="40">
        <v>2.2992836256740899E-2</v>
      </c>
      <c r="CF378" s="40">
        <v>4.5995923343525202E-2</v>
      </c>
      <c r="CG378" s="40">
        <v>5.5796553765135697E-2</v>
      </c>
      <c r="CH378" s="40">
        <v>7.3557362395961404E-2</v>
      </c>
      <c r="CI378" s="40">
        <v>0.15998243395890099</v>
      </c>
      <c r="CJ378" s="40">
        <v>0.24889235520310801</v>
      </c>
      <c r="CK378" s="40">
        <v>1.0347211290515201E-2</v>
      </c>
      <c r="CL378" s="40">
        <v>-4.3490270205968899E-2</v>
      </c>
      <c r="CM378" s="40">
        <v>6.9230646162645798E-3</v>
      </c>
      <c r="CN378" s="40">
        <v>3.0243538578931502E-3</v>
      </c>
      <c r="CO378" s="40">
        <v>7.0220326778553804E-3</v>
      </c>
      <c r="CP378" s="40">
        <v>8.3880502239607205E-2</v>
      </c>
      <c r="CQ378" s="40">
        <v>1.8812914834571901</v>
      </c>
      <c r="CR378" s="40">
        <v>2.7036081494303499</v>
      </c>
      <c r="CS378" s="40">
        <v>3.1750157840190498</v>
      </c>
      <c r="CT378" s="40">
        <v>3.05519027729154</v>
      </c>
      <c r="CU378" s="40">
        <v>2.4290660215831301</v>
      </c>
      <c r="CV378" s="40">
        <v>-0.29680273308663302</v>
      </c>
      <c r="CW378" s="40">
        <v>-0.66141486962322804</v>
      </c>
      <c r="CX378" s="40">
        <v>-0.61056110047675405</v>
      </c>
      <c r="CY378" s="40">
        <v>-0.30963439946431498</v>
      </c>
      <c r="CZ378" s="40">
        <v>-0.119916619326808</v>
      </c>
      <c r="DA378" s="40">
        <v>-9.5716145198325497E-2</v>
      </c>
      <c r="DB378" s="40">
        <v>-2.4957553665777499E-2</v>
      </c>
      <c r="DC378" s="40">
        <v>7.4254385227966693E-2</v>
      </c>
      <c r="DD378" s="40">
        <v>8.4091624201145604E-2</v>
      </c>
      <c r="DE378" s="40">
        <v>9.3700723532699898E-2</v>
      </c>
      <c r="DF378" s="40">
        <v>0.12182973676891699</v>
      </c>
      <c r="DG378" s="40">
        <v>0.20051509461627001</v>
      </c>
      <c r="DH378" s="40">
        <v>0.29554189548423399</v>
      </c>
      <c r="DI378" s="40">
        <v>5.0026647998391897E-2</v>
      </c>
      <c r="DJ378" s="40">
        <v>-5.1791106075419601E-3</v>
      </c>
      <c r="DK378" s="40">
        <v>3.9094595069116798E-2</v>
      </c>
      <c r="DL378" s="40">
        <v>3.55430320001607E-2</v>
      </c>
      <c r="DM378" s="40">
        <v>3.86639438896689E-2</v>
      </c>
      <c r="DN378" s="40">
        <v>0.16559446637337599</v>
      </c>
      <c r="DO378" s="40">
        <v>1.9931811449321799</v>
      </c>
      <c r="DP378" s="40">
        <v>2.8322091557536799</v>
      </c>
      <c r="DQ378" s="40">
        <v>3.32085658618877</v>
      </c>
      <c r="DR378" s="40">
        <v>3.1977835676840898</v>
      </c>
      <c r="DS378" s="40">
        <v>2.5907257776361998</v>
      </c>
      <c r="DT378" s="40">
        <v>-0.13797243812127599</v>
      </c>
      <c r="DU378" s="40">
        <v>-0.53395315725197301</v>
      </c>
      <c r="DV378" s="40">
        <v>-0.47112485845397101</v>
      </c>
      <c r="DW378" s="40">
        <v>-0.20403112603040999</v>
      </c>
      <c r="DX378" s="40">
        <v>-4.9930481509188801E-2</v>
      </c>
      <c r="DY378" s="40">
        <v>-9.2627208924591295E-3</v>
      </c>
      <c r="DZ378" s="40">
        <v>5.7086198530705297E-2</v>
      </c>
      <c r="EA378" s="40">
        <v>0.148267920365766</v>
      </c>
      <c r="EB378" s="40">
        <v>0.13909576571874399</v>
      </c>
      <c r="EC378" s="40">
        <v>0.148428324576037</v>
      </c>
      <c r="ED378" s="40">
        <v>0.19152737854020299</v>
      </c>
      <c r="EE378" s="40">
        <v>0.25903781903641199</v>
      </c>
      <c r="EF378" s="40">
        <v>0.36289642257231203</v>
      </c>
      <c r="EG378" s="40">
        <v>0.10731745254811401</v>
      </c>
      <c r="EH378" s="40">
        <v>5.0136119111709398E-2</v>
      </c>
      <c r="EI378" s="40">
        <v>8.5545175424102393E-2</v>
      </c>
      <c r="EJ378" s="40">
        <v>8.24948384831935E-2</v>
      </c>
      <c r="EK378" s="40">
        <v>8.43498381769692E-2</v>
      </c>
      <c r="EL378" s="40">
        <v>0.28357645242413598</v>
      </c>
      <c r="EM378" s="40">
        <v>2.1547320453114098</v>
      </c>
      <c r="EN378" s="40">
        <v>3.01788858392724</v>
      </c>
      <c r="EO378" s="40">
        <v>3.5314275414670102</v>
      </c>
      <c r="EP378" s="40">
        <v>3.4036656317396998</v>
      </c>
      <c r="EQ378" s="40">
        <v>2.8241367898886498</v>
      </c>
      <c r="ER378" s="40">
        <v>9.1353281707519704E-2</v>
      </c>
      <c r="ES378" s="40">
        <v>-0.34991868859771202</v>
      </c>
      <c r="ET378" s="40">
        <v>-0.26980107082849702</v>
      </c>
      <c r="EU378" s="40">
        <v>-5.1556771551689903E-2</v>
      </c>
      <c r="EV378" s="40">
        <v>5.1118386004174399E-2</v>
      </c>
      <c r="EW378" s="40">
        <v>88.967309015829301</v>
      </c>
      <c r="EX378" s="40">
        <v>85.573132763084601</v>
      </c>
      <c r="EY378" s="40">
        <v>83.0942712942025</v>
      </c>
      <c r="EZ378" s="40">
        <v>82.092075508799496</v>
      </c>
      <c r="FA378" s="40">
        <v>80.225625143381507</v>
      </c>
      <c r="FB378" s="40">
        <v>79.237292301641901</v>
      </c>
      <c r="FC378" s="40">
        <v>76.382509094484305</v>
      </c>
      <c r="FD378" s="40">
        <v>74.5</v>
      </c>
      <c r="FE378" s="40">
        <v>78.007275587454501</v>
      </c>
      <c r="FF378" s="40">
        <v>83.523334316520803</v>
      </c>
      <c r="FG378" s="40">
        <v>88.035001474781197</v>
      </c>
      <c r="FH378" s="40">
        <v>92.0371972601842</v>
      </c>
      <c r="FI378" s="40">
        <v>96.403647625602204</v>
      </c>
      <c r="FJ378" s="40">
        <v>100.765706420214</v>
      </c>
      <c r="FK378" s="40">
        <v>103.74017631829101</v>
      </c>
      <c r="FL378" s="40">
        <v>105.652607085505</v>
      </c>
      <c r="FM378" s="40">
        <v>106.64093992724401</v>
      </c>
      <c r="FN378" s="40">
        <v>106.64093992724401</v>
      </c>
      <c r="FO378" s="40">
        <v>106.067233638121</v>
      </c>
      <c r="FP378" s="40">
        <v>103.929292432734</v>
      </c>
      <c r="FQ378" s="40">
        <v>100.263625340019</v>
      </c>
      <c r="FR378" s="40">
        <v>96.701586209156801</v>
      </c>
      <c r="FS378" s="40">
        <v>92.238095238095198</v>
      </c>
      <c r="FT378" s="40">
        <v>88.306721725166298</v>
      </c>
      <c r="FU378" s="40">
        <v>3.6774722831971203E-2</v>
      </c>
      <c r="FV378" s="40">
        <v>0</v>
      </c>
      <c r="FW378" s="40">
        <v>0</v>
      </c>
      <c r="FX378" s="41">
        <v>1</v>
      </c>
      <c r="FY378" s="22"/>
      <c r="FZ378" s="22"/>
    </row>
    <row r="379" spans="1:182" x14ac:dyDescent="0.2">
      <c r="A379" t="s">
        <v>42</v>
      </c>
      <c r="B379" t="s">
        <v>58</v>
      </c>
      <c r="C379" t="s">
        <v>3</v>
      </c>
      <c r="D379" t="s">
        <v>80</v>
      </c>
      <c r="E379" t="s">
        <v>77</v>
      </c>
      <c r="F379" s="22" t="s">
        <v>77</v>
      </c>
      <c r="G379" s="35">
        <v>43693</v>
      </c>
      <c r="H379" s="40">
        <v>5959</v>
      </c>
      <c r="I379" s="40">
        <v>9.5158736322977404</v>
      </c>
      <c r="J379" s="40">
        <v>8.0864828282062593</v>
      </c>
      <c r="K379" s="40">
        <v>7.1086556695789804</v>
      </c>
      <c r="L379" s="40">
        <v>6.48379669470099</v>
      </c>
      <c r="M379" s="40">
        <v>6.0829542810084396</v>
      </c>
      <c r="N379" s="40">
        <v>6.0145402868935101</v>
      </c>
      <c r="O379" s="40">
        <v>6.3182685956488598</v>
      </c>
      <c r="P379" s="40">
        <v>6.6513108949287201</v>
      </c>
      <c r="Q379" s="40">
        <v>6.9005095799512803</v>
      </c>
      <c r="R379" s="40">
        <v>7.54788316287254</v>
      </c>
      <c r="S379" s="40">
        <v>8.6214104506741105</v>
      </c>
      <c r="T379" s="40">
        <v>10.0788290641581</v>
      </c>
      <c r="U379" s="40">
        <v>11.715536436272901</v>
      </c>
      <c r="V379" s="40">
        <v>13.4691730323916</v>
      </c>
      <c r="W379" s="40">
        <v>15.2197664814923</v>
      </c>
      <c r="X379" s="40">
        <v>17.1285357745091</v>
      </c>
      <c r="Y379" s="40">
        <v>18.523830800608099</v>
      </c>
      <c r="Z379" s="40">
        <v>19.448107714659798</v>
      </c>
      <c r="AA379" s="40">
        <v>19.3181150770308</v>
      </c>
      <c r="AB379" s="40">
        <v>18.2746448878538</v>
      </c>
      <c r="AC379" s="40">
        <v>16.794443870892</v>
      </c>
      <c r="AD379" s="40">
        <v>15.711227813601299</v>
      </c>
      <c r="AE379" s="40">
        <v>13.398430486108101</v>
      </c>
      <c r="AF379" s="40">
        <v>11.056356125879899</v>
      </c>
      <c r="AG379" s="40">
        <v>-0.197652237154505</v>
      </c>
      <c r="AH379" s="40">
        <v>-0.165897245298332</v>
      </c>
      <c r="AI379" s="40">
        <v>-7.4232849276478594E-2</v>
      </c>
      <c r="AJ379" s="40">
        <v>-1.4372793973952001E-2</v>
      </c>
      <c r="AK379" s="40">
        <v>-3.2496583718534103E-2</v>
      </c>
      <c r="AL379" s="40">
        <v>-6.0370621673626099E-2</v>
      </c>
      <c r="AM379" s="40">
        <v>2.9124923183309701E-2</v>
      </c>
      <c r="AN379" s="40">
        <v>7.4176587507517294E-2</v>
      </c>
      <c r="AO379" s="40">
        <v>-0.104265728063757</v>
      </c>
      <c r="AP379" s="40">
        <v>-0.15446201082025801</v>
      </c>
      <c r="AQ379" s="40">
        <v>-8.0338188989992995E-2</v>
      </c>
      <c r="AR379" s="40">
        <v>-6.9602166460888695E-2</v>
      </c>
      <c r="AS379" s="40">
        <v>-5.4278747554298498E-2</v>
      </c>
      <c r="AT379" s="40">
        <v>-0.100538648860605</v>
      </c>
      <c r="AU379" s="40">
        <v>1.01953889882119</v>
      </c>
      <c r="AV379" s="40">
        <v>1.5872730100741601</v>
      </c>
      <c r="AW379" s="40">
        <v>2.0169611575141002</v>
      </c>
      <c r="AX379" s="40">
        <v>1.8437482818948501</v>
      </c>
      <c r="AY379" s="40">
        <v>1.5163417482135799</v>
      </c>
      <c r="AZ379" s="40">
        <v>-0.20983699567228001</v>
      </c>
      <c r="BA379" s="40">
        <v>-0.45547760861160302</v>
      </c>
      <c r="BB379" s="40">
        <v>-0.55677130235268801</v>
      </c>
      <c r="BC379" s="40">
        <v>-0.34714734848146001</v>
      </c>
      <c r="BD379" s="40">
        <v>-0.179148315396782</v>
      </c>
      <c r="BE379" s="40">
        <v>-0.13054726547523099</v>
      </c>
      <c r="BF379" s="40">
        <v>-9.48649721223596E-2</v>
      </c>
      <c r="BG379" s="40">
        <v>-1.1699187359218001E-2</v>
      </c>
      <c r="BH379" s="40">
        <v>2.9895975812833701E-2</v>
      </c>
      <c r="BI379" s="40">
        <v>1.4417744840216899E-2</v>
      </c>
      <c r="BJ379" s="40">
        <v>1.68701174293732E-4</v>
      </c>
      <c r="BK379" s="40">
        <v>8.25942534911695E-2</v>
      </c>
      <c r="BL379" s="40">
        <v>0.13714419057862801</v>
      </c>
      <c r="BM379" s="40">
        <v>-4.9786922774338598E-2</v>
      </c>
      <c r="BN379" s="40">
        <v>-0.10298990553871901</v>
      </c>
      <c r="BO379" s="40">
        <v>-3.62111533910877E-2</v>
      </c>
      <c r="BP379" s="40">
        <v>-3.0651063274195599E-2</v>
      </c>
      <c r="BQ379" s="40">
        <v>-1.6328895635256298E-2</v>
      </c>
      <c r="BR379" s="40">
        <v>-2.3463088392431E-3</v>
      </c>
      <c r="BS379" s="40">
        <v>1.14979327474632</v>
      </c>
      <c r="BT379" s="40">
        <v>1.7410201327288199</v>
      </c>
      <c r="BU379" s="40">
        <v>2.1711263497962001</v>
      </c>
      <c r="BV379" s="40">
        <v>1.9948151335122599</v>
      </c>
      <c r="BW379" s="40">
        <v>1.70194774430277</v>
      </c>
      <c r="BX379" s="40">
        <v>-3.8088427157384197E-2</v>
      </c>
      <c r="BY379" s="40">
        <v>-0.30624545746492898</v>
      </c>
      <c r="BZ379" s="40">
        <v>-0.385747232408159</v>
      </c>
      <c r="CA379" s="40">
        <v>-0.21881973169796701</v>
      </c>
      <c r="CB379" s="40">
        <v>-8.5303841470470904E-2</v>
      </c>
      <c r="CC379" s="40">
        <v>-8.4070566510028893E-2</v>
      </c>
      <c r="CD379" s="40">
        <v>-4.5668236104166197E-2</v>
      </c>
      <c r="CE379" s="40">
        <v>3.16114363902565E-2</v>
      </c>
      <c r="CF379" s="40">
        <v>6.0556390912534799E-2</v>
      </c>
      <c r="CG379" s="40">
        <v>4.69104658862948E-2</v>
      </c>
      <c r="CH379" s="40">
        <v>4.20980517596381E-2</v>
      </c>
      <c r="CI379" s="40">
        <v>0.119626948780375</v>
      </c>
      <c r="CJ379" s="40">
        <v>0.18075536064935799</v>
      </c>
      <c r="CK379" s="40">
        <v>-1.2055068188039199E-2</v>
      </c>
      <c r="CL379" s="40">
        <v>-6.7340482218657197E-2</v>
      </c>
      <c r="CM379" s="40">
        <v>-5.6489029581518902E-3</v>
      </c>
      <c r="CN379" s="40">
        <v>-3.6736478626702698E-3</v>
      </c>
      <c r="CO379" s="40">
        <v>9.9550561983758404E-3</v>
      </c>
      <c r="CP379" s="40">
        <v>6.56614067391698E-2</v>
      </c>
      <c r="CQ379" s="40">
        <v>1.24000705872206</v>
      </c>
      <c r="CR379" s="40">
        <v>1.8475049215241901</v>
      </c>
      <c r="CS379" s="40">
        <v>2.2779006923419698</v>
      </c>
      <c r="CT379" s="40">
        <v>2.0994435747520499</v>
      </c>
      <c r="CU379" s="40">
        <v>1.83049789178816</v>
      </c>
      <c r="CV379" s="40">
        <v>8.08641082035155E-2</v>
      </c>
      <c r="CW379" s="40">
        <v>-0.20288772418217299</v>
      </c>
      <c r="CX379" s="40">
        <v>-0.26729648255007699</v>
      </c>
      <c r="CY379" s="40">
        <v>-0.129940415234294</v>
      </c>
      <c r="CZ379" s="40">
        <v>-2.0307444704716199E-2</v>
      </c>
      <c r="DA379" s="40">
        <v>-3.7593867544827297E-2</v>
      </c>
      <c r="DB379" s="40">
        <v>3.5284999140272398E-3</v>
      </c>
      <c r="DC379" s="40">
        <v>7.4922060139730906E-2</v>
      </c>
      <c r="DD379" s="40">
        <v>9.1216806012235904E-2</v>
      </c>
      <c r="DE379" s="40">
        <v>7.9403186932372596E-2</v>
      </c>
      <c r="DF379" s="40">
        <v>8.4027402344982502E-2</v>
      </c>
      <c r="DG379" s="40">
        <v>0.15665964406958</v>
      </c>
      <c r="DH379" s="40">
        <v>0.224366530720087</v>
      </c>
      <c r="DI379" s="40">
        <v>2.5676786398260199E-2</v>
      </c>
      <c r="DJ379" s="40">
        <v>-3.1691058898595102E-2</v>
      </c>
      <c r="DK379" s="40">
        <v>2.4913347474783899E-2</v>
      </c>
      <c r="DL379" s="40">
        <v>2.33037675488551E-2</v>
      </c>
      <c r="DM379" s="40">
        <v>3.6239008032007899E-2</v>
      </c>
      <c r="DN379" s="40">
        <v>0.13366912231758299</v>
      </c>
      <c r="DO379" s="40">
        <v>1.3302208426977999</v>
      </c>
      <c r="DP379" s="40">
        <v>1.95398971031956</v>
      </c>
      <c r="DQ379" s="40">
        <v>2.3846750348877501</v>
      </c>
      <c r="DR379" s="40">
        <v>2.2040720159918501</v>
      </c>
      <c r="DS379" s="40">
        <v>1.9590480392735501</v>
      </c>
      <c r="DT379" s="40">
        <v>0.199816643564415</v>
      </c>
      <c r="DU379" s="40">
        <v>-9.9529990899415693E-2</v>
      </c>
      <c r="DV379" s="40">
        <v>-0.148845732691995</v>
      </c>
      <c r="DW379" s="40">
        <v>-4.1061098770619697E-2</v>
      </c>
      <c r="DX379" s="40">
        <v>4.4688952061038602E-2</v>
      </c>
      <c r="DY379" s="40">
        <v>2.9511104134447599E-2</v>
      </c>
      <c r="DZ379" s="40">
        <v>7.4560773089999602E-2</v>
      </c>
      <c r="EA379" s="40">
        <v>0.137455722056991</v>
      </c>
      <c r="EB379" s="40">
        <v>0.13548557579902201</v>
      </c>
      <c r="EC379" s="40">
        <v>0.12631751549112399</v>
      </c>
      <c r="ED379" s="40">
        <v>0.14456672519290201</v>
      </c>
      <c r="EE379" s="40">
        <v>0.21012897437743999</v>
      </c>
      <c r="EF379" s="40">
        <v>0.28733413379119799</v>
      </c>
      <c r="EG379" s="40">
        <v>8.0155591687678801E-2</v>
      </c>
      <c r="EH379" s="40">
        <v>1.9781046382943701E-2</v>
      </c>
      <c r="EI379" s="40">
        <v>6.9040383073689301E-2</v>
      </c>
      <c r="EJ379" s="40">
        <v>6.2254870735548203E-2</v>
      </c>
      <c r="EK379" s="40">
        <v>7.4188859951050207E-2</v>
      </c>
      <c r="EL379" s="40">
        <v>0.231861462338945</v>
      </c>
      <c r="EM379" s="40">
        <v>1.4604752186229299</v>
      </c>
      <c r="EN379" s="40">
        <v>2.1077368329742199</v>
      </c>
      <c r="EO379" s="40">
        <v>2.53884022716985</v>
      </c>
      <c r="EP379" s="40">
        <v>2.3551388676092602</v>
      </c>
      <c r="EQ379" s="40">
        <v>2.1446540353627399</v>
      </c>
      <c r="ER379" s="40">
        <v>0.37156521207931098</v>
      </c>
      <c r="ES379" s="40">
        <v>4.9702160247258403E-2</v>
      </c>
      <c r="ET379" s="40">
        <v>2.2178337252533702E-2</v>
      </c>
      <c r="EU379" s="40">
        <v>8.7266518012872801E-2</v>
      </c>
      <c r="EV379" s="40">
        <v>0.13853342598735</v>
      </c>
      <c r="EW379" s="40">
        <v>89.022467227400199</v>
      </c>
      <c r="EX379" s="40">
        <v>85.620557702508194</v>
      </c>
      <c r="EY379" s="40">
        <v>83.134613927407699</v>
      </c>
      <c r="EZ379" s="40">
        <v>82.131241948927794</v>
      </c>
      <c r="FA379" s="40">
        <v>80.253504584375193</v>
      </c>
      <c r="FB379" s="40">
        <v>79.262218686064998</v>
      </c>
      <c r="FC379" s="40">
        <v>76.393195423202201</v>
      </c>
      <c r="FD379" s="40">
        <v>74.5</v>
      </c>
      <c r="FE379" s="40">
        <v>78.001970144729896</v>
      </c>
      <c r="FF379" s="40">
        <v>83.517428203379595</v>
      </c>
      <c r="FG379" s="40">
        <v>88.0261423050693</v>
      </c>
      <c r="FH379" s="40">
        <v>92.029514283549304</v>
      </c>
      <c r="FI379" s="40">
        <v>96.407251648101806</v>
      </c>
      <c r="FJ379" s="40">
        <v>100.778245055694</v>
      </c>
      <c r="FK379" s="40">
        <v>103.757444873835</v>
      </c>
      <c r="FL379" s="40">
        <v>105.67818443585701</v>
      </c>
      <c r="FM379" s="40">
        <v>106.669470334167</v>
      </c>
      <c r="FN379" s="40">
        <v>106.669470334167</v>
      </c>
      <c r="FO379" s="40">
        <v>106.10229597635799</v>
      </c>
      <c r="FP379" s="40">
        <v>103.973289383951</v>
      </c>
      <c r="FQ379" s="40">
        <v>100.320110631204</v>
      </c>
      <c r="FR379" s="40">
        <v>96.761650375085296</v>
      </c>
      <c r="FS379" s="40">
        <v>92.299310449344503</v>
      </c>
      <c r="FT379" s="40">
        <v>88.367886640903194</v>
      </c>
      <c r="FU379" s="40">
        <v>3.4346766171700301E-2</v>
      </c>
      <c r="FV379" s="40">
        <v>0</v>
      </c>
      <c r="FW379" s="40">
        <v>0</v>
      </c>
      <c r="FX379" s="41">
        <v>1</v>
      </c>
      <c r="FY379" s="22"/>
      <c r="FZ379" s="22"/>
    </row>
    <row r="380" spans="1:182" x14ac:dyDescent="0.2">
      <c r="A380" t="s">
        <v>42</v>
      </c>
      <c r="B380" t="s">
        <v>58</v>
      </c>
      <c r="C380" t="s">
        <v>3</v>
      </c>
      <c r="D380" t="s">
        <v>80</v>
      </c>
      <c r="E380" t="s">
        <v>77</v>
      </c>
      <c r="F380" s="22" t="s">
        <v>78</v>
      </c>
      <c r="G380" s="35">
        <v>43693</v>
      </c>
      <c r="H380" s="40">
        <v>1203</v>
      </c>
      <c r="I380" s="40">
        <v>1.5715999031085299</v>
      </c>
      <c r="J380" s="40">
        <v>1.30811125820117</v>
      </c>
      <c r="K380" s="40">
        <v>1.13711599333018</v>
      </c>
      <c r="L380" s="40">
        <v>1.032105552218</v>
      </c>
      <c r="M380" s="40">
        <v>0.99159438753129203</v>
      </c>
      <c r="N380" s="40">
        <v>1.0450840956170899</v>
      </c>
      <c r="O380" s="40">
        <v>1.1498497218469801</v>
      </c>
      <c r="P380" s="40">
        <v>1.2316845570711299</v>
      </c>
      <c r="Q380" s="40">
        <v>1.29699715943703</v>
      </c>
      <c r="R380" s="40">
        <v>1.4422974707770999</v>
      </c>
      <c r="S380" s="40">
        <v>1.60422202786732</v>
      </c>
      <c r="T380" s="40">
        <v>1.8977709325182801</v>
      </c>
      <c r="U380" s="40">
        <v>2.2489101676671202</v>
      </c>
      <c r="V380" s="40">
        <v>2.5841494191145098</v>
      </c>
      <c r="W380" s="40">
        <v>2.9023032071535302</v>
      </c>
      <c r="X380" s="40">
        <v>3.2898277641524998</v>
      </c>
      <c r="Y380" s="40">
        <v>3.5284918594966599</v>
      </c>
      <c r="Z380" s="40">
        <v>3.76052940562001</v>
      </c>
      <c r="AA380" s="40">
        <v>3.7065370701907199</v>
      </c>
      <c r="AB380" s="40">
        <v>3.5274636989509101</v>
      </c>
      <c r="AC380" s="40">
        <v>3.19621939451957</v>
      </c>
      <c r="AD380" s="40">
        <v>2.8582333446799999</v>
      </c>
      <c r="AE380" s="40">
        <v>2.3376735349637001</v>
      </c>
      <c r="AF380" s="40">
        <v>1.8649932909529301</v>
      </c>
      <c r="AG380" s="40">
        <v>-0.14731406539862299</v>
      </c>
      <c r="AH380" s="40">
        <v>-9.6173135203432306E-2</v>
      </c>
      <c r="AI380" s="40">
        <v>-6.9158532018781999E-2</v>
      </c>
      <c r="AJ380" s="40">
        <v>-7.0983057955210704E-2</v>
      </c>
      <c r="AK380" s="40">
        <v>-3.5437883321520099E-2</v>
      </c>
      <c r="AL380" s="40">
        <v>-6.7564309032702398E-3</v>
      </c>
      <c r="AM380" s="40">
        <v>5.48856236251892E-3</v>
      </c>
      <c r="AN380" s="40">
        <v>2.3524385141683E-2</v>
      </c>
      <c r="AO380" s="40">
        <v>-1.63215375002221E-2</v>
      </c>
      <c r="AP380" s="40">
        <v>-2.20280867073822E-2</v>
      </c>
      <c r="AQ380" s="40">
        <v>-2.43526655385383E-2</v>
      </c>
      <c r="AR380" s="40">
        <v>-1.7586848307388301E-2</v>
      </c>
      <c r="AS380" s="40">
        <v>-2.6325425168817199E-2</v>
      </c>
      <c r="AT380" s="40">
        <v>-4.9158929516775599E-2</v>
      </c>
      <c r="AU380" s="40">
        <v>0.54079420530428401</v>
      </c>
      <c r="AV380" s="40">
        <v>0.720198543284154</v>
      </c>
      <c r="AW380" s="40">
        <v>0.72343334147124005</v>
      </c>
      <c r="AX380" s="40">
        <v>0.819887569830554</v>
      </c>
      <c r="AY380" s="40">
        <v>0.48366023710032202</v>
      </c>
      <c r="AZ380" s="40">
        <v>-0.51534653925814</v>
      </c>
      <c r="BA380" s="40">
        <v>-0.57652517553840099</v>
      </c>
      <c r="BB380" s="40">
        <v>-0.45251681399728799</v>
      </c>
      <c r="BC380" s="40">
        <v>-0.27671046288923801</v>
      </c>
      <c r="BD380" s="40">
        <v>-0.17170892978235</v>
      </c>
      <c r="BE380" s="40">
        <v>-0.12187309457423</v>
      </c>
      <c r="BF380" s="40">
        <v>-7.5881779254236795E-2</v>
      </c>
      <c r="BG380" s="40">
        <v>-4.9233239644924903E-2</v>
      </c>
      <c r="BH380" s="40">
        <v>-5.2940603102878098E-2</v>
      </c>
      <c r="BI380" s="40">
        <v>-2.10340003297191E-2</v>
      </c>
      <c r="BJ380" s="40">
        <v>6.5209835451534998E-3</v>
      </c>
      <c r="BK380" s="40">
        <v>1.85938284646456E-2</v>
      </c>
      <c r="BL380" s="40">
        <v>4.22582672405264E-2</v>
      </c>
      <c r="BM380" s="40">
        <v>-6.3432138299844901E-4</v>
      </c>
      <c r="BN380" s="40">
        <v>-2.2605574311371601E-3</v>
      </c>
      <c r="BO380" s="40">
        <v>-6.2914788694281897E-3</v>
      </c>
      <c r="BP380" s="40">
        <v>-3.6243855802447502E-3</v>
      </c>
      <c r="BQ380" s="40">
        <v>-1.2476338950999101E-2</v>
      </c>
      <c r="BR380" s="40">
        <v>-1.5257419822899101E-2</v>
      </c>
      <c r="BS380" s="40">
        <v>0.58979598037395897</v>
      </c>
      <c r="BT380" s="40">
        <v>0.785019400612189</v>
      </c>
      <c r="BU380" s="40">
        <v>0.80963593032306402</v>
      </c>
      <c r="BV380" s="40">
        <v>0.88810059885029402</v>
      </c>
      <c r="BW380" s="40">
        <v>0.546924457558295</v>
      </c>
      <c r="BX380" s="40">
        <v>-0.43945525640229499</v>
      </c>
      <c r="BY380" s="40">
        <v>-0.51540641068571202</v>
      </c>
      <c r="BZ380" s="40">
        <v>-0.39785585093820902</v>
      </c>
      <c r="CA380" s="40">
        <v>-0.23214042381230601</v>
      </c>
      <c r="CB380" s="40">
        <v>-0.142314292536318</v>
      </c>
      <c r="CC380" s="40">
        <v>-0.104252755681323</v>
      </c>
      <c r="CD380" s="40">
        <v>-6.1828047936773399E-2</v>
      </c>
      <c r="CE380" s="40">
        <v>-3.5433042844612503E-2</v>
      </c>
      <c r="CF380" s="40">
        <v>-4.0444453834342101E-2</v>
      </c>
      <c r="CG380" s="40">
        <v>-1.1057914847714701E-2</v>
      </c>
      <c r="CH380" s="40">
        <v>1.5716880345542101E-2</v>
      </c>
      <c r="CI380" s="40">
        <v>2.7670495844799199E-2</v>
      </c>
      <c r="CJ380" s="40">
        <v>5.5233296913721697E-2</v>
      </c>
      <c r="CK380" s="40">
        <v>1.02305967122943E-2</v>
      </c>
      <c r="CL380" s="40">
        <v>1.14303731283582E-2</v>
      </c>
      <c r="CM380" s="40">
        <v>6.2176439983457699E-3</v>
      </c>
      <c r="CN380" s="40">
        <v>6.0459735711431003E-3</v>
      </c>
      <c r="CO380" s="40">
        <v>-2.8845040245945499E-3</v>
      </c>
      <c r="CP380" s="40">
        <v>8.2226625179267106E-3</v>
      </c>
      <c r="CQ380" s="40">
        <v>0.62373446051457704</v>
      </c>
      <c r="CR380" s="40">
        <v>0.82991412893575001</v>
      </c>
      <c r="CS380" s="40">
        <v>0.86933958076547402</v>
      </c>
      <c r="CT380" s="40">
        <v>0.93534473495405901</v>
      </c>
      <c r="CU380" s="40">
        <v>0.59074106392758896</v>
      </c>
      <c r="CV380" s="40">
        <v>-0.38689318508167703</v>
      </c>
      <c r="CW380" s="40">
        <v>-0.47307574033300098</v>
      </c>
      <c r="CX380" s="40">
        <v>-0.35999783443554501</v>
      </c>
      <c r="CY380" s="40">
        <v>-0.201271350519998</v>
      </c>
      <c r="CZ380" s="40">
        <v>-0.12195565632371801</v>
      </c>
      <c r="DA380" s="40">
        <v>-8.6632416788415795E-2</v>
      </c>
      <c r="DB380" s="40">
        <v>-4.7774316619310003E-2</v>
      </c>
      <c r="DC380" s="40">
        <v>-2.1632846044300099E-2</v>
      </c>
      <c r="DD380" s="40">
        <v>-2.79483045658061E-2</v>
      </c>
      <c r="DE380" s="40">
        <v>-1.0818293657104401E-3</v>
      </c>
      <c r="DF380" s="40">
        <v>2.4912777145930601E-2</v>
      </c>
      <c r="DG380" s="40">
        <v>3.6747163224952702E-2</v>
      </c>
      <c r="DH380" s="40">
        <v>6.8208326586917098E-2</v>
      </c>
      <c r="DI380" s="40">
        <v>2.1095514807587101E-2</v>
      </c>
      <c r="DJ380" s="40">
        <v>2.5121303687853501E-2</v>
      </c>
      <c r="DK380" s="40">
        <v>1.8726766866119699E-2</v>
      </c>
      <c r="DL380" s="40">
        <v>1.5716332722531E-2</v>
      </c>
      <c r="DM380" s="40">
        <v>6.7073309018099896E-3</v>
      </c>
      <c r="DN380" s="40">
        <v>3.1702744858752602E-2</v>
      </c>
      <c r="DO380" s="40">
        <v>0.65767294065519599</v>
      </c>
      <c r="DP380" s="40">
        <v>0.87480885725931201</v>
      </c>
      <c r="DQ380" s="40">
        <v>0.92904323120788401</v>
      </c>
      <c r="DR380" s="40">
        <v>0.982588871057824</v>
      </c>
      <c r="DS380" s="40">
        <v>0.63455767029688204</v>
      </c>
      <c r="DT380" s="40">
        <v>-0.33433111376105901</v>
      </c>
      <c r="DU380" s="40">
        <v>-0.430745069980291</v>
      </c>
      <c r="DV380" s="40">
        <v>-0.32213981793287999</v>
      </c>
      <c r="DW380" s="40">
        <v>-0.170402277227689</v>
      </c>
      <c r="DX380" s="40">
        <v>-0.101597020111118</v>
      </c>
      <c r="DY380" s="40">
        <v>-6.1191445964023199E-2</v>
      </c>
      <c r="DZ380" s="40">
        <v>-2.7482960670114399E-2</v>
      </c>
      <c r="EA380" s="40">
        <v>-1.70755367044304E-3</v>
      </c>
      <c r="EB380" s="40">
        <v>-9.9058497134735107E-3</v>
      </c>
      <c r="EC380" s="40">
        <v>1.33220536260906E-2</v>
      </c>
      <c r="ED380" s="40">
        <v>3.8190191594354397E-2</v>
      </c>
      <c r="EE380" s="40">
        <v>4.9852429327079402E-2</v>
      </c>
      <c r="EF380" s="40">
        <v>8.6942208685760497E-2</v>
      </c>
      <c r="EG380" s="40">
        <v>3.6782730924810797E-2</v>
      </c>
      <c r="EH380" s="40">
        <v>4.4888832964098499E-2</v>
      </c>
      <c r="EI380" s="40">
        <v>3.6787953535229803E-2</v>
      </c>
      <c r="EJ380" s="40">
        <v>2.96787954496745E-2</v>
      </c>
      <c r="EK380" s="40">
        <v>2.05564171196281E-2</v>
      </c>
      <c r="EL380" s="40">
        <v>6.5604254552628999E-2</v>
      </c>
      <c r="EM380" s="40">
        <v>0.70667471572487095</v>
      </c>
      <c r="EN380" s="40">
        <v>0.93962971458734601</v>
      </c>
      <c r="EO380" s="40">
        <v>1.0152458200597101</v>
      </c>
      <c r="EP380" s="40">
        <v>1.0508019000775599</v>
      </c>
      <c r="EQ380" s="40">
        <v>0.69782189075485501</v>
      </c>
      <c r="ER380" s="40">
        <v>-0.258439830905214</v>
      </c>
      <c r="ES380" s="40">
        <v>-0.36962630512760197</v>
      </c>
      <c r="ET380" s="40">
        <v>-0.26747885487380102</v>
      </c>
      <c r="EU380" s="40">
        <v>-0.125832238150757</v>
      </c>
      <c r="EV380" s="40">
        <v>-7.2202382865085804E-2</v>
      </c>
      <c r="EW380" s="40">
        <v>88.859522625559407</v>
      </c>
      <c r="EX380" s="40">
        <v>85.4704127299851</v>
      </c>
      <c r="EY380" s="40">
        <v>83.020636499254095</v>
      </c>
      <c r="EZ380" s="40">
        <v>82.025111884634498</v>
      </c>
      <c r="FA380" s="40">
        <v>80.172799602187993</v>
      </c>
      <c r="FB380" s="40">
        <v>79.195673794132304</v>
      </c>
      <c r="FC380" s="40">
        <v>76.366235703629997</v>
      </c>
      <c r="FD380" s="40">
        <v>74.5</v>
      </c>
      <c r="FE380" s="40">
        <v>78.031824962705102</v>
      </c>
      <c r="FF380" s="40">
        <v>83.545748383888593</v>
      </c>
      <c r="FG380" s="40">
        <v>88.068622575832904</v>
      </c>
      <c r="FH380" s="40">
        <v>92.064147190452502</v>
      </c>
      <c r="FI380" s="40">
        <v>96.416459472899007</v>
      </c>
      <c r="FJ380" s="40">
        <v>100.777722526106</v>
      </c>
      <c r="FK380" s="40">
        <v>103.736449527598</v>
      </c>
      <c r="FL380" s="40">
        <v>105.63500745897601</v>
      </c>
      <c r="FM380" s="40">
        <v>106.612133267031</v>
      </c>
      <c r="FN380" s="40">
        <v>106.612133267031</v>
      </c>
      <c r="FO380" s="40">
        <v>106.029090004973</v>
      </c>
      <c r="FP380" s="40">
        <v>103.89035305818</v>
      </c>
      <c r="FQ380" s="40">
        <v>100.21481849826</v>
      </c>
      <c r="FR380" s="40">
        <v>96.654649428145206</v>
      </c>
      <c r="FS380" s="40">
        <v>92.173545499751398</v>
      </c>
      <c r="FT380" s="40">
        <v>88.220288413724504</v>
      </c>
      <c r="FU380" s="40">
        <v>7.2789478408399097E-2</v>
      </c>
      <c r="FV380" s="40">
        <v>0</v>
      </c>
      <c r="FW380" s="40">
        <v>0</v>
      </c>
      <c r="FX380" s="41">
        <v>1</v>
      </c>
      <c r="FY380" s="22"/>
      <c r="FZ380" s="22"/>
    </row>
    <row r="381" spans="1:182" x14ac:dyDescent="0.2">
      <c r="A381" t="s">
        <v>42</v>
      </c>
      <c r="B381" t="s">
        <v>58</v>
      </c>
      <c r="C381" t="s">
        <v>3</v>
      </c>
      <c r="D381" t="s">
        <v>80</v>
      </c>
      <c r="E381" t="s">
        <v>78</v>
      </c>
      <c r="F381" s="22" t="s">
        <v>1</v>
      </c>
      <c r="G381" s="35">
        <v>43693</v>
      </c>
      <c r="H381" s="40">
        <v>7492</v>
      </c>
      <c r="I381" s="40">
        <v>10.5205621392723</v>
      </c>
      <c r="J381" s="40">
        <v>8.8284147905876296</v>
      </c>
      <c r="K381" s="40">
        <v>7.5887541157021596</v>
      </c>
      <c r="L381" s="40">
        <v>6.91643659381395</v>
      </c>
      <c r="M381" s="40">
        <v>6.4032135594295703</v>
      </c>
      <c r="N381" s="40">
        <v>6.1138737382118196</v>
      </c>
      <c r="O381" s="40">
        <v>6.0263356333170996</v>
      </c>
      <c r="P381" s="40">
        <v>6.3244392006183601</v>
      </c>
      <c r="Q381" s="40">
        <v>6.9336548499848698</v>
      </c>
      <c r="R381" s="40">
        <v>8.2018803001173701</v>
      </c>
      <c r="S381" s="40">
        <v>9.9420979059102095</v>
      </c>
      <c r="T381" s="40">
        <v>12.130050759021</v>
      </c>
      <c r="U381" s="40">
        <v>14.3566945696118</v>
      </c>
      <c r="V381" s="40">
        <v>16.4561210046861</v>
      </c>
      <c r="W381" s="40">
        <v>18.570698598991498</v>
      </c>
      <c r="X381" s="40">
        <v>20.2461476502442</v>
      </c>
      <c r="Y381" s="40">
        <v>21.518479188387701</v>
      </c>
      <c r="Z381" s="40">
        <v>22.004569823720502</v>
      </c>
      <c r="AA381" s="40">
        <v>21.673225418175999</v>
      </c>
      <c r="AB381" s="40">
        <v>20.367839020294799</v>
      </c>
      <c r="AC381" s="40">
        <v>18.859395435453401</v>
      </c>
      <c r="AD381" s="40">
        <v>17.454778566401</v>
      </c>
      <c r="AE381" s="40">
        <v>14.878114001234399</v>
      </c>
      <c r="AF381" s="40">
        <v>12.261553470352</v>
      </c>
      <c r="AG381" s="40">
        <v>-0.25724350874110602</v>
      </c>
      <c r="AH381" s="40">
        <v>-0.29230750888958301</v>
      </c>
      <c r="AI381" s="40">
        <v>-0.213761878188969</v>
      </c>
      <c r="AJ381" s="40">
        <v>-0.26340445872912499</v>
      </c>
      <c r="AK381" s="40">
        <v>-9.9314042650991599E-2</v>
      </c>
      <c r="AL381" s="40">
        <v>-0.173036914556328</v>
      </c>
      <c r="AM381" s="40">
        <v>-8.7674049954011998E-2</v>
      </c>
      <c r="AN381" s="40">
        <v>-1.0125874537754299E-2</v>
      </c>
      <c r="AO381" s="40">
        <v>-0.14782468070469301</v>
      </c>
      <c r="AP381" s="40">
        <v>-9.7119810329499706E-2</v>
      </c>
      <c r="AQ381" s="40">
        <v>-0.14608190576060101</v>
      </c>
      <c r="AR381" s="40">
        <v>-6.6908173379148103E-2</v>
      </c>
      <c r="AS381" s="40">
        <v>-2.51579552055071E-2</v>
      </c>
      <c r="AT381" s="40">
        <v>-5.6724612505383097E-2</v>
      </c>
      <c r="AU381" s="40">
        <v>0.92402290616233296</v>
      </c>
      <c r="AV381" s="40">
        <v>1.135493724522</v>
      </c>
      <c r="AW381" s="40">
        <v>1.3691718519337599</v>
      </c>
      <c r="AX381" s="40">
        <v>1.27088272082245</v>
      </c>
      <c r="AY381" s="40">
        <v>0.64754270242118295</v>
      </c>
      <c r="AZ381" s="40">
        <v>-0.80498209879870897</v>
      </c>
      <c r="BA381" s="40">
        <v>-0.658474553265889</v>
      </c>
      <c r="BB381" s="40">
        <v>-0.81773144983370605</v>
      </c>
      <c r="BC381" s="40">
        <v>-0.66429126818810802</v>
      </c>
      <c r="BD381" s="40">
        <v>-0.41840605038849998</v>
      </c>
      <c r="BE381" s="40">
        <v>-0.16192519534052999</v>
      </c>
      <c r="BF381" s="40">
        <v>-0.204992368134151</v>
      </c>
      <c r="BG381" s="40">
        <v>-0.142372633866368</v>
      </c>
      <c r="BH381" s="40">
        <v>-0.18678645987606601</v>
      </c>
      <c r="BI381" s="40">
        <v>-4.4047634993275797E-2</v>
      </c>
      <c r="BJ381" s="40">
        <v>-0.112529907200893</v>
      </c>
      <c r="BK381" s="40">
        <v>-2.9742548549244501E-2</v>
      </c>
      <c r="BL381" s="40">
        <v>3.8872962593337203E-2</v>
      </c>
      <c r="BM381" s="40">
        <v>-0.10199839168071199</v>
      </c>
      <c r="BN381" s="40">
        <v>-6.1233469417195201E-2</v>
      </c>
      <c r="BO381" s="40">
        <v>-0.104681409777478</v>
      </c>
      <c r="BP381" s="40">
        <v>-3.7928336000729701E-2</v>
      </c>
      <c r="BQ381" s="40">
        <v>3.8170668963135299E-3</v>
      </c>
      <c r="BR381" s="40">
        <v>2.6975336845888501E-2</v>
      </c>
      <c r="BS381" s="40">
        <v>1.04104235471227</v>
      </c>
      <c r="BT381" s="40">
        <v>1.2443366138654799</v>
      </c>
      <c r="BU381" s="40">
        <v>1.4775218360324001</v>
      </c>
      <c r="BV381" s="40">
        <v>1.3951388207461</v>
      </c>
      <c r="BW381" s="40">
        <v>0.78603335608890801</v>
      </c>
      <c r="BX381" s="40">
        <v>-0.68917932911500901</v>
      </c>
      <c r="BY381" s="40">
        <v>-0.54308491309066198</v>
      </c>
      <c r="BZ381" s="40">
        <v>-0.66782614394036199</v>
      </c>
      <c r="CA381" s="40">
        <v>-0.510689866697977</v>
      </c>
      <c r="CB381" s="40">
        <v>-0.31780373290167302</v>
      </c>
      <c r="CC381" s="40">
        <v>-9.5908021844612307E-2</v>
      </c>
      <c r="CD381" s="40">
        <v>-0.144518167632436</v>
      </c>
      <c r="CE381" s="40">
        <v>-9.2928660719449704E-2</v>
      </c>
      <c r="CF381" s="40">
        <v>-0.13372106726955099</v>
      </c>
      <c r="CG381" s="40">
        <v>-5.7702894059432699E-3</v>
      </c>
      <c r="CH381" s="40">
        <v>-7.0622938227201296E-2</v>
      </c>
      <c r="CI381" s="40">
        <v>1.03806328487009E-2</v>
      </c>
      <c r="CJ381" s="40">
        <v>7.2809407926642103E-2</v>
      </c>
      <c r="CK381" s="40">
        <v>-7.0259243501953603E-2</v>
      </c>
      <c r="CL381" s="40">
        <v>-3.6378699020817903E-2</v>
      </c>
      <c r="CM381" s="40">
        <v>-7.6007552376657198E-2</v>
      </c>
      <c r="CN381" s="40">
        <v>-1.7856988912847101E-2</v>
      </c>
      <c r="CO381" s="40">
        <v>2.3885078938292999E-2</v>
      </c>
      <c r="CP381" s="40">
        <v>8.4945666793931895E-2</v>
      </c>
      <c r="CQ381" s="40">
        <v>1.12208966830512</v>
      </c>
      <c r="CR381" s="40">
        <v>1.3197208674599501</v>
      </c>
      <c r="CS381" s="40">
        <v>1.55256470495582</v>
      </c>
      <c r="CT381" s="40">
        <v>1.48119821703559</v>
      </c>
      <c r="CU381" s="40">
        <v>0.88195156093924598</v>
      </c>
      <c r="CV381" s="40">
        <v>-0.60897468359858498</v>
      </c>
      <c r="CW381" s="40">
        <v>-0.46316639981330299</v>
      </c>
      <c r="CX381" s="40">
        <v>-0.56400218573067296</v>
      </c>
      <c r="CY381" s="40">
        <v>-0.40430600393725702</v>
      </c>
      <c r="CZ381" s="40">
        <v>-0.24812687427212099</v>
      </c>
      <c r="DA381" s="40">
        <v>-2.98908483486948E-2</v>
      </c>
      <c r="DB381" s="40">
        <v>-8.4043967130720307E-2</v>
      </c>
      <c r="DC381" s="40">
        <v>-4.3484687572531697E-2</v>
      </c>
      <c r="DD381" s="40">
        <v>-8.0655674663035304E-2</v>
      </c>
      <c r="DE381" s="40">
        <v>3.2507056181389299E-2</v>
      </c>
      <c r="DF381" s="40">
        <v>-2.8715969253509901E-2</v>
      </c>
      <c r="DG381" s="40">
        <v>5.0503814246646399E-2</v>
      </c>
      <c r="DH381" s="40">
        <v>0.106745853259947</v>
      </c>
      <c r="DI381" s="40">
        <v>-3.8520095323195003E-2</v>
      </c>
      <c r="DJ381" s="40">
        <v>-1.1523928624440599E-2</v>
      </c>
      <c r="DK381" s="40">
        <v>-4.7333694975836199E-2</v>
      </c>
      <c r="DL381" s="40">
        <v>2.2143581750353899E-3</v>
      </c>
      <c r="DM381" s="40">
        <v>4.3953090980272502E-2</v>
      </c>
      <c r="DN381" s="40">
        <v>0.142915996741975</v>
      </c>
      <c r="DO381" s="40">
        <v>1.20313698189798</v>
      </c>
      <c r="DP381" s="40">
        <v>1.3951051210544201</v>
      </c>
      <c r="DQ381" s="40">
        <v>1.6276075738792299</v>
      </c>
      <c r="DR381" s="40">
        <v>1.56725761332507</v>
      </c>
      <c r="DS381" s="40">
        <v>0.97786976578958495</v>
      </c>
      <c r="DT381" s="40">
        <v>-0.52877003808216005</v>
      </c>
      <c r="DU381" s="40">
        <v>-0.38324788653594299</v>
      </c>
      <c r="DV381" s="40">
        <v>-0.46017822752098397</v>
      </c>
      <c r="DW381" s="40">
        <v>-0.29792214117653798</v>
      </c>
      <c r="DX381" s="40">
        <v>-0.17845001564256799</v>
      </c>
      <c r="DY381" s="40">
        <v>6.5427465051881101E-2</v>
      </c>
      <c r="DZ381" s="40">
        <v>3.2711736247114801E-3</v>
      </c>
      <c r="EA381" s="40">
        <v>2.7904556750069399E-2</v>
      </c>
      <c r="EB381" s="40">
        <v>-4.0376758099758599E-3</v>
      </c>
      <c r="EC381" s="40">
        <v>8.7773463839105004E-2</v>
      </c>
      <c r="ED381" s="40">
        <v>3.1791038101925503E-2</v>
      </c>
      <c r="EE381" s="40">
        <v>0.108435315651414</v>
      </c>
      <c r="EF381" s="40">
        <v>0.155744690391038</v>
      </c>
      <c r="EG381" s="40">
        <v>7.3061937007862796E-3</v>
      </c>
      <c r="EH381" s="40">
        <v>2.4362412287863899E-2</v>
      </c>
      <c r="EI381" s="40">
        <v>-5.9331989927129498E-3</v>
      </c>
      <c r="EJ381" s="40">
        <v>3.1194195553453801E-2</v>
      </c>
      <c r="EK381" s="40">
        <v>7.2928113082093196E-2</v>
      </c>
      <c r="EL381" s="40">
        <v>0.22661594609324701</v>
      </c>
      <c r="EM381" s="40">
        <v>1.3201564304479201</v>
      </c>
      <c r="EN381" s="40">
        <v>1.5039480103979099</v>
      </c>
      <c r="EO381" s="40">
        <v>1.7359575579778801</v>
      </c>
      <c r="EP381" s="40">
        <v>1.6915137132487199</v>
      </c>
      <c r="EQ381" s="40">
        <v>1.11636041945731</v>
      </c>
      <c r="ER381" s="40">
        <v>-0.41296726839845999</v>
      </c>
      <c r="ES381" s="40">
        <v>-0.26785824636071598</v>
      </c>
      <c r="ET381" s="40">
        <v>-0.31027292162764097</v>
      </c>
      <c r="EU381" s="40">
        <v>-0.14432073968640699</v>
      </c>
      <c r="EV381" s="40">
        <v>-7.7847698155740594E-2</v>
      </c>
      <c r="EW381" s="40">
        <v>89.157021677662598</v>
      </c>
      <c r="EX381" s="40">
        <v>85.757382972038997</v>
      </c>
      <c r="EY381" s="40">
        <v>83.222086082312302</v>
      </c>
      <c r="EZ381" s="40">
        <v>82.206644674835104</v>
      </c>
      <c r="FA381" s="40">
        <v>80.318033301916401</v>
      </c>
      <c r="FB381" s="40">
        <v>79.308105560791702</v>
      </c>
      <c r="FC381" s="40">
        <v>76.4095664467484</v>
      </c>
      <c r="FD381" s="40">
        <v>74.5</v>
      </c>
      <c r="FE381" s="40">
        <v>77.959189443920806</v>
      </c>
      <c r="FF381" s="40">
        <v>83.480144517750503</v>
      </c>
      <c r="FG381" s="40">
        <v>87.970216776625804</v>
      </c>
      <c r="FH381" s="40">
        <v>91.985658184103002</v>
      </c>
      <c r="FI381" s="40">
        <v>96.374269557021705</v>
      </c>
      <c r="FJ381" s="40">
        <v>100.731998114986</v>
      </c>
      <c r="FK381" s="40">
        <v>103.736412189758</v>
      </c>
      <c r="FL381" s="40">
        <v>105.67244737668899</v>
      </c>
      <c r="FM381" s="40">
        <v>106.682375117813</v>
      </c>
      <c r="FN381" s="40">
        <v>106.682375117813</v>
      </c>
      <c r="FO381" s="40">
        <v>106.123923971096</v>
      </c>
      <c r="FP381" s="40">
        <v>103.98165252906099</v>
      </c>
      <c r="FQ381" s="40">
        <v>100.32835375432001</v>
      </c>
      <c r="FR381" s="40">
        <v>96.759974866478203</v>
      </c>
      <c r="FS381" s="40">
        <v>92.332767829092006</v>
      </c>
      <c r="FT381" s="40">
        <v>88.447470939365402</v>
      </c>
      <c r="FU381" s="40">
        <v>2.1047196491777401E-2</v>
      </c>
      <c r="FV381" s="40">
        <v>0</v>
      </c>
      <c r="FW381" s="40">
        <v>0</v>
      </c>
      <c r="FX381" s="41">
        <v>1</v>
      </c>
      <c r="FY381" s="22"/>
      <c r="FZ381" s="22"/>
    </row>
    <row r="382" spans="1:182" x14ac:dyDescent="0.2">
      <c r="A382" t="s">
        <v>42</v>
      </c>
      <c r="B382" t="s">
        <v>58</v>
      </c>
      <c r="C382" t="s">
        <v>3</v>
      </c>
      <c r="D382" t="s">
        <v>80</v>
      </c>
      <c r="E382" t="s">
        <v>78</v>
      </c>
      <c r="F382" s="22" t="s">
        <v>77</v>
      </c>
      <c r="G382" s="35">
        <v>43693</v>
      </c>
      <c r="H382" s="40">
        <v>6338</v>
      </c>
      <c r="I382" s="40">
        <v>9.0585624423721391</v>
      </c>
      <c r="J382" s="40">
        <v>7.5913686521825596</v>
      </c>
      <c r="K382" s="40">
        <v>6.5274474637838598</v>
      </c>
      <c r="L382" s="40">
        <v>5.9581748178154799</v>
      </c>
      <c r="M382" s="40">
        <v>5.5225558358911</v>
      </c>
      <c r="N382" s="40">
        <v>5.2609510588142596</v>
      </c>
      <c r="O382" s="40">
        <v>5.1657133544000802</v>
      </c>
      <c r="P382" s="40">
        <v>5.4184971099055597</v>
      </c>
      <c r="Q382" s="40">
        <v>5.9077165504645297</v>
      </c>
      <c r="R382" s="40">
        <v>6.9839608639497204</v>
      </c>
      <c r="S382" s="40">
        <v>8.46267232687185</v>
      </c>
      <c r="T382" s="40">
        <v>10.290507769336299</v>
      </c>
      <c r="U382" s="40">
        <v>12.118572197411201</v>
      </c>
      <c r="V382" s="40">
        <v>13.853202960982999</v>
      </c>
      <c r="W382" s="40">
        <v>15.5972537062553</v>
      </c>
      <c r="X382" s="40">
        <v>16.968866353711299</v>
      </c>
      <c r="Y382" s="40">
        <v>18.025993719387401</v>
      </c>
      <c r="Z382" s="40">
        <v>18.4667851781225</v>
      </c>
      <c r="AA382" s="40">
        <v>18.197365218966301</v>
      </c>
      <c r="AB382" s="40">
        <v>17.1426233238385</v>
      </c>
      <c r="AC382" s="40">
        <v>15.946799207268301</v>
      </c>
      <c r="AD382" s="40">
        <v>14.8304316816092</v>
      </c>
      <c r="AE382" s="40">
        <v>12.7147632051221</v>
      </c>
      <c r="AF382" s="40">
        <v>10.543478357371599</v>
      </c>
      <c r="AG382" s="40">
        <v>-0.22045041598309301</v>
      </c>
      <c r="AH382" s="40">
        <v>-0.28696967608545199</v>
      </c>
      <c r="AI382" s="40">
        <v>-0.195971611730027</v>
      </c>
      <c r="AJ382" s="40">
        <v>-0.22693777378559399</v>
      </c>
      <c r="AK382" s="40">
        <v>-8.9837913290258101E-2</v>
      </c>
      <c r="AL382" s="40">
        <v>-0.14688978703637001</v>
      </c>
      <c r="AM382" s="40">
        <v>-9.8649961943803904E-2</v>
      </c>
      <c r="AN382" s="40">
        <v>-2.3610476594781001E-2</v>
      </c>
      <c r="AO382" s="40">
        <v>-0.14851882018838</v>
      </c>
      <c r="AP382" s="40">
        <v>-8.7988332417803294E-2</v>
      </c>
      <c r="AQ382" s="40">
        <v>-0.13456838936493101</v>
      </c>
      <c r="AR382" s="40">
        <v>-3.4742421972879897E-2</v>
      </c>
      <c r="AS382" s="40">
        <v>-5.8431018529685803E-2</v>
      </c>
      <c r="AT382" s="40">
        <v>-4.6936339404962002E-2</v>
      </c>
      <c r="AU382" s="40">
        <v>0.38777992998335797</v>
      </c>
      <c r="AV382" s="40">
        <v>0.49561285353491602</v>
      </c>
      <c r="AW382" s="40">
        <v>0.57705177576218503</v>
      </c>
      <c r="AX382" s="40">
        <v>0.54706506278613198</v>
      </c>
      <c r="AY382" s="40">
        <v>0.31869597631853802</v>
      </c>
      <c r="AZ382" s="40">
        <v>-0.41581014492343699</v>
      </c>
      <c r="BA382" s="40">
        <v>-0.268823212415427</v>
      </c>
      <c r="BB382" s="40">
        <v>-0.57764490059728602</v>
      </c>
      <c r="BC382" s="40">
        <v>-0.50655017142368097</v>
      </c>
      <c r="BD382" s="40">
        <v>-0.35989276279476401</v>
      </c>
      <c r="BE382" s="40">
        <v>-0.13334882072830401</v>
      </c>
      <c r="BF382" s="40">
        <v>-0.20584110925865601</v>
      </c>
      <c r="BG382" s="40">
        <v>-0.12902361608212501</v>
      </c>
      <c r="BH382" s="40">
        <v>-0.15530552697038699</v>
      </c>
      <c r="BI382" s="40">
        <v>-4.0242226050232803E-2</v>
      </c>
      <c r="BJ382" s="40">
        <v>-9.4595085198541706E-2</v>
      </c>
      <c r="BK382" s="40">
        <v>-4.7049686708284202E-2</v>
      </c>
      <c r="BL382" s="40">
        <v>2.4917351011914599E-2</v>
      </c>
      <c r="BM382" s="40">
        <v>-0.107990458718645</v>
      </c>
      <c r="BN382" s="40">
        <v>-5.0990225467745703E-2</v>
      </c>
      <c r="BO382" s="40">
        <v>-9.0894760009071193E-2</v>
      </c>
      <c r="BP382" s="40">
        <v>-6.9894088912357301E-3</v>
      </c>
      <c r="BQ382" s="40">
        <v>-3.0580474571448399E-2</v>
      </c>
      <c r="BR382" s="40">
        <v>1.48094866717955E-2</v>
      </c>
      <c r="BS382" s="40">
        <v>0.48117349846457602</v>
      </c>
      <c r="BT382" s="40">
        <v>0.59539831959910505</v>
      </c>
      <c r="BU382" s="40">
        <v>0.67874476945398698</v>
      </c>
      <c r="BV382" s="40">
        <v>0.64243791247135495</v>
      </c>
      <c r="BW382" s="40">
        <v>0.425946586591403</v>
      </c>
      <c r="BX382" s="40">
        <v>-0.32266437268050002</v>
      </c>
      <c r="BY382" s="40">
        <v>-0.17218246625344599</v>
      </c>
      <c r="BZ382" s="40">
        <v>-0.45301142006628897</v>
      </c>
      <c r="CA382" s="40">
        <v>-0.37748759074439098</v>
      </c>
      <c r="CB382" s="40">
        <v>-0.26856378648025098</v>
      </c>
      <c r="CC382" s="40">
        <v>-7.3022521189817002E-2</v>
      </c>
      <c r="CD382" s="40">
        <v>-0.14965171101393801</v>
      </c>
      <c r="CE382" s="40">
        <v>-8.2655638238060603E-2</v>
      </c>
      <c r="CF382" s="40">
        <v>-0.10569325103734201</v>
      </c>
      <c r="CG382" s="40">
        <v>-5.8924041496468604E-3</v>
      </c>
      <c r="CH382" s="40">
        <v>-5.8375934009444699E-2</v>
      </c>
      <c r="CI382" s="40">
        <v>-1.13114932685352E-2</v>
      </c>
      <c r="CJ382" s="40">
        <v>5.8527576583444998E-2</v>
      </c>
      <c r="CK382" s="40">
        <v>-7.9920639025039902E-2</v>
      </c>
      <c r="CL382" s="40">
        <v>-2.53654493003602E-2</v>
      </c>
      <c r="CM382" s="40">
        <v>-6.0646537358870899E-2</v>
      </c>
      <c r="CN382" s="40">
        <v>1.2232243425939E-2</v>
      </c>
      <c r="CO382" s="40">
        <v>-1.1291272666250501E-2</v>
      </c>
      <c r="CP382" s="40">
        <v>5.7574457718098403E-2</v>
      </c>
      <c r="CQ382" s="40">
        <v>0.54585759949263801</v>
      </c>
      <c r="CR382" s="40">
        <v>0.664509429421688</v>
      </c>
      <c r="CS382" s="40">
        <v>0.74917702710060996</v>
      </c>
      <c r="CT382" s="40">
        <v>0.70849285763188596</v>
      </c>
      <c r="CU382" s="40">
        <v>0.50022803255207005</v>
      </c>
      <c r="CV382" s="40">
        <v>-0.25815189457221499</v>
      </c>
      <c r="CW382" s="40">
        <v>-0.10524937985546701</v>
      </c>
      <c r="CX382" s="40">
        <v>-0.366690651117757</v>
      </c>
      <c r="CY382" s="40">
        <v>-0.28809924052538699</v>
      </c>
      <c r="CZ382" s="40">
        <v>-0.205309615697543</v>
      </c>
      <c r="DA382" s="40">
        <v>-1.2696221651329701E-2</v>
      </c>
      <c r="DB382" s="40">
        <v>-9.3462312769220804E-2</v>
      </c>
      <c r="DC382" s="40">
        <v>-3.6287660393996203E-2</v>
      </c>
      <c r="DD382" s="40">
        <v>-5.6080975104296701E-2</v>
      </c>
      <c r="DE382" s="40">
        <v>2.8457417750939001E-2</v>
      </c>
      <c r="DF382" s="40">
        <v>-2.2156782820347699E-2</v>
      </c>
      <c r="DG382" s="40">
        <v>2.4426700171213699E-2</v>
      </c>
      <c r="DH382" s="40">
        <v>9.2137802154975496E-2</v>
      </c>
      <c r="DI382" s="40">
        <v>-5.1850819331434497E-2</v>
      </c>
      <c r="DJ382" s="40">
        <v>2.5932686702532999E-4</v>
      </c>
      <c r="DK382" s="40">
        <v>-3.0398314708670601E-2</v>
      </c>
      <c r="DL382" s="40">
        <v>3.1453895743113802E-2</v>
      </c>
      <c r="DM382" s="40">
        <v>7.9979292389473402E-3</v>
      </c>
      <c r="DN382" s="40">
        <v>0.100339428764401</v>
      </c>
      <c r="DO382" s="40">
        <v>0.610541700520701</v>
      </c>
      <c r="DP382" s="40">
        <v>0.73362053924427095</v>
      </c>
      <c r="DQ382" s="40">
        <v>0.81960928474723305</v>
      </c>
      <c r="DR382" s="40">
        <v>0.77454780279241697</v>
      </c>
      <c r="DS382" s="40">
        <v>0.57450947851273704</v>
      </c>
      <c r="DT382" s="40">
        <v>-0.19363941646393101</v>
      </c>
      <c r="DU382" s="40">
        <v>-3.8316293457487501E-2</v>
      </c>
      <c r="DV382" s="40">
        <v>-0.28036988216922498</v>
      </c>
      <c r="DW382" s="40">
        <v>-0.198710890306383</v>
      </c>
      <c r="DX382" s="40">
        <v>-0.14205544491483499</v>
      </c>
      <c r="DY382" s="40">
        <v>7.4405373603458697E-2</v>
      </c>
      <c r="DZ382" s="40">
        <v>-1.23337459424242E-2</v>
      </c>
      <c r="EA382" s="40">
        <v>3.0660335253906101E-2</v>
      </c>
      <c r="EB382" s="40">
        <v>1.5551271710909699E-2</v>
      </c>
      <c r="EC382" s="40">
        <v>7.8053104990964406E-2</v>
      </c>
      <c r="ED382" s="40">
        <v>3.0137919017480801E-2</v>
      </c>
      <c r="EE382" s="40">
        <v>7.6026975406733394E-2</v>
      </c>
      <c r="EF382" s="40">
        <v>0.14066562976167099</v>
      </c>
      <c r="EG382" s="40">
        <v>-1.1322457861699799E-2</v>
      </c>
      <c r="EH382" s="40">
        <v>3.7257433817082998E-2</v>
      </c>
      <c r="EI382" s="40">
        <v>1.32753146471893E-2</v>
      </c>
      <c r="EJ382" s="40">
        <v>5.9206908824758001E-2</v>
      </c>
      <c r="EK382" s="40">
        <v>3.5848473197184802E-2</v>
      </c>
      <c r="EL382" s="40">
        <v>0.16208525484115899</v>
      </c>
      <c r="EM382" s="40">
        <v>0.70393526900191805</v>
      </c>
      <c r="EN382" s="40">
        <v>0.83340600530845999</v>
      </c>
      <c r="EO382" s="40">
        <v>0.92130227843903501</v>
      </c>
      <c r="EP382" s="40">
        <v>0.86992065247764006</v>
      </c>
      <c r="EQ382" s="40">
        <v>0.68176008878560201</v>
      </c>
      <c r="ER382" s="40">
        <v>-0.10049364422099299</v>
      </c>
      <c r="ES382" s="40">
        <v>5.8324452704493601E-2</v>
      </c>
      <c r="ET382" s="40">
        <v>-0.15573640163822799</v>
      </c>
      <c r="EU382" s="40">
        <v>-6.9648309627093299E-2</v>
      </c>
      <c r="EV382" s="40">
        <v>-5.07264686003224E-2</v>
      </c>
      <c r="EW382" s="40">
        <v>89.168200611181007</v>
      </c>
      <c r="EX382" s="40">
        <v>85.765414344777994</v>
      </c>
      <c r="EY382" s="40">
        <v>83.231080352327893</v>
      </c>
      <c r="EZ382" s="40">
        <v>82.216088441488395</v>
      </c>
      <c r="FA382" s="40">
        <v>80.323943915153706</v>
      </c>
      <c r="FB382" s="40">
        <v>79.314272874348404</v>
      </c>
      <c r="FC382" s="40">
        <v>76.4124573072083</v>
      </c>
      <c r="FD382" s="40">
        <v>74.5</v>
      </c>
      <c r="FE382" s="40">
        <v>77.960345137515702</v>
      </c>
      <c r="FF382" s="40">
        <v>83.480657918389397</v>
      </c>
      <c r="FG382" s="40">
        <v>87.970986877583996</v>
      </c>
      <c r="FH382" s="40">
        <v>91.985978788423495</v>
      </c>
      <c r="FI382" s="40">
        <v>96.378123314758199</v>
      </c>
      <c r="FJ382" s="40">
        <v>100.74028401941401</v>
      </c>
      <c r="FK382" s="40">
        <v>103.744634190185</v>
      </c>
      <c r="FL382" s="40">
        <v>105.682725148301</v>
      </c>
      <c r="FM382" s="40">
        <v>106.692396189107</v>
      </c>
      <c r="FN382" s="40">
        <v>106.692396189107</v>
      </c>
      <c r="FO382" s="40">
        <v>106.13580801725701</v>
      </c>
      <c r="FP382" s="40">
        <v>103.997968721913</v>
      </c>
      <c r="FQ382" s="40">
        <v>100.3494876865</v>
      </c>
      <c r="FR382" s="40">
        <v>96.783228473845</v>
      </c>
      <c r="FS382" s="40">
        <v>92.353837857271301</v>
      </c>
      <c r="FT382" s="40">
        <v>88.465072802444695</v>
      </c>
      <c r="FU382" s="40">
        <v>2.0734061228718299E-2</v>
      </c>
      <c r="FV382" s="40">
        <v>0</v>
      </c>
      <c r="FW382" s="40">
        <v>0</v>
      </c>
      <c r="FX382" s="41">
        <v>1</v>
      </c>
      <c r="FY382" s="22"/>
      <c r="FZ382" s="22"/>
    </row>
    <row r="383" spans="1:182" x14ac:dyDescent="0.2">
      <c r="A383" t="s">
        <v>42</v>
      </c>
      <c r="B383" t="s">
        <v>58</v>
      </c>
      <c r="C383" t="s">
        <v>3</v>
      </c>
      <c r="D383" t="s">
        <v>80</v>
      </c>
      <c r="E383" t="s">
        <v>78</v>
      </c>
      <c r="F383" s="22" t="s">
        <v>78</v>
      </c>
      <c r="G383" s="35">
        <v>43693</v>
      </c>
      <c r="H383" s="40">
        <v>1154</v>
      </c>
      <c r="I383" s="40">
        <v>1.4529694131353601</v>
      </c>
      <c r="J383" s="40">
        <v>1.2280276334288001</v>
      </c>
      <c r="K383" s="40">
        <v>1.05243491949443</v>
      </c>
      <c r="L383" s="40">
        <v>0.95191010962043698</v>
      </c>
      <c r="M383" s="40">
        <v>0.87490527504761695</v>
      </c>
      <c r="N383" s="40">
        <v>0.84750608592648902</v>
      </c>
      <c r="O383" s="40">
        <v>0.85437326441982098</v>
      </c>
      <c r="P383" s="40">
        <v>0.89843231484225905</v>
      </c>
      <c r="Q383" s="40">
        <v>1.0191992100882299</v>
      </c>
      <c r="R383" s="40">
        <v>1.2129470085599701</v>
      </c>
      <c r="S383" s="40">
        <v>1.4764042935864501</v>
      </c>
      <c r="T383" s="40">
        <v>1.83906426611762</v>
      </c>
      <c r="U383" s="40">
        <v>2.2383820744776002</v>
      </c>
      <c r="V383" s="40">
        <v>2.6013993574493299</v>
      </c>
      <c r="W383" s="40">
        <v>2.9703615743181802</v>
      </c>
      <c r="X383" s="40">
        <v>3.2731233831358102</v>
      </c>
      <c r="Y383" s="40">
        <v>3.48789687760733</v>
      </c>
      <c r="Z383" s="40">
        <v>3.5330910824346402</v>
      </c>
      <c r="AA383" s="40">
        <v>3.4693978760372901</v>
      </c>
      <c r="AB383" s="40">
        <v>3.21684255678423</v>
      </c>
      <c r="AC383" s="40">
        <v>2.9005993577059699</v>
      </c>
      <c r="AD383" s="40">
        <v>2.6094930837055501</v>
      </c>
      <c r="AE383" s="40">
        <v>2.1468762886251702</v>
      </c>
      <c r="AF383" s="40">
        <v>1.7003961378630099</v>
      </c>
      <c r="AG383" s="40">
        <v>-5.7980762315485899E-2</v>
      </c>
      <c r="AH383" s="40">
        <v>-2.5401501660662799E-2</v>
      </c>
      <c r="AI383" s="40">
        <v>-4.1024307165783598E-2</v>
      </c>
      <c r="AJ383" s="40">
        <v>-5.4440433046592303E-2</v>
      </c>
      <c r="AK383" s="40">
        <v>-2.4168429376181098E-2</v>
      </c>
      <c r="AL383" s="40">
        <v>-3.20581259727096E-2</v>
      </c>
      <c r="AM383" s="40">
        <v>-8.1823852724680405E-4</v>
      </c>
      <c r="AN383" s="40">
        <v>-1.1396534621635699E-2</v>
      </c>
      <c r="AO383" s="40">
        <v>-1.5389536489556099E-2</v>
      </c>
      <c r="AP383" s="40">
        <v>-3.41136180316177E-2</v>
      </c>
      <c r="AQ383" s="40">
        <v>-4.4457489982916397E-2</v>
      </c>
      <c r="AR383" s="40">
        <v>-5.21847303850883E-2</v>
      </c>
      <c r="AS383" s="40">
        <v>1.46496580755947E-2</v>
      </c>
      <c r="AT383" s="40">
        <v>-2.9916967446373999E-2</v>
      </c>
      <c r="AU383" s="40">
        <v>0.50357369451369305</v>
      </c>
      <c r="AV383" s="40">
        <v>0.59475356636203003</v>
      </c>
      <c r="AW383" s="40">
        <v>0.72411652862881803</v>
      </c>
      <c r="AX383" s="40">
        <v>0.68908757990688696</v>
      </c>
      <c r="AY383" s="40">
        <v>0.30156459082937698</v>
      </c>
      <c r="AZ383" s="40">
        <v>-0.42798205664814798</v>
      </c>
      <c r="BA383" s="40">
        <v>-0.41668164741741198</v>
      </c>
      <c r="BB383" s="40">
        <v>-0.27041658011019498</v>
      </c>
      <c r="BC383" s="40">
        <v>-0.18526425828641199</v>
      </c>
      <c r="BD383" s="40">
        <v>-9.85505962666096E-2</v>
      </c>
      <c r="BE383" s="40">
        <v>-4.1246122642146298E-2</v>
      </c>
      <c r="BF383" s="40">
        <v>-1.00211614635588E-2</v>
      </c>
      <c r="BG383" s="40">
        <v>-2.6955907920596999E-2</v>
      </c>
      <c r="BH383" s="40">
        <v>-4.2692775950363901E-2</v>
      </c>
      <c r="BI383" s="40">
        <v>-1.2486665598324899E-2</v>
      </c>
      <c r="BJ383" s="40">
        <v>-2.2252614758181299E-2</v>
      </c>
      <c r="BK383" s="40">
        <v>9.7502651514760307E-3</v>
      </c>
      <c r="BL383" s="40">
        <v>-3.8871450927609202E-4</v>
      </c>
      <c r="BM383" s="40">
        <v>-3.3364321633421101E-3</v>
      </c>
      <c r="BN383" s="40">
        <v>-2.3810718217204999E-2</v>
      </c>
      <c r="BO383" s="40">
        <v>-3.0509189592639301E-2</v>
      </c>
      <c r="BP383" s="40">
        <v>-3.9610202945187099E-2</v>
      </c>
      <c r="BQ383" s="40">
        <v>2.70956060565949E-2</v>
      </c>
      <c r="BR383" s="40">
        <v>2.4281680792256201E-3</v>
      </c>
      <c r="BS383" s="40">
        <v>0.54435210913882104</v>
      </c>
      <c r="BT383" s="40">
        <v>0.625264900567161</v>
      </c>
      <c r="BU383" s="40">
        <v>0.76804706396386202</v>
      </c>
      <c r="BV383" s="40">
        <v>0.73732455134909802</v>
      </c>
      <c r="BW383" s="40">
        <v>0.34576606152084</v>
      </c>
      <c r="BX383" s="40">
        <v>-0.38878419747253601</v>
      </c>
      <c r="BY383" s="40">
        <v>-0.38976551149365302</v>
      </c>
      <c r="BZ383" s="40">
        <v>-0.23512241584624899</v>
      </c>
      <c r="CA383" s="40">
        <v>-0.15118113718701401</v>
      </c>
      <c r="CB383" s="40">
        <v>-7.2260346894192695E-2</v>
      </c>
      <c r="CC383" s="40">
        <v>-2.9655762182622499E-2</v>
      </c>
      <c r="CD383" s="40">
        <v>6.3121530428607395E-4</v>
      </c>
      <c r="CE383" s="40">
        <v>-1.7212177459523699E-2</v>
      </c>
      <c r="CF383" s="40">
        <v>-3.45563844320518E-2</v>
      </c>
      <c r="CG383" s="40">
        <v>-4.3959115915885904E-3</v>
      </c>
      <c r="CH383" s="40">
        <v>-1.54613475612339E-2</v>
      </c>
      <c r="CI383" s="40">
        <v>1.7069978604843401E-2</v>
      </c>
      <c r="CJ383" s="40">
        <v>7.2352681677516403E-3</v>
      </c>
      <c r="CK383" s="40">
        <v>5.01151117598318E-3</v>
      </c>
      <c r="CL383" s="40">
        <v>-1.6674961191157699E-2</v>
      </c>
      <c r="CM383" s="40">
        <v>-2.0848639232622802E-2</v>
      </c>
      <c r="CN383" s="40">
        <v>-3.0901123545717599E-2</v>
      </c>
      <c r="CO383" s="40">
        <v>3.57156317145172E-2</v>
      </c>
      <c r="CP383" s="40">
        <v>2.4830310412238901E-2</v>
      </c>
      <c r="CQ383" s="40">
        <v>0.57259511488612203</v>
      </c>
      <c r="CR383" s="40">
        <v>0.646396957691873</v>
      </c>
      <c r="CS383" s="40">
        <v>0.79847321891264</v>
      </c>
      <c r="CT383" s="40">
        <v>0.77073333082713302</v>
      </c>
      <c r="CU383" s="40">
        <v>0.37637986547213098</v>
      </c>
      <c r="CV383" s="40">
        <v>-0.36163587961477001</v>
      </c>
      <c r="CW383" s="40">
        <v>-0.37112347774667598</v>
      </c>
      <c r="CX383" s="40">
        <v>-0.210677785192596</v>
      </c>
      <c r="CY383" s="40">
        <v>-0.12757527133996099</v>
      </c>
      <c r="CZ383" s="40">
        <v>-5.4051800266055397E-2</v>
      </c>
      <c r="DA383" s="40">
        <v>-1.8065401723098801E-2</v>
      </c>
      <c r="DB383" s="40">
        <v>1.12835920721309E-2</v>
      </c>
      <c r="DC383" s="40">
        <v>-7.4684469984503997E-3</v>
      </c>
      <c r="DD383" s="40">
        <v>-2.6419992913739698E-2</v>
      </c>
      <c r="DE383" s="40">
        <v>3.6948424151477298E-3</v>
      </c>
      <c r="DF383" s="40">
        <v>-8.6700803642865594E-3</v>
      </c>
      <c r="DG383" s="40">
        <v>2.4389692058210899E-2</v>
      </c>
      <c r="DH383" s="40">
        <v>1.48592508447794E-2</v>
      </c>
      <c r="DI383" s="40">
        <v>1.3359454515308501E-2</v>
      </c>
      <c r="DJ383" s="40">
        <v>-9.5392041651103706E-3</v>
      </c>
      <c r="DK383" s="40">
        <v>-1.1188088872606399E-2</v>
      </c>
      <c r="DL383" s="40">
        <v>-2.2192044146248199E-2</v>
      </c>
      <c r="DM383" s="40">
        <v>4.4335657372439601E-2</v>
      </c>
      <c r="DN383" s="40">
        <v>4.7232452745252201E-2</v>
      </c>
      <c r="DO383" s="40">
        <v>0.60083812063342401</v>
      </c>
      <c r="DP383" s="40">
        <v>0.667529014816584</v>
      </c>
      <c r="DQ383" s="40">
        <v>0.82889937386141799</v>
      </c>
      <c r="DR383" s="40">
        <v>0.80414211030516702</v>
      </c>
      <c r="DS383" s="40">
        <v>0.40699366942342302</v>
      </c>
      <c r="DT383" s="40">
        <v>-0.334487561757005</v>
      </c>
      <c r="DU383" s="40">
        <v>-0.352481443999699</v>
      </c>
      <c r="DV383" s="40">
        <v>-0.18623315453894199</v>
      </c>
      <c r="DW383" s="40">
        <v>-0.10396940549290801</v>
      </c>
      <c r="DX383" s="40">
        <v>-3.5843253637918099E-2</v>
      </c>
      <c r="DY383" s="40">
        <v>-1.33076204975908E-3</v>
      </c>
      <c r="DZ383" s="40">
        <v>2.66639322692349E-2</v>
      </c>
      <c r="EA383" s="40">
        <v>6.5999522467362704E-3</v>
      </c>
      <c r="EB383" s="40">
        <v>-1.46723358175113E-2</v>
      </c>
      <c r="EC383" s="40">
        <v>1.5376606193003999E-2</v>
      </c>
      <c r="ED383" s="40">
        <v>1.13543085024177E-3</v>
      </c>
      <c r="EE383" s="40">
        <v>3.4958195736933699E-2</v>
      </c>
      <c r="EF383" s="40">
        <v>2.5867070957138898E-2</v>
      </c>
      <c r="EG383" s="40">
        <v>2.5412558841522399E-2</v>
      </c>
      <c r="EH383" s="40">
        <v>7.6369564930235895E-4</v>
      </c>
      <c r="EI383" s="40">
        <v>2.7602115176707498E-3</v>
      </c>
      <c r="EJ383" s="40">
        <v>-9.6175167063470204E-3</v>
      </c>
      <c r="EK383" s="40">
        <v>5.6781605353439797E-2</v>
      </c>
      <c r="EL383" s="40">
        <v>7.9577588270851804E-2</v>
      </c>
      <c r="EM383" s="40">
        <v>0.641616535258551</v>
      </c>
      <c r="EN383" s="40">
        <v>0.69804034902171497</v>
      </c>
      <c r="EO383" s="40">
        <v>0.87282990919646097</v>
      </c>
      <c r="EP383" s="40">
        <v>0.85237908174737798</v>
      </c>
      <c r="EQ383" s="40">
        <v>0.45119514011488598</v>
      </c>
      <c r="ER383" s="40">
        <v>-0.29528970258139198</v>
      </c>
      <c r="ES383" s="40">
        <v>-0.32556530807593997</v>
      </c>
      <c r="ET383" s="40">
        <v>-0.15093899027499699</v>
      </c>
      <c r="EU383" s="40">
        <v>-6.9886284393510203E-2</v>
      </c>
      <c r="EV383" s="40">
        <v>-9.5530042655011093E-3</v>
      </c>
      <c r="EW383" s="40">
        <v>89.209933774834397</v>
      </c>
      <c r="EX383" s="40">
        <v>85.794288079470206</v>
      </c>
      <c r="EY383" s="40">
        <v>83.265231788079504</v>
      </c>
      <c r="EZ383" s="40">
        <v>82.252400662251702</v>
      </c>
      <c r="FA383" s="40">
        <v>80.346192052980101</v>
      </c>
      <c r="FB383" s="40">
        <v>79.338079470198707</v>
      </c>
      <c r="FC383" s="40">
        <v>76.423758278145698</v>
      </c>
      <c r="FD383" s="40">
        <v>74.5</v>
      </c>
      <c r="FE383" s="40">
        <v>77.966225165562903</v>
      </c>
      <c r="FF383" s="40">
        <v>83.483774834437099</v>
      </c>
      <c r="FG383" s="40">
        <v>87.975662251655606</v>
      </c>
      <c r="FH383" s="40">
        <v>91.988493377483493</v>
      </c>
      <c r="FI383" s="40">
        <v>96.394701986754995</v>
      </c>
      <c r="FJ383" s="40">
        <v>100.77524834437099</v>
      </c>
      <c r="FK383" s="40">
        <v>103.77864238410601</v>
      </c>
      <c r="FL383" s="40">
        <v>105.724668874172</v>
      </c>
      <c r="FM383" s="40">
        <v>106.732781456954</v>
      </c>
      <c r="FN383" s="40">
        <v>106.732781456954</v>
      </c>
      <c r="FO383" s="40">
        <v>106.183526490066</v>
      </c>
      <c r="FP383" s="40">
        <v>104.064072847682</v>
      </c>
      <c r="FQ383" s="40">
        <v>100.435182119205</v>
      </c>
      <c r="FR383" s="40">
        <v>96.877814569536397</v>
      </c>
      <c r="FS383" s="40">
        <v>92.438576158940407</v>
      </c>
      <c r="FT383" s="40">
        <v>88.534437086092694</v>
      </c>
      <c r="FU383" s="40">
        <v>4.7532629725919602E-2</v>
      </c>
      <c r="FV383" s="40">
        <v>0</v>
      </c>
      <c r="FW383" s="40">
        <v>0</v>
      </c>
      <c r="FX383" s="41">
        <v>1</v>
      </c>
      <c r="FY383" s="22"/>
      <c r="FZ383" s="22"/>
    </row>
    <row r="384" spans="1:182" x14ac:dyDescent="0.2">
      <c r="A384" t="s">
        <v>42</v>
      </c>
      <c r="B384" t="s">
        <v>58</v>
      </c>
      <c r="C384" t="s">
        <v>3</v>
      </c>
      <c r="D384" t="s">
        <v>39</v>
      </c>
      <c r="E384" t="s">
        <v>1</v>
      </c>
      <c r="F384" s="22" t="s">
        <v>1</v>
      </c>
      <c r="G384" s="35">
        <v>43693</v>
      </c>
      <c r="H384" s="40">
        <v>6515</v>
      </c>
      <c r="I384" s="40">
        <v>9.9269933056926405</v>
      </c>
      <c r="J384" s="40">
        <v>8.7854028923191194</v>
      </c>
      <c r="K384" s="40">
        <v>7.9216754985080202</v>
      </c>
      <c r="L384" s="40">
        <v>7.0930250977807203</v>
      </c>
      <c r="M384" s="40">
        <v>6.6647608542066701</v>
      </c>
      <c r="N384" s="40">
        <v>6.3080513676573897</v>
      </c>
      <c r="O384" s="40">
        <v>6.34078816304027</v>
      </c>
      <c r="P384" s="40">
        <v>6.6919527650513198</v>
      </c>
      <c r="Q384" s="40">
        <v>7.2658948051095802</v>
      </c>
      <c r="R384" s="40">
        <v>8.4826540240782293</v>
      </c>
      <c r="S384" s="40">
        <v>9.8821019513060495</v>
      </c>
      <c r="T384" s="40">
        <v>11.3979937850212</v>
      </c>
      <c r="U384" s="40">
        <v>13.414556574931201</v>
      </c>
      <c r="V384" s="40">
        <v>15.592604357000299</v>
      </c>
      <c r="W384" s="40">
        <v>17.532956303993899</v>
      </c>
      <c r="X384" s="40">
        <v>19.177359374144</v>
      </c>
      <c r="Y384" s="40">
        <v>20.070643743708001</v>
      </c>
      <c r="Z384" s="40">
        <v>20.654849415580198</v>
      </c>
      <c r="AA384" s="40">
        <v>20.471550858397698</v>
      </c>
      <c r="AB384" s="40">
        <v>19.4210495556345</v>
      </c>
      <c r="AC384" s="40">
        <v>17.914324369440099</v>
      </c>
      <c r="AD384" s="40">
        <v>16.525338828763399</v>
      </c>
      <c r="AE384" s="40">
        <v>14.293729545052701</v>
      </c>
      <c r="AF384" s="40">
        <v>11.840216905683601</v>
      </c>
      <c r="AG384" s="40">
        <v>-8.94603937191292E-2</v>
      </c>
      <c r="AH384" s="40">
        <v>3.6343349365466203E-2</v>
      </c>
      <c r="AI384" s="40">
        <v>6.5584372254064698E-3</v>
      </c>
      <c r="AJ384" s="40">
        <v>-3.31611049302701E-3</v>
      </c>
      <c r="AK384" s="40">
        <v>-1.64034474475661E-2</v>
      </c>
      <c r="AL384" s="40">
        <v>-9.9841264932655893E-3</v>
      </c>
      <c r="AM384" s="40">
        <v>-4.2672145221155401E-2</v>
      </c>
      <c r="AN384" s="40">
        <v>-3.6843194888069301E-2</v>
      </c>
      <c r="AO384" s="40">
        <v>-0.25151309817395001</v>
      </c>
      <c r="AP384" s="40">
        <v>-8.8710298367243796E-4</v>
      </c>
      <c r="AQ384" s="40">
        <v>-0.106363004988031</v>
      </c>
      <c r="AR384" s="40">
        <v>-3.0202608510393501E-2</v>
      </c>
      <c r="AS384" s="40">
        <v>-5.0409975641169898E-2</v>
      </c>
      <c r="AT384" s="40">
        <v>0.105982196205753</v>
      </c>
      <c r="AU384" s="40">
        <v>1.3495409046987099</v>
      </c>
      <c r="AV384" s="40">
        <v>1.43273318686804</v>
      </c>
      <c r="AW384" s="40">
        <v>1.57826964629094</v>
      </c>
      <c r="AX384" s="40">
        <v>1.5768456868973499</v>
      </c>
      <c r="AY384" s="40">
        <v>1.35305309175546</v>
      </c>
      <c r="AZ384" s="40">
        <v>-1.8180624871631999E-2</v>
      </c>
      <c r="BA384" s="40">
        <v>-0.47809648790798798</v>
      </c>
      <c r="BB384" s="40">
        <v>-0.45652086543485798</v>
      </c>
      <c r="BC384" s="40">
        <v>-0.21963679421954699</v>
      </c>
      <c r="BD384" s="40">
        <v>-0.13799264405238901</v>
      </c>
      <c r="BE384" s="40">
        <v>-4.5374422493998701E-2</v>
      </c>
      <c r="BF384" s="40">
        <v>8.1698252344320099E-2</v>
      </c>
      <c r="BG384" s="40">
        <v>3.9102707916738602E-2</v>
      </c>
      <c r="BH384" s="40">
        <v>3.2481988424508203E-2</v>
      </c>
      <c r="BI384" s="40">
        <v>2.1509129269810402E-2</v>
      </c>
      <c r="BJ384" s="40">
        <v>2.7678253356209801E-2</v>
      </c>
      <c r="BK384" s="40">
        <v>3.6832825151330098E-4</v>
      </c>
      <c r="BL384" s="40">
        <v>1.34903632653878E-2</v>
      </c>
      <c r="BM384" s="40">
        <v>-0.197062609555992</v>
      </c>
      <c r="BN384" s="40">
        <v>4.9096626499320901E-2</v>
      </c>
      <c r="BO384" s="40">
        <v>-5.4665542909917798E-2</v>
      </c>
      <c r="BP384" s="40">
        <v>-6.3010636586136601E-3</v>
      </c>
      <c r="BQ384" s="40">
        <v>-2.6640657717284098E-2</v>
      </c>
      <c r="BR384" s="40">
        <v>0.18170821053367001</v>
      </c>
      <c r="BS384" s="40">
        <v>1.41959807598696</v>
      </c>
      <c r="BT384" s="40">
        <v>1.5288744781396399</v>
      </c>
      <c r="BU384" s="40">
        <v>1.68106417019277</v>
      </c>
      <c r="BV384" s="40">
        <v>1.6558947907563799</v>
      </c>
      <c r="BW384" s="40">
        <v>1.43701788795632</v>
      </c>
      <c r="BX384" s="40">
        <v>4.3074890901507401E-2</v>
      </c>
      <c r="BY384" s="40">
        <v>-0.396383749092029</v>
      </c>
      <c r="BZ384" s="40">
        <v>-0.39868409454039999</v>
      </c>
      <c r="CA384" s="40">
        <v>-0.17866133865067299</v>
      </c>
      <c r="CB384" s="40">
        <v>-7.3619582140971807E-2</v>
      </c>
      <c r="CC384" s="40">
        <v>-1.48406131212462E-2</v>
      </c>
      <c r="CD384" s="40">
        <v>0.113110919984193</v>
      </c>
      <c r="CE384" s="40">
        <v>6.1642770658918697E-2</v>
      </c>
      <c r="CF384" s="40">
        <v>5.7275642684117202E-2</v>
      </c>
      <c r="CG384" s="40">
        <v>4.7767264412319002E-2</v>
      </c>
      <c r="CH384" s="40">
        <v>5.3763102910177503E-2</v>
      </c>
      <c r="CI384" s="40">
        <v>3.01780290657792E-2</v>
      </c>
      <c r="CJ384" s="40">
        <v>4.8351232312862501E-2</v>
      </c>
      <c r="CK384" s="40">
        <v>-0.15935036701008501</v>
      </c>
      <c r="CL384" s="40">
        <v>8.3715205275304905E-2</v>
      </c>
      <c r="CM384" s="40">
        <v>-1.8860038159046199E-2</v>
      </c>
      <c r="CN384" s="40">
        <v>1.0253073495169299E-2</v>
      </c>
      <c r="CO384" s="40">
        <v>-1.01781005309616E-2</v>
      </c>
      <c r="CP384" s="40">
        <v>0.234155817375298</v>
      </c>
      <c r="CQ384" s="40">
        <v>1.4681194594081399</v>
      </c>
      <c r="CR384" s="40">
        <v>1.5954616436020099</v>
      </c>
      <c r="CS384" s="40">
        <v>1.75225934430731</v>
      </c>
      <c r="CT384" s="40">
        <v>1.71064395928423</v>
      </c>
      <c r="CU384" s="40">
        <v>1.4951716500256</v>
      </c>
      <c r="CV384" s="40">
        <v>8.5500274525141903E-2</v>
      </c>
      <c r="CW384" s="40">
        <v>-0.33978975510716403</v>
      </c>
      <c r="CX384" s="40">
        <v>-0.35862652320532101</v>
      </c>
      <c r="CY384" s="40">
        <v>-0.15028186294597301</v>
      </c>
      <c r="CZ384" s="40">
        <v>-2.9034995558853301E-2</v>
      </c>
      <c r="DA384" s="40">
        <v>1.5693196251506301E-2</v>
      </c>
      <c r="DB384" s="40">
        <v>0.144523587624065</v>
      </c>
      <c r="DC384" s="40">
        <v>8.4182833401098903E-2</v>
      </c>
      <c r="DD384" s="40">
        <v>8.2069296943726305E-2</v>
      </c>
      <c r="DE384" s="40">
        <v>7.4025399554827703E-2</v>
      </c>
      <c r="DF384" s="40">
        <v>7.9847952464145194E-2</v>
      </c>
      <c r="DG384" s="40">
        <v>5.9987729880044999E-2</v>
      </c>
      <c r="DH384" s="40">
        <v>8.3212101360337104E-2</v>
      </c>
      <c r="DI384" s="40">
        <v>-0.121638124464178</v>
      </c>
      <c r="DJ384" s="40">
        <v>0.118333784051289</v>
      </c>
      <c r="DK384" s="40">
        <v>1.6945466591825501E-2</v>
      </c>
      <c r="DL384" s="40">
        <v>2.68072106489523E-2</v>
      </c>
      <c r="DM384" s="40">
        <v>6.2844566553608401E-3</v>
      </c>
      <c r="DN384" s="40">
        <v>0.28660342421692597</v>
      </c>
      <c r="DO384" s="40">
        <v>1.5166408428293301</v>
      </c>
      <c r="DP384" s="40">
        <v>1.6620488090643899</v>
      </c>
      <c r="DQ384" s="40">
        <v>1.82345451842184</v>
      </c>
      <c r="DR384" s="40">
        <v>1.76539312781208</v>
      </c>
      <c r="DS384" s="40">
        <v>1.5533254120948801</v>
      </c>
      <c r="DT384" s="40">
        <v>0.12792565814877599</v>
      </c>
      <c r="DU384" s="40">
        <v>-0.283195761122298</v>
      </c>
      <c r="DV384" s="40">
        <v>-0.31856895187024098</v>
      </c>
      <c r="DW384" s="40">
        <v>-0.121902387241274</v>
      </c>
      <c r="DX384" s="40">
        <v>1.55495910232652E-2</v>
      </c>
      <c r="DY384" s="40">
        <v>5.9779167476636898E-2</v>
      </c>
      <c r="DZ384" s="40">
        <v>0.189878490602919</v>
      </c>
      <c r="EA384" s="40">
        <v>0.11672710409243101</v>
      </c>
      <c r="EB384" s="40">
        <v>0.11786739586126201</v>
      </c>
      <c r="EC384" s="40">
        <v>0.111937976272204</v>
      </c>
      <c r="ED384" s="40">
        <v>0.117510332313621</v>
      </c>
      <c r="EE384" s="40">
        <v>0.103028203352714</v>
      </c>
      <c r="EF384" s="40">
        <v>0.13354565951379399</v>
      </c>
      <c r="EG384" s="40">
        <v>-6.7187635846219507E-2</v>
      </c>
      <c r="EH384" s="40">
        <v>0.16831751353428201</v>
      </c>
      <c r="EI384" s="40">
        <v>6.8642928669938402E-2</v>
      </c>
      <c r="EJ384" s="40">
        <v>5.07087555007322E-2</v>
      </c>
      <c r="EK384" s="40">
        <v>3.00537745792466E-2</v>
      </c>
      <c r="EL384" s="40">
        <v>0.36232943854484301</v>
      </c>
      <c r="EM384" s="40">
        <v>1.5866980141175799</v>
      </c>
      <c r="EN384" s="40">
        <v>1.7581901003359901</v>
      </c>
      <c r="EO384" s="40">
        <v>1.92624904232367</v>
      </c>
      <c r="EP384" s="40">
        <v>1.84444223167111</v>
      </c>
      <c r="EQ384" s="40">
        <v>1.6372902082957399</v>
      </c>
      <c r="ER384" s="40">
        <v>0.189181173921916</v>
      </c>
      <c r="ES384" s="40">
        <v>-0.20148302230633999</v>
      </c>
      <c r="ET384" s="40">
        <v>-0.26073218097578299</v>
      </c>
      <c r="EU384" s="40">
        <v>-8.0926931672399505E-2</v>
      </c>
      <c r="EV384" s="40">
        <v>7.9922652934682703E-2</v>
      </c>
      <c r="EW384" s="40">
        <v>85.5</v>
      </c>
      <c r="EX384" s="40">
        <v>84</v>
      </c>
      <c r="EY384" s="40">
        <v>83</v>
      </c>
      <c r="EZ384" s="40">
        <v>81</v>
      </c>
      <c r="FA384" s="40">
        <v>79.5</v>
      </c>
      <c r="FB384" s="40">
        <v>78</v>
      </c>
      <c r="FC384" s="40">
        <v>77</v>
      </c>
      <c r="FD384" s="40">
        <v>79</v>
      </c>
      <c r="FE384" s="40">
        <v>82.5</v>
      </c>
      <c r="FF384" s="40">
        <v>89</v>
      </c>
      <c r="FG384" s="40">
        <v>94</v>
      </c>
      <c r="FH384" s="40">
        <v>97</v>
      </c>
      <c r="FI384" s="40">
        <v>99.5</v>
      </c>
      <c r="FJ384" s="40">
        <v>101.5</v>
      </c>
      <c r="FK384" s="40">
        <v>104.5</v>
      </c>
      <c r="FL384" s="40">
        <v>105.5</v>
      </c>
      <c r="FM384" s="40">
        <v>106.5</v>
      </c>
      <c r="FN384" s="40">
        <v>107</v>
      </c>
      <c r="FO384" s="40">
        <v>105.5</v>
      </c>
      <c r="FP384" s="40">
        <v>103.5</v>
      </c>
      <c r="FQ384" s="40">
        <v>99.5</v>
      </c>
      <c r="FR384" s="40">
        <v>95.5</v>
      </c>
      <c r="FS384" s="40">
        <v>92</v>
      </c>
      <c r="FT384" s="40">
        <v>88.5</v>
      </c>
      <c r="FU384" s="40">
        <v>1.7515547414195001E-2</v>
      </c>
      <c r="FV384" s="40">
        <v>0</v>
      </c>
      <c r="FW384" s="40">
        <v>0</v>
      </c>
      <c r="FX384" s="41">
        <v>1</v>
      </c>
      <c r="FY384" s="22"/>
      <c r="FZ384" s="22"/>
    </row>
    <row r="385" spans="1:182" x14ac:dyDescent="0.2">
      <c r="A385" t="s">
        <v>42</v>
      </c>
      <c r="B385" t="s">
        <v>58</v>
      </c>
      <c r="C385" t="s">
        <v>3</v>
      </c>
      <c r="D385" t="s">
        <v>39</v>
      </c>
      <c r="E385" t="s">
        <v>1</v>
      </c>
      <c r="F385" s="22" t="s">
        <v>77</v>
      </c>
      <c r="G385" s="35">
        <v>43693</v>
      </c>
      <c r="H385" s="40">
        <v>5813</v>
      </c>
      <c r="I385" s="40">
        <v>8.8949887676435395</v>
      </c>
      <c r="J385" s="40">
        <v>7.8773365198191296</v>
      </c>
      <c r="K385" s="40">
        <v>7.10320097564819</v>
      </c>
      <c r="L385" s="40">
        <v>6.37207869742263</v>
      </c>
      <c r="M385" s="40">
        <v>5.98994567597678</v>
      </c>
      <c r="N385" s="40">
        <v>5.6587098298856304</v>
      </c>
      <c r="O385" s="40">
        <v>5.6681803996062596</v>
      </c>
      <c r="P385" s="40">
        <v>5.9795895145566398</v>
      </c>
      <c r="Q385" s="40">
        <v>6.4963723357563099</v>
      </c>
      <c r="R385" s="40">
        <v>7.57828131564795</v>
      </c>
      <c r="S385" s="40">
        <v>8.8091096963453293</v>
      </c>
      <c r="T385" s="40">
        <v>10.1394773717299</v>
      </c>
      <c r="U385" s="40">
        <v>11.9314641443654</v>
      </c>
      <c r="V385" s="40">
        <v>13.865666220461501</v>
      </c>
      <c r="W385" s="40">
        <v>15.592292357659799</v>
      </c>
      <c r="X385" s="40">
        <v>17.029175846440001</v>
      </c>
      <c r="Y385" s="40">
        <v>17.8137239459857</v>
      </c>
      <c r="Z385" s="40">
        <v>18.303773995531401</v>
      </c>
      <c r="AA385" s="40">
        <v>18.146140953538701</v>
      </c>
      <c r="AB385" s="40">
        <v>17.195945709130299</v>
      </c>
      <c r="AC385" s="40">
        <v>15.8741685759646</v>
      </c>
      <c r="AD385" s="40">
        <v>14.673319153123</v>
      </c>
      <c r="AE385" s="40">
        <v>12.725064520837099</v>
      </c>
      <c r="AF385" s="40">
        <v>10.5672524396907</v>
      </c>
      <c r="AG385" s="40">
        <v>-7.2885691106266706E-2</v>
      </c>
      <c r="AH385" s="40">
        <v>4.5757152149984E-2</v>
      </c>
      <c r="AI385" s="40">
        <v>-5.65179876538592E-3</v>
      </c>
      <c r="AJ385" s="40">
        <v>-1.8206282457426601E-2</v>
      </c>
      <c r="AK385" s="40">
        <v>-2.96571430077648E-2</v>
      </c>
      <c r="AL385" s="40">
        <v>-1.49172917167089E-2</v>
      </c>
      <c r="AM385" s="40">
        <v>-4.9077384536404402E-2</v>
      </c>
      <c r="AN385" s="40">
        <v>-4.9260435892737799E-2</v>
      </c>
      <c r="AO385" s="40">
        <v>-0.23386066003688699</v>
      </c>
      <c r="AP385" s="40">
        <v>6.7159902354368304E-3</v>
      </c>
      <c r="AQ385" s="40">
        <v>-9.2018972457490397E-2</v>
      </c>
      <c r="AR385" s="40">
        <v>-4.0689934153766302E-2</v>
      </c>
      <c r="AS385" s="40">
        <v>-2.16191521044924E-2</v>
      </c>
      <c r="AT385" s="40">
        <v>0.115913227835238</v>
      </c>
      <c r="AU385" s="40">
        <v>0.94795822946983699</v>
      </c>
      <c r="AV385" s="40">
        <v>0.97864090686029304</v>
      </c>
      <c r="AW385" s="40">
        <v>1.07953495840283</v>
      </c>
      <c r="AX385" s="40">
        <v>1.0362275985762499</v>
      </c>
      <c r="AY385" s="40">
        <v>1.0640640571694799</v>
      </c>
      <c r="AZ385" s="40">
        <v>0.20213234978828901</v>
      </c>
      <c r="BA385" s="40">
        <v>-0.21786518335288799</v>
      </c>
      <c r="BB385" s="40">
        <v>-0.24810955117855299</v>
      </c>
      <c r="BC385" s="40">
        <v>-0.116780273209023</v>
      </c>
      <c r="BD385" s="40">
        <v>-0.13552000418451099</v>
      </c>
      <c r="BE385" s="40">
        <v>-3.4503792482170698E-2</v>
      </c>
      <c r="BF385" s="40">
        <v>8.3040779610968105E-2</v>
      </c>
      <c r="BG385" s="40">
        <v>2.1173847816455298E-2</v>
      </c>
      <c r="BH385" s="40">
        <v>1.61345152052783E-2</v>
      </c>
      <c r="BI385" s="40">
        <v>4.72137918956001E-4</v>
      </c>
      <c r="BJ385" s="40">
        <v>1.64078015245585E-2</v>
      </c>
      <c r="BK385" s="40">
        <v>-1.2302669680144899E-2</v>
      </c>
      <c r="BL385" s="40">
        <v>-5.7215123691763698E-3</v>
      </c>
      <c r="BM385" s="40">
        <v>-0.18561204732573999</v>
      </c>
      <c r="BN385" s="40">
        <v>5.19830140086283E-2</v>
      </c>
      <c r="BO385" s="40">
        <v>-4.1315116454262897E-2</v>
      </c>
      <c r="BP385" s="40">
        <v>-2.2858458945149498E-2</v>
      </c>
      <c r="BQ385" s="40">
        <v>-3.8486228400294899E-3</v>
      </c>
      <c r="BR385" s="40">
        <v>0.17716743785021399</v>
      </c>
      <c r="BS385" s="40">
        <v>0.99670229692825096</v>
      </c>
      <c r="BT385" s="40">
        <v>1.05642217393209</v>
      </c>
      <c r="BU385" s="40">
        <v>1.1604728729234099</v>
      </c>
      <c r="BV385" s="40">
        <v>1.1035402034228701</v>
      </c>
      <c r="BW385" s="40">
        <v>1.1315761947215599</v>
      </c>
      <c r="BX385" s="40">
        <v>0.25457501586776798</v>
      </c>
      <c r="BY385" s="40">
        <v>-0.147098779292473</v>
      </c>
      <c r="BZ385" s="40">
        <v>-0.191694826065471</v>
      </c>
      <c r="CA385" s="40">
        <v>-7.4994965677734102E-2</v>
      </c>
      <c r="CB385" s="40">
        <v>-7.1875162227102996E-2</v>
      </c>
      <c r="CC385" s="40">
        <v>-7.92060641674938E-3</v>
      </c>
      <c r="CD385" s="40">
        <v>0.108863306414449</v>
      </c>
      <c r="CE385" s="40">
        <v>3.9753208920875298E-2</v>
      </c>
      <c r="CF385" s="40">
        <v>3.9918847055125002E-2</v>
      </c>
      <c r="CG385" s="40">
        <v>2.1339586106877299E-2</v>
      </c>
      <c r="CH385" s="40">
        <v>3.8103465678767497E-2</v>
      </c>
      <c r="CI385" s="40">
        <v>1.3167385803588699E-2</v>
      </c>
      <c r="CJ385" s="40">
        <v>2.44334134319244E-2</v>
      </c>
      <c r="CK385" s="40">
        <v>-0.15219520514030199</v>
      </c>
      <c r="CL385" s="40">
        <v>8.3334816778362894E-2</v>
      </c>
      <c r="CM385" s="40">
        <v>-6.1977802440645099E-3</v>
      </c>
      <c r="CN385" s="40">
        <v>-1.050843353515E-2</v>
      </c>
      <c r="CO385" s="40">
        <v>8.4591915947068008E-3</v>
      </c>
      <c r="CP385" s="40">
        <v>0.21959191710972201</v>
      </c>
      <c r="CQ385" s="40">
        <v>1.0304622895623601</v>
      </c>
      <c r="CR385" s="40">
        <v>1.1102932425632801</v>
      </c>
      <c r="CS385" s="40">
        <v>1.21653022596162</v>
      </c>
      <c r="CT385" s="40">
        <v>1.15016070848727</v>
      </c>
      <c r="CU385" s="40">
        <v>1.17833489552994</v>
      </c>
      <c r="CV385" s="40">
        <v>0.29089664663989201</v>
      </c>
      <c r="CW385" s="40">
        <v>-9.8086183413805095E-2</v>
      </c>
      <c r="CX385" s="40">
        <v>-0.152622159306637</v>
      </c>
      <c r="CY385" s="40">
        <v>-4.6054588970893803E-2</v>
      </c>
      <c r="CZ385" s="40">
        <v>-2.77949385667766E-2</v>
      </c>
      <c r="DA385" s="40">
        <v>1.8662579648672E-2</v>
      </c>
      <c r="DB385" s="40">
        <v>0.13468583321792901</v>
      </c>
      <c r="DC385" s="40">
        <v>5.8332570025295301E-2</v>
      </c>
      <c r="DD385" s="40">
        <v>6.3703178904971694E-2</v>
      </c>
      <c r="DE385" s="40">
        <v>4.22070342947986E-2</v>
      </c>
      <c r="DF385" s="40">
        <v>5.9799129832976597E-2</v>
      </c>
      <c r="DG385" s="40">
        <v>3.8637441287322299E-2</v>
      </c>
      <c r="DH385" s="40">
        <v>5.4588339233025099E-2</v>
      </c>
      <c r="DI385" s="40">
        <v>-0.11877836295486401</v>
      </c>
      <c r="DJ385" s="40">
        <v>0.114686619548097</v>
      </c>
      <c r="DK385" s="40">
        <v>2.8919555966133902E-2</v>
      </c>
      <c r="DL385" s="40">
        <v>1.84159187484949E-3</v>
      </c>
      <c r="DM385" s="40">
        <v>2.0767006029443098E-2</v>
      </c>
      <c r="DN385" s="40">
        <v>0.26201639636922902</v>
      </c>
      <c r="DO385" s="40">
        <v>1.06422228219646</v>
      </c>
      <c r="DP385" s="40">
        <v>1.1641643111944699</v>
      </c>
      <c r="DQ385" s="40">
        <v>1.27258757899984</v>
      </c>
      <c r="DR385" s="40">
        <v>1.19678121355167</v>
      </c>
      <c r="DS385" s="40">
        <v>1.2250935963383101</v>
      </c>
      <c r="DT385" s="40">
        <v>0.32721827741201698</v>
      </c>
      <c r="DU385" s="40">
        <v>-4.9073587535137402E-2</v>
      </c>
      <c r="DV385" s="40">
        <v>-0.113549492547802</v>
      </c>
      <c r="DW385" s="40">
        <v>-1.7114212264053401E-2</v>
      </c>
      <c r="DX385" s="40">
        <v>1.62852850935498E-2</v>
      </c>
      <c r="DY385" s="40">
        <v>5.7044478272767901E-2</v>
      </c>
      <c r="DZ385" s="40">
        <v>0.171969460678914</v>
      </c>
      <c r="EA385" s="40">
        <v>8.5158216607136503E-2</v>
      </c>
      <c r="EB385" s="40">
        <v>9.8043976567676605E-2</v>
      </c>
      <c r="EC385" s="40">
        <v>7.2336315221519398E-2</v>
      </c>
      <c r="ED385" s="40">
        <v>9.1124223074244004E-2</v>
      </c>
      <c r="EE385" s="40">
        <v>7.5412156143581793E-2</v>
      </c>
      <c r="EF385" s="40">
        <v>9.8127262756586495E-2</v>
      </c>
      <c r="EG385" s="40">
        <v>-7.0529750243717396E-2</v>
      </c>
      <c r="EH385" s="40">
        <v>0.159953643321289</v>
      </c>
      <c r="EI385" s="40">
        <v>7.9623411969361402E-2</v>
      </c>
      <c r="EJ385" s="40">
        <v>1.9673067083466299E-2</v>
      </c>
      <c r="EK385" s="40">
        <v>3.8537535293906001E-2</v>
      </c>
      <c r="EL385" s="40">
        <v>0.32327060638420502</v>
      </c>
      <c r="EM385" s="40">
        <v>1.1129663496548801</v>
      </c>
      <c r="EN385" s="40">
        <v>1.2419455782662701</v>
      </c>
      <c r="EO385" s="40">
        <v>1.35352549352042</v>
      </c>
      <c r="EP385" s="40">
        <v>1.2640938183982899</v>
      </c>
      <c r="EQ385" s="40">
        <v>1.2926057338904</v>
      </c>
      <c r="ER385" s="40">
        <v>0.37966094349149498</v>
      </c>
      <c r="ES385" s="40">
        <v>2.1692816525277901E-2</v>
      </c>
      <c r="ET385" s="40">
        <v>-5.71347674347202E-2</v>
      </c>
      <c r="EU385" s="40">
        <v>2.4671095267235099E-2</v>
      </c>
      <c r="EV385" s="40">
        <v>7.99301270509582E-2</v>
      </c>
      <c r="EW385" s="40">
        <v>85.5</v>
      </c>
      <c r="EX385" s="40">
        <v>84</v>
      </c>
      <c r="EY385" s="40">
        <v>83</v>
      </c>
      <c r="EZ385" s="40">
        <v>81</v>
      </c>
      <c r="FA385" s="40">
        <v>79.5</v>
      </c>
      <c r="FB385" s="40">
        <v>78</v>
      </c>
      <c r="FC385" s="40">
        <v>77</v>
      </c>
      <c r="FD385" s="40">
        <v>79</v>
      </c>
      <c r="FE385" s="40">
        <v>82.5</v>
      </c>
      <c r="FF385" s="40">
        <v>89</v>
      </c>
      <c r="FG385" s="40">
        <v>94</v>
      </c>
      <c r="FH385" s="40">
        <v>97</v>
      </c>
      <c r="FI385" s="40">
        <v>99.5</v>
      </c>
      <c r="FJ385" s="40">
        <v>101.5</v>
      </c>
      <c r="FK385" s="40">
        <v>104.5</v>
      </c>
      <c r="FL385" s="40">
        <v>105.5</v>
      </c>
      <c r="FM385" s="40">
        <v>106.5</v>
      </c>
      <c r="FN385" s="40">
        <v>107</v>
      </c>
      <c r="FO385" s="40">
        <v>105.5</v>
      </c>
      <c r="FP385" s="40">
        <v>103.5</v>
      </c>
      <c r="FQ385" s="40">
        <v>99.5</v>
      </c>
      <c r="FR385" s="40">
        <v>95.5</v>
      </c>
      <c r="FS385" s="40">
        <v>92</v>
      </c>
      <c r="FT385" s="40">
        <v>88.5</v>
      </c>
      <c r="FU385" s="40">
        <v>1.5553882188264E-2</v>
      </c>
      <c r="FV385" s="40">
        <v>0</v>
      </c>
      <c r="FW385" s="40">
        <v>0</v>
      </c>
      <c r="FX385" s="41">
        <v>1</v>
      </c>
      <c r="FY385" s="22"/>
      <c r="FZ385" s="22"/>
    </row>
    <row r="386" spans="1:182" x14ac:dyDescent="0.2">
      <c r="A386" t="s">
        <v>42</v>
      </c>
      <c r="B386" t="s">
        <v>58</v>
      </c>
      <c r="C386" t="s">
        <v>3</v>
      </c>
      <c r="D386" t="s">
        <v>39</v>
      </c>
      <c r="E386" t="s">
        <v>1</v>
      </c>
      <c r="F386" s="22" t="s">
        <v>78</v>
      </c>
      <c r="G386" s="35">
        <v>43693</v>
      </c>
      <c r="H386" s="40">
        <v>702</v>
      </c>
      <c r="I386" s="40">
        <v>1.01248349861161</v>
      </c>
      <c r="J386" s="40">
        <v>0.89161535906772904</v>
      </c>
      <c r="K386" s="40">
        <v>0.804592552257265</v>
      </c>
      <c r="L386" s="40">
        <v>0.70627296248980997</v>
      </c>
      <c r="M386" s="40">
        <v>0.66059781531529305</v>
      </c>
      <c r="N386" s="40">
        <v>0.63462021407160396</v>
      </c>
      <c r="O386" s="40">
        <v>0.65848512472865095</v>
      </c>
      <c r="P386" s="40">
        <v>0.70189789797282098</v>
      </c>
      <c r="Q386" s="40">
        <v>0.75942868539463504</v>
      </c>
      <c r="R386" s="40">
        <v>0.89945586689745105</v>
      </c>
      <c r="S386" s="40">
        <v>1.07362674914418</v>
      </c>
      <c r="T386" s="40">
        <v>1.25960726136396</v>
      </c>
      <c r="U386" s="40">
        <v>1.4842629117995001</v>
      </c>
      <c r="V386" s="40">
        <v>1.72835712903848</v>
      </c>
      <c r="W386" s="40">
        <v>1.94150908355136</v>
      </c>
      <c r="X386" s="40">
        <v>2.14809119630995</v>
      </c>
      <c r="Y386" s="40">
        <v>2.2570795134161901</v>
      </c>
      <c r="Z386" s="40">
        <v>2.35325094707733</v>
      </c>
      <c r="AA386" s="40">
        <v>2.3257384915405201</v>
      </c>
      <c r="AB386" s="40">
        <v>2.2196442385358899</v>
      </c>
      <c r="AC386" s="40">
        <v>2.02790124930744</v>
      </c>
      <c r="AD386" s="40">
        <v>1.8338265476173099</v>
      </c>
      <c r="AE386" s="40">
        <v>1.54947997920778</v>
      </c>
      <c r="AF386" s="40">
        <v>1.2524848637292301</v>
      </c>
      <c r="AG386" s="40">
        <v>-4.3426298667098497E-2</v>
      </c>
      <c r="AH386" s="40">
        <v>-2.30345758467684E-2</v>
      </c>
      <c r="AI386" s="40">
        <v>-3.6624349504959198E-3</v>
      </c>
      <c r="AJ386" s="40">
        <v>-7.0044973564908101E-3</v>
      </c>
      <c r="AK386" s="40">
        <v>-1.1666030893117E-3</v>
      </c>
      <c r="AL386" s="40">
        <v>-6.6991099595757296E-3</v>
      </c>
      <c r="AM386" s="40">
        <v>-7.4349983829611098E-3</v>
      </c>
      <c r="AN386" s="40">
        <v>2.5415354687834202E-3</v>
      </c>
      <c r="AO386" s="40">
        <v>-3.4418872979885502E-2</v>
      </c>
      <c r="AP386" s="40">
        <v>-2.08199302428058E-2</v>
      </c>
      <c r="AQ386" s="40">
        <v>-3.3417428211743899E-2</v>
      </c>
      <c r="AR386" s="40">
        <v>8.2695368776410493E-3</v>
      </c>
      <c r="AS386" s="40">
        <v>-3.1514651734489203E-2</v>
      </c>
      <c r="AT386" s="40">
        <v>-3.3086064577476898E-2</v>
      </c>
      <c r="AU386" s="40">
        <v>0.39072918874654899</v>
      </c>
      <c r="AV386" s="40">
        <v>0.43510697074958798</v>
      </c>
      <c r="AW386" s="40">
        <v>0.490162015413666</v>
      </c>
      <c r="AX386" s="40">
        <v>0.52238394078450601</v>
      </c>
      <c r="AY386" s="40">
        <v>0.262727188738127</v>
      </c>
      <c r="AZ386" s="40">
        <v>-0.26689827962185098</v>
      </c>
      <c r="BA386" s="40">
        <v>-0.30832472780036602</v>
      </c>
      <c r="BB386" s="40">
        <v>-0.25595910652631798</v>
      </c>
      <c r="BC386" s="40">
        <v>-0.14343636029926099</v>
      </c>
      <c r="BD386" s="40">
        <v>-3.3317898911511303E-2</v>
      </c>
      <c r="BE386" s="40">
        <v>-2.75981370805423E-2</v>
      </c>
      <c r="BF386" s="40">
        <v>-1.19836934642662E-2</v>
      </c>
      <c r="BG386" s="40">
        <v>7.3665148267898399E-3</v>
      </c>
      <c r="BH386" s="40">
        <v>3.2144267313658301E-3</v>
      </c>
      <c r="BI386" s="40">
        <v>1.1344073586088301E-2</v>
      </c>
      <c r="BJ386" s="40">
        <v>2.54633518873726E-3</v>
      </c>
      <c r="BK386" s="40">
        <v>2.7092466231006299E-3</v>
      </c>
      <c r="BL386" s="40">
        <v>1.2521858380304699E-2</v>
      </c>
      <c r="BM386" s="40">
        <v>-2.1937372804744001E-2</v>
      </c>
      <c r="BN386" s="40">
        <v>-1.1474134966151199E-2</v>
      </c>
      <c r="BO386" s="40">
        <v>-2.38385214168398E-2</v>
      </c>
      <c r="BP386" s="40">
        <v>1.57876256245368E-2</v>
      </c>
      <c r="BQ386" s="40">
        <v>-2.3905107215079598E-2</v>
      </c>
      <c r="BR386" s="40">
        <v>-6.10964056166503E-3</v>
      </c>
      <c r="BS386" s="40">
        <v>0.421380188619635</v>
      </c>
      <c r="BT386" s="40">
        <v>0.46780601962990698</v>
      </c>
      <c r="BU386" s="40">
        <v>0.52075648683767595</v>
      </c>
      <c r="BV386" s="40">
        <v>0.54824895426917997</v>
      </c>
      <c r="BW386" s="40">
        <v>0.293718382498244</v>
      </c>
      <c r="BX386" s="40">
        <v>-0.24228571510319999</v>
      </c>
      <c r="BY386" s="40">
        <v>-0.28087396065977699</v>
      </c>
      <c r="BZ386" s="40">
        <v>-0.23756077793666999</v>
      </c>
      <c r="CA386" s="40">
        <v>-0.12928579133211801</v>
      </c>
      <c r="CB386" s="40">
        <v>-2.0495602662911599E-2</v>
      </c>
      <c r="CC386" s="40">
        <v>-1.6635600582547799E-2</v>
      </c>
      <c r="CD386" s="40">
        <v>-4.3298859901170304E-3</v>
      </c>
      <c r="CE386" s="40">
        <v>1.50051318453788E-2</v>
      </c>
      <c r="CF386" s="40">
        <v>1.0292022425013101E-2</v>
      </c>
      <c r="CG386" s="40">
        <v>2.00089301405709E-2</v>
      </c>
      <c r="CH386" s="40">
        <v>8.9497023343363593E-3</v>
      </c>
      <c r="CI386" s="40">
        <v>9.7351198121894498E-3</v>
      </c>
      <c r="CJ386" s="40">
        <v>1.9434199626065699E-2</v>
      </c>
      <c r="CK386" s="40">
        <v>-1.3292723805460999E-2</v>
      </c>
      <c r="CL386" s="40">
        <v>-5.0012656273562698E-3</v>
      </c>
      <c r="CM386" s="40">
        <v>-1.7204199750625902E-2</v>
      </c>
      <c r="CN386" s="40">
        <v>2.09946309885083E-2</v>
      </c>
      <c r="CO386" s="40">
        <v>-1.8634759861663901E-2</v>
      </c>
      <c r="CP386" s="40">
        <v>1.25741485342143E-2</v>
      </c>
      <c r="CQ386" s="40">
        <v>0.442608977760512</v>
      </c>
      <c r="CR386" s="40">
        <v>0.490453281274283</v>
      </c>
      <c r="CS386" s="40">
        <v>0.54194612454692304</v>
      </c>
      <c r="CT386" s="40">
        <v>0.56616298381685004</v>
      </c>
      <c r="CU386" s="40">
        <v>0.31518278888895601</v>
      </c>
      <c r="CV386" s="40">
        <v>-0.225239127894099</v>
      </c>
      <c r="CW386" s="40">
        <v>-0.26186164296065401</v>
      </c>
      <c r="CX386" s="40">
        <v>-0.224818151601757</v>
      </c>
      <c r="CY386" s="40">
        <v>-0.119485150371929</v>
      </c>
      <c r="CZ386" s="40">
        <v>-1.1614919341308301E-2</v>
      </c>
      <c r="DA386" s="40">
        <v>-5.6730640845533099E-3</v>
      </c>
      <c r="DB386" s="40">
        <v>3.3239214840321499E-3</v>
      </c>
      <c r="DC386" s="40">
        <v>2.2643748863967701E-2</v>
      </c>
      <c r="DD386" s="40">
        <v>1.7369618118660401E-2</v>
      </c>
      <c r="DE386" s="40">
        <v>2.8673786695053501E-2</v>
      </c>
      <c r="DF386" s="40">
        <v>1.53530694799355E-2</v>
      </c>
      <c r="DG386" s="40">
        <v>1.6760993001278299E-2</v>
      </c>
      <c r="DH386" s="40">
        <v>2.6346540871826699E-2</v>
      </c>
      <c r="DI386" s="40">
        <v>-4.6480748061779303E-3</v>
      </c>
      <c r="DJ386" s="40">
        <v>1.4716037114386299E-3</v>
      </c>
      <c r="DK386" s="40">
        <v>-1.0569878084412E-2</v>
      </c>
      <c r="DL386" s="40">
        <v>2.6201636352479799E-2</v>
      </c>
      <c r="DM386" s="40">
        <v>-1.33644125082482E-2</v>
      </c>
      <c r="DN386" s="40">
        <v>3.1257937630093602E-2</v>
      </c>
      <c r="DO386" s="40">
        <v>0.463837766901389</v>
      </c>
      <c r="DP386" s="40">
        <v>0.51310054291865903</v>
      </c>
      <c r="DQ386" s="40">
        <v>0.56313576225617001</v>
      </c>
      <c r="DR386" s="40">
        <v>0.58407701336452</v>
      </c>
      <c r="DS386" s="40">
        <v>0.33664719527966802</v>
      </c>
      <c r="DT386" s="40">
        <v>-0.20819254068499901</v>
      </c>
      <c r="DU386" s="40">
        <v>-0.24284932526153</v>
      </c>
      <c r="DV386" s="40">
        <v>-0.21207552526684501</v>
      </c>
      <c r="DW386" s="40">
        <v>-0.10968450941174</v>
      </c>
      <c r="DX386" s="40">
        <v>-2.7342360197049401E-3</v>
      </c>
      <c r="DY386" s="40">
        <v>1.0155097502002899E-2</v>
      </c>
      <c r="DZ386" s="40">
        <v>1.4374803866534299E-2</v>
      </c>
      <c r="EA386" s="40">
        <v>3.3672698641253503E-2</v>
      </c>
      <c r="EB386" s="40">
        <v>2.7588542206517099E-2</v>
      </c>
      <c r="EC386" s="40">
        <v>4.1184463370453499E-2</v>
      </c>
      <c r="ED386" s="40">
        <v>2.45985146282484E-2</v>
      </c>
      <c r="EE386" s="40">
        <v>2.6905238007340002E-2</v>
      </c>
      <c r="EF386" s="40">
        <v>3.6326863783347901E-2</v>
      </c>
      <c r="EG386" s="40">
        <v>7.83342536896354E-3</v>
      </c>
      <c r="EH386" s="40">
        <v>1.08173989880932E-2</v>
      </c>
      <c r="EI386" s="40">
        <v>-9.9097128950785302E-4</v>
      </c>
      <c r="EJ386" s="40">
        <v>3.37197250993755E-2</v>
      </c>
      <c r="EK386" s="40">
        <v>-5.7548679888385201E-3</v>
      </c>
      <c r="EL386" s="40">
        <v>5.8234361645905598E-2</v>
      </c>
      <c r="EM386" s="40">
        <v>0.49448876677447501</v>
      </c>
      <c r="EN386" s="40">
        <v>0.54579959179897797</v>
      </c>
      <c r="EO386" s="40">
        <v>0.59373023368017996</v>
      </c>
      <c r="EP386" s="40">
        <v>0.60994202684919396</v>
      </c>
      <c r="EQ386" s="40">
        <v>0.36763838903978402</v>
      </c>
      <c r="ER386" s="40">
        <v>-0.183579976166348</v>
      </c>
      <c r="ES386" s="40">
        <v>-0.215398558120941</v>
      </c>
      <c r="ET386" s="40">
        <v>-0.19367719667719699</v>
      </c>
      <c r="EU386" s="40">
        <v>-9.5533940444596399E-2</v>
      </c>
      <c r="EV386" s="40">
        <v>1.0088060228894699E-2</v>
      </c>
      <c r="EW386" s="40">
        <v>85.5</v>
      </c>
      <c r="EX386" s="40">
        <v>84</v>
      </c>
      <c r="EY386" s="40">
        <v>83</v>
      </c>
      <c r="EZ386" s="40">
        <v>81</v>
      </c>
      <c r="FA386" s="40">
        <v>79.5</v>
      </c>
      <c r="FB386" s="40">
        <v>78</v>
      </c>
      <c r="FC386" s="40">
        <v>77</v>
      </c>
      <c r="FD386" s="40">
        <v>79</v>
      </c>
      <c r="FE386" s="40">
        <v>82.5</v>
      </c>
      <c r="FF386" s="40">
        <v>89</v>
      </c>
      <c r="FG386" s="40">
        <v>94</v>
      </c>
      <c r="FH386" s="40">
        <v>97</v>
      </c>
      <c r="FI386" s="40">
        <v>99.5</v>
      </c>
      <c r="FJ386" s="40">
        <v>101.5</v>
      </c>
      <c r="FK386" s="40">
        <v>104.5</v>
      </c>
      <c r="FL386" s="40">
        <v>105.5</v>
      </c>
      <c r="FM386" s="40">
        <v>106.5</v>
      </c>
      <c r="FN386" s="40">
        <v>107</v>
      </c>
      <c r="FO386" s="40">
        <v>105.5</v>
      </c>
      <c r="FP386" s="40">
        <v>103.5</v>
      </c>
      <c r="FQ386" s="40">
        <v>99.5</v>
      </c>
      <c r="FR386" s="40">
        <v>95.5</v>
      </c>
      <c r="FS386" s="40">
        <v>92</v>
      </c>
      <c r="FT386" s="40">
        <v>88.5</v>
      </c>
      <c r="FU386" s="40">
        <v>5.6743195488932897E-2</v>
      </c>
      <c r="FV386" s="40">
        <v>0</v>
      </c>
      <c r="FW386" s="40">
        <v>0</v>
      </c>
      <c r="FX386" s="41">
        <v>1</v>
      </c>
      <c r="FY386" s="22"/>
      <c r="FZ386" s="22"/>
    </row>
    <row r="387" spans="1:182" x14ac:dyDescent="0.2">
      <c r="A387" t="s">
        <v>42</v>
      </c>
      <c r="B387" t="s">
        <v>58</v>
      </c>
      <c r="C387" t="s">
        <v>3</v>
      </c>
      <c r="D387" t="s">
        <v>39</v>
      </c>
      <c r="E387" t="s">
        <v>77</v>
      </c>
      <c r="F387" s="22" t="s">
        <v>1</v>
      </c>
      <c r="G387" s="35">
        <v>43693</v>
      </c>
      <c r="H387" s="40">
        <v>2846</v>
      </c>
      <c r="I387" s="40">
        <v>4.6830797153205603</v>
      </c>
      <c r="J387" s="40">
        <v>4.15122205065913</v>
      </c>
      <c r="K387" s="40">
        <v>3.7451115323383202</v>
      </c>
      <c r="L387" s="40">
        <v>3.3485023583124698</v>
      </c>
      <c r="M387" s="40">
        <v>3.1597163278187201</v>
      </c>
      <c r="N387" s="40">
        <v>3.0576181611854101</v>
      </c>
      <c r="O387" s="40">
        <v>3.17295818172982</v>
      </c>
      <c r="P387" s="40">
        <v>3.3524525975803101</v>
      </c>
      <c r="Q387" s="40">
        <v>3.58837306807597</v>
      </c>
      <c r="R387" s="40">
        <v>4.0705575011364798</v>
      </c>
      <c r="S387" s="40">
        <v>4.6008153521701898</v>
      </c>
      <c r="T387" s="40">
        <v>5.2317200949217</v>
      </c>
      <c r="U387" s="40">
        <v>6.0911212644727204</v>
      </c>
      <c r="V387" s="40">
        <v>7.0685531778442403</v>
      </c>
      <c r="W387" s="40">
        <v>7.9748886813148196</v>
      </c>
      <c r="X387" s="40">
        <v>8.7923702065686893</v>
      </c>
      <c r="Y387" s="40">
        <v>9.3332261738448707</v>
      </c>
      <c r="Z387" s="40">
        <v>9.7949383662705198</v>
      </c>
      <c r="AA387" s="40">
        <v>9.7551399175725209</v>
      </c>
      <c r="AB387" s="40">
        <v>9.3267198126370605</v>
      </c>
      <c r="AC387" s="40">
        <v>8.5588692129634598</v>
      </c>
      <c r="AD387" s="40">
        <v>7.8493987434881198</v>
      </c>
      <c r="AE387" s="40">
        <v>6.7347189010595701</v>
      </c>
      <c r="AF387" s="40">
        <v>5.5847669956958503</v>
      </c>
      <c r="AG387" s="40">
        <v>-5.4844557446923903E-2</v>
      </c>
      <c r="AH387" s="40">
        <v>3.8670799652683198E-2</v>
      </c>
      <c r="AI387" s="40">
        <v>-3.0479935660784E-2</v>
      </c>
      <c r="AJ387" s="40">
        <v>-1.9163002700561298E-2</v>
      </c>
      <c r="AK387" s="40">
        <v>1.2177131470892701E-3</v>
      </c>
      <c r="AL387" s="40">
        <v>2.3436551577205401E-2</v>
      </c>
      <c r="AM387" s="40">
        <v>-2.3346444783837E-2</v>
      </c>
      <c r="AN387" s="40">
        <v>-1.3118369497489299E-2</v>
      </c>
      <c r="AO387" s="40">
        <v>-0.12708550483596101</v>
      </c>
      <c r="AP387" s="40">
        <v>-1.0888418928898099E-2</v>
      </c>
      <c r="AQ387" s="40">
        <v>-7.4499855074791593E-2</v>
      </c>
      <c r="AR387" s="40">
        <v>-2.6512236082549299E-2</v>
      </c>
      <c r="AS387" s="40">
        <v>-3.9091869806079101E-2</v>
      </c>
      <c r="AT387" s="40">
        <v>6.9344639376294995E-2</v>
      </c>
      <c r="AU387" s="40">
        <v>0.79689181807795395</v>
      </c>
      <c r="AV387" s="40">
        <v>1.00367962108652</v>
      </c>
      <c r="AW387" s="40">
        <v>1.0714455080448699</v>
      </c>
      <c r="AX387" s="40">
        <v>1.14009430343834</v>
      </c>
      <c r="AY387" s="40">
        <v>0.96929636374352002</v>
      </c>
      <c r="AZ387" s="40">
        <v>8.2519148363204703E-4</v>
      </c>
      <c r="BA387" s="40">
        <v>-0.364074906901243</v>
      </c>
      <c r="BB387" s="40">
        <v>-0.31657180399200902</v>
      </c>
      <c r="BC387" s="40">
        <v>-0.110038339604889</v>
      </c>
      <c r="BD387" s="40">
        <v>-0.117188860138222</v>
      </c>
      <c r="BE387" s="40">
        <v>-2.2748824916252099E-2</v>
      </c>
      <c r="BF387" s="40">
        <v>7.0383033669301306E-2</v>
      </c>
      <c r="BG387" s="40">
        <v>-9.8739969562965601E-4</v>
      </c>
      <c r="BH387" s="40">
        <v>1.34738805936264E-2</v>
      </c>
      <c r="BI387" s="40">
        <v>2.7742716194864701E-2</v>
      </c>
      <c r="BJ387" s="40">
        <v>5.12394532521726E-2</v>
      </c>
      <c r="BK387" s="40">
        <v>9.2397620371007499E-3</v>
      </c>
      <c r="BL387" s="40">
        <v>2.57912903611488E-2</v>
      </c>
      <c r="BM387" s="40">
        <v>-9.3073741968284607E-2</v>
      </c>
      <c r="BN387" s="40">
        <v>2.3204191230183999E-2</v>
      </c>
      <c r="BO387" s="40">
        <v>-3.9751711937658203E-2</v>
      </c>
      <c r="BP387" s="40">
        <v>-6.1243922607203899E-3</v>
      </c>
      <c r="BQ387" s="40">
        <v>-1.88705156817679E-2</v>
      </c>
      <c r="BR387" s="40">
        <v>0.1190107535112</v>
      </c>
      <c r="BS387" s="40">
        <v>0.85489956116903199</v>
      </c>
      <c r="BT387" s="40">
        <v>1.0625557560365899</v>
      </c>
      <c r="BU387" s="40">
        <v>1.14367194101338</v>
      </c>
      <c r="BV387" s="40">
        <v>1.1989186598719901</v>
      </c>
      <c r="BW387" s="40">
        <v>1.05946390160364</v>
      </c>
      <c r="BX387" s="40">
        <v>6.8641130493764496E-2</v>
      </c>
      <c r="BY387" s="40">
        <v>-0.29546396611464099</v>
      </c>
      <c r="BZ387" s="40">
        <v>-0.262626170828821</v>
      </c>
      <c r="CA387" s="40">
        <v>-7.9735614809241503E-2</v>
      </c>
      <c r="CB387" s="40">
        <v>-7.7103502061252605E-2</v>
      </c>
      <c r="CC387" s="40">
        <v>-5.1941833777684296E-4</v>
      </c>
      <c r="CD387" s="40">
        <v>9.2346830345182901E-2</v>
      </c>
      <c r="CE387" s="40">
        <v>1.9439040871607801E-2</v>
      </c>
      <c r="CF387" s="40">
        <v>3.6078086542421402E-2</v>
      </c>
      <c r="CG387" s="40">
        <v>4.6113852503432001E-2</v>
      </c>
      <c r="CH387" s="40">
        <v>7.0495658257108698E-2</v>
      </c>
      <c r="CI387" s="40">
        <v>3.1808869614896998E-2</v>
      </c>
      <c r="CJ387" s="40">
        <v>5.2740002249910899E-2</v>
      </c>
      <c r="CK387" s="40">
        <v>-6.9517298615145703E-2</v>
      </c>
      <c r="CL387" s="40">
        <v>4.68166291710677E-2</v>
      </c>
      <c r="CM387" s="40">
        <v>-1.56852538531067E-2</v>
      </c>
      <c r="CN387" s="40">
        <v>7.9961662634006996E-3</v>
      </c>
      <c r="CO387" s="40">
        <v>-4.8652674149750599E-3</v>
      </c>
      <c r="CP387" s="40">
        <v>0.15340935286464</v>
      </c>
      <c r="CQ387" s="40">
        <v>0.89507554732666295</v>
      </c>
      <c r="CR387" s="40">
        <v>1.10333318775041</v>
      </c>
      <c r="CS387" s="40">
        <v>1.1936957484661499</v>
      </c>
      <c r="CT387" s="40">
        <v>1.2396602299430699</v>
      </c>
      <c r="CU387" s="40">
        <v>1.12191366365089</v>
      </c>
      <c r="CV387" s="40">
        <v>0.11561024326652</v>
      </c>
      <c r="CW387" s="40">
        <v>-0.24794423753329201</v>
      </c>
      <c r="CX387" s="40">
        <v>-0.225263589632962</v>
      </c>
      <c r="CY387" s="40">
        <v>-5.8748039926058801E-2</v>
      </c>
      <c r="CZ387" s="40">
        <v>-4.9340505167968798E-2</v>
      </c>
      <c r="DA387" s="40">
        <v>2.1709988240698402E-2</v>
      </c>
      <c r="DB387" s="40">
        <v>0.11431062702106499</v>
      </c>
      <c r="DC387" s="40">
        <v>3.9865481438845198E-2</v>
      </c>
      <c r="DD387" s="40">
        <v>5.8682292491216301E-2</v>
      </c>
      <c r="DE387" s="40">
        <v>6.4484988811999405E-2</v>
      </c>
      <c r="DF387" s="40">
        <v>8.9751863262044804E-2</v>
      </c>
      <c r="DG387" s="40">
        <v>5.4377977192693203E-2</v>
      </c>
      <c r="DH387" s="40">
        <v>7.9688714138672997E-2</v>
      </c>
      <c r="DI387" s="40">
        <v>-4.59608552620068E-2</v>
      </c>
      <c r="DJ387" s="40">
        <v>7.0429067111951293E-2</v>
      </c>
      <c r="DK387" s="40">
        <v>8.3812042314447797E-3</v>
      </c>
      <c r="DL387" s="40">
        <v>2.2116724787521799E-2</v>
      </c>
      <c r="DM387" s="40">
        <v>9.1399808518178201E-3</v>
      </c>
      <c r="DN387" s="40">
        <v>0.18780795221808</v>
      </c>
      <c r="DO387" s="40">
        <v>0.93525153348429402</v>
      </c>
      <c r="DP387" s="40">
        <v>1.1441106194642201</v>
      </c>
      <c r="DQ387" s="40">
        <v>1.24371955591893</v>
      </c>
      <c r="DR387" s="40">
        <v>1.2804018000141399</v>
      </c>
      <c r="DS387" s="40">
        <v>1.1843634256981399</v>
      </c>
      <c r="DT387" s="40">
        <v>0.16257935603927501</v>
      </c>
      <c r="DU387" s="40">
        <v>-0.200424508951944</v>
      </c>
      <c r="DV387" s="40">
        <v>-0.187901008437103</v>
      </c>
      <c r="DW387" s="40">
        <v>-3.7760465042876099E-2</v>
      </c>
      <c r="DX387" s="40">
        <v>-2.1577508274684999E-2</v>
      </c>
      <c r="DY387" s="40">
        <v>5.3805720771370198E-2</v>
      </c>
      <c r="DZ387" s="40">
        <v>0.146022861037683</v>
      </c>
      <c r="EA387" s="40">
        <v>6.9358017403999495E-2</v>
      </c>
      <c r="EB387" s="40">
        <v>9.1319175785403994E-2</v>
      </c>
      <c r="EC387" s="40">
        <v>9.1009991859774805E-2</v>
      </c>
      <c r="ED387" s="40">
        <v>0.117554764937012</v>
      </c>
      <c r="EE387" s="40">
        <v>8.6964184013630999E-2</v>
      </c>
      <c r="EF387" s="40">
        <v>0.118598373997311</v>
      </c>
      <c r="EG387" s="40">
        <v>-1.19490923943302E-2</v>
      </c>
      <c r="EH387" s="40">
        <v>0.10452167727103299</v>
      </c>
      <c r="EI387" s="40">
        <v>4.3129347368578097E-2</v>
      </c>
      <c r="EJ387" s="40">
        <v>4.2504568609350701E-2</v>
      </c>
      <c r="EK387" s="40">
        <v>2.9361334976129E-2</v>
      </c>
      <c r="EL387" s="40">
        <v>0.23747406635298501</v>
      </c>
      <c r="EM387" s="40">
        <v>0.99325927657537205</v>
      </c>
      <c r="EN387" s="40">
        <v>1.2029867544143</v>
      </c>
      <c r="EO387" s="40">
        <v>1.3159459888874401</v>
      </c>
      <c r="EP387" s="40">
        <v>1.3392261564478001</v>
      </c>
      <c r="EQ387" s="40">
        <v>1.27453096355826</v>
      </c>
      <c r="ER387" s="40">
        <v>0.23039529504940701</v>
      </c>
      <c r="ES387" s="40">
        <v>-0.13181356816534101</v>
      </c>
      <c r="ET387" s="40">
        <v>-0.13395537527391399</v>
      </c>
      <c r="EU387" s="40">
        <v>-7.4577402472290498E-3</v>
      </c>
      <c r="EV387" s="40">
        <v>1.8507849802283999E-2</v>
      </c>
      <c r="EW387" s="40">
        <v>85.5</v>
      </c>
      <c r="EX387" s="40">
        <v>84</v>
      </c>
      <c r="EY387" s="40">
        <v>83</v>
      </c>
      <c r="EZ387" s="40">
        <v>81</v>
      </c>
      <c r="FA387" s="40">
        <v>79.5</v>
      </c>
      <c r="FB387" s="40">
        <v>78</v>
      </c>
      <c r="FC387" s="40">
        <v>77</v>
      </c>
      <c r="FD387" s="40">
        <v>79</v>
      </c>
      <c r="FE387" s="40">
        <v>82.5</v>
      </c>
      <c r="FF387" s="40">
        <v>89</v>
      </c>
      <c r="FG387" s="40">
        <v>94</v>
      </c>
      <c r="FH387" s="40">
        <v>97</v>
      </c>
      <c r="FI387" s="40">
        <v>99.5</v>
      </c>
      <c r="FJ387" s="40">
        <v>101.5</v>
      </c>
      <c r="FK387" s="40">
        <v>104.5</v>
      </c>
      <c r="FL387" s="40">
        <v>105.5</v>
      </c>
      <c r="FM387" s="40">
        <v>106.5</v>
      </c>
      <c r="FN387" s="40">
        <v>107</v>
      </c>
      <c r="FO387" s="40">
        <v>105.5</v>
      </c>
      <c r="FP387" s="40">
        <v>103.5</v>
      </c>
      <c r="FQ387" s="40">
        <v>99.5</v>
      </c>
      <c r="FR387" s="40">
        <v>95.5</v>
      </c>
      <c r="FS387" s="40">
        <v>92</v>
      </c>
      <c r="FT387" s="40">
        <v>88.5</v>
      </c>
      <c r="FU387" s="40">
        <v>3.1380551570393399E-2</v>
      </c>
      <c r="FV387" s="40">
        <v>0</v>
      </c>
      <c r="FW387" s="40">
        <v>0</v>
      </c>
      <c r="FX387" s="41">
        <v>1</v>
      </c>
      <c r="FY387" s="22"/>
      <c r="FZ387" s="22"/>
    </row>
    <row r="388" spans="1:182" x14ac:dyDescent="0.2">
      <c r="A388" t="s">
        <v>42</v>
      </c>
      <c r="B388" t="s">
        <v>58</v>
      </c>
      <c r="C388" t="s">
        <v>3</v>
      </c>
      <c r="D388" t="s">
        <v>39</v>
      </c>
      <c r="E388" t="s">
        <v>77</v>
      </c>
      <c r="F388" s="22" t="s">
        <v>77</v>
      </c>
      <c r="G388" s="35">
        <v>43693</v>
      </c>
      <c r="H388" s="40">
        <v>2550</v>
      </c>
      <c r="I388" s="40">
        <v>4.2155417696267303</v>
      </c>
      <c r="J388" s="40">
        <v>3.74138576920924</v>
      </c>
      <c r="K388" s="40">
        <v>3.3787340384085098</v>
      </c>
      <c r="L388" s="40">
        <v>3.0235262478797602</v>
      </c>
      <c r="M388" s="40">
        <v>2.8551552815023999</v>
      </c>
      <c r="N388" s="40">
        <v>2.7571935398367899</v>
      </c>
      <c r="O388" s="40">
        <v>2.84889141103812</v>
      </c>
      <c r="P388" s="40">
        <v>3.0072309155074</v>
      </c>
      <c r="Q388" s="40">
        <v>3.2189469761410701</v>
      </c>
      <c r="R388" s="40">
        <v>3.65947049072747</v>
      </c>
      <c r="S388" s="40">
        <v>4.1405680110590897</v>
      </c>
      <c r="T388" s="40">
        <v>4.6941859107494199</v>
      </c>
      <c r="U388" s="40">
        <v>5.4683248326035798</v>
      </c>
      <c r="V388" s="40">
        <v>6.35130926612353</v>
      </c>
      <c r="W388" s="40">
        <v>7.1778374513801504</v>
      </c>
      <c r="X388" s="40">
        <v>7.8984743154744104</v>
      </c>
      <c r="Y388" s="40">
        <v>8.3691870632885603</v>
      </c>
      <c r="Z388" s="40">
        <v>8.7560719242942806</v>
      </c>
      <c r="AA388" s="40">
        <v>8.71800056286272</v>
      </c>
      <c r="AB388" s="40">
        <v>8.3162610261224597</v>
      </c>
      <c r="AC388" s="40">
        <v>7.6355647773066702</v>
      </c>
      <c r="AD388" s="40">
        <v>7.0169689023156501</v>
      </c>
      <c r="AE388" s="40">
        <v>6.0287797263993701</v>
      </c>
      <c r="AF388" s="40">
        <v>5.00752167539693</v>
      </c>
      <c r="AG388" s="40">
        <v>-4.6544926547525199E-2</v>
      </c>
      <c r="AH388" s="40">
        <v>5.00403031963522E-2</v>
      </c>
      <c r="AI388" s="40">
        <v>-1.90158698662607E-2</v>
      </c>
      <c r="AJ388" s="40">
        <v>-8.1863892164991993E-3</v>
      </c>
      <c r="AK388" s="40">
        <v>1.11353898815813E-2</v>
      </c>
      <c r="AL388" s="40">
        <v>3.2027544629612201E-2</v>
      </c>
      <c r="AM388" s="40">
        <v>-8.7368240774856696E-3</v>
      </c>
      <c r="AN388" s="40">
        <v>1.2014288657583401E-3</v>
      </c>
      <c r="AO388" s="40">
        <v>-0.106060960559397</v>
      </c>
      <c r="AP388" s="40">
        <v>8.2383003001941808E-3</v>
      </c>
      <c r="AQ388" s="40">
        <v>-5.5046454360658602E-2</v>
      </c>
      <c r="AR388" s="40">
        <v>-3.7971742131188403E-2</v>
      </c>
      <c r="AS388" s="40">
        <v>-2.21129362721364E-2</v>
      </c>
      <c r="AT388" s="40">
        <v>9.3775160528410006E-2</v>
      </c>
      <c r="AU388" s="40">
        <v>0.66542771156741998</v>
      </c>
      <c r="AV388" s="40">
        <v>0.83842257609760396</v>
      </c>
      <c r="AW388" s="40">
        <v>0.86374763993040804</v>
      </c>
      <c r="AX388" s="40">
        <v>0.89897635679126198</v>
      </c>
      <c r="AY388" s="40">
        <v>0.81707451268368203</v>
      </c>
      <c r="AZ388" s="40">
        <v>0.104980795959374</v>
      </c>
      <c r="BA388" s="40">
        <v>-0.236328732627578</v>
      </c>
      <c r="BB388" s="40">
        <v>-0.194102087494821</v>
      </c>
      <c r="BC388" s="40">
        <v>-5.6618308416583898E-2</v>
      </c>
      <c r="BD388" s="40">
        <v>-9.8590405274578297E-2</v>
      </c>
      <c r="BE388" s="40">
        <v>-1.68112032794385E-2</v>
      </c>
      <c r="BF388" s="40">
        <v>7.6690225349878197E-2</v>
      </c>
      <c r="BG388" s="40">
        <v>6.3484339983828101E-3</v>
      </c>
      <c r="BH388" s="40">
        <v>1.9753957876645401E-2</v>
      </c>
      <c r="BI388" s="40">
        <v>3.0497468824007602E-2</v>
      </c>
      <c r="BJ388" s="40">
        <v>5.5742191661112203E-2</v>
      </c>
      <c r="BK388" s="40">
        <v>1.7410574503283399E-2</v>
      </c>
      <c r="BL388" s="40">
        <v>3.3956701936160801E-2</v>
      </c>
      <c r="BM388" s="40">
        <v>-7.5629185483152894E-2</v>
      </c>
      <c r="BN388" s="40">
        <v>3.8939374613465999E-2</v>
      </c>
      <c r="BO388" s="40">
        <v>-2.1425567993242599E-2</v>
      </c>
      <c r="BP388" s="40">
        <v>-1.9828242467877101E-2</v>
      </c>
      <c r="BQ388" s="40">
        <v>-4.0919212519656004E-3</v>
      </c>
      <c r="BR388" s="40">
        <v>0.132896265988039</v>
      </c>
      <c r="BS388" s="40">
        <v>0.71044554238342095</v>
      </c>
      <c r="BT388" s="40">
        <v>0.88326746230417896</v>
      </c>
      <c r="BU388" s="40">
        <v>0.92347332833877105</v>
      </c>
      <c r="BV388" s="40">
        <v>0.94651160577418603</v>
      </c>
      <c r="BW388" s="40">
        <v>0.897738730953901</v>
      </c>
      <c r="BX388" s="40">
        <v>0.16626936597716199</v>
      </c>
      <c r="BY388" s="40">
        <v>-0.17259231579808601</v>
      </c>
      <c r="BZ388" s="40">
        <v>-0.14234308098435899</v>
      </c>
      <c r="CA388" s="40">
        <v>-2.3768549062688701E-2</v>
      </c>
      <c r="CB388" s="40">
        <v>-5.8226849314930697E-2</v>
      </c>
      <c r="CC388" s="40">
        <v>3.7822828790882801E-3</v>
      </c>
      <c r="CD388" s="40">
        <v>9.5147880250551195E-2</v>
      </c>
      <c r="CE388" s="40">
        <v>2.3915673588516199E-2</v>
      </c>
      <c r="CF388" s="40">
        <v>3.9105357159515297E-2</v>
      </c>
      <c r="CG388" s="40">
        <v>4.3907585717411303E-2</v>
      </c>
      <c r="CH388" s="40">
        <v>7.2166883953910493E-2</v>
      </c>
      <c r="CI388" s="40">
        <v>3.5520183108287397E-2</v>
      </c>
      <c r="CJ388" s="40">
        <v>5.66429042833149E-2</v>
      </c>
      <c r="CK388" s="40">
        <v>-5.45522307687503E-2</v>
      </c>
      <c r="CL388" s="40">
        <v>6.0202845159075501E-2</v>
      </c>
      <c r="CM388" s="40">
        <v>1.8601554865311199E-3</v>
      </c>
      <c r="CN388" s="40">
        <v>-7.2621098710669201E-3</v>
      </c>
      <c r="CO388" s="40">
        <v>8.3893788541267496E-3</v>
      </c>
      <c r="CP388" s="40">
        <v>0.15999142445592801</v>
      </c>
      <c r="CQ388" s="40">
        <v>0.74162475487011403</v>
      </c>
      <c r="CR388" s="40">
        <v>0.91432689388122002</v>
      </c>
      <c r="CS388" s="40">
        <v>0.96483915818982802</v>
      </c>
      <c r="CT388" s="40">
        <v>0.97943437441455405</v>
      </c>
      <c r="CU388" s="40">
        <v>0.95360652280286395</v>
      </c>
      <c r="CV388" s="40">
        <v>0.20871764286994901</v>
      </c>
      <c r="CW388" s="40">
        <v>-0.12844866766031701</v>
      </c>
      <c r="CX388" s="40">
        <v>-0.10649495074712401</v>
      </c>
      <c r="CY388" s="40">
        <v>-1.01690580341832E-3</v>
      </c>
      <c r="CZ388" s="40">
        <v>-3.0271173415569601E-2</v>
      </c>
      <c r="DA388" s="40">
        <v>2.4375769037615101E-2</v>
      </c>
      <c r="DB388" s="40">
        <v>0.113605535151224</v>
      </c>
      <c r="DC388" s="40">
        <v>4.1482913178649598E-2</v>
      </c>
      <c r="DD388" s="40">
        <v>5.8456756442385203E-2</v>
      </c>
      <c r="DE388" s="40">
        <v>5.7317702610814897E-2</v>
      </c>
      <c r="DF388" s="40">
        <v>8.8591576246708895E-2</v>
      </c>
      <c r="DG388" s="40">
        <v>5.3629791713291401E-2</v>
      </c>
      <c r="DH388" s="40">
        <v>7.9329106630469007E-2</v>
      </c>
      <c r="DI388" s="40">
        <v>-3.3475276054347802E-2</v>
      </c>
      <c r="DJ388" s="40">
        <v>8.1466315704685002E-2</v>
      </c>
      <c r="DK388" s="40">
        <v>2.5145878966304901E-2</v>
      </c>
      <c r="DL388" s="40">
        <v>5.3040227257432201E-3</v>
      </c>
      <c r="DM388" s="40">
        <v>2.0870678960219099E-2</v>
      </c>
      <c r="DN388" s="40">
        <v>0.187086582923816</v>
      </c>
      <c r="DO388" s="40">
        <v>0.77280396735680701</v>
      </c>
      <c r="DP388" s="40">
        <v>0.94538632545826096</v>
      </c>
      <c r="DQ388" s="40">
        <v>1.0062049880408801</v>
      </c>
      <c r="DR388" s="40">
        <v>1.0123571430549201</v>
      </c>
      <c r="DS388" s="40">
        <v>1.0094743146518299</v>
      </c>
      <c r="DT388" s="40">
        <v>0.251165919762735</v>
      </c>
      <c r="DU388" s="40">
        <v>-8.4305019522546903E-2</v>
      </c>
      <c r="DV388" s="40">
        <v>-7.06468205098882E-2</v>
      </c>
      <c r="DW388" s="40">
        <v>2.1734737455851999E-2</v>
      </c>
      <c r="DX388" s="40">
        <v>-2.3154975162085001E-3</v>
      </c>
      <c r="DY388" s="40">
        <v>5.4109492305701799E-2</v>
      </c>
      <c r="DZ388" s="40">
        <v>0.14025545730475</v>
      </c>
      <c r="EA388" s="40">
        <v>6.6847217043293106E-2</v>
      </c>
      <c r="EB388" s="40">
        <v>8.6397103535529707E-2</v>
      </c>
      <c r="EC388" s="40">
        <v>7.6679781553241302E-2</v>
      </c>
      <c r="ED388" s="40">
        <v>0.11230622327820899</v>
      </c>
      <c r="EE388" s="40">
        <v>7.9777190294060496E-2</v>
      </c>
      <c r="EF388" s="40">
        <v>0.112084379700871</v>
      </c>
      <c r="EG388" s="40">
        <v>-3.0435009781032999E-3</v>
      </c>
      <c r="EH388" s="40">
        <v>0.112167390017957</v>
      </c>
      <c r="EI388" s="40">
        <v>5.87667653337208E-2</v>
      </c>
      <c r="EJ388" s="40">
        <v>2.3447522389054499E-2</v>
      </c>
      <c r="EK388" s="40">
        <v>3.8891693980389899E-2</v>
      </c>
      <c r="EL388" s="40">
        <v>0.22620768838344499</v>
      </c>
      <c r="EM388" s="40">
        <v>0.81782179817280698</v>
      </c>
      <c r="EN388" s="40">
        <v>0.99023121166483596</v>
      </c>
      <c r="EO388" s="40">
        <v>1.06593067644925</v>
      </c>
      <c r="EP388" s="40">
        <v>1.05989239203785</v>
      </c>
      <c r="EQ388" s="40">
        <v>1.0901385329220501</v>
      </c>
      <c r="ER388" s="40">
        <v>0.31245448978052298</v>
      </c>
      <c r="ES388" s="40">
        <v>-2.0568602693055101E-2</v>
      </c>
      <c r="ET388" s="40">
        <v>-1.88878139994266E-2</v>
      </c>
      <c r="EU388" s="40">
        <v>5.4584496809747203E-2</v>
      </c>
      <c r="EV388" s="40">
        <v>3.8048058443439101E-2</v>
      </c>
      <c r="EW388" s="40">
        <v>85.5</v>
      </c>
      <c r="EX388" s="40">
        <v>84</v>
      </c>
      <c r="EY388" s="40">
        <v>83</v>
      </c>
      <c r="EZ388" s="40">
        <v>81</v>
      </c>
      <c r="FA388" s="40">
        <v>79.5</v>
      </c>
      <c r="FB388" s="40">
        <v>78</v>
      </c>
      <c r="FC388" s="40">
        <v>77</v>
      </c>
      <c r="FD388" s="40">
        <v>79</v>
      </c>
      <c r="FE388" s="40">
        <v>82.5</v>
      </c>
      <c r="FF388" s="40">
        <v>89</v>
      </c>
      <c r="FG388" s="40">
        <v>94</v>
      </c>
      <c r="FH388" s="40">
        <v>97</v>
      </c>
      <c r="FI388" s="40">
        <v>99.5</v>
      </c>
      <c r="FJ388" s="40">
        <v>101.5</v>
      </c>
      <c r="FK388" s="40">
        <v>104.5</v>
      </c>
      <c r="FL388" s="40">
        <v>105.5</v>
      </c>
      <c r="FM388" s="40">
        <v>106.5</v>
      </c>
      <c r="FN388" s="40">
        <v>107</v>
      </c>
      <c r="FO388" s="40">
        <v>105.5</v>
      </c>
      <c r="FP388" s="40">
        <v>103.5</v>
      </c>
      <c r="FQ388" s="40">
        <v>99.5</v>
      </c>
      <c r="FR388" s="40">
        <v>95.5</v>
      </c>
      <c r="FS388" s="40">
        <v>92</v>
      </c>
      <c r="FT388" s="40">
        <v>88.5</v>
      </c>
      <c r="FU388" s="40">
        <v>2.8775346808885501E-2</v>
      </c>
      <c r="FV388" s="40">
        <v>0</v>
      </c>
      <c r="FW388" s="40">
        <v>0</v>
      </c>
      <c r="FX388" s="41">
        <v>1</v>
      </c>
      <c r="FY388" s="22"/>
      <c r="FZ388" s="22"/>
    </row>
    <row r="389" spans="1:182" x14ac:dyDescent="0.2">
      <c r="A389" t="s">
        <v>42</v>
      </c>
      <c r="B389" t="s">
        <v>58</v>
      </c>
      <c r="C389" t="s">
        <v>3</v>
      </c>
      <c r="D389" t="s">
        <v>39</v>
      </c>
      <c r="E389" t="s">
        <v>77</v>
      </c>
      <c r="F389" s="22" t="s">
        <v>78</v>
      </c>
      <c r="G389" s="35">
        <v>43693</v>
      </c>
      <c r="H389" s="40">
        <v>296</v>
      </c>
      <c r="I389" s="40">
        <v>0.46597146796600097</v>
      </c>
      <c r="J389" s="40">
        <v>0.40845908704933698</v>
      </c>
      <c r="K389" s="40">
        <v>0.365297593776648</v>
      </c>
      <c r="L389" s="40">
        <v>0.32371412980354802</v>
      </c>
      <c r="M389" s="40">
        <v>0.30314385630262197</v>
      </c>
      <c r="N389" s="40">
        <v>0.298791241459198</v>
      </c>
      <c r="O389" s="40">
        <v>0.32247634964855099</v>
      </c>
      <c r="P389" s="40">
        <v>0.34446701381295403</v>
      </c>
      <c r="Q389" s="40">
        <v>0.36862597529593499</v>
      </c>
      <c r="R389" s="40">
        <v>0.41095296362942602</v>
      </c>
      <c r="S389" s="40">
        <v>0.46075998834096799</v>
      </c>
      <c r="T389" s="40">
        <v>0.53751302188699801</v>
      </c>
      <c r="U389" s="40">
        <v>0.62253575944626205</v>
      </c>
      <c r="V389" s="40">
        <v>0.71731546266781898</v>
      </c>
      <c r="W389" s="40">
        <v>0.79701149574949504</v>
      </c>
      <c r="X389" s="40">
        <v>0.89381737180962395</v>
      </c>
      <c r="Y389" s="40">
        <v>0.96404753755989803</v>
      </c>
      <c r="Z389" s="40">
        <v>1.03941383042859</v>
      </c>
      <c r="AA389" s="40">
        <v>1.03779745717625</v>
      </c>
      <c r="AB389" s="40">
        <v>1.01037602792393</v>
      </c>
      <c r="AC389" s="40">
        <v>0.922633837568125</v>
      </c>
      <c r="AD389" s="40">
        <v>0.83139963942251804</v>
      </c>
      <c r="AE389" s="40">
        <v>0.70484816666609695</v>
      </c>
      <c r="AF389" s="40">
        <v>0.57581055587288599</v>
      </c>
      <c r="AG389" s="40">
        <v>-1.90101641982156E-2</v>
      </c>
      <c r="AH389" s="40">
        <v>-1.6786962517002301E-2</v>
      </c>
      <c r="AI389" s="40">
        <v>-1.46375297808318E-2</v>
      </c>
      <c r="AJ389" s="40">
        <v>-1.2955068915958899E-2</v>
      </c>
      <c r="AK389" s="40">
        <v>-1.29600023083666E-2</v>
      </c>
      <c r="AL389" s="40">
        <v>-1.05597116374516E-2</v>
      </c>
      <c r="AM389" s="40">
        <v>-1.8837184492330902E-2</v>
      </c>
      <c r="AN389" s="40">
        <v>-1.75742196358404E-2</v>
      </c>
      <c r="AO389" s="40">
        <v>-2.7837564466750401E-2</v>
      </c>
      <c r="AP389" s="40">
        <v>-2.6271286922196501E-2</v>
      </c>
      <c r="AQ389" s="40">
        <v>-3.00979248105471E-2</v>
      </c>
      <c r="AR389" s="40">
        <v>8.8372740185742593E-3</v>
      </c>
      <c r="AS389" s="40">
        <v>-2.0594407452760199E-2</v>
      </c>
      <c r="AT389" s="40">
        <v>-3.2704004661484702E-2</v>
      </c>
      <c r="AU389" s="40">
        <v>0.116621500086904</v>
      </c>
      <c r="AV389" s="40">
        <v>0.156180170738866</v>
      </c>
      <c r="AW389" s="40">
        <v>0.19679867288269801</v>
      </c>
      <c r="AX389" s="40">
        <v>0.23069741701097901</v>
      </c>
      <c r="AY389" s="40">
        <v>0.13935779729831699</v>
      </c>
      <c r="AZ389" s="40">
        <v>-0.118150433179078</v>
      </c>
      <c r="BA389" s="40">
        <v>-0.14760849049063701</v>
      </c>
      <c r="BB389" s="40">
        <v>-0.13702612185398599</v>
      </c>
      <c r="BC389" s="40">
        <v>-7.6075813257253003E-2</v>
      </c>
      <c r="BD389" s="40">
        <v>-3.2925558345303599E-2</v>
      </c>
      <c r="BE389" s="40">
        <v>-1.05411100264961E-2</v>
      </c>
      <c r="BF389" s="40">
        <v>-9.0119406550284702E-3</v>
      </c>
      <c r="BG389" s="40">
        <v>-8.6328217317937807E-3</v>
      </c>
      <c r="BH389" s="40">
        <v>-7.2823370004676397E-3</v>
      </c>
      <c r="BI389" s="40">
        <v>-4.06471473354348E-3</v>
      </c>
      <c r="BJ389" s="40">
        <v>-5.4326140132030902E-3</v>
      </c>
      <c r="BK389" s="40">
        <v>-1.0431844841238099E-2</v>
      </c>
      <c r="BL389" s="40">
        <v>-9.3580278869530905E-3</v>
      </c>
      <c r="BM389" s="40">
        <v>-2.0653861141402899E-2</v>
      </c>
      <c r="BN389" s="40">
        <v>-1.8595540932255301E-2</v>
      </c>
      <c r="BO389" s="40">
        <v>-2.2652735656964899E-2</v>
      </c>
      <c r="BP389" s="40">
        <v>1.2912058703705801E-2</v>
      </c>
      <c r="BQ389" s="40">
        <v>-1.6467067912988399E-2</v>
      </c>
      <c r="BR389" s="40">
        <v>-1.7273548453480399E-2</v>
      </c>
      <c r="BS389" s="40">
        <v>0.139340930145295</v>
      </c>
      <c r="BT389" s="40">
        <v>0.176868729620275</v>
      </c>
      <c r="BU389" s="40">
        <v>0.217199574499891</v>
      </c>
      <c r="BV389" s="40">
        <v>0.249701903940617</v>
      </c>
      <c r="BW389" s="40">
        <v>0.15752316828590401</v>
      </c>
      <c r="BX389" s="40">
        <v>-0.104700834632609</v>
      </c>
      <c r="BY389" s="40">
        <v>-0.13273132177515901</v>
      </c>
      <c r="BZ389" s="40">
        <v>-0.12787410736638199</v>
      </c>
      <c r="CA389" s="40">
        <v>-6.6431249516889501E-2</v>
      </c>
      <c r="CB389" s="40">
        <v>-2.5216511985119899E-2</v>
      </c>
      <c r="CC389" s="40">
        <v>-4.6754689061890703E-3</v>
      </c>
      <c r="CD389" s="40">
        <v>-3.6269841982414898E-3</v>
      </c>
      <c r="CE389" s="40">
        <v>-4.4739792289922404E-3</v>
      </c>
      <c r="CF389" s="40">
        <v>-3.3534201564715902E-3</v>
      </c>
      <c r="CG389" s="40">
        <v>2.0961343433310402E-3</v>
      </c>
      <c r="CH389" s="40">
        <v>-1.88160181717239E-3</v>
      </c>
      <c r="CI389" s="40">
        <v>-4.6103322038254799E-3</v>
      </c>
      <c r="CJ389" s="40">
        <v>-3.6675185104124101E-3</v>
      </c>
      <c r="CK389" s="40">
        <v>-1.5678450101767299E-2</v>
      </c>
      <c r="CL389" s="40">
        <v>-1.3279342642016899E-2</v>
      </c>
      <c r="CM389" s="40">
        <v>-1.7496220329250502E-2</v>
      </c>
      <c r="CN389" s="40">
        <v>1.5734242163733401E-2</v>
      </c>
      <c r="CO389" s="40">
        <v>-1.3608485120733101E-2</v>
      </c>
      <c r="CP389" s="40">
        <v>-6.5864614891530098E-3</v>
      </c>
      <c r="CQ389" s="40">
        <v>0.15507633819421901</v>
      </c>
      <c r="CR389" s="40">
        <v>0.19119756247860201</v>
      </c>
      <c r="CS389" s="40">
        <v>0.23132917681330301</v>
      </c>
      <c r="CT389" s="40">
        <v>0.26286435369528599</v>
      </c>
      <c r="CU389" s="40">
        <v>0.17010444889528201</v>
      </c>
      <c r="CV389" s="40">
        <v>-9.5385683650433803E-2</v>
      </c>
      <c r="CW389" s="40">
        <v>-0.122427440042692</v>
      </c>
      <c r="CX389" s="40">
        <v>-0.121535450011775</v>
      </c>
      <c r="CY389" s="40">
        <v>-5.9751454050259202E-2</v>
      </c>
      <c r="CZ389" s="40">
        <v>-1.9877249959893501E-2</v>
      </c>
      <c r="DA389" s="40">
        <v>1.19017221411793E-3</v>
      </c>
      <c r="DB389" s="40">
        <v>1.7579722585454899E-3</v>
      </c>
      <c r="DC389" s="40">
        <v>-3.1513672619069198E-4</v>
      </c>
      <c r="DD389" s="40">
        <v>5.7549668752446498E-4</v>
      </c>
      <c r="DE389" s="40">
        <v>8.2569834202055707E-3</v>
      </c>
      <c r="DF389" s="40">
        <v>1.6694103788583001E-3</v>
      </c>
      <c r="DG389" s="40">
        <v>1.2111804335871201E-3</v>
      </c>
      <c r="DH389" s="40">
        <v>2.0229908661282699E-3</v>
      </c>
      <c r="DI389" s="40">
        <v>-1.07030390621317E-2</v>
      </c>
      <c r="DJ389" s="40">
        <v>-7.9631443517785994E-3</v>
      </c>
      <c r="DK389" s="40">
        <v>-1.2339705001536E-2</v>
      </c>
      <c r="DL389" s="40">
        <v>1.8556425623760999E-2</v>
      </c>
      <c r="DM389" s="40">
        <v>-1.07499023284779E-2</v>
      </c>
      <c r="DN389" s="40">
        <v>4.1006254751744199E-3</v>
      </c>
      <c r="DO389" s="40">
        <v>0.17081174624314199</v>
      </c>
      <c r="DP389" s="40">
        <v>0.20552639533692901</v>
      </c>
      <c r="DQ389" s="40">
        <v>0.24545877912671599</v>
      </c>
      <c r="DR389" s="40">
        <v>0.27602680344995401</v>
      </c>
      <c r="DS389" s="40">
        <v>0.18268572950466</v>
      </c>
      <c r="DT389" s="40">
        <v>-8.6070532668258606E-2</v>
      </c>
      <c r="DU389" s="40">
        <v>-0.112123558310225</v>
      </c>
      <c r="DV389" s="40">
        <v>-0.11519679265716801</v>
      </c>
      <c r="DW389" s="40">
        <v>-5.3071658583628903E-2</v>
      </c>
      <c r="DX389" s="40">
        <v>-1.4537987934667099E-2</v>
      </c>
      <c r="DY389" s="40">
        <v>9.6592263858374192E-3</v>
      </c>
      <c r="DZ389" s="40">
        <v>9.5329941205193006E-3</v>
      </c>
      <c r="EA389" s="40">
        <v>5.6895713228473097E-3</v>
      </c>
      <c r="EB389" s="40">
        <v>6.2482286030157699E-3</v>
      </c>
      <c r="EC389" s="40">
        <v>1.7152270995028699E-2</v>
      </c>
      <c r="ED389" s="40">
        <v>6.7965080031068201E-3</v>
      </c>
      <c r="EE389" s="40">
        <v>9.6165200846799401E-3</v>
      </c>
      <c r="EF389" s="40">
        <v>1.02391826150156E-2</v>
      </c>
      <c r="EG389" s="40">
        <v>-3.5193357367841798E-3</v>
      </c>
      <c r="EH389" s="40">
        <v>-2.8739836183735301E-4</v>
      </c>
      <c r="EI389" s="40">
        <v>-4.8945158479538602E-3</v>
      </c>
      <c r="EJ389" s="40">
        <v>2.2631210308892501E-2</v>
      </c>
      <c r="EK389" s="40">
        <v>-6.6225627887060599E-3</v>
      </c>
      <c r="EL389" s="40">
        <v>1.95310816831787E-2</v>
      </c>
      <c r="EM389" s="40">
        <v>0.19353117630153399</v>
      </c>
      <c r="EN389" s="40">
        <v>0.22621495421833801</v>
      </c>
      <c r="EO389" s="40">
        <v>0.26585968074390798</v>
      </c>
      <c r="EP389" s="40">
        <v>0.29503129037959203</v>
      </c>
      <c r="EQ389" s="40">
        <v>0.200851100492247</v>
      </c>
      <c r="ER389" s="40">
        <v>-7.2620934121789799E-2</v>
      </c>
      <c r="ES389" s="40">
        <v>-9.7246389594747504E-2</v>
      </c>
      <c r="ET389" s="40">
        <v>-0.10604477816956399</v>
      </c>
      <c r="EU389" s="40">
        <v>-4.3427094843265499E-2</v>
      </c>
      <c r="EV389" s="40">
        <v>-6.8289415744833401E-3</v>
      </c>
      <c r="EW389" s="40">
        <v>85.5</v>
      </c>
      <c r="EX389" s="40">
        <v>84</v>
      </c>
      <c r="EY389" s="40">
        <v>83</v>
      </c>
      <c r="EZ389" s="40">
        <v>81</v>
      </c>
      <c r="FA389" s="40">
        <v>79.5</v>
      </c>
      <c r="FB389" s="40">
        <v>78</v>
      </c>
      <c r="FC389" s="40">
        <v>77</v>
      </c>
      <c r="FD389" s="40">
        <v>79</v>
      </c>
      <c r="FE389" s="40">
        <v>82.5</v>
      </c>
      <c r="FF389" s="40">
        <v>89</v>
      </c>
      <c r="FG389" s="40">
        <v>94</v>
      </c>
      <c r="FH389" s="40">
        <v>97</v>
      </c>
      <c r="FI389" s="40">
        <v>99.5</v>
      </c>
      <c r="FJ389" s="40">
        <v>101.5</v>
      </c>
      <c r="FK389" s="40">
        <v>104.5</v>
      </c>
      <c r="FL389" s="40">
        <v>105.5</v>
      </c>
      <c r="FM389" s="40">
        <v>106.5</v>
      </c>
      <c r="FN389" s="40">
        <v>107</v>
      </c>
      <c r="FO389" s="40">
        <v>105.5</v>
      </c>
      <c r="FP389" s="40">
        <v>103.5</v>
      </c>
      <c r="FQ389" s="40">
        <v>99.5</v>
      </c>
      <c r="FR389" s="40">
        <v>95.5</v>
      </c>
      <c r="FS389" s="40">
        <v>92</v>
      </c>
      <c r="FT389" s="40">
        <v>88.5</v>
      </c>
      <c r="FU389" s="40">
        <v>9.0112645090556304E-2</v>
      </c>
      <c r="FV389" s="40">
        <v>0</v>
      </c>
      <c r="FW389" s="40">
        <v>0</v>
      </c>
      <c r="FX389" s="41">
        <v>1</v>
      </c>
      <c r="FY389" s="22"/>
      <c r="FZ389" s="22"/>
    </row>
    <row r="390" spans="1:182" x14ac:dyDescent="0.2">
      <c r="A390" t="s">
        <v>42</v>
      </c>
      <c r="B390" t="s">
        <v>58</v>
      </c>
      <c r="C390" t="s">
        <v>3</v>
      </c>
      <c r="D390" t="s">
        <v>39</v>
      </c>
      <c r="E390" t="s">
        <v>78</v>
      </c>
      <c r="F390" s="22" t="s">
        <v>1</v>
      </c>
      <c r="G390" s="35">
        <v>43693</v>
      </c>
      <c r="H390" s="40">
        <v>3669</v>
      </c>
      <c r="I390" s="40">
        <v>5.2621613725629404</v>
      </c>
      <c r="J390" s="40">
        <v>4.6515043035968802</v>
      </c>
      <c r="K390" s="40">
        <v>4.1924651053930599</v>
      </c>
      <c r="L390" s="40">
        <v>3.7582499527807598</v>
      </c>
      <c r="M390" s="40">
        <v>3.5200483856829101</v>
      </c>
      <c r="N390" s="40">
        <v>3.2696797383968299</v>
      </c>
      <c r="O390" s="40">
        <v>3.1953950926528401</v>
      </c>
      <c r="P390" s="40">
        <v>3.3691860937714</v>
      </c>
      <c r="Q390" s="40">
        <v>3.7067044673537901</v>
      </c>
      <c r="R390" s="40">
        <v>4.4374110112166703</v>
      </c>
      <c r="S390" s="40">
        <v>5.3001332425297196</v>
      </c>
      <c r="T390" s="40">
        <v>6.18387896563293</v>
      </c>
      <c r="U390" s="40">
        <v>7.3392010992337697</v>
      </c>
      <c r="V390" s="40">
        <v>8.5403992785387004</v>
      </c>
      <c r="W390" s="40">
        <v>9.5784896316772397</v>
      </c>
      <c r="X390" s="40">
        <v>10.4122508306941</v>
      </c>
      <c r="Y390" s="40">
        <v>10.7742050169325</v>
      </c>
      <c r="Z390" s="40">
        <v>10.9096319450737</v>
      </c>
      <c r="AA390" s="40">
        <v>10.765657664770201</v>
      </c>
      <c r="AB390" s="40">
        <v>10.143451270220201</v>
      </c>
      <c r="AC390" s="40">
        <v>9.3958777982995692</v>
      </c>
      <c r="AD390" s="40">
        <v>8.7096726803840099</v>
      </c>
      <c r="AE390" s="40">
        <v>7.5832245439918298</v>
      </c>
      <c r="AF390" s="40">
        <v>6.27647733153142</v>
      </c>
      <c r="AG390" s="40">
        <v>-7.4342869393470595E-2</v>
      </c>
      <c r="AH390" s="40">
        <v>-3.16207276946203E-2</v>
      </c>
      <c r="AI390" s="40">
        <v>3.14866069289885E-3</v>
      </c>
      <c r="AJ390" s="40">
        <v>-2.88778839453337E-2</v>
      </c>
      <c r="AK390" s="40">
        <v>-3.9821116018929001E-2</v>
      </c>
      <c r="AL390" s="40">
        <v>-5.9734234470905298E-2</v>
      </c>
      <c r="AM390" s="40">
        <v>-3.8160024851561503E-2</v>
      </c>
      <c r="AN390" s="40">
        <v>-4.7421920929762003E-2</v>
      </c>
      <c r="AO390" s="40">
        <v>-0.130819813118279</v>
      </c>
      <c r="AP390" s="40">
        <v>-1.5427953391025401E-2</v>
      </c>
      <c r="AQ390" s="40">
        <v>-6.5689878400742197E-2</v>
      </c>
      <c r="AR390" s="40">
        <v>-1.3448802212323399E-2</v>
      </c>
      <c r="AS390" s="40">
        <v>-2.5370229213213899E-2</v>
      </c>
      <c r="AT390" s="40">
        <v>1.7026989992273402E-2</v>
      </c>
      <c r="AU390" s="40">
        <v>0.52596416668188095</v>
      </c>
      <c r="AV390" s="40">
        <v>0.41043126803035901</v>
      </c>
      <c r="AW390" s="40">
        <v>0.47421576362760098</v>
      </c>
      <c r="AX390" s="40">
        <v>0.38930515607466998</v>
      </c>
      <c r="AY390" s="40">
        <v>0.28293776390302799</v>
      </c>
      <c r="AZ390" s="40">
        <v>-0.140390758057402</v>
      </c>
      <c r="BA390" s="40">
        <v>-0.19991004152737099</v>
      </c>
      <c r="BB390" s="40">
        <v>-0.20029592717363601</v>
      </c>
      <c r="BC390" s="40">
        <v>-0.153302173990255</v>
      </c>
      <c r="BD390" s="40">
        <v>-6.2747312082645904E-2</v>
      </c>
      <c r="BE390" s="40">
        <v>-4.3960699557887298E-2</v>
      </c>
      <c r="BF390" s="40">
        <v>-3.1213140295495699E-3</v>
      </c>
      <c r="BG390" s="40">
        <v>2.31120923005581E-2</v>
      </c>
      <c r="BH390" s="40">
        <v>-1.8970585017137199E-3</v>
      </c>
      <c r="BI390" s="40">
        <v>-1.65363717755053E-2</v>
      </c>
      <c r="BJ390" s="40">
        <v>-3.4229344321456898E-2</v>
      </c>
      <c r="BK390" s="40">
        <v>-1.69232014571081E-2</v>
      </c>
      <c r="BL390" s="40">
        <v>-2.09608742473727E-2</v>
      </c>
      <c r="BM390" s="40">
        <v>-0.1054983715662</v>
      </c>
      <c r="BN390" s="40">
        <v>1.6212147262213199E-2</v>
      </c>
      <c r="BO390" s="40">
        <v>-2.7822987799275001E-2</v>
      </c>
      <c r="BP390" s="40">
        <v>-2.9065972886819398E-3</v>
      </c>
      <c r="BQ390" s="40">
        <v>-1.4726009403254499E-2</v>
      </c>
      <c r="BR390" s="40">
        <v>5.5083206139762399E-2</v>
      </c>
      <c r="BS390" s="40">
        <v>0.562803289161252</v>
      </c>
      <c r="BT390" s="40">
        <v>0.47089343856285099</v>
      </c>
      <c r="BU390" s="40">
        <v>0.53976199514661904</v>
      </c>
      <c r="BV390" s="40">
        <v>0.458224625363711</v>
      </c>
      <c r="BW390" s="40">
        <v>0.355523086281815</v>
      </c>
      <c r="BX390" s="40">
        <v>-7.3022399785584294E-2</v>
      </c>
      <c r="BY390" s="40">
        <v>-0.14431830677305099</v>
      </c>
      <c r="BZ390" s="40">
        <v>-0.16868036002638601</v>
      </c>
      <c r="CA390" s="40">
        <v>-0.12334950435044301</v>
      </c>
      <c r="CB390" s="40">
        <v>-2.09310612360077E-2</v>
      </c>
      <c r="CC390" s="40">
        <v>-2.2918101282055701E-2</v>
      </c>
      <c r="CD390" s="40">
        <v>1.6617293057968701E-2</v>
      </c>
      <c r="CE390" s="40">
        <v>3.6938704218019397E-2</v>
      </c>
      <c r="CF390" s="40">
        <v>1.6789779009657502E-2</v>
      </c>
      <c r="CG390" s="40">
        <v>-4.0942884412858998E-4</v>
      </c>
      <c r="CH390" s="40">
        <v>-1.6564735098731499E-2</v>
      </c>
      <c r="CI390" s="40">
        <v>-2.2146422672083901E-3</v>
      </c>
      <c r="CJ390" s="40">
        <v>-2.63403392264327E-3</v>
      </c>
      <c r="CK390" s="40">
        <v>-8.7960818283178296E-2</v>
      </c>
      <c r="CL390" s="40">
        <v>3.8125984590355898E-2</v>
      </c>
      <c r="CM390" s="40">
        <v>-1.5964947214727901E-3</v>
      </c>
      <c r="CN390" s="40">
        <v>4.3949017270292004E-3</v>
      </c>
      <c r="CO390" s="40">
        <v>-7.3538551880444197E-3</v>
      </c>
      <c r="CP390" s="40">
        <v>8.1440825514002599E-2</v>
      </c>
      <c r="CQ390" s="40">
        <v>0.58831795316854896</v>
      </c>
      <c r="CR390" s="40">
        <v>0.51276935368955701</v>
      </c>
      <c r="CS390" s="40">
        <v>0.58515911542516996</v>
      </c>
      <c r="CT390" s="40">
        <v>0.50595803984598697</v>
      </c>
      <c r="CU390" s="40">
        <v>0.40579545944687101</v>
      </c>
      <c r="CV390" s="40">
        <v>-2.6363280068734299E-2</v>
      </c>
      <c r="CW390" s="40">
        <v>-0.10581564062964501</v>
      </c>
      <c r="CX390" s="40">
        <v>-0.14678351452975599</v>
      </c>
      <c r="CY390" s="40">
        <v>-0.102604376601828</v>
      </c>
      <c r="CZ390" s="40">
        <v>8.0307467167822309E-3</v>
      </c>
      <c r="DA390" s="40">
        <v>-1.87550300622418E-3</v>
      </c>
      <c r="DB390" s="40">
        <v>3.6355900145486897E-2</v>
      </c>
      <c r="DC390" s="40">
        <v>5.0765316135480798E-2</v>
      </c>
      <c r="DD390" s="40">
        <v>3.5476616521028799E-2</v>
      </c>
      <c r="DE390" s="40">
        <v>1.57175140872481E-2</v>
      </c>
      <c r="DF390" s="40">
        <v>1.099874123994E-3</v>
      </c>
      <c r="DG390" s="40">
        <v>1.24939169226914E-2</v>
      </c>
      <c r="DH390" s="40">
        <v>1.5692806402086101E-2</v>
      </c>
      <c r="DI390" s="40">
        <v>-7.0423265000156596E-2</v>
      </c>
      <c r="DJ390" s="40">
        <v>6.00398219184985E-2</v>
      </c>
      <c r="DK390" s="40">
        <v>2.46299983563294E-2</v>
      </c>
      <c r="DL390" s="40">
        <v>1.16964007427404E-2</v>
      </c>
      <c r="DM390" s="40">
        <v>1.8299027165643699E-5</v>
      </c>
      <c r="DN390" s="40">
        <v>0.107798444888243</v>
      </c>
      <c r="DO390" s="40">
        <v>0.61383261717584603</v>
      </c>
      <c r="DP390" s="40">
        <v>0.55464526881626297</v>
      </c>
      <c r="DQ390" s="40">
        <v>0.63055623570372099</v>
      </c>
      <c r="DR390" s="40">
        <v>0.55369145432826306</v>
      </c>
      <c r="DS390" s="40">
        <v>0.45606783261192602</v>
      </c>
      <c r="DT390" s="40">
        <v>2.02958396481157E-2</v>
      </c>
      <c r="DU390" s="40">
        <v>-6.7312974486238394E-2</v>
      </c>
      <c r="DV390" s="40">
        <v>-0.12488666903312599</v>
      </c>
      <c r="DW390" s="40">
        <v>-8.1859248853214397E-2</v>
      </c>
      <c r="DX390" s="40">
        <v>3.6992554669572103E-2</v>
      </c>
      <c r="DY390" s="40">
        <v>2.8506666829359099E-2</v>
      </c>
      <c r="DZ390" s="40">
        <v>6.4855313810557702E-2</v>
      </c>
      <c r="EA390" s="40">
        <v>7.0728747743140002E-2</v>
      </c>
      <c r="EB390" s="40">
        <v>6.2457441964648801E-2</v>
      </c>
      <c r="EC390" s="40">
        <v>3.90022583306718E-2</v>
      </c>
      <c r="ED390" s="40">
        <v>2.66047642734424E-2</v>
      </c>
      <c r="EE390" s="40">
        <v>3.3730740317144702E-2</v>
      </c>
      <c r="EF390" s="40">
        <v>4.2153853084475501E-2</v>
      </c>
      <c r="EG390" s="40">
        <v>-4.5101823448077102E-2</v>
      </c>
      <c r="EH390" s="40">
        <v>9.1679922571737099E-2</v>
      </c>
      <c r="EI390" s="40">
        <v>6.2496888957796599E-2</v>
      </c>
      <c r="EJ390" s="40">
        <v>2.2238605666381799E-2</v>
      </c>
      <c r="EK390" s="40">
        <v>1.0662518837125001E-2</v>
      </c>
      <c r="EL390" s="40">
        <v>0.145854661035732</v>
      </c>
      <c r="EM390" s="40">
        <v>0.65067173965521596</v>
      </c>
      <c r="EN390" s="40">
        <v>0.615107439348755</v>
      </c>
      <c r="EO390" s="40">
        <v>0.69610246722273905</v>
      </c>
      <c r="EP390" s="40">
        <v>0.62261092361730297</v>
      </c>
      <c r="EQ390" s="40">
        <v>0.52865315499071297</v>
      </c>
      <c r="ER390" s="40">
        <v>8.7664197919933198E-2</v>
      </c>
      <c r="ES390" s="40">
        <v>-1.1721239731918499E-2</v>
      </c>
      <c r="ET390" s="40">
        <v>-9.3271101885875798E-2</v>
      </c>
      <c r="EU390" s="40">
        <v>-5.19065792134022E-2</v>
      </c>
      <c r="EV390" s="40">
        <v>7.8808805516210306E-2</v>
      </c>
      <c r="EW390" s="40">
        <v>85.5</v>
      </c>
      <c r="EX390" s="40">
        <v>84</v>
      </c>
      <c r="EY390" s="40">
        <v>83</v>
      </c>
      <c r="EZ390" s="40">
        <v>81</v>
      </c>
      <c r="FA390" s="40">
        <v>79.5</v>
      </c>
      <c r="FB390" s="40">
        <v>78</v>
      </c>
      <c r="FC390" s="40">
        <v>77</v>
      </c>
      <c r="FD390" s="40">
        <v>79</v>
      </c>
      <c r="FE390" s="40">
        <v>82.5</v>
      </c>
      <c r="FF390" s="40">
        <v>89</v>
      </c>
      <c r="FG390" s="40">
        <v>94</v>
      </c>
      <c r="FH390" s="40">
        <v>97</v>
      </c>
      <c r="FI390" s="40">
        <v>99.5</v>
      </c>
      <c r="FJ390" s="40">
        <v>101.5</v>
      </c>
      <c r="FK390" s="40">
        <v>104.5</v>
      </c>
      <c r="FL390" s="40">
        <v>105.5</v>
      </c>
      <c r="FM390" s="40">
        <v>106.5</v>
      </c>
      <c r="FN390" s="40">
        <v>107</v>
      </c>
      <c r="FO390" s="40">
        <v>105.5</v>
      </c>
      <c r="FP390" s="40">
        <v>103.5</v>
      </c>
      <c r="FQ390" s="40">
        <v>99.5</v>
      </c>
      <c r="FR390" s="40">
        <v>95.5</v>
      </c>
      <c r="FS390" s="40">
        <v>92</v>
      </c>
      <c r="FT390" s="40">
        <v>88.5</v>
      </c>
      <c r="FU390" s="40">
        <v>2.1911714696891099E-2</v>
      </c>
      <c r="FV390" s="40">
        <v>0</v>
      </c>
      <c r="FW390" s="40">
        <v>0</v>
      </c>
      <c r="FX390" s="41">
        <v>1</v>
      </c>
      <c r="FY390" s="22"/>
      <c r="FZ390" s="22"/>
    </row>
    <row r="391" spans="1:182" x14ac:dyDescent="0.2">
      <c r="A391" t="s">
        <v>42</v>
      </c>
      <c r="B391" t="s">
        <v>58</v>
      </c>
      <c r="C391" t="s">
        <v>3</v>
      </c>
      <c r="D391" t="s">
        <v>39</v>
      </c>
      <c r="E391" t="s">
        <v>78</v>
      </c>
      <c r="F391" s="22" t="s">
        <v>77</v>
      </c>
      <c r="G391" s="35">
        <v>43693</v>
      </c>
      <c r="H391" s="40">
        <v>3263</v>
      </c>
      <c r="I391" s="40">
        <v>4.6939132062494604</v>
      </c>
      <c r="J391" s="40">
        <v>4.1503308835192003</v>
      </c>
      <c r="K391" s="40">
        <v>3.7379598799833502</v>
      </c>
      <c r="L391" s="40">
        <v>3.3598923518295698</v>
      </c>
      <c r="M391" s="40">
        <v>3.1479370720425499</v>
      </c>
      <c r="N391" s="40">
        <v>2.91887983823174</v>
      </c>
      <c r="O391" s="40">
        <v>2.8447106570873699</v>
      </c>
      <c r="P391" s="40">
        <v>2.99968710240831</v>
      </c>
      <c r="Q391" s="40">
        <v>3.3041517633405202</v>
      </c>
      <c r="R391" s="40">
        <v>3.9427707849334301</v>
      </c>
      <c r="S391" s="40">
        <v>4.6875400279488204</v>
      </c>
      <c r="T391" s="40">
        <v>5.4631272714334704</v>
      </c>
      <c r="U391" s="40">
        <v>6.47983528096991</v>
      </c>
      <c r="V391" s="40">
        <v>7.5322419352375203</v>
      </c>
      <c r="W391" s="40">
        <v>8.4370235570758396</v>
      </c>
      <c r="X391" s="40">
        <v>9.1594620810417098</v>
      </c>
      <c r="Y391" s="40">
        <v>9.4811492759060396</v>
      </c>
      <c r="Z391" s="40">
        <v>9.5952498558784605</v>
      </c>
      <c r="AA391" s="40">
        <v>9.4742920661652192</v>
      </c>
      <c r="AB391" s="40">
        <v>8.9247269565002103</v>
      </c>
      <c r="AC391" s="40">
        <v>8.27429074810507</v>
      </c>
      <c r="AD391" s="40">
        <v>7.6849389126141396</v>
      </c>
      <c r="AE391" s="40">
        <v>6.71539606165602</v>
      </c>
      <c r="AF391" s="40">
        <v>5.5760183378487502</v>
      </c>
      <c r="AG391" s="40">
        <v>-6.8218086607311601E-2</v>
      </c>
      <c r="AH391" s="40">
        <v>-3.9904779756495201E-2</v>
      </c>
      <c r="AI391" s="40">
        <v>-2.4902054319149599E-2</v>
      </c>
      <c r="AJ391" s="40">
        <v>-5.0535761116558102E-2</v>
      </c>
      <c r="AK391" s="40">
        <v>-6.2834084927676503E-2</v>
      </c>
      <c r="AL391" s="40">
        <v>-7.4130195971609206E-2</v>
      </c>
      <c r="AM391" s="40">
        <v>-5.7125742193958599E-2</v>
      </c>
      <c r="AN391" s="40">
        <v>-7.1520014539340995E-2</v>
      </c>
      <c r="AO391" s="40">
        <v>-0.13763820243151201</v>
      </c>
      <c r="AP391" s="40">
        <v>-2.2554707529754199E-2</v>
      </c>
      <c r="AQ391" s="40">
        <v>-7.0926963290324302E-2</v>
      </c>
      <c r="AR391" s="40">
        <v>-1.6413963030667299E-2</v>
      </c>
      <c r="AS391" s="40">
        <v>-1.65738726123719E-2</v>
      </c>
      <c r="AT391" s="40">
        <v>7.0631362015635499E-3</v>
      </c>
      <c r="AU391" s="40">
        <v>0.24831345564878299</v>
      </c>
      <c r="AV391" s="40">
        <v>0.12328554231974601</v>
      </c>
      <c r="AW391" s="40">
        <v>0.18275375852761</v>
      </c>
      <c r="AX391" s="40">
        <v>0.101736319200186</v>
      </c>
      <c r="AY391" s="40">
        <v>0.13264507217742399</v>
      </c>
      <c r="AZ391" s="40">
        <v>-2.3133277967579E-2</v>
      </c>
      <c r="BA391" s="40">
        <v>-7.0277741671089106E-2</v>
      </c>
      <c r="BB391" s="40">
        <v>-0.115820168762984</v>
      </c>
      <c r="BC391" s="40">
        <v>-0.10554401608781599</v>
      </c>
      <c r="BD391" s="40">
        <v>-8.0286775549251704E-2</v>
      </c>
      <c r="BE391" s="40">
        <v>-4.0657685885697001E-2</v>
      </c>
      <c r="BF391" s="40">
        <v>-1.11945849777218E-2</v>
      </c>
      <c r="BG391" s="40">
        <v>-3.89525938785866E-3</v>
      </c>
      <c r="BH391" s="40">
        <v>-2.2888699901979798E-2</v>
      </c>
      <c r="BI391" s="40">
        <v>-4.0067277906484698E-2</v>
      </c>
      <c r="BJ391" s="40">
        <v>-5.0078780958259898E-2</v>
      </c>
      <c r="BK391" s="40">
        <v>-3.6606721836880497E-2</v>
      </c>
      <c r="BL391" s="40">
        <v>-4.6894406139932003E-2</v>
      </c>
      <c r="BM391" s="40">
        <v>-0.11289881025352599</v>
      </c>
      <c r="BN391" s="40">
        <v>5.5512414751807604E-3</v>
      </c>
      <c r="BO391" s="40">
        <v>-3.2702620432221503E-2</v>
      </c>
      <c r="BP391" s="40">
        <v>-7.6854476677860398E-3</v>
      </c>
      <c r="BQ391" s="40">
        <v>-7.6661790593652102E-3</v>
      </c>
      <c r="BR391" s="40">
        <v>3.91861956603171E-2</v>
      </c>
      <c r="BS391" s="40">
        <v>0.283143151052484</v>
      </c>
      <c r="BT391" s="40">
        <v>0.180094002608855</v>
      </c>
      <c r="BU391" s="40">
        <v>0.239523571231813</v>
      </c>
      <c r="BV391" s="40">
        <v>0.16213251101041401</v>
      </c>
      <c r="BW391" s="40">
        <v>0.20416365992860999</v>
      </c>
      <c r="BX391" s="40">
        <v>4.0291482312142801E-2</v>
      </c>
      <c r="BY391" s="40">
        <v>-2.0485058475698498E-2</v>
      </c>
      <c r="BZ391" s="40">
        <v>-8.3504734811161996E-2</v>
      </c>
      <c r="CA391" s="40">
        <v>-7.7462171246269099E-2</v>
      </c>
      <c r="CB391" s="40">
        <v>-3.9209425333142499E-2</v>
      </c>
      <c r="CC391" s="40">
        <v>-2.1569436302329398E-2</v>
      </c>
      <c r="CD391" s="40">
        <v>8.6900084670507201E-3</v>
      </c>
      <c r="CE391" s="40">
        <v>1.06539827891836E-2</v>
      </c>
      <c r="CF391" s="40">
        <v>-3.7404295251769002E-3</v>
      </c>
      <c r="CG391" s="40">
        <v>-2.4299056717449301E-2</v>
      </c>
      <c r="CH391" s="40">
        <v>-3.3420844187118902E-2</v>
      </c>
      <c r="CI391" s="40">
        <v>-2.2395310844044902E-2</v>
      </c>
      <c r="CJ391" s="40">
        <v>-2.9838784778754301E-2</v>
      </c>
      <c r="CK391" s="40">
        <v>-9.5764382593921102E-2</v>
      </c>
      <c r="CL391" s="40">
        <v>2.5017336137688601E-2</v>
      </c>
      <c r="CM391" s="40">
        <v>-6.22855701036966E-3</v>
      </c>
      <c r="CN391" s="40">
        <v>-1.6401045168692699E-3</v>
      </c>
      <c r="CO391" s="40">
        <v>-1.49673763979266E-3</v>
      </c>
      <c r="CP391" s="40">
        <v>6.1434528785936499E-2</v>
      </c>
      <c r="CQ391" s="40">
        <v>0.30726609198842902</v>
      </c>
      <c r="CR391" s="40">
        <v>0.21943936915118201</v>
      </c>
      <c r="CS391" s="40">
        <v>0.27884217057456501</v>
      </c>
      <c r="CT391" s="40">
        <v>0.20396272947506899</v>
      </c>
      <c r="CU391" s="40">
        <v>0.25369721594015199</v>
      </c>
      <c r="CV391" s="40">
        <v>8.4219278072931697E-2</v>
      </c>
      <c r="CW391" s="40">
        <v>1.4001202223470399E-2</v>
      </c>
      <c r="CX391" s="40">
        <v>-6.11231636976678E-2</v>
      </c>
      <c r="CY391" s="40">
        <v>-5.8012771053896003E-2</v>
      </c>
      <c r="CZ391" s="40">
        <v>-1.0759377706166201E-2</v>
      </c>
      <c r="DA391" s="40">
        <v>-2.4811867189619102E-3</v>
      </c>
      <c r="DB391" s="40">
        <v>2.8574601911823198E-2</v>
      </c>
      <c r="DC391" s="40">
        <v>2.5203224966225901E-2</v>
      </c>
      <c r="DD391" s="40">
        <v>1.5407840851626E-2</v>
      </c>
      <c r="DE391" s="40">
        <v>-8.5308355284137993E-3</v>
      </c>
      <c r="DF391" s="40">
        <v>-1.6762907415977999E-2</v>
      </c>
      <c r="DG391" s="40">
        <v>-8.1838998512093492E-3</v>
      </c>
      <c r="DH391" s="40">
        <v>-1.27831634175765E-2</v>
      </c>
      <c r="DI391" s="40">
        <v>-7.8629954934316695E-2</v>
      </c>
      <c r="DJ391" s="40">
        <v>4.44834308001964E-2</v>
      </c>
      <c r="DK391" s="40">
        <v>2.0245506411482199E-2</v>
      </c>
      <c r="DL391" s="40">
        <v>4.4052386340475E-3</v>
      </c>
      <c r="DM391" s="40">
        <v>4.6727037797798902E-3</v>
      </c>
      <c r="DN391" s="40">
        <v>8.36828619115558E-2</v>
      </c>
      <c r="DO391" s="40">
        <v>0.33138903292437499</v>
      </c>
      <c r="DP391" s="40">
        <v>0.25878473569350902</v>
      </c>
      <c r="DQ391" s="40">
        <v>0.31816076991731701</v>
      </c>
      <c r="DR391" s="40">
        <v>0.24579294793972301</v>
      </c>
      <c r="DS391" s="40">
        <v>0.30323077195169301</v>
      </c>
      <c r="DT391" s="40">
        <v>0.12814707383372101</v>
      </c>
      <c r="DU391" s="40">
        <v>4.8487462922639397E-2</v>
      </c>
      <c r="DV391" s="40">
        <v>-3.8741592584173597E-2</v>
      </c>
      <c r="DW391" s="40">
        <v>-3.8563370861522901E-2</v>
      </c>
      <c r="DX391" s="40">
        <v>1.7690669920810101E-2</v>
      </c>
      <c r="DY391" s="40">
        <v>2.50792140026527E-2</v>
      </c>
      <c r="DZ391" s="40">
        <v>5.72847966905966E-2</v>
      </c>
      <c r="EA391" s="40">
        <v>4.6210019897516899E-2</v>
      </c>
      <c r="EB391" s="40">
        <v>4.3054902066204298E-2</v>
      </c>
      <c r="EC391" s="40">
        <v>1.42359714927779E-2</v>
      </c>
      <c r="ED391" s="40">
        <v>7.28850759737133E-3</v>
      </c>
      <c r="EE391" s="40">
        <v>1.23351205058688E-2</v>
      </c>
      <c r="EF391" s="40">
        <v>1.1842444981832401E-2</v>
      </c>
      <c r="EG391" s="40">
        <v>-5.38905627563303E-2</v>
      </c>
      <c r="EH391" s="40">
        <v>7.2589379805131402E-2</v>
      </c>
      <c r="EI391" s="40">
        <v>5.8469849269584998E-2</v>
      </c>
      <c r="EJ391" s="40">
        <v>1.3133753996928701E-2</v>
      </c>
      <c r="EK391" s="40">
        <v>1.35803973327866E-2</v>
      </c>
      <c r="EL391" s="40">
        <v>0.115805921370309</v>
      </c>
      <c r="EM391" s="40">
        <v>0.366218728328076</v>
      </c>
      <c r="EN391" s="40">
        <v>0.31559319598261898</v>
      </c>
      <c r="EO391" s="40">
        <v>0.37493058262152101</v>
      </c>
      <c r="EP391" s="40">
        <v>0.30618913974995099</v>
      </c>
      <c r="EQ391" s="40">
        <v>0.37474935970287898</v>
      </c>
      <c r="ER391" s="40">
        <v>0.191571834113442</v>
      </c>
      <c r="ES391" s="40">
        <v>9.8280146118030001E-2</v>
      </c>
      <c r="ET391" s="40">
        <v>-6.4261586323512204E-3</v>
      </c>
      <c r="EU391" s="40">
        <v>-1.0481526019975901E-2</v>
      </c>
      <c r="EV391" s="40">
        <v>5.8768020136919202E-2</v>
      </c>
      <c r="EW391" s="40">
        <v>85.5</v>
      </c>
      <c r="EX391" s="40">
        <v>84</v>
      </c>
      <c r="EY391" s="40">
        <v>83</v>
      </c>
      <c r="EZ391" s="40">
        <v>81</v>
      </c>
      <c r="FA391" s="40">
        <v>79.5</v>
      </c>
      <c r="FB391" s="40">
        <v>78</v>
      </c>
      <c r="FC391" s="40">
        <v>77</v>
      </c>
      <c r="FD391" s="40">
        <v>79</v>
      </c>
      <c r="FE391" s="40">
        <v>82.5</v>
      </c>
      <c r="FF391" s="40">
        <v>89</v>
      </c>
      <c r="FG391" s="40">
        <v>94</v>
      </c>
      <c r="FH391" s="40">
        <v>97</v>
      </c>
      <c r="FI391" s="40">
        <v>99.5</v>
      </c>
      <c r="FJ391" s="40">
        <v>101.5</v>
      </c>
      <c r="FK391" s="40">
        <v>104.5</v>
      </c>
      <c r="FL391" s="40">
        <v>105.5</v>
      </c>
      <c r="FM391" s="40">
        <v>106.5</v>
      </c>
      <c r="FN391" s="40">
        <v>107</v>
      </c>
      <c r="FO391" s="40">
        <v>105.5</v>
      </c>
      <c r="FP391" s="40">
        <v>103.5</v>
      </c>
      <c r="FQ391" s="40">
        <v>99.5</v>
      </c>
      <c r="FR391" s="40">
        <v>95.5</v>
      </c>
      <c r="FS391" s="40">
        <v>92</v>
      </c>
      <c r="FT391" s="40">
        <v>88.5</v>
      </c>
      <c r="FU391" s="40">
        <v>2.2692833836920799E-2</v>
      </c>
      <c r="FV391" s="40">
        <v>0</v>
      </c>
      <c r="FW391" s="40">
        <v>0</v>
      </c>
      <c r="FX391" s="41">
        <v>1</v>
      </c>
      <c r="FY391" s="22"/>
      <c r="FZ391" s="22"/>
    </row>
    <row r="392" spans="1:182" x14ac:dyDescent="0.2">
      <c r="A392" t="s">
        <v>42</v>
      </c>
      <c r="B392" t="s">
        <v>58</v>
      </c>
      <c r="C392" t="s">
        <v>3</v>
      </c>
      <c r="D392" t="s">
        <v>39</v>
      </c>
      <c r="E392" t="s">
        <v>78</v>
      </c>
      <c r="F392" s="22" t="s">
        <v>78</v>
      </c>
      <c r="G392" s="35">
        <v>43693</v>
      </c>
      <c r="H392" s="40">
        <v>406</v>
      </c>
      <c r="I392" s="40">
        <v>0.54610324096427498</v>
      </c>
      <c r="J392" s="40">
        <v>0.48288788605079602</v>
      </c>
      <c r="K392" s="40">
        <v>0.43883003416864302</v>
      </c>
      <c r="L392" s="40">
        <v>0.38227785251928897</v>
      </c>
      <c r="M392" s="40">
        <v>0.35734625133911002</v>
      </c>
      <c r="N392" s="40">
        <v>0.33631167705193699</v>
      </c>
      <c r="O392" s="40">
        <v>0.33723218943419597</v>
      </c>
      <c r="P392" s="40">
        <v>0.35878632130462801</v>
      </c>
      <c r="Q392" s="40">
        <v>0.39194625017316698</v>
      </c>
      <c r="R392" s="40">
        <v>0.48955896335478599</v>
      </c>
      <c r="S392" s="40">
        <v>0.61320459241918401</v>
      </c>
      <c r="T392" s="40">
        <v>0.722385384863244</v>
      </c>
      <c r="U392" s="40">
        <v>0.86159533661111198</v>
      </c>
      <c r="V392" s="40">
        <v>1.0105507330755299</v>
      </c>
      <c r="W392" s="40">
        <v>1.14355045457075</v>
      </c>
      <c r="X392" s="40">
        <v>1.2533611929189501</v>
      </c>
      <c r="Y392" s="40">
        <v>1.29317682653349</v>
      </c>
      <c r="Z392" s="40">
        <v>1.31579178594459</v>
      </c>
      <c r="AA392" s="40">
        <v>1.29008018932864</v>
      </c>
      <c r="AB392" s="40">
        <v>1.2123097322667</v>
      </c>
      <c r="AC392" s="40">
        <v>1.10729980625456</v>
      </c>
      <c r="AD392" s="40">
        <v>1.00263002012552</v>
      </c>
      <c r="AE392" s="40">
        <v>0.84463858854433305</v>
      </c>
      <c r="AF392" s="40">
        <v>0.67641485506698495</v>
      </c>
      <c r="AG392" s="40">
        <v>-3.4564423137846703E-2</v>
      </c>
      <c r="AH392" s="40">
        <v>-1.6753338877559702E-2</v>
      </c>
      <c r="AI392" s="40">
        <v>4.5249766343923997E-3</v>
      </c>
      <c r="AJ392" s="40">
        <v>4.0410968812593098E-5</v>
      </c>
      <c r="AK392" s="40">
        <v>4.58026473151009E-3</v>
      </c>
      <c r="AL392" s="40">
        <v>1.0454740072665201E-3</v>
      </c>
      <c r="AM392" s="40">
        <v>5.2810878612873802E-3</v>
      </c>
      <c r="AN392" s="40">
        <v>1.12354153173792E-2</v>
      </c>
      <c r="AO392" s="40">
        <v>-1.1268410578233599E-2</v>
      </c>
      <c r="AP392" s="40">
        <v>-4.6970746160351897E-3</v>
      </c>
      <c r="AQ392" s="40">
        <v>-1.39129778673422E-2</v>
      </c>
      <c r="AR392" s="40">
        <v>-5.7414343318852E-3</v>
      </c>
      <c r="AS392" s="40">
        <v>-1.6440795492777299E-2</v>
      </c>
      <c r="AT392" s="40">
        <v>-9.2158292751529803E-3</v>
      </c>
      <c r="AU392" s="40">
        <v>0.26075031492094097</v>
      </c>
      <c r="AV392" s="40">
        <v>0.26023073345122999</v>
      </c>
      <c r="AW392" s="40">
        <v>0.27427068923421699</v>
      </c>
      <c r="AX392" s="40">
        <v>0.27662736202114002</v>
      </c>
      <c r="AY392" s="40">
        <v>0.107523746051084</v>
      </c>
      <c r="AZ392" s="40">
        <v>-0.15987961372000201</v>
      </c>
      <c r="BA392" s="40">
        <v>-0.169310925296068</v>
      </c>
      <c r="BB392" s="40">
        <v>-0.128266449104595</v>
      </c>
      <c r="BC392" s="40">
        <v>-7.7919417437721003E-2</v>
      </c>
      <c r="BD392" s="40">
        <v>-7.40973500745067E-3</v>
      </c>
      <c r="BE392" s="40">
        <v>-2.1717376009861501E-2</v>
      </c>
      <c r="BF392" s="40">
        <v>-7.7181278914687903E-3</v>
      </c>
      <c r="BG392" s="40">
        <v>1.2488582005905699E-2</v>
      </c>
      <c r="BH392" s="40">
        <v>7.4265575207277399E-3</v>
      </c>
      <c r="BI392" s="40">
        <v>1.1831045276477201E-2</v>
      </c>
      <c r="BJ392" s="40">
        <v>6.3395102689550497E-3</v>
      </c>
      <c r="BK392" s="40">
        <v>1.01965387102253E-2</v>
      </c>
      <c r="BL392" s="40">
        <v>1.76657161595829E-2</v>
      </c>
      <c r="BM392" s="40">
        <v>-3.7119009825827098E-3</v>
      </c>
      <c r="BN392" s="40">
        <v>2.2998914513591099E-3</v>
      </c>
      <c r="BO392" s="40">
        <v>-6.0365272614693096E-3</v>
      </c>
      <c r="BP392" s="40">
        <v>8.7575224995656796E-4</v>
      </c>
      <c r="BQ392" s="40">
        <v>-9.7979218013562706E-3</v>
      </c>
      <c r="BR392" s="40">
        <v>7.0183438655891496E-3</v>
      </c>
      <c r="BS392" s="40">
        <v>0.274941853270602</v>
      </c>
      <c r="BT392" s="40">
        <v>0.281618031527261</v>
      </c>
      <c r="BU392" s="40">
        <v>0.29461830216575802</v>
      </c>
      <c r="BV392" s="40">
        <v>0.29197076905487401</v>
      </c>
      <c r="BW392" s="40">
        <v>0.12983544453687401</v>
      </c>
      <c r="BX392" s="40">
        <v>-0.14255426313269401</v>
      </c>
      <c r="BY392" s="40">
        <v>-0.15224667481902401</v>
      </c>
      <c r="BZ392" s="40">
        <v>-0.114687259441849</v>
      </c>
      <c r="CA392" s="40">
        <v>-6.7927344587984204E-2</v>
      </c>
      <c r="CB392" s="40">
        <v>1.00819072257185E-3</v>
      </c>
      <c r="CC392" s="40">
        <v>-1.28195503045935E-2</v>
      </c>
      <c r="CD392" s="40">
        <v>-1.4603682861946501E-3</v>
      </c>
      <c r="CE392" s="40">
        <v>1.8004150826923401E-2</v>
      </c>
      <c r="CF392" s="40">
        <v>1.25421801223873E-2</v>
      </c>
      <c r="CG392" s="40">
        <v>1.6852913794085898E-2</v>
      </c>
      <c r="CH392" s="40">
        <v>1.0006143656736501E-2</v>
      </c>
      <c r="CI392" s="40">
        <v>1.36009649944091E-2</v>
      </c>
      <c r="CJ392" s="40">
        <v>2.2119322934460499E-2</v>
      </c>
      <c r="CK392" s="40">
        <v>1.52171454419638E-3</v>
      </c>
      <c r="CL392" s="40">
        <v>7.1459688349883596E-3</v>
      </c>
      <c r="CM392" s="40">
        <v>-5.8132156563717196E-4</v>
      </c>
      <c r="CN392" s="40">
        <v>5.4587955188030099E-3</v>
      </c>
      <c r="CO392" s="40">
        <v>-5.1970877186650801E-3</v>
      </c>
      <c r="CP392" s="40">
        <v>1.8262082729192001E-2</v>
      </c>
      <c r="CQ392" s="40">
        <v>0.28477086950031799</v>
      </c>
      <c r="CR392" s="40">
        <v>0.29643080902323399</v>
      </c>
      <c r="CS392" s="40">
        <v>0.30871099689782</v>
      </c>
      <c r="CT392" s="40">
        <v>0.30259756602627702</v>
      </c>
      <c r="CU392" s="40">
        <v>0.14528845894067399</v>
      </c>
      <c r="CV392" s="40">
        <v>-0.13055477809362101</v>
      </c>
      <c r="CW392" s="40">
        <v>-0.140428026920939</v>
      </c>
      <c r="CX392" s="40">
        <v>-0.105282354047309</v>
      </c>
      <c r="CY392" s="40">
        <v>-6.1006865370808697E-2</v>
      </c>
      <c r="CZ392" s="40">
        <v>6.8384204399105798E-3</v>
      </c>
      <c r="DA392" s="40">
        <v>-3.9217245993255698E-3</v>
      </c>
      <c r="DB392" s="40">
        <v>4.7973913190794797E-3</v>
      </c>
      <c r="DC392" s="40">
        <v>2.3519719647941102E-2</v>
      </c>
      <c r="DD392" s="40">
        <v>1.7657802724046798E-2</v>
      </c>
      <c r="DE392" s="40">
        <v>2.18747823116946E-2</v>
      </c>
      <c r="DF392" s="40">
        <v>1.3672777044517999E-2</v>
      </c>
      <c r="DG392" s="40">
        <v>1.7005391278593001E-2</v>
      </c>
      <c r="DH392" s="40">
        <v>2.6572929709338101E-2</v>
      </c>
      <c r="DI392" s="40">
        <v>6.7553300709754698E-3</v>
      </c>
      <c r="DJ392" s="40">
        <v>1.1992046218617601E-2</v>
      </c>
      <c r="DK392" s="40">
        <v>4.8738841301949696E-3</v>
      </c>
      <c r="DL392" s="40">
        <v>1.00418387876494E-2</v>
      </c>
      <c r="DM392" s="40">
        <v>-5.9625363597389902E-4</v>
      </c>
      <c r="DN392" s="40">
        <v>2.9505821592794901E-2</v>
      </c>
      <c r="DO392" s="40">
        <v>0.29459988573003498</v>
      </c>
      <c r="DP392" s="40">
        <v>0.31124358651920803</v>
      </c>
      <c r="DQ392" s="40">
        <v>0.32280369162988198</v>
      </c>
      <c r="DR392" s="40">
        <v>0.31322436299768103</v>
      </c>
      <c r="DS392" s="40">
        <v>0.160741473344474</v>
      </c>
      <c r="DT392" s="40">
        <v>-0.118555293054548</v>
      </c>
      <c r="DU392" s="40">
        <v>-0.12860937902285299</v>
      </c>
      <c r="DV392" s="40">
        <v>-9.5877448652769495E-2</v>
      </c>
      <c r="DW392" s="40">
        <v>-5.4086386153633099E-2</v>
      </c>
      <c r="DX392" s="40">
        <v>1.26686501572493E-2</v>
      </c>
      <c r="DY392" s="40">
        <v>8.9253225286596901E-3</v>
      </c>
      <c r="DZ392" s="40">
        <v>1.3832602305170401E-2</v>
      </c>
      <c r="EA392" s="40">
        <v>3.1483325019454299E-2</v>
      </c>
      <c r="EB392" s="40">
        <v>2.5043949275961999E-2</v>
      </c>
      <c r="EC392" s="40">
        <v>2.9125562856661701E-2</v>
      </c>
      <c r="ED392" s="40">
        <v>1.89668133062065E-2</v>
      </c>
      <c r="EE392" s="40">
        <v>2.1920842127530898E-2</v>
      </c>
      <c r="EF392" s="40">
        <v>3.30032305515418E-2</v>
      </c>
      <c r="EG392" s="40">
        <v>1.43118396666264E-2</v>
      </c>
      <c r="EH392" s="40">
        <v>1.8989012286011901E-2</v>
      </c>
      <c r="EI392" s="40">
        <v>1.27503347360679E-2</v>
      </c>
      <c r="EJ392" s="40">
        <v>1.6659025369491199E-2</v>
      </c>
      <c r="EK392" s="40">
        <v>6.0466200554471598E-3</v>
      </c>
      <c r="EL392" s="40">
        <v>4.5739994733537001E-2</v>
      </c>
      <c r="EM392" s="40">
        <v>0.30879142407969501</v>
      </c>
      <c r="EN392" s="40">
        <v>0.33263088459523898</v>
      </c>
      <c r="EO392" s="40">
        <v>0.34315130456142401</v>
      </c>
      <c r="EP392" s="40">
        <v>0.32856777003141502</v>
      </c>
      <c r="EQ392" s="40">
        <v>0.18305317183026501</v>
      </c>
      <c r="ER392" s="40">
        <v>-0.101229942467241</v>
      </c>
      <c r="ES392" s="40">
        <v>-0.111545128545809</v>
      </c>
      <c r="ET392" s="40">
        <v>-8.2298258990023104E-2</v>
      </c>
      <c r="EU392" s="40">
        <v>-4.40943133038963E-2</v>
      </c>
      <c r="EV392" s="40">
        <v>2.1086575887271801E-2</v>
      </c>
      <c r="EW392" s="40">
        <v>85.5</v>
      </c>
      <c r="EX392" s="40">
        <v>84</v>
      </c>
      <c r="EY392" s="40">
        <v>83</v>
      </c>
      <c r="EZ392" s="40">
        <v>81</v>
      </c>
      <c r="FA392" s="40">
        <v>79.5</v>
      </c>
      <c r="FB392" s="40">
        <v>78</v>
      </c>
      <c r="FC392" s="40">
        <v>77</v>
      </c>
      <c r="FD392" s="40">
        <v>79</v>
      </c>
      <c r="FE392" s="40">
        <v>82.5</v>
      </c>
      <c r="FF392" s="40">
        <v>89</v>
      </c>
      <c r="FG392" s="40">
        <v>94</v>
      </c>
      <c r="FH392" s="40">
        <v>97</v>
      </c>
      <c r="FI392" s="40">
        <v>99.5</v>
      </c>
      <c r="FJ392" s="40">
        <v>101.5</v>
      </c>
      <c r="FK392" s="40">
        <v>104.5</v>
      </c>
      <c r="FL392" s="40">
        <v>105.5</v>
      </c>
      <c r="FM392" s="40">
        <v>106.5</v>
      </c>
      <c r="FN392" s="40">
        <v>107</v>
      </c>
      <c r="FO392" s="40">
        <v>105.5</v>
      </c>
      <c r="FP392" s="40">
        <v>103.5</v>
      </c>
      <c r="FQ392" s="40">
        <v>99.5</v>
      </c>
      <c r="FR392" s="40">
        <v>95.5</v>
      </c>
      <c r="FS392" s="40">
        <v>92</v>
      </c>
      <c r="FT392" s="40">
        <v>88.5</v>
      </c>
      <c r="FU392" s="40">
        <v>6.0885193177668703E-2</v>
      </c>
      <c r="FV392" s="40">
        <v>0</v>
      </c>
      <c r="FW392" s="40">
        <v>0</v>
      </c>
      <c r="FX392" s="41">
        <v>1</v>
      </c>
      <c r="FY392" s="22"/>
      <c r="FZ392" s="22"/>
    </row>
    <row r="393" spans="1:182" x14ac:dyDescent="0.2">
      <c r="A393" t="s">
        <v>42</v>
      </c>
      <c r="B393" t="s">
        <v>58</v>
      </c>
      <c r="C393" t="s">
        <v>3</v>
      </c>
      <c r="D393" t="s">
        <v>226</v>
      </c>
      <c r="E393" t="s">
        <v>1</v>
      </c>
      <c r="F393" s="22" t="s">
        <v>1</v>
      </c>
      <c r="G393" s="35">
        <v>43693</v>
      </c>
      <c r="H393" s="40">
        <v>2817</v>
      </c>
      <c r="I393" s="40">
        <v>2.3945763481763702</v>
      </c>
      <c r="J393" s="40">
        <v>2.0600435375597299</v>
      </c>
      <c r="K393" s="40">
        <v>1.8474860742529</v>
      </c>
      <c r="L393" s="40">
        <v>1.7649540255684799</v>
      </c>
      <c r="M393" s="40">
        <v>1.76267696028037</v>
      </c>
      <c r="N393" s="40">
        <v>1.8639978376302899</v>
      </c>
      <c r="O393" s="40">
        <v>2.0763436799280299</v>
      </c>
      <c r="P393" s="40">
        <v>2.27566637270137</v>
      </c>
      <c r="Q393" s="40">
        <v>2.3669458536317798</v>
      </c>
      <c r="R393" s="40">
        <v>2.5308643898291399</v>
      </c>
      <c r="S393" s="40">
        <v>2.8084026575483398</v>
      </c>
      <c r="T393" s="40">
        <v>3.1633537919774</v>
      </c>
      <c r="U393" s="40">
        <v>3.5065842706019299</v>
      </c>
      <c r="V393" s="40">
        <v>3.7934060144028399</v>
      </c>
      <c r="W393" s="40">
        <v>4.06524635414715</v>
      </c>
      <c r="X393" s="40">
        <v>4.3318596264033902</v>
      </c>
      <c r="Y393" s="40">
        <v>4.4663715834756799</v>
      </c>
      <c r="Z393" s="40">
        <v>4.5451979117439496</v>
      </c>
      <c r="AA393" s="40">
        <v>4.5565359608940001</v>
      </c>
      <c r="AB393" s="40">
        <v>4.3988184860630097</v>
      </c>
      <c r="AC393" s="40">
        <v>3.9142924856706598</v>
      </c>
      <c r="AD393" s="40">
        <v>3.5973248567136</v>
      </c>
      <c r="AE393" s="40">
        <v>3.1384812385409</v>
      </c>
      <c r="AF393" s="40">
        <v>2.6662493581390998</v>
      </c>
      <c r="AG393" s="40">
        <v>-3.3474407365046303E-2</v>
      </c>
      <c r="AH393" s="40">
        <v>-4.4364018345686297E-2</v>
      </c>
      <c r="AI393" s="40">
        <v>-2.6746339612404399E-2</v>
      </c>
      <c r="AJ393" s="40">
        <v>-1.2470057381408901E-2</v>
      </c>
      <c r="AK393" s="40">
        <v>3.7798703258693001E-3</v>
      </c>
      <c r="AL393" s="40">
        <v>4.1743974188780501E-3</v>
      </c>
      <c r="AM393" s="40">
        <v>-2.2985571850952301E-2</v>
      </c>
      <c r="AN393" s="40">
        <v>1.1841850391985001E-3</v>
      </c>
      <c r="AO393" s="40">
        <v>-3.5901280946387601E-2</v>
      </c>
      <c r="AP393" s="40">
        <v>-2.48272229495595E-2</v>
      </c>
      <c r="AQ393" s="40">
        <v>4.751487398517E-2</v>
      </c>
      <c r="AR393" s="40">
        <v>3.1811689683377202E-3</v>
      </c>
      <c r="AS393" s="40">
        <v>-5.6744324096192199E-2</v>
      </c>
      <c r="AT393" s="40">
        <v>-2.64621850839977E-2</v>
      </c>
      <c r="AU393" s="40">
        <v>0.409537870275896</v>
      </c>
      <c r="AV393" s="40">
        <v>0.54210890136551904</v>
      </c>
      <c r="AW393" s="40">
        <v>0.54962920941064497</v>
      </c>
      <c r="AX393" s="40">
        <v>0.478226373011369</v>
      </c>
      <c r="AY393" s="40">
        <v>0.35239251909814001</v>
      </c>
      <c r="AZ393" s="40">
        <v>-3.1284104742440602E-2</v>
      </c>
      <c r="BA393" s="40">
        <v>-9.7567070318844207E-2</v>
      </c>
      <c r="BB393" s="40">
        <v>-4.9835676284447697E-2</v>
      </c>
      <c r="BC393" s="40">
        <v>2.7805142759174999E-2</v>
      </c>
      <c r="BD393" s="40">
        <v>3.03435860528916E-2</v>
      </c>
      <c r="BE393" s="40">
        <v>-6.7794440302233697E-3</v>
      </c>
      <c r="BF393" s="40">
        <v>-2.37586602353024E-2</v>
      </c>
      <c r="BG393" s="40">
        <v>-6.3368025101560102E-3</v>
      </c>
      <c r="BH393" s="40">
        <v>2.6918602680033299E-3</v>
      </c>
      <c r="BI393" s="40">
        <v>2.22776506091782E-2</v>
      </c>
      <c r="BJ393" s="40">
        <v>2.3010924692053802E-2</v>
      </c>
      <c r="BK393" s="40">
        <v>1.6018189843718599E-3</v>
      </c>
      <c r="BL393" s="40">
        <v>3.1034957304491802E-2</v>
      </c>
      <c r="BM393" s="40">
        <v>-1.0949013170295599E-2</v>
      </c>
      <c r="BN393" s="40">
        <v>-3.9257642407656002E-3</v>
      </c>
      <c r="BO393" s="40">
        <v>6.8965013213161605E-2</v>
      </c>
      <c r="BP393" s="40">
        <v>1.8987505811926798E-2</v>
      </c>
      <c r="BQ393" s="40">
        <v>-4.1238487508096E-2</v>
      </c>
      <c r="BR393" s="40">
        <v>1.01621372908746E-2</v>
      </c>
      <c r="BS393" s="40">
        <v>0.455083405830846</v>
      </c>
      <c r="BT393" s="40">
        <v>0.589129403288847</v>
      </c>
      <c r="BU393" s="40">
        <v>0.59683311512477899</v>
      </c>
      <c r="BV393" s="40">
        <v>0.54060574975714404</v>
      </c>
      <c r="BW393" s="40">
        <v>0.41172863656307601</v>
      </c>
      <c r="BX393" s="40">
        <v>3.1110850236117701E-2</v>
      </c>
      <c r="BY393" s="40">
        <v>-4.9653380895695501E-2</v>
      </c>
      <c r="BZ393" s="40">
        <v>2.0148137933494901E-3</v>
      </c>
      <c r="CA393" s="40">
        <v>6.3057314418419802E-2</v>
      </c>
      <c r="CB393" s="40">
        <v>5.7482825925406801E-2</v>
      </c>
      <c r="CC393" s="40">
        <v>1.1709406255408301E-2</v>
      </c>
      <c r="CD393" s="40">
        <v>-9.4874519775354303E-3</v>
      </c>
      <c r="CE393" s="40">
        <v>7.7987807139000198E-3</v>
      </c>
      <c r="CF393" s="40">
        <v>1.3192958244690901E-2</v>
      </c>
      <c r="CG393" s="40">
        <v>3.5089156884164301E-2</v>
      </c>
      <c r="CH393" s="40">
        <v>3.60570461003068E-2</v>
      </c>
      <c r="CI393" s="40">
        <v>1.8630970977085499E-2</v>
      </c>
      <c r="CJ393" s="40">
        <v>5.1709511241920997E-2</v>
      </c>
      <c r="CK393" s="40">
        <v>6.3328514800802703E-3</v>
      </c>
      <c r="CL393" s="40">
        <v>1.0550522389457801E-2</v>
      </c>
      <c r="CM393" s="40">
        <v>8.3821314299552294E-2</v>
      </c>
      <c r="CN393" s="40">
        <v>2.9934926559426499E-2</v>
      </c>
      <c r="CO393" s="40">
        <v>-3.0499192322145902E-2</v>
      </c>
      <c r="CP393" s="40">
        <v>3.5528031400135503E-2</v>
      </c>
      <c r="CQ393" s="40">
        <v>0.48662810501220399</v>
      </c>
      <c r="CR393" s="40">
        <v>0.62169565968379803</v>
      </c>
      <c r="CS393" s="40">
        <v>0.62952639642654495</v>
      </c>
      <c r="CT393" s="40">
        <v>0.58380951606684195</v>
      </c>
      <c r="CU393" s="40">
        <v>0.45282465076545397</v>
      </c>
      <c r="CV393" s="40">
        <v>7.4325405982385795E-2</v>
      </c>
      <c r="CW393" s="40">
        <v>-1.6468505559259002E-2</v>
      </c>
      <c r="CX393" s="40">
        <v>3.7926305270637797E-2</v>
      </c>
      <c r="CY393" s="40">
        <v>8.7472861121978801E-2</v>
      </c>
      <c r="CZ393" s="40">
        <v>7.6279380787657794E-2</v>
      </c>
      <c r="DA393" s="40">
        <v>3.01982565410399E-2</v>
      </c>
      <c r="DB393" s="40">
        <v>4.7837562802315499E-3</v>
      </c>
      <c r="DC393" s="40">
        <v>2.1934363937955999E-2</v>
      </c>
      <c r="DD393" s="40">
        <v>2.36940562213785E-2</v>
      </c>
      <c r="DE393" s="40">
        <v>4.79006631591503E-2</v>
      </c>
      <c r="DF393" s="40">
        <v>4.9103167508559802E-2</v>
      </c>
      <c r="DG393" s="40">
        <v>3.5660122969799202E-2</v>
      </c>
      <c r="DH393" s="40">
        <v>7.2384065179350199E-2</v>
      </c>
      <c r="DI393" s="40">
        <v>2.3614716130456102E-2</v>
      </c>
      <c r="DJ393" s="40">
        <v>2.5026809019681101E-2</v>
      </c>
      <c r="DK393" s="40">
        <v>9.8677615385942996E-2</v>
      </c>
      <c r="DL393" s="40">
        <v>4.0882347306926102E-2</v>
      </c>
      <c r="DM393" s="40">
        <v>-1.97598971361958E-2</v>
      </c>
      <c r="DN393" s="40">
        <v>6.0893925509396402E-2</v>
      </c>
      <c r="DO393" s="40">
        <v>0.51817280419356304</v>
      </c>
      <c r="DP393" s="40">
        <v>0.65426191607874895</v>
      </c>
      <c r="DQ393" s="40">
        <v>0.66221967772831203</v>
      </c>
      <c r="DR393" s="40">
        <v>0.62701328237653997</v>
      </c>
      <c r="DS393" s="40">
        <v>0.49392066496783299</v>
      </c>
      <c r="DT393" s="40">
        <v>0.117539961728654</v>
      </c>
      <c r="DU393" s="40">
        <v>1.6716369777177598E-2</v>
      </c>
      <c r="DV393" s="40">
        <v>7.3837796747926204E-2</v>
      </c>
      <c r="DW393" s="40">
        <v>0.11188840782553799</v>
      </c>
      <c r="DX393" s="40">
        <v>9.5075935649908794E-2</v>
      </c>
      <c r="DY393" s="40">
        <v>5.6893219875862801E-2</v>
      </c>
      <c r="DZ393" s="40">
        <v>2.5389114390615398E-2</v>
      </c>
      <c r="EA393" s="40">
        <v>4.2343901040204399E-2</v>
      </c>
      <c r="EB393" s="40">
        <v>3.8855973870790698E-2</v>
      </c>
      <c r="EC393" s="40">
        <v>6.6398443442459196E-2</v>
      </c>
      <c r="ED393" s="40">
        <v>6.7939694781735505E-2</v>
      </c>
      <c r="EE393" s="40">
        <v>6.0247513805123297E-2</v>
      </c>
      <c r="EF393" s="40">
        <v>0.102234837444643</v>
      </c>
      <c r="EG393" s="40">
        <v>4.8566983906548199E-2</v>
      </c>
      <c r="EH393" s="40">
        <v>4.5928267728474997E-2</v>
      </c>
      <c r="EI393" s="40">
        <v>0.120127754613935</v>
      </c>
      <c r="EJ393" s="40">
        <v>5.6688684150515201E-2</v>
      </c>
      <c r="EK393" s="40">
        <v>-4.2540605480996503E-3</v>
      </c>
      <c r="EL393" s="40">
        <v>9.7518247884268702E-2</v>
      </c>
      <c r="EM393" s="40">
        <v>0.56371833974851304</v>
      </c>
      <c r="EN393" s="40">
        <v>0.70128241800207602</v>
      </c>
      <c r="EO393" s="40">
        <v>0.70942358344244605</v>
      </c>
      <c r="EP393" s="40">
        <v>0.68939265912231495</v>
      </c>
      <c r="EQ393" s="40">
        <v>0.55325678243276799</v>
      </c>
      <c r="ER393" s="40">
        <v>0.17993491670721201</v>
      </c>
      <c r="ES393" s="40">
        <v>6.4630059200326204E-2</v>
      </c>
      <c r="ET393" s="40">
        <v>0.125688286825723</v>
      </c>
      <c r="EU393" s="40">
        <v>0.14714057948478301</v>
      </c>
      <c r="EV393" s="40">
        <v>0.122215175522424</v>
      </c>
      <c r="EW393" s="40">
        <v>70.532275619557893</v>
      </c>
      <c r="EX393" s="40">
        <v>68.867757870060302</v>
      </c>
      <c r="EY393" s="40">
        <v>66.899154387140001</v>
      </c>
      <c r="EZ393" s="40">
        <v>65.314969859343606</v>
      </c>
      <c r="FA393" s="40">
        <v>63.393335565974503</v>
      </c>
      <c r="FB393" s="40">
        <v>62.3146768251842</v>
      </c>
      <c r="FC393" s="40">
        <v>61.509879437374401</v>
      </c>
      <c r="FD393" s="40">
        <v>62.444156061620902</v>
      </c>
      <c r="FE393" s="40">
        <v>68.580961152042903</v>
      </c>
      <c r="FF393" s="40">
        <v>73.0465505693235</v>
      </c>
      <c r="FG393" s="40">
        <v>79.577193569993298</v>
      </c>
      <c r="FH393" s="40">
        <v>85.038889819156097</v>
      </c>
      <c r="FI393" s="40">
        <v>89.529931346282694</v>
      </c>
      <c r="FJ393" s="40">
        <v>93.236520428667106</v>
      </c>
      <c r="FK393" s="40">
        <v>95.851682853315495</v>
      </c>
      <c r="FL393" s="40">
        <v>96.588119557937006</v>
      </c>
      <c r="FM393" s="40">
        <v>93.866836905559296</v>
      </c>
      <c r="FN393" s="40">
        <v>90.743427662424693</v>
      </c>
      <c r="FO393" s="40">
        <v>87.750586068318796</v>
      </c>
      <c r="FP393" s="40">
        <v>83.579454119223001</v>
      </c>
      <c r="FQ393" s="40">
        <v>75.047513395847304</v>
      </c>
      <c r="FR393" s="40">
        <v>69.847580375083695</v>
      </c>
      <c r="FS393" s="40">
        <v>67.656982585398495</v>
      </c>
      <c r="FT393" s="40">
        <v>65.452444742129899</v>
      </c>
      <c r="FU393" s="40">
        <v>2.4519303271785999E-2</v>
      </c>
      <c r="FV393" s="40">
        <v>0</v>
      </c>
      <c r="FW393" s="40">
        <v>0</v>
      </c>
      <c r="FX393" s="41">
        <v>1</v>
      </c>
      <c r="FY393" s="22"/>
      <c r="FZ393" s="22"/>
    </row>
    <row r="394" spans="1:182" x14ac:dyDescent="0.2">
      <c r="A394" t="s">
        <v>42</v>
      </c>
      <c r="B394" t="s">
        <v>58</v>
      </c>
      <c r="C394" t="s">
        <v>3</v>
      </c>
      <c r="D394" t="s">
        <v>226</v>
      </c>
      <c r="E394" t="s">
        <v>1</v>
      </c>
      <c r="F394" s="22" t="s">
        <v>77</v>
      </c>
      <c r="G394" s="35">
        <v>43693</v>
      </c>
      <c r="H394" s="40">
        <v>2449</v>
      </c>
      <c r="I394" s="40">
        <v>2.1181232891408102</v>
      </c>
      <c r="J394" s="40">
        <v>1.8211057568584901</v>
      </c>
      <c r="K394" s="40">
        <v>1.6285928971337</v>
      </c>
      <c r="L394" s="40">
        <v>1.55898237006087</v>
      </c>
      <c r="M394" s="40">
        <v>1.5597646855935601</v>
      </c>
      <c r="N394" s="40">
        <v>1.64864354255621</v>
      </c>
      <c r="O394" s="40">
        <v>1.83935195076757</v>
      </c>
      <c r="P394" s="40">
        <v>2.0029401249896699</v>
      </c>
      <c r="Q394" s="40">
        <v>2.0679147358550001</v>
      </c>
      <c r="R394" s="40">
        <v>2.1926515665958202</v>
      </c>
      <c r="S394" s="40">
        <v>2.4007334361766599</v>
      </c>
      <c r="T394" s="40">
        <v>2.68091058877354</v>
      </c>
      <c r="U394" s="40">
        <v>2.96092657348537</v>
      </c>
      <c r="V394" s="40">
        <v>3.1777422683197498</v>
      </c>
      <c r="W394" s="40">
        <v>3.3856181880876099</v>
      </c>
      <c r="X394" s="40">
        <v>3.5850300035510698</v>
      </c>
      <c r="Y394" s="40">
        <v>3.6913345545751999</v>
      </c>
      <c r="Z394" s="40">
        <v>3.7723494863188098</v>
      </c>
      <c r="AA394" s="40">
        <v>3.8247105920089899</v>
      </c>
      <c r="AB394" s="40">
        <v>3.7146550245852601</v>
      </c>
      <c r="AC394" s="40">
        <v>3.3663912197868102</v>
      </c>
      <c r="AD394" s="40">
        <v>3.1316825590220501</v>
      </c>
      <c r="AE394" s="40">
        <v>2.75024407598465</v>
      </c>
      <c r="AF394" s="40">
        <v>2.3483667143620202</v>
      </c>
      <c r="AG394" s="40">
        <v>1.55321977842679E-2</v>
      </c>
      <c r="AH394" s="40">
        <v>-1.5012931248020601E-2</v>
      </c>
      <c r="AI394" s="40">
        <v>-1.2549591044939801E-2</v>
      </c>
      <c r="AJ394" s="40">
        <v>-6.6618941852047697E-3</v>
      </c>
      <c r="AK394" s="40">
        <v>1.39637073890145E-2</v>
      </c>
      <c r="AL394" s="40">
        <v>3.97601371883186E-3</v>
      </c>
      <c r="AM394" s="40">
        <v>-3.0305745063050098E-2</v>
      </c>
      <c r="AN394" s="40">
        <v>-4.8259806393090299E-3</v>
      </c>
      <c r="AO394" s="40">
        <v>-2.22791581561043E-2</v>
      </c>
      <c r="AP394" s="40">
        <v>-6.0251230485383099E-3</v>
      </c>
      <c r="AQ394" s="40">
        <v>2.7908181788223501E-2</v>
      </c>
      <c r="AR394" s="40">
        <v>-2.6761184545926301E-2</v>
      </c>
      <c r="AS394" s="40">
        <v>-2.3484466129456798E-2</v>
      </c>
      <c r="AT394" s="40">
        <v>3.3442587086304799E-2</v>
      </c>
      <c r="AU394" s="40">
        <v>0.24809678207170099</v>
      </c>
      <c r="AV394" s="40">
        <v>0.34889204511979199</v>
      </c>
      <c r="AW394" s="40">
        <v>0.33210866834173097</v>
      </c>
      <c r="AX394" s="40">
        <v>0.30514186677330801</v>
      </c>
      <c r="AY394" s="40">
        <v>0.253517328334605</v>
      </c>
      <c r="AZ394" s="40">
        <v>1.3848954978186299E-2</v>
      </c>
      <c r="BA394" s="40">
        <v>-6.5657446385182894E-2</v>
      </c>
      <c r="BB394" s="40">
        <v>-5.3110829872138202E-3</v>
      </c>
      <c r="BC394" s="40">
        <v>3.9307333760485598E-2</v>
      </c>
      <c r="BD394" s="40">
        <v>1.7609798512190401E-2</v>
      </c>
      <c r="BE394" s="40">
        <v>3.8744425681122401E-2</v>
      </c>
      <c r="BF394" s="40">
        <v>4.1187450422021004E-3</v>
      </c>
      <c r="BG394" s="40">
        <v>6.7466791184468003E-3</v>
      </c>
      <c r="BH394" s="40">
        <v>7.0282599118256196E-3</v>
      </c>
      <c r="BI394" s="40">
        <v>3.07353210031121E-2</v>
      </c>
      <c r="BJ394" s="40">
        <v>1.9557208162118301E-2</v>
      </c>
      <c r="BK394" s="40">
        <v>-7.1001773738760803E-3</v>
      </c>
      <c r="BL394" s="40">
        <v>2.4679282873463299E-2</v>
      </c>
      <c r="BM394" s="40">
        <v>-1.4955439614539601E-3</v>
      </c>
      <c r="BN394" s="40">
        <v>1.1397821564994399E-2</v>
      </c>
      <c r="BO394" s="40">
        <v>4.7136918717830399E-2</v>
      </c>
      <c r="BP394" s="40">
        <v>-1.19370064357723E-2</v>
      </c>
      <c r="BQ394" s="40">
        <v>-8.6390682713129996E-3</v>
      </c>
      <c r="BR394" s="40">
        <v>6.9323080836081005E-2</v>
      </c>
      <c r="BS394" s="40">
        <v>0.285702830193373</v>
      </c>
      <c r="BT394" s="40">
        <v>0.383314502314134</v>
      </c>
      <c r="BU394" s="40">
        <v>0.36989474740082801</v>
      </c>
      <c r="BV394" s="40">
        <v>0.350350363571929</v>
      </c>
      <c r="BW394" s="40">
        <v>0.30368059045841</v>
      </c>
      <c r="BX394" s="40">
        <v>6.4468788592568105E-2</v>
      </c>
      <c r="BY394" s="40">
        <v>-2.5347856520551201E-2</v>
      </c>
      <c r="BZ394" s="40">
        <v>3.9052843274645303E-2</v>
      </c>
      <c r="CA394" s="40">
        <v>7.0478793293702297E-2</v>
      </c>
      <c r="CB394" s="40">
        <v>4.7105599682023901E-2</v>
      </c>
      <c r="CC394" s="40">
        <v>5.4821144011769601E-2</v>
      </c>
      <c r="CD394" s="40">
        <v>1.7369285760558201E-2</v>
      </c>
      <c r="CE394" s="40">
        <v>2.0111217051958799E-2</v>
      </c>
      <c r="CF394" s="40">
        <v>1.6510018935522699E-2</v>
      </c>
      <c r="CG394" s="40">
        <v>4.2351289501372201E-2</v>
      </c>
      <c r="CH394" s="40">
        <v>3.0348695969012799E-2</v>
      </c>
      <c r="CI394" s="40">
        <v>8.9719281172204804E-3</v>
      </c>
      <c r="CJ394" s="40">
        <v>4.5114538501409403E-2</v>
      </c>
      <c r="CK394" s="40">
        <v>1.28991239172598E-2</v>
      </c>
      <c r="CL394" s="40">
        <v>2.3464899929333101E-2</v>
      </c>
      <c r="CM394" s="40">
        <v>6.0454683339351098E-2</v>
      </c>
      <c r="CN394" s="40">
        <v>-1.6698258351292E-3</v>
      </c>
      <c r="CO394" s="40">
        <v>1.6428090621468099E-3</v>
      </c>
      <c r="CP394" s="40">
        <v>9.4173801505503196E-2</v>
      </c>
      <c r="CQ394" s="40">
        <v>0.31174866456426598</v>
      </c>
      <c r="CR394" s="40">
        <v>0.40715539130683498</v>
      </c>
      <c r="CS394" s="40">
        <v>0.39606527065055802</v>
      </c>
      <c r="CT394" s="40">
        <v>0.38166163073736398</v>
      </c>
      <c r="CU394" s="40">
        <v>0.33842351299451601</v>
      </c>
      <c r="CV394" s="40">
        <v>9.9527931152206803E-2</v>
      </c>
      <c r="CW394" s="40">
        <v>2.5704426257971498E-3</v>
      </c>
      <c r="CX394" s="40">
        <v>6.9779163459109894E-2</v>
      </c>
      <c r="CY394" s="40">
        <v>9.2068051209725194E-2</v>
      </c>
      <c r="CZ394" s="40">
        <v>6.7534301720075504E-2</v>
      </c>
      <c r="DA394" s="40">
        <v>7.0897862342416906E-2</v>
      </c>
      <c r="DB394" s="40">
        <v>3.06198264789144E-2</v>
      </c>
      <c r="DC394" s="40">
        <v>3.3475754985470903E-2</v>
      </c>
      <c r="DD394" s="40">
        <v>2.5991777959219801E-2</v>
      </c>
      <c r="DE394" s="40">
        <v>5.3967257999632298E-2</v>
      </c>
      <c r="DF394" s="40">
        <v>4.1140183775907301E-2</v>
      </c>
      <c r="DG394" s="40">
        <v>2.5044033608317001E-2</v>
      </c>
      <c r="DH394" s="40">
        <v>6.5549794129355493E-2</v>
      </c>
      <c r="DI394" s="40">
        <v>2.7293791795973701E-2</v>
      </c>
      <c r="DJ394" s="40">
        <v>3.5531978293671898E-2</v>
      </c>
      <c r="DK394" s="40">
        <v>7.3772447960871804E-2</v>
      </c>
      <c r="DL394" s="40">
        <v>8.5973547655139506E-3</v>
      </c>
      <c r="DM394" s="40">
        <v>1.19246863956066E-2</v>
      </c>
      <c r="DN394" s="40">
        <v>0.119024522174925</v>
      </c>
      <c r="DO394" s="40">
        <v>0.337794498935159</v>
      </c>
      <c r="DP394" s="40">
        <v>0.43099628029953602</v>
      </c>
      <c r="DQ394" s="40">
        <v>0.42223579390028798</v>
      </c>
      <c r="DR394" s="40">
        <v>0.41297289790280001</v>
      </c>
      <c r="DS394" s="40">
        <v>0.37316643553062101</v>
      </c>
      <c r="DT394" s="40">
        <v>0.134587073711846</v>
      </c>
      <c r="DU394" s="40">
        <v>3.04887417721455E-2</v>
      </c>
      <c r="DV394" s="40">
        <v>0.10050548364357501</v>
      </c>
      <c r="DW394" s="40">
        <v>0.11365730912574799</v>
      </c>
      <c r="DX394" s="40">
        <v>8.7963003758127101E-2</v>
      </c>
      <c r="DY394" s="40">
        <v>9.4110090239271402E-2</v>
      </c>
      <c r="DZ394" s="40">
        <v>4.9751502769137097E-2</v>
      </c>
      <c r="EA394" s="40">
        <v>5.2772025148857399E-2</v>
      </c>
      <c r="EB394" s="40">
        <v>3.9681932056250202E-2</v>
      </c>
      <c r="EC394" s="40">
        <v>7.0738871613730006E-2</v>
      </c>
      <c r="ED394" s="40">
        <v>5.6721378219193701E-2</v>
      </c>
      <c r="EE394" s="40">
        <v>4.8249601297491097E-2</v>
      </c>
      <c r="EF394" s="40">
        <v>9.5055057642127794E-2</v>
      </c>
      <c r="EG394" s="40">
        <v>4.8077405990624003E-2</v>
      </c>
      <c r="EH394" s="40">
        <v>5.2954922907204598E-2</v>
      </c>
      <c r="EI394" s="40">
        <v>9.3001184890478705E-2</v>
      </c>
      <c r="EJ394" s="40">
        <v>2.3421532875667901E-2</v>
      </c>
      <c r="EK394" s="40">
        <v>2.6770084253750399E-2</v>
      </c>
      <c r="EL394" s="40">
        <v>0.15490501592470199</v>
      </c>
      <c r="EM394" s="40">
        <v>0.37540054705683201</v>
      </c>
      <c r="EN394" s="40">
        <v>0.46541873749387802</v>
      </c>
      <c r="EO394" s="40">
        <v>0.46002187295938501</v>
      </c>
      <c r="EP394" s="40">
        <v>0.45818139470142</v>
      </c>
      <c r="EQ394" s="40">
        <v>0.42332969765442702</v>
      </c>
      <c r="ER394" s="40">
        <v>0.18520690732622699</v>
      </c>
      <c r="ES394" s="40">
        <v>7.0798331636777206E-2</v>
      </c>
      <c r="ET394" s="40">
        <v>0.14486940990543401</v>
      </c>
      <c r="EU394" s="40">
        <v>0.14482876865896499</v>
      </c>
      <c r="EV394" s="40">
        <v>0.117458804927961</v>
      </c>
      <c r="EW394" s="40">
        <v>70.514804972952405</v>
      </c>
      <c r="EX394" s="40">
        <v>68.831308721647503</v>
      </c>
      <c r="EY394" s="40">
        <v>66.824855271898997</v>
      </c>
      <c r="EZ394" s="40">
        <v>65.2318496725823</v>
      </c>
      <c r="FA394" s="40">
        <v>63.296241814558201</v>
      </c>
      <c r="FB394" s="40">
        <v>62.245942867989001</v>
      </c>
      <c r="FC394" s="40">
        <v>61.419664040998398</v>
      </c>
      <c r="FD394" s="40">
        <v>62.3696023536111</v>
      </c>
      <c r="FE394" s="40">
        <v>68.568140837050393</v>
      </c>
      <c r="FF394" s="40">
        <v>73.039147765018498</v>
      </c>
      <c r="FG394" s="40">
        <v>79.587738445477797</v>
      </c>
      <c r="FH394" s="40">
        <v>85.047451836386102</v>
      </c>
      <c r="FI394" s="40">
        <v>89.5517699534972</v>
      </c>
      <c r="FJ394" s="40">
        <v>93.237828603967003</v>
      </c>
      <c r="FK394" s="40">
        <v>95.845876435418006</v>
      </c>
      <c r="FL394" s="40">
        <v>96.634193793299801</v>
      </c>
      <c r="FM394" s="40">
        <v>93.956629021543094</v>
      </c>
      <c r="FN394" s="40">
        <v>90.845496820727007</v>
      </c>
      <c r="FO394" s="40">
        <v>87.8083894846731</v>
      </c>
      <c r="FP394" s="40">
        <v>83.631821201480506</v>
      </c>
      <c r="FQ394" s="40">
        <v>75.136329125937195</v>
      </c>
      <c r="FR394" s="40">
        <v>69.934611369460001</v>
      </c>
      <c r="FS394" s="40">
        <v>67.736594856220904</v>
      </c>
      <c r="FT394" s="40">
        <v>65.520261934136897</v>
      </c>
      <c r="FU394" s="40">
        <v>2.2131310522930901E-2</v>
      </c>
      <c r="FV394" s="40">
        <v>0</v>
      </c>
      <c r="FW394" s="40">
        <v>0</v>
      </c>
      <c r="FX394" s="41">
        <v>1</v>
      </c>
      <c r="FY394" s="22"/>
      <c r="FZ394" s="22"/>
    </row>
    <row r="395" spans="1:182" x14ac:dyDescent="0.2">
      <c r="A395" t="s">
        <v>42</v>
      </c>
      <c r="B395" t="s">
        <v>58</v>
      </c>
      <c r="C395" t="s">
        <v>3</v>
      </c>
      <c r="D395" t="s">
        <v>226</v>
      </c>
      <c r="E395" t="s">
        <v>1</v>
      </c>
      <c r="F395" s="22" t="s">
        <v>78</v>
      </c>
      <c r="G395" s="35">
        <v>43693</v>
      </c>
      <c r="H395" s="40">
        <v>368</v>
      </c>
      <c r="I395" s="40">
        <v>0.28274462052807497</v>
      </c>
      <c r="J395" s="40">
        <v>0.239524767889503</v>
      </c>
      <c r="K395" s="40">
        <v>0.210298562465876</v>
      </c>
      <c r="L395" s="40">
        <v>0.197056047035228</v>
      </c>
      <c r="M395" s="40">
        <v>0.19338436721298199</v>
      </c>
      <c r="N395" s="40">
        <v>0.20693855819660401</v>
      </c>
      <c r="O395" s="40">
        <v>0.23234962439064499</v>
      </c>
      <c r="P395" s="40">
        <v>0.26542791103409702</v>
      </c>
      <c r="Q395" s="40">
        <v>0.29284275550615702</v>
      </c>
      <c r="R395" s="40">
        <v>0.32917494097108602</v>
      </c>
      <c r="S395" s="40">
        <v>0.39683861949875199</v>
      </c>
      <c r="T395" s="40">
        <v>0.47040206246760802</v>
      </c>
      <c r="U395" s="40">
        <v>0.53374829961782699</v>
      </c>
      <c r="V395" s="40">
        <v>0.601235285708562</v>
      </c>
      <c r="W395" s="40">
        <v>0.66252215253260305</v>
      </c>
      <c r="X395" s="40">
        <v>0.72258469215760501</v>
      </c>
      <c r="Y395" s="40">
        <v>0.74148603852589201</v>
      </c>
      <c r="Z395" s="40">
        <v>0.73794050896132402</v>
      </c>
      <c r="AA395" s="40">
        <v>0.69969619367127001</v>
      </c>
      <c r="AB395" s="40">
        <v>0.65431184372224005</v>
      </c>
      <c r="AC395" s="40">
        <v>0.52891462898808195</v>
      </c>
      <c r="AD395" s="40">
        <v>0.44677459726630198</v>
      </c>
      <c r="AE395" s="40">
        <v>0.37101181892297702</v>
      </c>
      <c r="AF395" s="40">
        <v>0.30252964985120501</v>
      </c>
      <c r="AG395" s="40">
        <v>-4.4977273477674697E-2</v>
      </c>
      <c r="AH395" s="40">
        <v>-3.7738623246224103E-2</v>
      </c>
      <c r="AI395" s="40">
        <v>-3.0246267185862898E-2</v>
      </c>
      <c r="AJ395" s="40">
        <v>-1.9985298137276598E-2</v>
      </c>
      <c r="AK395" s="40">
        <v>-2.46525041564561E-2</v>
      </c>
      <c r="AL395" s="40">
        <v>-1.4952547236389901E-2</v>
      </c>
      <c r="AM395" s="40">
        <v>-5.00539687363702E-3</v>
      </c>
      <c r="AN395" s="40">
        <v>-7.4838541305006596E-3</v>
      </c>
      <c r="AO395" s="40">
        <v>-2.3042142397917201E-2</v>
      </c>
      <c r="AP395" s="40">
        <v>-2.8775926521212698E-2</v>
      </c>
      <c r="AQ395" s="40">
        <v>4.3273150156832498E-3</v>
      </c>
      <c r="AR395" s="40">
        <v>1.71695649560989E-2</v>
      </c>
      <c r="AS395" s="40">
        <v>-3.4007801790555202E-2</v>
      </c>
      <c r="AT395" s="40">
        <v>-6.7750236566042704E-2</v>
      </c>
      <c r="AU395" s="40">
        <v>0.132287673051004</v>
      </c>
      <c r="AV395" s="40">
        <v>0.16803793322399599</v>
      </c>
      <c r="AW395" s="40">
        <v>0.180670074833577</v>
      </c>
      <c r="AX395" s="40">
        <v>0.14152666148361701</v>
      </c>
      <c r="AY395" s="40">
        <v>6.5773646421426801E-2</v>
      </c>
      <c r="AZ395" s="40">
        <v>-6.6918684799443906E-2</v>
      </c>
      <c r="BA395" s="40">
        <v>-6.6718547875071907E-2</v>
      </c>
      <c r="BB395" s="40">
        <v>-8.0079761282206799E-2</v>
      </c>
      <c r="BC395" s="40">
        <v>-3.8102693455392099E-2</v>
      </c>
      <c r="BD395" s="40">
        <v>-1.9978469133755099E-2</v>
      </c>
      <c r="BE395" s="40">
        <v>-3.7019142557062699E-2</v>
      </c>
      <c r="BF395" s="40">
        <v>-3.02518286805094E-2</v>
      </c>
      <c r="BG395" s="40">
        <v>-2.3972932857229401E-2</v>
      </c>
      <c r="BH395" s="40">
        <v>-1.5259659140113201E-2</v>
      </c>
      <c r="BI395" s="40">
        <v>-1.9202393273144901E-2</v>
      </c>
      <c r="BJ395" s="40">
        <v>-7.9471488293609196E-3</v>
      </c>
      <c r="BK395" s="40">
        <v>2.7006878719526897E-4</v>
      </c>
      <c r="BL395" s="40">
        <v>-1.77804632768293E-3</v>
      </c>
      <c r="BM395" s="40">
        <v>-1.50686678243669E-2</v>
      </c>
      <c r="BN395" s="40">
        <v>-2.12302347750352E-2</v>
      </c>
      <c r="BO395" s="40">
        <v>1.2543473219316899E-2</v>
      </c>
      <c r="BP395" s="40">
        <v>2.2112980862565499E-2</v>
      </c>
      <c r="BQ395" s="40">
        <v>-2.9136163268144801E-2</v>
      </c>
      <c r="BR395" s="40">
        <v>-5.5185694698276097E-2</v>
      </c>
      <c r="BS395" s="40">
        <v>0.15008667795345801</v>
      </c>
      <c r="BT395" s="40">
        <v>0.184270349893491</v>
      </c>
      <c r="BU395" s="40">
        <v>0.19681314936931099</v>
      </c>
      <c r="BV395" s="40">
        <v>0.16295804435289701</v>
      </c>
      <c r="BW395" s="40">
        <v>8.4968293997934E-2</v>
      </c>
      <c r="BX395" s="40">
        <v>-4.59487271136255E-2</v>
      </c>
      <c r="BY395" s="40">
        <v>-4.2908421547054799E-2</v>
      </c>
      <c r="BZ395" s="40">
        <v>-5.73579303878161E-2</v>
      </c>
      <c r="CA395" s="40">
        <v>-2.62383939895805E-2</v>
      </c>
      <c r="CB395" s="40">
        <v>-1.1234667595104501E-2</v>
      </c>
      <c r="CC395" s="40">
        <v>-3.1507365324062599E-2</v>
      </c>
      <c r="CD395" s="40">
        <v>-2.5066497571093301E-2</v>
      </c>
      <c r="CE395" s="40">
        <v>-1.96280406114882E-2</v>
      </c>
      <c r="CF395" s="40">
        <v>-1.19866959662502E-2</v>
      </c>
      <c r="CG395" s="40">
        <v>-1.5427663077872999E-2</v>
      </c>
      <c r="CH395" s="40">
        <v>-3.0952312329878598E-3</v>
      </c>
      <c r="CI395" s="40">
        <v>3.9238402333947701E-3</v>
      </c>
      <c r="CJ395" s="40">
        <v>2.1737787751173201E-3</v>
      </c>
      <c r="CK395" s="40">
        <v>-9.5462636240826008E-3</v>
      </c>
      <c r="CL395" s="40">
        <v>-1.6004111657847299E-2</v>
      </c>
      <c r="CM395" s="40">
        <v>1.8233959362517E-2</v>
      </c>
      <c r="CN395" s="40">
        <v>2.55367756604045E-2</v>
      </c>
      <c r="CO395" s="40">
        <v>-2.5762081267849801E-2</v>
      </c>
      <c r="CP395" s="40">
        <v>-4.6483531275648297E-2</v>
      </c>
      <c r="CQ395" s="40">
        <v>0.162414214528323</v>
      </c>
      <c r="CR395" s="40">
        <v>0.19551287223045799</v>
      </c>
      <c r="CS395" s="40">
        <v>0.20799379361659601</v>
      </c>
      <c r="CT395" s="40">
        <v>0.17780135484237999</v>
      </c>
      <c r="CU395" s="40">
        <v>9.8262448437343303E-2</v>
      </c>
      <c r="CV395" s="40">
        <v>-3.1424998300581299E-2</v>
      </c>
      <c r="CW395" s="40">
        <v>-2.6417600584344399E-2</v>
      </c>
      <c r="CX395" s="40">
        <v>-4.1620859527193597E-2</v>
      </c>
      <c r="CY395" s="40">
        <v>-1.8021216321419301E-2</v>
      </c>
      <c r="CZ395" s="40">
        <v>-5.1787372854156704E-3</v>
      </c>
      <c r="DA395" s="40">
        <v>-2.5995588091062598E-2</v>
      </c>
      <c r="DB395" s="40">
        <v>-1.9881166461677299E-2</v>
      </c>
      <c r="DC395" s="40">
        <v>-1.5283148365747E-2</v>
      </c>
      <c r="DD395" s="40">
        <v>-8.7137327923872895E-3</v>
      </c>
      <c r="DE395" s="40">
        <v>-1.16529328826012E-2</v>
      </c>
      <c r="DF395" s="40">
        <v>1.7566863633851999E-3</v>
      </c>
      <c r="DG395" s="40">
        <v>7.5776116795942703E-3</v>
      </c>
      <c r="DH395" s="40">
        <v>6.1256038779175697E-3</v>
      </c>
      <c r="DI395" s="40">
        <v>-4.0238594237982997E-3</v>
      </c>
      <c r="DJ395" s="40">
        <v>-1.0777988540659301E-2</v>
      </c>
      <c r="DK395" s="40">
        <v>2.39244455057172E-2</v>
      </c>
      <c r="DL395" s="40">
        <v>2.89605704582435E-2</v>
      </c>
      <c r="DM395" s="40">
        <v>-2.2387999267554699E-2</v>
      </c>
      <c r="DN395" s="40">
        <v>-3.7781367853020498E-2</v>
      </c>
      <c r="DO395" s="40">
        <v>0.17474175110318699</v>
      </c>
      <c r="DP395" s="40">
        <v>0.206755394567426</v>
      </c>
      <c r="DQ395" s="40">
        <v>0.21917443786388199</v>
      </c>
      <c r="DR395" s="40">
        <v>0.192644665331864</v>
      </c>
      <c r="DS395" s="40">
        <v>0.11155660287675299</v>
      </c>
      <c r="DT395" s="40">
        <v>-1.6901269487537101E-2</v>
      </c>
      <c r="DU395" s="40">
        <v>-9.9267796216339806E-3</v>
      </c>
      <c r="DV395" s="40">
        <v>-2.5883788666571102E-2</v>
      </c>
      <c r="DW395" s="40">
        <v>-9.8040386532580702E-3</v>
      </c>
      <c r="DX395" s="40">
        <v>8.7719302427316298E-4</v>
      </c>
      <c r="DY395" s="40">
        <v>-1.8037457170450601E-2</v>
      </c>
      <c r="DZ395" s="40">
        <v>-1.23943718959626E-2</v>
      </c>
      <c r="EA395" s="40">
        <v>-9.0098140371135706E-3</v>
      </c>
      <c r="EB395" s="40">
        <v>-3.9880937952238597E-3</v>
      </c>
      <c r="EC395" s="40">
        <v>-6.2028219992899796E-3</v>
      </c>
      <c r="ED395" s="40">
        <v>8.7620847704141906E-3</v>
      </c>
      <c r="EE395" s="40">
        <v>1.2853077340426599E-2</v>
      </c>
      <c r="EF395" s="40">
        <v>1.18314116807353E-2</v>
      </c>
      <c r="EG395" s="40">
        <v>3.9496151497519999E-3</v>
      </c>
      <c r="EH395" s="40">
        <v>-3.2322967944818201E-3</v>
      </c>
      <c r="EI395" s="40">
        <v>3.2140603709350797E-2</v>
      </c>
      <c r="EJ395" s="40">
        <v>3.3903986364710099E-2</v>
      </c>
      <c r="EK395" s="40">
        <v>-1.7516360745144299E-2</v>
      </c>
      <c r="EL395" s="40">
        <v>-2.5216825985253901E-2</v>
      </c>
      <c r="EM395" s="40">
        <v>0.192540756005641</v>
      </c>
      <c r="EN395" s="40">
        <v>0.22298781123691999</v>
      </c>
      <c r="EO395" s="40">
        <v>0.23531751239961601</v>
      </c>
      <c r="EP395" s="40">
        <v>0.21407604820114401</v>
      </c>
      <c r="EQ395" s="40">
        <v>0.13075125045326</v>
      </c>
      <c r="ER395" s="40">
        <v>4.0686881982812204E-3</v>
      </c>
      <c r="ES395" s="40">
        <v>1.3883346706383101E-2</v>
      </c>
      <c r="ET395" s="40">
        <v>-3.1619577721804402E-3</v>
      </c>
      <c r="EU395" s="40">
        <v>2.0602608125535101E-3</v>
      </c>
      <c r="EV395" s="40">
        <v>9.6209945629237709E-3</v>
      </c>
      <c r="EW395" s="40">
        <v>70.895353886235299</v>
      </c>
      <c r="EX395" s="40">
        <v>69.205818497611801</v>
      </c>
      <c r="EY395" s="40">
        <v>67.210811984368206</v>
      </c>
      <c r="EZ395" s="40">
        <v>65.633087277464199</v>
      </c>
      <c r="FA395" s="40">
        <v>63.705818497611801</v>
      </c>
      <c r="FB395" s="40">
        <v>62.605297438124197</v>
      </c>
      <c r="FC395" s="40">
        <v>61.812201476335197</v>
      </c>
      <c r="FD395" s="40">
        <v>62.739470256187602</v>
      </c>
      <c r="FE395" s="40">
        <v>68.821320017368606</v>
      </c>
      <c r="FF395" s="40">
        <v>73.316326530612201</v>
      </c>
      <c r="FG395" s="40">
        <v>79.820451584889298</v>
      </c>
      <c r="FH395" s="40">
        <v>85.306122448979593</v>
      </c>
      <c r="FI395" s="40">
        <v>89.8482414242293</v>
      </c>
      <c r="FJ395" s="40">
        <v>93.627008250108602</v>
      </c>
      <c r="FK395" s="40">
        <v>96.299174989144603</v>
      </c>
      <c r="FL395" s="40">
        <v>96.985236647850599</v>
      </c>
      <c r="FM395" s="40">
        <v>94.277029960920501</v>
      </c>
      <c r="FN395" s="40">
        <v>91.156100738167595</v>
      </c>
      <c r="FO395" s="40">
        <v>88.219930525401693</v>
      </c>
      <c r="FP395" s="40">
        <v>84.002605297438095</v>
      </c>
      <c r="FQ395" s="40">
        <v>75.436170212766001</v>
      </c>
      <c r="FR395" s="40">
        <v>70.226226660877103</v>
      </c>
      <c r="FS395" s="40">
        <v>67.966999565783794</v>
      </c>
      <c r="FT395" s="40">
        <v>65.760095527572702</v>
      </c>
      <c r="FU395" s="40">
        <v>6.5176046539781998E-2</v>
      </c>
      <c r="FV395" s="40">
        <v>0</v>
      </c>
      <c r="FW395" s="40">
        <v>0</v>
      </c>
      <c r="FX395" s="41">
        <v>1</v>
      </c>
      <c r="FY395" s="22"/>
      <c r="FZ395" s="22"/>
    </row>
    <row r="396" spans="1:182" x14ac:dyDescent="0.2">
      <c r="A396" t="s">
        <v>42</v>
      </c>
      <c r="B396" t="s">
        <v>58</v>
      </c>
      <c r="C396" t="s">
        <v>3</v>
      </c>
      <c r="D396" t="s">
        <v>226</v>
      </c>
      <c r="E396" t="s">
        <v>77</v>
      </c>
      <c r="F396" s="22" t="s">
        <v>1</v>
      </c>
      <c r="G396" s="35">
        <v>43693</v>
      </c>
      <c r="H396" s="40">
        <v>2018</v>
      </c>
      <c r="I396" s="40">
        <v>1.72490709836712</v>
      </c>
      <c r="J396" s="40">
        <v>1.48507573619862</v>
      </c>
      <c r="K396" s="40">
        <v>1.341744556604</v>
      </c>
      <c r="L396" s="40">
        <v>1.28330363095759</v>
      </c>
      <c r="M396" s="40">
        <v>1.2881003269683799</v>
      </c>
      <c r="N396" s="40">
        <v>1.3745376090913499</v>
      </c>
      <c r="O396" s="40">
        <v>1.5291696373582</v>
      </c>
      <c r="P396" s="40">
        <v>1.69155370547312</v>
      </c>
      <c r="Q396" s="40">
        <v>1.7649648067713</v>
      </c>
      <c r="R396" s="40">
        <v>1.87108496571744</v>
      </c>
      <c r="S396" s="40">
        <v>2.05711357393603</v>
      </c>
      <c r="T396" s="40">
        <v>2.3098008470610099</v>
      </c>
      <c r="U396" s="40">
        <v>2.5347159094863998</v>
      </c>
      <c r="V396" s="40">
        <v>2.6929876733646401</v>
      </c>
      <c r="W396" s="40">
        <v>2.8858667916401699</v>
      </c>
      <c r="X396" s="40">
        <v>3.08581548281582</v>
      </c>
      <c r="Y396" s="40">
        <v>3.1736914802183702</v>
      </c>
      <c r="Z396" s="40">
        <v>3.2336741873629999</v>
      </c>
      <c r="AA396" s="40">
        <v>3.2665253048771898</v>
      </c>
      <c r="AB396" s="40">
        <v>3.1700038454013302</v>
      </c>
      <c r="AC396" s="40">
        <v>2.7939037465582999</v>
      </c>
      <c r="AD396" s="40">
        <v>2.5817404022433998</v>
      </c>
      <c r="AE396" s="40">
        <v>2.24812955892765</v>
      </c>
      <c r="AF396" s="40">
        <v>1.9086367377902</v>
      </c>
      <c r="AG396" s="40">
        <v>-2.4117160986319601E-2</v>
      </c>
      <c r="AH396" s="40">
        <v>-2.5463714062378798E-2</v>
      </c>
      <c r="AI396" s="40">
        <v>-1.269654246224E-2</v>
      </c>
      <c r="AJ396" s="40">
        <v>6.5726645418787604E-3</v>
      </c>
      <c r="AK396" s="40">
        <v>1.6053998594756199E-2</v>
      </c>
      <c r="AL396" s="40">
        <v>9.0675914577540602E-3</v>
      </c>
      <c r="AM396" s="40">
        <v>-1.9033374028158901E-2</v>
      </c>
      <c r="AN396" s="40">
        <v>-1.6645673116034501E-2</v>
      </c>
      <c r="AO396" s="40">
        <v>-3.53915529598069E-2</v>
      </c>
      <c r="AP396" s="40">
        <v>-3.0686262894236999E-2</v>
      </c>
      <c r="AQ396" s="40">
        <v>8.9556525042495602E-3</v>
      </c>
      <c r="AR396" s="40">
        <v>9.2142546984441392E-3</v>
      </c>
      <c r="AS396" s="40">
        <v>-4.5184114509834998E-2</v>
      </c>
      <c r="AT396" s="40">
        <v>-3.4458220178131597E-2</v>
      </c>
      <c r="AU396" s="40">
        <v>0.27609453835978198</v>
      </c>
      <c r="AV396" s="40">
        <v>0.35694677870641101</v>
      </c>
      <c r="AW396" s="40">
        <v>0.36242334103102802</v>
      </c>
      <c r="AX396" s="40">
        <v>0.302436167597321</v>
      </c>
      <c r="AY396" s="40">
        <v>0.248294753493224</v>
      </c>
      <c r="AZ396" s="40">
        <v>-9.5847683249662696E-2</v>
      </c>
      <c r="BA396" s="40">
        <v>-0.131055472385817</v>
      </c>
      <c r="BB396" s="40">
        <v>-8.5012159312102695E-2</v>
      </c>
      <c r="BC396" s="40">
        <v>-5.8486408251786498E-3</v>
      </c>
      <c r="BD396" s="40">
        <v>2.6877700324086502E-2</v>
      </c>
      <c r="BE396" s="40">
        <v>8.3320230549807796E-5</v>
      </c>
      <c r="BF396" s="40">
        <v>-1.0047637546384399E-2</v>
      </c>
      <c r="BG396" s="40">
        <v>4.6124916528045203E-3</v>
      </c>
      <c r="BH396" s="40">
        <v>1.78832029071197E-2</v>
      </c>
      <c r="BI396" s="40">
        <v>3.0215883741392401E-2</v>
      </c>
      <c r="BJ396" s="40">
        <v>2.6537781150376399E-2</v>
      </c>
      <c r="BK396" s="40">
        <v>4.0680472465020696E-3</v>
      </c>
      <c r="BL396" s="40">
        <v>8.9698236188197195E-3</v>
      </c>
      <c r="BM396" s="40">
        <v>-9.1316065088304903E-3</v>
      </c>
      <c r="BN396" s="40">
        <v>-8.7315810741227899E-3</v>
      </c>
      <c r="BO396" s="40">
        <v>2.8366877849308001E-2</v>
      </c>
      <c r="BP396" s="40">
        <v>1.9784644265621001E-2</v>
      </c>
      <c r="BQ396" s="40">
        <v>-3.48208734216474E-2</v>
      </c>
      <c r="BR396" s="40">
        <v>-4.8473401463177499E-3</v>
      </c>
      <c r="BS396" s="40">
        <v>0.31686288993823403</v>
      </c>
      <c r="BT396" s="40">
        <v>0.39774620221642898</v>
      </c>
      <c r="BU396" s="40">
        <v>0.40010657181333498</v>
      </c>
      <c r="BV396" s="40">
        <v>0.34945307200850001</v>
      </c>
      <c r="BW396" s="40">
        <v>0.29177916043937402</v>
      </c>
      <c r="BX396" s="40">
        <v>-4.6106910075546202E-2</v>
      </c>
      <c r="BY396" s="40">
        <v>-9.3037508563082696E-2</v>
      </c>
      <c r="BZ396" s="40">
        <v>-4.5282640826980601E-2</v>
      </c>
      <c r="CA396" s="40">
        <v>2.5752137183244601E-2</v>
      </c>
      <c r="CB396" s="40">
        <v>5.2188951763187302E-2</v>
      </c>
      <c r="CC396" s="40">
        <v>1.6844499800152901E-2</v>
      </c>
      <c r="CD396" s="40">
        <v>6.2949008706135305E-4</v>
      </c>
      <c r="CE396" s="40">
        <v>1.66006759528925E-2</v>
      </c>
      <c r="CF396" s="40">
        <v>2.5716847323931601E-2</v>
      </c>
      <c r="CG396" s="40">
        <v>4.0024362253026302E-2</v>
      </c>
      <c r="CH396" s="40">
        <v>3.8637581312571397E-2</v>
      </c>
      <c r="CI396" s="40">
        <v>2.00680212481649E-2</v>
      </c>
      <c r="CJ396" s="40">
        <v>2.6711038625659701E-2</v>
      </c>
      <c r="CK396" s="40">
        <v>9.0559524082279002E-3</v>
      </c>
      <c r="CL396" s="40">
        <v>6.4741646745990703E-3</v>
      </c>
      <c r="CM396" s="40">
        <v>4.18110333914615E-2</v>
      </c>
      <c r="CN396" s="40">
        <v>2.7105663879586701E-2</v>
      </c>
      <c r="CO396" s="40">
        <v>-2.7643324213199399E-2</v>
      </c>
      <c r="CP396" s="40">
        <v>1.5661065160980099E-2</v>
      </c>
      <c r="CQ396" s="40">
        <v>0.34509892605006198</v>
      </c>
      <c r="CR396" s="40">
        <v>0.42600375865340601</v>
      </c>
      <c r="CS396" s="40">
        <v>0.42620586265986499</v>
      </c>
      <c r="CT396" s="40">
        <v>0.38201683677749498</v>
      </c>
      <c r="CU396" s="40">
        <v>0.321896328225033</v>
      </c>
      <c r="CV396" s="40">
        <v>-1.1656602098979601E-2</v>
      </c>
      <c r="CW396" s="40">
        <v>-6.6706382632440997E-2</v>
      </c>
      <c r="CX396" s="40">
        <v>-1.7766097351026602E-2</v>
      </c>
      <c r="CY396" s="40">
        <v>4.7638739767375503E-2</v>
      </c>
      <c r="CZ396" s="40">
        <v>6.97194474050018E-2</v>
      </c>
      <c r="DA396" s="40">
        <v>3.3605679369756003E-2</v>
      </c>
      <c r="DB396" s="40">
        <v>1.13066177205072E-2</v>
      </c>
      <c r="DC396" s="40">
        <v>2.8588860252980401E-2</v>
      </c>
      <c r="DD396" s="40">
        <v>3.3550491740743399E-2</v>
      </c>
      <c r="DE396" s="40">
        <v>4.98328407646602E-2</v>
      </c>
      <c r="DF396" s="40">
        <v>5.0737381474766301E-2</v>
      </c>
      <c r="DG396" s="40">
        <v>3.6067995249827803E-2</v>
      </c>
      <c r="DH396" s="40">
        <v>4.4452253632499703E-2</v>
      </c>
      <c r="DI396" s="40">
        <v>2.7243511325286299E-2</v>
      </c>
      <c r="DJ396" s="40">
        <v>2.1679910423320899E-2</v>
      </c>
      <c r="DK396" s="40">
        <v>5.5255188933615002E-2</v>
      </c>
      <c r="DL396" s="40">
        <v>3.44266834935524E-2</v>
      </c>
      <c r="DM396" s="40">
        <v>-2.0465775004751399E-2</v>
      </c>
      <c r="DN396" s="40">
        <v>3.6169470468278002E-2</v>
      </c>
      <c r="DO396" s="40">
        <v>0.37333496216188899</v>
      </c>
      <c r="DP396" s="40">
        <v>0.45426131509038398</v>
      </c>
      <c r="DQ396" s="40">
        <v>0.452305153506394</v>
      </c>
      <c r="DR396" s="40">
        <v>0.41458060154649101</v>
      </c>
      <c r="DS396" s="40">
        <v>0.35201349601069098</v>
      </c>
      <c r="DT396" s="40">
        <v>2.27937058775869E-2</v>
      </c>
      <c r="DU396" s="40">
        <v>-4.0375256701799297E-2</v>
      </c>
      <c r="DV396" s="40">
        <v>9.7504461249274706E-3</v>
      </c>
      <c r="DW396" s="40">
        <v>6.9525342351506397E-2</v>
      </c>
      <c r="DX396" s="40">
        <v>8.7249943046816297E-2</v>
      </c>
      <c r="DY396" s="40">
        <v>5.7806160586625403E-2</v>
      </c>
      <c r="DZ396" s="40">
        <v>2.6722694236501501E-2</v>
      </c>
      <c r="EA396" s="40">
        <v>4.5897894368025001E-2</v>
      </c>
      <c r="EB396" s="40">
        <v>4.4861030105984398E-2</v>
      </c>
      <c r="EC396" s="40">
        <v>6.3994725911296499E-2</v>
      </c>
      <c r="ED396" s="40">
        <v>6.8207571167388695E-2</v>
      </c>
      <c r="EE396" s="40">
        <v>5.9169416524488802E-2</v>
      </c>
      <c r="EF396" s="40">
        <v>7.0067750367353895E-2</v>
      </c>
      <c r="EG396" s="40">
        <v>5.3503457776262697E-2</v>
      </c>
      <c r="EH396" s="40">
        <v>4.3634592243435098E-2</v>
      </c>
      <c r="EI396" s="40">
        <v>7.4666414278673501E-2</v>
      </c>
      <c r="EJ396" s="40">
        <v>4.4997073060729198E-2</v>
      </c>
      <c r="EK396" s="40">
        <v>-1.01025339165637E-2</v>
      </c>
      <c r="EL396" s="40">
        <v>6.5780350500091803E-2</v>
      </c>
      <c r="EM396" s="40">
        <v>0.41410331374034098</v>
      </c>
      <c r="EN396" s="40">
        <v>0.49506073860040201</v>
      </c>
      <c r="EO396" s="40">
        <v>0.48998838428870201</v>
      </c>
      <c r="EP396" s="40">
        <v>0.46159750595766902</v>
      </c>
      <c r="EQ396" s="40">
        <v>0.39549790295684201</v>
      </c>
      <c r="ER396" s="40">
        <v>7.2534479051703502E-2</v>
      </c>
      <c r="ES396" s="40">
        <v>-2.3572928790653201E-3</v>
      </c>
      <c r="ET396" s="40">
        <v>4.9479964610049498E-2</v>
      </c>
      <c r="EU396" s="40">
        <v>0.10112612035993</v>
      </c>
      <c r="EV396" s="40">
        <v>0.112561194485917</v>
      </c>
      <c r="EW396" s="40">
        <v>70.406333582967804</v>
      </c>
      <c r="EX396" s="40">
        <v>68.788809243607602</v>
      </c>
      <c r="EY396" s="40">
        <v>66.906654541564095</v>
      </c>
      <c r="EZ396" s="40">
        <v>65.332299133411794</v>
      </c>
      <c r="FA396" s="40">
        <v>63.438589921900103</v>
      </c>
      <c r="FB396" s="40">
        <v>62.3179629827752</v>
      </c>
      <c r="FC396" s="40">
        <v>61.549962554830401</v>
      </c>
      <c r="FD396" s="40">
        <v>62.458221889376297</v>
      </c>
      <c r="FE396" s="40">
        <v>68.508558895902397</v>
      </c>
      <c r="FF396" s="40">
        <v>72.947416283299503</v>
      </c>
      <c r="FG396" s="40">
        <v>79.458275382475705</v>
      </c>
      <c r="FH396" s="40">
        <v>84.914304054776906</v>
      </c>
      <c r="FI396" s="40">
        <v>89.357708355622094</v>
      </c>
      <c r="FJ396" s="40">
        <v>93.072964587568194</v>
      </c>
      <c r="FK396" s="40">
        <v>95.674868941906496</v>
      </c>
      <c r="FL396" s="40">
        <v>96.343960629078893</v>
      </c>
      <c r="FM396" s="40">
        <v>93.534396062907902</v>
      </c>
      <c r="FN396" s="40">
        <v>90.384347919118397</v>
      </c>
      <c r="FO396" s="40">
        <v>87.442441425056202</v>
      </c>
      <c r="FP396" s="40">
        <v>83.3033058735423</v>
      </c>
      <c r="FQ396" s="40">
        <v>74.709692949609504</v>
      </c>
      <c r="FR396" s="40">
        <v>69.513319781748194</v>
      </c>
      <c r="FS396" s="40">
        <v>67.368781427195898</v>
      </c>
      <c r="FT396" s="40">
        <v>65.186209478977204</v>
      </c>
      <c r="FU396" s="40">
        <v>2.74557347554918E-2</v>
      </c>
      <c r="FV396" s="40">
        <v>0</v>
      </c>
      <c r="FW396" s="40">
        <v>0</v>
      </c>
      <c r="FX396" s="41">
        <v>1</v>
      </c>
      <c r="FY396" s="22"/>
      <c r="FZ396" s="22"/>
    </row>
    <row r="397" spans="1:182" x14ac:dyDescent="0.2">
      <c r="A397" t="s">
        <v>42</v>
      </c>
      <c r="B397" t="s">
        <v>58</v>
      </c>
      <c r="C397" t="s">
        <v>3</v>
      </c>
      <c r="D397" t="s">
        <v>226</v>
      </c>
      <c r="E397" t="s">
        <v>77</v>
      </c>
      <c r="F397" s="22" t="s">
        <v>77</v>
      </c>
      <c r="G397" s="35">
        <v>43693</v>
      </c>
      <c r="H397" s="40">
        <v>1728</v>
      </c>
      <c r="I397" s="40">
        <v>1.51437081066089</v>
      </c>
      <c r="J397" s="40">
        <v>1.3017468386869</v>
      </c>
      <c r="K397" s="40">
        <v>1.17120603813253</v>
      </c>
      <c r="L397" s="40">
        <v>1.1206221183314</v>
      </c>
      <c r="M397" s="40">
        <v>1.12631017429098</v>
      </c>
      <c r="N397" s="40">
        <v>1.20262596894619</v>
      </c>
      <c r="O397" s="40">
        <v>1.3409634608588299</v>
      </c>
      <c r="P397" s="40">
        <v>1.4736449379618899</v>
      </c>
      <c r="Q397" s="40">
        <v>1.52145447928105</v>
      </c>
      <c r="R397" s="40">
        <v>1.60050664129854</v>
      </c>
      <c r="S397" s="40">
        <v>1.7346995402895</v>
      </c>
      <c r="T397" s="40">
        <v>1.93316933228987</v>
      </c>
      <c r="U397" s="40">
        <v>2.1109239209232999</v>
      </c>
      <c r="V397" s="40">
        <v>2.2253014761895198</v>
      </c>
      <c r="W397" s="40">
        <v>2.3657780291177</v>
      </c>
      <c r="X397" s="40">
        <v>2.5161870886573698</v>
      </c>
      <c r="Y397" s="40">
        <v>2.5848124528510001</v>
      </c>
      <c r="Z397" s="40">
        <v>2.6463890979579299</v>
      </c>
      <c r="AA397" s="40">
        <v>2.7058470219681898</v>
      </c>
      <c r="AB397" s="40">
        <v>2.64145323321668</v>
      </c>
      <c r="AC397" s="40">
        <v>2.3657941591427099</v>
      </c>
      <c r="AD397" s="40">
        <v>2.21546562459993</v>
      </c>
      <c r="AE397" s="40">
        <v>1.9434430420042601</v>
      </c>
      <c r="AF397" s="40">
        <v>1.6601156421202401</v>
      </c>
      <c r="AG397" s="40">
        <v>2.3912094173045899E-2</v>
      </c>
      <c r="AH397" s="40">
        <v>7.0767947311431599E-3</v>
      </c>
      <c r="AI397" s="40">
        <v>7.4652630204671E-3</v>
      </c>
      <c r="AJ397" s="40">
        <v>1.4750286008247701E-2</v>
      </c>
      <c r="AK397" s="40">
        <v>2.8948750367429801E-2</v>
      </c>
      <c r="AL397" s="40">
        <v>1.54529656822852E-2</v>
      </c>
      <c r="AM397" s="40">
        <v>-1.8477715664096499E-2</v>
      </c>
      <c r="AN397" s="40">
        <v>-1.8113669540421099E-2</v>
      </c>
      <c r="AO397" s="40">
        <v>-3.06574821547956E-2</v>
      </c>
      <c r="AP397" s="40">
        <v>-1.41564522417895E-2</v>
      </c>
      <c r="AQ397" s="40">
        <v>-1.52378250567937E-2</v>
      </c>
      <c r="AR397" s="40">
        <v>-1.6159605678334001E-2</v>
      </c>
      <c r="AS397" s="40">
        <v>-1.9092265510111998E-2</v>
      </c>
      <c r="AT397" s="40">
        <v>3.9900213482788596E-3</v>
      </c>
      <c r="AU397" s="40">
        <v>0.161245158780397</v>
      </c>
      <c r="AV397" s="40">
        <v>0.22270005713885499</v>
      </c>
      <c r="AW397" s="40">
        <v>0.20003316217995601</v>
      </c>
      <c r="AX397" s="40">
        <v>0.17854214248219299</v>
      </c>
      <c r="AY397" s="40">
        <v>0.168296597847296</v>
      </c>
      <c r="AZ397" s="40">
        <v>-5.4276459954820701E-2</v>
      </c>
      <c r="BA397" s="40">
        <v>-9.9490982520672205E-2</v>
      </c>
      <c r="BB397" s="40">
        <v>-2.77529741063599E-2</v>
      </c>
      <c r="BC397" s="40">
        <v>1.01098855076713E-2</v>
      </c>
      <c r="BD397" s="40">
        <v>8.5268344662309103E-3</v>
      </c>
      <c r="BE397" s="40">
        <v>4.68471309691132E-2</v>
      </c>
      <c r="BF397" s="40">
        <v>2.1303148305025901E-2</v>
      </c>
      <c r="BG397" s="40">
        <v>2.38946430893342E-2</v>
      </c>
      <c r="BH397" s="40">
        <v>2.5436793688496499E-2</v>
      </c>
      <c r="BI397" s="40">
        <v>4.2345950389552703E-2</v>
      </c>
      <c r="BJ397" s="40">
        <v>3.0932097930776999E-2</v>
      </c>
      <c r="BK397" s="40">
        <v>2.96377837401082E-3</v>
      </c>
      <c r="BL397" s="40">
        <v>6.5335754689578003E-3</v>
      </c>
      <c r="BM397" s="40">
        <v>-6.4814128630001104E-3</v>
      </c>
      <c r="BN397" s="40">
        <v>3.84657384364073E-3</v>
      </c>
      <c r="BO397" s="40">
        <v>3.3328896799893299E-3</v>
      </c>
      <c r="BP397" s="40">
        <v>-5.9502716481908899E-3</v>
      </c>
      <c r="BQ397" s="40">
        <v>-8.8903850534190493E-3</v>
      </c>
      <c r="BR397" s="40">
        <v>3.4876114865496202E-2</v>
      </c>
      <c r="BS397" s="40">
        <v>0.19321042170229299</v>
      </c>
      <c r="BT397" s="40">
        <v>0.25139053213867701</v>
      </c>
      <c r="BU397" s="40">
        <v>0.23067796252950101</v>
      </c>
      <c r="BV397" s="40">
        <v>0.213280902810114</v>
      </c>
      <c r="BW397" s="40">
        <v>0.20470295957440601</v>
      </c>
      <c r="BX397" s="40">
        <v>-1.4128297421512601E-2</v>
      </c>
      <c r="BY397" s="40">
        <v>-6.7988313293183597E-2</v>
      </c>
      <c r="BZ397" s="40">
        <v>6.0234682487407304E-4</v>
      </c>
      <c r="CA397" s="40">
        <v>3.6198319407655603E-2</v>
      </c>
      <c r="CB397" s="40">
        <v>3.6224441308190497E-2</v>
      </c>
      <c r="CC397" s="40">
        <v>6.2731867587754203E-2</v>
      </c>
      <c r="CD397" s="40">
        <v>3.1156277452982498E-2</v>
      </c>
      <c r="CE397" s="40">
        <v>3.5273581676703497E-2</v>
      </c>
      <c r="CF397" s="40">
        <v>3.28382363538487E-2</v>
      </c>
      <c r="CG397" s="40">
        <v>5.1624810313386102E-2</v>
      </c>
      <c r="CH397" s="40">
        <v>4.1652897772465697E-2</v>
      </c>
      <c r="CI397" s="40">
        <v>1.7814091828223199E-2</v>
      </c>
      <c r="CJ397" s="40">
        <v>2.36041822802898E-2</v>
      </c>
      <c r="CK397" s="40">
        <v>1.02628590816621E-2</v>
      </c>
      <c r="CL397" s="40">
        <v>1.6315414868330901E-2</v>
      </c>
      <c r="CM397" s="40">
        <v>1.6194910135273501E-2</v>
      </c>
      <c r="CN397" s="40">
        <v>1.1206820006979699E-3</v>
      </c>
      <c r="CO397" s="40">
        <v>-1.82459372679622E-3</v>
      </c>
      <c r="CP397" s="40">
        <v>5.6267729148139801E-2</v>
      </c>
      <c r="CQ397" s="40">
        <v>0.21534946542717501</v>
      </c>
      <c r="CR397" s="40">
        <v>0.27126146772462001</v>
      </c>
      <c r="CS397" s="40">
        <v>0.25190245789925803</v>
      </c>
      <c r="CT397" s="40">
        <v>0.23734086238958799</v>
      </c>
      <c r="CU397" s="40">
        <v>0.22991789480299299</v>
      </c>
      <c r="CV397" s="40">
        <v>1.36781976469122E-2</v>
      </c>
      <c r="CW397" s="40">
        <v>-4.6169660551862203E-2</v>
      </c>
      <c r="CX397" s="40">
        <v>2.0241155723882399E-2</v>
      </c>
      <c r="CY397" s="40">
        <v>5.4267089254370397E-2</v>
      </c>
      <c r="CZ397" s="40">
        <v>5.54077194325421E-2</v>
      </c>
      <c r="DA397" s="40">
        <v>7.8616604206395199E-2</v>
      </c>
      <c r="DB397" s="40">
        <v>4.1009406600939102E-2</v>
      </c>
      <c r="DC397" s="40">
        <v>4.6652520264072697E-2</v>
      </c>
      <c r="DD397" s="40">
        <v>4.0239679019200898E-2</v>
      </c>
      <c r="DE397" s="40">
        <v>6.0903670237219501E-2</v>
      </c>
      <c r="DF397" s="40">
        <v>5.2373697614154398E-2</v>
      </c>
      <c r="DG397" s="40">
        <v>3.2664405282435603E-2</v>
      </c>
      <c r="DH397" s="40">
        <v>4.06747890916219E-2</v>
      </c>
      <c r="DI397" s="40">
        <v>2.70071310263242E-2</v>
      </c>
      <c r="DJ397" s="40">
        <v>2.8784255893020999E-2</v>
      </c>
      <c r="DK397" s="40">
        <v>2.9056930590557601E-2</v>
      </c>
      <c r="DL397" s="40">
        <v>8.1916356495868193E-3</v>
      </c>
      <c r="DM397" s="40">
        <v>5.2411975998266002E-3</v>
      </c>
      <c r="DN397" s="40">
        <v>7.7659343430783498E-2</v>
      </c>
      <c r="DO397" s="40">
        <v>0.23748850915205699</v>
      </c>
      <c r="DP397" s="40">
        <v>0.291132403310563</v>
      </c>
      <c r="DQ397" s="40">
        <v>0.27312695326901598</v>
      </c>
      <c r="DR397" s="40">
        <v>0.261400821969062</v>
      </c>
      <c r="DS397" s="40">
        <v>0.25513283003157999</v>
      </c>
      <c r="DT397" s="40">
        <v>4.1484692715337099E-2</v>
      </c>
      <c r="DU397" s="40">
        <v>-2.4351007810540701E-2</v>
      </c>
      <c r="DV397" s="40">
        <v>3.9879964622890701E-2</v>
      </c>
      <c r="DW397" s="40">
        <v>7.2335859101085198E-2</v>
      </c>
      <c r="DX397" s="40">
        <v>7.4590997556893801E-2</v>
      </c>
      <c r="DY397" s="40">
        <v>0.101551641002463</v>
      </c>
      <c r="DZ397" s="40">
        <v>5.5235760174821798E-2</v>
      </c>
      <c r="EA397" s="40">
        <v>6.3081900332939797E-2</v>
      </c>
      <c r="EB397" s="40">
        <v>5.0926186699449698E-2</v>
      </c>
      <c r="EC397" s="40">
        <v>7.43008702593424E-2</v>
      </c>
      <c r="ED397" s="40">
        <v>6.7852829862646194E-2</v>
      </c>
      <c r="EE397" s="40">
        <v>5.4105899320542897E-2</v>
      </c>
      <c r="EF397" s="40">
        <v>6.5322034101000806E-2</v>
      </c>
      <c r="EG397" s="40">
        <v>5.1183200318119702E-2</v>
      </c>
      <c r="EH397" s="40">
        <v>4.6787281978451202E-2</v>
      </c>
      <c r="EI397" s="40">
        <v>4.7627645327340699E-2</v>
      </c>
      <c r="EJ397" s="40">
        <v>1.8400969679730001E-2</v>
      </c>
      <c r="EK397" s="40">
        <v>1.54430780565195E-2</v>
      </c>
      <c r="EL397" s="40">
        <v>0.10854543694800101</v>
      </c>
      <c r="EM397" s="40">
        <v>0.26945377207395199</v>
      </c>
      <c r="EN397" s="40">
        <v>0.31982287831038603</v>
      </c>
      <c r="EO397" s="40">
        <v>0.30377175361856101</v>
      </c>
      <c r="EP397" s="40">
        <v>0.29613958229698401</v>
      </c>
      <c r="EQ397" s="40">
        <v>0.29153919175868898</v>
      </c>
      <c r="ER397" s="40">
        <v>8.1632855248645206E-2</v>
      </c>
      <c r="ES397" s="40">
        <v>7.1516614169479398E-3</v>
      </c>
      <c r="ET397" s="40">
        <v>6.8235285554124697E-2</v>
      </c>
      <c r="EU397" s="40">
        <v>9.8424293001069599E-2</v>
      </c>
      <c r="EV397" s="40">
        <v>0.102288604398853</v>
      </c>
      <c r="EW397" s="40">
        <v>70.354009637958697</v>
      </c>
      <c r="EX397" s="40">
        <v>68.724576794760907</v>
      </c>
      <c r="EY397" s="40">
        <v>66.8173730384283</v>
      </c>
      <c r="EZ397" s="40">
        <v>65.233411590263202</v>
      </c>
      <c r="FA397" s="40">
        <v>63.3284937600395</v>
      </c>
      <c r="FB397" s="40">
        <v>62.232917335969397</v>
      </c>
      <c r="FC397" s="40">
        <v>61.447547263066802</v>
      </c>
      <c r="FD397" s="40">
        <v>62.369269739280902</v>
      </c>
      <c r="FE397" s="40">
        <v>68.4773878660571</v>
      </c>
      <c r="FF397" s="40">
        <v>72.915544297541103</v>
      </c>
      <c r="FG397" s="40">
        <v>79.445446682318007</v>
      </c>
      <c r="FH397" s="40">
        <v>84.898492524403807</v>
      </c>
      <c r="FI397" s="40">
        <v>89.347769677499102</v>
      </c>
      <c r="FJ397" s="40">
        <v>93.041517360682107</v>
      </c>
      <c r="FK397" s="40">
        <v>95.630853824292601</v>
      </c>
      <c r="FL397" s="40">
        <v>96.349067095020402</v>
      </c>
      <c r="FM397" s="40">
        <v>93.570307673297904</v>
      </c>
      <c r="FN397" s="40">
        <v>90.427344618806401</v>
      </c>
      <c r="FO397" s="40">
        <v>87.441245520820502</v>
      </c>
      <c r="FP397" s="40">
        <v>83.302916100333604</v>
      </c>
      <c r="FQ397" s="40">
        <v>74.736068207092501</v>
      </c>
      <c r="FR397" s="40">
        <v>69.536698381317194</v>
      </c>
      <c r="FS397" s="40">
        <v>67.395094526133704</v>
      </c>
      <c r="FT397" s="40">
        <v>65.203014951192401</v>
      </c>
      <c r="FU397" s="40">
        <v>2.4832008072691002E-2</v>
      </c>
      <c r="FV397" s="40">
        <v>0</v>
      </c>
      <c r="FW397" s="40">
        <v>0</v>
      </c>
      <c r="FX397" s="41">
        <v>1</v>
      </c>
      <c r="FY397" s="22"/>
      <c r="FZ397" s="22"/>
    </row>
    <row r="398" spans="1:182" x14ac:dyDescent="0.2">
      <c r="A398" t="s">
        <v>42</v>
      </c>
      <c r="B398" t="s">
        <v>58</v>
      </c>
      <c r="C398" t="s">
        <v>3</v>
      </c>
      <c r="D398" t="s">
        <v>226</v>
      </c>
      <c r="E398" t="s">
        <v>77</v>
      </c>
      <c r="F398" s="22" t="s">
        <v>78</v>
      </c>
      <c r="G398" s="35">
        <v>43693</v>
      </c>
      <c r="H398" s="40">
        <v>290</v>
      </c>
      <c r="I398" s="40">
        <v>0.21931345695399199</v>
      </c>
      <c r="J398" s="40">
        <v>0.185675292957174</v>
      </c>
      <c r="K398" s="40">
        <v>0.16407322878505601</v>
      </c>
      <c r="L398" s="40">
        <v>0.15555407404326299</v>
      </c>
      <c r="M398" s="40">
        <v>0.153858924827141</v>
      </c>
      <c r="N398" s="40">
        <v>0.165430977309898</v>
      </c>
      <c r="O398" s="40">
        <v>0.18481001105391001</v>
      </c>
      <c r="P398" s="40">
        <v>0.213129115307472</v>
      </c>
      <c r="Q398" s="40">
        <v>0.23788439252418001</v>
      </c>
      <c r="R398" s="40">
        <v>0.26357862848026198</v>
      </c>
      <c r="S398" s="40">
        <v>0.31452735036857399</v>
      </c>
      <c r="T398" s="40">
        <v>0.36853968007028798</v>
      </c>
      <c r="U398" s="40">
        <v>0.415703115913372</v>
      </c>
      <c r="V398" s="40">
        <v>0.45750471641023499</v>
      </c>
      <c r="W398" s="40">
        <v>0.50850679031770696</v>
      </c>
      <c r="X398" s="40">
        <v>0.55376517632809097</v>
      </c>
      <c r="Y398" s="40">
        <v>0.56686142940857498</v>
      </c>
      <c r="Z398" s="40">
        <v>0.56590659130059995</v>
      </c>
      <c r="AA398" s="40">
        <v>0.54127002616961895</v>
      </c>
      <c r="AB398" s="40">
        <v>0.509814917386893</v>
      </c>
      <c r="AC398" s="40">
        <v>0.41625680120727798</v>
      </c>
      <c r="AD398" s="40">
        <v>0.35212596508772098</v>
      </c>
      <c r="AE398" s="40">
        <v>0.290614940739437</v>
      </c>
      <c r="AF398" s="40">
        <v>0.235516117337913</v>
      </c>
      <c r="AG398" s="40">
        <v>-4.26342057061119E-2</v>
      </c>
      <c r="AH398" s="40">
        <v>-3.7336324896983797E-2</v>
      </c>
      <c r="AI398" s="40">
        <v>-3.1644850356718497E-2</v>
      </c>
      <c r="AJ398" s="40">
        <v>-1.8848063327869601E-2</v>
      </c>
      <c r="AK398" s="40">
        <v>-2.39425682653387E-2</v>
      </c>
      <c r="AL398" s="40">
        <v>-2.0276583346273299E-2</v>
      </c>
      <c r="AM398" s="40">
        <v>-9.3564828054316894E-3</v>
      </c>
      <c r="AN398" s="40">
        <v>-7.3744635983297203E-3</v>
      </c>
      <c r="AO398" s="40">
        <v>-1.6484737522772699E-2</v>
      </c>
      <c r="AP398" s="40">
        <v>-2.5612304114872701E-2</v>
      </c>
      <c r="AQ398" s="40">
        <v>8.62001983634165E-3</v>
      </c>
      <c r="AR398" s="40">
        <v>1.3727839114558099E-2</v>
      </c>
      <c r="AS398" s="40">
        <v>-2.6766445357142E-2</v>
      </c>
      <c r="AT398" s="40">
        <v>-4.9978041498288502E-2</v>
      </c>
      <c r="AU398" s="40">
        <v>9.4318602945463098E-2</v>
      </c>
      <c r="AV398" s="40">
        <v>0.119861663387531</v>
      </c>
      <c r="AW398" s="40">
        <v>0.13258018047737799</v>
      </c>
      <c r="AX398" s="40">
        <v>0.101616858718552</v>
      </c>
      <c r="AY398" s="40">
        <v>6.2241548031928801E-2</v>
      </c>
      <c r="AZ398" s="40">
        <v>-5.4849994066419702E-2</v>
      </c>
      <c r="BA398" s="40">
        <v>-6.1920498067047497E-2</v>
      </c>
      <c r="BB398" s="40">
        <v>-7.9561279843082006E-2</v>
      </c>
      <c r="BC398" s="40">
        <v>-3.6540903324697199E-2</v>
      </c>
      <c r="BD398" s="40">
        <v>-1.36282477521045E-2</v>
      </c>
      <c r="BE398" s="40">
        <v>-3.6369021272777101E-2</v>
      </c>
      <c r="BF398" s="40">
        <v>-3.1109938381925901E-2</v>
      </c>
      <c r="BG398" s="40">
        <v>-2.64818511537699E-2</v>
      </c>
      <c r="BH398" s="40">
        <v>-1.5321509320861499E-2</v>
      </c>
      <c r="BI398" s="40">
        <v>-2.0057539198256799E-2</v>
      </c>
      <c r="BJ398" s="40">
        <v>-1.3640175147664999E-2</v>
      </c>
      <c r="BK398" s="40">
        <v>-4.3321070642368502E-3</v>
      </c>
      <c r="BL398" s="40">
        <v>-2.2952201236961399E-3</v>
      </c>
      <c r="BM398" s="40">
        <v>-9.4847220407501508E-3</v>
      </c>
      <c r="BN398" s="40">
        <v>-1.8445763266834399E-2</v>
      </c>
      <c r="BO398" s="40">
        <v>1.5141550775456E-2</v>
      </c>
      <c r="BP398" s="40">
        <v>1.7813204950242301E-2</v>
      </c>
      <c r="BQ398" s="40">
        <v>-2.28838949412512E-2</v>
      </c>
      <c r="BR398" s="40">
        <v>-3.8624837442644999E-2</v>
      </c>
      <c r="BS398" s="40">
        <v>0.111488061435449</v>
      </c>
      <c r="BT398" s="40">
        <v>0.134707259130153</v>
      </c>
      <c r="BU398" s="40">
        <v>0.147985473571559</v>
      </c>
      <c r="BV398" s="40">
        <v>0.11947354040204999</v>
      </c>
      <c r="BW398" s="40">
        <v>7.5092614038813996E-2</v>
      </c>
      <c r="BX398" s="40">
        <v>-3.8132682359926097E-2</v>
      </c>
      <c r="BY398" s="40">
        <v>-3.8993716331499298E-2</v>
      </c>
      <c r="BZ398" s="40">
        <v>-5.8072709829626902E-2</v>
      </c>
      <c r="CA398" s="40">
        <v>-2.5382616851092901E-2</v>
      </c>
      <c r="CB398" s="40">
        <v>-4.4555989602543802E-3</v>
      </c>
      <c r="CC398" s="40">
        <v>-3.2029773619693003E-2</v>
      </c>
      <c r="CD398" s="40">
        <v>-2.67975620488515E-2</v>
      </c>
      <c r="CE398" s="40">
        <v>-2.29059736336975E-2</v>
      </c>
      <c r="CF398" s="40">
        <v>-1.28790287584435E-2</v>
      </c>
      <c r="CG398" s="40">
        <v>-1.7366779901243402E-2</v>
      </c>
      <c r="CH398" s="40">
        <v>-9.0438190456002196E-3</v>
      </c>
      <c r="CI398" s="40">
        <v>-8.5223973149055202E-4</v>
      </c>
      <c r="CJ398" s="40">
        <v>1.22264843408789E-3</v>
      </c>
      <c r="CK398" s="40">
        <v>-4.6365326418386903E-3</v>
      </c>
      <c r="CL398" s="40">
        <v>-1.34822389067017E-2</v>
      </c>
      <c r="CM398" s="40">
        <v>1.9658343237542401E-2</v>
      </c>
      <c r="CN398" s="40">
        <v>2.0642716882909602E-2</v>
      </c>
      <c r="CO398" s="40">
        <v>-2.0194852350502199E-2</v>
      </c>
      <c r="CP398" s="40">
        <v>-3.0761642898631501E-2</v>
      </c>
      <c r="CQ398" s="40">
        <v>0.123379576082807</v>
      </c>
      <c r="CR398" s="40">
        <v>0.1449892735178</v>
      </c>
      <c r="CS398" s="40">
        <v>0.15865513263990599</v>
      </c>
      <c r="CT398" s="40">
        <v>0.131841023739766</v>
      </c>
      <c r="CU398" s="40">
        <v>8.3993223207365506E-2</v>
      </c>
      <c r="CV398" s="40">
        <v>-2.6554323197454301E-2</v>
      </c>
      <c r="CW398" s="40">
        <v>-2.3114697142626699E-2</v>
      </c>
      <c r="CX398" s="40">
        <v>-4.3189791698294802E-2</v>
      </c>
      <c r="CY398" s="40">
        <v>-1.7654421630628199E-2</v>
      </c>
      <c r="CZ398" s="40">
        <v>1.8973496506159101E-3</v>
      </c>
      <c r="DA398" s="40">
        <v>-2.7690525966608901E-2</v>
      </c>
      <c r="DB398" s="40">
        <v>-2.2485185715777099E-2</v>
      </c>
      <c r="DC398" s="40">
        <v>-1.93300961136251E-2</v>
      </c>
      <c r="DD398" s="40">
        <v>-1.04365481960255E-2</v>
      </c>
      <c r="DE398" s="40">
        <v>-1.4676020604230001E-2</v>
      </c>
      <c r="DF398" s="40">
        <v>-4.4474629435354903E-3</v>
      </c>
      <c r="DG398" s="40">
        <v>2.62762760125575E-3</v>
      </c>
      <c r="DH398" s="40">
        <v>4.7405169918719302E-3</v>
      </c>
      <c r="DI398" s="40">
        <v>2.1165675707276199E-4</v>
      </c>
      <c r="DJ398" s="40">
        <v>-8.5187145465690298E-3</v>
      </c>
      <c r="DK398" s="40">
        <v>2.4175135699628699E-2</v>
      </c>
      <c r="DL398" s="40">
        <v>2.3472228815577E-2</v>
      </c>
      <c r="DM398" s="40">
        <v>-1.7505809759753199E-2</v>
      </c>
      <c r="DN398" s="40">
        <v>-2.2898448354618101E-2</v>
      </c>
      <c r="DO398" s="40">
        <v>0.135271090730164</v>
      </c>
      <c r="DP398" s="40">
        <v>0.155271287905447</v>
      </c>
      <c r="DQ398" s="40">
        <v>0.16932479170825299</v>
      </c>
      <c r="DR398" s="40">
        <v>0.14420850707748301</v>
      </c>
      <c r="DS398" s="40">
        <v>9.2893832375916904E-2</v>
      </c>
      <c r="DT398" s="40">
        <v>-1.4975964034982501E-2</v>
      </c>
      <c r="DU398" s="40">
        <v>-7.2356779537541497E-3</v>
      </c>
      <c r="DV398" s="40">
        <v>-2.8306873566962602E-2</v>
      </c>
      <c r="DW398" s="40">
        <v>-9.9262264101635297E-3</v>
      </c>
      <c r="DX398" s="40">
        <v>8.2502982614862004E-3</v>
      </c>
      <c r="DY398" s="40">
        <v>-2.14253415332742E-2</v>
      </c>
      <c r="DZ398" s="40">
        <v>-1.62587992007193E-2</v>
      </c>
      <c r="EA398" s="40">
        <v>-1.41670969106765E-2</v>
      </c>
      <c r="EB398" s="40">
        <v>-6.9099941890174103E-3</v>
      </c>
      <c r="EC398" s="40">
        <v>-1.07909915371481E-2</v>
      </c>
      <c r="ED398" s="40">
        <v>2.1889452550728399E-3</v>
      </c>
      <c r="EE398" s="40">
        <v>7.6520033424505897E-3</v>
      </c>
      <c r="EF398" s="40">
        <v>9.8197604665054995E-3</v>
      </c>
      <c r="EG398" s="40">
        <v>7.21167223909533E-3</v>
      </c>
      <c r="EH398" s="40">
        <v>-1.3521736985307501E-3</v>
      </c>
      <c r="EI398" s="40">
        <v>3.0696666638743101E-2</v>
      </c>
      <c r="EJ398" s="40">
        <v>2.7557594651261199E-2</v>
      </c>
      <c r="EK398" s="40">
        <v>-1.3623259343862401E-2</v>
      </c>
      <c r="EL398" s="40">
        <v>-1.1545244298974499E-2</v>
      </c>
      <c r="EM398" s="40">
        <v>0.15244054922015099</v>
      </c>
      <c r="EN398" s="40">
        <v>0.17011688364806901</v>
      </c>
      <c r="EO398" s="40">
        <v>0.184730084802433</v>
      </c>
      <c r="EP398" s="40">
        <v>0.162065188760981</v>
      </c>
      <c r="EQ398" s="40">
        <v>0.105744898382802</v>
      </c>
      <c r="ER398" s="40">
        <v>1.74134767151113E-3</v>
      </c>
      <c r="ES398" s="40">
        <v>1.56911037817941E-2</v>
      </c>
      <c r="ET398" s="40">
        <v>-6.8183035535075804E-3</v>
      </c>
      <c r="EU398" s="40">
        <v>1.2320600634407801E-3</v>
      </c>
      <c r="EV398" s="40">
        <v>1.7422947053336298E-2</v>
      </c>
      <c r="EW398" s="40">
        <v>70.789119461581606</v>
      </c>
      <c r="EX398" s="40">
        <v>69.160684240044901</v>
      </c>
      <c r="EY398" s="40">
        <v>67.287997756590002</v>
      </c>
      <c r="EZ398" s="40">
        <v>65.718452047111597</v>
      </c>
      <c r="FA398" s="40">
        <v>63.828939988782899</v>
      </c>
      <c r="FB398" s="40">
        <v>62.669938306225497</v>
      </c>
      <c r="FC398" s="40">
        <v>61.933258553000599</v>
      </c>
      <c r="FD398" s="40">
        <v>62.822770611329197</v>
      </c>
      <c r="FE398" s="40">
        <v>68.780987100392593</v>
      </c>
      <c r="FF398" s="40">
        <v>73.237801458216495</v>
      </c>
      <c r="FG398" s="40">
        <v>79.710600112170496</v>
      </c>
      <c r="FH398" s="40">
        <v>85.193213684800895</v>
      </c>
      <c r="FI398" s="40">
        <v>89.674985978687602</v>
      </c>
      <c r="FJ398" s="40">
        <v>93.478407178911993</v>
      </c>
      <c r="FK398" s="40">
        <v>96.140213123948399</v>
      </c>
      <c r="FL398" s="40">
        <v>96.739764441951806</v>
      </c>
      <c r="FM398" s="40">
        <v>93.9155916993831</v>
      </c>
      <c r="FN398" s="40">
        <v>90.756590016825598</v>
      </c>
      <c r="FO398" s="40">
        <v>87.888390353337101</v>
      </c>
      <c r="FP398" s="40">
        <v>83.711441390914203</v>
      </c>
      <c r="FQ398" s="40">
        <v>75.041783510936597</v>
      </c>
      <c r="FR398" s="40">
        <v>69.829220415030804</v>
      </c>
      <c r="FS398" s="40">
        <v>67.623667975322505</v>
      </c>
      <c r="FT398" s="40">
        <v>65.444475602916398</v>
      </c>
      <c r="FU398" s="40">
        <v>7.1163402121109207E-2</v>
      </c>
      <c r="FV398" s="40">
        <v>0</v>
      </c>
      <c r="FW398" s="40">
        <v>0</v>
      </c>
      <c r="FX398" s="41">
        <v>1</v>
      </c>
      <c r="FY398" s="22"/>
      <c r="FZ398" s="22"/>
    </row>
    <row r="399" spans="1:182" x14ac:dyDescent="0.2">
      <c r="A399" t="s">
        <v>42</v>
      </c>
      <c r="B399" t="s">
        <v>58</v>
      </c>
      <c r="C399" t="s">
        <v>3</v>
      </c>
      <c r="D399" t="s">
        <v>226</v>
      </c>
      <c r="E399" t="s">
        <v>78</v>
      </c>
      <c r="F399" s="22" t="s">
        <v>1</v>
      </c>
      <c r="G399" s="35">
        <v>43693</v>
      </c>
      <c r="H399" s="40">
        <v>799</v>
      </c>
      <c r="I399" s="40">
        <v>0.66693780841715</v>
      </c>
      <c r="J399" s="40">
        <v>0.57643879074166404</v>
      </c>
      <c r="K399" s="40">
        <v>0.50637557774590103</v>
      </c>
      <c r="L399" s="40">
        <v>0.48210444206648201</v>
      </c>
      <c r="M399" s="40">
        <v>0.47490229328057298</v>
      </c>
      <c r="N399" s="40">
        <v>0.49030376006246801</v>
      </c>
      <c r="O399" s="40">
        <v>0.54719922435990498</v>
      </c>
      <c r="P399" s="40">
        <v>0.58362003149296804</v>
      </c>
      <c r="Q399" s="40">
        <v>0.605008914812312</v>
      </c>
      <c r="R399" s="40">
        <v>0.66775675923289801</v>
      </c>
      <c r="S399" s="40">
        <v>0.76126296770398205</v>
      </c>
      <c r="T399" s="40">
        <v>0.857026466192783</v>
      </c>
      <c r="U399" s="40">
        <v>0.97121953914937897</v>
      </c>
      <c r="V399" s="40">
        <v>1.0939536939749499</v>
      </c>
      <c r="W399" s="40">
        <v>1.1704092921581499</v>
      </c>
      <c r="X399" s="40">
        <v>1.2344719870460601</v>
      </c>
      <c r="Y399" s="40">
        <v>1.28203857253126</v>
      </c>
      <c r="Z399" s="40">
        <v>1.30016686687997</v>
      </c>
      <c r="AA399" s="40">
        <v>1.2789609000933699</v>
      </c>
      <c r="AB399" s="40">
        <v>1.22122495136357</v>
      </c>
      <c r="AC399" s="40">
        <v>1.1164487925454101</v>
      </c>
      <c r="AD399" s="40">
        <v>1.01341385149379</v>
      </c>
      <c r="AE399" s="40">
        <v>0.89125373916598805</v>
      </c>
      <c r="AF399" s="40">
        <v>0.75771963927055896</v>
      </c>
      <c r="AG399" s="40">
        <v>-2.4827859978060099E-2</v>
      </c>
      <c r="AH399" s="40">
        <v>-2.4694700695072801E-2</v>
      </c>
      <c r="AI399" s="40">
        <v>-2.32559052919541E-2</v>
      </c>
      <c r="AJ399" s="40">
        <v>-2.60158007958998E-2</v>
      </c>
      <c r="AK399" s="40">
        <v>-2.0421715175971199E-2</v>
      </c>
      <c r="AL399" s="40">
        <v>-1.8126410652074501E-2</v>
      </c>
      <c r="AM399" s="40">
        <v>-1.6655729527208299E-2</v>
      </c>
      <c r="AN399" s="40">
        <v>-9.1466476098319793E-5</v>
      </c>
      <c r="AO399" s="40">
        <v>-2.2620150914272299E-2</v>
      </c>
      <c r="AP399" s="40">
        <v>-1.76748617318764E-2</v>
      </c>
      <c r="AQ399" s="40">
        <v>2.61054088743796E-2</v>
      </c>
      <c r="AR399" s="40">
        <v>-1.32485752004917E-2</v>
      </c>
      <c r="AS399" s="40">
        <v>-1.7729726480336799E-2</v>
      </c>
      <c r="AT399" s="40">
        <v>-8.8338118732523407E-3</v>
      </c>
      <c r="AU399" s="40">
        <v>0.116416732152817</v>
      </c>
      <c r="AV399" s="40">
        <v>0.16613093619010999</v>
      </c>
      <c r="AW399" s="40">
        <v>0.16641888515207201</v>
      </c>
      <c r="AX399" s="40">
        <v>0.15754667886870599</v>
      </c>
      <c r="AY399" s="40">
        <v>7.4793221020556494E-2</v>
      </c>
      <c r="AZ399" s="40">
        <v>3.4686508190597799E-2</v>
      </c>
      <c r="BA399" s="40">
        <v>1.07234985964322E-2</v>
      </c>
      <c r="BB399" s="40">
        <v>1.7842516156366998E-2</v>
      </c>
      <c r="BC399" s="40">
        <v>1.5642671009840899E-2</v>
      </c>
      <c r="BD399" s="40">
        <v>-1.3244635878243099E-2</v>
      </c>
      <c r="BE399" s="40">
        <v>-1.4188737458398199E-2</v>
      </c>
      <c r="BF399" s="40">
        <v>-1.4436883250988001E-2</v>
      </c>
      <c r="BG399" s="40">
        <v>-1.44410575312731E-2</v>
      </c>
      <c r="BH399" s="40">
        <v>-1.7759083107494099E-2</v>
      </c>
      <c r="BI399" s="40">
        <v>-1.12488812019731E-2</v>
      </c>
      <c r="BJ399" s="40">
        <v>-9.0136996768943704E-3</v>
      </c>
      <c r="BK399" s="40">
        <v>-8.5190091911442403E-3</v>
      </c>
      <c r="BL399" s="40">
        <v>1.2425127381954299E-2</v>
      </c>
      <c r="BM399" s="40">
        <v>-1.06822475353509E-2</v>
      </c>
      <c r="BN399" s="40">
        <v>-3.24459718745516E-3</v>
      </c>
      <c r="BO399" s="40">
        <v>3.6603672304263403E-2</v>
      </c>
      <c r="BP399" s="40">
        <v>-4.0672605150984696E-3</v>
      </c>
      <c r="BQ399" s="40">
        <v>-8.6060145609302904E-3</v>
      </c>
      <c r="BR399" s="40">
        <v>8.0773689038911006E-3</v>
      </c>
      <c r="BS399" s="40">
        <v>0.13140151032709699</v>
      </c>
      <c r="BT399" s="40">
        <v>0.181419331946925</v>
      </c>
      <c r="BU399" s="40">
        <v>0.184893341933798</v>
      </c>
      <c r="BV399" s="40">
        <v>0.178045550284645</v>
      </c>
      <c r="BW399" s="40">
        <v>0.101295982905669</v>
      </c>
      <c r="BX399" s="40">
        <v>5.8574707835827598E-2</v>
      </c>
      <c r="BY399" s="40">
        <v>3.0380071318041602E-2</v>
      </c>
      <c r="BZ399" s="40">
        <v>3.8139279538694497E-2</v>
      </c>
      <c r="CA399" s="40">
        <v>3.0540273259302801E-2</v>
      </c>
      <c r="CB399" s="40">
        <v>-8.3270208967343605E-4</v>
      </c>
      <c r="CC399" s="40">
        <v>-6.8201136109204497E-3</v>
      </c>
      <c r="CD399" s="40">
        <v>-7.3323501372966303E-3</v>
      </c>
      <c r="CE399" s="40">
        <v>-8.3359208246320399E-3</v>
      </c>
      <c r="CF399" s="40">
        <v>-1.20405055886958E-2</v>
      </c>
      <c r="CG399" s="40">
        <v>-4.8958043345112704E-3</v>
      </c>
      <c r="CH399" s="40">
        <v>-2.7022638152629699E-3</v>
      </c>
      <c r="CI399" s="40">
        <v>-2.8835414730335701E-3</v>
      </c>
      <c r="CJ399" s="40">
        <v>2.1094082159116699E-2</v>
      </c>
      <c r="CK399" s="40">
        <v>-2.4140920211871901E-3</v>
      </c>
      <c r="CL399" s="40">
        <v>6.74976007752855E-3</v>
      </c>
      <c r="CM399" s="40">
        <v>4.3874737575255701E-2</v>
      </c>
      <c r="CN399" s="40">
        <v>2.2916900672411201E-3</v>
      </c>
      <c r="CO399" s="40">
        <v>-2.28695947883952E-3</v>
      </c>
      <c r="CP399" s="40">
        <v>1.9790001194117501E-2</v>
      </c>
      <c r="CQ399" s="40">
        <v>0.141779922042922</v>
      </c>
      <c r="CR399" s="40">
        <v>0.192008028275514</v>
      </c>
      <c r="CS399" s="40">
        <v>0.19768869442263801</v>
      </c>
      <c r="CT399" s="40">
        <v>0.19224300618222701</v>
      </c>
      <c r="CU399" s="40">
        <v>0.11965171505272899</v>
      </c>
      <c r="CV399" s="40">
        <v>7.5119602140207103E-2</v>
      </c>
      <c r="CW399" s="40">
        <v>4.3994153705799899E-2</v>
      </c>
      <c r="CX399" s="40">
        <v>5.21967560278725E-2</v>
      </c>
      <c r="CY399" s="40">
        <v>4.0858307195160898E-2</v>
      </c>
      <c r="CZ399" s="40">
        <v>7.7637654421880004E-3</v>
      </c>
      <c r="DA399" s="40">
        <v>5.4851023655731398E-4</v>
      </c>
      <c r="DB399" s="40">
        <v>-2.2781702360531299E-4</v>
      </c>
      <c r="DC399" s="40">
        <v>-2.2307841179909599E-3</v>
      </c>
      <c r="DD399" s="40">
        <v>-6.3219280698976399E-3</v>
      </c>
      <c r="DE399" s="40">
        <v>1.4572725329505801E-3</v>
      </c>
      <c r="DF399" s="40">
        <v>3.6091720463684298E-3</v>
      </c>
      <c r="DG399" s="40">
        <v>2.7519262450771001E-3</v>
      </c>
      <c r="DH399" s="40">
        <v>2.97630369362792E-2</v>
      </c>
      <c r="DI399" s="40">
        <v>5.8540634929764796E-3</v>
      </c>
      <c r="DJ399" s="40">
        <v>1.6744117342512299E-2</v>
      </c>
      <c r="DK399" s="40">
        <v>5.1145802846247902E-2</v>
      </c>
      <c r="DL399" s="40">
        <v>8.6506406495807202E-3</v>
      </c>
      <c r="DM399" s="40">
        <v>4.0320956032512496E-3</v>
      </c>
      <c r="DN399" s="40">
        <v>3.1502633484343803E-2</v>
      </c>
      <c r="DO399" s="40">
        <v>0.15215833375874799</v>
      </c>
      <c r="DP399" s="40">
        <v>0.202596724604102</v>
      </c>
      <c r="DQ399" s="40">
        <v>0.21048404691147801</v>
      </c>
      <c r="DR399" s="40">
        <v>0.20644046207980901</v>
      </c>
      <c r="DS399" s="40">
        <v>0.138007447199788</v>
      </c>
      <c r="DT399" s="40">
        <v>9.1664496444586602E-2</v>
      </c>
      <c r="DU399" s="40">
        <v>5.7608236093558099E-2</v>
      </c>
      <c r="DV399" s="40">
        <v>6.6254232517050399E-2</v>
      </c>
      <c r="DW399" s="40">
        <v>5.1176341131019001E-2</v>
      </c>
      <c r="DX399" s="40">
        <v>1.6360232974049399E-2</v>
      </c>
      <c r="DY399" s="40">
        <v>1.11876327562192E-2</v>
      </c>
      <c r="DZ399" s="40">
        <v>1.00300004204796E-2</v>
      </c>
      <c r="EA399" s="40">
        <v>6.5840636426900204E-3</v>
      </c>
      <c r="EB399" s="40">
        <v>1.93478961850814E-3</v>
      </c>
      <c r="EC399" s="40">
        <v>1.06301065069487E-2</v>
      </c>
      <c r="ED399" s="40">
        <v>1.2721883021548501E-2</v>
      </c>
      <c r="EE399" s="40">
        <v>1.0888646581141199E-2</v>
      </c>
      <c r="EF399" s="40">
        <v>4.22796307943318E-2</v>
      </c>
      <c r="EG399" s="40">
        <v>1.77919668718979E-2</v>
      </c>
      <c r="EH399" s="40">
        <v>3.11743818869335E-2</v>
      </c>
      <c r="EI399" s="40">
        <v>6.1644066276131698E-2</v>
      </c>
      <c r="EJ399" s="40">
        <v>1.7831955334974E-2</v>
      </c>
      <c r="EK399" s="40">
        <v>1.3155807522657799E-2</v>
      </c>
      <c r="EL399" s="40">
        <v>4.8413814261487297E-2</v>
      </c>
      <c r="EM399" s="40">
        <v>0.167143111933028</v>
      </c>
      <c r="EN399" s="40">
        <v>0.21788512036091801</v>
      </c>
      <c r="EO399" s="40">
        <v>0.228958503693205</v>
      </c>
      <c r="EP399" s="40">
        <v>0.22693933349574799</v>
      </c>
      <c r="EQ399" s="40">
        <v>0.16451020908490099</v>
      </c>
      <c r="ER399" s="40">
        <v>0.115552696089816</v>
      </c>
      <c r="ES399" s="40">
        <v>7.7264808815167493E-2</v>
      </c>
      <c r="ET399" s="40">
        <v>8.6550995899377897E-2</v>
      </c>
      <c r="EU399" s="40">
        <v>6.6073943380480907E-2</v>
      </c>
      <c r="EV399" s="40">
        <v>2.8772166762619102E-2</v>
      </c>
      <c r="EW399" s="40">
        <v>71.2828632887189</v>
      </c>
      <c r="EX399" s="40">
        <v>69.344885277246703</v>
      </c>
      <c r="EY399" s="40">
        <v>66.853847992351803</v>
      </c>
      <c r="EZ399" s="40">
        <v>65.2416347992352</v>
      </c>
      <c r="FA399" s="40">
        <v>63.1662284894837</v>
      </c>
      <c r="FB399" s="40">
        <v>62.313575525812603</v>
      </c>
      <c r="FC399" s="40">
        <v>61.288838432122397</v>
      </c>
      <c r="FD399" s="40">
        <v>62.368307839388102</v>
      </c>
      <c r="FE399" s="40">
        <v>68.954588910133893</v>
      </c>
      <c r="FF399" s="40">
        <v>73.601218929254301</v>
      </c>
      <c r="FG399" s="40">
        <v>80.224784894837498</v>
      </c>
      <c r="FH399" s="40">
        <v>85.712476099426397</v>
      </c>
      <c r="FI399" s="40">
        <v>90.480999043977107</v>
      </c>
      <c r="FJ399" s="40">
        <v>94.130736137667299</v>
      </c>
      <c r="FK399" s="40">
        <v>96.838551625239006</v>
      </c>
      <c r="FL399" s="40">
        <v>97.899737093690206</v>
      </c>
      <c r="FM399" s="40">
        <v>95.689292543020997</v>
      </c>
      <c r="FN399" s="40">
        <v>92.737093690248599</v>
      </c>
      <c r="FO399" s="40">
        <v>89.510157743785896</v>
      </c>
      <c r="FP399" s="40">
        <v>85.142088910133893</v>
      </c>
      <c r="FQ399" s="40">
        <v>77.019239961759098</v>
      </c>
      <c r="FR399" s="40">
        <v>71.828154875717004</v>
      </c>
      <c r="FS399" s="40">
        <v>69.353250478011503</v>
      </c>
      <c r="FT399" s="40">
        <v>67.031548757170199</v>
      </c>
      <c r="FU399" s="40">
        <v>3.1654548993295499E-2</v>
      </c>
      <c r="FV399" s="40">
        <v>0</v>
      </c>
      <c r="FW399" s="40">
        <v>0</v>
      </c>
      <c r="FX399" s="41">
        <v>1</v>
      </c>
      <c r="FY399" s="22"/>
      <c r="FZ399" s="22"/>
    </row>
    <row r="400" spans="1:182" x14ac:dyDescent="0.2">
      <c r="A400" t="s">
        <v>42</v>
      </c>
      <c r="B400" t="s">
        <v>58</v>
      </c>
      <c r="C400" t="s">
        <v>3</v>
      </c>
      <c r="D400" t="s">
        <v>226</v>
      </c>
      <c r="E400" t="s">
        <v>78</v>
      </c>
      <c r="F400" s="22" t="s">
        <v>77</v>
      </c>
      <c r="G400" s="35">
        <v>43693</v>
      </c>
      <c r="H400" s="40">
        <v>721</v>
      </c>
      <c r="I400" s="40">
        <v>0.59627704084789002</v>
      </c>
      <c r="J400" s="40">
        <v>0.51581742191513902</v>
      </c>
      <c r="K400" s="40">
        <v>0.45789702395026399</v>
      </c>
      <c r="L400" s="40">
        <v>0.43923175709692502</v>
      </c>
      <c r="M400" s="40">
        <v>0.43444714934598599</v>
      </c>
      <c r="N400" s="40">
        <v>0.44748687832046602</v>
      </c>
      <c r="O400" s="40">
        <v>0.49940499235069102</v>
      </c>
      <c r="P400" s="40">
        <v>0.53020388341819602</v>
      </c>
      <c r="Q400" s="40">
        <v>0.55097604900793595</v>
      </c>
      <c r="R400" s="40">
        <v>0.60077213092331605</v>
      </c>
      <c r="S400" s="40">
        <v>0.67610702974173298</v>
      </c>
      <c r="T400" s="40">
        <v>0.75169661353874495</v>
      </c>
      <c r="U400" s="40">
        <v>0.84922303213688999</v>
      </c>
      <c r="V400" s="40">
        <v>0.94661544087373595</v>
      </c>
      <c r="W400" s="40">
        <v>1.01250501018352</v>
      </c>
      <c r="X400" s="40">
        <v>1.0593844986330201</v>
      </c>
      <c r="Y400" s="40">
        <v>1.0979624973807101</v>
      </c>
      <c r="Z400" s="40">
        <v>1.11573764204814</v>
      </c>
      <c r="AA400" s="40">
        <v>1.11032932047697</v>
      </c>
      <c r="AB400" s="40">
        <v>1.06780040035537</v>
      </c>
      <c r="AC400" s="40">
        <v>0.99755419308496696</v>
      </c>
      <c r="AD400" s="40">
        <v>0.91393060475209997</v>
      </c>
      <c r="AE400" s="40">
        <v>0.80694594668090602</v>
      </c>
      <c r="AF400" s="40">
        <v>0.68621822401883803</v>
      </c>
      <c r="AG400" s="40">
        <v>-3.1841276707520398E-2</v>
      </c>
      <c r="AH400" s="40">
        <v>-3.4683308275629002E-2</v>
      </c>
      <c r="AI400" s="40">
        <v>-2.8912120607564502E-2</v>
      </c>
      <c r="AJ400" s="40">
        <v>-2.7676154790947101E-2</v>
      </c>
      <c r="AK400" s="40">
        <v>-2.4430426340005799E-2</v>
      </c>
      <c r="AL400" s="40">
        <v>-2.5859552830524199E-2</v>
      </c>
      <c r="AM400" s="40">
        <v>-2.1729214749590001E-2</v>
      </c>
      <c r="AN400" s="40">
        <v>-1.4563027456658E-3</v>
      </c>
      <c r="AO400" s="40">
        <v>-1.49180305891339E-2</v>
      </c>
      <c r="AP400" s="40">
        <v>-1.33368124966813E-2</v>
      </c>
      <c r="AQ400" s="40">
        <v>2.7597319871662699E-2</v>
      </c>
      <c r="AR400" s="40">
        <v>-1.6690999187350501E-2</v>
      </c>
      <c r="AS400" s="40">
        <v>-9.78464078685253E-3</v>
      </c>
      <c r="AT400" s="40">
        <v>9.2815255440459703E-3</v>
      </c>
      <c r="AU400" s="40">
        <v>7.1978905507372903E-2</v>
      </c>
      <c r="AV400" s="40">
        <v>0.112835597735662</v>
      </c>
      <c r="AW400" s="40">
        <v>0.115564518813164</v>
      </c>
      <c r="AX400" s="40">
        <v>0.106814132327853</v>
      </c>
      <c r="AY400" s="40">
        <v>6.3073551665388194E-2</v>
      </c>
      <c r="AZ400" s="40">
        <v>4.53357335420927E-2</v>
      </c>
      <c r="BA400" s="40">
        <v>1.66867534465658E-2</v>
      </c>
      <c r="BB400" s="40">
        <v>1.34483727841098E-2</v>
      </c>
      <c r="BC400" s="40">
        <v>1.3151850520815699E-2</v>
      </c>
      <c r="BD400" s="40">
        <v>-9.6061775161372306E-3</v>
      </c>
      <c r="BE400" s="40">
        <v>-2.13833442558795E-2</v>
      </c>
      <c r="BF400" s="40">
        <v>-2.3742635292158101E-2</v>
      </c>
      <c r="BG400" s="40">
        <v>-2.0271469360194E-2</v>
      </c>
      <c r="BH400" s="40">
        <v>-2.0226458505481999E-2</v>
      </c>
      <c r="BI400" s="40">
        <v>-1.4759227260187399E-2</v>
      </c>
      <c r="BJ400" s="40">
        <v>-1.6781171237590702E-2</v>
      </c>
      <c r="BK400" s="40">
        <v>-1.4287997924434999E-2</v>
      </c>
      <c r="BL400" s="40">
        <v>1.06372877180226E-2</v>
      </c>
      <c r="BM400" s="40">
        <v>-3.55378288681245E-3</v>
      </c>
      <c r="BN400" s="40">
        <v>7.8122530757657096E-4</v>
      </c>
      <c r="BO400" s="40">
        <v>3.8574121490053098E-2</v>
      </c>
      <c r="BP400" s="40">
        <v>-8.6325425001293806E-3</v>
      </c>
      <c r="BQ400" s="40">
        <v>-1.7375763687943299E-3</v>
      </c>
      <c r="BR400" s="40">
        <v>2.5702334895737498E-2</v>
      </c>
      <c r="BS400" s="40">
        <v>8.6436250340070894E-2</v>
      </c>
      <c r="BT400" s="40">
        <v>0.12500636862314601</v>
      </c>
      <c r="BU400" s="40">
        <v>0.129693275893942</v>
      </c>
      <c r="BV400" s="40">
        <v>0.124174349920703</v>
      </c>
      <c r="BW400" s="40">
        <v>8.4831487616861906E-2</v>
      </c>
      <c r="BX400" s="40">
        <v>6.4664147060814595E-2</v>
      </c>
      <c r="BY400" s="40">
        <v>3.2600521891442802E-2</v>
      </c>
      <c r="BZ400" s="40">
        <v>3.2354774329239097E-2</v>
      </c>
      <c r="CA400" s="40">
        <v>2.75194522369838E-2</v>
      </c>
      <c r="CB400" s="40">
        <v>2.4173899001058599E-3</v>
      </c>
      <c r="CC400" s="40">
        <v>-1.41402120975593E-2</v>
      </c>
      <c r="CD400" s="40">
        <v>-1.6165158512050401E-2</v>
      </c>
      <c r="CE400" s="40">
        <v>-1.4286980628022101E-2</v>
      </c>
      <c r="CF400" s="40">
        <v>-1.5066821551955401E-2</v>
      </c>
      <c r="CG400" s="40">
        <v>-8.0609842385891001E-3</v>
      </c>
      <c r="CH400" s="40">
        <v>-1.04935118015267E-2</v>
      </c>
      <c r="CI400" s="40">
        <v>-9.1342338192884204E-3</v>
      </c>
      <c r="CJ400" s="40">
        <v>1.9013271632831001E-2</v>
      </c>
      <c r="CK400" s="40">
        <v>4.31706045324821E-3</v>
      </c>
      <c r="CL400" s="40">
        <v>1.05593352834501E-2</v>
      </c>
      <c r="CM400" s="40">
        <v>4.6176620852648398E-2</v>
      </c>
      <c r="CN400" s="40">
        <v>-3.0512799467951402E-3</v>
      </c>
      <c r="CO400" s="40">
        <v>3.83579593362162E-3</v>
      </c>
      <c r="CP400" s="40">
        <v>3.7075337430499698E-2</v>
      </c>
      <c r="CQ400" s="40">
        <v>9.6449363330221305E-2</v>
      </c>
      <c r="CR400" s="40">
        <v>0.13343580746436301</v>
      </c>
      <c r="CS400" s="40">
        <v>0.13947881000808099</v>
      </c>
      <c r="CT400" s="40">
        <v>0.136197983741601</v>
      </c>
      <c r="CU400" s="40">
        <v>9.9900967776304306E-2</v>
      </c>
      <c r="CV400" s="40">
        <v>7.8050947384314506E-2</v>
      </c>
      <c r="CW400" s="40">
        <v>4.3622349438728697E-2</v>
      </c>
      <c r="CX400" s="40">
        <v>4.5449290445391297E-2</v>
      </c>
      <c r="CY400" s="40">
        <v>3.7470409418007299E-2</v>
      </c>
      <c r="CZ400" s="40">
        <v>1.07448760655627E-2</v>
      </c>
      <c r="DA400" s="40">
        <v>-6.8970799392390897E-3</v>
      </c>
      <c r="DB400" s="40">
        <v>-8.5876817319427597E-3</v>
      </c>
      <c r="DC400" s="40">
        <v>-8.3024918958502607E-3</v>
      </c>
      <c r="DD400" s="40">
        <v>-9.9071845984287903E-3</v>
      </c>
      <c r="DE400" s="40">
        <v>-1.3627412169908001E-3</v>
      </c>
      <c r="DF400" s="40">
        <v>-4.2058523654626501E-3</v>
      </c>
      <c r="DG400" s="40">
        <v>-3.9804697141418597E-3</v>
      </c>
      <c r="DH400" s="40">
        <v>2.73892555476394E-2</v>
      </c>
      <c r="DI400" s="40">
        <v>1.2187903793308899E-2</v>
      </c>
      <c r="DJ400" s="40">
        <v>2.03374452593236E-2</v>
      </c>
      <c r="DK400" s="40">
        <v>5.3779120215243802E-2</v>
      </c>
      <c r="DL400" s="40">
        <v>2.5299826065391098E-3</v>
      </c>
      <c r="DM400" s="40">
        <v>9.40916823603756E-3</v>
      </c>
      <c r="DN400" s="40">
        <v>4.8448339965261898E-2</v>
      </c>
      <c r="DO400" s="40">
        <v>0.10646247632037199</v>
      </c>
      <c r="DP400" s="40">
        <v>0.14186524630558001</v>
      </c>
      <c r="DQ400" s="40">
        <v>0.14926434412221901</v>
      </c>
      <c r="DR400" s="40">
        <v>0.14822161756249899</v>
      </c>
      <c r="DS400" s="40">
        <v>0.114970447935747</v>
      </c>
      <c r="DT400" s="40">
        <v>9.1437747707814501E-2</v>
      </c>
      <c r="DU400" s="40">
        <v>5.4644176986014599E-2</v>
      </c>
      <c r="DV400" s="40">
        <v>5.8543806561543399E-2</v>
      </c>
      <c r="DW400" s="40">
        <v>4.7421366599030797E-2</v>
      </c>
      <c r="DX400" s="40">
        <v>1.9072362231019602E-2</v>
      </c>
      <c r="DY400" s="40">
        <v>3.5608525124017402E-3</v>
      </c>
      <c r="DZ400" s="40">
        <v>2.3529912515280701E-3</v>
      </c>
      <c r="EA400" s="40">
        <v>3.3815935152022898E-4</v>
      </c>
      <c r="EB400" s="40">
        <v>-2.4574883129637E-3</v>
      </c>
      <c r="EC400" s="40">
        <v>8.3084578628275906E-3</v>
      </c>
      <c r="ED400" s="40">
        <v>4.8725292274709097E-3</v>
      </c>
      <c r="EE400" s="40">
        <v>3.4607471110131602E-3</v>
      </c>
      <c r="EF400" s="40">
        <v>3.9482846011327802E-2</v>
      </c>
      <c r="EG400" s="40">
        <v>2.3552151495630301E-2</v>
      </c>
      <c r="EH400" s="40">
        <v>3.4455483063581399E-2</v>
      </c>
      <c r="EI400" s="40">
        <v>6.47559218336341E-2</v>
      </c>
      <c r="EJ400" s="40">
        <v>1.05884392937602E-2</v>
      </c>
      <c r="EK400" s="40">
        <v>1.74562326540958E-2</v>
      </c>
      <c r="EL400" s="40">
        <v>6.4869149316953395E-2</v>
      </c>
      <c r="EM400" s="40">
        <v>0.12091982115307</v>
      </c>
      <c r="EN400" s="40">
        <v>0.15403601719306501</v>
      </c>
      <c r="EO400" s="40">
        <v>0.16339310120299699</v>
      </c>
      <c r="EP400" s="40">
        <v>0.16558183515534899</v>
      </c>
      <c r="EQ400" s="40">
        <v>0.13672838388722</v>
      </c>
      <c r="ER400" s="40">
        <v>0.110766161226536</v>
      </c>
      <c r="ES400" s="40">
        <v>7.05579454308915E-2</v>
      </c>
      <c r="ET400" s="40">
        <v>7.7450208106672705E-2</v>
      </c>
      <c r="EU400" s="40">
        <v>6.1788968315198901E-2</v>
      </c>
      <c r="EV400" s="40">
        <v>3.10959296472627E-2</v>
      </c>
      <c r="EW400" s="40">
        <v>71.334264432029798</v>
      </c>
      <c r="EX400" s="40">
        <v>69.374700718276102</v>
      </c>
      <c r="EY400" s="40">
        <v>66.839984038308103</v>
      </c>
      <c r="EZ400" s="40">
        <v>65.229050279329599</v>
      </c>
      <c r="FA400" s="40">
        <v>63.143522213354601</v>
      </c>
      <c r="FB400" s="40">
        <v>62.308459696727901</v>
      </c>
      <c r="FC400" s="40">
        <v>61.264964086193103</v>
      </c>
      <c r="FD400" s="40">
        <v>62.355014631550901</v>
      </c>
      <c r="FE400" s="40">
        <v>68.970869912210702</v>
      </c>
      <c r="FF400" s="40">
        <v>73.634344240489497</v>
      </c>
      <c r="FG400" s="40">
        <v>80.261239691407297</v>
      </c>
      <c r="FH400" s="40">
        <v>85.748071295557295</v>
      </c>
      <c r="FI400" s="40">
        <v>90.534982708167107</v>
      </c>
      <c r="FJ400" s="40">
        <v>94.1737164139399</v>
      </c>
      <c r="FK400" s="40">
        <v>96.889332269220503</v>
      </c>
      <c r="FL400" s="40">
        <v>97.972200053205597</v>
      </c>
      <c r="FM400" s="40">
        <v>95.806597499334899</v>
      </c>
      <c r="FN400" s="40">
        <v>92.872572492684199</v>
      </c>
      <c r="FO400" s="40">
        <v>89.632083000798104</v>
      </c>
      <c r="FP400" s="40">
        <v>85.249667464751298</v>
      </c>
      <c r="FQ400" s="40">
        <v>77.170391061452506</v>
      </c>
      <c r="FR400" s="40">
        <v>71.985368449055599</v>
      </c>
      <c r="FS400" s="40">
        <v>69.486698590050594</v>
      </c>
      <c r="FT400" s="40">
        <v>67.156690609204603</v>
      </c>
      <c r="FU400" s="40">
        <v>2.9263294283690101E-2</v>
      </c>
      <c r="FV400" s="40">
        <v>0</v>
      </c>
      <c r="FW400" s="40">
        <v>0</v>
      </c>
      <c r="FX400" s="41">
        <v>1</v>
      </c>
      <c r="FY400" s="22"/>
      <c r="FZ400" s="22"/>
    </row>
    <row r="401" spans="1:182" x14ac:dyDescent="0.2">
      <c r="A401" t="s">
        <v>42</v>
      </c>
      <c r="B401" t="s">
        <v>58</v>
      </c>
      <c r="C401" t="s">
        <v>3</v>
      </c>
      <c r="D401" t="s">
        <v>79</v>
      </c>
      <c r="E401" t="s">
        <v>1</v>
      </c>
      <c r="F401" s="22" t="s">
        <v>1</v>
      </c>
      <c r="G401" s="35">
        <v>43693</v>
      </c>
      <c r="H401" s="40">
        <v>18441</v>
      </c>
      <c r="I401" s="40">
        <v>19.9216483325696</v>
      </c>
      <c r="J401" s="40">
        <v>17.305705256083701</v>
      </c>
      <c r="K401" s="40">
        <v>15.4024596409204</v>
      </c>
      <c r="L401" s="40">
        <v>14.255161540970199</v>
      </c>
      <c r="M401" s="40">
        <v>13.691182615460299</v>
      </c>
      <c r="N401" s="40">
        <v>13.783405083653101</v>
      </c>
      <c r="O401" s="40">
        <v>14.519715204261701</v>
      </c>
      <c r="P401" s="40">
        <v>15.828382617211799</v>
      </c>
      <c r="Q401" s="40">
        <v>17.347102855120099</v>
      </c>
      <c r="R401" s="40">
        <v>19.177357592988201</v>
      </c>
      <c r="S401" s="40">
        <v>21.7188207258692</v>
      </c>
      <c r="T401" s="40">
        <v>25.153863885747501</v>
      </c>
      <c r="U401" s="40">
        <v>28.6327143353938</v>
      </c>
      <c r="V401" s="40">
        <v>31.630812819234499</v>
      </c>
      <c r="W401" s="40">
        <v>34.618429992697003</v>
      </c>
      <c r="X401" s="40">
        <v>38.036101491735998</v>
      </c>
      <c r="Y401" s="40">
        <v>41.039450801221399</v>
      </c>
      <c r="Z401" s="40">
        <v>43.315664510873503</v>
      </c>
      <c r="AA401" s="40">
        <v>42.818667658654498</v>
      </c>
      <c r="AB401" s="40">
        <v>39.656805162831901</v>
      </c>
      <c r="AC401" s="40">
        <v>36.045054976232997</v>
      </c>
      <c r="AD401" s="40">
        <v>32.892011555860201</v>
      </c>
      <c r="AE401" s="40">
        <v>27.858209662127699</v>
      </c>
      <c r="AF401" s="40">
        <v>23.057279690063499</v>
      </c>
      <c r="AG401" s="40">
        <v>-0.43455618802109702</v>
      </c>
      <c r="AH401" s="40">
        <v>-0.318102235263449</v>
      </c>
      <c r="AI401" s="40">
        <v>-0.32865333338949299</v>
      </c>
      <c r="AJ401" s="40">
        <v>-0.29077441692200001</v>
      </c>
      <c r="AK401" s="40">
        <v>-0.35872541310316802</v>
      </c>
      <c r="AL401" s="40">
        <v>-0.25106286463078797</v>
      </c>
      <c r="AM401" s="40">
        <v>-0.347866307345644</v>
      </c>
      <c r="AN401" s="40">
        <v>-0.36062477198597198</v>
      </c>
      <c r="AO401" s="40">
        <v>-0.25212895557534798</v>
      </c>
      <c r="AP401" s="40">
        <v>-0.39351581087199</v>
      </c>
      <c r="AQ401" s="40">
        <v>-0.31114365390012</v>
      </c>
      <c r="AR401" s="40">
        <v>-0.13295685150153</v>
      </c>
      <c r="AS401" s="40">
        <v>-1.0071500801062099E-2</v>
      </c>
      <c r="AT401" s="40">
        <v>-0.126537585395714</v>
      </c>
      <c r="AU401" s="40">
        <v>3.3653291194952799</v>
      </c>
      <c r="AV401" s="40">
        <v>4.2075094683476504</v>
      </c>
      <c r="AW401" s="40">
        <v>4.4516310070425096</v>
      </c>
      <c r="AX401" s="40">
        <v>4.2737525351520196</v>
      </c>
      <c r="AY401" s="40">
        <v>3.1684840416626701</v>
      </c>
      <c r="AZ401" s="40">
        <v>-0.98199696699730599</v>
      </c>
      <c r="BA401" s="40">
        <v>-1.7376148385481101</v>
      </c>
      <c r="BB401" s="40">
        <v>-1.4944266948206699</v>
      </c>
      <c r="BC401" s="40">
        <v>-0.98754116738577602</v>
      </c>
      <c r="BD401" s="40">
        <v>-0.60066671147392503</v>
      </c>
      <c r="BE401" s="40">
        <v>-0.34411972949911701</v>
      </c>
      <c r="BF401" s="40">
        <v>-0.218644690725081</v>
      </c>
      <c r="BG401" s="40">
        <v>-0.23427266266671601</v>
      </c>
      <c r="BH401" s="40">
        <v>-0.185983385568668</v>
      </c>
      <c r="BI401" s="40">
        <v>-0.25864540387048002</v>
      </c>
      <c r="BJ401" s="40">
        <v>-0.168692616068609</v>
      </c>
      <c r="BK401" s="40">
        <v>-0.24615052371471599</v>
      </c>
      <c r="BL401" s="40">
        <v>-0.26113186665760102</v>
      </c>
      <c r="BM401" s="40">
        <v>-0.17872202990254499</v>
      </c>
      <c r="BN401" s="40">
        <v>-0.325692731625705</v>
      </c>
      <c r="BO401" s="40">
        <v>-0.26768176721667303</v>
      </c>
      <c r="BP401" s="40">
        <v>-9.2198698129054596E-2</v>
      </c>
      <c r="BQ401" s="40">
        <v>2.9436808905136998E-2</v>
      </c>
      <c r="BR401" s="40">
        <v>-7.9173863232313705E-4</v>
      </c>
      <c r="BS401" s="40">
        <v>3.55182300930228</v>
      </c>
      <c r="BT401" s="40">
        <v>4.4165138706578997</v>
      </c>
      <c r="BU401" s="40">
        <v>4.6859885806663799</v>
      </c>
      <c r="BV401" s="40">
        <v>4.5294053384671296</v>
      </c>
      <c r="BW401" s="40">
        <v>3.4331228790687001</v>
      </c>
      <c r="BX401" s="40">
        <v>-0.82831117761083295</v>
      </c>
      <c r="BY401" s="40">
        <v>-1.5760554076831499</v>
      </c>
      <c r="BZ401" s="40">
        <v>-1.3042507562541901</v>
      </c>
      <c r="CA401" s="40">
        <v>-0.80041885146302805</v>
      </c>
      <c r="CB401" s="40">
        <v>-0.45991332750428898</v>
      </c>
      <c r="CC401" s="40">
        <v>-0.281483713820668</v>
      </c>
      <c r="CD401" s="40">
        <v>-0.14976069835234501</v>
      </c>
      <c r="CE401" s="40">
        <v>-0.16890489763312899</v>
      </c>
      <c r="CF401" s="40">
        <v>-0.113405436475129</v>
      </c>
      <c r="CG401" s="40">
        <v>-0.18933029434665199</v>
      </c>
      <c r="CH401" s="40">
        <v>-0.111643232836464</v>
      </c>
      <c r="CI401" s="40">
        <v>-0.17570248182567799</v>
      </c>
      <c r="CJ401" s="40">
        <v>-0.192223383509426</v>
      </c>
      <c r="CK401" s="40">
        <v>-0.12788061679887899</v>
      </c>
      <c r="CL401" s="40">
        <v>-0.27871867354714203</v>
      </c>
      <c r="CM401" s="40">
        <v>-0.23758019689636101</v>
      </c>
      <c r="CN401" s="40">
        <v>-6.3969725263619506E-2</v>
      </c>
      <c r="CO401" s="40">
        <v>5.68001438546707E-2</v>
      </c>
      <c r="CP401" s="40">
        <v>8.6299451780197101E-2</v>
      </c>
      <c r="CQ401" s="40">
        <v>3.6809881092718699</v>
      </c>
      <c r="CR401" s="40">
        <v>4.5612696830141299</v>
      </c>
      <c r="CS401" s="40">
        <v>4.8483039222418096</v>
      </c>
      <c r="CT401" s="40">
        <v>4.7064696912556903</v>
      </c>
      <c r="CU401" s="40">
        <v>3.6164109316947601</v>
      </c>
      <c r="CV401" s="40">
        <v>-0.72186886805017703</v>
      </c>
      <c r="CW401" s="40">
        <v>-1.46415983801973</v>
      </c>
      <c r="CX401" s="40">
        <v>-1.1725354805303201</v>
      </c>
      <c r="CY401" s="40">
        <v>-0.67081850548003596</v>
      </c>
      <c r="CZ401" s="40">
        <v>-0.36242796253973403</v>
      </c>
      <c r="DA401" s="40">
        <v>-0.21884769814221799</v>
      </c>
      <c r="DB401" s="40">
        <v>-8.0876705979608401E-2</v>
      </c>
      <c r="DC401" s="40">
        <v>-0.103537132599543</v>
      </c>
      <c r="DD401" s="40">
        <v>-4.0827487381589797E-2</v>
      </c>
      <c r="DE401" s="40">
        <v>-0.120015184822825</v>
      </c>
      <c r="DF401" s="40">
        <v>-5.4593849604318498E-2</v>
      </c>
      <c r="DG401" s="40">
        <v>-0.10525443993664101</v>
      </c>
      <c r="DH401" s="40">
        <v>-0.12331490036125201</v>
      </c>
      <c r="DI401" s="40">
        <v>-7.7039203695213096E-2</v>
      </c>
      <c r="DJ401" s="40">
        <v>-0.231744615468579</v>
      </c>
      <c r="DK401" s="40">
        <v>-0.20747862657604799</v>
      </c>
      <c r="DL401" s="40">
        <v>-3.57407523981845E-2</v>
      </c>
      <c r="DM401" s="40">
        <v>8.4163478804204397E-2</v>
      </c>
      <c r="DN401" s="40">
        <v>0.17339064219271699</v>
      </c>
      <c r="DO401" s="40">
        <v>3.8101532092414501</v>
      </c>
      <c r="DP401" s="40">
        <v>4.7060254953703504</v>
      </c>
      <c r="DQ401" s="40">
        <v>5.01061926381725</v>
      </c>
      <c r="DR401" s="40">
        <v>4.8835340440442598</v>
      </c>
      <c r="DS401" s="40">
        <v>3.7996989843208202</v>
      </c>
      <c r="DT401" s="40">
        <v>-0.61542655848951999</v>
      </c>
      <c r="DU401" s="40">
        <v>-1.35226426835631</v>
      </c>
      <c r="DV401" s="40">
        <v>-1.0408202048064401</v>
      </c>
      <c r="DW401" s="40">
        <v>-0.54121815949704399</v>
      </c>
      <c r="DX401" s="40">
        <v>-0.26494259757517902</v>
      </c>
      <c r="DY401" s="40">
        <v>-0.12841123962023801</v>
      </c>
      <c r="DZ401" s="40">
        <v>1.85808385587596E-2</v>
      </c>
      <c r="EA401" s="40">
        <v>-9.1564618767656404E-3</v>
      </c>
      <c r="EB401" s="40">
        <v>6.3963543971741907E-2</v>
      </c>
      <c r="EC401" s="40">
        <v>-1.99351755901368E-2</v>
      </c>
      <c r="ED401" s="40">
        <v>2.7776398957860101E-2</v>
      </c>
      <c r="EE401" s="40">
        <v>-3.5386563057131998E-3</v>
      </c>
      <c r="EF401" s="40">
        <v>-2.3821995032879701E-2</v>
      </c>
      <c r="EG401" s="40">
        <v>-3.6322780224097898E-3</v>
      </c>
      <c r="EH401" s="40">
        <v>-0.163921536222294</v>
      </c>
      <c r="EI401" s="40">
        <v>-0.16401673989260099</v>
      </c>
      <c r="EJ401" s="40">
        <v>5.0174009742905996E-3</v>
      </c>
      <c r="EK401" s="40">
        <v>0.123671788510404</v>
      </c>
      <c r="EL401" s="40">
        <v>0.299136488956109</v>
      </c>
      <c r="EM401" s="40">
        <v>3.9966470990484502</v>
      </c>
      <c r="EN401" s="40">
        <v>4.9150298976805997</v>
      </c>
      <c r="EO401" s="40">
        <v>5.2449768374411203</v>
      </c>
      <c r="EP401" s="40">
        <v>5.1391868473593698</v>
      </c>
      <c r="EQ401" s="40">
        <v>4.0643378217268502</v>
      </c>
      <c r="ER401" s="40">
        <v>-0.46174076910304801</v>
      </c>
      <c r="ES401" s="40">
        <v>-1.19070483749135</v>
      </c>
      <c r="ET401" s="40">
        <v>-0.85064426623996703</v>
      </c>
      <c r="EU401" s="40">
        <v>-0.35409584357429602</v>
      </c>
      <c r="EV401" s="40">
        <v>-0.124189213605543</v>
      </c>
      <c r="EW401" s="40">
        <v>76.030020626507493</v>
      </c>
      <c r="EX401" s="40">
        <v>74.976023850421697</v>
      </c>
      <c r="EY401" s="40">
        <v>73.382099260367099</v>
      </c>
      <c r="EZ401" s="40">
        <v>71.916990862293204</v>
      </c>
      <c r="FA401" s="40">
        <v>71.163905387826802</v>
      </c>
      <c r="FB401" s="40">
        <v>70.0129353888846</v>
      </c>
      <c r="FC401" s="40">
        <v>69.243854964116906</v>
      </c>
      <c r="FD401" s="40">
        <v>69.775701394917206</v>
      </c>
      <c r="FE401" s="40">
        <v>73.271508224583698</v>
      </c>
      <c r="FF401" s="40">
        <v>78.735344054671799</v>
      </c>
      <c r="FG401" s="40">
        <v>83.982777598968994</v>
      </c>
      <c r="FH401" s="40">
        <v>88.015199558678603</v>
      </c>
      <c r="FI401" s="40">
        <v>90.258555739139297</v>
      </c>
      <c r="FJ401" s="40">
        <v>92.003611626995195</v>
      </c>
      <c r="FK401" s="40">
        <v>94.209261496909093</v>
      </c>
      <c r="FL401" s="40">
        <v>94.8026317489185</v>
      </c>
      <c r="FM401" s="40">
        <v>95.311447628958803</v>
      </c>
      <c r="FN401" s="40">
        <v>94.629986185138904</v>
      </c>
      <c r="FO401" s="40">
        <v>92.830336236816294</v>
      </c>
      <c r="FP401" s="40">
        <v>88.877207862001796</v>
      </c>
      <c r="FQ401" s="40">
        <v>83.212174557082406</v>
      </c>
      <c r="FR401" s="40">
        <v>79.3512945053793</v>
      </c>
      <c r="FS401" s="40">
        <v>76.822606921066594</v>
      </c>
      <c r="FT401" s="40">
        <v>75.154149151211897</v>
      </c>
      <c r="FU401" s="40">
        <v>1.6474662995127402E-2</v>
      </c>
      <c r="FV401" s="40">
        <v>0</v>
      </c>
      <c r="FW401" s="40">
        <v>0</v>
      </c>
      <c r="FX401" s="41">
        <v>1</v>
      </c>
      <c r="FY401" s="22"/>
      <c r="FZ401" s="22"/>
    </row>
    <row r="402" spans="1:182" x14ac:dyDescent="0.2">
      <c r="A402" t="s">
        <v>42</v>
      </c>
      <c r="B402" t="s">
        <v>58</v>
      </c>
      <c r="C402" t="s">
        <v>3</v>
      </c>
      <c r="D402" t="s">
        <v>79</v>
      </c>
      <c r="E402" t="s">
        <v>1</v>
      </c>
      <c r="F402" s="22" t="s">
        <v>77</v>
      </c>
      <c r="G402" s="35">
        <v>43693</v>
      </c>
      <c r="H402" s="40">
        <v>15080</v>
      </c>
      <c r="I402" s="40">
        <v>16.3085142012545</v>
      </c>
      <c r="J402" s="40">
        <v>14.206317836938601</v>
      </c>
      <c r="K402" s="40">
        <v>12.6679586866059</v>
      </c>
      <c r="L402" s="40">
        <v>11.7305842743684</v>
      </c>
      <c r="M402" s="40">
        <v>11.2679262326087</v>
      </c>
      <c r="N402" s="40">
        <v>11.3473799554093</v>
      </c>
      <c r="O402" s="40">
        <v>11.917330650200901</v>
      </c>
      <c r="P402" s="40">
        <v>12.958294228438</v>
      </c>
      <c r="Q402" s="40">
        <v>14.0840543556145</v>
      </c>
      <c r="R402" s="40">
        <v>15.5494103463025</v>
      </c>
      <c r="S402" s="40">
        <v>17.477111025810601</v>
      </c>
      <c r="T402" s="40">
        <v>20.087317823437399</v>
      </c>
      <c r="U402" s="40">
        <v>22.738883824370902</v>
      </c>
      <c r="V402" s="40">
        <v>25.056076322958699</v>
      </c>
      <c r="W402" s="40">
        <v>27.3632285053136</v>
      </c>
      <c r="X402" s="40">
        <v>30.005397353462602</v>
      </c>
      <c r="Y402" s="40">
        <v>32.366008010143901</v>
      </c>
      <c r="Z402" s="40">
        <v>34.190805379592398</v>
      </c>
      <c r="AA402" s="40">
        <v>33.855413860570302</v>
      </c>
      <c r="AB402" s="40">
        <v>31.4842753054706</v>
      </c>
      <c r="AC402" s="40">
        <v>28.904954961298699</v>
      </c>
      <c r="AD402" s="40">
        <v>26.602452672398702</v>
      </c>
      <c r="AE402" s="40">
        <v>22.6762126672193</v>
      </c>
      <c r="AF402" s="40">
        <v>18.853986321516501</v>
      </c>
      <c r="AG402" s="40">
        <v>-0.35033204996023098</v>
      </c>
      <c r="AH402" s="40">
        <v>-0.28397295929663202</v>
      </c>
      <c r="AI402" s="40">
        <v>-0.29154971614720898</v>
      </c>
      <c r="AJ402" s="40">
        <v>-0.24560200502003199</v>
      </c>
      <c r="AK402" s="40">
        <v>-0.31083518050296699</v>
      </c>
      <c r="AL402" s="40">
        <v>-0.231738457749849</v>
      </c>
      <c r="AM402" s="40">
        <v>-0.34387379418549502</v>
      </c>
      <c r="AN402" s="40">
        <v>-0.351244291691241</v>
      </c>
      <c r="AO402" s="40">
        <v>-0.25273062509787397</v>
      </c>
      <c r="AP402" s="40">
        <v>-0.27927527615813602</v>
      </c>
      <c r="AQ402" s="40">
        <v>-0.24627244778016699</v>
      </c>
      <c r="AR402" s="40">
        <v>-6.5868790281434497E-2</v>
      </c>
      <c r="AS402" s="40">
        <v>-4.2611244066337997E-2</v>
      </c>
      <c r="AT402" s="40">
        <v>-7.3396668097861995E-2</v>
      </c>
      <c r="AU402" s="40">
        <v>1.8721259814740201</v>
      </c>
      <c r="AV402" s="40">
        <v>2.3328409327258002</v>
      </c>
      <c r="AW402" s="40">
        <v>2.5005661587124099</v>
      </c>
      <c r="AX402" s="40">
        <v>2.3474049852616701</v>
      </c>
      <c r="AY402" s="40">
        <v>2.0704555158232099</v>
      </c>
      <c r="AZ402" s="40">
        <v>3.8956196465979198E-2</v>
      </c>
      <c r="BA402" s="40">
        <v>-0.63440257686113</v>
      </c>
      <c r="BB402" s="40">
        <v>-0.68981382386376999</v>
      </c>
      <c r="BC402" s="40">
        <v>-0.55340933004385195</v>
      </c>
      <c r="BD402" s="40">
        <v>-0.412183729131124</v>
      </c>
      <c r="BE402" s="40">
        <v>-0.264821201238083</v>
      </c>
      <c r="BF402" s="40">
        <v>-0.19396946504062201</v>
      </c>
      <c r="BG402" s="40">
        <v>-0.20388893189052701</v>
      </c>
      <c r="BH402" s="40">
        <v>-0.14882556146138101</v>
      </c>
      <c r="BI402" s="40">
        <v>-0.220654326396994</v>
      </c>
      <c r="BJ402" s="40">
        <v>-0.15202252026864799</v>
      </c>
      <c r="BK402" s="40">
        <v>-0.237474836419233</v>
      </c>
      <c r="BL402" s="40">
        <v>-0.24677959418857701</v>
      </c>
      <c r="BM402" s="40">
        <v>-0.18007880031457099</v>
      </c>
      <c r="BN402" s="40">
        <v>-0.23003719484402399</v>
      </c>
      <c r="BO402" s="40">
        <v>-0.20889633728007001</v>
      </c>
      <c r="BP402" s="40">
        <v>-3.4677812375911797E-2</v>
      </c>
      <c r="BQ402" s="40">
        <v>-1.21901199060517E-2</v>
      </c>
      <c r="BR402" s="40">
        <v>1.6831547663448E-2</v>
      </c>
      <c r="BS402" s="40">
        <v>2.0092350925625602</v>
      </c>
      <c r="BT402" s="40">
        <v>2.4865019464828801</v>
      </c>
      <c r="BU402" s="40">
        <v>2.6603908054635901</v>
      </c>
      <c r="BV402" s="40">
        <v>2.5141747694756802</v>
      </c>
      <c r="BW402" s="40">
        <v>2.2484832614264101</v>
      </c>
      <c r="BX402" s="40">
        <v>0.14669668495349</v>
      </c>
      <c r="BY402" s="40">
        <v>-0.52128028217539302</v>
      </c>
      <c r="BZ402" s="40">
        <v>-0.55473694165584997</v>
      </c>
      <c r="CA402" s="40">
        <v>-0.41496511214716802</v>
      </c>
      <c r="CB402" s="40">
        <v>-0.31596515782243001</v>
      </c>
      <c r="CC402" s="40">
        <v>-0.20559664790225901</v>
      </c>
      <c r="CD402" s="40">
        <v>-0.131633319093856</v>
      </c>
      <c r="CE402" s="40">
        <v>-0.143175339752769</v>
      </c>
      <c r="CF402" s="40">
        <v>-8.1798491459839001E-2</v>
      </c>
      <c r="CG402" s="40">
        <v>-0.15819534155843001</v>
      </c>
      <c r="CH402" s="40">
        <v>-9.6811504805438806E-2</v>
      </c>
      <c r="CI402" s="40">
        <v>-0.163783242390276</v>
      </c>
      <c r="CJ402" s="40">
        <v>-0.174427662925909</v>
      </c>
      <c r="CK402" s="40">
        <v>-0.129760367786733</v>
      </c>
      <c r="CL402" s="40">
        <v>-0.19593504971836201</v>
      </c>
      <c r="CM402" s="40">
        <v>-0.18300975700542901</v>
      </c>
      <c r="CN402" s="40">
        <v>-1.3075036094688E-2</v>
      </c>
      <c r="CO402" s="40">
        <v>8.8794580164037896E-3</v>
      </c>
      <c r="CP402" s="40">
        <v>7.9323335040221696E-2</v>
      </c>
      <c r="CQ402" s="40">
        <v>2.1041964452310999</v>
      </c>
      <c r="CR402" s="40">
        <v>2.5929270965180899</v>
      </c>
      <c r="CS402" s="40">
        <v>2.7710848689344298</v>
      </c>
      <c r="CT402" s="40">
        <v>2.6296790139965101</v>
      </c>
      <c r="CU402" s="40">
        <v>2.3717847357105901</v>
      </c>
      <c r="CV402" s="40">
        <v>0.22131741907332</v>
      </c>
      <c r="CW402" s="40">
        <v>-0.44293212547710697</v>
      </c>
      <c r="CX402" s="40">
        <v>-0.461183104519303</v>
      </c>
      <c r="CY402" s="40">
        <v>-0.31907906857039597</v>
      </c>
      <c r="CZ402" s="40">
        <v>-0.249324468441778</v>
      </c>
      <c r="DA402" s="40">
        <v>-0.14637209456643499</v>
      </c>
      <c r="DB402" s="40">
        <v>-6.9297173147090801E-2</v>
      </c>
      <c r="DC402" s="40">
        <v>-8.24617476150106E-2</v>
      </c>
      <c r="DD402" s="40">
        <v>-1.4771421458296701E-2</v>
      </c>
      <c r="DE402" s="40">
        <v>-9.5736356719865801E-2</v>
      </c>
      <c r="DF402" s="40">
        <v>-4.1600489342229999E-2</v>
      </c>
      <c r="DG402" s="40">
        <v>-9.0091648361318999E-2</v>
      </c>
      <c r="DH402" s="40">
        <v>-0.10207573166324101</v>
      </c>
      <c r="DI402" s="40">
        <v>-7.9441935258894106E-2</v>
      </c>
      <c r="DJ402" s="40">
        <v>-0.1618329045927</v>
      </c>
      <c r="DK402" s="40">
        <v>-0.15712317673078699</v>
      </c>
      <c r="DL402" s="40">
        <v>8.5277401865357892E-3</v>
      </c>
      <c r="DM402" s="40">
        <v>2.9949035938859302E-2</v>
      </c>
      <c r="DN402" s="40">
        <v>0.14181512241699501</v>
      </c>
      <c r="DO402" s="40">
        <v>2.1991577978996499</v>
      </c>
      <c r="DP402" s="40">
        <v>2.69935224655331</v>
      </c>
      <c r="DQ402" s="40">
        <v>2.8817789324052701</v>
      </c>
      <c r="DR402" s="40">
        <v>2.7451832585173301</v>
      </c>
      <c r="DS402" s="40">
        <v>2.4950862099947702</v>
      </c>
      <c r="DT402" s="40">
        <v>0.29593815319314898</v>
      </c>
      <c r="DU402" s="40">
        <v>-0.36458396877882099</v>
      </c>
      <c r="DV402" s="40">
        <v>-0.36762926738275598</v>
      </c>
      <c r="DW402" s="40">
        <v>-0.22319302499362501</v>
      </c>
      <c r="DX402" s="40">
        <v>-0.18268377906112601</v>
      </c>
      <c r="DY402" s="40">
        <v>-6.0861245844286198E-2</v>
      </c>
      <c r="DZ402" s="40">
        <v>2.0706321108919401E-2</v>
      </c>
      <c r="EA402" s="40">
        <v>5.19903664167166E-3</v>
      </c>
      <c r="EB402" s="40">
        <v>8.2005022100354596E-2</v>
      </c>
      <c r="EC402" s="40">
        <v>-5.5555026138924503E-3</v>
      </c>
      <c r="ED402" s="40">
        <v>3.81154481389714E-2</v>
      </c>
      <c r="EE402" s="40">
        <v>1.63073094049433E-2</v>
      </c>
      <c r="EF402" s="40">
        <v>2.3889658394231502E-3</v>
      </c>
      <c r="EG402" s="40">
        <v>-6.7901104755918699E-3</v>
      </c>
      <c r="EH402" s="40">
        <v>-0.112594823278589</v>
      </c>
      <c r="EI402" s="40">
        <v>-0.11974706623068999</v>
      </c>
      <c r="EJ402" s="40">
        <v>3.97187180920585E-2</v>
      </c>
      <c r="EK402" s="40">
        <v>6.0370160099145601E-2</v>
      </c>
      <c r="EL402" s="40">
        <v>0.232043338178305</v>
      </c>
      <c r="EM402" s="40">
        <v>2.3362669089881898</v>
      </c>
      <c r="EN402" s="40">
        <v>2.8530132603103899</v>
      </c>
      <c r="EO402" s="40">
        <v>3.0416035791564502</v>
      </c>
      <c r="EP402" s="40">
        <v>2.9119530427313398</v>
      </c>
      <c r="EQ402" s="40">
        <v>2.6731139555979602</v>
      </c>
      <c r="ER402" s="40">
        <v>0.40367864168065998</v>
      </c>
      <c r="ES402" s="40">
        <v>-0.25146167409308401</v>
      </c>
      <c r="ET402" s="40">
        <v>-0.23255238517483701</v>
      </c>
      <c r="EU402" s="40">
        <v>-8.4748807096940507E-2</v>
      </c>
      <c r="EV402" s="40">
        <v>-8.6465207752431994E-2</v>
      </c>
      <c r="EW402" s="40">
        <v>75.242394559700003</v>
      </c>
      <c r="EX402" s="40">
        <v>74.243767311583497</v>
      </c>
      <c r="EY402" s="40">
        <v>72.745332480615303</v>
      </c>
      <c r="EZ402" s="40">
        <v>71.266881807620194</v>
      </c>
      <c r="FA402" s="40">
        <v>70.489681868337001</v>
      </c>
      <c r="FB402" s="40">
        <v>69.359075309056394</v>
      </c>
      <c r="FC402" s="40">
        <v>68.573266964336199</v>
      </c>
      <c r="FD402" s="40">
        <v>69.129623669154995</v>
      </c>
      <c r="FE402" s="40">
        <v>72.548416525666696</v>
      </c>
      <c r="FF402" s="40">
        <v>77.981823806480605</v>
      </c>
      <c r="FG402" s="40">
        <v>83.361151815616694</v>
      </c>
      <c r="FH402" s="40">
        <v>87.316858511591505</v>
      </c>
      <c r="FI402" s="40">
        <v>89.5445893656115</v>
      </c>
      <c r="FJ402" s="40">
        <v>91.227246666750801</v>
      </c>
      <c r="FK402" s="40">
        <v>93.359822389305194</v>
      </c>
      <c r="FL402" s="40">
        <v>93.903304526326906</v>
      </c>
      <c r="FM402" s="40">
        <v>94.385818303949094</v>
      </c>
      <c r="FN402" s="40">
        <v>93.655371996321193</v>
      </c>
      <c r="FO402" s="40">
        <v>91.798001184454805</v>
      </c>
      <c r="FP402" s="40">
        <v>87.897863817265602</v>
      </c>
      <c r="FQ402" s="40">
        <v>82.414792816763693</v>
      </c>
      <c r="FR402" s="40">
        <v>78.697208366939407</v>
      </c>
      <c r="FS402" s="40">
        <v>76.283440242784906</v>
      </c>
      <c r="FT402" s="40">
        <v>74.664390450685005</v>
      </c>
      <c r="FU402" s="40">
        <v>1.39324504341034E-2</v>
      </c>
      <c r="FV402" s="40">
        <v>0</v>
      </c>
      <c r="FW402" s="40">
        <v>0</v>
      </c>
      <c r="FX402" s="41">
        <v>1</v>
      </c>
      <c r="FY402" s="22"/>
      <c r="FZ402" s="22"/>
    </row>
    <row r="403" spans="1:182" x14ac:dyDescent="0.2">
      <c r="A403" t="s">
        <v>42</v>
      </c>
      <c r="B403" t="s">
        <v>58</v>
      </c>
      <c r="C403" t="s">
        <v>3</v>
      </c>
      <c r="D403" t="s">
        <v>79</v>
      </c>
      <c r="E403" t="s">
        <v>1</v>
      </c>
      <c r="F403" s="22" t="s">
        <v>78</v>
      </c>
      <c r="G403" s="35">
        <v>43693</v>
      </c>
      <c r="H403" s="40">
        <v>3361</v>
      </c>
      <c r="I403" s="40">
        <v>3.48616640873156</v>
      </c>
      <c r="J403" s="40">
        <v>2.9673620367417999</v>
      </c>
      <c r="K403" s="40">
        <v>2.61519394955568</v>
      </c>
      <c r="L403" s="40">
        <v>2.40674512046736</v>
      </c>
      <c r="M403" s="40">
        <v>2.3092374661853201</v>
      </c>
      <c r="N403" s="40">
        <v>2.3339160901842102</v>
      </c>
      <c r="O403" s="40">
        <v>2.5086002391809501</v>
      </c>
      <c r="P403" s="40">
        <v>2.80153896113243</v>
      </c>
      <c r="Q403" s="40">
        <v>3.1968792975534202</v>
      </c>
      <c r="R403" s="40">
        <v>3.5944362312272302</v>
      </c>
      <c r="S403" s="40">
        <v>4.1947260757929996</v>
      </c>
      <c r="T403" s="40">
        <v>5.06905001646735</v>
      </c>
      <c r="U403" s="40">
        <v>5.9087734124106497</v>
      </c>
      <c r="V403" s="40">
        <v>6.60614551467292</v>
      </c>
      <c r="W403" s="40">
        <v>7.3219532760428798</v>
      </c>
      <c r="X403" s="40">
        <v>8.1021483730364103</v>
      </c>
      <c r="Y403" s="40">
        <v>8.7093395695260192</v>
      </c>
      <c r="Z403" s="40">
        <v>9.1331515840530901</v>
      </c>
      <c r="AA403" s="40">
        <v>8.9463536935928403</v>
      </c>
      <c r="AB403" s="40">
        <v>8.1333092040200192</v>
      </c>
      <c r="AC403" s="40">
        <v>7.0580018054278701</v>
      </c>
      <c r="AD403" s="40">
        <v>6.1555199589356997</v>
      </c>
      <c r="AE403" s="40">
        <v>5.0077360812676499</v>
      </c>
      <c r="AF403" s="40">
        <v>4.0376409560803399</v>
      </c>
      <c r="AG403" s="40">
        <v>-0.19515817539117</v>
      </c>
      <c r="AH403" s="40">
        <v>-0.117333235900387</v>
      </c>
      <c r="AI403" s="40">
        <v>-6.6783949073272106E-2</v>
      </c>
      <c r="AJ403" s="40">
        <v>-6.3465400739595002E-2</v>
      </c>
      <c r="AK403" s="40">
        <v>-6.8191537005410099E-2</v>
      </c>
      <c r="AL403" s="40">
        <v>-4.4766997067029399E-2</v>
      </c>
      <c r="AM403" s="40">
        <v>-4.1327379369716602E-2</v>
      </c>
      <c r="AN403" s="40">
        <v>-6.5879669725258896E-2</v>
      </c>
      <c r="AO403" s="40">
        <v>-9.8841771683978702E-2</v>
      </c>
      <c r="AP403" s="40">
        <v>-0.178586113614532</v>
      </c>
      <c r="AQ403" s="40">
        <v>-8.9877375357635902E-2</v>
      </c>
      <c r="AR403" s="40">
        <v>-3.0213247875325901E-2</v>
      </c>
      <c r="AS403" s="40">
        <v>-3.1740873974725199E-2</v>
      </c>
      <c r="AT403" s="40">
        <v>-5.0868278883968103E-2</v>
      </c>
      <c r="AU403" s="40">
        <v>1.5547083270575801</v>
      </c>
      <c r="AV403" s="40">
        <v>1.94452644372981</v>
      </c>
      <c r="AW403" s="40">
        <v>2.0264575106692102</v>
      </c>
      <c r="AX403" s="40">
        <v>1.9695885871152301</v>
      </c>
      <c r="AY403" s="40">
        <v>1.09405759567481</v>
      </c>
      <c r="AZ403" s="40">
        <v>-1.09928413413105</v>
      </c>
      <c r="BA403" s="40">
        <v>-1.1529217880152101</v>
      </c>
      <c r="BB403" s="40">
        <v>-0.84310297028613401</v>
      </c>
      <c r="BC403" s="40">
        <v>-0.49358236397300098</v>
      </c>
      <c r="BD403" s="40">
        <v>-0.24773409487666601</v>
      </c>
      <c r="BE403" s="40">
        <v>-0.16783657131000701</v>
      </c>
      <c r="BF403" s="40">
        <v>-9.5422895000948998E-2</v>
      </c>
      <c r="BG403" s="40">
        <v>-5.0701497854807702E-2</v>
      </c>
      <c r="BH403" s="40">
        <v>-4.79241497610867E-2</v>
      </c>
      <c r="BI403" s="40">
        <v>-5.2183109763923499E-2</v>
      </c>
      <c r="BJ403" s="40">
        <v>-3.00530627547262E-2</v>
      </c>
      <c r="BK403" s="40">
        <v>-2.1148626675434001E-2</v>
      </c>
      <c r="BL403" s="40">
        <v>-3.8961080696114599E-2</v>
      </c>
      <c r="BM403" s="40">
        <v>-7.6484552861368196E-2</v>
      </c>
      <c r="BN403" s="40">
        <v>-0.15398692178196199</v>
      </c>
      <c r="BO403" s="40">
        <v>-6.5450813177462597E-2</v>
      </c>
      <c r="BP403" s="40">
        <v>-1.2003176480882101E-2</v>
      </c>
      <c r="BQ403" s="40">
        <v>-1.34305343344395E-2</v>
      </c>
      <c r="BR403" s="40">
        <v>-1.46815333568261E-2</v>
      </c>
      <c r="BS403" s="40">
        <v>1.60744517794319</v>
      </c>
      <c r="BT403" s="40">
        <v>2.0129155463130002</v>
      </c>
      <c r="BU403" s="40">
        <v>2.1047826819769901</v>
      </c>
      <c r="BV403" s="40">
        <v>2.0583560100516398</v>
      </c>
      <c r="BW403" s="40">
        <v>1.17959835838643</v>
      </c>
      <c r="BX403" s="40">
        <v>-1.04005425912576</v>
      </c>
      <c r="BY403" s="40">
        <v>-1.09276318481158</v>
      </c>
      <c r="BZ403" s="40">
        <v>-0.79214509401306799</v>
      </c>
      <c r="CA403" s="40">
        <v>-0.44619195885676399</v>
      </c>
      <c r="CB403" s="40">
        <v>-0.20998858875210599</v>
      </c>
      <c r="CC403" s="40">
        <v>-0.14891371155237801</v>
      </c>
      <c r="CD403" s="40">
        <v>-8.0247859638812799E-2</v>
      </c>
      <c r="CE403" s="40">
        <v>-3.95628411323884E-2</v>
      </c>
      <c r="CF403" s="40">
        <v>-3.7160326676218998E-2</v>
      </c>
      <c r="CG403" s="40">
        <v>-4.1095721822462003E-2</v>
      </c>
      <c r="CH403" s="40">
        <v>-1.98622366726421E-2</v>
      </c>
      <c r="CI403" s="40">
        <v>-7.1728840293033896E-3</v>
      </c>
      <c r="CJ403" s="40">
        <v>-2.0317347935820299E-2</v>
      </c>
      <c r="CK403" s="40">
        <v>-6.1000011210953803E-2</v>
      </c>
      <c r="CL403" s="40">
        <v>-0.136949596454504</v>
      </c>
      <c r="CM403" s="40">
        <v>-4.8533050621378998E-2</v>
      </c>
      <c r="CN403" s="40">
        <v>6.0906349411494695E-4</v>
      </c>
      <c r="CO403" s="40">
        <v>-7.4884887781647097E-4</v>
      </c>
      <c r="CP403" s="40">
        <v>1.03812963606741E-2</v>
      </c>
      <c r="CQ403" s="40">
        <v>1.6439705602158801</v>
      </c>
      <c r="CR403" s="40">
        <v>2.0602816304304401</v>
      </c>
      <c r="CS403" s="40">
        <v>2.15903045702514</v>
      </c>
      <c r="CT403" s="40">
        <v>2.1198360567678498</v>
      </c>
      <c r="CU403" s="40">
        <v>1.2388436300602299</v>
      </c>
      <c r="CV403" s="40">
        <v>-0.99903182812728797</v>
      </c>
      <c r="CW403" s="40">
        <v>-1.0510975194921</v>
      </c>
      <c r="CX403" s="40">
        <v>-0.75685182413779295</v>
      </c>
      <c r="CY403" s="40">
        <v>-0.41336950863722899</v>
      </c>
      <c r="CZ403" s="40">
        <v>-0.18384616619324001</v>
      </c>
      <c r="DA403" s="40">
        <v>-0.12999085179474901</v>
      </c>
      <c r="DB403" s="40">
        <v>-6.50728242766766E-2</v>
      </c>
      <c r="DC403" s="40">
        <v>-2.8424184409969099E-2</v>
      </c>
      <c r="DD403" s="40">
        <v>-2.6396503591351199E-2</v>
      </c>
      <c r="DE403" s="40">
        <v>-3.00083338810005E-2</v>
      </c>
      <c r="DF403" s="40">
        <v>-9.6714105905579707E-3</v>
      </c>
      <c r="DG403" s="40">
        <v>6.8028586168271798E-3</v>
      </c>
      <c r="DH403" s="40">
        <v>-1.67361517552602E-3</v>
      </c>
      <c r="DI403" s="40">
        <v>-4.5515469560539402E-2</v>
      </c>
      <c r="DJ403" s="40">
        <v>-0.119912271127047</v>
      </c>
      <c r="DK403" s="40">
        <v>-3.1615288065295302E-2</v>
      </c>
      <c r="DL403" s="40">
        <v>1.3221303469111999E-2</v>
      </c>
      <c r="DM403" s="40">
        <v>1.19328365788065E-2</v>
      </c>
      <c r="DN403" s="40">
        <v>3.54441260781743E-2</v>
      </c>
      <c r="DO403" s="40">
        <v>1.6804959424885699</v>
      </c>
      <c r="DP403" s="40">
        <v>2.10764771454788</v>
      </c>
      <c r="DQ403" s="40">
        <v>2.21327823207328</v>
      </c>
      <c r="DR403" s="40">
        <v>2.1813161034840598</v>
      </c>
      <c r="DS403" s="40">
        <v>1.29808890173404</v>
      </c>
      <c r="DT403" s="40">
        <v>-0.95800939712881605</v>
      </c>
      <c r="DU403" s="40">
        <v>-1.0094318541726099</v>
      </c>
      <c r="DV403" s="40">
        <v>-0.72155855426251903</v>
      </c>
      <c r="DW403" s="40">
        <v>-0.38054705841769398</v>
      </c>
      <c r="DX403" s="40">
        <v>-0.15770374363437301</v>
      </c>
      <c r="DY403" s="40">
        <v>-0.102669247713587</v>
      </c>
      <c r="DZ403" s="40">
        <v>-4.3162483377238298E-2</v>
      </c>
      <c r="EA403" s="40">
        <v>-1.23417331915048E-2</v>
      </c>
      <c r="EB403" s="40">
        <v>-1.0855252612842901E-2</v>
      </c>
      <c r="EC403" s="40">
        <v>-1.39999066395139E-2</v>
      </c>
      <c r="ED403" s="40">
        <v>5.0425237217452696E-3</v>
      </c>
      <c r="EE403" s="40">
        <v>2.69816113111098E-2</v>
      </c>
      <c r="EF403" s="40">
        <v>2.5244973853618301E-2</v>
      </c>
      <c r="EG403" s="40">
        <v>-2.31582507379289E-2</v>
      </c>
      <c r="EH403" s="40">
        <v>-9.5313079294476896E-2</v>
      </c>
      <c r="EI403" s="40">
        <v>-7.1887258851220702E-3</v>
      </c>
      <c r="EJ403" s="40">
        <v>3.1431374863555697E-2</v>
      </c>
      <c r="EK403" s="40">
        <v>3.02431762190923E-2</v>
      </c>
      <c r="EL403" s="40">
        <v>7.1630871605316407E-2</v>
      </c>
      <c r="EM403" s="40">
        <v>1.73323279337418</v>
      </c>
      <c r="EN403" s="40">
        <v>2.1760368171310698</v>
      </c>
      <c r="EO403" s="40">
        <v>2.2916034033810599</v>
      </c>
      <c r="EP403" s="40">
        <v>2.27008352642047</v>
      </c>
      <c r="EQ403" s="40">
        <v>1.3836296644456501</v>
      </c>
      <c r="ER403" s="40">
        <v>-0.89877952212352397</v>
      </c>
      <c r="ES403" s="40">
        <v>-0.94927325096898196</v>
      </c>
      <c r="ET403" s="40">
        <v>-0.670600677989452</v>
      </c>
      <c r="EU403" s="40">
        <v>-0.333156653301457</v>
      </c>
      <c r="EV403" s="40">
        <v>-0.11995823750981301</v>
      </c>
      <c r="EW403" s="40">
        <v>79.736748072799102</v>
      </c>
      <c r="EX403" s="40">
        <v>78.380378330833395</v>
      </c>
      <c r="EY403" s="40">
        <v>76.296747666530706</v>
      </c>
      <c r="EZ403" s="40">
        <v>74.888827682713199</v>
      </c>
      <c r="FA403" s="40">
        <v>74.221026398257607</v>
      </c>
      <c r="FB403" s="40">
        <v>72.969368704149602</v>
      </c>
      <c r="FC403" s="40">
        <v>72.275890057147706</v>
      </c>
      <c r="FD403" s="40">
        <v>72.810713254189693</v>
      </c>
      <c r="FE403" s="40">
        <v>76.820822167527396</v>
      </c>
      <c r="FF403" s="40">
        <v>82.487107644597103</v>
      </c>
      <c r="FG403" s="40">
        <v>87.149298935829705</v>
      </c>
      <c r="FH403" s="40">
        <v>91.640165858592795</v>
      </c>
      <c r="FI403" s="40">
        <v>93.8708040262742</v>
      </c>
      <c r="FJ403" s="40">
        <v>95.841896242297196</v>
      </c>
      <c r="FK403" s="40">
        <v>98.329030647157197</v>
      </c>
      <c r="FL403" s="40">
        <v>99.126098497365703</v>
      </c>
      <c r="FM403" s="40">
        <v>99.703742130581404</v>
      </c>
      <c r="FN403" s="40">
        <v>99.225117363154396</v>
      </c>
      <c r="FO403" s="40">
        <v>97.714520231558495</v>
      </c>
      <c r="FP403" s="40">
        <v>93.508534908190796</v>
      </c>
      <c r="FQ403" s="40">
        <v>86.933222652543904</v>
      </c>
      <c r="FR403" s="40">
        <v>82.371175120611596</v>
      </c>
      <c r="FS403" s="40">
        <v>79.284445161069101</v>
      </c>
      <c r="FT403" s="40">
        <v>77.348097055567095</v>
      </c>
      <c r="FU403" s="40">
        <v>2.9374533106973501E-2</v>
      </c>
      <c r="FV403" s="40">
        <v>0</v>
      </c>
      <c r="FW403" s="40">
        <v>0</v>
      </c>
      <c r="FX403" s="41">
        <v>1</v>
      </c>
      <c r="FY403" s="22"/>
      <c r="FZ403" s="22"/>
    </row>
    <row r="404" spans="1:182" x14ac:dyDescent="0.2">
      <c r="A404" t="s">
        <v>42</v>
      </c>
      <c r="B404" t="s">
        <v>58</v>
      </c>
      <c r="C404" t="s">
        <v>3</v>
      </c>
      <c r="D404" t="s">
        <v>79</v>
      </c>
      <c r="E404" t="s">
        <v>77</v>
      </c>
      <c r="F404" s="22" t="s">
        <v>1</v>
      </c>
      <c r="G404" s="35">
        <v>43693</v>
      </c>
      <c r="H404" s="40">
        <v>12122</v>
      </c>
      <c r="I404" s="40">
        <v>12.5434799366137</v>
      </c>
      <c r="J404" s="40">
        <v>10.9911823230797</v>
      </c>
      <c r="K404" s="40">
        <v>9.8725424352335001</v>
      </c>
      <c r="L404" s="40">
        <v>9.2277525502464908</v>
      </c>
      <c r="M404" s="40">
        <v>8.9380046708825898</v>
      </c>
      <c r="N404" s="40">
        <v>9.1953121326889597</v>
      </c>
      <c r="O404" s="40">
        <v>9.9124496163558398</v>
      </c>
      <c r="P404" s="40">
        <v>10.7273467457903</v>
      </c>
      <c r="Q404" s="40">
        <v>11.5782764236448</v>
      </c>
      <c r="R404" s="40">
        <v>12.5040076316841</v>
      </c>
      <c r="S404" s="40">
        <v>13.864891311137599</v>
      </c>
      <c r="T404" s="40">
        <v>15.8696040789845</v>
      </c>
      <c r="U404" s="40">
        <v>17.844219480964501</v>
      </c>
      <c r="V404" s="40">
        <v>19.553992963297599</v>
      </c>
      <c r="W404" s="40">
        <v>21.363740631934</v>
      </c>
      <c r="X404" s="40">
        <v>23.531358403070701</v>
      </c>
      <c r="Y404" s="40">
        <v>25.592480124094902</v>
      </c>
      <c r="Z404" s="40">
        <v>27.254426557165299</v>
      </c>
      <c r="AA404" s="40">
        <v>27.043432671126901</v>
      </c>
      <c r="AB404" s="40">
        <v>25.0407068460466</v>
      </c>
      <c r="AC404" s="40">
        <v>22.803090427803699</v>
      </c>
      <c r="AD404" s="40">
        <v>20.720998523711799</v>
      </c>
      <c r="AE404" s="40">
        <v>17.457131520896802</v>
      </c>
      <c r="AF404" s="40">
        <v>14.449533384006299</v>
      </c>
      <c r="AG404" s="40">
        <v>-0.378921023641697</v>
      </c>
      <c r="AH404" s="40">
        <v>-0.28100374421288599</v>
      </c>
      <c r="AI404" s="40">
        <v>-0.23471273378003801</v>
      </c>
      <c r="AJ404" s="40">
        <v>-0.17184844343696901</v>
      </c>
      <c r="AK404" s="40">
        <v>-0.18555264407837799</v>
      </c>
      <c r="AL404" s="40">
        <v>-7.5501263358608198E-2</v>
      </c>
      <c r="AM404" s="40">
        <v>-0.10167605655204</v>
      </c>
      <c r="AN404" s="40">
        <v>-0.13978439351710201</v>
      </c>
      <c r="AO404" s="40">
        <v>-0.14448450129662299</v>
      </c>
      <c r="AP404" s="40">
        <v>-0.33018735396922</v>
      </c>
      <c r="AQ404" s="40">
        <v>-0.21281262444912</v>
      </c>
      <c r="AR404" s="40">
        <v>-2.8600440679081601E-2</v>
      </c>
      <c r="AS404" s="40">
        <v>-6.1576988267408497E-2</v>
      </c>
      <c r="AT404" s="40">
        <v>-0.19659922011894901</v>
      </c>
      <c r="AU404" s="40">
        <v>2.4440896882651999</v>
      </c>
      <c r="AV404" s="40">
        <v>3.0284428023078198</v>
      </c>
      <c r="AW404" s="40">
        <v>3.1299246503435598</v>
      </c>
      <c r="AX404" s="40">
        <v>3.0869170574168701</v>
      </c>
      <c r="AY404" s="40">
        <v>2.3398623561926502</v>
      </c>
      <c r="AZ404" s="40">
        <v>-0.62588092755633096</v>
      </c>
      <c r="BA404" s="40">
        <v>-1.2488835532578499</v>
      </c>
      <c r="BB404" s="40">
        <v>-1.00924096800727</v>
      </c>
      <c r="BC404" s="40">
        <v>-0.69050884522565104</v>
      </c>
      <c r="BD404" s="40">
        <v>-0.41319634615947298</v>
      </c>
      <c r="BE404" s="40">
        <v>-0.31302736798394598</v>
      </c>
      <c r="BF404" s="40">
        <v>-0.20398635778552501</v>
      </c>
      <c r="BG404" s="40">
        <v>-0.162442224593316</v>
      </c>
      <c r="BH404" s="40">
        <v>-9.8782178331175904E-2</v>
      </c>
      <c r="BI404" s="40">
        <v>-0.11686013898856</v>
      </c>
      <c r="BJ404" s="40">
        <v>-2.5193772207158401E-2</v>
      </c>
      <c r="BK404" s="40">
        <v>-2.6504016322628301E-2</v>
      </c>
      <c r="BL404" s="40">
        <v>-7.6089859798710802E-2</v>
      </c>
      <c r="BM404" s="40">
        <v>-8.0110174057345607E-2</v>
      </c>
      <c r="BN404" s="40">
        <v>-0.27941229383185801</v>
      </c>
      <c r="BO404" s="40">
        <v>-0.177564561958856</v>
      </c>
      <c r="BP404" s="40">
        <v>-3.6188896144687E-3</v>
      </c>
      <c r="BQ404" s="40">
        <v>-3.7278105910389901E-2</v>
      </c>
      <c r="BR404" s="40">
        <v>-0.10238136282152201</v>
      </c>
      <c r="BS404" s="40">
        <v>2.57712353381064</v>
      </c>
      <c r="BT404" s="40">
        <v>3.2134398432181799</v>
      </c>
      <c r="BU404" s="40">
        <v>3.3310400483058999</v>
      </c>
      <c r="BV404" s="40">
        <v>3.2992656932147399</v>
      </c>
      <c r="BW404" s="40">
        <v>2.5513379910342602</v>
      </c>
      <c r="BX404" s="40">
        <v>-0.50783577259915902</v>
      </c>
      <c r="BY404" s="40">
        <v>-1.13575819168681</v>
      </c>
      <c r="BZ404" s="40">
        <v>-0.89553265434190599</v>
      </c>
      <c r="CA404" s="40">
        <v>-0.54124294221536995</v>
      </c>
      <c r="CB404" s="40">
        <v>-0.30158761662172101</v>
      </c>
      <c r="CC404" s="40">
        <v>-0.26738962280525502</v>
      </c>
      <c r="CD404" s="40">
        <v>-0.15064435056169101</v>
      </c>
      <c r="CE404" s="40">
        <v>-0.112387890086079</v>
      </c>
      <c r="CF404" s="40">
        <v>-4.8176705698477401E-2</v>
      </c>
      <c r="CG404" s="40">
        <v>-6.9283919219271101E-2</v>
      </c>
      <c r="CH404" s="40">
        <v>9.6490429141331095E-3</v>
      </c>
      <c r="CI404" s="40">
        <v>2.5559909745929001E-2</v>
      </c>
      <c r="CJ404" s="40">
        <v>-3.1975219776102001E-2</v>
      </c>
      <c r="CK404" s="40">
        <v>-3.5524711113006001E-2</v>
      </c>
      <c r="CL404" s="40">
        <v>-0.24424564185526401</v>
      </c>
      <c r="CM404" s="40">
        <v>-0.153151861253216</v>
      </c>
      <c r="CN404" s="40">
        <v>1.36832565523318E-2</v>
      </c>
      <c r="CO404" s="40">
        <v>-2.04487740108759E-2</v>
      </c>
      <c r="CP404" s="40">
        <v>-3.7126361870359198E-2</v>
      </c>
      <c r="CQ404" s="40">
        <v>2.6692623699783899</v>
      </c>
      <c r="CR404" s="40">
        <v>3.34156823020176</v>
      </c>
      <c r="CS404" s="40">
        <v>3.47033196028281</v>
      </c>
      <c r="CT404" s="40">
        <v>3.4463377114970601</v>
      </c>
      <c r="CU404" s="40">
        <v>2.6978053715136601</v>
      </c>
      <c r="CV404" s="40">
        <v>-0.42607805787323999</v>
      </c>
      <c r="CW404" s="40">
        <v>-1.05740791087311</v>
      </c>
      <c r="CX404" s="40">
        <v>-0.81677862268350299</v>
      </c>
      <c r="CY404" s="40">
        <v>-0.43786183249469601</v>
      </c>
      <c r="CZ404" s="40">
        <v>-0.224287750534202</v>
      </c>
      <c r="DA404" s="40">
        <v>-0.22175187762656501</v>
      </c>
      <c r="DB404" s="40">
        <v>-9.7302343337856603E-2</v>
      </c>
      <c r="DC404" s="40">
        <v>-6.2333555578842098E-2</v>
      </c>
      <c r="DD404" s="40">
        <v>2.4287669342210301E-3</v>
      </c>
      <c r="DE404" s="40">
        <v>-2.17076994499825E-2</v>
      </c>
      <c r="DF404" s="40">
        <v>4.4491858035424603E-2</v>
      </c>
      <c r="DG404" s="40">
        <v>7.7623835814486397E-2</v>
      </c>
      <c r="DH404" s="40">
        <v>1.2139420246506801E-2</v>
      </c>
      <c r="DI404" s="40">
        <v>9.0607518313336501E-3</v>
      </c>
      <c r="DJ404" s="40">
        <v>-0.20907898987867099</v>
      </c>
      <c r="DK404" s="40">
        <v>-0.128739160547576</v>
      </c>
      <c r="DL404" s="40">
        <v>3.0985402719132402E-2</v>
      </c>
      <c r="DM404" s="40">
        <v>-3.6194421113618599E-3</v>
      </c>
      <c r="DN404" s="40">
        <v>2.8128639080803802E-2</v>
      </c>
      <c r="DO404" s="40">
        <v>2.7614012061461399</v>
      </c>
      <c r="DP404" s="40">
        <v>3.4696966171853298</v>
      </c>
      <c r="DQ404" s="40">
        <v>3.60962387225972</v>
      </c>
      <c r="DR404" s="40">
        <v>3.5934097297793701</v>
      </c>
      <c r="DS404" s="40">
        <v>2.8442727519930702</v>
      </c>
      <c r="DT404" s="40">
        <v>-0.34432034314732102</v>
      </c>
      <c r="DU404" s="40">
        <v>-0.97905763005940805</v>
      </c>
      <c r="DV404" s="40">
        <v>-0.73802459102509899</v>
      </c>
      <c r="DW404" s="40">
        <v>-0.33448072277402302</v>
      </c>
      <c r="DX404" s="40">
        <v>-0.14698788444668401</v>
      </c>
      <c r="DY404" s="40">
        <v>-0.15585822196881299</v>
      </c>
      <c r="DZ404" s="40">
        <v>-2.0284956910495502E-2</v>
      </c>
      <c r="EA404" s="40">
        <v>9.9369536078793199E-3</v>
      </c>
      <c r="EB404" s="40">
        <v>7.5495032040013801E-2</v>
      </c>
      <c r="EC404" s="40">
        <v>4.6984805639835703E-2</v>
      </c>
      <c r="ED404" s="40">
        <v>9.4799349186874396E-2</v>
      </c>
      <c r="EE404" s="40">
        <v>0.15279587604389799</v>
      </c>
      <c r="EF404" s="40">
        <v>7.5833953964898407E-2</v>
      </c>
      <c r="EG404" s="40">
        <v>7.3435079070610906E-2</v>
      </c>
      <c r="EH404" s="40">
        <v>-0.158303929741308</v>
      </c>
      <c r="EI404" s="40">
        <v>-9.3491098057312497E-2</v>
      </c>
      <c r="EJ404" s="40">
        <v>5.5966953783745298E-2</v>
      </c>
      <c r="EK404" s="40">
        <v>2.0679440245656801E-2</v>
      </c>
      <c r="EL404" s="40">
        <v>0.122346496378231</v>
      </c>
      <c r="EM404" s="40">
        <v>2.8944350516915698</v>
      </c>
      <c r="EN404" s="40">
        <v>3.6546936580956899</v>
      </c>
      <c r="EO404" s="40">
        <v>3.8107392702220602</v>
      </c>
      <c r="EP404" s="40">
        <v>3.80575836557724</v>
      </c>
      <c r="EQ404" s="40">
        <v>3.0557483868346802</v>
      </c>
      <c r="ER404" s="40">
        <v>-0.226275188190149</v>
      </c>
      <c r="ES404" s="40">
        <v>-0.86593226848837102</v>
      </c>
      <c r="ET404" s="40">
        <v>-0.62431627735973405</v>
      </c>
      <c r="EU404" s="40">
        <v>-0.18521481976374099</v>
      </c>
      <c r="EV404" s="40">
        <v>-3.5379154908931898E-2</v>
      </c>
      <c r="EW404" s="40">
        <v>74.144096199842906</v>
      </c>
      <c r="EX404" s="40">
        <v>73.155725948537807</v>
      </c>
      <c r="EY404" s="40">
        <v>71.694610798983902</v>
      </c>
      <c r="EZ404" s="40">
        <v>70.264129803403904</v>
      </c>
      <c r="FA404" s="40">
        <v>69.540482526099098</v>
      </c>
      <c r="FB404" s="40">
        <v>68.497387711473905</v>
      </c>
      <c r="FC404" s="40">
        <v>67.705804251806896</v>
      </c>
      <c r="FD404" s="40">
        <v>68.224384732534403</v>
      </c>
      <c r="FE404" s="40">
        <v>71.759414547936501</v>
      </c>
      <c r="FF404" s="40">
        <v>77.163945204507797</v>
      </c>
      <c r="FG404" s="40">
        <v>82.692095235352397</v>
      </c>
      <c r="FH404" s="40">
        <v>86.743689171762597</v>
      </c>
      <c r="FI404" s="40">
        <v>88.8873346008411</v>
      </c>
      <c r="FJ404" s="40">
        <v>90.503822085720202</v>
      </c>
      <c r="FK404" s="40">
        <v>92.526162638469003</v>
      </c>
      <c r="FL404" s="40">
        <v>92.967618440736402</v>
      </c>
      <c r="FM404" s="40">
        <v>93.358070679598598</v>
      </c>
      <c r="FN404" s="40">
        <v>92.505449788741601</v>
      </c>
      <c r="FO404" s="40">
        <v>90.591287772387403</v>
      </c>
      <c r="FP404" s="40">
        <v>86.579881037785299</v>
      </c>
      <c r="FQ404" s="40">
        <v>80.970969261977203</v>
      </c>
      <c r="FR404" s="40">
        <v>77.283124210877801</v>
      </c>
      <c r="FS404" s="40">
        <v>74.910759508015403</v>
      </c>
      <c r="FT404" s="40">
        <v>73.303993901127299</v>
      </c>
      <c r="FU404" s="40">
        <v>2.0548083278728799E-2</v>
      </c>
      <c r="FV404" s="40">
        <v>0</v>
      </c>
      <c r="FW404" s="40">
        <v>0</v>
      </c>
      <c r="FX404" s="41">
        <v>1</v>
      </c>
      <c r="FY404" s="22"/>
      <c r="FZ404" s="22"/>
    </row>
    <row r="405" spans="1:182" x14ac:dyDescent="0.2">
      <c r="A405" t="s">
        <v>42</v>
      </c>
      <c r="B405" t="s">
        <v>58</v>
      </c>
      <c r="C405" t="s">
        <v>3</v>
      </c>
      <c r="D405" t="s">
        <v>79</v>
      </c>
      <c r="E405" t="s">
        <v>77</v>
      </c>
      <c r="F405" s="22" t="s">
        <v>77</v>
      </c>
      <c r="G405" s="35">
        <v>43693</v>
      </c>
      <c r="H405" s="40">
        <v>9860</v>
      </c>
      <c r="I405" s="40">
        <v>10.1649842084684</v>
      </c>
      <c r="J405" s="40">
        <v>8.9361803084090994</v>
      </c>
      <c r="K405" s="40">
        <v>8.0335446811135007</v>
      </c>
      <c r="L405" s="40">
        <v>7.5104353032562203</v>
      </c>
      <c r="M405" s="40">
        <v>7.2731249090798</v>
      </c>
      <c r="N405" s="40">
        <v>7.4860100574471904</v>
      </c>
      <c r="O405" s="40">
        <v>8.0621187910505796</v>
      </c>
      <c r="P405" s="40">
        <v>8.6752065776459695</v>
      </c>
      <c r="Q405" s="40">
        <v>9.2824984724896495</v>
      </c>
      <c r="R405" s="40">
        <v>9.9988381821918999</v>
      </c>
      <c r="S405" s="40">
        <v>11.005630098876299</v>
      </c>
      <c r="T405" s="40">
        <v>12.4878354231814</v>
      </c>
      <c r="U405" s="40">
        <v>13.9606981420047</v>
      </c>
      <c r="V405" s="40">
        <v>15.229634740907199</v>
      </c>
      <c r="W405" s="40">
        <v>16.597164187159901</v>
      </c>
      <c r="X405" s="40">
        <v>18.2302241080375</v>
      </c>
      <c r="Y405" s="40">
        <v>19.855408939809699</v>
      </c>
      <c r="Z405" s="40">
        <v>21.1893907543624</v>
      </c>
      <c r="AA405" s="40">
        <v>21.067102687257101</v>
      </c>
      <c r="AB405" s="40">
        <v>19.594844564957601</v>
      </c>
      <c r="AC405" s="40">
        <v>18.036468676918801</v>
      </c>
      <c r="AD405" s="40">
        <v>16.536351151589901</v>
      </c>
      <c r="AE405" s="40">
        <v>14.0282897958389</v>
      </c>
      <c r="AF405" s="40">
        <v>11.672050447733699</v>
      </c>
      <c r="AG405" s="40">
        <v>-0.27013377419995199</v>
      </c>
      <c r="AH405" s="40">
        <v>-0.21910789049681201</v>
      </c>
      <c r="AI405" s="40">
        <v>-0.20515383942235199</v>
      </c>
      <c r="AJ405" s="40">
        <v>-0.14575280045205</v>
      </c>
      <c r="AK405" s="40">
        <v>-0.15748953443129099</v>
      </c>
      <c r="AL405" s="40">
        <v>-7.8368973724555702E-2</v>
      </c>
      <c r="AM405" s="40">
        <v>-0.106097413695943</v>
      </c>
      <c r="AN405" s="40">
        <v>-0.14901237350886801</v>
      </c>
      <c r="AO405" s="40">
        <v>-0.13104610795038399</v>
      </c>
      <c r="AP405" s="40">
        <v>-0.221279908379344</v>
      </c>
      <c r="AQ405" s="40">
        <v>-0.185655140736288</v>
      </c>
      <c r="AR405" s="40">
        <v>-2.7598452244135301E-2</v>
      </c>
      <c r="AS405" s="40">
        <v>-5.06148213536049E-2</v>
      </c>
      <c r="AT405" s="40">
        <v>-0.16817814791129701</v>
      </c>
      <c r="AU405" s="40">
        <v>1.3846402665723101</v>
      </c>
      <c r="AV405" s="40">
        <v>1.7003180986455</v>
      </c>
      <c r="AW405" s="40">
        <v>1.7825941160697301</v>
      </c>
      <c r="AX405" s="40">
        <v>1.7640303362293801</v>
      </c>
      <c r="AY405" s="40">
        <v>1.54006437845733</v>
      </c>
      <c r="AZ405" s="40">
        <v>1.1999651800059101E-2</v>
      </c>
      <c r="BA405" s="40">
        <v>-0.55032527535976195</v>
      </c>
      <c r="BB405" s="40">
        <v>-0.48286727510230298</v>
      </c>
      <c r="BC405" s="40">
        <v>-0.39047666735365499</v>
      </c>
      <c r="BD405" s="40">
        <v>-0.29770814868265599</v>
      </c>
      <c r="BE405" s="40">
        <v>-0.210555960435898</v>
      </c>
      <c r="BF405" s="40">
        <v>-0.153055261415596</v>
      </c>
      <c r="BG405" s="40">
        <v>-0.139910842916558</v>
      </c>
      <c r="BH405" s="40">
        <v>-8.21906456788975E-2</v>
      </c>
      <c r="BI405" s="40">
        <v>-0.10131595511409899</v>
      </c>
      <c r="BJ405" s="40">
        <v>-3.0479462590271102E-2</v>
      </c>
      <c r="BK405" s="40">
        <v>-3.2997956982764101E-2</v>
      </c>
      <c r="BL405" s="40">
        <v>-8.5259172371411202E-2</v>
      </c>
      <c r="BM405" s="40">
        <v>-7.5032719172896306E-2</v>
      </c>
      <c r="BN405" s="40">
        <v>-0.17996516090332801</v>
      </c>
      <c r="BO405" s="40">
        <v>-0.148439674496499</v>
      </c>
      <c r="BP405" s="40">
        <v>-5.85420161507497E-3</v>
      </c>
      <c r="BQ405" s="40">
        <v>-2.9487299698695499E-2</v>
      </c>
      <c r="BR405" s="40">
        <v>-9.8008719952024606E-2</v>
      </c>
      <c r="BS405" s="40">
        <v>1.4884985284488801</v>
      </c>
      <c r="BT405" s="40">
        <v>1.8433408859275899</v>
      </c>
      <c r="BU405" s="40">
        <v>1.9377323121733001</v>
      </c>
      <c r="BV405" s="40">
        <v>1.9165738118245099</v>
      </c>
      <c r="BW405" s="40">
        <v>1.70700166301</v>
      </c>
      <c r="BX405" s="40">
        <v>0.11984558973664</v>
      </c>
      <c r="BY405" s="40">
        <v>-0.45955186049918201</v>
      </c>
      <c r="BZ405" s="40">
        <v>-0.38787777743827201</v>
      </c>
      <c r="CA405" s="40">
        <v>-0.265676979979452</v>
      </c>
      <c r="CB405" s="40">
        <v>-0.204234663368136</v>
      </c>
      <c r="CC405" s="40">
        <v>-0.16929254811302299</v>
      </c>
      <c r="CD405" s="40">
        <v>-0.10730741172809</v>
      </c>
      <c r="CE405" s="40">
        <v>-9.4723742284429896E-2</v>
      </c>
      <c r="CF405" s="40">
        <v>-3.8167690910498903E-2</v>
      </c>
      <c r="CG405" s="40">
        <v>-6.2410305198903497E-2</v>
      </c>
      <c r="CH405" s="40">
        <v>2.6886669369518999E-3</v>
      </c>
      <c r="CI405" s="40">
        <v>1.7630504056099099E-2</v>
      </c>
      <c r="CJ405" s="40">
        <v>-4.1103899473074898E-2</v>
      </c>
      <c r="CK405" s="40">
        <v>-3.6238016737515699E-2</v>
      </c>
      <c r="CL405" s="40">
        <v>-0.15135069265731599</v>
      </c>
      <c r="CM405" s="40">
        <v>-0.12266435594718</v>
      </c>
      <c r="CN405" s="40">
        <v>9.2058001317532195E-3</v>
      </c>
      <c r="CO405" s="40">
        <v>-1.48544425606414E-2</v>
      </c>
      <c r="CP405" s="40">
        <v>-4.9409587902458099E-2</v>
      </c>
      <c r="CQ405" s="40">
        <v>1.56043044424429</v>
      </c>
      <c r="CR405" s="40">
        <v>1.9423980327131301</v>
      </c>
      <c r="CS405" s="40">
        <v>2.04518055420179</v>
      </c>
      <c r="CT405" s="40">
        <v>2.02222495833308</v>
      </c>
      <c r="CU405" s="40">
        <v>1.8226219177551199</v>
      </c>
      <c r="CV405" s="40">
        <v>0.19453935782366699</v>
      </c>
      <c r="CW405" s="40">
        <v>-0.396682469887077</v>
      </c>
      <c r="CX405" s="40">
        <v>-0.32208834071982501</v>
      </c>
      <c r="CY405" s="40">
        <v>-0.179241096677626</v>
      </c>
      <c r="CZ405" s="40">
        <v>-0.13949521218477701</v>
      </c>
      <c r="DA405" s="40">
        <v>-0.12802913579014699</v>
      </c>
      <c r="DB405" s="40">
        <v>-6.1559562040583798E-2</v>
      </c>
      <c r="DC405" s="40">
        <v>-4.9536641652301802E-2</v>
      </c>
      <c r="DD405" s="40">
        <v>5.8552638578997004E-3</v>
      </c>
      <c r="DE405" s="40">
        <v>-2.35046552837078E-2</v>
      </c>
      <c r="DF405" s="40">
        <v>3.5856796464174903E-2</v>
      </c>
      <c r="DG405" s="40">
        <v>6.8258965094962307E-2</v>
      </c>
      <c r="DH405" s="40">
        <v>3.05137342526137E-3</v>
      </c>
      <c r="DI405" s="40">
        <v>2.5566856978649099E-3</v>
      </c>
      <c r="DJ405" s="40">
        <v>-0.12273622441130499</v>
      </c>
      <c r="DK405" s="40">
        <v>-9.6889037397861602E-2</v>
      </c>
      <c r="DL405" s="40">
        <v>2.4265801878581399E-2</v>
      </c>
      <c r="DM405" s="40">
        <v>-2.2158542258717801E-4</v>
      </c>
      <c r="DN405" s="40">
        <v>-8.1045585289149004E-4</v>
      </c>
      <c r="DO405" s="40">
        <v>1.6323623600396899</v>
      </c>
      <c r="DP405" s="40">
        <v>2.0414551794986799</v>
      </c>
      <c r="DQ405" s="40">
        <v>2.1526287962302799</v>
      </c>
      <c r="DR405" s="40">
        <v>2.1278761048416599</v>
      </c>
      <c r="DS405" s="40">
        <v>1.9382421725002501</v>
      </c>
      <c r="DT405" s="40">
        <v>0.26923312591069398</v>
      </c>
      <c r="DU405" s="40">
        <v>-0.333813079274973</v>
      </c>
      <c r="DV405" s="40">
        <v>-0.256298904001377</v>
      </c>
      <c r="DW405" s="40">
        <v>-9.2805213375800499E-2</v>
      </c>
      <c r="DX405" s="40">
        <v>-7.4755761001417606E-2</v>
      </c>
      <c r="DY405" s="40">
        <v>-6.8451322026093303E-2</v>
      </c>
      <c r="DZ405" s="40">
        <v>4.4930670406326204E-3</v>
      </c>
      <c r="EA405" s="40">
        <v>1.5706354853492401E-2</v>
      </c>
      <c r="EB405" s="40">
        <v>6.9417418631052594E-2</v>
      </c>
      <c r="EC405" s="40">
        <v>3.2668924033483898E-2</v>
      </c>
      <c r="ED405" s="40">
        <v>8.3746307598459496E-2</v>
      </c>
      <c r="EE405" s="40">
        <v>0.14135842180814101</v>
      </c>
      <c r="EF405" s="40">
        <v>6.6804574562717697E-2</v>
      </c>
      <c r="EG405" s="40">
        <v>5.8570074475352799E-2</v>
      </c>
      <c r="EH405" s="40">
        <v>-8.1421476935288298E-2</v>
      </c>
      <c r="EI405" s="40">
        <v>-5.9673571158072099E-2</v>
      </c>
      <c r="EJ405" s="40">
        <v>4.6010052507641799E-2</v>
      </c>
      <c r="EK405" s="40">
        <v>2.09059362323222E-2</v>
      </c>
      <c r="EL405" s="40">
        <v>6.9358972106380895E-2</v>
      </c>
      <c r="EM405" s="40">
        <v>1.7362206219162699</v>
      </c>
      <c r="EN405" s="40">
        <v>2.1844779667807699</v>
      </c>
      <c r="EO405" s="40">
        <v>2.3077669923338502</v>
      </c>
      <c r="EP405" s="40">
        <v>2.2804195804367899</v>
      </c>
      <c r="EQ405" s="40">
        <v>2.1051794570529099</v>
      </c>
      <c r="ER405" s="40">
        <v>0.37707906384727502</v>
      </c>
      <c r="ES405" s="40">
        <v>-0.24303966441439301</v>
      </c>
      <c r="ET405" s="40">
        <v>-0.161309406337347</v>
      </c>
      <c r="EU405" s="40">
        <v>3.1994473998402599E-2</v>
      </c>
      <c r="EV405" s="40">
        <v>1.8717724313102001E-2</v>
      </c>
      <c r="EW405" s="40">
        <v>73.085508203405396</v>
      </c>
      <c r="EX405" s="40">
        <v>72.168598689955701</v>
      </c>
      <c r="EY405" s="40">
        <v>70.812904414172493</v>
      </c>
      <c r="EZ405" s="40">
        <v>69.366632635368802</v>
      </c>
      <c r="FA405" s="40">
        <v>68.622140379925199</v>
      </c>
      <c r="FB405" s="40">
        <v>67.6041033615478</v>
      </c>
      <c r="FC405" s="40">
        <v>66.784760134710695</v>
      </c>
      <c r="FD405" s="40">
        <v>67.314661610764304</v>
      </c>
      <c r="FE405" s="40">
        <v>70.736306262706407</v>
      </c>
      <c r="FF405" s="40">
        <v>76.097054459891694</v>
      </c>
      <c r="FG405" s="40">
        <v>81.794913305129995</v>
      </c>
      <c r="FH405" s="40">
        <v>85.754126404733299</v>
      </c>
      <c r="FI405" s="40">
        <v>87.878955544242899</v>
      </c>
      <c r="FJ405" s="40">
        <v>89.409295124570306</v>
      </c>
      <c r="FK405" s="40">
        <v>91.342913520388095</v>
      </c>
      <c r="FL405" s="40">
        <v>91.718336837753597</v>
      </c>
      <c r="FM405" s="40">
        <v>92.081280402379704</v>
      </c>
      <c r="FN405" s="40">
        <v>91.158823925566907</v>
      </c>
      <c r="FO405" s="40">
        <v>89.1654792109954</v>
      </c>
      <c r="FP405" s="40">
        <v>85.202154203007396</v>
      </c>
      <c r="FQ405" s="40">
        <v>79.817255709509794</v>
      </c>
      <c r="FR405" s="40">
        <v>76.313314783067298</v>
      </c>
      <c r="FS405" s="40">
        <v>74.100268951948394</v>
      </c>
      <c r="FT405" s="40">
        <v>72.576294035444405</v>
      </c>
      <c r="FU405" s="40">
        <v>1.93288888565144E-2</v>
      </c>
      <c r="FV405" s="40">
        <v>0</v>
      </c>
      <c r="FW405" s="40">
        <v>0</v>
      </c>
      <c r="FX405" s="41">
        <v>1</v>
      </c>
      <c r="FY405" s="22"/>
      <c r="FZ405" s="22"/>
    </row>
    <row r="406" spans="1:182" x14ac:dyDescent="0.2">
      <c r="A406" t="s">
        <v>42</v>
      </c>
      <c r="B406" t="s">
        <v>58</v>
      </c>
      <c r="C406" t="s">
        <v>3</v>
      </c>
      <c r="D406" t="s">
        <v>79</v>
      </c>
      <c r="E406" t="s">
        <v>77</v>
      </c>
      <c r="F406" s="22" t="s">
        <v>78</v>
      </c>
      <c r="G406" s="35">
        <v>43693</v>
      </c>
      <c r="H406" s="40">
        <v>2262</v>
      </c>
      <c r="I406" s="40">
        <v>2.2915869871946102</v>
      </c>
      <c r="J406" s="40">
        <v>1.96543042787098</v>
      </c>
      <c r="K406" s="40">
        <v>1.7529514968003199</v>
      </c>
      <c r="L406" s="40">
        <v>1.63623834019978</v>
      </c>
      <c r="M406" s="40">
        <v>1.5889772013518</v>
      </c>
      <c r="N406" s="40">
        <v>1.6358038165041899</v>
      </c>
      <c r="O406" s="40">
        <v>1.78646542877182</v>
      </c>
      <c r="P406" s="40">
        <v>1.99103409404948</v>
      </c>
      <c r="Q406" s="40">
        <v>2.2471713555969601</v>
      </c>
      <c r="R406" s="40">
        <v>2.46657119100015</v>
      </c>
      <c r="S406" s="40">
        <v>2.8380573274363798</v>
      </c>
      <c r="T406" s="40">
        <v>3.38328283177623</v>
      </c>
      <c r="U406" s="40">
        <v>3.89379689910399</v>
      </c>
      <c r="V406" s="40">
        <v>4.3338612027166601</v>
      </c>
      <c r="W406" s="40">
        <v>4.7921141892669397</v>
      </c>
      <c r="X406" s="40">
        <v>5.3348954673671498</v>
      </c>
      <c r="Y406" s="40">
        <v>5.7662072061862704</v>
      </c>
      <c r="Z406" s="40">
        <v>6.0725970776714</v>
      </c>
      <c r="AA406" s="40">
        <v>5.9646351395439803</v>
      </c>
      <c r="AB406" s="40">
        <v>5.4111765376087</v>
      </c>
      <c r="AC406" s="40">
        <v>4.6999971025360896</v>
      </c>
      <c r="AD406" s="40">
        <v>4.09177802566815</v>
      </c>
      <c r="AE406" s="40">
        <v>3.3272841961319899</v>
      </c>
      <c r="AF406" s="40">
        <v>2.67639639512789</v>
      </c>
      <c r="AG406" s="40">
        <v>-0.16739596913067001</v>
      </c>
      <c r="AH406" s="40">
        <v>-0.109036313131656</v>
      </c>
      <c r="AI406" s="40">
        <v>-7.7510647126575599E-2</v>
      </c>
      <c r="AJ406" s="40">
        <v>-6.9374589049256197E-2</v>
      </c>
      <c r="AK406" s="40">
        <v>-6.7900938861855401E-2</v>
      </c>
      <c r="AL406" s="40">
        <v>-4.7572249332836901E-2</v>
      </c>
      <c r="AM406" s="40">
        <v>-4.4813906766812101E-2</v>
      </c>
      <c r="AN406" s="40">
        <v>-5.85549860273036E-2</v>
      </c>
      <c r="AO406" s="40">
        <v>-5.7520270832719302E-2</v>
      </c>
      <c r="AP406" s="40">
        <v>-0.153008317834739</v>
      </c>
      <c r="AQ406" s="40">
        <v>-7.9310227463606303E-2</v>
      </c>
      <c r="AR406" s="40">
        <v>-1.6289957152730801E-2</v>
      </c>
      <c r="AS406" s="40">
        <v>-2.4545812868714299E-2</v>
      </c>
      <c r="AT406" s="40">
        <v>-4.8320472839797401E-2</v>
      </c>
      <c r="AU406" s="40">
        <v>1.07655585417133</v>
      </c>
      <c r="AV406" s="40">
        <v>1.34763558337589</v>
      </c>
      <c r="AW406" s="40">
        <v>1.3827466254829399</v>
      </c>
      <c r="AX406" s="40">
        <v>1.3619319075287999</v>
      </c>
      <c r="AY406" s="40">
        <v>0.79474392632462398</v>
      </c>
      <c r="AZ406" s="40">
        <v>-0.76813799621606504</v>
      </c>
      <c r="BA406" s="40">
        <v>-0.81075210497126704</v>
      </c>
      <c r="BB406" s="40">
        <v>-0.63997551127979502</v>
      </c>
      <c r="BC406" s="40">
        <v>-0.39360343531965197</v>
      </c>
      <c r="BD406" s="40">
        <v>-0.18559367666198101</v>
      </c>
      <c r="BE406" s="40">
        <v>-0.14631947490055999</v>
      </c>
      <c r="BF406" s="40">
        <v>-9.1013032383378795E-2</v>
      </c>
      <c r="BG406" s="40">
        <v>-6.4495438446957598E-2</v>
      </c>
      <c r="BH406" s="40">
        <v>-5.5904387030915201E-2</v>
      </c>
      <c r="BI406" s="40">
        <v>-5.2379322756855203E-2</v>
      </c>
      <c r="BJ406" s="40">
        <v>-3.4657804913866899E-2</v>
      </c>
      <c r="BK406" s="40">
        <v>-2.6846754107438999E-2</v>
      </c>
      <c r="BL406" s="40">
        <v>-3.5662733295076902E-2</v>
      </c>
      <c r="BM406" s="40">
        <v>-4.1121323682850097E-2</v>
      </c>
      <c r="BN406" s="40">
        <v>-0.13487941168376899</v>
      </c>
      <c r="BO406" s="40">
        <v>-5.9324856397574198E-2</v>
      </c>
      <c r="BP406" s="40">
        <v>-4.5903138540257299E-3</v>
      </c>
      <c r="BQ406" s="40">
        <v>-1.2706799433637299E-2</v>
      </c>
      <c r="BR406" s="40">
        <v>-1.8289091309329601E-2</v>
      </c>
      <c r="BS406" s="40">
        <v>1.11876610096174</v>
      </c>
      <c r="BT406" s="40">
        <v>1.4118695994922099</v>
      </c>
      <c r="BU406" s="40">
        <v>1.44690856988246</v>
      </c>
      <c r="BV406" s="40">
        <v>1.43455493967824</v>
      </c>
      <c r="BW406" s="40">
        <v>0.85439559854274505</v>
      </c>
      <c r="BX406" s="40">
        <v>-0.72356993422585303</v>
      </c>
      <c r="BY406" s="40">
        <v>-0.766490619495107</v>
      </c>
      <c r="BZ406" s="40">
        <v>-0.60085851866886197</v>
      </c>
      <c r="CA406" s="40">
        <v>-0.35341860689066501</v>
      </c>
      <c r="CB406" s="40">
        <v>-0.15555452314753801</v>
      </c>
      <c r="CC406" s="40">
        <v>-0.131721959201478</v>
      </c>
      <c r="CD406" s="40">
        <v>-7.8530163040901796E-2</v>
      </c>
      <c r="CE406" s="40">
        <v>-5.5481144563294303E-2</v>
      </c>
      <c r="CF406" s="40">
        <v>-4.6574966146884902E-2</v>
      </c>
      <c r="CG406" s="40">
        <v>-4.1629098725565902E-2</v>
      </c>
      <c r="CH406" s="40">
        <v>-2.57133000501732E-2</v>
      </c>
      <c r="CI406" s="40">
        <v>-1.4402758908355901E-2</v>
      </c>
      <c r="CJ406" s="40">
        <v>-1.98076287887201E-2</v>
      </c>
      <c r="CK406" s="40">
        <v>-2.9763462842471899E-2</v>
      </c>
      <c r="CL406" s="40">
        <v>-0.122323386509152</v>
      </c>
      <c r="CM406" s="40">
        <v>-4.5483049278077198E-2</v>
      </c>
      <c r="CN406" s="40">
        <v>3.51282345438468E-3</v>
      </c>
      <c r="CO406" s="40">
        <v>-4.5071347933348703E-3</v>
      </c>
      <c r="CP406" s="40">
        <v>2.5105520549748399E-3</v>
      </c>
      <c r="CQ406" s="40">
        <v>1.14800078930497</v>
      </c>
      <c r="CR406" s="40">
        <v>1.45635788338021</v>
      </c>
      <c r="CS406" s="40">
        <v>1.4913469371189501</v>
      </c>
      <c r="CT406" s="40">
        <v>1.4848534305155701</v>
      </c>
      <c r="CU406" s="40">
        <v>0.89571016500591405</v>
      </c>
      <c r="CV406" s="40">
        <v>-0.69270223025778299</v>
      </c>
      <c r="CW406" s="40">
        <v>-0.73583524948675605</v>
      </c>
      <c r="CX406" s="40">
        <v>-0.57376620874745099</v>
      </c>
      <c r="CY406" s="40">
        <v>-0.32558671713458698</v>
      </c>
      <c r="CZ406" s="40">
        <v>-0.13474949693080701</v>
      </c>
      <c r="DA406" s="40">
        <v>-0.11712444350239699</v>
      </c>
      <c r="DB406" s="40">
        <v>-6.60472936984247E-2</v>
      </c>
      <c r="DC406" s="40">
        <v>-4.6466850679630897E-2</v>
      </c>
      <c r="DD406" s="40">
        <v>-3.7245545262854597E-2</v>
      </c>
      <c r="DE406" s="40">
        <v>-3.0878874694276699E-2</v>
      </c>
      <c r="DF406" s="40">
        <v>-1.6768795186479599E-2</v>
      </c>
      <c r="DG406" s="40">
        <v>-1.9587637092727201E-3</v>
      </c>
      <c r="DH406" s="40">
        <v>-3.9525242823632498E-3</v>
      </c>
      <c r="DI406" s="40">
        <v>-1.84056020020936E-2</v>
      </c>
      <c r="DJ406" s="40">
        <v>-0.10976736133453401</v>
      </c>
      <c r="DK406" s="40">
        <v>-3.1641242158580302E-2</v>
      </c>
      <c r="DL406" s="40">
        <v>1.1615960762795099E-2</v>
      </c>
      <c r="DM406" s="40">
        <v>3.6925298469676002E-3</v>
      </c>
      <c r="DN406" s="40">
        <v>2.3310195419279301E-2</v>
      </c>
      <c r="DO406" s="40">
        <v>1.1772354776481999</v>
      </c>
      <c r="DP406" s="40">
        <v>1.5008461672682201</v>
      </c>
      <c r="DQ406" s="40">
        <v>1.5357853043554499</v>
      </c>
      <c r="DR406" s="40">
        <v>1.5351519213529099</v>
      </c>
      <c r="DS406" s="40">
        <v>0.93702473146908305</v>
      </c>
      <c r="DT406" s="40">
        <v>-0.66183452628971395</v>
      </c>
      <c r="DU406" s="40">
        <v>-0.70517987947840399</v>
      </c>
      <c r="DV406" s="40">
        <v>-0.546673898826041</v>
      </c>
      <c r="DW406" s="40">
        <v>-0.297754827378509</v>
      </c>
      <c r="DX406" s="40">
        <v>-0.113944470714077</v>
      </c>
      <c r="DY406" s="40">
        <v>-9.6047949272286201E-2</v>
      </c>
      <c r="DZ406" s="40">
        <v>-4.8024012950147098E-2</v>
      </c>
      <c r="EA406" s="40">
        <v>-3.3451642000012903E-2</v>
      </c>
      <c r="EB406" s="40">
        <v>-2.3775343244513601E-2</v>
      </c>
      <c r="EC406" s="40">
        <v>-1.5357258589276401E-2</v>
      </c>
      <c r="ED406" s="40">
        <v>-3.8543507675095302E-3</v>
      </c>
      <c r="EE406" s="40">
        <v>1.60083889501004E-2</v>
      </c>
      <c r="EF406" s="40">
        <v>1.89397284498635E-2</v>
      </c>
      <c r="EG406" s="40">
        <v>-2.0066548522243801E-3</v>
      </c>
      <c r="EH406" s="40">
        <v>-9.1638455183564602E-2</v>
      </c>
      <c r="EI406" s="40">
        <v>-1.1655871092548099E-2</v>
      </c>
      <c r="EJ406" s="40">
        <v>2.3315604061500201E-2</v>
      </c>
      <c r="EK406" s="40">
        <v>1.5531543282044501E-2</v>
      </c>
      <c r="EL406" s="40">
        <v>5.3341576949747102E-2</v>
      </c>
      <c r="EM406" s="40">
        <v>1.2194457244386101</v>
      </c>
      <c r="EN406" s="40">
        <v>1.56508018338454</v>
      </c>
      <c r="EO406" s="40">
        <v>1.59994724875496</v>
      </c>
      <c r="EP406" s="40">
        <v>1.60777495350235</v>
      </c>
      <c r="EQ406" s="40">
        <v>0.99667640368720301</v>
      </c>
      <c r="ER406" s="40">
        <v>-0.61726646429950105</v>
      </c>
      <c r="ES406" s="40">
        <v>-0.66091839400224395</v>
      </c>
      <c r="ET406" s="40">
        <v>-0.50755690621510696</v>
      </c>
      <c r="EU406" s="40">
        <v>-0.25756999894952198</v>
      </c>
      <c r="EV406" s="40">
        <v>-8.3905317199633497E-2</v>
      </c>
      <c r="EW406" s="40">
        <v>78.908349043702998</v>
      </c>
      <c r="EX406" s="40">
        <v>77.558247241673499</v>
      </c>
      <c r="EY406" s="40">
        <v>75.600979450153403</v>
      </c>
      <c r="EZ406" s="40">
        <v>74.229132177552103</v>
      </c>
      <c r="FA406" s="40">
        <v>73.574798971737295</v>
      </c>
      <c r="FB406" s="40">
        <v>72.422237621651504</v>
      </c>
      <c r="FC406" s="40">
        <v>71.752436236977999</v>
      </c>
      <c r="FD406" s="40">
        <v>72.341966464275302</v>
      </c>
      <c r="FE406" s="40">
        <v>76.553509810798303</v>
      </c>
      <c r="FF406" s="40">
        <v>82.215505379026794</v>
      </c>
      <c r="FG406" s="40">
        <v>87.022891738466797</v>
      </c>
      <c r="FH406" s="40">
        <v>91.586513688160906</v>
      </c>
      <c r="FI406" s="40">
        <v>93.719147100659299</v>
      </c>
      <c r="FJ406" s="40">
        <v>95.663481215904099</v>
      </c>
      <c r="FK406" s="40">
        <v>98.009143949199597</v>
      </c>
      <c r="FL406" s="40">
        <v>98.708749324578093</v>
      </c>
      <c r="FM406" s="40">
        <v>99.152156493124394</v>
      </c>
      <c r="FN406" s="40">
        <v>98.589626605183497</v>
      </c>
      <c r="FO406" s="40">
        <v>97.051911068031899</v>
      </c>
      <c r="FP406" s="40">
        <v>92.836241932325606</v>
      </c>
      <c r="FQ406" s="40">
        <v>86.166080700443999</v>
      </c>
      <c r="FR406" s="40">
        <v>81.623802646748302</v>
      </c>
      <c r="FS406" s="40">
        <v>78.529182113794306</v>
      </c>
      <c r="FT406" s="40">
        <v>76.499206653583599</v>
      </c>
      <c r="FU406" s="40">
        <v>3.5369324728853797E-2</v>
      </c>
      <c r="FV406" s="40">
        <v>0</v>
      </c>
      <c r="FW406" s="40">
        <v>0</v>
      </c>
      <c r="FX406" s="41">
        <v>1</v>
      </c>
      <c r="FY406" s="22"/>
      <c r="FZ406" s="22"/>
    </row>
    <row r="407" spans="1:182" x14ac:dyDescent="0.2">
      <c r="A407" t="s">
        <v>42</v>
      </c>
      <c r="B407" t="s">
        <v>58</v>
      </c>
      <c r="C407" t="s">
        <v>3</v>
      </c>
      <c r="D407" t="s">
        <v>79</v>
      </c>
      <c r="E407" t="s">
        <v>78</v>
      </c>
      <c r="F407" s="22" t="s">
        <v>1</v>
      </c>
      <c r="G407" s="35">
        <v>43693</v>
      </c>
      <c r="H407" s="40">
        <v>6319</v>
      </c>
      <c r="I407" s="40">
        <v>7.3035943558856404</v>
      </c>
      <c r="J407" s="40">
        <v>6.2659503253111399</v>
      </c>
      <c r="K407" s="40">
        <v>5.50405663634369</v>
      </c>
      <c r="L407" s="40">
        <v>5.01653711939323</v>
      </c>
      <c r="M407" s="40">
        <v>4.75327872907007</v>
      </c>
      <c r="N407" s="40">
        <v>4.5952041313412098</v>
      </c>
      <c r="O407" s="40">
        <v>4.6547255185297498</v>
      </c>
      <c r="P407" s="40">
        <v>5.1015549900638399</v>
      </c>
      <c r="Q407" s="40">
        <v>5.7053904005406304</v>
      </c>
      <c r="R407" s="40">
        <v>6.6092780495436596</v>
      </c>
      <c r="S407" s="40">
        <v>7.7603335866939203</v>
      </c>
      <c r="T407" s="40">
        <v>9.2241822240378308</v>
      </c>
      <c r="U407" s="40">
        <v>10.763229220089899</v>
      </c>
      <c r="V407" s="40">
        <v>12.070371191210601</v>
      </c>
      <c r="W407" s="40">
        <v>13.263812023</v>
      </c>
      <c r="X407" s="40">
        <v>14.463378038333399</v>
      </c>
      <c r="Y407" s="40">
        <v>15.3531014007301</v>
      </c>
      <c r="Z407" s="40">
        <v>15.9681730116042</v>
      </c>
      <c r="AA407" s="40">
        <v>15.695114512413101</v>
      </c>
      <c r="AB407" s="40">
        <v>14.542228314563101</v>
      </c>
      <c r="AC407" s="40">
        <v>13.2014657774745</v>
      </c>
      <c r="AD407" s="40">
        <v>12.0630344497701</v>
      </c>
      <c r="AE407" s="40">
        <v>10.2811713124569</v>
      </c>
      <c r="AF407" s="40">
        <v>8.4988978926318701</v>
      </c>
      <c r="AG407" s="40">
        <v>-0.13926095796604501</v>
      </c>
      <c r="AH407" s="40">
        <v>-7.7344580125401394E-2</v>
      </c>
      <c r="AI407" s="40">
        <v>-6.9985236277676E-2</v>
      </c>
      <c r="AJ407" s="40">
        <v>-6.36066672989508E-2</v>
      </c>
      <c r="AK407" s="40">
        <v>-0.119691329015621</v>
      </c>
      <c r="AL407" s="40">
        <v>-0.129448828645926</v>
      </c>
      <c r="AM407" s="40">
        <v>-0.175802337173948</v>
      </c>
      <c r="AN407" s="40">
        <v>-0.194322688437045</v>
      </c>
      <c r="AO407" s="40">
        <v>-0.16655224826647799</v>
      </c>
      <c r="AP407" s="40">
        <v>-0.110362950404418</v>
      </c>
      <c r="AQ407" s="40">
        <v>-0.103164319355094</v>
      </c>
      <c r="AR407" s="40">
        <v>-7.1289885312576198E-2</v>
      </c>
      <c r="AS407" s="40">
        <v>-8.8622197381350402E-3</v>
      </c>
      <c r="AT407" s="40">
        <v>6.5060863405114994E-2</v>
      </c>
      <c r="AU407" s="40">
        <v>0.91019992155353002</v>
      </c>
      <c r="AV407" s="40">
        <v>1.08980890807221</v>
      </c>
      <c r="AW407" s="40">
        <v>1.2438682706042501</v>
      </c>
      <c r="AX407" s="40">
        <v>1.11093774213966</v>
      </c>
      <c r="AY407" s="40">
        <v>0.75458835498780596</v>
      </c>
      <c r="AZ407" s="40">
        <v>-0.35475184422852402</v>
      </c>
      <c r="BA407" s="40">
        <v>-0.42969867518389598</v>
      </c>
      <c r="BB407" s="40">
        <v>-0.45286898766832601</v>
      </c>
      <c r="BC407" s="40">
        <v>-0.30052339007247197</v>
      </c>
      <c r="BD407" s="40">
        <v>-0.23966787835109099</v>
      </c>
      <c r="BE407" s="40">
        <v>-9.1279530015413807E-2</v>
      </c>
      <c r="BF407" s="40">
        <v>-3.7941427881885002E-2</v>
      </c>
      <c r="BG407" s="40">
        <v>-3.37422660308122E-2</v>
      </c>
      <c r="BH407" s="40">
        <v>-2.3447318489845E-2</v>
      </c>
      <c r="BI407" s="40">
        <v>-8.17732724630202E-2</v>
      </c>
      <c r="BJ407" s="40">
        <v>-9.2007475016813098E-2</v>
      </c>
      <c r="BK407" s="40">
        <v>-0.132422776057987</v>
      </c>
      <c r="BL407" s="40">
        <v>-0.137508526305718</v>
      </c>
      <c r="BM407" s="40">
        <v>-0.13372241675108301</v>
      </c>
      <c r="BN407" s="40">
        <v>-7.4718863486618797E-2</v>
      </c>
      <c r="BO407" s="40">
        <v>-7.4808509726877595E-2</v>
      </c>
      <c r="BP407" s="40">
        <v>-4.7211453841150601E-2</v>
      </c>
      <c r="BQ407" s="40">
        <v>1.4883215234922E-2</v>
      </c>
      <c r="BR407" s="40">
        <v>0.102159255692353</v>
      </c>
      <c r="BS407" s="40">
        <v>0.97325466829181395</v>
      </c>
      <c r="BT407" s="40">
        <v>1.14508699881703</v>
      </c>
      <c r="BU407" s="40">
        <v>1.3021438674046599</v>
      </c>
      <c r="BV407" s="40">
        <v>1.18466176765526</v>
      </c>
      <c r="BW407" s="40">
        <v>0.83476253298033098</v>
      </c>
      <c r="BX407" s="40">
        <v>-0.29158930483421203</v>
      </c>
      <c r="BY407" s="40">
        <v>-0.37055225278112303</v>
      </c>
      <c r="BZ407" s="40">
        <v>-0.38527736066673002</v>
      </c>
      <c r="CA407" s="40">
        <v>-0.258734041027886</v>
      </c>
      <c r="CB407" s="40">
        <v>-0.19139858282236</v>
      </c>
      <c r="CC407" s="40">
        <v>-5.8047739181192798E-2</v>
      </c>
      <c r="CD407" s="40">
        <v>-1.06509246706673E-2</v>
      </c>
      <c r="CE407" s="40">
        <v>-8.6404952437084698E-3</v>
      </c>
      <c r="CF407" s="40">
        <v>4.3669241591209901E-3</v>
      </c>
      <c r="CG407" s="40">
        <v>-5.5511342003327899E-2</v>
      </c>
      <c r="CH407" s="40">
        <v>-6.6075707549763302E-2</v>
      </c>
      <c r="CI407" s="40">
        <v>-0.10237822417493</v>
      </c>
      <c r="CJ407" s="40">
        <v>-9.8159210684840403E-2</v>
      </c>
      <c r="CK407" s="40">
        <v>-0.11098457545205299</v>
      </c>
      <c r="CL407" s="40">
        <v>-5.0031877468864602E-2</v>
      </c>
      <c r="CM407" s="40">
        <v>-5.5169362357827899E-2</v>
      </c>
      <c r="CN407" s="40">
        <v>-3.0534805553445399E-2</v>
      </c>
      <c r="CO407" s="40">
        <v>3.1329231162254403E-2</v>
      </c>
      <c r="CP407" s="40">
        <v>0.12785348917877401</v>
      </c>
      <c r="CQ407" s="40">
        <v>1.0169261938009599</v>
      </c>
      <c r="CR407" s="40">
        <v>1.1833724360749001</v>
      </c>
      <c r="CS407" s="40">
        <v>1.34250536822541</v>
      </c>
      <c r="CT407" s="40">
        <v>1.2357228031440799</v>
      </c>
      <c r="CU407" s="40">
        <v>0.89029092442575897</v>
      </c>
      <c r="CV407" s="40">
        <v>-0.24784312245986201</v>
      </c>
      <c r="CW407" s="40">
        <v>-0.32958762080093601</v>
      </c>
      <c r="CX407" s="40">
        <v>-0.33846360570777301</v>
      </c>
      <c r="CY407" s="40">
        <v>-0.229790865181247</v>
      </c>
      <c r="CZ407" s="40">
        <v>-0.15796741578046899</v>
      </c>
      <c r="DA407" s="40">
        <v>-2.4815948346971799E-2</v>
      </c>
      <c r="DB407" s="40">
        <v>1.6639578540550402E-2</v>
      </c>
      <c r="DC407" s="40">
        <v>1.6461275543395298E-2</v>
      </c>
      <c r="DD407" s="40">
        <v>3.2181166808086997E-2</v>
      </c>
      <c r="DE407" s="40">
        <v>-2.9249411543635698E-2</v>
      </c>
      <c r="DF407" s="40">
        <v>-4.0143940082713499E-2</v>
      </c>
      <c r="DG407" s="40">
        <v>-7.2333672291871903E-2</v>
      </c>
      <c r="DH407" s="40">
        <v>-5.8809895063962898E-2</v>
      </c>
      <c r="DI407" s="40">
        <v>-8.8246734153023101E-2</v>
      </c>
      <c r="DJ407" s="40">
        <v>-2.5344891451110501E-2</v>
      </c>
      <c r="DK407" s="40">
        <v>-3.55302149887783E-2</v>
      </c>
      <c r="DL407" s="40">
        <v>-1.38581572657402E-2</v>
      </c>
      <c r="DM407" s="40">
        <v>4.77752470895869E-2</v>
      </c>
      <c r="DN407" s="40">
        <v>0.15354772266519401</v>
      </c>
      <c r="DO407" s="40">
        <v>1.0605977193101099</v>
      </c>
      <c r="DP407" s="40">
        <v>1.2216578733327701</v>
      </c>
      <c r="DQ407" s="40">
        <v>1.3828668690461701</v>
      </c>
      <c r="DR407" s="40">
        <v>1.2867838386329</v>
      </c>
      <c r="DS407" s="40">
        <v>0.94581931587118695</v>
      </c>
      <c r="DT407" s="40">
        <v>-0.20409694008551199</v>
      </c>
      <c r="DU407" s="40">
        <v>-0.28862298882074899</v>
      </c>
      <c r="DV407" s="40">
        <v>-0.291649850748815</v>
      </c>
      <c r="DW407" s="40">
        <v>-0.200847689334609</v>
      </c>
      <c r="DX407" s="40">
        <v>-0.12453624873857699</v>
      </c>
      <c r="DY407" s="40">
        <v>2.3165479603659101E-2</v>
      </c>
      <c r="DZ407" s="40">
        <v>5.6042730784066699E-2</v>
      </c>
      <c r="EA407" s="40">
        <v>5.2704245790259098E-2</v>
      </c>
      <c r="EB407" s="40">
        <v>7.2340515617192805E-2</v>
      </c>
      <c r="EC407" s="40">
        <v>8.6686450089654993E-3</v>
      </c>
      <c r="ED407" s="40">
        <v>-2.7025864536010802E-3</v>
      </c>
      <c r="EE407" s="40">
        <v>-2.8954111175910999E-2</v>
      </c>
      <c r="EF407" s="40">
        <v>-1.9957329326360999E-3</v>
      </c>
      <c r="EG407" s="40">
        <v>-5.5416902637628898E-2</v>
      </c>
      <c r="EH407" s="40">
        <v>1.0299195466689001E-2</v>
      </c>
      <c r="EI407" s="40">
        <v>-7.1744053605619102E-3</v>
      </c>
      <c r="EJ407" s="40">
        <v>1.0220274205685401E-2</v>
      </c>
      <c r="EK407" s="40">
        <v>7.1520682062643906E-2</v>
      </c>
      <c r="EL407" s="40">
        <v>0.190646114952432</v>
      </c>
      <c r="EM407" s="40">
        <v>1.1236524660484</v>
      </c>
      <c r="EN407" s="40">
        <v>1.2769359640775899</v>
      </c>
      <c r="EO407" s="40">
        <v>1.4411424658465799</v>
      </c>
      <c r="EP407" s="40">
        <v>1.3605078641485</v>
      </c>
      <c r="EQ407" s="40">
        <v>1.0259934938637101</v>
      </c>
      <c r="ER407" s="40">
        <v>-0.140934400691199</v>
      </c>
      <c r="ES407" s="40">
        <v>-0.22947656641797601</v>
      </c>
      <c r="ET407" s="40">
        <v>-0.22405822374722001</v>
      </c>
      <c r="EU407" s="40">
        <v>-0.159058340290023</v>
      </c>
      <c r="EV407" s="40">
        <v>-7.6266953209845903E-2</v>
      </c>
      <c r="EW407" s="40">
        <v>79.831664253224503</v>
      </c>
      <c r="EX407" s="40">
        <v>78.625571122816694</v>
      </c>
      <c r="EY407" s="40">
        <v>76.727451870975798</v>
      </c>
      <c r="EZ407" s="40">
        <v>75.169729137284307</v>
      </c>
      <c r="FA407" s="40">
        <v>74.340164270554894</v>
      </c>
      <c r="FB407" s="40">
        <v>72.9467175598556</v>
      </c>
      <c r="FC407" s="40">
        <v>72.213330012352102</v>
      </c>
      <c r="FD407" s="40">
        <v>72.807165337019399</v>
      </c>
      <c r="FE407" s="40">
        <v>76.256854034268002</v>
      </c>
      <c r="FF407" s="40">
        <v>81.853944053417294</v>
      </c>
      <c r="FG407" s="40">
        <v>86.546524279285407</v>
      </c>
      <c r="FH407" s="40">
        <v>90.558089401120498</v>
      </c>
      <c r="FI407" s="40">
        <v>92.991734623898694</v>
      </c>
      <c r="FJ407" s="40">
        <v>94.975686324252905</v>
      </c>
      <c r="FK407" s="40">
        <v>97.536064777206605</v>
      </c>
      <c r="FL407" s="40">
        <v>98.437049775380004</v>
      </c>
      <c r="FM407" s="40">
        <v>99.179332153782696</v>
      </c>
      <c r="FN407" s="40">
        <v>98.834135366389205</v>
      </c>
      <c r="FO407" s="40">
        <v>97.261483945916595</v>
      </c>
      <c r="FP407" s="40">
        <v>93.432493338888193</v>
      </c>
      <c r="FQ407" s="40">
        <v>87.685346828990205</v>
      </c>
      <c r="FR407" s="40">
        <v>83.487765880912605</v>
      </c>
      <c r="FS407" s="40">
        <v>80.672022576884402</v>
      </c>
      <c r="FT407" s="40">
        <v>78.897264161637693</v>
      </c>
      <c r="FU407" s="40">
        <v>1.38159036498267E-2</v>
      </c>
      <c r="FV407" s="40">
        <v>0</v>
      </c>
      <c r="FW407" s="40">
        <v>0</v>
      </c>
      <c r="FX407" s="41">
        <v>1</v>
      </c>
      <c r="FY407" s="22"/>
      <c r="FZ407" s="22"/>
    </row>
    <row r="408" spans="1:182" x14ac:dyDescent="0.2">
      <c r="A408" t="s">
        <v>42</v>
      </c>
      <c r="B408" t="s">
        <v>58</v>
      </c>
      <c r="C408" t="s">
        <v>3</v>
      </c>
      <c r="D408" t="s">
        <v>79</v>
      </c>
      <c r="E408" t="s">
        <v>78</v>
      </c>
      <c r="F408" s="22" t="s">
        <v>77</v>
      </c>
      <c r="G408" s="35">
        <v>43693</v>
      </c>
      <c r="H408" s="40">
        <v>5220</v>
      </c>
      <c r="I408" s="40">
        <v>6.08256018504939</v>
      </c>
      <c r="J408" s="40">
        <v>5.2324156158871196</v>
      </c>
      <c r="K408" s="40">
        <v>4.6083188932065804</v>
      </c>
      <c r="L408" s="40">
        <v>4.2151522233180403</v>
      </c>
      <c r="M408" s="40">
        <v>4.0006903601522401</v>
      </c>
      <c r="N408" s="40">
        <v>3.8665313260168799</v>
      </c>
      <c r="O408" s="40">
        <v>3.9037986961696101</v>
      </c>
      <c r="P408" s="40">
        <v>4.2732865936656399</v>
      </c>
      <c r="Q408" s="40">
        <v>4.7486065419179901</v>
      </c>
      <c r="R408" s="40">
        <v>5.48358880834222</v>
      </c>
      <c r="S408" s="40">
        <v>6.4081872012514998</v>
      </c>
      <c r="T408" s="40">
        <v>7.5471198221331397</v>
      </c>
      <c r="U408" s="40">
        <v>8.7530579358182692</v>
      </c>
      <c r="V408" s="40">
        <v>9.8009045623893805</v>
      </c>
      <c r="W408" s="40">
        <v>10.737085450123599</v>
      </c>
      <c r="X408" s="40">
        <v>11.705637219217</v>
      </c>
      <c r="Y408" s="40">
        <v>12.423264850472901</v>
      </c>
      <c r="Z408" s="40">
        <v>12.912388362783</v>
      </c>
      <c r="AA408" s="40">
        <v>12.7122559605885</v>
      </c>
      <c r="AB408" s="40">
        <v>11.805406116340601</v>
      </c>
      <c r="AC408" s="40">
        <v>10.8149236115693</v>
      </c>
      <c r="AD408" s="40">
        <v>9.9588670792800293</v>
      </c>
      <c r="AE408" s="40">
        <v>8.5558639245670793</v>
      </c>
      <c r="AF408" s="40">
        <v>7.09759120988054</v>
      </c>
      <c r="AG408" s="40">
        <v>-0.14537606717156701</v>
      </c>
      <c r="AH408" s="40">
        <v>-0.108267138122957</v>
      </c>
      <c r="AI408" s="40">
        <v>-0.11596246114589601</v>
      </c>
      <c r="AJ408" s="40">
        <v>-0.10036235515622401</v>
      </c>
      <c r="AK408" s="40">
        <v>-0.14740664598002801</v>
      </c>
      <c r="AL408" s="40">
        <v>-0.164621054493791</v>
      </c>
      <c r="AM408" s="40">
        <v>-0.209218299486926</v>
      </c>
      <c r="AN408" s="40">
        <v>-0.212136949781463</v>
      </c>
      <c r="AO408" s="40">
        <v>-0.147551390588714</v>
      </c>
      <c r="AP408" s="40">
        <v>-8.5664226202976701E-2</v>
      </c>
      <c r="AQ408" s="40">
        <v>-8.8952654327890193E-2</v>
      </c>
      <c r="AR408" s="40">
        <v>-5.7657564937453297E-2</v>
      </c>
      <c r="AS408" s="40">
        <v>-6.6056904386135699E-3</v>
      </c>
      <c r="AT408" s="40">
        <v>6.9286426475265395E-2</v>
      </c>
      <c r="AU408" s="40">
        <v>0.429601675975403</v>
      </c>
      <c r="AV408" s="40">
        <v>0.49441208602708703</v>
      </c>
      <c r="AW408" s="40">
        <v>0.58657284355623096</v>
      </c>
      <c r="AX408" s="40">
        <v>0.48794217096999998</v>
      </c>
      <c r="AY408" s="40">
        <v>0.41258399512521299</v>
      </c>
      <c r="AZ408" s="40">
        <v>-5.3703106139260701E-2</v>
      </c>
      <c r="BA408" s="40">
        <v>-0.117502204453159</v>
      </c>
      <c r="BB408" s="40">
        <v>-0.27332794913312403</v>
      </c>
      <c r="BC408" s="40">
        <v>-0.22443733401645599</v>
      </c>
      <c r="BD408" s="40">
        <v>-0.210992784967623</v>
      </c>
      <c r="BE408" s="40">
        <v>-9.6439636061765199E-2</v>
      </c>
      <c r="BF408" s="40">
        <v>-6.4725986345914005E-2</v>
      </c>
      <c r="BG408" s="40">
        <v>-7.5489697806263398E-2</v>
      </c>
      <c r="BH408" s="40">
        <v>-5.7000432120951301E-2</v>
      </c>
      <c r="BI408" s="40">
        <v>-0.108000456179579</v>
      </c>
      <c r="BJ408" s="40">
        <v>-0.124073158099197</v>
      </c>
      <c r="BK408" s="40">
        <v>-0.1628987016639</v>
      </c>
      <c r="BL408" s="40">
        <v>-0.15299236321896401</v>
      </c>
      <c r="BM408" s="40">
        <v>-0.11366108611115699</v>
      </c>
      <c r="BN408" s="40">
        <v>-5.7005075021392598E-2</v>
      </c>
      <c r="BO408" s="40">
        <v>-6.6157893782286106E-2</v>
      </c>
      <c r="BP408" s="40">
        <v>-3.8093335723874099E-2</v>
      </c>
      <c r="BQ408" s="40">
        <v>1.25913582866937E-2</v>
      </c>
      <c r="BR408" s="40">
        <v>9.7584102838464803E-2</v>
      </c>
      <c r="BS408" s="40">
        <v>0.47982981219670701</v>
      </c>
      <c r="BT408" s="40">
        <v>0.54403669579687497</v>
      </c>
      <c r="BU408" s="40">
        <v>0.63820488575611001</v>
      </c>
      <c r="BV408" s="40">
        <v>0.55101608983792905</v>
      </c>
      <c r="BW408" s="40">
        <v>0.48625924222018602</v>
      </c>
      <c r="BX408" s="40">
        <v>5.64203068066763E-3</v>
      </c>
      <c r="BY408" s="40">
        <v>-6.4773842956570293E-2</v>
      </c>
      <c r="BZ408" s="40">
        <v>-0.21579503543259701</v>
      </c>
      <c r="CA408" s="40">
        <v>-0.188741904660851</v>
      </c>
      <c r="CB408" s="40">
        <v>-0.164872959614416</v>
      </c>
      <c r="CC408" s="40">
        <v>-6.25464129487001E-2</v>
      </c>
      <c r="CD408" s="40">
        <v>-3.4569517263239903E-2</v>
      </c>
      <c r="CE408" s="40">
        <v>-4.7458385208199901E-2</v>
      </c>
      <c r="CF408" s="40">
        <v>-2.6968096318847799E-2</v>
      </c>
      <c r="CG408" s="40">
        <v>-8.0707849165683507E-2</v>
      </c>
      <c r="CH408" s="40">
        <v>-9.5989808576143601E-2</v>
      </c>
      <c r="CI408" s="40">
        <v>-0.130817889313675</v>
      </c>
      <c r="CJ408" s="40">
        <v>-0.112029002736159</v>
      </c>
      <c r="CK408" s="40">
        <v>-9.01887644690193E-2</v>
      </c>
      <c r="CL408" s="40">
        <v>-3.7155834216540798E-2</v>
      </c>
      <c r="CM408" s="40">
        <v>-5.0370312067396499E-2</v>
      </c>
      <c r="CN408" s="40">
        <v>-2.4543210168474199E-2</v>
      </c>
      <c r="CO408" s="40">
        <v>2.5887175754447302E-2</v>
      </c>
      <c r="CP408" s="40">
        <v>0.117182987285253</v>
      </c>
      <c r="CQ408" s="40">
        <v>0.51461766633511496</v>
      </c>
      <c r="CR408" s="40">
        <v>0.57840654935346802</v>
      </c>
      <c r="CS408" s="40">
        <v>0.67396508089860396</v>
      </c>
      <c r="CT408" s="40">
        <v>0.59470089390566805</v>
      </c>
      <c r="CU408" s="40">
        <v>0.53728649392346794</v>
      </c>
      <c r="CV408" s="40">
        <v>4.6744291660838197E-2</v>
      </c>
      <c r="CW408" s="40">
        <v>-2.8254340408860601E-2</v>
      </c>
      <c r="CX408" s="40">
        <v>-0.17594791466440199</v>
      </c>
      <c r="CY408" s="40">
        <v>-0.16401935902707501</v>
      </c>
      <c r="CZ408" s="40">
        <v>-0.13293050906822601</v>
      </c>
      <c r="DA408" s="40">
        <v>-2.8653189835635001E-2</v>
      </c>
      <c r="DB408" s="40">
        <v>-4.4130481805657899E-3</v>
      </c>
      <c r="DC408" s="40">
        <v>-1.94270726101365E-2</v>
      </c>
      <c r="DD408" s="40">
        <v>3.0642394832557001E-3</v>
      </c>
      <c r="DE408" s="40">
        <v>-5.3415242151787702E-2</v>
      </c>
      <c r="DF408" s="40">
        <v>-6.7906459053089896E-2</v>
      </c>
      <c r="DG408" s="40">
        <v>-9.8737076963449799E-2</v>
      </c>
      <c r="DH408" s="40">
        <v>-7.1065642253353295E-2</v>
      </c>
      <c r="DI408" s="40">
        <v>-6.67164428268818E-2</v>
      </c>
      <c r="DJ408" s="40">
        <v>-1.73065934116889E-2</v>
      </c>
      <c r="DK408" s="40">
        <v>-3.4582730352507002E-2</v>
      </c>
      <c r="DL408" s="40">
        <v>-1.09930846130744E-2</v>
      </c>
      <c r="DM408" s="40">
        <v>3.9182993222200903E-2</v>
      </c>
      <c r="DN408" s="40">
        <v>0.13678187173204201</v>
      </c>
      <c r="DO408" s="40">
        <v>0.54940552047352398</v>
      </c>
      <c r="DP408" s="40">
        <v>0.61277640291006097</v>
      </c>
      <c r="DQ408" s="40">
        <v>0.70972527604109703</v>
      </c>
      <c r="DR408" s="40">
        <v>0.63838569797340605</v>
      </c>
      <c r="DS408" s="40">
        <v>0.58831374562674899</v>
      </c>
      <c r="DT408" s="40">
        <v>8.7846552641008796E-2</v>
      </c>
      <c r="DU408" s="40">
        <v>8.2651621388491001E-3</v>
      </c>
      <c r="DV408" s="40">
        <v>-0.136100793896207</v>
      </c>
      <c r="DW408" s="40">
        <v>-0.139296813393299</v>
      </c>
      <c r="DX408" s="40">
        <v>-0.100988058522036</v>
      </c>
      <c r="DY408" s="40">
        <v>2.02832412741666E-2</v>
      </c>
      <c r="DZ408" s="40">
        <v>3.9128103596477101E-2</v>
      </c>
      <c r="EA408" s="40">
        <v>2.1045690729496101E-2</v>
      </c>
      <c r="EB408" s="40">
        <v>4.6426162518528803E-2</v>
      </c>
      <c r="EC408" s="40">
        <v>-1.40090523513389E-2</v>
      </c>
      <c r="ED408" s="40">
        <v>-2.73585626584966E-2</v>
      </c>
      <c r="EE408" s="40">
        <v>-5.2417479140423599E-2</v>
      </c>
      <c r="EF408" s="40">
        <v>-1.19210556908542E-2</v>
      </c>
      <c r="EG408" s="40">
        <v>-3.2826138349324401E-2</v>
      </c>
      <c r="EH408" s="40">
        <v>1.1352557769895201E-2</v>
      </c>
      <c r="EI408" s="40">
        <v>-1.1787969806902899E-2</v>
      </c>
      <c r="EJ408" s="40">
        <v>8.5711446005048899E-3</v>
      </c>
      <c r="EK408" s="40">
        <v>5.83800419475081E-2</v>
      </c>
      <c r="EL408" s="40">
        <v>0.165079548095241</v>
      </c>
      <c r="EM408" s="40">
        <v>0.59963365669482704</v>
      </c>
      <c r="EN408" s="40">
        <v>0.66240101267984797</v>
      </c>
      <c r="EO408" s="40">
        <v>0.76135731824097597</v>
      </c>
      <c r="EP408" s="40">
        <v>0.70145961684133495</v>
      </c>
      <c r="EQ408" s="40">
        <v>0.66198899272172196</v>
      </c>
      <c r="ER408" s="40">
        <v>0.147191689460937</v>
      </c>
      <c r="ES408" s="40">
        <v>6.0993523635437502E-2</v>
      </c>
      <c r="ET408" s="40">
        <v>-7.8567880195679798E-2</v>
      </c>
      <c r="EU408" s="40">
        <v>-0.10360138403769401</v>
      </c>
      <c r="EV408" s="40">
        <v>-5.4868233168829002E-2</v>
      </c>
      <c r="EW408" s="40">
        <v>79.516265680214502</v>
      </c>
      <c r="EX408" s="40">
        <v>78.347455553315299</v>
      </c>
      <c r="EY408" s="40">
        <v>76.534487508219897</v>
      </c>
      <c r="EZ408" s="40">
        <v>74.957569184657999</v>
      </c>
      <c r="FA408" s="40">
        <v>74.097615703632698</v>
      </c>
      <c r="FB408" s="40">
        <v>72.711217760449699</v>
      </c>
      <c r="FC408" s="40">
        <v>71.974104794133495</v>
      </c>
      <c r="FD408" s="40">
        <v>72.605510162520801</v>
      </c>
      <c r="FE408" s="40">
        <v>76.026260037444899</v>
      </c>
      <c r="FF408" s="40">
        <v>81.610557790078701</v>
      </c>
      <c r="FG408" s="40">
        <v>86.370763855571198</v>
      </c>
      <c r="FH408" s="40">
        <v>90.315224432784305</v>
      </c>
      <c r="FI408" s="40">
        <v>92.746453052744599</v>
      </c>
      <c r="FJ408" s="40">
        <v>94.716678885050996</v>
      </c>
      <c r="FK408" s="40">
        <v>97.230174000819304</v>
      </c>
      <c r="FL408" s="40">
        <v>98.112127474009498</v>
      </c>
      <c r="FM408" s="40">
        <v>98.831825558834495</v>
      </c>
      <c r="FN408" s="40">
        <v>98.480002036703098</v>
      </c>
      <c r="FO408" s="40">
        <v>96.886441803000295</v>
      </c>
      <c r="FP408" s="40">
        <v>93.129896678635305</v>
      </c>
      <c r="FQ408" s="40">
        <v>87.516088961856198</v>
      </c>
      <c r="FR408" s="40">
        <v>83.400340231410794</v>
      </c>
      <c r="FS408" s="40">
        <v>80.648920009272899</v>
      </c>
      <c r="FT408" s="40">
        <v>78.877058094589103</v>
      </c>
      <c r="FU408" s="40">
        <v>1.4585526201056799E-2</v>
      </c>
      <c r="FV408" s="40">
        <v>0</v>
      </c>
      <c r="FW408" s="40">
        <v>0</v>
      </c>
      <c r="FX408" s="41">
        <v>1</v>
      </c>
      <c r="FY408" s="22"/>
      <c r="FZ408" s="22"/>
    </row>
    <row r="409" spans="1:182" x14ac:dyDescent="0.2">
      <c r="A409" t="s">
        <v>42</v>
      </c>
      <c r="B409" t="s">
        <v>58</v>
      </c>
      <c r="C409" t="s">
        <v>3</v>
      </c>
      <c r="D409" t="s">
        <v>79</v>
      </c>
      <c r="E409" t="s">
        <v>78</v>
      </c>
      <c r="F409" s="22" t="s">
        <v>78</v>
      </c>
      <c r="G409" s="35">
        <v>43693</v>
      </c>
      <c r="H409" s="40">
        <v>1099</v>
      </c>
      <c r="I409" s="40">
        <v>1.19498392009376</v>
      </c>
      <c r="J409" s="40">
        <v>1.0094692258615101</v>
      </c>
      <c r="K409" s="40">
        <v>0.87025245377441895</v>
      </c>
      <c r="L409" s="40">
        <v>0.77920937274231805</v>
      </c>
      <c r="M409" s="40">
        <v>0.73193302467741805</v>
      </c>
      <c r="N409" s="40">
        <v>0.71107217017385504</v>
      </c>
      <c r="O409" s="40">
        <v>0.74121071329775301</v>
      </c>
      <c r="P409" s="40">
        <v>0.81678453659157702</v>
      </c>
      <c r="Q409" s="40">
        <v>0.94024309808530404</v>
      </c>
      <c r="R409" s="40">
        <v>1.11250465873779</v>
      </c>
      <c r="S409" s="40">
        <v>1.3428609896413199</v>
      </c>
      <c r="T409" s="40">
        <v>1.6774273038301499</v>
      </c>
      <c r="U409" s="40">
        <v>2.0147627264622598</v>
      </c>
      <c r="V409" s="40">
        <v>2.2752891967146098</v>
      </c>
      <c r="W409" s="40">
        <v>2.5332359024801701</v>
      </c>
      <c r="X409" s="40">
        <v>2.7618878243826499</v>
      </c>
      <c r="Y409" s="40">
        <v>2.9293530533251499</v>
      </c>
      <c r="Z409" s="40">
        <v>3.05024556824725</v>
      </c>
      <c r="AA409" s="40">
        <v>2.9755097598511102</v>
      </c>
      <c r="AB409" s="40">
        <v>2.71895105876597</v>
      </c>
      <c r="AC409" s="40">
        <v>2.3528766303750399</v>
      </c>
      <c r="AD409" s="40">
        <v>2.0607733570091198</v>
      </c>
      <c r="AE409" s="40">
        <v>1.6756298527443401</v>
      </c>
      <c r="AF409" s="40">
        <v>1.3564948081930299</v>
      </c>
      <c r="AG409" s="40">
        <v>-2.3542234090936202E-2</v>
      </c>
      <c r="AH409" s="40">
        <v>-5.9730856755924096E-3</v>
      </c>
      <c r="AI409" s="40">
        <v>1.05218040530102E-2</v>
      </c>
      <c r="AJ409" s="40">
        <v>6.6168835971376298E-3</v>
      </c>
      <c r="AK409" s="40">
        <v>6.9307796312870695E-4</v>
      </c>
      <c r="AL409" s="40">
        <v>7.9858941844115298E-3</v>
      </c>
      <c r="AM409" s="40">
        <v>3.6397375673263102E-3</v>
      </c>
      <c r="AN409" s="40">
        <v>-1.50480182644813E-2</v>
      </c>
      <c r="AO409" s="40">
        <v>-5.3936447473215E-2</v>
      </c>
      <c r="AP409" s="40">
        <v>-4.5549808832048802E-2</v>
      </c>
      <c r="AQ409" s="40">
        <v>-3.4158019580894101E-2</v>
      </c>
      <c r="AR409" s="40">
        <v>-1.9297013358609599E-2</v>
      </c>
      <c r="AS409" s="40">
        <v>-1.0066202887789999E-2</v>
      </c>
      <c r="AT409" s="40">
        <v>-1.5377393160104801E-2</v>
      </c>
      <c r="AU409" s="40">
        <v>0.464458683839303</v>
      </c>
      <c r="AV409" s="40">
        <v>0.563292487367138</v>
      </c>
      <c r="AW409" s="40">
        <v>0.61284219391056305</v>
      </c>
      <c r="AX409" s="40">
        <v>0.58732905823483705</v>
      </c>
      <c r="AY409" s="40">
        <v>0.28227807501014301</v>
      </c>
      <c r="AZ409" s="40">
        <v>-0.34776605230442298</v>
      </c>
      <c r="BA409" s="40">
        <v>-0.35802787624764298</v>
      </c>
      <c r="BB409" s="40">
        <v>-0.21487622365511799</v>
      </c>
      <c r="BC409" s="40">
        <v>-0.109676794071184</v>
      </c>
      <c r="BD409" s="40">
        <v>-6.96307201280328E-2</v>
      </c>
      <c r="BE409" s="40">
        <v>-1.2928166776875499E-2</v>
      </c>
      <c r="BF409" s="40">
        <v>3.8976352435247498E-3</v>
      </c>
      <c r="BG409" s="40">
        <v>1.8649236647051901E-2</v>
      </c>
      <c r="BH409" s="40">
        <v>1.31909931890137E-2</v>
      </c>
      <c r="BI409" s="40">
        <v>6.6995020260792997E-3</v>
      </c>
      <c r="BJ409" s="40">
        <v>1.28302145659317E-2</v>
      </c>
      <c r="BK409" s="40">
        <v>1.2269414676061E-2</v>
      </c>
      <c r="BL409" s="40">
        <v>-5.4380454315887698E-3</v>
      </c>
      <c r="BM409" s="40">
        <v>-4.3615867295776198E-2</v>
      </c>
      <c r="BN409" s="40">
        <v>-3.26807851632889E-2</v>
      </c>
      <c r="BO409" s="40">
        <v>-2.19668852499653E-2</v>
      </c>
      <c r="BP409" s="40">
        <v>-1.05643091116157E-2</v>
      </c>
      <c r="BQ409" s="40">
        <v>-1.1809877959648499E-3</v>
      </c>
      <c r="BR409" s="40">
        <v>-3.3055114303901199E-3</v>
      </c>
      <c r="BS409" s="40">
        <v>0.48237999212694199</v>
      </c>
      <c r="BT409" s="40">
        <v>0.58447770598342197</v>
      </c>
      <c r="BU409" s="40">
        <v>0.64065772080359595</v>
      </c>
      <c r="BV409" s="40">
        <v>0.61263935187202501</v>
      </c>
      <c r="BW409" s="40">
        <v>0.31726881163199799</v>
      </c>
      <c r="BX409" s="40">
        <v>-0.32291939755188098</v>
      </c>
      <c r="BY409" s="40">
        <v>-0.33402155401806399</v>
      </c>
      <c r="BZ409" s="40">
        <v>-0.19400827499069301</v>
      </c>
      <c r="CA409" s="40">
        <v>-9.5678652111918505E-2</v>
      </c>
      <c r="CB409" s="40">
        <v>-5.5722423451066698E-2</v>
      </c>
      <c r="CC409" s="40">
        <v>-5.5768960884722898E-3</v>
      </c>
      <c r="CD409" s="40">
        <v>1.0734066483223999E-2</v>
      </c>
      <c r="CE409" s="40">
        <v>2.4278271703330901E-2</v>
      </c>
      <c r="CF409" s="40">
        <v>1.7744201465834102E-2</v>
      </c>
      <c r="CG409" s="40">
        <v>1.0859533034889301E-2</v>
      </c>
      <c r="CH409" s="40">
        <v>1.6185376105064601E-2</v>
      </c>
      <c r="CI409" s="40">
        <v>1.82463027532439E-2</v>
      </c>
      <c r="CJ409" s="40">
        <v>1.21779247790035E-3</v>
      </c>
      <c r="CK409" s="40">
        <v>-3.64678649041561E-2</v>
      </c>
      <c r="CL409" s="40">
        <v>-2.3767738572826901E-2</v>
      </c>
      <c r="CM409" s="40">
        <v>-1.35233427498511E-2</v>
      </c>
      <c r="CN409" s="40">
        <v>-4.5160647523228804E-3</v>
      </c>
      <c r="CO409" s="40">
        <v>4.9728851098687901E-3</v>
      </c>
      <c r="CP409" s="40">
        <v>5.0554370813987804E-3</v>
      </c>
      <c r="CQ409" s="40">
        <v>0.49479223565381703</v>
      </c>
      <c r="CR409" s="40">
        <v>0.59915052386116396</v>
      </c>
      <c r="CS409" s="40">
        <v>0.65992266999610405</v>
      </c>
      <c r="CT409" s="40">
        <v>0.63016918414315304</v>
      </c>
      <c r="CU409" s="40">
        <v>0.34150328922506201</v>
      </c>
      <c r="CV409" s="40">
        <v>-0.30571068015989</v>
      </c>
      <c r="CW409" s="40">
        <v>-0.31739484837159798</v>
      </c>
      <c r="CX409" s="40">
        <v>-0.17955519731511899</v>
      </c>
      <c r="CY409" s="40">
        <v>-8.5983581633051601E-2</v>
      </c>
      <c r="CZ409" s="40">
        <v>-4.6089579541027402E-2</v>
      </c>
      <c r="DA409" s="40">
        <v>1.7743745999309599E-3</v>
      </c>
      <c r="DB409" s="40">
        <v>1.7570497722923201E-2</v>
      </c>
      <c r="DC409" s="40">
        <v>2.9907306759609901E-2</v>
      </c>
      <c r="DD409" s="40">
        <v>2.2297409742654501E-2</v>
      </c>
      <c r="DE409" s="40">
        <v>1.50195640436992E-2</v>
      </c>
      <c r="DF409" s="40">
        <v>1.95405376441974E-2</v>
      </c>
      <c r="DG409" s="40">
        <v>2.4223190830426799E-2</v>
      </c>
      <c r="DH409" s="40">
        <v>7.8736303873894707E-3</v>
      </c>
      <c r="DI409" s="40">
        <v>-2.9319862512536099E-2</v>
      </c>
      <c r="DJ409" s="40">
        <v>-1.4854691982364899E-2</v>
      </c>
      <c r="DK409" s="40">
        <v>-5.07980024973698E-3</v>
      </c>
      <c r="DL409" s="40">
        <v>1.5321796069699099E-3</v>
      </c>
      <c r="DM409" s="40">
        <v>1.11267580157024E-2</v>
      </c>
      <c r="DN409" s="40">
        <v>1.34163855931877E-2</v>
      </c>
      <c r="DO409" s="40">
        <v>0.507204479180691</v>
      </c>
      <c r="DP409" s="40">
        <v>0.61382334173890596</v>
      </c>
      <c r="DQ409" s="40">
        <v>0.67918761918861204</v>
      </c>
      <c r="DR409" s="40">
        <v>0.64769901641427996</v>
      </c>
      <c r="DS409" s="40">
        <v>0.36573776681812598</v>
      </c>
      <c r="DT409" s="40">
        <v>-0.28850196276789902</v>
      </c>
      <c r="DU409" s="40">
        <v>-0.30076814272513203</v>
      </c>
      <c r="DV409" s="40">
        <v>-0.16510211963954499</v>
      </c>
      <c r="DW409" s="40">
        <v>-7.6288511154184696E-2</v>
      </c>
      <c r="DX409" s="40">
        <v>-3.6456735630988002E-2</v>
      </c>
      <c r="DY409" s="40">
        <v>1.2388441913991599E-2</v>
      </c>
      <c r="DZ409" s="40">
        <v>2.74412186420404E-2</v>
      </c>
      <c r="EA409" s="40">
        <v>3.8034739353651599E-2</v>
      </c>
      <c r="EB409" s="40">
        <v>2.8871519334530599E-2</v>
      </c>
      <c r="EC409" s="40">
        <v>2.1025988106649799E-2</v>
      </c>
      <c r="ED409" s="40">
        <v>2.43848580257176E-2</v>
      </c>
      <c r="EE409" s="40">
        <v>3.2852867939161499E-2</v>
      </c>
      <c r="EF409" s="40">
        <v>1.7483603220282001E-2</v>
      </c>
      <c r="EG409" s="40">
        <v>-1.8999282335097199E-2</v>
      </c>
      <c r="EH409" s="40">
        <v>-1.9856683136050299E-3</v>
      </c>
      <c r="EI409" s="40">
        <v>7.1113340811918297E-3</v>
      </c>
      <c r="EJ409" s="40">
        <v>1.02648838539639E-2</v>
      </c>
      <c r="EK409" s="40">
        <v>2.00119731075276E-2</v>
      </c>
      <c r="EL409" s="40">
        <v>2.5488267322902401E-2</v>
      </c>
      <c r="EM409" s="40">
        <v>0.52512578746833105</v>
      </c>
      <c r="EN409" s="40">
        <v>0.63500856035518904</v>
      </c>
      <c r="EO409" s="40">
        <v>0.70700314608164505</v>
      </c>
      <c r="EP409" s="40">
        <v>0.67300931005146802</v>
      </c>
      <c r="EQ409" s="40">
        <v>0.40072850343998001</v>
      </c>
      <c r="ER409" s="40">
        <v>-0.26365530801535703</v>
      </c>
      <c r="ES409" s="40">
        <v>-0.27676182049555298</v>
      </c>
      <c r="ET409" s="40">
        <v>-0.14423417097512001</v>
      </c>
      <c r="EU409" s="40">
        <v>-6.2290369194919301E-2</v>
      </c>
      <c r="EV409" s="40">
        <v>-2.2548438954022001E-2</v>
      </c>
      <c r="EW409" s="40">
        <v>81.490010324765507</v>
      </c>
      <c r="EX409" s="40">
        <v>80.094865500747005</v>
      </c>
      <c r="EY409" s="40">
        <v>77.741386190863196</v>
      </c>
      <c r="EZ409" s="40">
        <v>76.254035602260402</v>
      </c>
      <c r="FA409" s="40">
        <v>75.552583248237198</v>
      </c>
      <c r="FB409" s="40">
        <v>74.081153763430294</v>
      </c>
      <c r="FC409" s="40">
        <v>73.354217792859401</v>
      </c>
      <c r="FD409" s="40">
        <v>73.790334530895095</v>
      </c>
      <c r="FE409" s="40">
        <v>77.387026302580395</v>
      </c>
      <c r="FF409" s="40">
        <v>83.060095577383393</v>
      </c>
      <c r="FG409" s="40">
        <v>87.410231907129102</v>
      </c>
      <c r="FH409" s="40">
        <v>91.750319639978699</v>
      </c>
      <c r="FI409" s="40">
        <v>94.195334463819805</v>
      </c>
      <c r="FJ409" s="40">
        <v>96.231986043480902</v>
      </c>
      <c r="FK409" s="40">
        <v>99.022748440316803</v>
      </c>
      <c r="FL409" s="40">
        <v>100.028317580866</v>
      </c>
      <c r="FM409" s="40">
        <v>100.887186675943</v>
      </c>
      <c r="FN409" s="40">
        <v>100.580458873278</v>
      </c>
      <c r="FO409" s="40">
        <v>99.120323616441993</v>
      </c>
      <c r="FP409" s="40">
        <v>94.948811268950394</v>
      </c>
      <c r="FQ409" s="40">
        <v>88.587990979330698</v>
      </c>
      <c r="FR409" s="40">
        <v>83.994960671118207</v>
      </c>
      <c r="FS409" s="40">
        <v>80.898609701069404</v>
      </c>
      <c r="FT409" s="40">
        <v>79.142474213202306</v>
      </c>
      <c r="FU409" s="40">
        <v>3.0578465796055599E-2</v>
      </c>
      <c r="FV409" s="40">
        <v>0</v>
      </c>
      <c r="FW409" s="40">
        <v>0</v>
      </c>
      <c r="FX409" s="41">
        <v>1</v>
      </c>
      <c r="FY409" s="22"/>
      <c r="FZ409" s="22"/>
    </row>
    <row r="410" spans="1:182" x14ac:dyDescent="0.2">
      <c r="A410" t="s">
        <v>42</v>
      </c>
      <c r="B410" t="s">
        <v>58</v>
      </c>
      <c r="C410" t="s">
        <v>3</v>
      </c>
      <c r="D410" t="s">
        <v>40</v>
      </c>
      <c r="E410" t="s">
        <v>1</v>
      </c>
      <c r="F410" s="22" t="s">
        <v>1</v>
      </c>
      <c r="G410" s="35">
        <v>43693</v>
      </c>
      <c r="H410" s="40">
        <v>7748</v>
      </c>
      <c r="I410" s="40">
        <v>8.5675975711244199</v>
      </c>
      <c r="J410" s="40">
        <v>7.44224242165921</v>
      </c>
      <c r="K410" s="40">
        <v>6.6348312443994502</v>
      </c>
      <c r="L410" s="40">
        <v>6.12418176643527</v>
      </c>
      <c r="M410" s="40">
        <v>5.8198382700890701</v>
      </c>
      <c r="N410" s="40">
        <v>5.8894339904670403</v>
      </c>
      <c r="O410" s="40">
        <v>6.07490303040165</v>
      </c>
      <c r="P410" s="40">
        <v>6.83606426420394</v>
      </c>
      <c r="Q410" s="40">
        <v>7.9469203156861896</v>
      </c>
      <c r="R410" s="40">
        <v>9.0019197175714094</v>
      </c>
      <c r="S410" s="40">
        <v>10.269550976353001</v>
      </c>
      <c r="T410" s="40">
        <v>12.0682098865997</v>
      </c>
      <c r="U410" s="40">
        <v>13.7805482243459</v>
      </c>
      <c r="V410" s="40">
        <v>15.4130394907181</v>
      </c>
      <c r="W410" s="40">
        <v>17.012283544512002</v>
      </c>
      <c r="X410" s="40">
        <v>18.777844605519299</v>
      </c>
      <c r="Y410" s="40">
        <v>20.2218374337941</v>
      </c>
      <c r="Z410" s="40">
        <v>21.2447462110838</v>
      </c>
      <c r="AA410" s="40">
        <v>21.140925845338799</v>
      </c>
      <c r="AB410" s="40">
        <v>19.317229704515199</v>
      </c>
      <c r="AC410" s="40">
        <v>17.092728477308199</v>
      </c>
      <c r="AD410" s="40">
        <v>15.336306032653701</v>
      </c>
      <c r="AE410" s="40">
        <v>12.8006559251921</v>
      </c>
      <c r="AF410" s="40">
        <v>10.4599600520149</v>
      </c>
      <c r="AG410" s="40">
        <v>-0.238399635651277</v>
      </c>
      <c r="AH410" s="40">
        <v>-0.245694496227266</v>
      </c>
      <c r="AI410" s="40">
        <v>-0.24695685809371201</v>
      </c>
      <c r="AJ410" s="40">
        <v>-0.23827786780428101</v>
      </c>
      <c r="AK410" s="40">
        <v>-0.28578975039301302</v>
      </c>
      <c r="AL410" s="40">
        <v>-0.22106430539528801</v>
      </c>
      <c r="AM410" s="40">
        <v>-0.24910429405453099</v>
      </c>
      <c r="AN410" s="40">
        <v>-0.16010560392067</v>
      </c>
      <c r="AO410" s="40">
        <v>9.0863243516978703E-3</v>
      </c>
      <c r="AP410" s="40">
        <v>-8.0494545969222397E-2</v>
      </c>
      <c r="AQ410" s="40">
        <v>-0.13616902124420699</v>
      </c>
      <c r="AR410" s="40">
        <v>-6.9350299330490597E-2</v>
      </c>
      <c r="AS410" s="40">
        <v>-4.4744905330694702E-2</v>
      </c>
      <c r="AT410" s="40">
        <v>6.1545762496388101E-2</v>
      </c>
      <c r="AU410" s="40">
        <v>1.80559787367892</v>
      </c>
      <c r="AV410" s="40">
        <v>2.4361964108066201</v>
      </c>
      <c r="AW410" s="40">
        <v>2.6460197413217701</v>
      </c>
      <c r="AX410" s="40">
        <v>2.47628329105898</v>
      </c>
      <c r="AY410" s="40">
        <v>1.92875347562521</v>
      </c>
      <c r="AZ410" s="40">
        <v>-0.54092365301471701</v>
      </c>
      <c r="BA410" s="40">
        <v>-0.97422344151709905</v>
      </c>
      <c r="BB410" s="40">
        <v>-0.89035498797442902</v>
      </c>
      <c r="BC410" s="40">
        <v>-0.54016942350285901</v>
      </c>
      <c r="BD410" s="40">
        <v>-0.27955234931214301</v>
      </c>
      <c r="BE410" s="40">
        <v>-0.19660222137088801</v>
      </c>
      <c r="BF410" s="40">
        <v>-0.19534734373141299</v>
      </c>
      <c r="BG410" s="40">
        <v>-0.19835704598127599</v>
      </c>
      <c r="BH410" s="40">
        <v>-0.185494585532235</v>
      </c>
      <c r="BI410" s="40">
        <v>-0.231797894848459</v>
      </c>
      <c r="BJ410" s="40">
        <v>-0.18359031301956</v>
      </c>
      <c r="BK410" s="40">
        <v>-0.20660368501407</v>
      </c>
      <c r="BL410" s="40">
        <v>-0.121808168675468</v>
      </c>
      <c r="BM410" s="40">
        <v>5.5318621682880001E-2</v>
      </c>
      <c r="BN410" s="40">
        <v>-1.9225488260520899E-2</v>
      </c>
      <c r="BO410" s="40">
        <v>-9.3069766182726693E-2</v>
      </c>
      <c r="BP410" s="40">
        <v>-3.7658493567951E-2</v>
      </c>
      <c r="BQ410" s="40">
        <v>-1.32796997332504E-2</v>
      </c>
      <c r="BR410" s="40">
        <v>0.13302107403649799</v>
      </c>
      <c r="BS410" s="40">
        <v>1.9360952108134299</v>
      </c>
      <c r="BT410" s="40">
        <v>2.56348558502311</v>
      </c>
      <c r="BU410" s="40">
        <v>2.8052803372727002</v>
      </c>
      <c r="BV410" s="40">
        <v>2.64126581584914</v>
      </c>
      <c r="BW410" s="40">
        <v>2.0942684002604701</v>
      </c>
      <c r="BX410" s="40">
        <v>-0.39868659454903899</v>
      </c>
      <c r="BY410" s="40">
        <v>-0.82446459168027897</v>
      </c>
      <c r="BZ410" s="40">
        <v>-0.72909897108892496</v>
      </c>
      <c r="CA410" s="40">
        <v>-0.40832563685336098</v>
      </c>
      <c r="CB410" s="40">
        <v>-0.17626085943609601</v>
      </c>
      <c r="CC410" s="40">
        <v>-0.16765345956650099</v>
      </c>
      <c r="CD410" s="40">
        <v>-0.16047705928380701</v>
      </c>
      <c r="CE410" s="40">
        <v>-0.16469696416035501</v>
      </c>
      <c r="CF410" s="40">
        <v>-0.14893704502274599</v>
      </c>
      <c r="CG410" s="40">
        <v>-0.194403300172073</v>
      </c>
      <c r="CH410" s="40">
        <v>-0.15763594005603099</v>
      </c>
      <c r="CI410" s="40">
        <v>-0.17716789266097799</v>
      </c>
      <c r="CJ410" s="40">
        <v>-9.52834816889713E-2</v>
      </c>
      <c r="CK410" s="40">
        <v>8.7338969978394895E-2</v>
      </c>
      <c r="CL410" s="40">
        <v>2.3209274466431399E-2</v>
      </c>
      <c r="CM410" s="40">
        <v>-6.3219353419114194E-2</v>
      </c>
      <c r="CN410" s="40">
        <v>-1.57088454386142E-2</v>
      </c>
      <c r="CO410" s="40">
        <v>8.5130058120267103E-3</v>
      </c>
      <c r="CP410" s="40">
        <v>0.18252465707607901</v>
      </c>
      <c r="CQ410" s="40">
        <v>2.02647726898266</v>
      </c>
      <c r="CR410" s="40">
        <v>2.6516456793282601</v>
      </c>
      <c r="CS410" s="40">
        <v>2.9155837408775298</v>
      </c>
      <c r="CT410" s="40">
        <v>2.7555322099374799</v>
      </c>
      <c r="CU410" s="40">
        <v>2.2089035328597002</v>
      </c>
      <c r="CV410" s="40">
        <v>-0.300173641148199</v>
      </c>
      <c r="CW410" s="40">
        <v>-0.72074206848919298</v>
      </c>
      <c r="CX410" s="40">
        <v>-0.61741354502339596</v>
      </c>
      <c r="CY410" s="40">
        <v>-0.31701103185169599</v>
      </c>
      <c r="CZ410" s="40">
        <v>-0.10472148820171601</v>
      </c>
      <c r="DA410" s="40">
        <v>-0.138704697762113</v>
      </c>
      <c r="DB410" s="40">
        <v>-0.125606774836201</v>
      </c>
      <c r="DC410" s="40">
        <v>-0.131036882339433</v>
      </c>
      <c r="DD410" s="40">
        <v>-0.112379504513257</v>
      </c>
      <c r="DE410" s="40">
        <v>-0.15700870549568699</v>
      </c>
      <c r="DF410" s="40">
        <v>-0.13168156709250201</v>
      </c>
      <c r="DG410" s="40">
        <v>-0.147732100307886</v>
      </c>
      <c r="DH410" s="40">
        <v>-6.8758794702474202E-2</v>
      </c>
      <c r="DI410" s="40">
        <v>0.11935931827391</v>
      </c>
      <c r="DJ410" s="40">
        <v>6.56440371933837E-2</v>
      </c>
      <c r="DK410" s="40">
        <v>-3.3368940655501701E-2</v>
      </c>
      <c r="DL410" s="40">
        <v>6.2408026907225696E-3</v>
      </c>
      <c r="DM410" s="40">
        <v>3.03057113573038E-2</v>
      </c>
      <c r="DN410" s="40">
        <v>0.23202824011565901</v>
      </c>
      <c r="DO410" s="40">
        <v>2.1168593271519001</v>
      </c>
      <c r="DP410" s="40">
        <v>2.7398057736334098</v>
      </c>
      <c r="DQ410" s="40">
        <v>3.0258871444823598</v>
      </c>
      <c r="DR410" s="40">
        <v>2.8697986040258199</v>
      </c>
      <c r="DS410" s="40">
        <v>2.3235386654589298</v>
      </c>
      <c r="DT410" s="40">
        <v>-0.20166068774735901</v>
      </c>
      <c r="DU410" s="40">
        <v>-0.61701954529810699</v>
      </c>
      <c r="DV410" s="40">
        <v>-0.50572811895786696</v>
      </c>
      <c r="DW410" s="40">
        <v>-0.22569642685003</v>
      </c>
      <c r="DX410" s="40">
        <v>-3.3182116967335397E-2</v>
      </c>
      <c r="DY410" s="40">
        <v>-9.6907283481724102E-2</v>
      </c>
      <c r="DZ410" s="40">
        <v>-7.5259622340347193E-2</v>
      </c>
      <c r="EA410" s="40">
        <v>-8.2437070226996895E-2</v>
      </c>
      <c r="EB410" s="40">
        <v>-5.9596222241210903E-2</v>
      </c>
      <c r="EC410" s="40">
        <v>-0.103016849951134</v>
      </c>
      <c r="ED410" s="40">
        <v>-9.4207574716773698E-2</v>
      </c>
      <c r="EE410" s="40">
        <v>-0.10523149126742599</v>
      </c>
      <c r="EF410" s="40">
        <v>-3.0461359457273001E-2</v>
      </c>
      <c r="EG410" s="40">
        <v>0.165591615605092</v>
      </c>
      <c r="EH410" s="40">
        <v>0.12691309490208499</v>
      </c>
      <c r="EI410" s="40">
        <v>9.7303144059789192E-3</v>
      </c>
      <c r="EJ410" s="40">
        <v>3.7932608453262101E-2</v>
      </c>
      <c r="EK410" s="40">
        <v>6.1770916954748102E-2</v>
      </c>
      <c r="EL410" s="40">
        <v>0.30350355165576898</v>
      </c>
      <c r="EM410" s="40">
        <v>2.2473566642864098</v>
      </c>
      <c r="EN410" s="40">
        <v>2.8670949478499002</v>
      </c>
      <c r="EO410" s="40">
        <v>3.18514774043329</v>
      </c>
      <c r="EP410" s="40">
        <v>3.0347811288159701</v>
      </c>
      <c r="EQ410" s="40">
        <v>2.4890535900941999</v>
      </c>
      <c r="ER410" s="40">
        <v>-5.9423629281681198E-2</v>
      </c>
      <c r="ES410" s="40">
        <v>-0.46726069546128701</v>
      </c>
      <c r="ET410" s="40">
        <v>-0.34447210207236301</v>
      </c>
      <c r="EU410" s="40">
        <v>-9.3852640200532605E-2</v>
      </c>
      <c r="EV410" s="40">
        <v>7.0109372908711706E-2</v>
      </c>
      <c r="EW410" s="40">
        <v>79.088736959144597</v>
      </c>
      <c r="EX410" s="40">
        <v>78.215289441934203</v>
      </c>
      <c r="EY410" s="40">
        <v>77.117704809443794</v>
      </c>
      <c r="EZ410" s="40">
        <v>75.640805753353405</v>
      </c>
      <c r="FA410" s="40">
        <v>74.661860377090704</v>
      </c>
      <c r="FB410" s="40">
        <v>73.304937190982002</v>
      </c>
      <c r="FC410" s="40">
        <v>72.720541269428196</v>
      </c>
      <c r="FD410" s="40">
        <v>72.762165550850497</v>
      </c>
      <c r="FE410" s="40">
        <v>77.546107260296694</v>
      </c>
      <c r="FF410" s="40">
        <v>82.880189728182401</v>
      </c>
      <c r="FG410" s="40">
        <v>87.282605095692105</v>
      </c>
      <c r="FH410" s="40">
        <v>91.534953041091995</v>
      </c>
      <c r="FI410" s="40">
        <v>94.013886588914403</v>
      </c>
      <c r="FJ410" s="40">
        <v>96.602032126043895</v>
      </c>
      <c r="FK410" s="40">
        <v>99.254796432542406</v>
      </c>
      <c r="FL410" s="40">
        <v>100.460102670862</v>
      </c>
      <c r="FM410" s="40">
        <v>101.410588819758</v>
      </c>
      <c r="FN410" s="40">
        <v>101.000236568806</v>
      </c>
      <c r="FO410" s="40">
        <v>99.726609259303103</v>
      </c>
      <c r="FP410" s="40">
        <v>95.469967590073594</v>
      </c>
      <c r="FQ410" s="40">
        <v>88.246291783965404</v>
      </c>
      <c r="FR410" s="40">
        <v>83.432743488443606</v>
      </c>
      <c r="FS410" s="40">
        <v>80.269179815949499</v>
      </c>
      <c r="FT410" s="40">
        <v>78.4133093610277</v>
      </c>
      <c r="FU410" s="40">
        <v>2.5485604344036999E-2</v>
      </c>
      <c r="FV410" s="40">
        <v>0</v>
      </c>
      <c r="FW410" s="40">
        <v>0</v>
      </c>
      <c r="FX410" s="41">
        <v>1</v>
      </c>
      <c r="FY410" s="22"/>
      <c r="FZ410" s="22"/>
    </row>
    <row r="411" spans="1:182" x14ac:dyDescent="0.2">
      <c r="A411" t="s">
        <v>42</v>
      </c>
      <c r="B411" t="s">
        <v>58</v>
      </c>
      <c r="C411" t="s">
        <v>3</v>
      </c>
      <c r="D411" t="s">
        <v>40</v>
      </c>
      <c r="E411" t="s">
        <v>1</v>
      </c>
      <c r="F411" s="22" t="s">
        <v>77</v>
      </c>
      <c r="G411" s="35">
        <v>43693</v>
      </c>
      <c r="H411" s="40">
        <v>6045</v>
      </c>
      <c r="I411" s="40">
        <v>6.8773475052365303</v>
      </c>
      <c r="J411" s="40">
        <v>5.9550760045730602</v>
      </c>
      <c r="K411" s="40">
        <v>5.3164524449511896</v>
      </c>
      <c r="L411" s="40">
        <v>4.8908439185174002</v>
      </c>
      <c r="M411" s="40">
        <v>4.6353642462372902</v>
      </c>
      <c r="N411" s="40">
        <v>4.7042639429668096</v>
      </c>
      <c r="O411" s="40">
        <v>4.7944836926083401</v>
      </c>
      <c r="P411" s="40">
        <v>5.4036038930240897</v>
      </c>
      <c r="Q411" s="40">
        <v>6.2180303783215498</v>
      </c>
      <c r="R411" s="40">
        <v>7.0454795490602704</v>
      </c>
      <c r="S411" s="40">
        <v>7.98823781866556</v>
      </c>
      <c r="T411" s="40">
        <v>9.3596217660458798</v>
      </c>
      <c r="U411" s="40">
        <v>10.6531003361807</v>
      </c>
      <c r="V411" s="40">
        <v>11.958078699241099</v>
      </c>
      <c r="W411" s="40">
        <v>13.239937393458399</v>
      </c>
      <c r="X411" s="40">
        <v>14.591060775272201</v>
      </c>
      <c r="Y411" s="40">
        <v>15.6286635195735</v>
      </c>
      <c r="Z411" s="40">
        <v>16.4313310760025</v>
      </c>
      <c r="AA411" s="40">
        <v>16.354185595125401</v>
      </c>
      <c r="AB411" s="40">
        <v>15.001794277207001</v>
      </c>
      <c r="AC411" s="40">
        <v>13.397405741299201</v>
      </c>
      <c r="AD411" s="40">
        <v>12.132735958385201</v>
      </c>
      <c r="AE411" s="40">
        <v>10.1830761915054</v>
      </c>
      <c r="AF411" s="40">
        <v>8.3659443931484994</v>
      </c>
      <c r="AG411" s="40">
        <v>-0.223007887159896</v>
      </c>
      <c r="AH411" s="40">
        <v>-0.28393830014680799</v>
      </c>
      <c r="AI411" s="40">
        <v>-0.23469678615766301</v>
      </c>
      <c r="AJ411" s="40">
        <v>-0.24519248906669699</v>
      </c>
      <c r="AK411" s="40">
        <v>-0.27762644359040101</v>
      </c>
      <c r="AL411" s="40">
        <v>-0.196235218822948</v>
      </c>
      <c r="AM411" s="40">
        <v>-0.245739957181697</v>
      </c>
      <c r="AN411" s="40">
        <v>-0.15848083899850601</v>
      </c>
      <c r="AO411" s="40">
        <v>-4.22244766724479E-2</v>
      </c>
      <c r="AP411" s="40">
        <v>-4.4578713971192903E-2</v>
      </c>
      <c r="AQ411" s="40">
        <v>-0.103598990191206</v>
      </c>
      <c r="AR411" s="40">
        <v>-9.1958020692018501E-4</v>
      </c>
      <c r="AS411" s="40">
        <v>-6.5059166750789807E-2</v>
      </c>
      <c r="AT411" s="40">
        <v>6.4050943374039299E-2</v>
      </c>
      <c r="AU411" s="40">
        <v>0.97406180034218404</v>
      </c>
      <c r="AV411" s="40">
        <v>1.3775137627595999</v>
      </c>
      <c r="AW411" s="40">
        <v>1.52593427806286</v>
      </c>
      <c r="AX411" s="40">
        <v>1.32929805370146</v>
      </c>
      <c r="AY411" s="40">
        <v>1.24545746558683</v>
      </c>
      <c r="AZ411" s="40">
        <v>-9.0361784422798005E-2</v>
      </c>
      <c r="BA411" s="40">
        <v>-0.40353549420489998</v>
      </c>
      <c r="BB411" s="40">
        <v>-0.45036527498703399</v>
      </c>
      <c r="BC411" s="40">
        <v>-0.371359214338292</v>
      </c>
      <c r="BD411" s="40">
        <v>-0.186459949260535</v>
      </c>
      <c r="BE411" s="40">
        <v>-0.184433205092179</v>
      </c>
      <c r="BF411" s="40">
        <v>-0.24220915924814701</v>
      </c>
      <c r="BG411" s="40">
        <v>-0.18902647985371099</v>
      </c>
      <c r="BH411" s="40">
        <v>-0.198374228935251</v>
      </c>
      <c r="BI411" s="40">
        <v>-0.22858358712443699</v>
      </c>
      <c r="BJ411" s="40">
        <v>-0.157063727272162</v>
      </c>
      <c r="BK411" s="40">
        <v>-0.20179526277922299</v>
      </c>
      <c r="BL411" s="40">
        <v>-0.118063556478591</v>
      </c>
      <c r="BM411" s="40">
        <v>-5.0406193806506096E-3</v>
      </c>
      <c r="BN411" s="40">
        <v>-1.9554864741481099E-3</v>
      </c>
      <c r="BO411" s="40">
        <v>-7.0623142238767103E-2</v>
      </c>
      <c r="BP411" s="40">
        <v>1.6674362574351599E-2</v>
      </c>
      <c r="BQ411" s="40">
        <v>-4.7487563292807199E-2</v>
      </c>
      <c r="BR411" s="40">
        <v>0.11243888739482701</v>
      </c>
      <c r="BS411" s="40">
        <v>1.0721719663595699</v>
      </c>
      <c r="BT411" s="40">
        <v>1.46070853103536</v>
      </c>
      <c r="BU411" s="40">
        <v>1.62481783665431</v>
      </c>
      <c r="BV411" s="40">
        <v>1.42906472023996</v>
      </c>
      <c r="BW411" s="40">
        <v>1.3463428706046101</v>
      </c>
      <c r="BX411" s="40">
        <v>1.41185091271376E-2</v>
      </c>
      <c r="BY411" s="40">
        <v>-0.28646108704138801</v>
      </c>
      <c r="BZ411" s="40">
        <v>-0.34703906118056399</v>
      </c>
      <c r="CA411" s="40">
        <v>-0.285720261628156</v>
      </c>
      <c r="CB411" s="40">
        <v>-0.12519741344670299</v>
      </c>
      <c r="CC411" s="40">
        <v>-0.15771649780097599</v>
      </c>
      <c r="CD411" s="40">
        <v>-0.213307683379966</v>
      </c>
      <c r="CE411" s="40">
        <v>-0.15739536483168001</v>
      </c>
      <c r="CF411" s="40">
        <v>-0.16594804458927501</v>
      </c>
      <c r="CG411" s="40">
        <v>-0.19461665413389401</v>
      </c>
      <c r="CH411" s="40">
        <v>-0.129933671551028</v>
      </c>
      <c r="CI411" s="40">
        <v>-0.17135930130347499</v>
      </c>
      <c r="CJ411" s="40">
        <v>-9.0070669727254901E-2</v>
      </c>
      <c r="CK411" s="40">
        <v>2.07128069075781E-2</v>
      </c>
      <c r="CL411" s="40">
        <v>2.7565231048444602E-2</v>
      </c>
      <c r="CM411" s="40">
        <v>-4.7784170400245497E-2</v>
      </c>
      <c r="CN411" s="40">
        <v>2.8859873748759798E-2</v>
      </c>
      <c r="CO411" s="40">
        <v>-3.5317524265657499E-2</v>
      </c>
      <c r="CP411" s="40">
        <v>0.14595223002088001</v>
      </c>
      <c r="CQ411" s="40">
        <v>1.1401227684731501</v>
      </c>
      <c r="CR411" s="40">
        <v>1.5183289741094199</v>
      </c>
      <c r="CS411" s="40">
        <v>1.6933042881087299</v>
      </c>
      <c r="CT411" s="40">
        <v>1.4981628095683199</v>
      </c>
      <c r="CU411" s="40">
        <v>1.4162157947957399</v>
      </c>
      <c r="CV411" s="40">
        <v>8.6481242164636096E-2</v>
      </c>
      <c r="CW411" s="40">
        <v>-0.20537570928019699</v>
      </c>
      <c r="CX411" s="40">
        <v>-0.27547564025775101</v>
      </c>
      <c r="CY411" s="40">
        <v>-0.22640698386049099</v>
      </c>
      <c r="CZ411" s="40">
        <v>-8.27671677642694E-2</v>
      </c>
      <c r="DA411" s="40">
        <v>-0.13099979050977301</v>
      </c>
      <c r="DB411" s="40">
        <v>-0.18440620751178499</v>
      </c>
      <c r="DC411" s="40">
        <v>-0.12576424980964901</v>
      </c>
      <c r="DD411" s="40">
        <v>-0.13352186024329801</v>
      </c>
      <c r="DE411" s="40">
        <v>-0.16064972114335199</v>
      </c>
      <c r="DF411" s="40">
        <v>-0.102803615829894</v>
      </c>
      <c r="DG411" s="40">
        <v>-0.14092333982772801</v>
      </c>
      <c r="DH411" s="40">
        <v>-6.20777829759184E-2</v>
      </c>
      <c r="DI411" s="40">
        <v>4.6466233195806901E-2</v>
      </c>
      <c r="DJ411" s="40">
        <v>5.7085948571037201E-2</v>
      </c>
      <c r="DK411" s="40">
        <v>-2.4945198561723898E-2</v>
      </c>
      <c r="DL411" s="40">
        <v>4.1045384923168102E-2</v>
      </c>
      <c r="DM411" s="40">
        <v>-2.3147485238507799E-2</v>
      </c>
      <c r="DN411" s="40">
        <v>0.179465572646934</v>
      </c>
      <c r="DO411" s="40">
        <v>1.20807357058674</v>
      </c>
      <c r="DP411" s="40">
        <v>1.57594941718348</v>
      </c>
      <c r="DQ411" s="40">
        <v>1.76179073956314</v>
      </c>
      <c r="DR411" s="40">
        <v>1.5672608988966701</v>
      </c>
      <c r="DS411" s="40">
        <v>1.4860887189868599</v>
      </c>
      <c r="DT411" s="40">
        <v>0.158843975202135</v>
      </c>
      <c r="DU411" s="40">
        <v>-0.12429033151900599</v>
      </c>
      <c r="DV411" s="40">
        <v>-0.203912219334938</v>
      </c>
      <c r="DW411" s="40">
        <v>-0.16709370609282601</v>
      </c>
      <c r="DX411" s="40">
        <v>-4.0336922081835903E-2</v>
      </c>
      <c r="DY411" s="40">
        <v>-9.2425108442055703E-2</v>
      </c>
      <c r="DZ411" s="40">
        <v>-0.14267706661312399</v>
      </c>
      <c r="EA411" s="40">
        <v>-8.0093943505697596E-2</v>
      </c>
      <c r="EB411" s="40">
        <v>-8.6703600111852297E-2</v>
      </c>
      <c r="EC411" s="40">
        <v>-0.11160686467738801</v>
      </c>
      <c r="ED411" s="40">
        <v>-6.3632124279107999E-2</v>
      </c>
      <c r="EE411" s="40">
        <v>-9.6978645425254001E-2</v>
      </c>
      <c r="EF411" s="40">
        <v>-2.1660500456003699E-2</v>
      </c>
      <c r="EG411" s="40">
        <v>8.3650090487604203E-2</v>
      </c>
      <c r="EH411" s="40">
        <v>9.9709176068081995E-2</v>
      </c>
      <c r="EI411" s="40">
        <v>8.0306493907146802E-3</v>
      </c>
      <c r="EJ411" s="40">
        <v>5.86393277044399E-2</v>
      </c>
      <c r="EK411" s="40">
        <v>-5.5758817805252499E-3</v>
      </c>
      <c r="EL411" s="40">
        <v>0.227853516667721</v>
      </c>
      <c r="EM411" s="40">
        <v>1.30618373660412</v>
      </c>
      <c r="EN411" s="40">
        <v>1.6591441854592399</v>
      </c>
      <c r="EO411" s="40">
        <v>1.8606742981545901</v>
      </c>
      <c r="EP411" s="40">
        <v>1.6670275654351701</v>
      </c>
      <c r="EQ411" s="40">
        <v>1.58697412400464</v>
      </c>
      <c r="ER411" s="40">
        <v>0.26332426875206999</v>
      </c>
      <c r="ES411" s="40">
        <v>-7.2159243554930598E-3</v>
      </c>
      <c r="ET411" s="40">
        <v>-0.100586005528467</v>
      </c>
      <c r="EU411" s="40">
        <v>-8.1454753382689302E-2</v>
      </c>
      <c r="EV411" s="40">
        <v>2.0925613731996501E-2</v>
      </c>
      <c r="EW411" s="40">
        <v>79.069236032465099</v>
      </c>
      <c r="EX411" s="40">
        <v>78.224766421291093</v>
      </c>
      <c r="EY411" s="40">
        <v>77.143462155530401</v>
      </c>
      <c r="EZ411" s="40">
        <v>75.654657417893503</v>
      </c>
      <c r="FA411" s="40">
        <v>74.673544261985697</v>
      </c>
      <c r="FB411" s="40">
        <v>73.306837485843701</v>
      </c>
      <c r="FC411" s="40">
        <v>72.706563797659499</v>
      </c>
      <c r="FD411" s="40">
        <v>72.750778595696502</v>
      </c>
      <c r="FE411" s="40">
        <v>77.567855794639499</v>
      </c>
      <c r="FF411" s="40">
        <v>82.908279067572707</v>
      </c>
      <c r="FG411" s="40">
        <v>87.326974801812</v>
      </c>
      <c r="FH411" s="40">
        <v>91.560234994337506</v>
      </c>
      <c r="FI411" s="40">
        <v>94.022449509248801</v>
      </c>
      <c r="FJ411" s="40">
        <v>96.606360890902195</v>
      </c>
      <c r="FK411" s="40">
        <v>99.225379860324693</v>
      </c>
      <c r="FL411" s="40">
        <v>100.426800207626</v>
      </c>
      <c r="FM411" s="40">
        <v>101.365043412609</v>
      </c>
      <c r="FN411" s="40">
        <v>100.969434220461</v>
      </c>
      <c r="FO411" s="40">
        <v>99.7086400528501</v>
      </c>
      <c r="FP411" s="40">
        <v>95.461801623254104</v>
      </c>
      <c r="FQ411" s="40">
        <v>88.261159871649696</v>
      </c>
      <c r="FR411" s="40">
        <v>83.447480181200405</v>
      </c>
      <c r="FS411" s="40">
        <v>80.336730841827105</v>
      </c>
      <c r="FT411" s="40">
        <v>78.495528973197395</v>
      </c>
      <c r="FU411" s="40">
        <v>2.1011267802586799E-2</v>
      </c>
      <c r="FV411" s="40">
        <v>0</v>
      </c>
      <c r="FW411" s="40">
        <v>0</v>
      </c>
      <c r="FX411" s="41">
        <v>1</v>
      </c>
      <c r="FY411" s="22"/>
      <c r="FZ411" s="22"/>
    </row>
    <row r="412" spans="1:182" x14ac:dyDescent="0.2">
      <c r="A412" t="s">
        <v>42</v>
      </c>
      <c r="B412" t="s">
        <v>58</v>
      </c>
      <c r="C412" t="s">
        <v>3</v>
      </c>
      <c r="D412" t="s">
        <v>40</v>
      </c>
      <c r="E412" t="s">
        <v>1</v>
      </c>
      <c r="F412" s="22" t="s">
        <v>78</v>
      </c>
      <c r="G412" s="35">
        <v>43693</v>
      </c>
      <c r="H412" s="40">
        <v>1703</v>
      </c>
      <c r="I412" s="40">
        <v>1.62239126938052</v>
      </c>
      <c r="J412" s="40">
        <v>1.3997110193518301</v>
      </c>
      <c r="K412" s="40">
        <v>1.2582351507230001</v>
      </c>
      <c r="L412" s="40">
        <v>1.1729808950218601</v>
      </c>
      <c r="M412" s="40">
        <v>1.13683348195352</v>
      </c>
      <c r="N412" s="40">
        <v>1.1487526505162899</v>
      </c>
      <c r="O412" s="40">
        <v>1.21670674899591</v>
      </c>
      <c r="P412" s="40">
        <v>1.4015456413540299</v>
      </c>
      <c r="Q412" s="40">
        <v>1.6971169247334801</v>
      </c>
      <c r="R412" s="40">
        <v>1.94399208347131</v>
      </c>
      <c r="S412" s="40">
        <v>2.2379311551642198</v>
      </c>
      <c r="T412" s="40">
        <v>2.6836359691688201</v>
      </c>
      <c r="U412" s="40">
        <v>3.07577809842845</v>
      </c>
      <c r="V412" s="40">
        <v>3.4232470769346302</v>
      </c>
      <c r="W412" s="40">
        <v>3.7391452982575402</v>
      </c>
      <c r="X412" s="40">
        <v>4.1171154752483803</v>
      </c>
      <c r="Y412" s="40">
        <v>4.4666965647744501</v>
      </c>
      <c r="Z412" s="40">
        <v>4.6849935314841504</v>
      </c>
      <c r="AA412" s="40">
        <v>4.6668809365974404</v>
      </c>
      <c r="AB412" s="40">
        <v>4.2272526160160497</v>
      </c>
      <c r="AC412" s="40">
        <v>3.6222340544751099</v>
      </c>
      <c r="AD412" s="40">
        <v>3.1529935944179499</v>
      </c>
      <c r="AE412" s="40">
        <v>2.5465913815151602</v>
      </c>
      <c r="AF412" s="40">
        <v>2.0316008943363202</v>
      </c>
      <c r="AG412" s="40">
        <v>-9.0542473515811794E-2</v>
      </c>
      <c r="AH412" s="40">
        <v>-4.9520788319406997E-2</v>
      </c>
      <c r="AI412" s="40">
        <v>-3.99688925063457E-2</v>
      </c>
      <c r="AJ412" s="40">
        <v>-2.16737708917202E-2</v>
      </c>
      <c r="AK412" s="40">
        <v>-1.38060898597363E-2</v>
      </c>
      <c r="AL412" s="40">
        <v>-1.45371142033664E-2</v>
      </c>
      <c r="AM412" s="40">
        <v>-1.1487340670512301E-2</v>
      </c>
      <c r="AN412" s="40">
        <v>-2.8504380569759499E-2</v>
      </c>
      <c r="AO412" s="40">
        <v>-3.9536722107767402E-2</v>
      </c>
      <c r="AP412" s="40">
        <v>-8.5585993513336206E-2</v>
      </c>
      <c r="AQ412" s="40">
        <v>-4.3231252117381602E-2</v>
      </c>
      <c r="AR412" s="40">
        <v>-1.69442107691904E-2</v>
      </c>
      <c r="AS412" s="40">
        <v>-2.04427697040095E-2</v>
      </c>
      <c r="AT412" s="40">
        <v>-3.0843987511465401E-2</v>
      </c>
      <c r="AU412" s="40">
        <v>0.83036206476973295</v>
      </c>
      <c r="AV412" s="40">
        <v>1.02600843371886</v>
      </c>
      <c r="AW412" s="40">
        <v>1.1134508573191799</v>
      </c>
      <c r="AX412" s="40">
        <v>1.0692939419259799</v>
      </c>
      <c r="AY412" s="40">
        <v>0.61840136579995397</v>
      </c>
      <c r="AZ412" s="40">
        <v>-0.56652463610000003</v>
      </c>
      <c r="BA412" s="40">
        <v>-0.56730282340968896</v>
      </c>
      <c r="BB412" s="40">
        <v>-0.388849599328979</v>
      </c>
      <c r="BC412" s="40">
        <v>-0.18857673954661</v>
      </c>
      <c r="BD412" s="40">
        <v>-8.3054802776907397E-2</v>
      </c>
      <c r="BE412" s="40">
        <v>-7.4172530507351994E-2</v>
      </c>
      <c r="BF412" s="40">
        <v>-3.6075207275895298E-2</v>
      </c>
      <c r="BG412" s="40">
        <v>-2.5374968499249501E-2</v>
      </c>
      <c r="BH412" s="40">
        <v>-9.2488495339839993E-3</v>
      </c>
      <c r="BI412" s="40">
        <v>-3.3859136909322198E-3</v>
      </c>
      <c r="BJ412" s="40">
        <v>-5.9037727020986204E-3</v>
      </c>
      <c r="BK412" s="40">
        <v>3.8153902817064599E-3</v>
      </c>
      <c r="BL412" s="40">
        <v>-1.3502704322202699E-2</v>
      </c>
      <c r="BM412" s="40">
        <v>-2.30248758363285E-2</v>
      </c>
      <c r="BN412" s="40">
        <v>-6.3927392279855597E-2</v>
      </c>
      <c r="BO412" s="40">
        <v>-2.28015999415669E-2</v>
      </c>
      <c r="BP412" s="40">
        <v>-5.8996028065975998E-3</v>
      </c>
      <c r="BQ412" s="40">
        <v>-9.3464445741469095E-3</v>
      </c>
      <c r="BR412" s="40">
        <v>-3.3549669635727698E-4</v>
      </c>
      <c r="BS412" s="40">
        <v>0.868657301199664</v>
      </c>
      <c r="BT412" s="40">
        <v>1.0659503014251901</v>
      </c>
      <c r="BU412" s="40">
        <v>1.1605022260545701</v>
      </c>
      <c r="BV412" s="40">
        <v>1.1266056659585799</v>
      </c>
      <c r="BW412" s="40">
        <v>0.67524552027005802</v>
      </c>
      <c r="BX412" s="40">
        <v>-0.52174175547852297</v>
      </c>
      <c r="BY412" s="40">
        <v>-0.528550268845696</v>
      </c>
      <c r="BZ412" s="40">
        <v>-0.34185947461711602</v>
      </c>
      <c r="CA412" s="40">
        <v>-0.14455273359066201</v>
      </c>
      <c r="CB412" s="40">
        <v>-5.3863196855270599E-2</v>
      </c>
      <c r="CC412" s="40">
        <v>-6.2834757846959494E-2</v>
      </c>
      <c r="CD412" s="40">
        <v>-2.67628388040296E-2</v>
      </c>
      <c r="CE412" s="40">
        <v>-1.5267261188968E-2</v>
      </c>
      <c r="CF412" s="40">
        <v>-6.4338685128147296E-4</v>
      </c>
      <c r="CG412" s="40">
        <v>3.83106858091111E-3</v>
      </c>
      <c r="CH412" s="40">
        <v>7.5653322189977906E-5</v>
      </c>
      <c r="CI412" s="40">
        <v>1.44140151229625E-2</v>
      </c>
      <c r="CJ412" s="40">
        <v>-3.1125890523015899E-3</v>
      </c>
      <c r="CK412" s="40">
        <v>-1.1588821408272399E-2</v>
      </c>
      <c r="CL412" s="40">
        <v>-4.8926711043494803E-2</v>
      </c>
      <c r="CM412" s="40">
        <v>-8.65208507883484E-3</v>
      </c>
      <c r="CN412" s="40">
        <v>1.7498590234359399E-3</v>
      </c>
      <c r="CO412" s="40">
        <v>-1.6611635916067701E-3</v>
      </c>
      <c r="CP412" s="40">
        <v>2.0794591105085299E-2</v>
      </c>
      <c r="CQ412" s="40">
        <v>0.895180465293403</v>
      </c>
      <c r="CR412" s="40">
        <v>1.09361391732487</v>
      </c>
      <c r="CS412" s="40">
        <v>1.1930898607095199</v>
      </c>
      <c r="CT412" s="40">
        <v>1.1662995914365699</v>
      </c>
      <c r="CU412" s="40">
        <v>0.71461560849340799</v>
      </c>
      <c r="CV412" s="40">
        <v>-0.490725268780836</v>
      </c>
      <c r="CW412" s="40">
        <v>-0.50171036760541998</v>
      </c>
      <c r="CX412" s="40">
        <v>-0.30931425738628798</v>
      </c>
      <c r="CY412" s="40">
        <v>-0.114061841174582</v>
      </c>
      <c r="CZ412" s="40">
        <v>-3.3645179519459299E-2</v>
      </c>
      <c r="DA412" s="40">
        <v>-5.1496985186567E-2</v>
      </c>
      <c r="DB412" s="40">
        <v>-1.7450470332164E-2</v>
      </c>
      <c r="DC412" s="40">
        <v>-5.1595538786864898E-3</v>
      </c>
      <c r="DD412" s="40">
        <v>7.9620758314210595E-3</v>
      </c>
      <c r="DE412" s="40">
        <v>1.10480508527544E-2</v>
      </c>
      <c r="DF412" s="40">
        <v>6.0550793464785799E-3</v>
      </c>
      <c r="DG412" s="40">
        <v>2.50126399642185E-2</v>
      </c>
      <c r="DH412" s="40">
        <v>7.2775262175995099E-3</v>
      </c>
      <c r="DI412" s="40">
        <v>-1.5276698021635099E-4</v>
      </c>
      <c r="DJ412" s="40">
        <v>-3.3926029807133898E-2</v>
      </c>
      <c r="DK412" s="40">
        <v>5.4974297838972603E-3</v>
      </c>
      <c r="DL412" s="40">
        <v>9.3993208534694801E-3</v>
      </c>
      <c r="DM412" s="40">
        <v>6.0241173909333697E-3</v>
      </c>
      <c r="DN412" s="40">
        <v>4.1924678906527998E-2</v>
      </c>
      <c r="DO412" s="40">
        <v>0.92170362938714201</v>
      </c>
      <c r="DP412" s="40">
        <v>1.1212775332245599</v>
      </c>
      <c r="DQ412" s="40">
        <v>1.22567749536448</v>
      </c>
      <c r="DR412" s="40">
        <v>1.2059935169145599</v>
      </c>
      <c r="DS412" s="40">
        <v>0.75398569671675797</v>
      </c>
      <c r="DT412" s="40">
        <v>-0.45970878208314803</v>
      </c>
      <c r="DU412" s="40">
        <v>-0.47487046636514402</v>
      </c>
      <c r="DV412" s="40">
        <v>-0.27676904015546</v>
      </c>
      <c r="DW412" s="40">
        <v>-8.35709487585021E-2</v>
      </c>
      <c r="DX412" s="40">
        <v>-1.34271621836479E-2</v>
      </c>
      <c r="DY412" s="40">
        <v>-3.51270421781072E-2</v>
      </c>
      <c r="DZ412" s="40">
        <v>-4.0048892886522698E-3</v>
      </c>
      <c r="EA412" s="40">
        <v>9.4343701284097196E-3</v>
      </c>
      <c r="EB412" s="40">
        <v>2.0386997189157301E-2</v>
      </c>
      <c r="EC412" s="40">
        <v>2.1468227021558501E-2</v>
      </c>
      <c r="ED412" s="40">
        <v>1.46884208477464E-2</v>
      </c>
      <c r="EE412" s="40">
        <v>4.0315370916437297E-2</v>
      </c>
      <c r="EF412" s="40">
        <v>2.22792024651563E-2</v>
      </c>
      <c r="EG412" s="40">
        <v>1.63590792912225E-2</v>
      </c>
      <c r="EH412" s="40">
        <v>-1.2267428573653301E-2</v>
      </c>
      <c r="EI412" s="40">
        <v>2.5927081959711998E-2</v>
      </c>
      <c r="EJ412" s="40">
        <v>2.0443928816062301E-2</v>
      </c>
      <c r="EK412" s="40">
        <v>1.7120442520796E-2</v>
      </c>
      <c r="EL412" s="40">
        <v>7.2433169721636104E-2</v>
      </c>
      <c r="EM412" s="40">
        <v>0.95999886581707305</v>
      </c>
      <c r="EN412" s="40">
        <v>1.1612194009308801</v>
      </c>
      <c r="EO412" s="40">
        <v>1.27272886409986</v>
      </c>
      <c r="EP412" s="40">
        <v>1.2633052409471499</v>
      </c>
      <c r="EQ412" s="40">
        <v>0.81082985118686202</v>
      </c>
      <c r="ER412" s="40">
        <v>-0.41492590146167102</v>
      </c>
      <c r="ES412" s="40">
        <v>-0.436117911801151</v>
      </c>
      <c r="ET412" s="40">
        <v>-0.22977891544359699</v>
      </c>
      <c r="EU412" s="40">
        <v>-3.9546942802553699E-2</v>
      </c>
      <c r="EV412" s="40">
        <v>1.5764443737988899E-2</v>
      </c>
      <c r="EW412" s="40">
        <v>79.046550481556693</v>
      </c>
      <c r="EX412" s="40">
        <v>78.055755749197402</v>
      </c>
      <c r="EY412" s="40">
        <v>76.895629954792597</v>
      </c>
      <c r="EZ412" s="40">
        <v>75.510319072266299</v>
      </c>
      <c r="FA412" s="40">
        <v>74.552185022603695</v>
      </c>
      <c r="FB412" s="40">
        <v>73.263644106663193</v>
      </c>
      <c r="FC412" s="40">
        <v>72.758599226888506</v>
      </c>
      <c r="FD412" s="40">
        <v>72.777959771997601</v>
      </c>
      <c r="FE412" s="40">
        <v>77.438544191836499</v>
      </c>
      <c r="FF412" s="40">
        <v>82.744512874271095</v>
      </c>
      <c r="FG412" s="40">
        <v>87.084387079866303</v>
      </c>
      <c r="FH412" s="40">
        <v>91.439657996462003</v>
      </c>
      <c r="FI412" s="40">
        <v>93.981163598244095</v>
      </c>
      <c r="FJ412" s="40">
        <v>96.575509401821407</v>
      </c>
      <c r="FK412" s="40">
        <v>99.372174539736605</v>
      </c>
      <c r="FL412" s="40">
        <v>100.584288802988</v>
      </c>
      <c r="FM412" s="40">
        <v>101.590971630741</v>
      </c>
      <c r="FN412" s="40">
        <v>101.10279761514801</v>
      </c>
      <c r="FO412" s="40">
        <v>99.773406276616697</v>
      </c>
      <c r="FP412" s="40">
        <v>95.427406145580804</v>
      </c>
      <c r="FQ412" s="40">
        <v>88.039212474611801</v>
      </c>
      <c r="FR412" s="40">
        <v>83.206938347638101</v>
      </c>
      <c r="FS412" s="40">
        <v>79.760794077180094</v>
      </c>
      <c r="FT412" s="40">
        <v>77.829162025814099</v>
      </c>
      <c r="FU412" s="40">
        <v>3.7139616365287703E-2</v>
      </c>
      <c r="FV412" s="40">
        <v>0</v>
      </c>
      <c r="FW412" s="40">
        <v>0</v>
      </c>
      <c r="FX412" s="41">
        <v>1</v>
      </c>
      <c r="FY412" s="22"/>
      <c r="FZ412" s="22"/>
    </row>
    <row r="413" spans="1:182" x14ac:dyDescent="0.2">
      <c r="A413" t="s">
        <v>42</v>
      </c>
      <c r="B413" t="s">
        <v>58</v>
      </c>
      <c r="C413" t="s">
        <v>3</v>
      </c>
      <c r="D413" t="s">
        <v>40</v>
      </c>
      <c r="E413" t="s">
        <v>77</v>
      </c>
      <c r="F413" s="22" t="s">
        <v>1</v>
      </c>
      <c r="G413" s="35">
        <v>43693</v>
      </c>
      <c r="H413" s="40">
        <v>5510</v>
      </c>
      <c r="I413" s="40">
        <v>6.0976517979734002</v>
      </c>
      <c r="J413" s="40">
        <v>5.2907603784378896</v>
      </c>
      <c r="K413" s="40">
        <v>4.7264818160928703</v>
      </c>
      <c r="L413" s="40">
        <v>4.3836445029722997</v>
      </c>
      <c r="M413" s="40">
        <v>4.1965223658681197</v>
      </c>
      <c r="N413" s="40">
        <v>4.3148436910150796</v>
      </c>
      <c r="O413" s="40">
        <v>4.5035273746561204</v>
      </c>
      <c r="P413" s="40">
        <v>5.0936476934543</v>
      </c>
      <c r="Q413" s="40">
        <v>5.8857569692918297</v>
      </c>
      <c r="R413" s="40">
        <v>6.5533087251656097</v>
      </c>
      <c r="S413" s="40">
        <v>7.3670553755414296</v>
      </c>
      <c r="T413" s="40">
        <v>8.5795161625696306</v>
      </c>
      <c r="U413" s="40">
        <v>9.7232748213955205</v>
      </c>
      <c r="V413" s="40">
        <v>10.941271404516099</v>
      </c>
      <c r="W413" s="40">
        <v>12.084039720825499</v>
      </c>
      <c r="X413" s="40">
        <v>13.3235565537422</v>
      </c>
      <c r="Y413" s="40">
        <v>14.4274387390172</v>
      </c>
      <c r="Z413" s="40">
        <v>15.2514816408509</v>
      </c>
      <c r="AA413" s="40">
        <v>15.2791699561734</v>
      </c>
      <c r="AB413" s="40">
        <v>13.924903762773599</v>
      </c>
      <c r="AC413" s="40">
        <v>12.3082865891084</v>
      </c>
      <c r="AD413" s="40">
        <v>11.034273334528599</v>
      </c>
      <c r="AE413" s="40">
        <v>9.1473919004381496</v>
      </c>
      <c r="AF413" s="40">
        <v>7.4371222989361501</v>
      </c>
      <c r="AG413" s="40">
        <v>-0.270834612609407</v>
      </c>
      <c r="AH413" s="40">
        <v>-0.27430896587171399</v>
      </c>
      <c r="AI413" s="40">
        <v>-0.228924591148218</v>
      </c>
      <c r="AJ413" s="40">
        <v>-0.206809631775729</v>
      </c>
      <c r="AK413" s="40">
        <v>-0.212354161234872</v>
      </c>
      <c r="AL413" s="40">
        <v>-0.14531331393011701</v>
      </c>
      <c r="AM413" s="40">
        <v>-0.13626727500657401</v>
      </c>
      <c r="AN413" s="40">
        <v>-5.4573020168337601E-2</v>
      </c>
      <c r="AO413" s="40">
        <v>-7.8483202957275906E-3</v>
      </c>
      <c r="AP413" s="40">
        <v>-6.8094213878709106E-2</v>
      </c>
      <c r="AQ413" s="40">
        <v>-7.2222767660581805E-2</v>
      </c>
      <c r="AR413" s="40">
        <v>-2.6769372965924802E-2</v>
      </c>
      <c r="AS413" s="40">
        <v>-6.2577190542235803E-2</v>
      </c>
      <c r="AT413" s="40">
        <v>6.5919735772180493E-2</v>
      </c>
      <c r="AU413" s="40">
        <v>1.53527836097284</v>
      </c>
      <c r="AV413" s="40">
        <v>2.00214857122055</v>
      </c>
      <c r="AW413" s="40">
        <v>2.1431271284309901</v>
      </c>
      <c r="AX413" s="40">
        <v>2.0101972564274102</v>
      </c>
      <c r="AY413" s="40">
        <v>1.60723210787777</v>
      </c>
      <c r="AZ413" s="40">
        <v>-0.40590308983567203</v>
      </c>
      <c r="BA413" s="40">
        <v>-0.781660724146226</v>
      </c>
      <c r="BB413" s="40">
        <v>-0.68464356176852303</v>
      </c>
      <c r="BC413" s="40">
        <v>-0.49963375015501899</v>
      </c>
      <c r="BD413" s="40">
        <v>-0.28075096794848903</v>
      </c>
      <c r="BE413" s="40">
        <v>-0.22712521281246201</v>
      </c>
      <c r="BF413" s="40">
        <v>-0.232605286525812</v>
      </c>
      <c r="BG413" s="40">
        <v>-0.18127189756496401</v>
      </c>
      <c r="BH413" s="40">
        <v>-0.162632188454882</v>
      </c>
      <c r="BI413" s="40">
        <v>-0.16653087024642099</v>
      </c>
      <c r="BJ413" s="40">
        <v>-0.11859605178679999</v>
      </c>
      <c r="BK413" s="40">
        <v>-9.8511284513656996E-2</v>
      </c>
      <c r="BL413" s="40">
        <v>-2.8139058259128501E-2</v>
      </c>
      <c r="BM413" s="40">
        <v>3.2254120451988902E-2</v>
      </c>
      <c r="BN413" s="40">
        <v>-3.3954708790659101E-2</v>
      </c>
      <c r="BO413" s="40">
        <v>-3.7476659538780203E-2</v>
      </c>
      <c r="BP413" s="40">
        <v>-2.9565386862796098E-3</v>
      </c>
      <c r="BQ413" s="40">
        <v>-3.8875116756255899E-2</v>
      </c>
      <c r="BR413" s="40">
        <v>0.122948581568582</v>
      </c>
      <c r="BS413" s="40">
        <v>1.61796195737163</v>
      </c>
      <c r="BT413" s="40">
        <v>2.1061794133273799</v>
      </c>
      <c r="BU413" s="40">
        <v>2.2554968803629198</v>
      </c>
      <c r="BV413" s="40">
        <v>2.1288470037108902</v>
      </c>
      <c r="BW413" s="40">
        <v>1.72790620264763</v>
      </c>
      <c r="BX413" s="40">
        <v>-0.31078685701155701</v>
      </c>
      <c r="BY413" s="40">
        <v>-0.682075781745061</v>
      </c>
      <c r="BZ413" s="40">
        <v>-0.57743051780275001</v>
      </c>
      <c r="CA413" s="40">
        <v>-0.39363887216256399</v>
      </c>
      <c r="CB413" s="40">
        <v>-0.200665319050918</v>
      </c>
      <c r="CC413" s="40">
        <v>-0.19685221566373201</v>
      </c>
      <c r="CD413" s="40">
        <v>-0.20372144525150801</v>
      </c>
      <c r="CE413" s="40">
        <v>-0.14826778715217401</v>
      </c>
      <c r="CF413" s="40">
        <v>-0.13203502578728499</v>
      </c>
      <c r="CG413" s="40">
        <v>-0.13479379849793799</v>
      </c>
      <c r="CH413" s="40">
        <v>-0.100091757414334</v>
      </c>
      <c r="CI413" s="40">
        <v>-7.2361600513204893E-2</v>
      </c>
      <c r="CJ413" s="40">
        <v>-9.8309767657962805E-3</v>
      </c>
      <c r="CK413" s="40">
        <v>6.0028948750993898E-2</v>
      </c>
      <c r="CL413" s="40">
        <v>-1.03097915648268E-2</v>
      </c>
      <c r="CM413" s="40">
        <v>-1.3411610899648299E-2</v>
      </c>
      <c r="CN413" s="40">
        <v>1.3536157795479301E-2</v>
      </c>
      <c r="CO413" s="40">
        <v>-2.2459132655003201E-2</v>
      </c>
      <c r="CP413" s="40">
        <v>0.16244658644190499</v>
      </c>
      <c r="CQ413" s="40">
        <v>1.6752283643608601</v>
      </c>
      <c r="CR413" s="40">
        <v>2.1782308576645399</v>
      </c>
      <c r="CS413" s="40">
        <v>2.3333238282423601</v>
      </c>
      <c r="CT413" s="40">
        <v>2.2110234572402501</v>
      </c>
      <c r="CU413" s="40">
        <v>1.8114847130793701</v>
      </c>
      <c r="CV413" s="40">
        <v>-0.24490964390730299</v>
      </c>
      <c r="CW413" s="40">
        <v>-0.61310355400063998</v>
      </c>
      <c r="CX413" s="40">
        <v>-0.50317509015193795</v>
      </c>
      <c r="CY413" s="40">
        <v>-0.32022714255400903</v>
      </c>
      <c r="CZ413" s="40">
        <v>-0.145198242586972</v>
      </c>
      <c r="DA413" s="40">
        <v>-0.16657921851500301</v>
      </c>
      <c r="DB413" s="40">
        <v>-0.17483760397720399</v>
      </c>
      <c r="DC413" s="40">
        <v>-0.11526367673938499</v>
      </c>
      <c r="DD413" s="40">
        <v>-0.101437863119688</v>
      </c>
      <c r="DE413" s="40">
        <v>-0.103056726749454</v>
      </c>
      <c r="DF413" s="40">
        <v>-8.1587463041866898E-2</v>
      </c>
      <c r="DG413" s="40">
        <v>-4.62119165127527E-2</v>
      </c>
      <c r="DH413" s="40">
        <v>8.4771047275359508E-3</v>
      </c>
      <c r="DI413" s="40">
        <v>8.7803777049998893E-2</v>
      </c>
      <c r="DJ413" s="40">
        <v>1.33351256610055E-2</v>
      </c>
      <c r="DK413" s="40">
        <v>1.0653437739483599E-2</v>
      </c>
      <c r="DL413" s="40">
        <v>3.0028854277238101E-2</v>
      </c>
      <c r="DM413" s="40">
        <v>-6.0431485537505896E-3</v>
      </c>
      <c r="DN413" s="40">
        <v>0.20194459131522899</v>
      </c>
      <c r="DO413" s="40">
        <v>1.7324947713501</v>
      </c>
      <c r="DP413" s="40">
        <v>2.2502823020017</v>
      </c>
      <c r="DQ413" s="40">
        <v>2.4111507761218101</v>
      </c>
      <c r="DR413" s="40">
        <v>2.2931999107696202</v>
      </c>
      <c r="DS413" s="40">
        <v>1.8950632235111</v>
      </c>
      <c r="DT413" s="40">
        <v>-0.17903243080305001</v>
      </c>
      <c r="DU413" s="40">
        <v>-0.54413132625621996</v>
      </c>
      <c r="DV413" s="40">
        <v>-0.42891966250112601</v>
      </c>
      <c r="DW413" s="40">
        <v>-0.246815412945454</v>
      </c>
      <c r="DX413" s="40">
        <v>-8.9731166123025702E-2</v>
      </c>
      <c r="DY413" s="40">
        <v>-0.12286981871805799</v>
      </c>
      <c r="DZ413" s="40">
        <v>-0.133133924631302</v>
      </c>
      <c r="EA413" s="40">
        <v>-6.7610983156130594E-2</v>
      </c>
      <c r="EB413" s="40">
        <v>-5.7260419798841299E-2</v>
      </c>
      <c r="EC413" s="40">
        <v>-5.7233435761003197E-2</v>
      </c>
      <c r="ED413" s="40">
        <v>-5.4870200898549597E-2</v>
      </c>
      <c r="EE413" s="40">
        <v>-8.4559260198355194E-3</v>
      </c>
      <c r="EF413" s="40">
        <v>3.4911066636745001E-2</v>
      </c>
      <c r="EG413" s="40">
        <v>0.12790621779771499</v>
      </c>
      <c r="EH413" s="40">
        <v>4.7474630749055502E-2</v>
      </c>
      <c r="EI413" s="40">
        <v>4.53995458612853E-2</v>
      </c>
      <c r="EJ413" s="40">
        <v>5.3841688556883399E-2</v>
      </c>
      <c r="EK413" s="40">
        <v>1.7658925232229301E-2</v>
      </c>
      <c r="EL413" s="40">
        <v>0.25897343711163001</v>
      </c>
      <c r="EM413" s="40">
        <v>1.81517836774889</v>
      </c>
      <c r="EN413" s="40">
        <v>2.3543131441085299</v>
      </c>
      <c r="EO413" s="40">
        <v>2.5235205280537398</v>
      </c>
      <c r="EP413" s="40">
        <v>2.4118496580531001</v>
      </c>
      <c r="EQ413" s="40">
        <v>2.0157373182809599</v>
      </c>
      <c r="ER413" s="40">
        <v>-8.3916197978934695E-2</v>
      </c>
      <c r="ES413" s="40">
        <v>-0.44454638385505502</v>
      </c>
      <c r="ET413" s="40">
        <v>-0.32170661853535298</v>
      </c>
      <c r="EU413" s="40">
        <v>-0.14082053495299901</v>
      </c>
      <c r="EV413" s="40">
        <v>-9.6455172254540002E-3</v>
      </c>
      <c r="EW413" s="40">
        <v>78.752257728377899</v>
      </c>
      <c r="EX413" s="40">
        <v>77.931647893613899</v>
      </c>
      <c r="EY413" s="40">
        <v>76.895821961990805</v>
      </c>
      <c r="EZ413" s="40">
        <v>75.489368828462304</v>
      </c>
      <c r="FA413" s="40">
        <v>74.550687242594194</v>
      </c>
      <c r="FB413" s="40">
        <v>73.334032154021699</v>
      </c>
      <c r="FC413" s="40">
        <v>72.728601200813799</v>
      </c>
      <c r="FD413" s="40">
        <v>72.719992060735393</v>
      </c>
      <c r="FE413" s="40">
        <v>77.497432144097701</v>
      </c>
      <c r="FF413" s="40">
        <v>82.832034932764401</v>
      </c>
      <c r="FG413" s="40">
        <v>87.296209001141307</v>
      </c>
      <c r="FH413" s="40">
        <v>91.597690170198007</v>
      </c>
      <c r="FI413" s="40">
        <v>94.034796308241994</v>
      </c>
      <c r="FJ413" s="40">
        <v>96.592120279859103</v>
      </c>
      <c r="FK413" s="40">
        <v>99.221890041184906</v>
      </c>
      <c r="FL413" s="40">
        <v>100.37644519426399</v>
      </c>
      <c r="FM413" s="40">
        <v>101.30595941051</v>
      </c>
      <c r="FN413" s="40">
        <v>100.866347442068</v>
      </c>
      <c r="FO413" s="40">
        <v>99.583796457103205</v>
      </c>
      <c r="FP413" s="40">
        <v>95.246278469706695</v>
      </c>
      <c r="FQ413" s="40">
        <v>87.872140624224699</v>
      </c>
      <c r="FR413" s="40">
        <v>83.017863345407605</v>
      </c>
      <c r="FS413" s="40">
        <v>79.816937924874694</v>
      </c>
      <c r="FT413" s="40">
        <v>77.921847863841606</v>
      </c>
      <c r="FU413" s="40">
        <v>2.5811152497273601E-2</v>
      </c>
      <c r="FV413" s="40">
        <v>0</v>
      </c>
      <c r="FW413" s="40">
        <v>0</v>
      </c>
      <c r="FX413" s="41">
        <v>1</v>
      </c>
      <c r="FY413" s="22"/>
      <c r="FZ413" s="22"/>
    </row>
    <row r="414" spans="1:182" x14ac:dyDescent="0.2">
      <c r="A414" t="s">
        <v>42</v>
      </c>
      <c r="B414" t="s">
        <v>58</v>
      </c>
      <c r="C414" t="s">
        <v>3</v>
      </c>
      <c r="D414" t="s">
        <v>40</v>
      </c>
      <c r="E414" t="s">
        <v>77</v>
      </c>
      <c r="F414" s="22" t="s">
        <v>77</v>
      </c>
      <c r="G414" s="35">
        <v>43693</v>
      </c>
      <c r="H414" s="40">
        <v>4259</v>
      </c>
      <c r="I414" s="40">
        <v>4.8674702485860397</v>
      </c>
      <c r="J414" s="40">
        <v>4.2226363653722503</v>
      </c>
      <c r="K414" s="40">
        <v>3.75886168285601</v>
      </c>
      <c r="L414" s="40">
        <v>3.4747453329057501</v>
      </c>
      <c r="M414" s="40">
        <v>3.3117173645979698</v>
      </c>
      <c r="N414" s="40">
        <v>3.4081296840697801</v>
      </c>
      <c r="O414" s="40">
        <v>3.5412007905882499</v>
      </c>
      <c r="P414" s="40">
        <v>3.9771238416405601</v>
      </c>
      <c r="Q414" s="40">
        <v>4.5595591247171798</v>
      </c>
      <c r="R414" s="40">
        <v>5.0739586860976598</v>
      </c>
      <c r="S414" s="40">
        <v>5.68700090331241</v>
      </c>
      <c r="T414" s="40">
        <v>6.5930113388843798</v>
      </c>
      <c r="U414" s="40">
        <v>7.4597742372943996</v>
      </c>
      <c r="V414" s="40">
        <v>8.4026707183379106</v>
      </c>
      <c r="W414" s="40">
        <v>9.3311770570700094</v>
      </c>
      <c r="X414" s="40">
        <v>10.296238409618701</v>
      </c>
      <c r="Y414" s="40">
        <v>11.1142299757419</v>
      </c>
      <c r="Z414" s="40">
        <v>11.762669580453</v>
      </c>
      <c r="AA414" s="40">
        <v>11.7867206333654</v>
      </c>
      <c r="AB414" s="40">
        <v>10.761813886079199</v>
      </c>
      <c r="AC414" s="40">
        <v>9.5773828701212302</v>
      </c>
      <c r="AD414" s="40">
        <v>8.6435137435928802</v>
      </c>
      <c r="AE414" s="40">
        <v>7.1988085031141402</v>
      </c>
      <c r="AF414" s="40">
        <v>5.8837084418950196</v>
      </c>
      <c r="AG414" s="40">
        <v>-0.19900479587799999</v>
      </c>
      <c r="AH414" s="40">
        <v>-0.23240754897517801</v>
      </c>
      <c r="AI414" s="40">
        <v>-0.209650946801126</v>
      </c>
      <c r="AJ414" s="40">
        <v>-0.19789606824209699</v>
      </c>
      <c r="AK414" s="40">
        <v>-0.20820141822219401</v>
      </c>
      <c r="AL414" s="40">
        <v>-0.14527962879126999</v>
      </c>
      <c r="AM414" s="40">
        <v>-0.14471109971618701</v>
      </c>
      <c r="AN414" s="40">
        <v>-7.7466027553334996E-2</v>
      </c>
      <c r="AO414" s="40">
        <v>-6.4512412170701699E-3</v>
      </c>
      <c r="AP414" s="40">
        <v>-1.6510070137948599E-2</v>
      </c>
      <c r="AQ414" s="40">
        <v>-6.0032601327966201E-2</v>
      </c>
      <c r="AR414" s="40">
        <v>-1.7123136041990901E-2</v>
      </c>
      <c r="AS414" s="40">
        <v>-4.6741058026203597E-2</v>
      </c>
      <c r="AT414" s="40">
        <v>4.2361962533712397E-2</v>
      </c>
      <c r="AU414" s="40">
        <v>0.85667296098564105</v>
      </c>
      <c r="AV414" s="40">
        <v>1.1679050188762301</v>
      </c>
      <c r="AW414" s="40">
        <v>1.23523144383557</v>
      </c>
      <c r="AX414" s="40">
        <v>1.1329450230643601</v>
      </c>
      <c r="AY414" s="40">
        <v>1.08454186867906</v>
      </c>
      <c r="AZ414" s="40">
        <v>-1.7846649121988301E-2</v>
      </c>
      <c r="BA414" s="40">
        <v>-0.39808342116531098</v>
      </c>
      <c r="BB414" s="40">
        <v>-0.39423935397172299</v>
      </c>
      <c r="BC414" s="40">
        <v>-0.36722407989251599</v>
      </c>
      <c r="BD414" s="40">
        <v>-0.24186965757710699</v>
      </c>
      <c r="BE414" s="40">
        <v>-0.16339242381748301</v>
      </c>
      <c r="BF414" s="40">
        <v>-0.20047738243701099</v>
      </c>
      <c r="BG414" s="40">
        <v>-0.16923568277416401</v>
      </c>
      <c r="BH414" s="40">
        <v>-0.159892326041464</v>
      </c>
      <c r="BI414" s="40">
        <v>-0.169102265705671</v>
      </c>
      <c r="BJ414" s="40">
        <v>-0.119700719915128</v>
      </c>
      <c r="BK414" s="40">
        <v>-0.11044792108075201</v>
      </c>
      <c r="BL414" s="40">
        <v>-4.8521739148297903E-2</v>
      </c>
      <c r="BM414" s="40">
        <v>2.59034945696918E-2</v>
      </c>
      <c r="BN414" s="40">
        <v>1.1519081764649801E-2</v>
      </c>
      <c r="BO414" s="40">
        <v>-3.0032470217359199E-2</v>
      </c>
      <c r="BP414" s="40">
        <v>-3.1362504862317601E-4</v>
      </c>
      <c r="BQ414" s="40">
        <v>-3.0171526710305201E-2</v>
      </c>
      <c r="BR414" s="40">
        <v>8.77830236514371E-2</v>
      </c>
      <c r="BS414" s="40">
        <v>0.928243217919694</v>
      </c>
      <c r="BT414" s="40">
        <v>1.25032778761201</v>
      </c>
      <c r="BU414" s="40">
        <v>1.3264408221124</v>
      </c>
      <c r="BV414" s="40">
        <v>1.2209149890306401</v>
      </c>
      <c r="BW414" s="40">
        <v>1.17038746441902</v>
      </c>
      <c r="BX414" s="40">
        <v>6.4717764118472701E-2</v>
      </c>
      <c r="BY414" s="40">
        <v>-0.310178193039235</v>
      </c>
      <c r="BZ414" s="40">
        <v>-0.31295090102304401</v>
      </c>
      <c r="CA414" s="40">
        <v>-0.28899125045545099</v>
      </c>
      <c r="CB414" s="40">
        <v>-0.17973446640600799</v>
      </c>
      <c r="CC414" s="40">
        <v>-0.13872740341327</v>
      </c>
      <c r="CD414" s="40">
        <v>-0.17836264636058499</v>
      </c>
      <c r="CE414" s="40">
        <v>-0.14124419402489699</v>
      </c>
      <c r="CF414" s="40">
        <v>-0.13357104996296601</v>
      </c>
      <c r="CG414" s="40">
        <v>-0.14202231177930399</v>
      </c>
      <c r="CH414" s="40">
        <v>-0.101984845547775</v>
      </c>
      <c r="CI414" s="40">
        <v>-8.6717347932744895E-2</v>
      </c>
      <c r="CJ414" s="40">
        <v>-2.8475013171087499E-2</v>
      </c>
      <c r="CK414" s="40">
        <v>4.8312286014341101E-2</v>
      </c>
      <c r="CL414" s="40">
        <v>3.09319869880239E-2</v>
      </c>
      <c r="CM414" s="40">
        <v>-9.2544707986531392E-3</v>
      </c>
      <c r="CN414" s="40">
        <v>1.13285910590738E-2</v>
      </c>
      <c r="CO414" s="40">
        <v>-1.8695519796180698E-2</v>
      </c>
      <c r="CP414" s="40">
        <v>0.119241512216756</v>
      </c>
      <c r="CQ414" s="40">
        <v>0.97781255984989002</v>
      </c>
      <c r="CR414" s="40">
        <v>1.3074135461564</v>
      </c>
      <c r="CS414" s="40">
        <v>1.38961215965854</v>
      </c>
      <c r="CT414" s="40">
        <v>1.2818427194786099</v>
      </c>
      <c r="CU414" s="40">
        <v>1.2298438625196499</v>
      </c>
      <c r="CV414" s="40">
        <v>0.121901625215318</v>
      </c>
      <c r="CW414" s="40">
        <v>-0.24929529982217699</v>
      </c>
      <c r="CX414" s="40">
        <v>-0.25665076613736598</v>
      </c>
      <c r="CY414" s="40">
        <v>-0.23480743110566399</v>
      </c>
      <c r="CZ414" s="40">
        <v>-0.13669982228147601</v>
      </c>
      <c r="DA414" s="40">
        <v>-0.11406238300905699</v>
      </c>
      <c r="DB414" s="40">
        <v>-0.15624791028415999</v>
      </c>
      <c r="DC414" s="40">
        <v>-0.113252705275631</v>
      </c>
      <c r="DD414" s="40">
        <v>-0.10724977388446801</v>
      </c>
      <c r="DE414" s="40">
        <v>-0.11494235785293699</v>
      </c>
      <c r="DF414" s="40">
        <v>-8.4268971180423202E-2</v>
      </c>
      <c r="DG414" s="40">
        <v>-6.2986774784737506E-2</v>
      </c>
      <c r="DH414" s="40">
        <v>-8.4282871938770893E-3</v>
      </c>
      <c r="DI414" s="40">
        <v>7.0721077458990395E-2</v>
      </c>
      <c r="DJ414" s="40">
        <v>5.0344892211398103E-2</v>
      </c>
      <c r="DK414" s="40">
        <v>1.1523528620053E-2</v>
      </c>
      <c r="DL414" s="40">
        <v>2.2970807166770701E-2</v>
      </c>
      <c r="DM414" s="40">
        <v>-7.2195128820561104E-3</v>
      </c>
      <c r="DN414" s="40">
        <v>0.15070000078207499</v>
      </c>
      <c r="DO414" s="40">
        <v>1.02738190178009</v>
      </c>
      <c r="DP414" s="40">
        <v>1.3644993047008001</v>
      </c>
      <c r="DQ414" s="40">
        <v>1.45278349720468</v>
      </c>
      <c r="DR414" s="40">
        <v>1.34277044992658</v>
      </c>
      <c r="DS414" s="40">
        <v>1.2893002606202799</v>
      </c>
      <c r="DT414" s="40">
        <v>0.17908548631216401</v>
      </c>
      <c r="DU414" s="40">
        <v>-0.18841240660511799</v>
      </c>
      <c r="DV414" s="40">
        <v>-0.200350631251689</v>
      </c>
      <c r="DW414" s="40">
        <v>-0.18062361175587699</v>
      </c>
      <c r="DX414" s="40">
        <v>-9.3665178156943196E-2</v>
      </c>
      <c r="DY414" s="40">
        <v>-7.84500109485394E-2</v>
      </c>
      <c r="DZ414" s="40">
        <v>-0.124317743745992</v>
      </c>
      <c r="EA414" s="40">
        <v>-7.2837441248669102E-2</v>
      </c>
      <c r="EB414" s="40">
        <v>-6.9246031683834197E-2</v>
      </c>
      <c r="EC414" s="40">
        <v>-7.5843205336414005E-2</v>
      </c>
      <c r="ED414" s="40">
        <v>-5.86900623042814E-2</v>
      </c>
      <c r="EE414" s="40">
        <v>-2.87235961493034E-2</v>
      </c>
      <c r="EF414" s="40">
        <v>2.0516001211160099E-2</v>
      </c>
      <c r="EG414" s="40">
        <v>0.103075813245752</v>
      </c>
      <c r="EH414" s="40">
        <v>7.8374044113996497E-2</v>
      </c>
      <c r="EI414" s="40">
        <v>4.1523659730660002E-2</v>
      </c>
      <c r="EJ414" s="40">
        <v>3.9780318160138502E-2</v>
      </c>
      <c r="EK414" s="40">
        <v>9.3500184338422797E-3</v>
      </c>
      <c r="EL414" s="40">
        <v>0.196121061899799</v>
      </c>
      <c r="EM414" s="40">
        <v>1.09895215871414</v>
      </c>
      <c r="EN414" s="40">
        <v>1.44692207343658</v>
      </c>
      <c r="EO414" s="40">
        <v>1.54399287548151</v>
      </c>
      <c r="EP414" s="40">
        <v>1.4307404158928601</v>
      </c>
      <c r="EQ414" s="40">
        <v>1.3751458563602399</v>
      </c>
      <c r="ER414" s="40">
        <v>0.26164989955262502</v>
      </c>
      <c r="ES414" s="40">
        <v>-0.100507178479042</v>
      </c>
      <c r="ET414" s="40">
        <v>-0.119062178303009</v>
      </c>
      <c r="EU414" s="40">
        <v>-0.102390782318812</v>
      </c>
      <c r="EV414" s="40">
        <v>-3.1529986985844499E-2</v>
      </c>
      <c r="EW414" s="40">
        <v>78.739795000899093</v>
      </c>
      <c r="EX414" s="40">
        <v>77.949769226158395</v>
      </c>
      <c r="EY414" s="40">
        <v>76.930168434933805</v>
      </c>
      <c r="EZ414" s="40">
        <v>75.508721452976104</v>
      </c>
      <c r="FA414" s="40">
        <v>74.566504825271196</v>
      </c>
      <c r="FB414" s="40">
        <v>73.335820895522403</v>
      </c>
      <c r="FC414" s="40">
        <v>72.713241023796698</v>
      </c>
      <c r="FD414" s="40">
        <v>72.708535635077595</v>
      </c>
      <c r="FE414" s="40">
        <v>77.521908529640996</v>
      </c>
      <c r="FF414" s="40">
        <v>82.863393874003506</v>
      </c>
      <c r="FG414" s="40">
        <v>87.343793082778902</v>
      </c>
      <c r="FH414" s="40">
        <v>91.623359108074098</v>
      </c>
      <c r="FI414" s="40">
        <v>94.0432775879638</v>
      </c>
      <c r="FJ414" s="40">
        <v>96.596685248456495</v>
      </c>
      <c r="FK414" s="40">
        <v>99.190343463405895</v>
      </c>
      <c r="FL414" s="40">
        <v>100.341994845052</v>
      </c>
      <c r="FM414" s="40">
        <v>101.25870646766199</v>
      </c>
      <c r="FN414" s="40">
        <v>100.83585086615101</v>
      </c>
      <c r="FO414" s="40">
        <v>99.567583767907493</v>
      </c>
      <c r="FP414" s="40">
        <v>95.2427920637775</v>
      </c>
      <c r="FQ414" s="40">
        <v>87.897350596415507</v>
      </c>
      <c r="FR414" s="40">
        <v>83.043847029910694</v>
      </c>
      <c r="FS414" s="40">
        <v>79.902175867649703</v>
      </c>
      <c r="FT414" s="40">
        <v>78.024486003716405</v>
      </c>
      <c r="FU414" s="40">
        <v>2.5987976717813499E-2</v>
      </c>
      <c r="FV414" s="40">
        <v>0</v>
      </c>
      <c r="FW414" s="40">
        <v>0</v>
      </c>
      <c r="FX414" s="41">
        <v>1</v>
      </c>
      <c r="FY414" s="22"/>
      <c r="FZ414" s="22"/>
    </row>
    <row r="415" spans="1:182" x14ac:dyDescent="0.2">
      <c r="A415" t="s">
        <v>42</v>
      </c>
      <c r="B415" t="s">
        <v>58</v>
      </c>
      <c r="C415" t="s">
        <v>3</v>
      </c>
      <c r="D415" t="s">
        <v>40</v>
      </c>
      <c r="E415" t="s">
        <v>77</v>
      </c>
      <c r="F415" s="22" t="s">
        <v>78</v>
      </c>
      <c r="G415" s="35">
        <v>43693</v>
      </c>
      <c r="H415" s="40">
        <v>1251</v>
      </c>
      <c r="I415" s="40">
        <v>1.19050332084274</v>
      </c>
      <c r="J415" s="40">
        <v>1.02965373027776</v>
      </c>
      <c r="K415" s="40">
        <v>0.93197790718723905</v>
      </c>
      <c r="L415" s="40">
        <v>0.87681543394408901</v>
      </c>
      <c r="M415" s="40">
        <v>0.85647655689526903</v>
      </c>
      <c r="N415" s="40">
        <v>0.87917256211164396</v>
      </c>
      <c r="O415" s="40">
        <v>0.93978844948371698</v>
      </c>
      <c r="P415" s="40">
        <v>1.09261994195079</v>
      </c>
      <c r="Q415" s="40">
        <v>1.3077862078682401</v>
      </c>
      <c r="R415" s="40">
        <v>1.467370079345</v>
      </c>
      <c r="S415" s="40">
        <v>1.67090818481565</v>
      </c>
      <c r="T415" s="40">
        <v>1.9859320613268701</v>
      </c>
      <c r="U415" s="40">
        <v>2.26537938685897</v>
      </c>
      <c r="V415" s="40">
        <v>2.5348256750390301</v>
      </c>
      <c r="W415" s="40">
        <v>2.7467972749799801</v>
      </c>
      <c r="X415" s="40">
        <v>3.0183531196839302</v>
      </c>
      <c r="Y415" s="40">
        <v>3.3000123189467501</v>
      </c>
      <c r="Z415" s="40">
        <v>3.4723888717076599</v>
      </c>
      <c r="AA415" s="40">
        <v>3.47764177431544</v>
      </c>
      <c r="AB415" s="40">
        <v>3.1429980332507901</v>
      </c>
      <c r="AC415" s="40">
        <v>2.7057792585599199</v>
      </c>
      <c r="AD415" s="40">
        <v>2.3591681624651799</v>
      </c>
      <c r="AE415" s="40">
        <v>1.9118999601412801</v>
      </c>
      <c r="AF415" s="40">
        <v>1.51350963635561</v>
      </c>
      <c r="AG415" s="40">
        <v>-9.9831054805650604E-2</v>
      </c>
      <c r="AH415" s="40">
        <v>-6.7517974695829402E-2</v>
      </c>
      <c r="AI415" s="40">
        <v>-4.5254882462724098E-2</v>
      </c>
      <c r="AJ415" s="40">
        <v>-3.4081266885968103E-2</v>
      </c>
      <c r="AK415" s="40">
        <v>-2.3641101621238302E-2</v>
      </c>
      <c r="AL415" s="40">
        <v>-2.6208638783053101E-2</v>
      </c>
      <c r="AM415" s="40">
        <v>-1.53494012707283E-2</v>
      </c>
      <c r="AN415" s="40">
        <v>-2.1532986924323299E-2</v>
      </c>
      <c r="AO415" s="40">
        <v>-3.0813538646092299E-2</v>
      </c>
      <c r="AP415" s="40">
        <v>-7.3349945601768204E-2</v>
      </c>
      <c r="AQ415" s="40">
        <v>-3.9162424778316399E-2</v>
      </c>
      <c r="AR415" s="40">
        <v>-1.5823489991926201E-2</v>
      </c>
      <c r="AS415" s="40">
        <v>-1.90666286671652E-2</v>
      </c>
      <c r="AT415" s="40">
        <v>-4.2948962802985E-3</v>
      </c>
      <c r="AU415" s="40">
        <v>0.64548376805330399</v>
      </c>
      <c r="AV415" s="40">
        <v>0.812020595335329</v>
      </c>
      <c r="AW415" s="40">
        <v>0.88369986450416005</v>
      </c>
      <c r="AX415" s="40">
        <v>0.84602319169138296</v>
      </c>
      <c r="AY415" s="40">
        <v>0.500573948345162</v>
      </c>
      <c r="AZ415" s="40">
        <v>-0.43725083339198301</v>
      </c>
      <c r="BA415" s="40">
        <v>-0.427226405895548</v>
      </c>
      <c r="BB415" s="40">
        <v>-0.32261844472515899</v>
      </c>
      <c r="BC415" s="40">
        <v>-0.16347707862295999</v>
      </c>
      <c r="BD415" s="40">
        <v>-6.4648371819492095E-2</v>
      </c>
      <c r="BE415" s="40">
        <v>-8.5692390820712006E-2</v>
      </c>
      <c r="BF415" s="40">
        <v>-5.3776690234966201E-2</v>
      </c>
      <c r="BG415" s="40">
        <v>-3.2984071353870902E-2</v>
      </c>
      <c r="BH415" s="40">
        <v>-2.2648633012271401E-2</v>
      </c>
      <c r="BI415" s="40">
        <v>-1.3833731913488899E-2</v>
      </c>
      <c r="BJ415" s="40">
        <v>-1.77802479721328E-2</v>
      </c>
      <c r="BK415" s="40">
        <v>-2.8788738141077201E-3</v>
      </c>
      <c r="BL415" s="40">
        <v>-6.3057771654897003E-3</v>
      </c>
      <c r="BM415" s="40">
        <v>-1.5607103142514201E-2</v>
      </c>
      <c r="BN415" s="40">
        <v>-5.9963000093817297E-2</v>
      </c>
      <c r="BO415" s="40">
        <v>-2.2449564677910001E-2</v>
      </c>
      <c r="BP415" s="40">
        <v>-5.94290735916524E-3</v>
      </c>
      <c r="BQ415" s="40">
        <v>-9.1021402943698808E-3</v>
      </c>
      <c r="BR415" s="40">
        <v>2.2376105477682401E-2</v>
      </c>
      <c r="BS415" s="40">
        <v>0.67891644218653002</v>
      </c>
      <c r="BT415" s="40">
        <v>0.84995168836775703</v>
      </c>
      <c r="BU415" s="40">
        <v>0.92178059212331998</v>
      </c>
      <c r="BV415" s="40">
        <v>0.89634628793169102</v>
      </c>
      <c r="BW415" s="40">
        <v>0.54684889589749297</v>
      </c>
      <c r="BX415" s="40">
        <v>-0.40324399360233698</v>
      </c>
      <c r="BY415" s="40">
        <v>-0.39744587947093601</v>
      </c>
      <c r="BZ415" s="40">
        <v>-0.28578957310054598</v>
      </c>
      <c r="CA415" s="40">
        <v>-0.126974429385947</v>
      </c>
      <c r="CB415" s="40">
        <v>-4.2082095954437203E-2</v>
      </c>
      <c r="CC415" s="40">
        <v>-7.5899995214931903E-2</v>
      </c>
      <c r="CD415" s="40">
        <v>-4.4259518477035402E-2</v>
      </c>
      <c r="CE415" s="40">
        <v>-2.44853449600832E-2</v>
      </c>
      <c r="CF415" s="40">
        <v>-1.4730425618238899E-2</v>
      </c>
      <c r="CG415" s="40">
        <v>-7.0411775297980501E-3</v>
      </c>
      <c r="CH415" s="40">
        <v>-1.1942770171643699E-2</v>
      </c>
      <c r="CI415" s="40">
        <v>5.7581755137536498E-3</v>
      </c>
      <c r="CJ415" s="40">
        <v>4.2405419272857304E-3</v>
      </c>
      <c r="CK415" s="40">
        <v>-5.0751722356447201E-3</v>
      </c>
      <c r="CL415" s="40">
        <v>-5.0691242415261399E-2</v>
      </c>
      <c r="CM415" s="40">
        <v>-1.08742886842534E-2</v>
      </c>
      <c r="CN415" s="40">
        <v>9.00354073362214E-4</v>
      </c>
      <c r="CO415" s="40">
        <v>-2.20076600189415E-3</v>
      </c>
      <c r="CP415" s="40">
        <v>4.0848360048186601E-2</v>
      </c>
      <c r="CQ415" s="40">
        <v>0.70207181044625</v>
      </c>
      <c r="CR415" s="40">
        <v>0.87622264785366499</v>
      </c>
      <c r="CS415" s="40">
        <v>0.94815518806817101</v>
      </c>
      <c r="CT415" s="40">
        <v>0.93119991108998801</v>
      </c>
      <c r="CU415" s="40">
        <v>0.57889878360625202</v>
      </c>
      <c r="CV415" s="40">
        <v>-0.37969095995804603</v>
      </c>
      <c r="CW415" s="40">
        <v>-0.376819977588776</v>
      </c>
      <c r="CX415" s="40">
        <v>-0.26028200880402802</v>
      </c>
      <c r="CY415" s="40">
        <v>-0.101692805721318</v>
      </c>
      <c r="CZ415" s="40">
        <v>-2.64527620332701E-2</v>
      </c>
      <c r="DA415" s="40">
        <v>-6.6107599609151801E-2</v>
      </c>
      <c r="DB415" s="40">
        <v>-3.4742346719104603E-2</v>
      </c>
      <c r="DC415" s="40">
        <v>-1.5986618566295598E-2</v>
      </c>
      <c r="DD415" s="40">
        <v>-6.8122182242064998E-3</v>
      </c>
      <c r="DE415" s="40">
        <v>-2.48623146107219E-4</v>
      </c>
      <c r="DF415" s="40">
        <v>-6.1052923711546903E-3</v>
      </c>
      <c r="DG415" s="40">
        <v>1.4395224841615E-2</v>
      </c>
      <c r="DH415" s="40">
        <v>1.4786861020061199E-2</v>
      </c>
      <c r="DI415" s="40">
        <v>5.4567586712247302E-3</v>
      </c>
      <c r="DJ415" s="40">
        <v>-4.1419484736705502E-2</v>
      </c>
      <c r="DK415" s="40">
        <v>7.0098730940321803E-4</v>
      </c>
      <c r="DL415" s="40">
        <v>7.7436155058896701E-3</v>
      </c>
      <c r="DM415" s="40">
        <v>4.7006082905815703E-3</v>
      </c>
      <c r="DN415" s="40">
        <v>5.9320614618690898E-2</v>
      </c>
      <c r="DO415" s="40">
        <v>0.72522717870596898</v>
      </c>
      <c r="DP415" s="40">
        <v>0.90249360733957296</v>
      </c>
      <c r="DQ415" s="40">
        <v>0.97452978401302304</v>
      </c>
      <c r="DR415" s="40">
        <v>0.966053534248285</v>
      </c>
      <c r="DS415" s="40">
        <v>0.61094867131501096</v>
      </c>
      <c r="DT415" s="40">
        <v>-0.35613792631375402</v>
      </c>
      <c r="DU415" s="40">
        <v>-0.35619407570661499</v>
      </c>
      <c r="DV415" s="40">
        <v>-0.23477444450750901</v>
      </c>
      <c r="DW415" s="40">
        <v>-7.6411182056688301E-2</v>
      </c>
      <c r="DX415" s="40">
        <v>-1.0823428112102899E-2</v>
      </c>
      <c r="DY415" s="40">
        <v>-5.19689356242133E-2</v>
      </c>
      <c r="DZ415" s="40">
        <v>-2.1001062258241401E-2</v>
      </c>
      <c r="EA415" s="40">
        <v>-3.7158074574424201E-3</v>
      </c>
      <c r="EB415" s="40">
        <v>4.6204156494902698E-3</v>
      </c>
      <c r="EC415" s="40">
        <v>9.5587465616422101E-3</v>
      </c>
      <c r="ED415" s="40">
        <v>2.3230984397656102E-3</v>
      </c>
      <c r="EE415" s="40">
        <v>2.6865752298235599E-2</v>
      </c>
      <c r="EF415" s="40">
        <v>3.00140707788948E-2</v>
      </c>
      <c r="EG415" s="40">
        <v>2.06631941748028E-2</v>
      </c>
      <c r="EH415" s="40">
        <v>-2.8032539228754601E-2</v>
      </c>
      <c r="EI415" s="40">
        <v>1.7413847409809599E-2</v>
      </c>
      <c r="EJ415" s="40">
        <v>1.7624198138650599E-2</v>
      </c>
      <c r="EK415" s="40">
        <v>1.4665096663376899E-2</v>
      </c>
      <c r="EL415" s="40">
        <v>8.5991616376671798E-2</v>
      </c>
      <c r="EM415" s="40">
        <v>0.75865985283919501</v>
      </c>
      <c r="EN415" s="40">
        <v>0.94042470037200099</v>
      </c>
      <c r="EO415" s="40">
        <v>1.01261051163218</v>
      </c>
      <c r="EP415" s="40">
        <v>1.0163766304885899</v>
      </c>
      <c r="EQ415" s="40">
        <v>0.65722361886734204</v>
      </c>
      <c r="ER415" s="40">
        <v>-0.32213108652410899</v>
      </c>
      <c r="ES415" s="40">
        <v>-0.326413549282004</v>
      </c>
      <c r="ET415" s="40">
        <v>-0.19794557288289599</v>
      </c>
      <c r="EU415" s="40">
        <v>-3.9908532819674603E-2</v>
      </c>
      <c r="EV415" s="40">
        <v>1.1742847752952E-2</v>
      </c>
      <c r="EW415" s="40">
        <v>78.722202580873301</v>
      </c>
      <c r="EX415" s="40">
        <v>77.802147781509603</v>
      </c>
      <c r="EY415" s="40">
        <v>76.7229538624713</v>
      </c>
      <c r="EZ415" s="40">
        <v>75.385628424960203</v>
      </c>
      <c r="FA415" s="40">
        <v>74.469948736079203</v>
      </c>
      <c r="FB415" s="40">
        <v>73.346429202757605</v>
      </c>
      <c r="FC415" s="40">
        <v>72.795121088916403</v>
      </c>
      <c r="FD415" s="40">
        <v>72.757247657769099</v>
      </c>
      <c r="FE415" s="40">
        <v>77.389915149372499</v>
      </c>
      <c r="FF415" s="40">
        <v>82.698647693123604</v>
      </c>
      <c r="FG415" s="40">
        <v>87.119453774085201</v>
      </c>
      <c r="FH415" s="40">
        <v>91.515776913558398</v>
      </c>
      <c r="FI415" s="40">
        <v>94.006849920452495</v>
      </c>
      <c r="FJ415" s="40">
        <v>96.571592716987794</v>
      </c>
      <c r="FK415" s="40">
        <v>99.331933887219407</v>
      </c>
      <c r="FL415" s="40">
        <v>100.48373696305499</v>
      </c>
      <c r="FM415" s="40">
        <v>101.454392787697</v>
      </c>
      <c r="FN415" s="40">
        <v>100.94480289906301</v>
      </c>
      <c r="FO415" s="40">
        <v>99.605532968004198</v>
      </c>
      <c r="FP415" s="40">
        <v>95.204657945907698</v>
      </c>
      <c r="FQ415" s="40">
        <v>87.687378469153302</v>
      </c>
      <c r="FR415" s="40">
        <v>82.821062400565694</v>
      </c>
      <c r="FS415" s="40">
        <v>79.399239879794905</v>
      </c>
      <c r="FT415" s="40">
        <v>77.430263390489699</v>
      </c>
      <c r="FU415" s="40">
        <v>4.3505788819732098E-2</v>
      </c>
      <c r="FV415" s="40">
        <v>0</v>
      </c>
      <c r="FW415" s="40">
        <v>0</v>
      </c>
      <c r="FX415" s="41">
        <v>1</v>
      </c>
      <c r="FY415" s="22"/>
      <c r="FZ415" s="22"/>
    </row>
    <row r="416" spans="1:182" x14ac:dyDescent="0.2">
      <c r="A416" t="s">
        <v>42</v>
      </c>
      <c r="B416" t="s">
        <v>58</v>
      </c>
      <c r="C416" t="s">
        <v>3</v>
      </c>
      <c r="D416" t="s">
        <v>40</v>
      </c>
      <c r="E416" t="s">
        <v>78</v>
      </c>
      <c r="F416" s="22" t="s">
        <v>1</v>
      </c>
      <c r="G416" s="35">
        <v>43693</v>
      </c>
      <c r="H416" s="40">
        <v>2238</v>
      </c>
      <c r="I416" s="40">
        <v>2.4570296364311299</v>
      </c>
      <c r="J416" s="40">
        <v>2.1259324823073098</v>
      </c>
      <c r="K416" s="40">
        <v>1.9037064505637999</v>
      </c>
      <c r="L416" s="40">
        <v>1.7359642383937699</v>
      </c>
      <c r="M416" s="40">
        <v>1.64227463969145</v>
      </c>
      <c r="N416" s="40">
        <v>1.6069949433850701</v>
      </c>
      <c r="O416" s="40">
        <v>1.6187480275453201</v>
      </c>
      <c r="P416" s="40">
        <v>1.79689220777507</v>
      </c>
      <c r="Q416" s="40">
        <v>2.0680406683016699</v>
      </c>
      <c r="R416" s="40">
        <v>2.4241287400626801</v>
      </c>
      <c r="S416" s="40">
        <v>2.8337040487546399</v>
      </c>
      <c r="T416" s="40">
        <v>3.4320706420457801</v>
      </c>
      <c r="U416" s="40">
        <v>3.9788759469622499</v>
      </c>
      <c r="V416" s="40">
        <v>4.4178060264331798</v>
      </c>
      <c r="W416" s="40">
        <v>4.8683021616494297</v>
      </c>
      <c r="X416" s="40">
        <v>5.33792649673304</v>
      </c>
      <c r="Y416" s="40">
        <v>5.6503981202621896</v>
      </c>
      <c r="Z416" s="40">
        <v>5.8889795496061899</v>
      </c>
      <c r="AA416" s="40">
        <v>5.8027942520409201</v>
      </c>
      <c r="AB416" s="40">
        <v>5.3589228033967498</v>
      </c>
      <c r="AC416" s="40">
        <v>4.7788022465307103</v>
      </c>
      <c r="AD416" s="40">
        <v>4.3160526110764303</v>
      </c>
      <c r="AE416" s="40">
        <v>3.6408518636708398</v>
      </c>
      <c r="AF416" s="40">
        <v>3.00597607333258</v>
      </c>
      <c r="AG416" s="40">
        <v>-2.8252449897612001E-2</v>
      </c>
      <c r="AH416" s="40">
        <v>-2.7233959854670899E-2</v>
      </c>
      <c r="AI416" s="40">
        <v>-9.9960281422916495E-3</v>
      </c>
      <c r="AJ416" s="40">
        <v>-1.61554955443221E-2</v>
      </c>
      <c r="AK416" s="40">
        <v>-3.1423358034903599E-2</v>
      </c>
      <c r="AL416" s="40">
        <v>-1.7281552971926101E-2</v>
      </c>
      <c r="AM416" s="40">
        <v>-3.9075416219092302E-2</v>
      </c>
      <c r="AN416" s="40">
        <v>-5.1570007531914402E-2</v>
      </c>
      <c r="AO416" s="40">
        <v>-3.1838617586387299E-2</v>
      </c>
      <c r="AP416" s="40">
        <v>-4.4706033604919301E-2</v>
      </c>
      <c r="AQ416" s="40">
        <v>-6.0826680741762097E-2</v>
      </c>
      <c r="AR416" s="40">
        <v>-6.5174527181640204E-3</v>
      </c>
      <c r="AS416" s="40">
        <v>-3.9218213052206102E-2</v>
      </c>
      <c r="AT416" s="40">
        <v>-2.2213636839139201E-2</v>
      </c>
      <c r="AU416" s="40">
        <v>0.31316902451169798</v>
      </c>
      <c r="AV416" s="40">
        <v>0.39301452676964599</v>
      </c>
      <c r="AW416" s="40">
        <v>0.50447826831942699</v>
      </c>
      <c r="AX416" s="40">
        <v>0.44248722735242102</v>
      </c>
      <c r="AY416" s="40">
        <v>0.32720209026629599</v>
      </c>
      <c r="AZ416" s="40">
        <v>-0.17686138196062301</v>
      </c>
      <c r="BA416" s="40">
        <v>-0.16323135613234599</v>
      </c>
      <c r="BB416" s="40">
        <v>-0.14035878333485199</v>
      </c>
      <c r="BC416" s="40">
        <v>-4.0730119438533198E-2</v>
      </c>
      <c r="BD416" s="40">
        <v>1.2762711149525799E-2</v>
      </c>
      <c r="BE416" s="40">
        <v>-1.4145674541497301E-2</v>
      </c>
      <c r="BF416" s="40">
        <v>-1.01678919899148E-2</v>
      </c>
      <c r="BG416" s="40">
        <v>5.5428174216427799E-3</v>
      </c>
      <c r="BH416" s="40">
        <v>4.4303739245707998E-4</v>
      </c>
      <c r="BI416" s="40">
        <v>-1.8918537677449401E-2</v>
      </c>
      <c r="BJ416" s="40">
        <v>-6.7114132782482199E-3</v>
      </c>
      <c r="BK416" s="40">
        <v>-2.4148058967760001E-2</v>
      </c>
      <c r="BL416" s="40">
        <v>-3.5565481636043603E-2</v>
      </c>
      <c r="BM416" s="40">
        <v>-1.7501950964077102E-2</v>
      </c>
      <c r="BN416" s="40">
        <v>-1.2979939247747201E-2</v>
      </c>
      <c r="BO416" s="40">
        <v>-3.8886769159813497E-2</v>
      </c>
      <c r="BP416" s="40">
        <v>7.6864214618764396E-3</v>
      </c>
      <c r="BQ416" s="40">
        <v>-2.5327321973213999E-2</v>
      </c>
      <c r="BR416" s="40">
        <v>-4.9706875154631597E-3</v>
      </c>
      <c r="BS416" s="40">
        <v>0.35487541516754001</v>
      </c>
      <c r="BT416" s="40">
        <v>0.418664424965912</v>
      </c>
      <c r="BU416" s="40">
        <v>0.53960279283527701</v>
      </c>
      <c r="BV416" s="40">
        <v>0.48400403512970702</v>
      </c>
      <c r="BW416" s="40">
        <v>0.36572287643991402</v>
      </c>
      <c r="BX416" s="40">
        <v>-0.13141539314321901</v>
      </c>
      <c r="BY416" s="40">
        <v>-0.115238451580314</v>
      </c>
      <c r="BZ416" s="40">
        <v>-9.53037072537187E-2</v>
      </c>
      <c r="CA416" s="40">
        <v>-9.5404258347882107E-3</v>
      </c>
      <c r="CB416" s="40">
        <v>3.9791035277271798E-2</v>
      </c>
      <c r="CC416" s="40">
        <v>-4.3753649028993096E-3</v>
      </c>
      <c r="CD416" s="40">
        <v>1.65201462536417E-3</v>
      </c>
      <c r="CE416" s="40">
        <v>1.6304974523704201E-2</v>
      </c>
      <c r="CF416" s="40">
        <v>1.1939130740856899E-2</v>
      </c>
      <c r="CG416" s="40">
        <v>-1.02577371909362E-2</v>
      </c>
      <c r="CH416" s="40">
        <v>6.0943327409328902E-4</v>
      </c>
      <c r="CI416" s="40">
        <v>-1.3809416808248201E-2</v>
      </c>
      <c r="CJ416" s="40">
        <v>-2.44807957546711E-2</v>
      </c>
      <c r="CK416" s="40">
        <v>-7.5724193348229302E-3</v>
      </c>
      <c r="CL416" s="40">
        <v>8.9934570577797895E-3</v>
      </c>
      <c r="CM416" s="40">
        <v>-2.3691253233051102E-2</v>
      </c>
      <c r="CN416" s="40">
        <v>1.75239814501362E-2</v>
      </c>
      <c r="CO416" s="40">
        <v>-1.57065331273093E-2</v>
      </c>
      <c r="CP416" s="40">
        <v>6.9717266594351004E-3</v>
      </c>
      <c r="CQ416" s="40">
        <v>0.38376113428684799</v>
      </c>
      <c r="CR416" s="40">
        <v>0.43642946632013002</v>
      </c>
      <c r="CS416" s="40">
        <v>0.56392993151616799</v>
      </c>
      <c r="CT416" s="40">
        <v>0.51275844972484896</v>
      </c>
      <c r="CU416" s="40">
        <v>0.39240225559904401</v>
      </c>
      <c r="CV416" s="40">
        <v>-9.9939639729039104E-2</v>
      </c>
      <c r="CW416" s="40">
        <v>-8.1998712086923095E-2</v>
      </c>
      <c r="CX416" s="40">
        <v>-6.4098698809853902E-2</v>
      </c>
      <c r="CY416" s="40">
        <v>1.20614609429367E-2</v>
      </c>
      <c r="CZ416" s="40">
        <v>5.85107702325749E-2</v>
      </c>
      <c r="DA416" s="40">
        <v>5.3949447356987004E-3</v>
      </c>
      <c r="DB416" s="40">
        <v>1.3471921240643199E-2</v>
      </c>
      <c r="DC416" s="40">
        <v>2.7067131625765701E-2</v>
      </c>
      <c r="DD416" s="40">
        <v>2.34352240892567E-2</v>
      </c>
      <c r="DE416" s="40">
        <v>-1.5969367044229E-3</v>
      </c>
      <c r="DF416" s="40">
        <v>7.9302798264347992E-3</v>
      </c>
      <c r="DG416" s="40">
        <v>-3.4707746487364298E-3</v>
      </c>
      <c r="DH416" s="40">
        <v>-1.33961098732986E-2</v>
      </c>
      <c r="DI416" s="40">
        <v>2.3571122944312599E-3</v>
      </c>
      <c r="DJ416" s="40">
        <v>3.09668533633068E-2</v>
      </c>
      <c r="DK416" s="40">
        <v>-8.4957373062886001E-3</v>
      </c>
      <c r="DL416" s="40">
        <v>2.7361541438396E-2</v>
      </c>
      <c r="DM416" s="40">
        <v>-6.0857442814045096E-3</v>
      </c>
      <c r="DN416" s="40">
        <v>1.89141408343334E-2</v>
      </c>
      <c r="DO416" s="40">
        <v>0.41264685340615598</v>
      </c>
      <c r="DP416" s="40">
        <v>0.45419450767434799</v>
      </c>
      <c r="DQ416" s="40">
        <v>0.58825707019705897</v>
      </c>
      <c r="DR416" s="40">
        <v>0.54151286431999002</v>
      </c>
      <c r="DS416" s="40">
        <v>0.419081634758175</v>
      </c>
      <c r="DT416" s="40">
        <v>-6.8463886314859099E-2</v>
      </c>
      <c r="DU416" s="40">
        <v>-4.8758972593532499E-2</v>
      </c>
      <c r="DV416" s="40">
        <v>-3.28936903659892E-2</v>
      </c>
      <c r="DW416" s="40">
        <v>3.3663347720661499E-2</v>
      </c>
      <c r="DX416" s="40">
        <v>7.7230505187877996E-2</v>
      </c>
      <c r="DY416" s="40">
        <v>1.95017200918133E-2</v>
      </c>
      <c r="DZ416" s="40">
        <v>3.0537989105399201E-2</v>
      </c>
      <c r="EA416" s="40">
        <v>4.2605977189700099E-2</v>
      </c>
      <c r="EB416" s="40">
        <v>4.0033757026035802E-2</v>
      </c>
      <c r="EC416" s="40">
        <v>1.0907883653031299E-2</v>
      </c>
      <c r="ED416" s="40">
        <v>1.85004195201127E-2</v>
      </c>
      <c r="EE416" s="40">
        <v>1.14565826025959E-2</v>
      </c>
      <c r="EF416" s="40">
        <v>2.6084160225722098E-3</v>
      </c>
      <c r="EG416" s="40">
        <v>1.6693778916741502E-2</v>
      </c>
      <c r="EH416" s="40">
        <v>6.26929477204788E-2</v>
      </c>
      <c r="EI416" s="40">
        <v>1.344417427566E-2</v>
      </c>
      <c r="EJ416" s="40">
        <v>4.1565415618436498E-2</v>
      </c>
      <c r="EK416" s="40">
        <v>7.8051467975876103E-3</v>
      </c>
      <c r="EL416" s="40">
        <v>3.61570901580094E-2</v>
      </c>
      <c r="EM416" s="40">
        <v>0.45435324406199801</v>
      </c>
      <c r="EN416" s="40">
        <v>0.479844405870614</v>
      </c>
      <c r="EO416" s="40">
        <v>0.62338159471290899</v>
      </c>
      <c r="EP416" s="40">
        <v>0.58302967209727696</v>
      </c>
      <c r="EQ416" s="40">
        <v>0.45760242093179299</v>
      </c>
      <c r="ER416" s="40">
        <v>-2.3017897497455499E-2</v>
      </c>
      <c r="ES416" s="40">
        <v>-7.6606804150049104E-4</v>
      </c>
      <c r="ET416" s="40">
        <v>1.2161385715143899E-2</v>
      </c>
      <c r="EU416" s="40">
        <v>6.4853041324406502E-2</v>
      </c>
      <c r="EV416" s="40">
        <v>0.104258829315624</v>
      </c>
      <c r="EW416" s="40">
        <v>80.015245528139999</v>
      </c>
      <c r="EX416" s="40">
        <v>78.9973338504048</v>
      </c>
      <c r="EY416" s="40">
        <v>77.733385040477003</v>
      </c>
      <c r="EZ416" s="40">
        <v>76.059770226380294</v>
      </c>
      <c r="FA416" s="40">
        <v>74.971714576566995</v>
      </c>
      <c r="FB416" s="40">
        <v>73.242280285035605</v>
      </c>
      <c r="FC416" s="40">
        <v>72.710359203063604</v>
      </c>
      <c r="FD416" s="40">
        <v>72.885791846429797</v>
      </c>
      <c r="FE416" s="40">
        <v>77.672621067429304</v>
      </c>
      <c r="FF416" s="40">
        <v>83.004459741141105</v>
      </c>
      <c r="FG416" s="40">
        <v>87.240510931213294</v>
      </c>
      <c r="FH416" s="40">
        <v>91.361190556982905</v>
      </c>
      <c r="FI416" s="40">
        <v>93.955402588588896</v>
      </c>
      <c r="FJ416" s="40">
        <v>96.628702312278804</v>
      </c>
      <c r="FK416" s="40">
        <v>99.348174899413493</v>
      </c>
      <c r="FL416" s="40">
        <v>100.69009646614001</v>
      </c>
      <c r="FM416" s="40">
        <v>101.696155897038</v>
      </c>
      <c r="FN416" s="40">
        <v>101.364414174221</v>
      </c>
      <c r="FO416" s="40">
        <v>100.11212370934101</v>
      </c>
      <c r="FP416" s="40">
        <v>96.081487226719702</v>
      </c>
      <c r="FQ416" s="40">
        <v>89.2686266905812</v>
      </c>
      <c r="FR416" s="40">
        <v>84.567841388336802</v>
      </c>
      <c r="FS416" s="40">
        <v>81.514469920984993</v>
      </c>
      <c r="FT416" s="40">
        <v>79.763973047651405</v>
      </c>
      <c r="FU416" s="40">
        <v>2.15423983962569E-2</v>
      </c>
      <c r="FV416" s="40">
        <v>0</v>
      </c>
      <c r="FW416" s="40">
        <v>0</v>
      </c>
      <c r="FX416" s="41">
        <v>1</v>
      </c>
      <c r="FY416" s="22"/>
      <c r="FZ416" s="22"/>
    </row>
    <row r="417" spans="1:182" x14ac:dyDescent="0.2">
      <c r="A417" t="s">
        <v>42</v>
      </c>
      <c r="B417" t="s">
        <v>58</v>
      </c>
      <c r="C417" t="s">
        <v>3</v>
      </c>
      <c r="D417" t="s">
        <v>40</v>
      </c>
      <c r="E417" t="s">
        <v>78</v>
      </c>
      <c r="F417" s="22" t="s">
        <v>77</v>
      </c>
      <c r="G417" s="35">
        <v>43693</v>
      </c>
      <c r="H417" s="40">
        <v>1786</v>
      </c>
      <c r="I417" s="40">
        <v>2.0033097961441002</v>
      </c>
      <c r="J417" s="40">
        <v>1.73301930590377</v>
      </c>
      <c r="K417" s="40">
        <v>1.55416551215967</v>
      </c>
      <c r="L417" s="40">
        <v>1.4189686126471699</v>
      </c>
      <c r="M417" s="40">
        <v>1.3399556937407699</v>
      </c>
      <c r="N417" s="40">
        <v>1.31581269355504</v>
      </c>
      <c r="O417" s="40">
        <v>1.31794740193187</v>
      </c>
      <c r="P417" s="40">
        <v>1.4619563637049899</v>
      </c>
      <c r="Q417" s="40">
        <v>1.6665248907744601</v>
      </c>
      <c r="R417" s="40">
        <v>1.9446219497450601</v>
      </c>
      <c r="S417" s="40">
        <v>2.26560217925197</v>
      </c>
      <c r="T417" s="40">
        <v>2.7342860591807798</v>
      </c>
      <c r="U417" s="40">
        <v>3.1673023837302199</v>
      </c>
      <c r="V417" s="40">
        <v>3.5236778342320898</v>
      </c>
      <c r="W417" s="40">
        <v>3.8771129904211499</v>
      </c>
      <c r="X417" s="40">
        <v>4.2460190291980302</v>
      </c>
      <c r="Y417" s="40">
        <v>4.4870828407338301</v>
      </c>
      <c r="Z417" s="40">
        <v>4.6705251113414503</v>
      </c>
      <c r="AA417" s="40">
        <v>4.6001791879194203</v>
      </c>
      <c r="AB417" s="40">
        <v>4.2561875580417299</v>
      </c>
      <c r="AC417" s="40">
        <v>3.8390508469473899</v>
      </c>
      <c r="AD417" s="40">
        <v>3.4927435822247102</v>
      </c>
      <c r="AE417" s="40">
        <v>2.97469078632141</v>
      </c>
      <c r="AF417" s="40">
        <v>2.4609619792445501</v>
      </c>
      <c r="AG417" s="40">
        <v>-4.7940939381266402E-2</v>
      </c>
      <c r="AH417" s="40">
        <v>-5.1940392777722201E-2</v>
      </c>
      <c r="AI417" s="40">
        <v>-2.8115284427339401E-2</v>
      </c>
      <c r="AJ417" s="40">
        <v>-3.8845512388878803E-2</v>
      </c>
      <c r="AK417" s="40">
        <v>-5.28181516118491E-2</v>
      </c>
      <c r="AL417" s="40">
        <v>-4.03953807258179E-2</v>
      </c>
      <c r="AM417" s="40">
        <v>-5.61274916192923E-2</v>
      </c>
      <c r="AN417" s="40">
        <v>-5.6650388667053297E-2</v>
      </c>
      <c r="AO417" s="40">
        <v>-3.1261375597558198E-2</v>
      </c>
      <c r="AP417" s="40">
        <v>-3.4846750449295999E-2</v>
      </c>
      <c r="AQ417" s="40">
        <v>-5.3140342035980601E-2</v>
      </c>
      <c r="AR417" s="40">
        <v>-8.5517382823438101E-4</v>
      </c>
      <c r="AS417" s="40">
        <v>-3.1137028402776101E-2</v>
      </c>
      <c r="AT417" s="40">
        <v>1.02530166619154E-3</v>
      </c>
      <c r="AU417" s="40">
        <v>0.135347842563356</v>
      </c>
      <c r="AV417" s="40">
        <v>0.18474605940737801</v>
      </c>
      <c r="AW417" s="40">
        <v>0.27228577584554498</v>
      </c>
      <c r="AX417" s="40">
        <v>0.21889140701703999</v>
      </c>
      <c r="AY417" s="40">
        <v>0.19664288511111799</v>
      </c>
      <c r="AZ417" s="40">
        <v>-6.1959002968489003E-2</v>
      </c>
      <c r="BA417" s="40">
        <v>-3.4685110633432402E-2</v>
      </c>
      <c r="BB417" s="40">
        <v>-7.7451112793699595E-2</v>
      </c>
      <c r="BC417" s="40">
        <v>-2.2582370586410501E-2</v>
      </c>
      <c r="BD417" s="40">
        <v>2.3120150228154501E-2</v>
      </c>
      <c r="BE417" s="40">
        <v>-3.4034802202864103E-2</v>
      </c>
      <c r="BF417" s="40">
        <v>-3.5940329492455098E-2</v>
      </c>
      <c r="BG417" s="40">
        <v>-1.3542931407879299E-2</v>
      </c>
      <c r="BH417" s="40">
        <v>-2.2597899693435501E-2</v>
      </c>
      <c r="BI417" s="40">
        <v>-4.0866945874270602E-2</v>
      </c>
      <c r="BJ417" s="40">
        <v>-2.9909039602766301E-2</v>
      </c>
      <c r="BK417" s="40">
        <v>-4.2778171165677698E-2</v>
      </c>
      <c r="BL417" s="40">
        <v>-4.0847717589962897E-2</v>
      </c>
      <c r="BM417" s="40">
        <v>-1.8437584244102301E-2</v>
      </c>
      <c r="BN417" s="40">
        <v>-1.07403414704044E-2</v>
      </c>
      <c r="BO417" s="40">
        <v>-3.7332345833947102E-2</v>
      </c>
      <c r="BP417" s="40">
        <v>8.9182832471887893E-3</v>
      </c>
      <c r="BQ417" s="40">
        <v>-2.1617236786841E-2</v>
      </c>
      <c r="BR417" s="40">
        <v>1.4509678530182099E-2</v>
      </c>
      <c r="BS417" s="40">
        <v>0.16909279839360999</v>
      </c>
      <c r="BT417" s="40">
        <v>0.20594908688428301</v>
      </c>
      <c r="BU417" s="40">
        <v>0.29967071963393999</v>
      </c>
      <c r="BV417" s="40">
        <v>0.25143046325609297</v>
      </c>
      <c r="BW417" s="40">
        <v>0.227925267550731</v>
      </c>
      <c r="BX417" s="40">
        <v>-2.2740864255265499E-2</v>
      </c>
      <c r="BY417" s="40">
        <v>5.9951654098938899E-3</v>
      </c>
      <c r="BZ417" s="40">
        <v>-4.4920254511008603E-2</v>
      </c>
      <c r="CA417" s="40">
        <v>-6.15197842627511E-4</v>
      </c>
      <c r="CB417" s="40">
        <v>4.1227688389734098E-2</v>
      </c>
      <c r="CC417" s="40">
        <v>-2.4403453954951599E-2</v>
      </c>
      <c r="CD417" s="40">
        <v>-2.4858734401592301E-2</v>
      </c>
      <c r="CE417" s="40">
        <v>-3.4501640979233898E-3</v>
      </c>
      <c r="CF417" s="40">
        <v>-1.13448526351871E-2</v>
      </c>
      <c r="CG417" s="40">
        <v>-3.2589577187023502E-2</v>
      </c>
      <c r="CH417" s="40">
        <v>-2.2646231685167401E-2</v>
      </c>
      <c r="CI417" s="40">
        <v>-3.3532472485138999E-2</v>
      </c>
      <c r="CJ417" s="40">
        <v>-2.99028357411734E-2</v>
      </c>
      <c r="CK417" s="40">
        <v>-9.5558654174300508E-3</v>
      </c>
      <c r="CL417" s="40">
        <v>5.9556839537447601E-3</v>
      </c>
      <c r="CM417" s="40">
        <v>-2.6383775819843799E-2</v>
      </c>
      <c r="CN417" s="40">
        <v>1.5687349845037502E-2</v>
      </c>
      <c r="CO417" s="40">
        <v>-1.50238581135003E-2</v>
      </c>
      <c r="CP417" s="40">
        <v>2.3848916869128801E-2</v>
      </c>
      <c r="CQ417" s="40">
        <v>0.192464452005397</v>
      </c>
      <c r="CR417" s="40">
        <v>0.220634239124641</v>
      </c>
      <c r="CS417" s="40">
        <v>0.31863744827984902</v>
      </c>
      <c r="CT417" s="40">
        <v>0.27396691448450999</v>
      </c>
      <c r="CU417" s="40">
        <v>0.24959135033382299</v>
      </c>
      <c r="CV417" s="40">
        <v>4.4214991484724398E-3</v>
      </c>
      <c r="CW417" s="40">
        <v>3.4170200674395898E-2</v>
      </c>
      <c r="CX417" s="40">
        <v>-2.2389481162195499E-2</v>
      </c>
      <c r="CY417" s="40">
        <v>1.45991990817766E-2</v>
      </c>
      <c r="CZ417" s="40">
        <v>5.3768914159993401E-2</v>
      </c>
      <c r="DA417" s="40">
        <v>-1.47721057070392E-2</v>
      </c>
      <c r="DB417" s="40">
        <v>-1.3777139310729601E-2</v>
      </c>
      <c r="DC417" s="40">
        <v>6.6426032120324597E-3</v>
      </c>
      <c r="DD417" s="40">
        <v>-9.1805576938675998E-5</v>
      </c>
      <c r="DE417" s="40">
        <v>-2.43122084997765E-2</v>
      </c>
      <c r="DF417" s="40">
        <v>-1.53834237675685E-2</v>
      </c>
      <c r="DG417" s="40">
        <v>-2.4286773804600301E-2</v>
      </c>
      <c r="DH417" s="40">
        <v>-1.8957953892383899E-2</v>
      </c>
      <c r="DI417" s="40">
        <v>-6.7414659075777205E-4</v>
      </c>
      <c r="DJ417" s="40">
        <v>2.2651709377893899E-2</v>
      </c>
      <c r="DK417" s="40">
        <v>-1.5435205805740501E-2</v>
      </c>
      <c r="DL417" s="40">
        <v>2.24564164428862E-2</v>
      </c>
      <c r="DM417" s="40">
        <v>-8.4304794401595697E-3</v>
      </c>
      <c r="DN417" s="40">
        <v>3.3188155208075602E-2</v>
      </c>
      <c r="DO417" s="40">
        <v>0.215836105617184</v>
      </c>
      <c r="DP417" s="40">
        <v>0.23531939136499799</v>
      </c>
      <c r="DQ417" s="40">
        <v>0.337604176925757</v>
      </c>
      <c r="DR417" s="40">
        <v>0.29650336571292601</v>
      </c>
      <c r="DS417" s="40">
        <v>0.27125743311691503</v>
      </c>
      <c r="DT417" s="40">
        <v>3.15838625522104E-2</v>
      </c>
      <c r="DU417" s="40">
        <v>6.2345235938898E-2</v>
      </c>
      <c r="DV417" s="40">
        <v>1.41292186617569E-4</v>
      </c>
      <c r="DW417" s="40">
        <v>2.98135960061807E-2</v>
      </c>
      <c r="DX417" s="40">
        <v>6.6310139930252601E-2</v>
      </c>
      <c r="DY417" s="40">
        <v>-8.6596852863693604E-4</v>
      </c>
      <c r="DZ417" s="40">
        <v>2.2229239745376098E-3</v>
      </c>
      <c r="EA417" s="40">
        <v>2.12149562314927E-2</v>
      </c>
      <c r="EB417" s="40">
        <v>1.61558071185046E-2</v>
      </c>
      <c r="EC417" s="40">
        <v>-1.23610027621979E-2</v>
      </c>
      <c r="ED417" s="40">
        <v>-4.8970826445168796E-3</v>
      </c>
      <c r="EE417" s="40">
        <v>-1.09374533509857E-2</v>
      </c>
      <c r="EF417" s="40">
        <v>-3.1552828152935099E-3</v>
      </c>
      <c r="EG417" s="40">
        <v>1.21496447626981E-2</v>
      </c>
      <c r="EH417" s="40">
        <v>4.6758118356785498E-2</v>
      </c>
      <c r="EI417" s="40">
        <v>3.7279039629294699E-4</v>
      </c>
      <c r="EJ417" s="40">
        <v>3.2229873518309297E-2</v>
      </c>
      <c r="EK417" s="40">
        <v>1.0893121757755001E-3</v>
      </c>
      <c r="EL417" s="40">
        <v>4.6672532072066099E-2</v>
      </c>
      <c r="EM417" s="40">
        <v>0.249581061447438</v>
      </c>
      <c r="EN417" s="40">
        <v>0.25652241884190302</v>
      </c>
      <c r="EO417" s="40">
        <v>0.36498912071415202</v>
      </c>
      <c r="EP417" s="40">
        <v>0.32904242195197902</v>
      </c>
      <c r="EQ417" s="40">
        <v>0.30253981555652798</v>
      </c>
      <c r="ER417" s="40">
        <v>7.08020012654339E-2</v>
      </c>
      <c r="ES417" s="40">
        <v>0.103025511982224</v>
      </c>
      <c r="ET417" s="40">
        <v>3.2672150469308499E-2</v>
      </c>
      <c r="EU417" s="40">
        <v>5.1780768749963797E-2</v>
      </c>
      <c r="EV417" s="40">
        <v>8.4417678091832302E-2</v>
      </c>
      <c r="EW417" s="40">
        <v>80.063709296838098</v>
      </c>
      <c r="EX417" s="40">
        <v>79.088485134497404</v>
      </c>
      <c r="EY417" s="40">
        <v>77.848336479471399</v>
      </c>
      <c r="EZ417" s="40">
        <v>76.128244454931604</v>
      </c>
      <c r="FA417" s="40">
        <v>75.030527371401604</v>
      </c>
      <c r="FB417" s="40">
        <v>73.276604530438902</v>
      </c>
      <c r="FC417" s="40">
        <v>72.708913402548404</v>
      </c>
      <c r="FD417" s="40">
        <v>72.893050967437503</v>
      </c>
      <c r="FE417" s="40">
        <v>77.712600283152398</v>
      </c>
      <c r="FF417" s="40">
        <v>83.054772298253894</v>
      </c>
      <c r="FG417" s="40">
        <v>87.314623643227904</v>
      </c>
      <c r="FH417" s="40">
        <v>91.3931984426616</v>
      </c>
      <c r="FI417" s="40">
        <v>93.966346153846203</v>
      </c>
      <c r="FJ417" s="40">
        <v>96.640661868806006</v>
      </c>
      <c r="FK417" s="40">
        <v>99.308223218499293</v>
      </c>
      <c r="FL417" s="40">
        <v>100.648242095328</v>
      </c>
      <c r="FM417" s="40">
        <v>101.630899008966</v>
      </c>
      <c r="FN417" s="40">
        <v>101.33108187824401</v>
      </c>
      <c r="FO417" s="40">
        <v>100.09795304388901</v>
      </c>
      <c r="FP417" s="40">
        <v>96.115237140160502</v>
      </c>
      <c r="FQ417" s="40">
        <v>89.379424256724903</v>
      </c>
      <c r="FR417" s="40">
        <v>84.691157385559194</v>
      </c>
      <c r="FS417" s="40">
        <v>81.762505899009</v>
      </c>
      <c r="FT417" s="40">
        <v>80.041971448796602</v>
      </c>
      <c r="FU417" s="40">
        <v>2.1616123015545399E-2</v>
      </c>
      <c r="FV417" s="40">
        <v>0</v>
      </c>
      <c r="FW417" s="40">
        <v>0</v>
      </c>
      <c r="FX417" s="41">
        <v>1</v>
      </c>
      <c r="FY417" s="22"/>
      <c r="FZ417" s="22"/>
    </row>
    <row r="418" spans="1:182" x14ac:dyDescent="0.2">
      <c r="A418" t="s">
        <v>42</v>
      </c>
      <c r="B418" t="s">
        <v>58</v>
      </c>
      <c r="C418" t="s">
        <v>3</v>
      </c>
      <c r="D418" t="s">
        <v>40</v>
      </c>
      <c r="E418" t="s">
        <v>78</v>
      </c>
      <c r="F418" s="22" t="s">
        <v>78</v>
      </c>
      <c r="G418" s="35">
        <v>43693</v>
      </c>
      <c r="H418" s="40">
        <v>452</v>
      </c>
      <c r="I418" s="40">
        <v>0.44059299355100301</v>
      </c>
      <c r="J418" s="40">
        <v>0.37855180690204798</v>
      </c>
      <c r="K418" s="40">
        <v>0.334310791835496</v>
      </c>
      <c r="L418" s="40">
        <v>0.30423962551262201</v>
      </c>
      <c r="M418" s="40">
        <v>0.291108604861326</v>
      </c>
      <c r="N418" s="40">
        <v>0.28039917862497399</v>
      </c>
      <c r="O418" s="40">
        <v>0.29250617244390098</v>
      </c>
      <c r="P418" s="40">
        <v>0.324159896165787</v>
      </c>
      <c r="Q418" s="40">
        <v>0.392376118272313</v>
      </c>
      <c r="R418" s="40">
        <v>0.473342830024786</v>
      </c>
      <c r="S418" s="40">
        <v>0.56421424413352395</v>
      </c>
      <c r="T418" s="40">
        <v>0.69709707380438102</v>
      </c>
      <c r="U418" s="40">
        <v>0.81251702733824704</v>
      </c>
      <c r="V418" s="40">
        <v>0.89320698517107899</v>
      </c>
      <c r="W418" s="40">
        <v>0.98950199704506403</v>
      </c>
      <c r="X418" s="40">
        <v>1.0896252037974501</v>
      </c>
      <c r="Y418" s="40">
        <v>1.1609125027324101</v>
      </c>
      <c r="Z418" s="40">
        <v>1.2164428004415599</v>
      </c>
      <c r="AA418" s="40">
        <v>1.20073386644387</v>
      </c>
      <c r="AB418" s="40">
        <v>1.0965924601247401</v>
      </c>
      <c r="AC418" s="40">
        <v>0.92848669366409597</v>
      </c>
      <c r="AD418" s="40">
        <v>0.80834246582903702</v>
      </c>
      <c r="AE418" s="40">
        <v>0.64715299489556999</v>
      </c>
      <c r="AF418" s="40">
        <v>0.526648154119434</v>
      </c>
      <c r="AG418" s="40">
        <v>4.0749446794394297E-3</v>
      </c>
      <c r="AH418" s="40">
        <v>9.29255926333168E-3</v>
      </c>
      <c r="AI418" s="40">
        <v>1.86161183056767E-3</v>
      </c>
      <c r="AJ418" s="40">
        <v>1.1064305863704001E-2</v>
      </c>
      <c r="AK418" s="40">
        <v>1.0146103718127601E-2</v>
      </c>
      <c r="AL418" s="40">
        <v>1.03485441571166E-2</v>
      </c>
      <c r="AM418" s="40">
        <v>5.3476956373460704E-3</v>
      </c>
      <c r="AN418" s="40">
        <v>-8.5863410700607202E-3</v>
      </c>
      <c r="AO418" s="40">
        <v>-1.33876754224318E-2</v>
      </c>
      <c r="AP418" s="40">
        <v>-1.9664603751044299E-2</v>
      </c>
      <c r="AQ418" s="40">
        <v>-1.7613150477086299E-2</v>
      </c>
      <c r="AR418" s="40">
        <v>-9.8654008843015902E-3</v>
      </c>
      <c r="AS418" s="40">
        <v>-1.01098926405798E-2</v>
      </c>
      <c r="AT418" s="40">
        <v>-2.87451631585307E-2</v>
      </c>
      <c r="AU418" s="40">
        <v>0.17898759492750399</v>
      </c>
      <c r="AV418" s="40">
        <v>0.20476092451274999</v>
      </c>
      <c r="AW418" s="40">
        <v>0.21819376046644501</v>
      </c>
      <c r="AX418" s="40">
        <v>0.213636645987344</v>
      </c>
      <c r="AY418" s="40">
        <v>0.113314995899267</v>
      </c>
      <c r="AZ418" s="40">
        <v>-0.13319558863763001</v>
      </c>
      <c r="BA418" s="40">
        <v>-0.14932202026173599</v>
      </c>
      <c r="BB418" s="40">
        <v>-7.7453112171912197E-2</v>
      </c>
      <c r="BC418" s="40">
        <v>-3.5129162992987302E-2</v>
      </c>
      <c r="BD418" s="40">
        <v>-2.45993810772792E-2</v>
      </c>
      <c r="BE418" s="40">
        <v>1.1072243401805E-2</v>
      </c>
      <c r="BF418" s="40">
        <v>1.5832053011848101E-2</v>
      </c>
      <c r="BG418" s="40">
        <v>7.9258618350225608E-3</v>
      </c>
      <c r="BH418" s="40">
        <v>1.4227061949410201E-2</v>
      </c>
      <c r="BI418" s="40">
        <v>1.34302370310217E-2</v>
      </c>
      <c r="BJ418" s="40">
        <v>1.3702374403257901E-2</v>
      </c>
      <c r="BK418" s="40">
        <v>1.0527573734375901E-2</v>
      </c>
      <c r="BL418" s="40">
        <v>-4.4581605543877597E-3</v>
      </c>
      <c r="BM418" s="40">
        <v>-9.5773831182628302E-3</v>
      </c>
      <c r="BN418" s="40">
        <v>-9.3203244159120301E-3</v>
      </c>
      <c r="BO418" s="40">
        <v>-7.2747280870575403E-3</v>
      </c>
      <c r="BP418" s="40">
        <v>-3.56595729660909E-3</v>
      </c>
      <c r="BQ418" s="40">
        <v>-3.8167445795865198E-3</v>
      </c>
      <c r="BR418" s="40">
        <v>-2.1552862067141399E-2</v>
      </c>
      <c r="BS418" s="40">
        <v>0.189208249498727</v>
      </c>
      <c r="BT418" s="40">
        <v>0.213428527933719</v>
      </c>
      <c r="BU418" s="40">
        <v>0.23563231052273501</v>
      </c>
      <c r="BV418" s="40">
        <v>0.22990447854701801</v>
      </c>
      <c r="BW418" s="40">
        <v>0.130088536094706</v>
      </c>
      <c r="BX418" s="40">
        <v>-0.119640823661506</v>
      </c>
      <c r="BY418" s="40">
        <v>-0.134121574471601</v>
      </c>
      <c r="BZ418" s="40">
        <v>-6.0331853574601198E-2</v>
      </c>
      <c r="CA418" s="40">
        <v>-2.0889276006343199E-2</v>
      </c>
      <c r="CB418" s="40">
        <v>-1.2828025394320401E-2</v>
      </c>
      <c r="CC418" s="40">
        <v>1.5918551181254001E-2</v>
      </c>
      <c r="CD418" s="40">
        <v>2.0361286461006801E-2</v>
      </c>
      <c r="CE418" s="40">
        <v>1.2125942914765001E-2</v>
      </c>
      <c r="CF418" s="40">
        <v>1.6417577179761299E-2</v>
      </c>
      <c r="CG418" s="40">
        <v>1.5704817759175201E-2</v>
      </c>
      <c r="CH418" s="40">
        <v>1.6025227015062701E-2</v>
      </c>
      <c r="CI418" s="40">
        <v>1.4115141525071401E-2</v>
      </c>
      <c r="CJ418" s="40">
        <v>-1.59899530478525E-3</v>
      </c>
      <c r="CK418" s="40">
        <v>-6.9383862755746303E-3</v>
      </c>
      <c r="CL418" s="40">
        <v>-2.1559080598675699E-3</v>
      </c>
      <c r="CM418" s="40">
        <v>-1.14368233349931E-4</v>
      </c>
      <c r="CN418" s="40">
        <v>7.9701814242051899E-4</v>
      </c>
      <c r="CO418" s="40">
        <v>5.4187059682905695E-4</v>
      </c>
      <c r="CP418" s="40">
        <v>-1.6571496240936401E-2</v>
      </c>
      <c r="CQ418" s="40">
        <v>0.19628704371988201</v>
      </c>
      <c r="CR418" s="40">
        <v>0.219431683659222</v>
      </c>
      <c r="CS418" s="40">
        <v>0.24771019716918899</v>
      </c>
      <c r="CT418" s="40">
        <v>0.241171529821638</v>
      </c>
      <c r="CU418" s="40">
        <v>0.14170583893733499</v>
      </c>
      <c r="CV418" s="40">
        <v>-0.110252834730518</v>
      </c>
      <c r="CW418" s="40">
        <v>-0.12359379202201499</v>
      </c>
      <c r="CX418" s="40">
        <v>-4.8473722026080503E-2</v>
      </c>
      <c r="CY418" s="40">
        <v>-1.10267736579344E-2</v>
      </c>
      <c r="CZ418" s="40">
        <v>-4.6752203070311903E-3</v>
      </c>
      <c r="DA418" s="40">
        <v>2.0764858960703E-2</v>
      </c>
      <c r="DB418" s="40">
        <v>2.4890519910165401E-2</v>
      </c>
      <c r="DC418" s="40">
        <v>1.6326023994507399E-2</v>
      </c>
      <c r="DD418" s="40">
        <v>1.8608092410112399E-2</v>
      </c>
      <c r="DE418" s="40">
        <v>1.7979398487328799E-2</v>
      </c>
      <c r="DF418" s="40">
        <v>1.8348079626867599E-2</v>
      </c>
      <c r="DG418" s="40">
        <v>1.7702709315766799E-2</v>
      </c>
      <c r="DH418" s="40">
        <v>1.26016994481725E-3</v>
      </c>
      <c r="DI418" s="40">
        <v>-4.2993894328864401E-3</v>
      </c>
      <c r="DJ418" s="40">
        <v>5.0085082961768904E-3</v>
      </c>
      <c r="DK418" s="40">
        <v>7.0459916203576799E-3</v>
      </c>
      <c r="DL418" s="40">
        <v>5.1599935814501301E-3</v>
      </c>
      <c r="DM418" s="40">
        <v>4.9004857732446398E-3</v>
      </c>
      <c r="DN418" s="40">
        <v>-1.1590130414731401E-2</v>
      </c>
      <c r="DO418" s="40">
        <v>0.20336583794103699</v>
      </c>
      <c r="DP418" s="40">
        <v>0.225434839384724</v>
      </c>
      <c r="DQ418" s="40">
        <v>0.259788083815643</v>
      </c>
      <c r="DR418" s="40">
        <v>0.252438581096258</v>
      </c>
      <c r="DS418" s="40">
        <v>0.15332314177996301</v>
      </c>
      <c r="DT418" s="40">
        <v>-0.10086484579952899</v>
      </c>
      <c r="DU418" s="40">
        <v>-0.11306600957243</v>
      </c>
      <c r="DV418" s="40">
        <v>-3.6615590477559898E-2</v>
      </c>
      <c r="DW418" s="40">
        <v>-1.1642713095257099E-3</v>
      </c>
      <c r="DX418" s="40">
        <v>3.4775847802580402E-3</v>
      </c>
      <c r="DY418" s="40">
        <v>2.7762157683068601E-2</v>
      </c>
      <c r="DZ418" s="40">
        <v>3.14300136586819E-2</v>
      </c>
      <c r="EA418" s="40">
        <v>2.2390273998962301E-2</v>
      </c>
      <c r="EB418" s="40">
        <v>2.17708484958186E-2</v>
      </c>
      <c r="EC418" s="40">
        <v>2.12635318002228E-2</v>
      </c>
      <c r="ED418" s="40">
        <v>2.17019098730089E-2</v>
      </c>
      <c r="EE418" s="40">
        <v>2.2882587412796699E-2</v>
      </c>
      <c r="EF418" s="40">
        <v>5.3883504604902103E-3</v>
      </c>
      <c r="EG418" s="40">
        <v>-4.8909712871744303E-4</v>
      </c>
      <c r="EH418" s="40">
        <v>1.53527876313091E-2</v>
      </c>
      <c r="EI418" s="40">
        <v>1.7384414010386401E-2</v>
      </c>
      <c r="EJ418" s="40">
        <v>1.14594371691426E-2</v>
      </c>
      <c r="EK418" s="40">
        <v>1.1193633834237901E-2</v>
      </c>
      <c r="EL418" s="40">
        <v>-4.3978293233419901E-3</v>
      </c>
      <c r="EM418" s="40">
        <v>0.21358649251226</v>
      </c>
      <c r="EN418" s="40">
        <v>0.23410244280569401</v>
      </c>
      <c r="EO418" s="40">
        <v>0.27722663387193303</v>
      </c>
      <c r="EP418" s="40">
        <v>0.26870641365593201</v>
      </c>
      <c r="EQ418" s="40">
        <v>0.17009668197540301</v>
      </c>
      <c r="ER418" s="40">
        <v>-8.7310080823405606E-2</v>
      </c>
      <c r="ES418" s="40">
        <v>-9.7865563782294607E-2</v>
      </c>
      <c r="ET418" s="40">
        <v>-1.9494331880248902E-2</v>
      </c>
      <c r="EU418" s="40">
        <v>1.30756156771184E-2</v>
      </c>
      <c r="EV418" s="40">
        <v>1.5248940463216801E-2</v>
      </c>
      <c r="EW418" s="40">
        <v>79.981242051716805</v>
      </c>
      <c r="EX418" s="40">
        <v>78.7662144976685</v>
      </c>
      <c r="EY418" s="40">
        <v>77.370919881305596</v>
      </c>
      <c r="EZ418" s="40">
        <v>75.854599406528195</v>
      </c>
      <c r="FA418" s="40">
        <v>74.782534972446001</v>
      </c>
      <c r="FB418" s="40">
        <v>73.062844425604098</v>
      </c>
      <c r="FC418" s="40">
        <v>72.692348452734194</v>
      </c>
      <c r="FD418" s="40">
        <v>72.863183552352695</v>
      </c>
      <c r="FE418" s="40">
        <v>77.5448283170835</v>
      </c>
      <c r="FF418" s="40">
        <v>82.836053412462903</v>
      </c>
      <c r="FG418" s="40">
        <v>86.940758796099999</v>
      </c>
      <c r="FH418" s="40">
        <v>91.202416278083902</v>
      </c>
      <c r="FI418" s="40">
        <v>93.901123357354805</v>
      </c>
      <c r="FJ418" s="40">
        <v>96.584039847393001</v>
      </c>
      <c r="FK418" s="40">
        <v>99.518440016956305</v>
      </c>
      <c r="FL418" s="40">
        <v>100.897732089869</v>
      </c>
      <c r="FM418" s="40">
        <v>102.01186943620201</v>
      </c>
      <c r="FN418" s="40">
        <v>101.568355235269</v>
      </c>
      <c r="FO418" s="40">
        <v>100.248940228911</v>
      </c>
      <c r="FP418" s="40">
        <v>96.057863501483695</v>
      </c>
      <c r="FQ418" s="40">
        <v>89.010597710894402</v>
      </c>
      <c r="FR418" s="40">
        <v>84.277024162780805</v>
      </c>
      <c r="FS418" s="40">
        <v>80.730182280627403</v>
      </c>
      <c r="FT418" s="40">
        <v>78.884272997032596</v>
      </c>
      <c r="FU418" s="40">
        <v>4.0538654996694699E-2</v>
      </c>
      <c r="FV418" s="40">
        <v>0</v>
      </c>
      <c r="FW418" s="40">
        <v>0</v>
      </c>
      <c r="FX418" s="41">
        <v>1</v>
      </c>
      <c r="FY418" s="22"/>
      <c r="FZ418" s="22"/>
    </row>
    <row r="419" spans="1:182" x14ac:dyDescent="0.2">
      <c r="A419" t="s">
        <v>42</v>
      </c>
      <c r="B419" t="s">
        <v>58</v>
      </c>
      <c r="C419" t="s">
        <v>3</v>
      </c>
      <c r="D419" t="s">
        <v>41</v>
      </c>
      <c r="E419" t="s">
        <v>1</v>
      </c>
      <c r="F419" s="22" t="s">
        <v>1</v>
      </c>
      <c r="G419" s="35">
        <v>43693</v>
      </c>
      <c r="H419" s="40">
        <v>6771</v>
      </c>
      <c r="I419" s="40">
        <v>8.8701427736569798</v>
      </c>
      <c r="J419" s="40">
        <v>7.4820775663200401</v>
      </c>
      <c r="K419" s="40">
        <v>6.3458163921440596</v>
      </c>
      <c r="L419" s="40">
        <v>5.7352974888066797</v>
      </c>
      <c r="M419" s="40">
        <v>5.3954493789898299</v>
      </c>
      <c r="N419" s="40">
        <v>5.2771120937651501</v>
      </c>
      <c r="O419" s="40">
        <v>5.4401454201819304</v>
      </c>
      <c r="P419" s="40">
        <v>5.9258977198916503</v>
      </c>
      <c r="Q419" s="40">
        <v>6.5997305776000497</v>
      </c>
      <c r="R419" s="40">
        <v>7.4806507171290599</v>
      </c>
      <c r="S419" s="40">
        <v>8.7658452507196394</v>
      </c>
      <c r="T419" s="40">
        <v>10.4504668353967</v>
      </c>
      <c r="U419" s="40">
        <v>12.0174131549271</v>
      </c>
      <c r="V419" s="40">
        <v>13.2947562434444</v>
      </c>
      <c r="W419" s="40">
        <v>14.6654964989473</v>
      </c>
      <c r="X419" s="40">
        <v>16.496805013022598</v>
      </c>
      <c r="Y419" s="40">
        <v>18.1427407606642</v>
      </c>
      <c r="Z419" s="40">
        <v>19.544047076911401</v>
      </c>
      <c r="AA419" s="40">
        <v>19.017039275116701</v>
      </c>
      <c r="AB419" s="40">
        <v>17.1237904239279</v>
      </c>
      <c r="AC419" s="40">
        <v>15.4072536494179</v>
      </c>
      <c r="AD419" s="40">
        <v>13.8523147394917</v>
      </c>
      <c r="AE419" s="40">
        <v>11.5805667710626</v>
      </c>
      <c r="AF419" s="40">
        <v>9.5982654186895093</v>
      </c>
      <c r="AG419" s="40">
        <v>-0.315482749371645</v>
      </c>
      <c r="AH419" s="40">
        <v>-0.204819870240879</v>
      </c>
      <c r="AI419" s="40">
        <v>-0.14348165354842399</v>
      </c>
      <c r="AJ419" s="40">
        <v>-0.127193037188083</v>
      </c>
      <c r="AK419" s="40">
        <v>-9.9135413417954302E-2</v>
      </c>
      <c r="AL419" s="40">
        <v>-6.6306928622583403E-2</v>
      </c>
      <c r="AM419" s="40">
        <v>-0.101310126697376</v>
      </c>
      <c r="AN419" s="40">
        <v>-0.16082041267594099</v>
      </c>
      <c r="AO419" s="40">
        <v>-9.5205596516526603E-2</v>
      </c>
      <c r="AP419" s="40">
        <v>-0.19286917079556601</v>
      </c>
      <c r="AQ419" s="40">
        <v>-0.13131672240967701</v>
      </c>
      <c r="AR419" s="40">
        <v>-7.21431961024772E-2</v>
      </c>
      <c r="AS419" s="40">
        <v>-6.5876002339808502E-3</v>
      </c>
      <c r="AT419" s="40">
        <v>-0.13833629399970801</v>
      </c>
      <c r="AU419" s="40">
        <v>1.5098173082366799</v>
      </c>
      <c r="AV419" s="40">
        <v>1.82582110324557</v>
      </c>
      <c r="AW419" s="40">
        <v>1.80415653191466</v>
      </c>
      <c r="AX419" s="40">
        <v>1.7985267772512601</v>
      </c>
      <c r="AY419" s="40">
        <v>1.1987608069037601</v>
      </c>
      <c r="AZ419" s="40">
        <v>-0.84036144743102703</v>
      </c>
      <c r="BA419" s="40">
        <v>-1.08014033256505</v>
      </c>
      <c r="BB419" s="40">
        <v>-0.96660822237037003</v>
      </c>
      <c r="BC419" s="40">
        <v>-0.65207885011491296</v>
      </c>
      <c r="BD419" s="40">
        <v>-0.47102984976856899</v>
      </c>
      <c r="BE419" s="40">
        <v>-0.25442875067968101</v>
      </c>
      <c r="BF419" s="40">
        <v>-0.157348522393741</v>
      </c>
      <c r="BG419" s="40">
        <v>-0.104078087963376</v>
      </c>
      <c r="BH419" s="40">
        <v>-8.9920237043075696E-2</v>
      </c>
      <c r="BI419" s="40">
        <v>-6.3712995091827596E-2</v>
      </c>
      <c r="BJ419" s="40">
        <v>-3.4174792867987303E-2</v>
      </c>
      <c r="BK419" s="40">
        <v>-6.4517872267427001E-2</v>
      </c>
      <c r="BL419" s="40">
        <v>-0.126039370144956</v>
      </c>
      <c r="BM419" s="40">
        <v>-5.9789699697390702E-2</v>
      </c>
      <c r="BN419" s="40">
        <v>-0.14771324342763201</v>
      </c>
      <c r="BO419" s="40">
        <v>-9.6108606240426706E-2</v>
      </c>
      <c r="BP419" s="40">
        <v>-4.8555784862462703E-2</v>
      </c>
      <c r="BQ419" s="40">
        <v>1.68753503741325E-2</v>
      </c>
      <c r="BR419" s="40">
        <v>-7.8769269584553298E-2</v>
      </c>
      <c r="BS419" s="40">
        <v>1.5839865790060199</v>
      </c>
      <c r="BT419" s="40">
        <v>1.91283062482419</v>
      </c>
      <c r="BU419" s="40">
        <v>1.9009829366655799</v>
      </c>
      <c r="BV419" s="40">
        <v>1.9162449327533899</v>
      </c>
      <c r="BW419" s="40">
        <v>1.3202896123236401</v>
      </c>
      <c r="BX419" s="40">
        <v>-0.72706845978418899</v>
      </c>
      <c r="BY419" s="40">
        <v>-1.0061942155710599</v>
      </c>
      <c r="BZ419" s="40">
        <v>-0.878743705690051</v>
      </c>
      <c r="CA419" s="40">
        <v>-0.572677399570658</v>
      </c>
      <c r="CB419" s="40">
        <v>-0.395824788367585</v>
      </c>
      <c r="CC419" s="40">
        <v>-0.212142937172593</v>
      </c>
      <c r="CD419" s="40">
        <v>-0.124470011485357</v>
      </c>
      <c r="CE419" s="40">
        <v>-7.6787298473072294E-2</v>
      </c>
      <c r="CF419" s="40">
        <v>-6.4105209205657501E-2</v>
      </c>
      <c r="CG419" s="40">
        <v>-3.91795360654036E-2</v>
      </c>
      <c r="CH419" s="40">
        <v>-1.19201735275162E-2</v>
      </c>
      <c r="CI419" s="40">
        <v>-3.9035668928386197E-2</v>
      </c>
      <c r="CJ419" s="40">
        <v>-0.101950126040444</v>
      </c>
      <c r="CK419" s="40">
        <v>-3.5260757446842303E-2</v>
      </c>
      <c r="CL419" s="40">
        <v>-0.116438385689749</v>
      </c>
      <c r="CM419" s="40">
        <v>-7.1723572235033506E-2</v>
      </c>
      <c r="CN419" s="40">
        <v>-3.2219215691252599E-2</v>
      </c>
      <c r="CO419" s="40">
        <v>3.3125718490828598E-2</v>
      </c>
      <c r="CP419" s="40">
        <v>-3.75133299318582E-2</v>
      </c>
      <c r="CQ419" s="40">
        <v>1.63535599000124</v>
      </c>
      <c r="CR419" s="40">
        <v>1.9730931544150401</v>
      </c>
      <c r="CS419" s="40">
        <v>1.9680446096366899</v>
      </c>
      <c r="CT419" s="40">
        <v>1.9977761686528801</v>
      </c>
      <c r="CU419" s="40">
        <v>1.4044600927479001</v>
      </c>
      <c r="CV419" s="40">
        <v>-0.64860208166102196</v>
      </c>
      <c r="CW419" s="40">
        <v>-0.95497936020086405</v>
      </c>
      <c r="CX419" s="40">
        <v>-0.81788900909630702</v>
      </c>
      <c r="CY419" s="40">
        <v>-0.51768419680196598</v>
      </c>
      <c r="CZ419" s="40">
        <v>-0.34373799193618698</v>
      </c>
      <c r="DA419" s="40">
        <v>-0.16985712366550501</v>
      </c>
      <c r="DB419" s="40">
        <v>-9.1591500576972795E-2</v>
      </c>
      <c r="DC419" s="40">
        <v>-4.9496508982768903E-2</v>
      </c>
      <c r="DD419" s="40">
        <v>-3.82901813682393E-2</v>
      </c>
      <c r="DE419" s="40">
        <v>-1.4646077038979599E-2</v>
      </c>
      <c r="DF419" s="40">
        <v>1.03344458129548E-2</v>
      </c>
      <c r="DG419" s="40">
        <v>-1.3553465589345301E-2</v>
      </c>
      <c r="DH419" s="40">
        <v>-7.7860881935931506E-2</v>
      </c>
      <c r="DI419" s="40">
        <v>-1.07318151962939E-2</v>
      </c>
      <c r="DJ419" s="40">
        <v>-8.5163527951866894E-2</v>
      </c>
      <c r="DK419" s="40">
        <v>-4.7338538229640202E-2</v>
      </c>
      <c r="DL419" s="40">
        <v>-1.5882646520042499E-2</v>
      </c>
      <c r="DM419" s="40">
        <v>4.9376086607524697E-2</v>
      </c>
      <c r="DN419" s="40">
        <v>3.7426097208368399E-3</v>
      </c>
      <c r="DO419" s="40">
        <v>1.6867254009964601</v>
      </c>
      <c r="DP419" s="40">
        <v>2.03335568400589</v>
      </c>
      <c r="DQ419" s="40">
        <v>2.0351062826078099</v>
      </c>
      <c r="DR419" s="40">
        <v>2.0793074045523698</v>
      </c>
      <c r="DS419" s="40">
        <v>1.4886305731721601</v>
      </c>
      <c r="DT419" s="40">
        <v>-0.57013570353785503</v>
      </c>
      <c r="DU419" s="40">
        <v>-0.90376450483066795</v>
      </c>
      <c r="DV419" s="40">
        <v>-0.75703431250256203</v>
      </c>
      <c r="DW419" s="40">
        <v>-0.46269099403327502</v>
      </c>
      <c r="DX419" s="40">
        <v>-0.29165119550479002</v>
      </c>
      <c r="DY419" s="40">
        <v>-0.108803124973541</v>
      </c>
      <c r="DZ419" s="40">
        <v>-4.4120152729834099E-2</v>
      </c>
      <c r="EA419" s="40">
        <v>-1.0092943397720801E-2</v>
      </c>
      <c r="EB419" s="40">
        <v>-1.0173812232317501E-3</v>
      </c>
      <c r="EC419" s="40">
        <v>2.0776341287147199E-2</v>
      </c>
      <c r="ED419" s="40">
        <v>4.2466581567550898E-2</v>
      </c>
      <c r="EE419" s="40">
        <v>2.3238788840603899E-2</v>
      </c>
      <c r="EF419" s="40">
        <v>-4.3079839404946897E-2</v>
      </c>
      <c r="EG419" s="40">
        <v>2.4684081622842E-2</v>
      </c>
      <c r="EH419" s="40">
        <v>-4.0007600583933198E-2</v>
      </c>
      <c r="EI419" s="40">
        <v>-1.2130422060390399E-2</v>
      </c>
      <c r="EJ419" s="40">
        <v>7.7047647199720397E-3</v>
      </c>
      <c r="EK419" s="40">
        <v>7.28390372156381E-2</v>
      </c>
      <c r="EL419" s="40">
        <v>6.3309634135991805E-2</v>
      </c>
      <c r="EM419" s="40">
        <v>1.7608946717658001</v>
      </c>
      <c r="EN419" s="40">
        <v>2.1203652055845099</v>
      </c>
      <c r="EO419" s="40">
        <v>2.1319326873587201</v>
      </c>
      <c r="EP419" s="40">
        <v>2.1970255600545099</v>
      </c>
      <c r="EQ419" s="40">
        <v>1.6101593785920401</v>
      </c>
      <c r="ER419" s="40">
        <v>-0.45684271589101699</v>
      </c>
      <c r="ES419" s="40">
        <v>-0.82981838783668005</v>
      </c>
      <c r="ET419" s="40">
        <v>-0.66916979582224401</v>
      </c>
      <c r="EU419" s="40">
        <v>-0.38328954348902</v>
      </c>
      <c r="EV419" s="40">
        <v>-0.216446134103806</v>
      </c>
      <c r="EW419" s="40">
        <v>82.923341702437796</v>
      </c>
      <c r="EX419" s="40">
        <v>81.314043897302994</v>
      </c>
      <c r="EY419" s="40">
        <v>78.188426338381802</v>
      </c>
      <c r="EZ419" s="40">
        <v>76.907021948651504</v>
      </c>
      <c r="FA419" s="40">
        <v>77.016319753786306</v>
      </c>
      <c r="FB419" s="40">
        <v>75.844213169190894</v>
      </c>
      <c r="FC419" s="40">
        <v>74.781404389730298</v>
      </c>
      <c r="FD419" s="40">
        <v>74.5</v>
      </c>
      <c r="FE419" s="40">
        <v>77.265084635943893</v>
      </c>
      <c r="FF419" s="40">
        <v>83.155786830809106</v>
      </c>
      <c r="FG419" s="40">
        <v>87.483680246213694</v>
      </c>
      <c r="FH419" s="40">
        <v>91.765084635943893</v>
      </c>
      <c r="FI419" s="40">
        <v>94.155786830809106</v>
      </c>
      <c r="FJ419" s="40">
        <v>95.983680246213694</v>
      </c>
      <c r="FK419" s="40">
        <v>99.046489025674205</v>
      </c>
      <c r="FL419" s="40">
        <v>99.827893415404503</v>
      </c>
      <c r="FM419" s="40">
        <v>101</v>
      </c>
      <c r="FN419" s="40">
        <v>101</v>
      </c>
      <c r="FO419" s="40">
        <v>99.390702194865199</v>
      </c>
      <c r="FP419" s="40">
        <v>94.718595610269702</v>
      </c>
      <c r="FQ419" s="40">
        <v>88.327893415404503</v>
      </c>
      <c r="FR419" s="40">
        <v>83.546489025674205</v>
      </c>
      <c r="FS419" s="40">
        <v>80.390702194865199</v>
      </c>
      <c r="FT419" s="40">
        <v>78.516319753786306</v>
      </c>
      <c r="FU419" s="40">
        <v>1.9398641983198898E-2</v>
      </c>
      <c r="FV419" s="40">
        <v>0</v>
      </c>
      <c r="FW419" s="40">
        <v>0</v>
      </c>
      <c r="FX419" s="41">
        <v>1</v>
      </c>
      <c r="FY419" s="22"/>
      <c r="FZ419" s="22"/>
    </row>
    <row r="420" spans="1:182" x14ac:dyDescent="0.2">
      <c r="A420" t="s">
        <v>42</v>
      </c>
      <c r="B420" t="s">
        <v>58</v>
      </c>
      <c r="C420" t="s">
        <v>3</v>
      </c>
      <c r="D420" t="s">
        <v>41</v>
      </c>
      <c r="E420" t="s">
        <v>1</v>
      </c>
      <c r="F420" s="22" t="s">
        <v>77</v>
      </c>
      <c r="G420" s="35">
        <v>43693</v>
      </c>
      <c r="H420" s="40">
        <v>5111</v>
      </c>
      <c r="I420" s="40">
        <v>6.94224558601646</v>
      </c>
      <c r="J420" s="40">
        <v>5.8871558044557899</v>
      </c>
      <c r="K420" s="40">
        <v>4.9683873197681896</v>
      </c>
      <c r="L420" s="40">
        <v>4.4810993828901902</v>
      </c>
      <c r="M420" s="40">
        <v>4.1974764440962797</v>
      </c>
      <c r="N420" s="40">
        <v>4.0767087561225699</v>
      </c>
      <c r="O420" s="40">
        <v>4.1815687628607403</v>
      </c>
      <c r="P420" s="40">
        <v>4.5613891533233604</v>
      </c>
      <c r="Q420" s="40">
        <v>5.0581369220762502</v>
      </c>
      <c r="R420" s="40">
        <v>5.7346958585037502</v>
      </c>
      <c r="S420" s="40">
        <v>6.6903383216465198</v>
      </c>
      <c r="T420" s="40">
        <v>7.9136122145404704</v>
      </c>
      <c r="U420" s="40">
        <v>9.0336112278685903</v>
      </c>
      <c r="V420" s="40">
        <v>9.9522133269816493</v>
      </c>
      <c r="W420" s="40">
        <v>10.913545028337801</v>
      </c>
      <c r="X420" s="40">
        <v>12.329385622072399</v>
      </c>
      <c r="Y420" s="40">
        <v>13.6708674077491</v>
      </c>
      <c r="Z420" s="40">
        <v>14.8182905660813</v>
      </c>
      <c r="AA420" s="40">
        <v>14.448097167941899</v>
      </c>
      <c r="AB420" s="40">
        <v>12.968689045223</v>
      </c>
      <c r="AC420" s="40">
        <v>11.7450962563492</v>
      </c>
      <c r="AD420" s="40">
        <v>10.6442915468519</v>
      </c>
      <c r="AE420" s="40">
        <v>8.9761968864535397</v>
      </c>
      <c r="AF420" s="40">
        <v>7.4749562576393798</v>
      </c>
      <c r="AG420" s="40">
        <v>-0.23936591844989499</v>
      </c>
      <c r="AH420" s="40">
        <v>-0.129586726275879</v>
      </c>
      <c r="AI420" s="40">
        <v>-0.104358739008703</v>
      </c>
      <c r="AJ420" s="40">
        <v>-7.4265289143150406E-2</v>
      </c>
      <c r="AK420" s="40">
        <v>-6.4132686900644498E-2</v>
      </c>
      <c r="AL420" s="40">
        <v>-8.3931064061488106E-2</v>
      </c>
      <c r="AM420" s="40">
        <v>-0.112301846959418</v>
      </c>
      <c r="AN420" s="40">
        <v>-0.10290222247990501</v>
      </c>
      <c r="AO420" s="40">
        <v>-2.61471469375039E-2</v>
      </c>
      <c r="AP420" s="40">
        <v>-0.11141800924734201</v>
      </c>
      <c r="AQ420" s="40">
        <v>-5.5818488186920402E-2</v>
      </c>
      <c r="AR420" s="40">
        <v>-2.39734547830147E-2</v>
      </c>
      <c r="AS420" s="40">
        <v>-3.5934750875056397E-2</v>
      </c>
      <c r="AT420" s="40">
        <v>-0.10838517495172099</v>
      </c>
      <c r="AU420" s="40">
        <v>0.73411378304804098</v>
      </c>
      <c r="AV420" s="40">
        <v>0.88543983716173902</v>
      </c>
      <c r="AW420" s="40">
        <v>0.82961826379866899</v>
      </c>
      <c r="AX420" s="40">
        <v>0.87083295167857</v>
      </c>
      <c r="AY420" s="40">
        <v>0.73269662448932904</v>
      </c>
      <c r="AZ420" s="40">
        <v>8.3409876930974104E-3</v>
      </c>
      <c r="BA420" s="40">
        <v>-0.29879085700399599</v>
      </c>
      <c r="BB420" s="40">
        <v>-0.40889988969006702</v>
      </c>
      <c r="BC420" s="40">
        <v>-0.28303922821393002</v>
      </c>
      <c r="BD420" s="40">
        <v>-0.32498550221022898</v>
      </c>
      <c r="BE420" s="40">
        <v>-0.18300449692041301</v>
      </c>
      <c r="BF420" s="40">
        <v>-8.9193995702196202E-2</v>
      </c>
      <c r="BG420" s="40">
        <v>-7.35690835314637E-2</v>
      </c>
      <c r="BH420" s="40">
        <v>-4.3703059368417403E-2</v>
      </c>
      <c r="BI420" s="40">
        <v>-3.77028818577946E-2</v>
      </c>
      <c r="BJ420" s="40">
        <v>-6.0679226836443702E-2</v>
      </c>
      <c r="BK420" s="40">
        <v>-7.6799002834402705E-2</v>
      </c>
      <c r="BL420" s="40">
        <v>-7.5144738134994504E-2</v>
      </c>
      <c r="BM420" s="40">
        <v>-1.06525574788484E-3</v>
      </c>
      <c r="BN420" s="40">
        <v>-7.9297429667331207E-2</v>
      </c>
      <c r="BO420" s="40">
        <v>-2.2019918698354402E-2</v>
      </c>
      <c r="BP420" s="40">
        <v>-5.1421916559094404E-3</v>
      </c>
      <c r="BQ420" s="40">
        <v>-1.7167743849397701E-2</v>
      </c>
      <c r="BR420" s="40">
        <v>-5.91410730893756E-2</v>
      </c>
      <c r="BS420" s="40">
        <v>0.78382850140128102</v>
      </c>
      <c r="BT420" s="40">
        <v>0.94042453534006698</v>
      </c>
      <c r="BU420" s="40">
        <v>0.89730860890969799</v>
      </c>
      <c r="BV420" s="40">
        <v>0.95372150914243004</v>
      </c>
      <c r="BW420" s="40">
        <v>0.80795374131699305</v>
      </c>
      <c r="BX420" s="40">
        <v>8.0724284502086602E-2</v>
      </c>
      <c r="BY420" s="40">
        <v>-0.24827141752302501</v>
      </c>
      <c r="BZ420" s="40">
        <v>-0.33935195557825398</v>
      </c>
      <c r="CA420" s="40">
        <v>-0.21675642099634601</v>
      </c>
      <c r="CB420" s="40">
        <v>-0.26401987860568799</v>
      </c>
      <c r="CC420" s="40">
        <v>-0.14396874806120299</v>
      </c>
      <c r="CD420" s="40">
        <v>-6.1218113554028099E-2</v>
      </c>
      <c r="CE420" s="40">
        <v>-5.2244261941532699E-2</v>
      </c>
      <c r="CF420" s="40">
        <v>-2.25357521272419E-2</v>
      </c>
      <c r="CG420" s="40">
        <v>-1.9397679397439801E-2</v>
      </c>
      <c r="CH420" s="40">
        <v>-4.4575075205752802E-2</v>
      </c>
      <c r="CI420" s="40">
        <v>-5.2209841144667202E-2</v>
      </c>
      <c r="CJ420" s="40">
        <v>-5.5919989034502203E-2</v>
      </c>
      <c r="CK420" s="40">
        <v>1.63063856838319E-2</v>
      </c>
      <c r="CL420" s="40">
        <v>-5.7050814098174397E-2</v>
      </c>
      <c r="CM420" s="40">
        <v>1.3888675698571699E-3</v>
      </c>
      <c r="CN420" s="40">
        <v>7.9002838208111492E-3</v>
      </c>
      <c r="CO420" s="40">
        <v>-4.1697719527975397E-3</v>
      </c>
      <c r="CP420" s="40">
        <v>-2.5034758150346899E-2</v>
      </c>
      <c r="CQ420" s="40">
        <v>0.81826076388827795</v>
      </c>
      <c r="CR420" s="40">
        <v>0.97850676980013995</v>
      </c>
      <c r="CS420" s="40">
        <v>0.94419073573052703</v>
      </c>
      <c r="CT420" s="40">
        <v>1.01112987154097</v>
      </c>
      <c r="CU420" s="40">
        <v>0.86007659117833302</v>
      </c>
      <c r="CV420" s="40">
        <v>0.130856735372925</v>
      </c>
      <c r="CW420" s="40">
        <v>-0.213281807634359</v>
      </c>
      <c r="CX420" s="40">
        <v>-0.29118326827419899</v>
      </c>
      <c r="CY420" s="40">
        <v>-0.170849150632776</v>
      </c>
      <c r="CZ420" s="40">
        <v>-0.22179527341493399</v>
      </c>
      <c r="DA420" s="40">
        <v>-0.104932999201993</v>
      </c>
      <c r="DB420" s="40">
        <v>-3.3242231405860002E-2</v>
      </c>
      <c r="DC420" s="40">
        <v>-3.0919440351601601E-2</v>
      </c>
      <c r="DD420" s="40">
        <v>-1.36844488606641E-3</v>
      </c>
      <c r="DE420" s="40">
        <v>-1.09247693708496E-3</v>
      </c>
      <c r="DF420" s="40">
        <v>-2.84709235750619E-2</v>
      </c>
      <c r="DG420" s="40">
        <v>-2.7620679454931601E-2</v>
      </c>
      <c r="DH420" s="40">
        <v>-3.6695239934009902E-2</v>
      </c>
      <c r="DI420" s="40">
        <v>3.3678027115548598E-2</v>
      </c>
      <c r="DJ420" s="40">
        <v>-3.4804198529017498E-2</v>
      </c>
      <c r="DK420" s="40">
        <v>2.4797653838068701E-2</v>
      </c>
      <c r="DL420" s="40">
        <v>2.0942759297531699E-2</v>
      </c>
      <c r="DM420" s="40">
        <v>8.8281999438026299E-3</v>
      </c>
      <c r="DN420" s="40">
        <v>9.0715567886817793E-3</v>
      </c>
      <c r="DO420" s="40">
        <v>0.852693026375275</v>
      </c>
      <c r="DP420" s="40">
        <v>1.0165890042602099</v>
      </c>
      <c r="DQ420" s="40">
        <v>0.99107286255135596</v>
      </c>
      <c r="DR420" s="40">
        <v>1.06853823393951</v>
      </c>
      <c r="DS420" s="40">
        <v>0.91219944103967199</v>
      </c>
      <c r="DT420" s="40">
        <v>0.18098918624376301</v>
      </c>
      <c r="DU420" s="40">
        <v>-0.17829219774569299</v>
      </c>
      <c r="DV420" s="40">
        <v>-0.243014580970144</v>
      </c>
      <c r="DW420" s="40">
        <v>-0.124941880269207</v>
      </c>
      <c r="DX420" s="40">
        <v>-0.179570668224181</v>
      </c>
      <c r="DY420" s="40">
        <v>-4.8571577672510698E-2</v>
      </c>
      <c r="DZ420" s="40">
        <v>7.1504991678226996E-3</v>
      </c>
      <c r="EA420" s="40">
        <v>-1.2978487436252699E-4</v>
      </c>
      <c r="EB420" s="40">
        <v>2.9193784888666599E-2</v>
      </c>
      <c r="EC420" s="40">
        <v>2.53373281057649E-2</v>
      </c>
      <c r="ED420" s="40">
        <v>-5.2190863500175197E-3</v>
      </c>
      <c r="EE420" s="40">
        <v>7.8821646700837009E-3</v>
      </c>
      <c r="EF420" s="40">
        <v>-8.9377555890994605E-3</v>
      </c>
      <c r="EG420" s="40">
        <v>5.8759918305167601E-2</v>
      </c>
      <c r="EH420" s="40">
        <v>-2.6836189490062599E-3</v>
      </c>
      <c r="EI420" s="40">
        <v>5.8596223326634701E-2</v>
      </c>
      <c r="EJ420" s="40">
        <v>3.9774022424636998E-2</v>
      </c>
      <c r="EK420" s="40">
        <v>2.7595206969461401E-2</v>
      </c>
      <c r="EL420" s="40">
        <v>5.83156586510271E-2</v>
      </c>
      <c r="EM420" s="40">
        <v>0.90240774472851504</v>
      </c>
      <c r="EN420" s="40">
        <v>1.0715737024385401</v>
      </c>
      <c r="EO420" s="40">
        <v>1.0587632076623801</v>
      </c>
      <c r="EP420" s="40">
        <v>1.15142679140337</v>
      </c>
      <c r="EQ420" s="40">
        <v>0.98745655786733599</v>
      </c>
      <c r="ER420" s="40">
        <v>0.25337248305275201</v>
      </c>
      <c r="ES420" s="40">
        <v>-0.12777275826472101</v>
      </c>
      <c r="ET420" s="40">
        <v>-0.17346664685833099</v>
      </c>
      <c r="EU420" s="40">
        <v>-5.8659073051622997E-2</v>
      </c>
      <c r="EV420" s="40">
        <v>-0.118605044619639</v>
      </c>
      <c r="EW420" s="40">
        <v>82.878366056774695</v>
      </c>
      <c r="EX420" s="40">
        <v>81.266701112394401</v>
      </c>
      <c r="EY420" s="40">
        <v>78.160020667436598</v>
      </c>
      <c r="EZ420" s="40">
        <v>76.8833505561972</v>
      </c>
      <c r="FA420" s="40">
        <v>76.995015500577495</v>
      </c>
      <c r="FB420" s="40">
        <v>75.830010333718306</v>
      </c>
      <c r="FC420" s="40">
        <v>74.776670111239397</v>
      </c>
      <c r="FD420" s="40">
        <v>74.5</v>
      </c>
      <c r="FE420" s="40">
        <v>77.281654610662002</v>
      </c>
      <c r="FF420" s="40">
        <v>83.169989666281694</v>
      </c>
      <c r="FG420" s="40">
        <v>87.504984499422505</v>
      </c>
      <c r="FH420" s="40">
        <v>91.781654610662002</v>
      </c>
      <c r="FI420" s="40">
        <v>94.169989666281694</v>
      </c>
      <c r="FJ420" s="40">
        <v>96.004984499422505</v>
      </c>
      <c r="FK420" s="40">
        <v>99.0583247219014</v>
      </c>
      <c r="FL420" s="40">
        <v>99.834994833140797</v>
      </c>
      <c r="FM420" s="40">
        <v>101</v>
      </c>
      <c r="FN420" s="40">
        <v>101</v>
      </c>
      <c r="FO420" s="40">
        <v>99.388335055619706</v>
      </c>
      <c r="FP420" s="40">
        <v>94.723329888760603</v>
      </c>
      <c r="FQ420" s="40">
        <v>88.334994833140797</v>
      </c>
      <c r="FR420" s="40">
        <v>83.5583247219014</v>
      </c>
      <c r="FS420" s="40">
        <v>80.388335055619706</v>
      </c>
      <c r="FT420" s="40">
        <v>78.495015500577495</v>
      </c>
      <c r="FU420" s="40">
        <v>1.7082821783881399E-2</v>
      </c>
      <c r="FV420" s="40">
        <v>0</v>
      </c>
      <c r="FW420" s="40">
        <v>0</v>
      </c>
      <c r="FX420" s="41">
        <v>1</v>
      </c>
      <c r="FY420" s="22"/>
      <c r="FZ420" s="22"/>
    </row>
    <row r="421" spans="1:182" x14ac:dyDescent="0.2">
      <c r="A421" t="s">
        <v>42</v>
      </c>
      <c r="B421" t="s">
        <v>58</v>
      </c>
      <c r="C421" t="s">
        <v>3</v>
      </c>
      <c r="D421" t="s">
        <v>41</v>
      </c>
      <c r="E421" t="s">
        <v>1</v>
      </c>
      <c r="F421" s="22" t="s">
        <v>78</v>
      </c>
      <c r="G421" s="35">
        <v>43693</v>
      </c>
      <c r="H421" s="40">
        <v>1660</v>
      </c>
      <c r="I421" s="40">
        <v>1.90242137750452</v>
      </c>
      <c r="J421" s="40">
        <v>1.5766067657487199</v>
      </c>
      <c r="K421" s="40">
        <v>1.3387784835868199</v>
      </c>
      <c r="L421" s="40">
        <v>1.2122907429827201</v>
      </c>
      <c r="M421" s="40">
        <v>1.1455122493073799</v>
      </c>
      <c r="N421" s="40">
        <v>1.1419217075725001</v>
      </c>
      <c r="O421" s="40">
        <v>1.2218956419005</v>
      </c>
      <c r="P421" s="40">
        <v>1.33454384270842</v>
      </c>
      <c r="Q421" s="40">
        <v>1.5126321974333901</v>
      </c>
      <c r="R421" s="40">
        <v>1.7438072879542601</v>
      </c>
      <c r="S421" s="40">
        <v>2.0673279340400401</v>
      </c>
      <c r="T421" s="40">
        <v>2.5548411243000602</v>
      </c>
      <c r="U421" s="40">
        <v>3.0321166895753802</v>
      </c>
      <c r="V421" s="40">
        <v>3.3760394733636598</v>
      </c>
      <c r="W421" s="40">
        <v>3.7992838415275898</v>
      </c>
      <c r="X421" s="40">
        <v>4.2429141860047999</v>
      </c>
      <c r="Y421" s="40">
        <v>4.5689436263695402</v>
      </c>
      <c r="Z421" s="40">
        <v>4.8185365657736297</v>
      </c>
      <c r="AA421" s="40">
        <v>4.6487716129469403</v>
      </c>
      <c r="AB421" s="40">
        <v>4.1994083380542504</v>
      </c>
      <c r="AC421" s="40">
        <v>3.68004474645705</v>
      </c>
      <c r="AD421" s="40">
        <v>3.1622170543206001</v>
      </c>
      <c r="AE421" s="40">
        <v>2.53756749844697</v>
      </c>
      <c r="AF421" s="40">
        <v>2.0558227791946999</v>
      </c>
      <c r="AG421" s="40">
        <v>-0.105409886439692</v>
      </c>
      <c r="AH421" s="40">
        <v>-5.91858125574087E-2</v>
      </c>
      <c r="AI421" s="40">
        <v>-2.4061931601077301E-2</v>
      </c>
      <c r="AJ421" s="40">
        <v>-1.6459230512205599E-2</v>
      </c>
      <c r="AK421" s="40">
        <v>-2.4150578965364902E-2</v>
      </c>
      <c r="AL421" s="40">
        <v>-5.4672302544869298E-3</v>
      </c>
      <c r="AM421" s="40">
        <v>-1.2976241542475999E-2</v>
      </c>
      <c r="AN421" s="40">
        <v>-5.5496245021139999E-2</v>
      </c>
      <c r="AO421" s="40">
        <v>-5.9006477482063197E-2</v>
      </c>
      <c r="AP421" s="40">
        <v>-9.4605642809170706E-2</v>
      </c>
      <c r="AQ421" s="40">
        <v>-9.1957435650518699E-2</v>
      </c>
      <c r="AR421" s="40">
        <v>-4.0135692944693602E-2</v>
      </c>
      <c r="AS421" s="40">
        <v>4.72174259923015E-3</v>
      </c>
      <c r="AT421" s="40">
        <v>-1.14252660028845E-2</v>
      </c>
      <c r="AU421" s="40">
        <v>0.74757642291698601</v>
      </c>
      <c r="AV421" s="40">
        <v>0.95063243439890299</v>
      </c>
      <c r="AW421" s="40">
        <v>0.94262445704376296</v>
      </c>
      <c r="AX421" s="40">
        <v>0.94729560428995396</v>
      </c>
      <c r="AY421" s="40">
        <v>0.48458406625088102</v>
      </c>
      <c r="AZ421" s="40">
        <v>-0.71620374843066004</v>
      </c>
      <c r="BA421" s="40">
        <v>-0.74937237925056899</v>
      </c>
      <c r="BB421" s="40">
        <v>-0.57825247599137297</v>
      </c>
      <c r="BC421" s="40">
        <v>-0.39222065202093098</v>
      </c>
      <c r="BD421" s="40">
        <v>-0.207625140512921</v>
      </c>
      <c r="BE421" s="40">
        <v>-9.2195940579797006E-2</v>
      </c>
      <c r="BF421" s="40">
        <v>-4.5297932092335499E-2</v>
      </c>
      <c r="BG421" s="40">
        <v>-1.5542147039421699E-2</v>
      </c>
      <c r="BH421" s="40">
        <v>-9.9838870589690903E-3</v>
      </c>
      <c r="BI421" s="40">
        <v>-1.6263885052518499E-2</v>
      </c>
      <c r="BJ421" s="40">
        <v>5.8882735363026198E-3</v>
      </c>
      <c r="BK421" s="40">
        <v>-1.8802901705196899E-3</v>
      </c>
      <c r="BL421" s="40">
        <v>-4.3078760664509302E-2</v>
      </c>
      <c r="BM421" s="40">
        <v>-4.5823155400607003E-2</v>
      </c>
      <c r="BN421" s="40">
        <v>-7.7542517253446006E-2</v>
      </c>
      <c r="BO421" s="40">
        <v>-7.5219176066317603E-2</v>
      </c>
      <c r="BP421" s="40">
        <v>-2.9989094549966198E-2</v>
      </c>
      <c r="BQ421" s="40">
        <v>1.50536885535155E-2</v>
      </c>
      <c r="BR421" s="40">
        <v>7.3470959058462796E-3</v>
      </c>
      <c r="BS421" s="40">
        <v>0.78352781484162903</v>
      </c>
      <c r="BT421" s="40">
        <v>1.0016991723691899</v>
      </c>
      <c r="BU421" s="40">
        <v>0.99829758267451396</v>
      </c>
      <c r="BV421" s="40">
        <v>0.99693118893801103</v>
      </c>
      <c r="BW421" s="40">
        <v>0.54023210381143005</v>
      </c>
      <c r="BX421" s="40">
        <v>-0.66416640575013197</v>
      </c>
      <c r="BY421" s="40">
        <v>-0.70700490178989805</v>
      </c>
      <c r="BZ421" s="40">
        <v>-0.54201735686830599</v>
      </c>
      <c r="CA421" s="40">
        <v>-0.35561566456146299</v>
      </c>
      <c r="CB421" s="40">
        <v>-0.180177844856546</v>
      </c>
      <c r="CC421" s="40">
        <v>-8.3044001930481004E-2</v>
      </c>
      <c r="CD421" s="40">
        <v>-3.5679228388459903E-2</v>
      </c>
      <c r="CE421" s="40">
        <v>-9.6413702055834407E-3</v>
      </c>
      <c r="CF421" s="40">
        <v>-5.4990839089022201E-3</v>
      </c>
      <c r="CG421" s="40">
        <v>-1.08015848734804E-2</v>
      </c>
      <c r="CH421" s="40">
        <v>1.37530608698726E-2</v>
      </c>
      <c r="CI421" s="40">
        <v>5.8047319484330999E-3</v>
      </c>
      <c r="CJ421" s="40">
        <v>-3.4478448826117399E-2</v>
      </c>
      <c r="CK421" s="40">
        <v>-3.6692426686949303E-2</v>
      </c>
      <c r="CL421" s="40">
        <v>-6.5724648472439196E-2</v>
      </c>
      <c r="CM421" s="40">
        <v>-6.3626308467558401E-2</v>
      </c>
      <c r="CN421" s="40">
        <v>-2.2961591411056598E-2</v>
      </c>
      <c r="CO421" s="40">
        <v>2.2209562847556201E-2</v>
      </c>
      <c r="CP421" s="40">
        <v>2.0348776578149701E-2</v>
      </c>
      <c r="CQ421" s="40">
        <v>0.80842763937099005</v>
      </c>
      <c r="CR421" s="40">
        <v>1.03706783952433</v>
      </c>
      <c r="CS421" s="40">
        <v>1.0368566198910001</v>
      </c>
      <c r="CT421" s="40">
        <v>1.0313086436618599</v>
      </c>
      <c r="CU421" s="40">
        <v>0.57877376510691703</v>
      </c>
      <c r="CV421" s="40">
        <v>-0.62812550072939599</v>
      </c>
      <c r="CW421" s="40">
        <v>-0.67766131596341395</v>
      </c>
      <c r="CX421" s="40">
        <v>-0.51692102374562798</v>
      </c>
      <c r="CY421" s="40">
        <v>-0.33026316175571302</v>
      </c>
      <c r="CZ421" s="40">
        <v>-0.16116793149681399</v>
      </c>
      <c r="DA421" s="40">
        <v>-7.3892063281165002E-2</v>
      </c>
      <c r="DB421" s="40">
        <v>-2.60605246845842E-2</v>
      </c>
      <c r="DC421" s="40">
        <v>-3.7405933717451901E-3</v>
      </c>
      <c r="DD421" s="40">
        <v>-1.01428075883534E-3</v>
      </c>
      <c r="DE421" s="40">
        <v>-5.3392846944423297E-3</v>
      </c>
      <c r="DF421" s="40">
        <v>2.1617848203442602E-2</v>
      </c>
      <c r="DG421" s="40">
        <v>1.34897540673859E-2</v>
      </c>
      <c r="DH421" s="40">
        <v>-2.5878136987725502E-2</v>
      </c>
      <c r="DI421" s="40">
        <v>-2.75616979732917E-2</v>
      </c>
      <c r="DJ421" s="40">
        <v>-5.3906779691432399E-2</v>
      </c>
      <c r="DK421" s="40">
        <v>-5.2033440868799297E-2</v>
      </c>
      <c r="DL421" s="40">
        <v>-1.5934088272146998E-2</v>
      </c>
      <c r="DM421" s="40">
        <v>2.9365437141596899E-2</v>
      </c>
      <c r="DN421" s="40">
        <v>3.33504572504532E-2</v>
      </c>
      <c r="DO421" s="40">
        <v>0.83332746390034995</v>
      </c>
      <c r="DP421" s="40">
        <v>1.0724365066794701</v>
      </c>
      <c r="DQ421" s="40">
        <v>1.07541565710748</v>
      </c>
      <c r="DR421" s="40">
        <v>1.0656860983857099</v>
      </c>
      <c r="DS421" s="40">
        <v>0.617315426402404</v>
      </c>
      <c r="DT421" s="40">
        <v>-0.59208459570866001</v>
      </c>
      <c r="DU421" s="40">
        <v>-0.64831773013692995</v>
      </c>
      <c r="DV421" s="40">
        <v>-0.49182469062294998</v>
      </c>
      <c r="DW421" s="40">
        <v>-0.304910658949962</v>
      </c>
      <c r="DX421" s="40">
        <v>-0.14215801813708301</v>
      </c>
      <c r="DY421" s="40">
        <v>-6.0678117421270099E-2</v>
      </c>
      <c r="DZ421" s="40">
        <v>-1.2172644219510999E-2</v>
      </c>
      <c r="EA421" s="40">
        <v>4.7791911899103603E-3</v>
      </c>
      <c r="EB421" s="40">
        <v>5.46106269440112E-3</v>
      </c>
      <c r="EC421" s="40">
        <v>2.5474092184040401E-3</v>
      </c>
      <c r="ED421" s="40">
        <v>3.2973351994232097E-2</v>
      </c>
      <c r="EE421" s="40">
        <v>2.45857054393421E-2</v>
      </c>
      <c r="EF421" s="40">
        <v>-1.34606526310949E-2</v>
      </c>
      <c r="EG421" s="40">
        <v>-1.43783758918355E-2</v>
      </c>
      <c r="EH421" s="40">
        <v>-3.6843654135707803E-2</v>
      </c>
      <c r="EI421" s="40">
        <v>-3.5295181284598201E-2</v>
      </c>
      <c r="EJ421" s="40">
        <v>-5.7874898774196099E-3</v>
      </c>
      <c r="EK421" s="40">
        <v>3.9697383095882201E-2</v>
      </c>
      <c r="EL421" s="40">
        <v>5.2122819159184E-2</v>
      </c>
      <c r="EM421" s="40">
        <v>0.86927885582499298</v>
      </c>
      <c r="EN421" s="40">
        <v>1.1235032446497599</v>
      </c>
      <c r="EO421" s="40">
        <v>1.1310887827382301</v>
      </c>
      <c r="EP421" s="40">
        <v>1.11532168303377</v>
      </c>
      <c r="EQ421" s="40">
        <v>0.67296346396295303</v>
      </c>
      <c r="ER421" s="40">
        <v>-0.54004725302813195</v>
      </c>
      <c r="ES421" s="40">
        <v>-0.60595025267625802</v>
      </c>
      <c r="ET421" s="40">
        <v>-0.45558957149988399</v>
      </c>
      <c r="EU421" s="40">
        <v>-0.268305671490495</v>
      </c>
      <c r="EV421" s="40">
        <v>-0.114710722480707</v>
      </c>
      <c r="EW421" s="40">
        <v>83.237048723216901</v>
      </c>
      <c r="EX421" s="40">
        <v>81.644261813912493</v>
      </c>
      <c r="EY421" s="40">
        <v>78.386557088347502</v>
      </c>
      <c r="EZ421" s="40">
        <v>77.072130906956303</v>
      </c>
      <c r="FA421" s="40">
        <v>77.164917816260598</v>
      </c>
      <c r="FB421" s="40">
        <v>75.943278544173793</v>
      </c>
      <c r="FC421" s="40">
        <v>74.814426181391298</v>
      </c>
      <c r="FD421" s="40">
        <v>74.5</v>
      </c>
      <c r="FE421" s="40">
        <v>77.1495083651306</v>
      </c>
      <c r="FF421" s="40">
        <v>83.056721455826207</v>
      </c>
      <c r="FG421" s="40">
        <v>87.335082183739402</v>
      </c>
      <c r="FH421" s="40">
        <v>91.6495083651306</v>
      </c>
      <c r="FI421" s="40">
        <v>94.056721455826207</v>
      </c>
      <c r="FJ421" s="40">
        <v>95.835082183739402</v>
      </c>
      <c r="FK421" s="40">
        <v>98.963934546521898</v>
      </c>
      <c r="FL421" s="40">
        <v>99.778360727913096</v>
      </c>
      <c r="FM421" s="40">
        <v>101</v>
      </c>
      <c r="FN421" s="40">
        <v>101</v>
      </c>
      <c r="FO421" s="40">
        <v>99.407213090695606</v>
      </c>
      <c r="FP421" s="40">
        <v>94.685573818608702</v>
      </c>
      <c r="FQ421" s="40">
        <v>88.278360727913096</v>
      </c>
      <c r="FR421" s="40">
        <v>83.463934546521898</v>
      </c>
      <c r="FS421" s="40">
        <v>80.407213090695606</v>
      </c>
      <c r="FT421" s="40">
        <v>78.664917816260598</v>
      </c>
      <c r="FU421" s="40">
        <v>3.9459089677494397E-2</v>
      </c>
      <c r="FV421" s="40">
        <v>0</v>
      </c>
      <c r="FW421" s="40">
        <v>0</v>
      </c>
      <c r="FX421" s="41">
        <v>1</v>
      </c>
      <c r="FY421" s="22"/>
      <c r="FZ421" s="22"/>
    </row>
    <row r="422" spans="1:182" x14ac:dyDescent="0.2">
      <c r="A422" t="s">
        <v>42</v>
      </c>
      <c r="B422" t="s">
        <v>58</v>
      </c>
      <c r="C422" t="s">
        <v>3</v>
      </c>
      <c r="D422" t="s">
        <v>41</v>
      </c>
      <c r="E422" t="s">
        <v>77</v>
      </c>
      <c r="F422" s="22" t="s">
        <v>1</v>
      </c>
      <c r="G422" s="35">
        <v>43693</v>
      </c>
      <c r="H422" s="40">
        <v>3866</v>
      </c>
      <c r="I422" s="40">
        <v>5.1783357271535602</v>
      </c>
      <c r="J422" s="40">
        <v>4.4437942763081697</v>
      </c>
      <c r="K422" s="40">
        <v>3.8237087138765502</v>
      </c>
      <c r="L422" s="40">
        <v>3.4956938739027001</v>
      </c>
      <c r="M422" s="40">
        <v>3.3066493199360898</v>
      </c>
      <c r="N422" s="40">
        <v>3.2955031709207798</v>
      </c>
      <c r="O422" s="40">
        <v>3.4769088856164099</v>
      </c>
      <c r="P422" s="40">
        <v>3.6726512476869799</v>
      </c>
      <c r="Q422" s="40">
        <v>4.0262645013794902</v>
      </c>
      <c r="R422" s="40">
        <v>4.4593309450785403</v>
      </c>
      <c r="S422" s="40">
        <v>5.1386773724229098</v>
      </c>
      <c r="T422" s="40">
        <v>6.0638787778438399</v>
      </c>
      <c r="U422" s="40">
        <v>6.8982670720615102</v>
      </c>
      <c r="V422" s="40">
        <v>7.5446016492790502</v>
      </c>
      <c r="W422" s="40">
        <v>8.3380779547764092</v>
      </c>
      <c r="X422" s="40">
        <v>9.4759183725556007</v>
      </c>
      <c r="Y422" s="40">
        <v>10.5087109802045</v>
      </c>
      <c r="Z422" s="40">
        <v>11.431865698697001</v>
      </c>
      <c r="AA422" s="40">
        <v>11.1064603503743</v>
      </c>
      <c r="AB422" s="40">
        <v>9.9491492006519096</v>
      </c>
      <c r="AC422" s="40">
        <v>8.96005266083489</v>
      </c>
      <c r="AD422" s="40">
        <v>8.0141764670725308</v>
      </c>
      <c r="AE422" s="40">
        <v>6.6419721174674997</v>
      </c>
      <c r="AF422" s="40">
        <v>5.5035480600459197</v>
      </c>
      <c r="AG422" s="40">
        <v>-0.22603199266660201</v>
      </c>
      <c r="AH422" s="40">
        <v>-0.117779967061711</v>
      </c>
      <c r="AI422" s="40">
        <v>-7.4058597927254E-2</v>
      </c>
      <c r="AJ422" s="40">
        <v>-4.7733987783469899E-2</v>
      </c>
      <c r="AK422" s="40">
        <v>-2.5381430552651199E-2</v>
      </c>
      <c r="AL422" s="40">
        <v>9.7984852042939802E-3</v>
      </c>
      <c r="AM422" s="40">
        <v>-1.9804514693555101E-2</v>
      </c>
      <c r="AN422" s="40">
        <v>-0.15439462461445899</v>
      </c>
      <c r="AO422" s="40">
        <v>-9.3681917361156206E-2</v>
      </c>
      <c r="AP422" s="40">
        <v>-0.154297891244321</v>
      </c>
      <c r="AQ422" s="40">
        <v>-8.6804493129596497E-2</v>
      </c>
      <c r="AR422" s="40">
        <v>1.73872878575188E-2</v>
      </c>
      <c r="AS422" s="40">
        <v>-6.8223576087158302E-2</v>
      </c>
      <c r="AT422" s="40">
        <v>-0.15863283435153</v>
      </c>
      <c r="AU422" s="40">
        <v>1.01071395731543</v>
      </c>
      <c r="AV422" s="40">
        <v>1.20557891432883</v>
      </c>
      <c r="AW422" s="40">
        <v>1.1842568178417601</v>
      </c>
      <c r="AX422" s="40">
        <v>1.24075604242015</v>
      </c>
      <c r="AY422" s="40">
        <v>0.88819396125874805</v>
      </c>
      <c r="AZ422" s="40">
        <v>-0.41724887241506903</v>
      </c>
      <c r="BA422" s="40">
        <v>-0.65991626023026195</v>
      </c>
      <c r="BB422" s="40">
        <v>-0.60693364966836705</v>
      </c>
      <c r="BC422" s="40">
        <v>-0.35470340166103098</v>
      </c>
      <c r="BD422" s="40">
        <v>-0.248827211207343</v>
      </c>
      <c r="BE422" s="40">
        <v>-0.19262750959920599</v>
      </c>
      <c r="BF422" s="40">
        <v>-8.8098680810704502E-2</v>
      </c>
      <c r="BG422" s="40">
        <v>-4.9065133517731299E-2</v>
      </c>
      <c r="BH422" s="40">
        <v>-2.1259910521107799E-2</v>
      </c>
      <c r="BI422" s="40">
        <v>-9.1998802564520899E-4</v>
      </c>
      <c r="BJ422" s="40">
        <v>3.2084416468690903E-2</v>
      </c>
      <c r="BK422" s="40">
        <v>7.7651319729605999E-3</v>
      </c>
      <c r="BL422" s="40">
        <v>-0.120046249877012</v>
      </c>
      <c r="BM422" s="40">
        <v>-6.5573093026827706E-2</v>
      </c>
      <c r="BN422" s="40">
        <v>-0.120439165044161</v>
      </c>
      <c r="BO422" s="40">
        <v>-5.8323742023384001E-2</v>
      </c>
      <c r="BP422" s="40">
        <v>3.2572895179708697E-2</v>
      </c>
      <c r="BQ422" s="40">
        <v>-5.3023185786960303E-2</v>
      </c>
      <c r="BR422" s="40">
        <v>-0.11215318358345799</v>
      </c>
      <c r="BS422" s="40">
        <v>1.0728514628649499</v>
      </c>
      <c r="BT422" s="40">
        <v>1.3012077862763101</v>
      </c>
      <c r="BU422" s="40">
        <v>1.2753615397788201</v>
      </c>
      <c r="BV422" s="40">
        <v>1.3381329205250501</v>
      </c>
      <c r="BW422" s="40">
        <v>0.96921017526154196</v>
      </c>
      <c r="BX422" s="40">
        <v>-0.34074397132831602</v>
      </c>
      <c r="BY422" s="40">
        <v>-0.61030487570953895</v>
      </c>
      <c r="BZ422" s="40">
        <v>-0.55231808993898102</v>
      </c>
      <c r="CA422" s="40">
        <v>-0.30575169145344799</v>
      </c>
      <c r="CB422" s="40">
        <v>-0.19993990029029801</v>
      </c>
      <c r="CC422" s="40">
        <v>-0.16949166638580301</v>
      </c>
      <c r="CD422" s="40">
        <v>-6.7541512370470402E-2</v>
      </c>
      <c r="CE422" s="40">
        <v>-3.1754736204537497E-2</v>
      </c>
      <c r="CF422" s="40">
        <v>-2.92404525638386E-3</v>
      </c>
      <c r="CG422" s="40">
        <v>1.6021932552399899E-2</v>
      </c>
      <c r="CH422" s="40">
        <v>4.7519584573447703E-2</v>
      </c>
      <c r="CI422" s="40">
        <v>2.6859785269600901E-2</v>
      </c>
      <c r="CJ422" s="40">
        <v>-9.6256670168279795E-2</v>
      </c>
      <c r="CK422" s="40">
        <v>-4.6105006919940801E-2</v>
      </c>
      <c r="CL422" s="40">
        <v>-9.6988714420753297E-2</v>
      </c>
      <c r="CM422" s="40">
        <v>-3.8598060567279803E-2</v>
      </c>
      <c r="CN422" s="40">
        <v>4.3090400551596901E-2</v>
      </c>
      <c r="CO422" s="40">
        <v>-4.2495441769536499E-2</v>
      </c>
      <c r="CP422" s="40">
        <v>-7.9961519051059304E-2</v>
      </c>
      <c r="CQ422" s="40">
        <v>1.1158877099209299</v>
      </c>
      <c r="CR422" s="40">
        <v>1.3674400516757701</v>
      </c>
      <c r="CS422" s="40">
        <v>1.33846039266285</v>
      </c>
      <c r="CT422" s="40">
        <v>1.4055758496642301</v>
      </c>
      <c r="CU422" s="40">
        <v>1.02532175828261</v>
      </c>
      <c r="CV422" s="40">
        <v>-0.28775690989021802</v>
      </c>
      <c r="CW422" s="40">
        <v>-0.57594418192015995</v>
      </c>
      <c r="CX422" s="40">
        <v>-0.51449151964415196</v>
      </c>
      <c r="CY422" s="40">
        <v>-0.271847886083804</v>
      </c>
      <c r="CZ422" s="40">
        <v>-0.16608069767310199</v>
      </c>
      <c r="DA422" s="40">
        <v>-0.14635582317240101</v>
      </c>
      <c r="DB422" s="40">
        <v>-4.6984343930236198E-2</v>
      </c>
      <c r="DC422" s="40">
        <v>-1.44443388913437E-2</v>
      </c>
      <c r="DD422" s="40">
        <v>1.541182000834E-2</v>
      </c>
      <c r="DE422" s="40">
        <v>3.2963853130444899E-2</v>
      </c>
      <c r="DF422" s="40">
        <v>6.2954752678204495E-2</v>
      </c>
      <c r="DG422" s="40">
        <v>4.5954438566241297E-2</v>
      </c>
      <c r="DH422" s="40">
        <v>-7.2467090459548106E-2</v>
      </c>
      <c r="DI422" s="40">
        <v>-2.6636920813054001E-2</v>
      </c>
      <c r="DJ422" s="40">
        <v>-7.3538263797345696E-2</v>
      </c>
      <c r="DK422" s="40">
        <v>-1.8872379111175602E-2</v>
      </c>
      <c r="DL422" s="40">
        <v>5.3607905923485202E-2</v>
      </c>
      <c r="DM422" s="40">
        <v>-3.1967697752112799E-2</v>
      </c>
      <c r="DN422" s="40">
        <v>-4.7769854518660101E-2</v>
      </c>
      <c r="DO422" s="40">
        <v>1.1589239569769101</v>
      </c>
      <c r="DP422" s="40">
        <v>1.4336723170752299</v>
      </c>
      <c r="DQ422" s="40">
        <v>1.4015592455468699</v>
      </c>
      <c r="DR422" s="40">
        <v>1.4730187788034199</v>
      </c>
      <c r="DS422" s="40">
        <v>1.0814333413036801</v>
      </c>
      <c r="DT422" s="40">
        <v>-0.23476984845212101</v>
      </c>
      <c r="DU422" s="40">
        <v>-0.54158348813078105</v>
      </c>
      <c r="DV422" s="40">
        <v>-0.47666494934932302</v>
      </c>
      <c r="DW422" s="40">
        <v>-0.23794408071415901</v>
      </c>
      <c r="DX422" s="40">
        <v>-0.132221495055906</v>
      </c>
      <c r="DY422" s="40">
        <v>-0.112951340105005</v>
      </c>
      <c r="DZ422" s="40">
        <v>-1.7303057679229902E-2</v>
      </c>
      <c r="EA422" s="40">
        <v>1.0549125518178999E-2</v>
      </c>
      <c r="EB422" s="40">
        <v>4.1885897270702202E-2</v>
      </c>
      <c r="EC422" s="40">
        <v>5.74252956574509E-2</v>
      </c>
      <c r="ED422" s="40">
        <v>8.5240683942601397E-2</v>
      </c>
      <c r="EE422" s="40">
        <v>7.3524085232756997E-2</v>
      </c>
      <c r="EF422" s="40">
        <v>-3.8118715722100301E-2</v>
      </c>
      <c r="EG422" s="40">
        <v>1.4719035212746199E-3</v>
      </c>
      <c r="EH422" s="40">
        <v>-3.96795375971861E-2</v>
      </c>
      <c r="EI422" s="40">
        <v>9.6083719950368005E-3</v>
      </c>
      <c r="EJ422" s="40">
        <v>6.8793513245675106E-2</v>
      </c>
      <c r="EK422" s="40">
        <v>-1.6767307451914799E-2</v>
      </c>
      <c r="EL422" s="40">
        <v>-1.29020375058865E-3</v>
      </c>
      <c r="EM422" s="40">
        <v>1.22106146252644</v>
      </c>
      <c r="EN422" s="40">
        <v>1.52930118902271</v>
      </c>
      <c r="EO422" s="40">
        <v>1.4926639674839299</v>
      </c>
      <c r="EP422" s="40">
        <v>1.57039565690831</v>
      </c>
      <c r="EQ422" s="40">
        <v>1.16244955530648</v>
      </c>
      <c r="ER422" s="40">
        <v>-0.158264947365367</v>
      </c>
      <c r="ES422" s="40">
        <v>-0.491972103610058</v>
      </c>
      <c r="ET422" s="40">
        <v>-0.42204938961993699</v>
      </c>
      <c r="EU422" s="40">
        <v>-0.188992370506576</v>
      </c>
      <c r="EV422" s="40">
        <v>-8.3334184138860803E-2</v>
      </c>
      <c r="EW422" s="40">
        <v>82.5133971116487</v>
      </c>
      <c r="EX422" s="40">
        <v>80.8825232754197</v>
      </c>
      <c r="EY422" s="40">
        <v>77.9295139652518</v>
      </c>
      <c r="EZ422" s="40">
        <v>76.6912616377098</v>
      </c>
      <c r="FA422" s="40">
        <v>76.8221354739389</v>
      </c>
      <c r="FB422" s="40">
        <v>75.7147569826259</v>
      </c>
      <c r="FC422" s="40">
        <v>74.738252327542</v>
      </c>
      <c r="FD422" s="40">
        <v>74.5</v>
      </c>
      <c r="FE422" s="40">
        <v>77.4161168536031</v>
      </c>
      <c r="FF422" s="40">
        <v>83.2852430173741</v>
      </c>
      <c r="FG422" s="40">
        <v>87.6778645260611</v>
      </c>
      <c r="FH422" s="40">
        <v>91.9161168536031</v>
      </c>
      <c r="FI422" s="40">
        <v>94.2852430173741</v>
      </c>
      <c r="FJ422" s="40">
        <v>96.1778645260611</v>
      </c>
      <c r="FK422" s="40">
        <v>99.1543691811451</v>
      </c>
      <c r="FL422" s="40">
        <v>99.892621508687</v>
      </c>
      <c r="FM422" s="40">
        <v>101</v>
      </c>
      <c r="FN422" s="40">
        <v>101</v>
      </c>
      <c r="FO422" s="40">
        <v>99.369126163771</v>
      </c>
      <c r="FP422" s="40">
        <v>94.761747672458</v>
      </c>
      <c r="FQ422" s="40">
        <v>88.392621508687</v>
      </c>
      <c r="FR422" s="40">
        <v>83.6543691811451</v>
      </c>
      <c r="FS422" s="40">
        <v>80.369126163771</v>
      </c>
      <c r="FT422" s="40">
        <v>78.3221354739389</v>
      </c>
      <c r="FU422" s="40">
        <v>2.9193227524823801E-2</v>
      </c>
      <c r="FV422" s="40">
        <v>0</v>
      </c>
      <c r="FW422" s="40">
        <v>0</v>
      </c>
      <c r="FX422" s="41">
        <v>1</v>
      </c>
      <c r="FY422" s="22"/>
      <c r="FZ422" s="22"/>
    </row>
    <row r="423" spans="1:182" x14ac:dyDescent="0.2">
      <c r="A423" t="s">
        <v>42</v>
      </c>
      <c r="B423" t="s">
        <v>58</v>
      </c>
      <c r="C423" t="s">
        <v>3</v>
      </c>
      <c r="D423" t="s">
        <v>41</v>
      </c>
      <c r="E423" t="s">
        <v>77</v>
      </c>
      <c r="F423" s="22" t="s">
        <v>77</v>
      </c>
      <c r="G423" s="35">
        <v>43693</v>
      </c>
      <c r="H423" s="40">
        <v>2895</v>
      </c>
      <c r="I423" s="40">
        <v>4.0971215493573396</v>
      </c>
      <c r="J423" s="40">
        <v>3.52802836055865</v>
      </c>
      <c r="K423" s="40">
        <v>3.0220976090751401</v>
      </c>
      <c r="L423" s="40">
        <v>2.7528608545111499</v>
      </c>
      <c r="M423" s="40">
        <v>2.5921219150618202</v>
      </c>
      <c r="N423" s="40">
        <v>2.5657575058806401</v>
      </c>
      <c r="O423" s="40">
        <v>2.6834166156111099</v>
      </c>
      <c r="P423" s="40">
        <v>2.8269529584569599</v>
      </c>
      <c r="Q423" s="40">
        <v>3.0833630868948299</v>
      </c>
      <c r="R423" s="40">
        <v>3.4041457496731198</v>
      </c>
      <c r="S423" s="40">
        <v>3.9081024397608601</v>
      </c>
      <c r="T423" s="40">
        <v>4.5781441321781804</v>
      </c>
      <c r="U423" s="40">
        <v>5.1647844535153302</v>
      </c>
      <c r="V423" s="40">
        <v>5.6226654137175602</v>
      </c>
      <c r="W423" s="40">
        <v>6.1569872109843899</v>
      </c>
      <c r="X423" s="40">
        <v>7.0000907916946797</v>
      </c>
      <c r="Y423" s="40">
        <v>7.8480001769461296</v>
      </c>
      <c r="Z423" s="40">
        <v>8.6309334638482191</v>
      </c>
      <c r="AA423" s="40">
        <v>8.4081916611635297</v>
      </c>
      <c r="AB423" s="40">
        <v>7.5050231950038704</v>
      </c>
      <c r="AC423" s="40">
        <v>6.8196394059659697</v>
      </c>
      <c r="AD423" s="40">
        <v>6.176613004279</v>
      </c>
      <c r="AE423" s="40">
        <v>5.1749853262439096</v>
      </c>
      <c r="AF423" s="40">
        <v>4.3185145864021699</v>
      </c>
      <c r="AG423" s="40">
        <v>-0.180636692696753</v>
      </c>
      <c r="AH423" s="40">
        <v>-0.105626900287007</v>
      </c>
      <c r="AI423" s="40">
        <v>-7.4464313966690301E-2</v>
      </c>
      <c r="AJ423" s="40">
        <v>-5.9063437333453699E-2</v>
      </c>
      <c r="AK423" s="40">
        <v>-4.4544631853185898E-2</v>
      </c>
      <c r="AL423" s="40">
        <v>-2.67478739376691E-2</v>
      </c>
      <c r="AM423" s="40">
        <v>-4.3464891836381699E-2</v>
      </c>
      <c r="AN423" s="40">
        <v>-0.12679647950651701</v>
      </c>
      <c r="AO423" s="40">
        <v>-7.1248041402132797E-2</v>
      </c>
      <c r="AP423" s="40">
        <v>-0.102638403911622</v>
      </c>
      <c r="AQ423" s="40">
        <v>-3.6883529107407498E-2</v>
      </c>
      <c r="AR423" s="40">
        <v>3.0676715511733801E-2</v>
      </c>
      <c r="AS423" s="40">
        <v>-7.5466354527582602E-2</v>
      </c>
      <c r="AT423" s="40">
        <v>-0.14104204940135801</v>
      </c>
      <c r="AU423" s="40">
        <v>0.51315718063194604</v>
      </c>
      <c r="AV423" s="40">
        <v>0.58167854102795802</v>
      </c>
      <c r="AW423" s="40">
        <v>0.59017573131693202</v>
      </c>
      <c r="AX423" s="40">
        <v>0.66157739685373995</v>
      </c>
      <c r="AY423" s="40">
        <v>0.57847689223885002</v>
      </c>
      <c r="AZ423" s="40">
        <v>6.3184705734986996E-2</v>
      </c>
      <c r="BA423" s="40">
        <v>-0.167265468195022</v>
      </c>
      <c r="BB423" s="40">
        <v>-0.25231482240648001</v>
      </c>
      <c r="BC423" s="40">
        <v>-0.12477747438887</v>
      </c>
      <c r="BD423" s="40">
        <v>-0.15106229702641999</v>
      </c>
      <c r="BE423" s="40">
        <v>-0.146023018172762</v>
      </c>
      <c r="BF423" s="40">
        <v>-7.6657299082369901E-2</v>
      </c>
      <c r="BG423" s="40">
        <v>-4.7765249147607103E-2</v>
      </c>
      <c r="BH423" s="40">
        <v>-3.2292234489488203E-2</v>
      </c>
      <c r="BI423" s="40">
        <v>-2.0160838166697399E-2</v>
      </c>
      <c r="BJ423" s="40">
        <v>-2.72315952104288E-3</v>
      </c>
      <c r="BK423" s="40">
        <v>-1.28094363201228E-2</v>
      </c>
      <c r="BL423" s="40">
        <v>-9.7169038818710099E-2</v>
      </c>
      <c r="BM423" s="40">
        <v>-4.7766271477427999E-2</v>
      </c>
      <c r="BN423" s="40">
        <v>-7.5941292629004703E-2</v>
      </c>
      <c r="BO423" s="40">
        <v>-1.3676712154862301E-2</v>
      </c>
      <c r="BP423" s="40">
        <v>4.4219909710355901E-2</v>
      </c>
      <c r="BQ423" s="40">
        <v>-6.2055020293719003E-2</v>
      </c>
      <c r="BR423" s="40">
        <v>-0.10337773104964</v>
      </c>
      <c r="BS423" s="40">
        <v>0.55638281250103405</v>
      </c>
      <c r="BT423" s="40">
        <v>0.63597780819455396</v>
      </c>
      <c r="BU423" s="40">
        <v>0.642958992627226</v>
      </c>
      <c r="BV423" s="40">
        <v>0.725186623634126</v>
      </c>
      <c r="BW423" s="40">
        <v>0.62748919438323503</v>
      </c>
      <c r="BX423" s="40">
        <v>0.113362658190368</v>
      </c>
      <c r="BY423" s="40">
        <v>-0.129538061491697</v>
      </c>
      <c r="BZ423" s="40">
        <v>-0.20131124646861401</v>
      </c>
      <c r="CA423" s="40">
        <v>-8.0769507194271603E-2</v>
      </c>
      <c r="CB423" s="40">
        <v>-0.107102747466658</v>
      </c>
      <c r="CC423" s="40">
        <v>-0.122049692640045</v>
      </c>
      <c r="CD423" s="40">
        <v>-5.6593041537265902E-2</v>
      </c>
      <c r="CE423" s="40">
        <v>-2.9273558186471E-2</v>
      </c>
      <c r="CF423" s="40">
        <v>-1.37505809520707E-2</v>
      </c>
      <c r="CG423" s="40">
        <v>-3.2726969390553498E-3</v>
      </c>
      <c r="CH423" s="40">
        <v>1.39162844981449E-2</v>
      </c>
      <c r="CI423" s="40">
        <v>8.4224387856427097E-3</v>
      </c>
      <c r="CJ423" s="40">
        <v>-7.6649163651519997E-2</v>
      </c>
      <c r="CK423" s="40">
        <v>-3.15028691593894E-2</v>
      </c>
      <c r="CL423" s="40">
        <v>-5.7450954681274202E-2</v>
      </c>
      <c r="CM423" s="40">
        <v>2.3962585722396199E-3</v>
      </c>
      <c r="CN423" s="40">
        <v>5.3599884756095E-2</v>
      </c>
      <c r="CO423" s="40">
        <v>-5.2766371057890601E-2</v>
      </c>
      <c r="CP423" s="40">
        <v>-7.7291538894924905E-2</v>
      </c>
      <c r="CQ423" s="40">
        <v>0.58632075345661805</v>
      </c>
      <c r="CR423" s="40">
        <v>0.67358531522390797</v>
      </c>
      <c r="CS423" s="40">
        <v>0.67951651861866802</v>
      </c>
      <c r="CT423" s="40">
        <v>0.76924218033133895</v>
      </c>
      <c r="CU423" s="40">
        <v>0.66143496554373005</v>
      </c>
      <c r="CV423" s="40">
        <v>0.14811575520537301</v>
      </c>
      <c r="CW423" s="40">
        <v>-0.10340817453684201</v>
      </c>
      <c r="CX423" s="40">
        <v>-0.16598632514471301</v>
      </c>
      <c r="CY423" s="40">
        <v>-5.0289723175444098E-2</v>
      </c>
      <c r="CZ423" s="40">
        <v>-7.6656497354224695E-2</v>
      </c>
      <c r="DA423" s="40">
        <v>-9.80763671073277E-2</v>
      </c>
      <c r="DB423" s="40">
        <v>-3.6528783992162001E-2</v>
      </c>
      <c r="DC423" s="40">
        <v>-1.0781867225334901E-2</v>
      </c>
      <c r="DD423" s="40">
        <v>4.7910725853469302E-3</v>
      </c>
      <c r="DE423" s="40">
        <v>1.3615444288586701E-2</v>
      </c>
      <c r="DF423" s="40">
        <v>3.0555728517332702E-2</v>
      </c>
      <c r="DG423" s="40">
        <v>2.9654313891408199E-2</v>
      </c>
      <c r="DH423" s="40">
        <v>-5.6129288484329798E-2</v>
      </c>
      <c r="DI423" s="40">
        <v>-1.52394668413508E-2</v>
      </c>
      <c r="DJ423" s="40">
        <v>-3.8960616733543799E-2</v>
      </c>
      <c r="DK423" s="40">
        <v>1.84692292993415E-2</v>
      </c>
      <c r="DL423" s="40">
        <v>6.2979859801834001E-2</v>
      </c>
      <c r="DM423" s="40">
        <v>-4.34777218220622E-2</v>
      </c>
      <c r="DN423" s="40">
        <v>-5.1205346740209698E-2</v>
      </c>
      <c r="DO423" s="40">
        <v>0.61625869441220205</v>
      </c>
      <c r="DP423" s="40">
        <v>0.71119282225326197</v>
      </c>
      <c r="DQ423" s="40">
        <v>0.71607404461011104</v>
      </c>
      <c r="DR423" s="40">
        <v>0.81329773702855301</v>
      </c>
      <c r="DS423" s="40">
        <v>0.69538073670422396</v>
      </c>
      <c r="DT423" s="40">
        <v>0.18286885222037699</v>
      </c>
      <c r="DU423" s="40">
        <v>-7.7278287581987695E-2</v>
      </c>
      <c r="DV423" s="40">
        <v>-0.13066140382081201</v>
      </c>
      <c r="DW423" s="40">
        <v>-1.98099391566165E-2</v>
      </c>
      <c r="DX423" s="40">
        <v>-4.6210247241791597E-2</v>
      </c>
      <c r="DY423" s="40">
        <v>-6.3462692583336505E-2</v>
      </c>
      <c r="DZ423" s="40">
        <v>-7.5591827875245198E-3</v>
      </c>
      <c r="EA423" s="40">
        <v>1.5917197593748302E-2</v>
      </c>
      <c r="EB423" s="40">
        <v>3.1562275429312399E-2</v>
      </c>
      <c r="EC423" s="40">
        <v>3.7999237975075199E-2</v>
      </c>
      <c r="ED423" s="40">
        <v>5.4580442933958903E-2</v>
      </c>
      <c r="EE423" s="40">
        <v>6.0309769407667198E-2</v>
      </c>
      <c r="EF423" s="40">
        <v>-2.6501847796523401E-2</v>
      </c>
      <c r="EG423" s="40">
        <v>8.2423030833540696E-3</v>
      </c>
      <c r="EH423" s="40">
        <v>-1.2263505450926899E-2</v>
      </c>
      <c r="EI423" s="40">
        <v>4.1676046251886797E-2</v>
      </c>
      <c r="EJ423" s="40">
        <v>7.6523054000456101E-2</v>
      </c>
      <c r="EK423" s="40">
        <v>-3.0066387588198601E-2</v>
      </c>
      <c r="EL423" s="40">
        <v>-1.35410283884924E-2</v>
      </c>
      <c r="EM423" s="40">
        <v>0.65948432628129094</v>
      </c>
      <c r="EN423" s="40">
        <v>0.76549208941985802</v>
      </c>
      <c r="EO423" s="40">
        <v>0.76885730592040502</v>
      </c>
      <c r="EP423" s="40">
        <v>0.87690696380893796</v>
      </c>
      <c r="EQ423" s="40">
        <v>0.74439303884860997</v>
      </c>
      <c r="ER423" s="40">
        <v>0.233046804675759</v>
      </c>
      <c r="ES423" s="40">
        <v>-3.9550880878662799E-2</v>
      </c>
      <c r="ET423" s="40">
        <v>-7.9657827882945398E-2</v>
      </c>
      <c r="EU423" s="40">
        <v>2.4198028037982301E-2</v>
      </c>
      <c r="EV423" s="40">
        <v>-2.2506976820292099E-3</v>
      </c>
      <c r="EW423" s="40">
        <v>82.445309514711496</v>
      </c>
      <c r="EX423" s="40">
        <v>80.810852120748905</v>
      </c>
      <c r="EY423" s="40">
        <v>77.886511272449397</v>
      </c>
      <c r="EZ423" s="40">
        <v>76.655426060374495</v>
      </c>
      <c r="FA423" s="40">
        <v>76.789883454337001</v>
      </c>
      <c r="FB423" s="40">
        <v>75.693255636224706</v>
      </c>
      <c r="FC423" s="40">
        <v>74.731085212074902</v>
      </c>
      <c r="FD423" s="40">
        <v>74.5</v>
      </c>
      <c r="FE423" s="40">
        <v>77.4412017577379</v>
      </c>
      <c r="FF423" s="40">
        <v>83.306744363775294</v>
      </c>
      <c r="FG423" s="40">
        <v>87.710116545662999</v>
      </c>
      <c r="FH423" s="40">
        <v>91.9412017577379</v>
      </c>
      <c r="FI423" s="40">
        <v>94.306744363775294</v>
      </c>
      <c r="FJ423" s="40">
        <v>96.210116545662999</v>
      </c>
      <c r="FK423" s="40">
        <v>99.172286969812802</v>
      </c>
      <c r="FL423" s="40">
        <v>99.903372181887704</v>
      </c>
      <c r="FM423" s="40">
        <v>101</v>
      </c>
      <c r="FN423" s="40">
        <v>101</v>
      </c>
      <c r="FO423" s="40">
        <v>99.365542606037494</v>
      </c>
      <c r="FP423" s="40">
        <v>94.768914787925098</v>
      </c>
      <c r="FQ423" s="40">
        <v>88.403372181887704</v>
      </c>
      <c r="FR423" s="40">
        <v>83.672286969812802</v>
      </c>
      <c r="FS423" s="40">
        <v>80.365542606037494</v>
      </c>
      <c r="FT423" s="40">
        <v>78.289883454337001</v>
      </c>
      <c r="FU423" s="40">
        <v>2.39904572298613E-2</v>
      </c>
      <c r="FV423" s="40">
        <v>0</v>
      </c>
      <c r="FW423" s="40">
        <v>0</v>
      </c>
      <c r="FX423" s="41">
        <v>1</v>
      </c>
      <c r="FY423" s="22"/>
      <c r="FZ423" s="22"/>
    </row>
    <row r="424" spans="1:182" x14ac:dyDescent="0.2">
      <c r="A424" t="s">
        <v>42</v>
      </c>
      <c r="B424" t="s">
        <v>58</v>
      </c>
      <c r="C424" t="s">
        <v>3</v>
      </c>
      <c r="D424" t="s">
        <v>41</v>
      </c>
      <c r="E424" t="s">
        <v>77</v>
      </c>
      <c r="F424" s="22" t="s">
        <v>78</v>
      </c>
      <c r="G424" s="35">
        <v>43693</v>
      </c>
      <c r="H424" s="40">
        <v>971</v>
      </c>
      <c r="I424" s="40">
        <v>1.0824280886870901</v>
      </c>
      <c r="J424" s="40">
        <v>0.90830571572388896</v>
      </c>
      <c r="K424" s="40">
        <v>0.78619849151258203</v>
      </c>
      <c r="L424" s="40">
        <v>0.72510707869044499</v>
      </c>
      <c r="M424" s="40">
        <v>0.69542742988210804</v>
      </c>
      <c r="N424" s="40">
        <v>0.70762874754832406</v>
      </c>
      <c r="O424" s="40">
        <v>0.772098499410385</v>
      </c>
      <c r="P424" s="40">
        <v>0.82805414388167997</v>
      </c>
      <c r="Q424" s="40">
        <v>0.92662564886517096</v>
      </c>
      <c r="R424" s="40">
        <v>1.0476276059684899</v>
      </c>
      <c r="S424" s="40">
        <v>1.2272727710259099</v>
      </c>
      <c r="T424" s="40">
        <v>1.48951625737009</v>
      </c>
      <c r="U424" s="40">
        <v>1.7341825490955201</v>
      </c>
      <c r="V424" s="40">
        <v>1.9148043829027599</v>
      </c>
      <c r="W424" s="40">
        <v>2.1653876843449198</v>
      </c>
      <c r="X424" s="40">
        <v>2.4568645606933202</v>
      </c>
      <c r="Y424" s="40">
        <v>2.6502133215530002</v>
      </c>
      <c r="Z424" s="40">
        <v>2.7990849217186198</v>
      </c>
      <c r="AA424" s="40">
        <v>2.697622914743</v>
      </c>
      <c r="AB424" s="40">
        <v>2.4357067431671702</v>
      </c>
      <c r="AC424" s="40">
        <v>2.1340666179220098</v>
      </c>
      <c r="AD424" s="40">
        <v>1.8228188260726199</v>
      </c>
      <c r="AE424" s="40">
        <v>1.45171064320555</v>
      </c>
      <c r="AF424" s="40">
        <v>1.17274074775455</v>
      </c>
      <c r="AG424" s="40">
        <v>-7.1276296018612295E-2</v>
      </c>
      <c r="AH424" s="40">
        <v>-3.1721143716244203E-2</v>
      </c>
      <c r="AI424" s="40">
        <v>-2.4158557277085799E-2</v>
      </c>
      <c r="AJ424" s="40">
        <v>-1.24397321384491E-2</v>
      </c>
      <c r="AK424" s="40">
        <v>-6.6449928903521199E-3</v>
      </c>
      <c r="AL424" s="40">
        <v>3.9599659820919201E-3</v>
      </c>
      <c r="AM424" s="40">
        <v>-1.0374441041926599E-2</v>
      </c>
      <c r="AN424" s="40">
        <v>-4.84506324708672E-2</v>
      </c>
      <c r="AO424" s="40">
        <v>-4.0400823132969499E-2</v>
      </c>
      <c r="AP424" s="40">
        <v>-6.8680609292764899E-2</v>
      </c>
      <c r="AQ424" s="40">
        <v>-6.7964003009882007E-2</v>
      </c>
      <c r="AR424" s="40">
        <v>-1.99664455035122E-2</v>
      </c>
      <c r="AS424" s="40">
        <v>-1.0498458526278899E-3</v>
      </c>
      <c r="AT424" s="40">
        <v>-4.0433675222860399E-2</v>
      </c>
      <c r="AU424" s="40">
        <v>0.440194844274653</v>
      </c>
      <c r="AV424" s="40">
        <v>0.560813053247049</v>
      </c>
      <c r="AW424" s="40">
        <v>0.54280434998225802</v>
      </c>
      <c r="AX424" s="40">
        <v>0.54365285711876399</v>
      </c>
      <c r="AY424" s="40">
        <v>0.29047187111364497</v>
      </c>
      <c r="AZ424" s="40">
        <v>-0.45541949710874402</v>
      </c>
      <c r="BA424" s="40">
        <v>-0.49123245683280597</v>
      </c>
      <c r="BB424" s="40">
        <v>-0.37979385354663697</v>
      </c>
      <c r="BC424" s="40">
        <v>-0.26467510216268703</v>
      </c>
      <c r="BD424" s="40">
        <v>-0.12919507362493299</v>
      </c>
      <c r="BE424" s="40">
        <v>-5.93055404067813E-2</v>
      </c>
      <c r="BF424" s="40">
        <v>-2.3948511110908701E-2</v>
      </c>
      <c r="BG424" s="40">
        <v>-1.8715984275627401E-2</v>
      </c>
      <c r="BH424" s="40">
        <v>-6.9027377576114397E-3</v>
      </c>
      <c r="BI424" s="40">
        <v>5.42052089511688E-5</v>
      </c>
      <c r="BJ424" s="40">
        <v>1.14853949686819E-2</v>
      </c>
      <c r="BK424" s="40">
        <v>-1.4031043388082699E-3</v>
      </c>
      <c r="BL424" s="40">
        <v>-3.9722515855450703E-2</v>
      </c>
      <c r="BM424" s="40">
        <v>-3.2356654275884397E-2</v>
      </c>
      <c r="BN424" s="40">
        <v>-5.6808932686894499E-2</v>
      </c>
      <c r="BO424" s="40">
        <v>-5.5123014192074299E-2</v>
      </c>
      <c r="BP424" s="40">
        <v>-1.39252009767021E-2</v>
      </c>
      <c r="BQ424" s="40">
        <v>5.1610911083453696E-3</v>
      </c>
      <c r="BR424" s="40">
        <v>-2.2573457984232499E-2</v>
      </c>
      <c r="BS424" s="40">
        <v>0.46709646904178098</v>
      </c>
      <c r="BT424" s="40">
        <v>0.60775142086666201</v>
      </c>
      <c r="BU424" s="40">
        <v>0.58561816910049802</v>
      </c>
      <c r="BV424" s="40">
        <v>0.57988049095257699</v>
      </c>
      <c r="BW424" s="40">
        <v>0.326714790956807</v>
      </c>
      <c r="BX424" s="40">
        <v>-0.421114461845216</v>
      </c>
      <c r="BY424" s="40">
        <v>-0.46108157715431602</v>
      </c>
      <c r="BZ424" s="40">
        <v>-0.35382416450498699</v>
      </c>
      <c r="CA424" s="40">
        <v>-0.237964458363675</v>
      </c>
      <c r="CB424" s="40">
        <v>-0.11055360074918801</v>
      </c>
      <c r="CC424" s="40">
        <v>-5.1014631536181299E-2</v>
      </c>
      <c r="CD424" s="40">
        <v>-1.8565209445991E-2</v>
      </c>
      <c r="CE424" s="40">
        <v>-1.49464747943644E-2</v>
      </c>
      <c r="CF424" s="40">
        <v>-3.0678323166233E-3</v>
      </c>
      <c r="CG424" s="40">
        <v>4.69404940496223E-3</v>
      </c>
      <c r="CH424" s="40">
        <v>1.6697484160305399E-2</v>
      </c>
      <c r="CI424" s="40">
        <v>4.8104161326573301E-3</v>
      </c>
      <c r="CJ424" s="40">
        <v>-3.3677448875813303E-2</v>
      </c>
      <c r="CK424" s="40">
        <v>-2.6785287430177801E-2</v>
      </c>
      <c r="CL424" s="40">
        <v>-4.8586645634001301E-2</v>
      </c>
      <c r="CM424" s="40">
        <v>-4.6229384453979998E-2</v>
      </c>
      <c r="CN424" s="40">
        <v>-9.7410534206956306E-3</v>
      </c>
      <c r="CO424" s="40">
        <v>9.4627671273243303E-3</v>
      </c>
      <c r="CP424" s="40">
        <v>-1.02035259318034E-2</v>
      </c>
      <c r="CQ424" s="40">
        <v>0.48572845240588097</v>
      </c>
      <c r="CR424" s="40">
        <v>0.64026079129306401</v>
      </c>
      <c r="CS424" s="40">
        <v>0.61527088979933697</v>
      </c>
      <c r="CT424" s="40">
        <v>0.60497163978672097</v>
      </c>
      <c r="CU424" s="40">
        <v>0.35181652683446102</v>
      </c>
      <c r="CV424" s="40">
        <v>-0.39735489892409698</v>
      </c>
      <c r="CW424" s="40">
        <v>-0.44019916973671502</v>
      </c>
      <c r="CX424" s="40">
        <v>-0.33583763698542701</v>
      </c>
      <c r="CY424" s="40">
        <v>-0.21946474783631301</v>
      </c>
      <c r="CZ424" s="40">
        <v>-9.7642573422406703E-2</v>
      </c>
      <c r="DA424" s="40">
        <v>-4.27237226655812E-2</v>
      </c>
      <c r="DB424" s="40">
        <v>-1.31819077810734E-2</v>
      </c>
      <c r="DC424" s="40">
        <v>-1.1176965313101301E-2</v>
      </c>
      <c r="DD424" s="40">
        <v>7.6707312436484596E-4</v>
      </c>
      <c r="DE424" s="40">
        <v>9.3338936009732792E-3</v>
      </c>
      <c r="DF424" s="40">
        <v>2.1909573351928901E-2</v>
      </c>
      <c r="DG424" s="40">
        <v>1.1023936604122901E-2</v>
      </c>
      <c r="DH424" s="40">
        <v>-2.7632381896175801E-2</v>
      </c>
      <c r="DI424" s="40">
        <v>-2.1213920584471298E-2</v>
      </c>
      <c r="DJ424" s="40">
        <v>-4.0364358581108199E-2</v>
      </c>
      <c r="DK424" s="40">
        <v>-3.7335754715885697E-2</v>
      </c>
      <c r="DL424" s="40">
        <v>-5.5569058646891397E-3</v>
      </c>
      <c r="DM424" s="40">
        <v>1.3764443146303301E-2</v>
      </c>
      <c r="DN424" s="40">
        <v>2.16640612062573E-3</v>
      </c>
      <c r="DO424" s="40">
        <v>0.50436043576998002</v>
      </c>
      <c r="DP424" s="40">
        <v>0.67277016171946602</v>
      </c>
      <c r="DQ424" s="40">
        <v>0.64492361049817604</v>
      </c>
      <c r="DR424" s="40">
        <v>0.63006278862086496</v>
      </c>
      <c r="DS424" s="40">
        <v>0.37691826271211498</v>
      </c>
      <c r="DT424" s="40">
        <v>-0.37359533600297901</v>
      </c>
      <c r="DU424" s="40">
        <v>-0.41931676231911402</v>
      </c>
      <c r="DV424" s="40">
        <v>-0.31785110946586598</v>
      </c>
      <c r="DW424" s="40">
        <v>-0.20096503730895099</v>
      </c>
      <c r="DX424" s="40">
        <v>-8.4731546095625498E-2</v>
      </c>
      <c r="DY424" s="40">
        <v>-3.0752967053750201E-2</v>
      </c>
      <c r="DZ424" s="40">
        <v>-5.4092751757379301E-3</v>
      </c>
      <c r="EA424" s="40">
        <v>-5.7343923116429897E-3</v>
      </c>
      <c r="EB424" s="40">
        <v>6.3040675052025404E-3</v>
      </c>
      <c r="EC424" s="40">
        <v>1.60330917002766E-2</v>
      </c>
      <c r="ED424" s="40">
        <v>2.9435002338518899E-2</v>
      </c>
      <c r="EE424" s="40">
        <v>1.9995273307241199E-2</v>
      </c>
      <c r="EF424" s="40">
        <v>-1.8904265280759301E-2</v>
      </c>
      <c r="EG424" s="40">
        <v>-1.31697517273862E-2</v>
      </c>
      <c r="EH424" s="40">
        <v>-2.8492681975237799E-2</v>
      </c>
      <c r="EI424" s="40">
        <v>-2.4494765898077999E-2</v>
      </c>
      <c r="EJ424" s="40">
        <v>4.8433866212090602E-4</v>
      </c>
      <c r="EK424" s="40">
        <v>1.9975380107276602E-2</v>
      </c>
      <c r="EL424" s="40">
        <v>2.0026623359253599E-2</v>
      </c>
      <c r="EM424" s="40">
        <v>0.531262060537109</v>
      </c>
      <c r="EN424" s="40">
        <v>0.71970852933908003</v>
      </c>
      <c r="EO424" s="40">
        <v>0.68773742961641604</v>
      </c>
      <c r="EP424" s="40">
        <v>0.66629042245467796</v>
      </c>
      <c r="EQ424" s="40">
        <v>0.41316118255527701</v>
      </c>
      <c r="ER424" s="40">
        <v>-0.33929030073945099</v>
      </c>
      <c r="ES424" s="40">
        <v>-0.38916588264062402</v>
      </c>
      <c r="ET424" s="40">
        <v>-0.291881420424217</v>
      </c>
      <c r="EU424" s="40">
        <v>-0.17425439350993899</v>
      </c>
      <c r="EV424" s="40">
        <v>-6.6090073219880002E-2</v>
      </c>
      <c r="EW424" s="40">
        <v>82.770738636363603</v>
      </c>
      <c r="EX424" s="40">
        <v>81.153409090909093</v>
      </c>
      <c r="EY424" s="40">
        <v>78.092045454545499</v>
      </c>
      <c r="EZ424" s="40">
        <v>76.826704545454504</v>
      </c>
      <c r="FA424" s="40">
        <v>76.944034090909099</v>
      </c>
      <c r="FB424" s="40">
        <v>75.7960227272727</v>
      </c>
      <c r="FC424" s="40">
        <v>74.765340909090895</v>
      </c>
      <c r="FD424" s="40">
        <v>74.5</v>
      </c>
      <c r="FE424" s="40">
        <v>77.321306818181796</v>
      </c>
      <c r="FF424" s="40">
        <v>83.2039772727273</v>
      </c>
      <c r="FG424" s="40">
        <v>87.555965909090901</v>
      </c>
      <c r="FH424" s="40">
        <v>91.821306818181796</v>
      </c>
      <c r="FI424" s="40">
        <v>94.2039772727273</v>
      </c>
      <c r="FJ424" s="40">
        <v>96.055965909090901</v>
      </c>
      <c r="FK424" s="40">
        <v>99.086647727272705</v>
      </c>
      <c r="FL424" s="40">
        <v>99.8519886363636</v>
      </c>
      <c r="FM424" s="40">
        <v>101</v>
      </c>
      <c r="FN424" s="40">
        <v>101</v>
      </c>
      <c r="FO424" s="40">
        <v>99.382670454545405</v>
      </c>
      <c r="FP424" s="40">
        <v>94.734659090909105</v>
      </c>
      <c r="FQ424" s="40">
        <v>88.3519886363636</v>
      </c>
      <c r="FR424" s="40">
        <v>83.586647727272705</v>
      </c>
      <c r="FS424" s="40">
        <v>80.382670454545405</v>
      </c>
      <c r="FT424" s="40">
        <v>78.444034090909099</v>
      </c>
      <c r="FU424" s="40">
        <v>5.1448855534675403E-2</v>
      </c>
      <c r="FV424" s="40">
        <v>0</v>
      </c>
      <c r="FW424" s="40">
        <v>0</v>
      </c>
      <c r="FX424" s="41">
        <v>1</v>
      </c>
      <c r="FY424" s="22"/>
      <c r="FZ424" s="22"/>
    </row>
    <row r="425" spans="1:182" x14ac:dyDescent="0.2">
      <c r="A425" t="s">
        <v>42</v>
      </c>
      <c r="B425" t="s">
        <v>58</v>
      </c>
      <c r="C425" t="s">
        <v>3</v>
      </c>
      <c r="D425" t="s">
        <v>41</v>
      </c>
      <c r="E425" t="s">
        <v>78</v>
      </c>
      <c r="F425" s="22" t="s">
        <v>1</v>
      </c>
      <c r="G425" s="35">
        <v>43693</v>
      </c>
      <c r="H425" s="40">
        <v>2905</v>
      </c>
      <c r="I425" s="40">
        <v>3.6665006969539302</v>
      </c>
      <c r="J425" s="40">
        <v>3.04106284923113</v>
      </c>
      <c r="K425" s="40">
        <v>2.5237437231054201</v>
      </c>
      <c r="L425" s="40">
        <v>2.2476347934596199</v>
      </c>
      <c r="M425" s="40">
        <v>2.09009624599428</v>
      </c>
      <c r="N425" s="40">
        <v>1.98695454174732</v>
      </c>
      <c r="O425" s="40">
        <v>1.9994039169446101</v>
      </c>
      <c r="P425" s="40">
        <v>2.2481300518380198</v>
      </c>
      <c r="Q425" s="40">
        <v>2.5443859224738801</v>
      </c>
      <c r="R425" s="40">
        <v>3.0085132813000302</v>
      </c>
      <c r="S425" s="40">
        <v>3.6120507103653701</v>
      </c>
      <c r="T425" s="40">
        <v>4.3870585434744003</v>
      </c>
      <c r="U425" s="40">
        <v>5.1853715071706104</v>
      </c>
      <c r="V425" s="40">
        <v>5.8372826443339196</v>
      </c>
      <c r="W425" s="40">
        <v>6.4489789068475503</v>
      </c>
      <c r="X425" s="40">
        <v>7.1418878787099302</v>
      </c>
      <c r="Y425" s="40">
        <v>7.7455895277883897</v>
      </c>
      <c r="Z425" s="40">
        <v>8.2145524930592497</v>
      </c>
      <c r="AA425" s="40">
        <v>8.0076886710835495</v>
      </c>
      <c r="AB425" s="40">
        <v>7.2412146976418503</v>
      </c>
      <c r="AC425" s="40">
        <v>6.4928170133323198</v>
      </c>
      <c r="AD425" s="40">
        <v>5.8284072864456302</v>
      </c>
      <c r="AE425" s="40">
        <v>4.9094439724987602</v>
      </c>
      <c r="AF425" s="40">
        <v>4.0568783248331197</v>
      </c>
      <c r="AG425" s="40">
        <v>-8.7579762986224496E-2</v>
      </c>
      <c r="AH425" s="40">
        <v>-4.1623638850888801E-2</v>
      </c>
      <c r="AI425" s="40">
        <v>-2.8081162904070599E-2</v>
      </c>
      <c r="AJ425" s="40">
        <v>-7.0781924079915803E-3</v>
      </c>
      <c r="AK425" s="40">
        <v>-2.2209424987521199E-2</v>
      </c>
      <c r="AL425" s="40">
        <v>-5.2010414328460902E-2</v>
      </c>
      <c r="AM425" s="40">
        <v>-5.0717743213609702E-2</v>
      </c>
      <c r="AN425" s="40">
        <v>2.40395058904572E-2</v>
      </c>
      <c r="AO425" s="40">
        <v>1.9499633066259701E-2</v>
      </c>
      <c r="AP425" s="40">
        <v>-4.3609607834095503E-2</v>
      </c>
      <c r="AQ425" s="40">
        <v>-4.6565707702559703E-2</v>
      </c>
      <c r="AR425" s="40">
        <v>-8.5280001913694101E-2</v>
      </c>
      <c r="AS425" s="40">
        <v>4.4269043933613902E-2</v>
      </c>
      <c r="AT425" s="40">
        <v>4.10446996334718E-2</v>
      </c>
      <c r="AU425" s="40">
        <v>0.48991086220679803</v>
      </c>
      <c r="AV425" s="40">
        <v>0.63534809546535198</v>
      </c>
      <c r="AW425" s="40">
        <v>0.63259054302755002</v>
      </c>
      <c r="AX425" s="40">
        <v>0.63334599971683403</v>
      </c>
      <c r="AY425" s="40">
        <v>0.33771464813105101</v>
      </c>
      <c r="AZ425" s="40">
        <v>-0.31916926096909498</v>
      </c>
      <c r="BA425" s="40">
        <v>-0.39423630877532101</v>
      </c>
      <c r="BB425" s="40">
        <v>-0.36852543361089601</v>
      </c>
      <c r="BC425" s="40">
        <v>-0.28687647314523301</v>
      </c>
      <c r="BD425" s="40">
        <v>-0.25215811879109301</v>
      </c>
      <c r="BE425" s="40">
        <v>-5.5758980577284699E-2</v>
      </c>
      <c r="BF425" s="40">
        <v>-1.85872479974621E-2</v>
      </c>
      <c r="BG425" s="40">
        <v>-5.8417923900427899E-3</v>
      </c>
      <c r="BH425" s="40">
        <v>7.4583006153133803E-3</v>
      </c>
      <c r="BI425" s="40">
        <v>-1.1556436169768E-2</v>
      </c>
      <c r="BJ425" s="40">
        <v>-4.0058064134464E-2</v>
      </c>
      <c r="BK425" s="40">
        <v>-3.1682346414886702E-2</v>
      </c>
      <c r="BL425" s="40">
        <v>3.6054129405874498E-2</v>
      </c>
      <c r="BM425" s="40">
        <v>3.5251778361729699E-2</v>
      </c>
      <c r="BN425" s="40">
        <v>-2.7007191611204101E-2</v>
      </c>
      <c r="BO425" s="40">
        <v>-2.5232153806976299E-2</v>
      </c>
      <c r="BP425" s="40">
        <v>-7.2424141443355294E-2</v>
      </c>
      <c r="BQ425" s="40">
        <v>5.6872897232691899E-2</v>
      </c>
      <c r="BR425" s="40">
        <v>6.6464659638524506E-2</v>
      </c>
      <c r="BS425" s="40">
        <v>0.52816261132565101</v>
      </c>
      <c r="BT425" s="40">
        <v>0.67578960249290199</v>
      </c>
      <c r="BU425" s="40">
        <v>0.673387860771125</v>
      </c>
      <c r="BV425" s="40">
        <v>0.67111285502479001</v>
      </c>
      <c r="BW425" s="40">
        <v>0.400477618402452</v>
      </c>
      <c r="BX425" s="40">
        <v>-0.27042222655399101</v>
      </c>
      <c r="BY425" s="40">
        <v>-0.35611881387114502</v>
      </c>
      <c r="BZ425" s="40">
        <v>-0.31928236020721401</v>
      </c>
      <c r="CA425" s="40">
        <v>-0.242574678037663</v>
      </c>
      <c r="CB425" s="40">
        <v>-0.218577501787934</v>
      </c>
      <c r="CC425" s="40">
        <v>-3.3720003615548701E-2</v>
      </c>
      <c r="CD425" s="40">
        <v>-2.6323138674458802E-3</v>
      </c>
      <c r="CE425" s="40">
        <v>9.5611278808450106E-3</v>
      </c>
      <c r="CF425" s="40">
        <v>1.7526231401171301E-2</v>
      </c>
      <c r="CG425" s="40">
        <v>-4.1782085664726701E-3</v>
      </c>
      <c r="CH425" s="40">
        <v>-3.1779902800187901E-2</v>
      </c>
      <c r="CI425" s="40">
        <v>-1.8498488579049999E-2</v>
      </c>
      <c r="CJ425" s="40">
        <v>4.4375421052865002E-2</v>
      </c>
      <c r="CK425" s="40">
        <v>4.6161666208084103E-2</v>
      </c>
      <c r="CL425" s="40">
        <v>-1.55084087106725E-2</v>
      </c>
      <c r="CM425" s="40">
        <v>-1.04565993666612E-2</v>
      </c>
      <c r="CN425" s="40">
        <v>-6.3520211644021204E-2</v>
      </c>
      <c r="CO425" s="40">
        <v>6.5602287632892706E-2</v>
      </c>
      <c r="CP425" s="40">
        <v>8.4070446501961701E-2</v>
      </c>
      <c r="CQ425" s="40">
        <v>0.55465565624021196</v>
      </c>
      <c r="CR425" s="40">
        <v>0.70379926706443197</v>
      </c>
      <c r="CS425" s="40">
        <v>0.70164395876067898</v>
      </c>
      <c r="CT425" s="40">
        <v>0.69727006396304103</v>
      </c>
      <c r="CU425" s="40">
        <v>0.44394706041946802</v>
      </c>
      <c r="CV425" s="40">
        <v>-0.23666017901472</v>
      </c>
      <c r="CW425" s="40">
        <v>-0.32971875301669501</v>
      </c>
      <c r="CX425" s="40">
        <v>-0.28517675757552402</v>
      </c>
      <c r="CY425" s="40">
        <v>-0.21189138970139099</v>
      </c>
      <c r="CZ425" s="40">
        <v>-0.19531966874717299</v>
      </c>
      <c r="DA425" s="40">
        <v>-1.16810266538128E-2</v>
      </c>
      <c r="DB425" s="40">
        <v>1.33226202625704E-2</v>
      </c>
      <c r="DC425" s="40">
        <v>2.4964048151732799E-2</v>
      </c>
      <c r="DD425" s="40">
        <v>2.75941621870293E-2</v>
      </c>
      <c r="DE425" s="40">
        <v>3.2000190368226501E-3</v>
      </c>
      <c r="DF425" s="40">
        <v>-2.3501741465911899E-2</v>
      </c>
      <c r="DG425" s="40">
        <v>-5.31463074321322E-3</v>
      </c>
      <c r="DH425" s="40">
        <v>5.2696712699855403E-2</v>
      </c>
      <c r="DI425" s="40">
        <v>5.7071554054438499E-2</v>
      </c>
      <c r="DJ425" s="40">
        <v>-4.0096258101408704E-3</v>
      </c>
      <c r="DK425" s="40">
        <v>4.3189550736540102E-3</v>
      </c>
      <c r="DL425" s="40">
        <v>-5.4616281844686997E-2</v>
      </c>
      <c r="DM425" s="40">
        <v>7.4331678033093596E-2</v>
      </c>
      <c r="DN425" s="40">
        <v>0.10167623336539899</v>
      </c>
      <c r="DO425" s="40">
        <v>0.58114870115477302</v>
      </c>
      <c r="DP425" s="40">
        <v>0.73180893163596195</v>
      </c>
      <c r="DQ425" s="40">
        <v>0.72990005675023295</v>
      </c>
      <c r="DR425" s="40">
        <v>0.72342727290129205</v>
      </c>
      <c r="DS425" s="40">
        <v>0.48741650243648499</v>
      </c>
      <c r="DT425" s="40">
        <v>-0.202898131475449</v>
      </c>
      <c r="DU425" s="40">
        <v>-0.303318692162246</v>
      </c>
      <c r="DV425" s="40">
        <v>-0.25107115494383297</v>
      </c>
      <c r="DW425" s="40">
        <v>-0.181208101365119</v>
      </c>
      <c r="DX425" s="40">
        <v>-0.17206183570641201</v>
      </c>
      <c r="DY425" s="40">
        <v>2.0139755755127099E-2</v>
      </c>
      <c r="DZ425" s="40">
        <v>3.6359011115997E-2</v>
      </c>
      <c r="EA425" s="40">
        <v>4.7203418665760701E-2</v>
      </c>
      <c r="EB425" s="40">
        <v>4.2130655210334302E-2</v>
      </c>
      <c r="EC425" s="40">
        <v>1.38530078545759E-2</v>
      </c>
      <c r="ED425" s="40">
        <v>-1.1549391271915E-2</v>
      </c>
      <c r="EE425" s="40">
        <v>1.37207660555098E-2</v>
      </c>
      <c r="EF425" s="40">
        <v>6.4711336215272697E-2</v>
      </c>
      <c r="EG425" s="40">
        <v>7.2823699349908497E-2</v>
      </c>
      <c r="EH425" s="40">
        <v>1.25927904127505E-2</v>
      </c>
      <c r="EI425" s="40">
        <v>2.56525089692374E-2</v>
      </c>
      <c r="EJ425" s="40">
        <v>-4.1760421374348197E-2</v>
      </c>
      <c r="EK425" s="40">
        <v>8.6935531332171606E-2</v>
      </c>
      <c r="EL425" s="40">
        <v>0.127096193370451</v>
      </c>
      <c r="EM425" s="40">
        <v>0.619400450273626</v>
      </c>
      <c r="EN425" s="40">
        <v>0.77225043866351095</v>
      </c>
      <c r="EO425" s="40">
        <v>0.77069737449380804</v>
      </c>
      <c r="EP425" s="40">
        <v>0.76119412820924903</v>
      </c>
      <c r="EQ425" s="40">
        <v>0.55017947270788603</v>
      </c>
      <c r="ER425" s="40">
        <v>-0.15415109706034499</v>
      </c>
      <c r="ES425" s="40">
        <v>-0.26520119725807001</v>
      </c>
      <c r="ET425" s="40">
        <v>-0.201828081540152</v>
      </c>
      <c r="EU425" s="40">
        <v>-0.13690630625754899</v>
      </c>
      <c r="EV425" s="40">
        <v>-0.138481218703253</v>
      </c>
      <c r="EW425" s="40">
        <v>83.687889035926105</v>
      </c>
      <c r="EX425" s="40">
        <v>82.118830564132693</v>
      </c>
      <c r="EY425" s="40">
        <v>78.671298338479602</v>
      </c>
      <c r="EZ425" s="40">
        <v>77.309415282066396</v>
      </c>
      <c r="FA425" s="40">
        <v>77.378473753859694</v>
      </c>
      <c r="FB425" s="40">
        <v>76.085649169239801</v>
      </c>
      <c r="FC425" s="40">
        <v>74.861883056413305</v>
      </c>
      <c r="FD425" s="40">
        <v>74.5</v>
      </c>
      <c r="FE425" s="40">
        <v>76.983409302553497</v>
      </c>
      <c r="FF425" s="40">
        <v>82.914350830760199</v>
      </c>
      <c r="FG425" s="40">
        <v>87.121526246140306</v>
      </c>
      <c r="FH425" s="40">
        <v>91.483409302553497</v>
      </c>
      <c r="FI425" s="40">
        <v>93.914350830760199</v>
      </c>
      <c r="FJ425" s="40">
        <v>95.621526246140306</v>
      </c>
      <c r="FK425" s="40">
        <v>98.845292358966802</v>
      </c>
      <c r="FL425" s="40">
        <v>99.707175415380107</v>
      </c>
      <c r="FM425" s="40">
        <v>101</v>
      </c>
      <c r="FN425" s="40">
        <v>101</v>
      </c>
      <c r="FO425" s="40">
        <v>99.430941528206603</v>
      </c>
      <c r="FP425" s="40">
        <v>94.638116943586695</v>
      </c>
      <c r="FQ425" s="40">
        <v>88.207175415380107</v>
      </c>
      <c r="FR425" s="40">
        <v>83.345292358966802</v>
      </c>
      <c r="FS425" s="40">
        <v>80.430941528206603</v>
      </c>
      <c r="FT425" s="40">
        <v>78.878473753859694</v>
      </c>
      <c r="FU425" s="40">
        <v>2.0006184849652602E-2</v>
      </c>
      <c r="FV425" s="40">
        <v>0</v>
      </c>
      <c r="FW425" s="40">
        <v>0</v>
      </c>
      <c r="FX425" s="41">
        <v>1</v>
      </c>
      <c r="FY425" s="22"/>
      <c r="FZ425" s="22"/>
    </row>
    <row r="426" spans="1:182" x14ac:dyDescent="0.2">
      <c r="A426" t="s">
        <v>42</v>
      </c>
      <c r="B426" t="s">
        <v>58</v>
      </c>
      <c r="C426" t="s">
        <v>3</v>
      </c>
      <c r="D426" t="s">
        <v>41</v>
      </c>
      <c r="E426" t="s">
        <v>78</v>
      </c>
      <c r="F426" s="22" t="s">
        <v>77</v>
      </c>
      <c r="G426" s="35">
        <v>43693</v>
      </c>
      <c r="H426" s="40">
        <v>2216</v>
      </c>
      <c r="I426" s="40">
        <v>2.8389629265921399</v>
      </c>
      <c r="J426" s="40">
        <v>2.35967469008735</v>
      </c>
      <c r="K426" s="40">
        <v>1.9563503334460599</v>
      </c>
      <c r="L426" s="40">
        <v>1.7461229237807001</v>
      </c>
      <c r="M426" s="40">
        <v>1.6273187361875401</v>
      </c>
      <c r="N426" s="40">
        <v>1.5392728648393399</v>
      </c>
      <c r="O426" s="40">
        <v>1.53571031972248</v>
      </c>
      <c r="P426" s="40">
        <v>1.7387872277090299</v>
      </c>
      <c r="Q426" s="40">
        <v>1.96016030675386</v>
      </c>
      <c r="R426" s="40">
        <v>2.3177053387067201</v>
      </c>
      <c r="S426" s="40">
        <v>2.7777018550154602</v>
      </c>
      <c r="T426" s="40">
        <v>3.3241123488571098</v>
      </c>
      <c r="U426" s="40">
        <v>3.8780604729078298</v>
      </c>
      <c r="V426" s="40">
        <v>4.3545328922693498</v>
      </c>
      <c r="W426" s="40">
        <v>4.788396961089</v>
      </c>
      <c r="X426" s="40">
        <v>5.3402556512433002</v>
      </c>
      <c r="Y426" s="40">
        <v>5.8194135550155002</v>
      </c>
      <c r="Z426" s="40">
        <v>6.1865546553281101</v>
      </c>
      <c r="AA426" s="40">
        <v>6.0443419535408696</v>
      </c>
      <c r="AB426" s="40">
        <v>5.4608239953185604</v>
      </c>
      <c r="AC426" s="40">
        <v>4.9256470551377802</v>
      </c>
      <c r="AD426" s="40">
        <v>4.4643154224127102</v>
      </c>
      <c r="AE426" s="40">
        <v>3.79654992557683</v>
      </c>
      <c r="AF426" s="40">
        <v>3.1498117012796301</v>
      </c>
      <c r="AG426" s="40">
        <v>-6.4329799918389094E-2</v>
      </c>
      <c r="AH426" s="40">
        <v>-3.7338879112878802E-2</v>
      </c>
      <c r="AI426" s="40">
        <v>-4.6253405849062602E-2</v>
      </c>
      <c r="AJ426" s="40">
        <v>-2.0207444244557501E-2</v>
      </c>
      <c r="AK426" s="40">
        <v>-1.6087333870757101E-2</v>
      </c>
      <c r="AL426" s="40">
        <v>-5.6526538345712501E-2</v>
      </c>
      <c r="AM426" s="40">
        <v>-6.3099017155965595E-2</v>
      </c>
      <c r="AN426" s="40">
        <v>1.6060277284741901E-2</v>
      </c>
      <c r="AO426" s="40">
        <v>2.8915095710612501E-2</v>
      </c>
      <c r="AP426" s="40">
        <v>-2.3168281087867899E-2</v>
      </c>
      <c r="AQ426" s="40">
        <v>-3.1672687613678502E-2</v>
      </c>
      <c r="AR426" s="40">
        <v>-6.8870684857745404E-2</v>
      </c>
      <c r="AS426" s="40">
        <v>3.3281896239475597E-2</v>
      </c>
      <c r="AT426" s="40">
        <v>1.2731516958936699E-2</v>
      </c>
      <c r="AU426" s="40">
        <v>0.18578057740703999</v>
      </c>
      <c r="AV426" s="40">
        <v>0.25420483882261702</v>
      </c>
      <c r="AW426" s="40">
        <v>0.20411024832768301</v>
      </c>
      <c r="AX426" s="40">
        <v>0.20701294163386399</v>
      </c>
      <c r="AY426" s="40">
        <v>0.133798217368818</v>
      </c>
      <c r="AZ426" s="40">
        <v>-7.8592165185085605E-2</v>
      </c>
      <c r="BA426" s="40">
        <v>-0.166341292035462</v>
      </c>
      <c r="BB426" s="40">
        <v>-0.181666815223995</v>
      </c>
      <c r="BC426" s="40">
        <v>-0.17977305436949501</v>
      </c>
      <c r="BD426" s="40">
        <v>-0.192514448941418</v>
      </c>
      <c r="BE426" s="40">
        <v>-3.2569191387957101E-2</v>
      </c>
      <c r="BF426" s="40">
        <v>-1.2635858054535201E-2</v>
      </c>
      <c r="BG426" s="40">
        <v>-2.45935635231589E-2</v>
      </c>
      <c r="BH426" s="40">
        <v>-3.69808996808622E-3</v>
      </c>
      <c r="BI426" s="40">
        <v>-5.4438878447355503E-3</v>
      </c>
      <c r="BJ426" s="40">
        <v>-4.6169000769030598E-2</v>
      </c>
      <c r="BK426" s="40">
        <v>-4.4892050290539699E-2</v>
      </c>
      <c r="BL426" s="40">
        <v>2.8167270176607102E-2</v>
      </c>
      <c r="BM426" s="40">
        <v>4.3042570072505199E-2</v>
      </c>
      <c r="BN426" s="40">
        <v>-8.9462977736614394E-3</v>
      </c>
      <c r="BO426" s="40">
        <v>-8.8721197665101795E-3</v>
      </c>
      <c r="BP426" s="40">
        <v>-5.7405993234165099E-2</v>
      </c>
      <c r="BQ426" s="40">
        <v>4.4483611120260197E-2</v>
      </c>
      <c r="BR426" s="40">
        <v>3.3653214115948599E-2</v>
      </c>
      <c r="BS426" s="40">
        <v>0.20905791711646099</v>
      </c>
      <c r="BT426" s="40">
        <v>0.28243895710720701</v>
      </c>
      <c r="BU426" s="40">
        <v>0.244532124746557</v>
      </c>
      <c r="BV426" s="40">
        <v>0.23990462346719699</v>
      </c>
      <c r="BW426" s="40">
        <v>0.18008195294422999</v>
      </c>
      <c r="BX426" s="40">
        <v>-4.1229728250182202E-2</v>
      </c>
      <c r="BY426" s="40">
        <v>-0.13126875031122201</v>
      </c>
      <c r="BZ426" s="40">
        <v>-0.144852668759443</v>
      </c>
      <c r="CA426" s="40">
        <v>-0.142735964454066</v>
      </c>
      <c r="CB426" s="40">
        <v>-0.163652510585794</v>
      </c>
      <c r="CC426" s="40">
        <v>-1.05718906711697E-2</v>
      </c>
      <c r="CD426" s="40">
        <v>4.4733790784009103E-3</v>
      </c>
      <c r="CE426" s="40">
        <v>-9.5920227099666293E-3</v>
      </c>
      <c r="CF426" s="40">
        <v>7.7362385118466001E-3</v>
      </c>
      <c r="CG426" s="40">
        <v>1.9277304500762999E-3</v>
      </c>
      <c r="CH426" s="40">
        <v>-3.8995401795277003E-2</v>
      </c>
      <c r="CI426" s="40">
        <v>-3.2281960502883199E-2</v>
      </c>
      <c r="CJ426" s="40">
        <v>3.6552536572343301E-2</v>
      </c>
      <c r="CK426" s="40">
        <v>5.28272157794503E-2</v>
      </c>
      <c r="CL426" s="40">
        <v>9.0380454575640602E-4</v>
      </c>
      <c r="CM426" s="40">
        <v>6.9194840677521E-3</v>
      </c>
      <c r="CN426" s="40">
        <v>-4.94655827402199E-2</v>
      </c>
      <c r="CO426" s="40">
        <v>5.2241884723243197E-2</v>
      </c>
      <c r="CP426" s="40">
        <v>4.8143517833755901E-2</v>
      </c>
      <c r="CQ426" s="40">
        <v>0.22517973169014299</v>
      </c>
      <c r="CR426" s="40">
        <v>0.30199382142236603</v>
      </c>
      <c r="CS426" s="40">
        <v>0.272528193218318</v>
      </c>
      <c r="CT426" s="40">
        <v>0.26268530210801799</v>
      </c>
      <c r="CU426" s="40">
        <v>0.212137927211004</v>
      </c>
      <c r="CV426" s="40">
        <v>-1.535261824514E-2</v>
      </c>
      <c r="CW426" s="40">
        <v>-0.106977614753446</v>
      </c>
      <c r="CX426" s="40">
        <v>-0.119355303063925</v>
      </c>
      <c r="CY426" s="40">
        <v>-0.117084188803617</v>
      </c>
      <c r="CZ426" s="40">
        <v>-0.14366282000194699</v>
      </c>
      <c r="DA426" s="40">
        <v>1.14254100456176E-2</v>
      </c>
      <c r="DB426" s="40">
        <v>2.1582616211336999E-2</v>
      </c>
      <c r="DC426" s="40">
        <v>5.4095181032256696E-3</v>
      </c>
      <c r="DD426" s="40">
        <v>1.9170566991779402E-2</v>
      </c>
      <c r="DE426" s="40">
        <v>9.2993487448881605E-3</v>
      </c>
      <c r="DF426" s="40">
        <v>-3.1821802821523498E-2</v>
      </c>
      <c r="DG426" s="40">
        <v>-1.9671870715226799E-2</v>
      </c>
      <c r="DH426" s="40">
        <v>4.4937802968079602E-2</v>
      </c>
      <c r="DI426" s="40">
        <v>6.2611861486395401E-2</v>
      </c>
      <c r="DJ426" s="40">
        <v>1.0753906865174301E-2</v>
      </c>
      <c r="DK426" s="40">
        <v>2.2711087902014399E-2</v>
      </c>
      <c r="DL426" s="40">
        <v>-4.1525172246274597E-2</v>
      </c>
      <c r="DM426" s="40">
        <v>6.0000158326226301E-2</v>
      </c>
      <c r="DN426" s="40">
        <v>6.2633821551563301E-2</v>
      </c>
      <c r="DO426" s="40">
        <v>0.24130154626382599</v>
      </c>
      <c r="DP426" s="40">
        <v>0.32154868573752399</v>
      </c>
      <c r="DQ426" s="40">
        <v>0.30052426169007901</v>
      </c>
      <c r="DR426" s="40">
        <v>0.28546598074884</v>
      </c>
      <c r="DS426" s="40">
        <v>0.244193901477778</v>
      </c>
      <c r="DT426" s="40">
        <v>1.0524491759902201E-2</v>
      </c>
      <c r="DU426" s="40">
        <v>-8.2686479195670501E-2</v>
      </c>
      <c r="DV426" s="40">
        <v>-9.3857937368407099E-2</v>
      </c>
      <c r="DW426" s="40">
        <v>-9.1432413153167996E-2</v>
      </c>
      <c r="DX426" s="40">
        <v>-0.123673129418101</v>
      </c>
      <c r="DY426" s="40">
        <v>4.3186018576049597E-2</v>
      </c>
      <c r="DZ426" s="40">
        <v>4.6285637269680602E-2</v>
      </c>
      <c r="EA426" s="40">
        <v>2.7069360429129299E-2</v>
      </c>
      <c r="EB426" s="40">
        <v>3.5679921268250703E-2</v>
      </c>
      <c r="EC426" s="40">
        <v>1.99427947709097E-2</v>
      </c>
      <c r="ED426" s="40">
        <v>-2.1464265244841602E-2</v>
      </c>
      <c r="EE426" s="40">
        <v>-1.4649038498008599E-3</v>
      </c>
      <c r="EF426" s="40">
        <v>5.7044795859944798E-2</v>
      </c>
      <c r="EG426" s="40">
        <v>7.6739335848288195E-2</v>
      </c>
      <c r="EH426" s="40">
        <v>2.4975890179380698E-2</v>
      </c>
      <c r="EI426" s="40">
        <v>4.55116557491827E-2</v>
      </c>
      <c r="EJ426" s="40">
        <v>-3.0060480622694299E-2</v>
      </c>
      <c r="EK426" s="40">
        <v>7.1201873207010796E-2</v>
      </c>
      <c r="EL426" s="40">
        <v>8.3555518708575194E-2</v>
      </c>
      <c r="EM426" s="40">
        <v>0.26457888597324702</v>
      </c>
      <c r="EN426" s="40">
        <v>0.34978280402211398</v>
      </c>
      <c r="EO426" s="40">
        <v>0.34094613810895202</v>
      </c>
      <c r="EP426" s="40">
        <v>0.31835766258217202</v>
      </c>
      <c r="EQ426" s="40">
        <v>0.29047763705319002</v>
      </c>
      <c r="ER426" s="40">
        <v>4.7886928694805597E-2</v>
      </c>
      <c r="ES426" s="40">
        <v>-4.7613937471430501E-2</v>
      </c>
      <c r="ET426" s="40">
        <v>-5.7043790903854898E-2</v>
      </c>
      <c r="EU426" s="40">
        <v>-5.4395323237738998E-2</v>
      </c>
      <c r="EV426" s="40">
        <v>-9.4811191062477096E-2</v>
      </c>
      <c r="EW426" s="40">
        <v>83.627497062279701</v>
      </c>
      <c r="EX426" s="40">
        <v>82.055260065557505</v>
      </c>
      <c r="EY426" s="40">
        <v>78.633156039334494</v>
      </c>
      <c r="EZ426" s="40">
        <v>77.277630032778802</v>
      </c>
      <c r="FA426" s="40">
        <v>77.349867029500899</v>
      </c>
      <c r="FB426" s="40">
        <v>76.066578019667304</v>
      </c>
      <c r="FC426" s="40">
        <v>74.855526006555706</v>
      </c>
      <c r="FD426" s="40">
        <v>74.5</v>
      </c>
      <c r="FE426" s="40">
        <v>77.005658977054907</v>
      </c>
      <c r="FF426" s="40">
        <v>82.933421980332696</v>
      </c>
      <c r="FG426" s="40">
        <v>87.150132970499101</v>
      </c>
      <c r="FH426" s="40">
        <v>91.505658977054907</v>
      </c>
      <c r="FI426" s="40">
        <v>93.933421980332696</v>
      </c>
      <c r="FJ426" s="40">
        <v>95.650132970499101</v>
      </c>
      <c r="FK426" s="40">
        <v>98.861184983610599</v>
      </c>
      <c r="FL426" s="40">
        <v>99.716710990166405</v>
      </c>
      <c r="FM426" s="40">
        <v>101</v>
      </c>
      <c r="FN426" s="40">
        <v>101</v>
      </c>
      <c r="FO426" s="40">
        <v>99.427763003277903</v>
      </c>
      <c r="FP426" s="40">
        <v>94.644473993444294</v>
      </c>
      <c r="FQ426" s="40">
        <v>88.216710990166405</v>
      </c>
      <c r="FR426" s="40">
        <v>83.361184983610599</v>
      </c>
      <c r="FS426" s="40">
        <v>80.427763003277903</v>
      </c>
      <c r="FT426" s="40">
        <v>78.849867029500899</v>
      </c>
      <c r="FU426" s="40">
        <v>2.0396231484973999E-2</v>
      </c>
      <c r="FV426" s="40">
        <v>0</v>
      </c>
      <c r="FW426" s="40">
        <v>0</v>
      </c>
      <c r="FX426" s="41">
        <v>1</v>
      </c>
      <c r="FY426" s="22"/>
      <c r="FZ426" s="22"/>
    </row>
    <row r="427" spans="1:182" x14ac:dyDescent="0.2">
      <c r="A427" t="s">
        <v>42</v>
      </c>
      <c r="B427" t="s">
        <v>58</v>
      </c>
      <c r="C427" t="s">
        <v>3</v>
      </c>
      <c r="D427" t="s">
        <v>41</v>
      </c>
      <c r="E427" t="s">
        <v>78</v>
      </c>
      <c r="F427" s="22" t="s">
        <v>78</v>
      </c>
      <c r="G427" s="35">
        <v>43693</v>
      </c>
      <c r="H427" s="40">
        <v>689</v>
      </c>
      <c r="I427" s="40">
        <v>0.82026074231009305</v>
      </c>
      <c r="J427" s="40">
        <v>0.67414152661587901</v>
      </c>
      <c r="K427" s="40">
        <v>0.55687424947952602</v>
      </c>
      <c r="L427" s="40">
        <v>0.49034910201267401</v>
      </c>
      <c r="M427" s="40">
        <v>0.452610868864319</v>
      </c>
      <c r="N427" s="40">
        <v>0.43731454650926399</v>
      </c>
      <c r="O427" s="40">
        <v>0.45351695044055601</v>
      </c>
      <c r="P427" s="40">
        <v>0.49930173889455598</v>
      </c>
      <c r="Q427" s="40">
        <v>0.57329457657455896</v>
      </c>
      <c r="R427" s="40">
        <v>0.68078517487831702</v>
      </c>
      <c r="S427" s="40">
        <v>0.82464275637373996</v>
      </c>
      <c r="T427" s="40">
        <v>1.05925522414073</v>
      </c>
      <c r="U427" s="40">
        <v>1.30920351354383</v>
      </c>
      <c r="V427" s="40">
        <v>1.48301265069287</v>
      </c>
      <c r="W427" s="40">
        <v>1.6596264755210199</v>
      </c>
      <c r="X427" s="40">
        <v>1.79512285536167</v>
      </c>
      <c r="Y427" s="40">
        <v>1.9176795147802199</v>
      </c>
      <c r="Z427" s="40">
        <v>2.01520656507248</v>
      </c>
      <c r="AA427" s="40">
        <v>1.9500822178966899</v>
      </c>
      <c r="AB427" s="40">
        <v>1.7636344045147201</v>
      </c>
      <c r="AC427" s="40">
        <v>1.5444349314625501</v>
      </c>
      <c r="AD427" s="40">
        <v>1.33952389877027</v>
      </c>
      <c r="AE427" s="40">
        <v>1.0869994356422901</v>
      </c>
      <c r="AF427" s="40">
        <v>0.88294838806974496</v>
      </c>
      <c r="AG427" s="40">
        <v>-3.9265210398716603E-2</v>
      </c>
      <c r="AH427" s="40">
        <v>-2.8016280536272201E-2</v>
      </c>
      <c r="AI427" s="40">
        <v>1.4256593555852699E-3</v>
      </c>
      <c r="AJ427" s="40">
        <v>-6.8479278074628702E-3</v>
      </c>
      <c r="AK427" s="40">
        <v>-2.1371974175549799E-2</v>
      </c>
      <c r="AL427" s="40">
        <v>-1.0033555125658599E-2</v>
      </c>
      <c r="AM427" s="40">
        <v>-2.56627267224681E-3</v>
      </c>
      <c r="AN427" s="40">
        <v>-1.12284278416163E-2</v>
      </c>
      <c r="AO427" s="40">
        <v>-2.9534664299261999E-2</v>
      </c>
      <c r="AP427" s="40">
        <v>-4.1080246054154897E-2</v>
      </c>
      <c r="AQ427" s="40">
        <v>-4.1449084303602099E-2</v>
      </c>
      <c r="AR427" s="40">
        <v>-2.7981901787595902E-2</v>
      </c>
      <c r="AS427" s="40">
        <v>3.15641321631671E-3</v>
      </c>
      <c r="AT427" s="40">
        <v>1.5750201879702198E-2</v>
      </c>
      <c r="AU427" s="40">
        <v>0.28554864631864102</v>
      </c>
      <c r="AV427" s="40">
        <v>0.34843636649024501</v>
      </c>
      <c r="AW427" s="40">
        <v>0.37784414165639901</v>
      </c>
      <c r="AX427" s="40">
        <v>0.39181053094754698</v>
      </c>
      <c r="AY427" s="40">
        <v>0.178333538689775</v>
      </c>
      <c r="AZ427" s="40">
        <v>-0.27299722108867702</v>
      </c>
      <c r="BA427" s="40">
        <v>-0.26530708719782198</v>
      </c>
      <c r="BB427" s="40">
        <v>-0.21093395625179501</v>
      </c>
      <c r="BC427" s="40">
        <v>-0.13904364641400199</v>
      </c>
      <c r="BD427" s="40">
        <v>-8.7837480180110603E-2</v>
      </c>
      <c r="BE427" s="40">
        <v>-3.18732629860842E-2</v>
      </c>
      <c r="BF427" s="40">
        <v>-1.8161976389281999E-2</v>
      </c>
      <c r="BG427" s="40">
        <v>8.2559985582383606E-3</v>
      </c>
      <c r="BH427" s="40">
        <v>-8.7673131020289598E-4</v>
      </c>
      <c r="BI427" s="40">
        <v>-1.61166747883272E-2</v>
      </c>
      <c r="BJ427" s="40">
        <v>-3.4734754405619599E-3</v>
      </c>
      <c r="BK427" s="40">
        <v>3.8341032358667898E-3</v>
      </c>
      <c r="BL427" s="40">
        <v>-4.2284594877608798E-3</v>
      </c>
      <c r="BM427" s="40">
        <v>-2.0093240072649499E-2</v>
      </c>
      <c r="BN427" s="40">
        <v>-3.1231255045715899E-2</v>
      </c>
      <c r="BO427" s="40">
        <v>-3.2735025970389298E-2</v>
      </c>
      <c r="BP427" s="40">
        <v>-2.0869486548139402E-2</v>
      </c>
      <c r="BQ427" s="40">
        <v>1.0221898990268E-2</v>
      </c>
      <c r="BR427" s="40">
        <v>2.6718663343770099E-2</v>
      </c>
      <c r="BS427" s="40">
        <v>0.30555715302268999</v>
      </c>
      <c r="BT427" s="40">
        <v>0.37365747016955803</v>
      </c>
      <c r="BU427" s="40">
        <v>0.40343893557399302</v>
      </c>
      <c r="BV427" s="40">
        <v>0.41289476025951499</v>
      </c>
      <c r="BW427" s="40">
        <v>0.20669443238521801</v>
      </c>
      <c r="BX427" s="40">
        <v>-0.24588140147415699</v>
      </c>
      <c r="BY427" s="40">
        <v>-0.24562181194483201</v>
      </c>
      <c r="BZ427" s="40">
        <v>-0.19104510344547801</v>
      </c>
      <c r="CA427" s="40">
        <v>-0.12022312924232199</v>
      </c>
      <c r="CB427" s="40">
        <v>-7.3366984286477005E-2</v>
      </c>
      <c r="CC427" s="40">
        <v>-2.6753622725962899E-2</v>
      </c>
      <c r="CD427" s="40">
        <v>-1.1336915355948E-2</v>
      </c>
      <c r="CE427" s="40">
        <v>1.29866706829383E-2</v>
      </c>
      <c r="CF427" s="40">
        <v>3.25890119392243E-3</v>
      </c>
      <c r="CG427" s="40">
        <v>-1.24768704417979E-2</v>
      </c>
      <c r="CH427" s="40">
        <v>1.07001576556181E-3</v>
      </c>
      <c r="CI427" s="40">
        <v>8.2669840925529599E-3</v>
      </c>
      <c r="CJ427" s="40">
        <v>6.19697270325538E-4</v>
      </c>
      <c r="CK427" s="40">
        <v>-1.35541384144253E-2</v>
      </c>
      <c r="CL427" s="40">
        <v>-2.4409873875957298E-2</v>
      </c>
      <c r="CM427" s="40">
        <v>-2.6699695714180901E-2</v>
      </c>
      <c r="CN427" s="40">
        <v>-1.5943449419629298E-2</v>
      </c>
      <c r="CO427" s="40">
        <v>1.5115432913929E-2</v>
      </c>
      <c r="CP427" s="40">
        <v>3.4315386340888099E-2</v>
      </c>
      <c r="CQ427" s="40">
        <v>0.31941498381459899</v>
      </c>
      <c r="CR427" s="40">
        <v>0.39112552974755799</v>
      </c>
      <c r="CS427" s="40">
        <v>0.421165811872665</v>
      </c>
      <c r="CT427" s="40">
        <v>0.42749763325272899</v>
      </c>
      <c r="CU427" s="40">
        <v>0.22633710096374199</v>
      </c>
      <c r="CV427" s="40">
        <v>-0.227101067411248</v>
      </c>
      <c r="CW427" s="40">
        <v>-0.231987850271276</v>
      </c>
      <c r="CX427" s="40">
        <v>-0.17727014457863899</v>
      </c>
      <c r="CY427" s="40">
        <v>-0.107188096381594</v>
      </c>
      <c r="CZ427" s="40">
        <v>-6.3344762911584404E-2</v>
      </c>
      <c r="DA427" s="40">
        <v>-2.1633982465841601E-2</v>
      </c>
      <c r="DB427" s="40">
        <v>-4.5118543226139703E-3</v>
      </c>
      <c r="DC427" s="40">
        <v>1.77173428076382E-2</v>
      </c>
      <c r="DD427" s="40">
        <v>7.3945336980477498E-3</v>
      </c>
      <c r="DE427" s="40">
        <v>-8.83706609526861E-3</v>
      </c>
      <c r="DF427" s="40">
        <v>5.61350697168558E-3</v>
      </c>
      <c r="DG427" s="40">
        <v>1.26998649492391E-2</v>
      </c>
      <c r="DH427" s="40">
        <v>5.4678540284119597E-3</v>
      </c>
      <c r="DI427" s="40">
        <v>-7.0150367562011803E-3</v>
      </c>
      <c r="DJ427" s="40">
        <v>-1.7588492706198701E-2</v>
      </c>
      <c r="DK427" s="40">
        <v>-2.0664365457972501E-2</v>
      </c>
      <c r="DL427" s="40">
        <v>-1.1017412291119201E-2</v>
      </c>
      <c r="DM427" s="40">
        <v>2.0008966837590101E-2</v>
      </c>
      <c r="DN427" s="40">
        <v>4.1912109338006098E-2</v>
      </c>
      <c r="DO427" s="40">
        <v>0.33327281460650898</v>
      </c>
      <c r="DP427" s="40">
        <v>0.408593589325558</v>
      </c>
      <c r="DQ427" s="40">
        <v>0.43889268817133698</v>
      </c>
      <c r="DR427" s="40">
        <v>0.44210050624594299</v>
      </c>
      <c r="DS427" s="40">
        <v>0.245979769542265</v>
      </c>
      <c r="DT427" s="40">
        <v>-0.20832073334834</v>
      </c>
      <c r="DU427" s="40">
        <v>-0.21835388859772001</v>
      </c>
      <c r="DV427" s="40">
        <v>-0.16349518571180099</v>
      </c>
      <c r="DW427" s="40">
        <v>-9.4153063520865402E-2</v>
      </c>
      <c r="DX427" s="40">
        <v>-5.3322541536691803E-2</v>
      </c>
      <c r="DY427" s="40">
        <v>-1.4242035053209199E-2</v>
      </c>
      <c r="DZ427" s="40">
        <v>5.34244982437624E-3</v>
      </c>
      <c r="EA427" s="40">
        <v>2.45476820102913E-2</v>
      </c>
      <c r="EB427" s="40">
        <v>1.33657301953077E-2</v>
      </c>
      <c r="EC427" s="40">
        <v>-3.5817667080460598E-3</v>
      </c>
      <c r="ED427" s="40">
        <v>1.21735866567822E-2</v>
      </c>
      <c r="EE427" s="40">
        <v>1.91002408573527E-2</v>
      </c>
      <c r="EF427" s="40">
        <v>1.2467822382267299E-2</v>
      </c>
      <c r="EG427" s="40">
        <v>2.42638747041133E-3</v>
      </c>
      <c r="EH427" s="40">
        <v>-7.7395016977597503E-3</v>
      </c>
      <c r="EI427" s="40">
        <v>-1.1950307124759699E-2</v>
      </c>
      <c r="EJ427" s="40">
        <v>-3.9049970516627499E-3</v>
      </c>
      <c r="EK427" s="40">
        <v>2.7074452611541299E-2</v>
      </c>
      <c r="EL427" s="40">
        <v>5.2880570802073999E-2</v>
      </c>
      <c r="EM427" s="40">
        <v>0.35328132131055701</v>
      </c>
      <c r="EN427" s="40">
        <v>0.43381469300487102</v>
      </c>
      <c r="EO427" s="40">
        <v>0.46448748208893198</v>
      </c>
      <c r="EP427" s="40">
        <v>0.46318473555791101</v>
      </c>
      <c r="EQ427" s="40">
        <v>0.274340663237709</v>
      </c>
      <c r="ER427" s="40">
        <v>-0.18120491373382</v>
      </c>
      <c r="ES427" s="40">
        <v>-0.19866861334472999</v>
      </c>
      <c r="ET427" s="40">
        <v>-0.143606332905484</v>
      </c>
      <c r="EU427" s="40">
        <v>-7.5332546349185306E-2</v>
      </c>
      <c r="EV427" s="40">
        <v>-3.8852045643058199E-2</v>
      </c>
      <c r="EW427" s="40">
        <v>84.056100606493004</v>
      </c>
      <c r="EX427" s="40">
        <v>82.506421691045304</v>
      </c>
      <c r="EY427" s="40">
        <v>78.903853014627202</v>
      </c>
      <c r="EZ427" s="40">
        <v>77.503210845522702</v>
      </c>
      <c r="FA427" s="40">
        <v>77.552889760970402</v>
      </c>
      <c r="FB427" s="40">
        <v>76.201926507313601</v>
      </c>
      <c r="FC427" s="40">
        <v>74.900642169104501</v>
      </c>
      <c r="FD427" s="40">
        <v>74.5</v>
      </c>
      <c r="FE427" s="40">
        <v>76.847752408134099</v>
      </c>
      <c r="FF427" s="40">
        <v>82.798073492686399</v>
      </c>
      <c r="FG427" s="40">
        <v>86.947110239029598</v>
      </c>
      <c r="FH427" s="40">
        <v>91.347752408134099</v>
      </c>
      <c r="FI427" s="40">
        <v>93.798073492686399</v>
      </c>
      <c r="FJ427" s="40">
        <v>95.447110239029598</v>
      </c>
      <c r="FK427" s="40">
        <v>98.748394577238699</v>
      </c>
      <c r="FL427" s="40">
        <v>99.649036746343199</v>
      </c>
      <c r="FM427" s="40">
        <v>101</v>
      </c>
      <c r="FN427" s="40">
        <v>101</v>
      </c>
      <c r="FO427" s="40">
        <v>99.4503210845523</v>
      </c>
      <c r="FP427" s="40">
        <v>94.599357830895499</v>
      </c>
      <c r="FQ427" s="40">
        <v>88.149036746343199</v>
      </c>
      <c r="FR427" s="40">
        <v>83.248394577238699</v>
      </c>
      <c r="FS427" s="40">
        <v>80.4503210845523</v>
      </c>
      <c r="FT427" s="40">
        <v>79.052889760970402</v>
      </c>
      <c r="FU427" s="40">
        <v>4.61088029276112E-2</v>
      </c>
      <c r="FV427" s="40">
        <v>0</v>
      </c>
      <c r="FW427" s="40">
        <v>0</v>
      </c>
      <c r="FX427" s="41">
        <v>1</v>
      </c>
      <c r="FY427" s="22"/>
      <c r="FZ427" s="22"/>
    </row>
    <row r="428" spans="1:182" x14ac:dyDescent="0.2">
      <c r="A428" t="s">
        <v>42</v>
      </c>
      <c r="B428" t="s">
        <v>58</v>
      </c>
      <c r="C428" t="s">
        <v>3</v>
      </c>
      <c r="D428" t="s">
        <v>1</v>
      </c>
      <c r="E428" t="s">
        <v>1</v>
      </c>
      <c r="F428" s="22" t="s">
        <v>1</v>
      </c>
      <c r="G428" s="35">
        <v>43703</v>
      </c>
      <c r="H428" s="40">
        <v>66388</v>
      </c>
      <c r="I428" s="40">
        <v>70.886534933910795</v>
      </c>
      <c r="J428" s="40">
        <v>61.917584776884503</v>
      </c>
      <c r="K428" s="40">
        <v>55.931007929560103</v>
      </c>
      <c r="L428" s="40">
        <v>51.783591282373997</v>
      </c>
      <c r="M428" s="40">
        <v>49.356641391807599</v>
      </c>
      <c r="N428" s="40">
        <v>49.396525531568898</v>
      </c>
      <c r="O428" s="40">
        <v>52.677625498006698</v>
      </c>
      <c r="P428" s="40">
        <v>55.9879439319242</v>
      </c>
      <c r="Q428" s="40">
        <v>59.3324490865499</v>
      </c>
      <c r="R428" s="40">
        <v>64.838080596689096</v>
      </c>
      <c r="S428" s="40">
        <v>72.973623299946695</v>
      </c>
      <c r="T428" s="40">
        <v>84.000510838848996</v>
      </c>
      <c r="U428" s="40">
        <v>96.685011928843494</v>
      </c>
      <c r="V428" s="40">
        <v>109.755111958508</v>
      </c>
      <c r="W428" s="40">
        <v>122.285514533069</v>
      </c>
      <c r="X428" s="40">
        <v>136.36001965509499</v>
      </c>
      <c r="Y428" s="40">
        <v>147.55678924980899</v>
      </c>
      <c r="Z428" s="40">
        <v>156.49738555248899</v>
      </c>
      <c r="AA428" s="40">
        <v>155.66703961495699</v>
      </c>
      <c r="AB428" s="40">
        <v>145.96216999667999</v>
      </c>
      <c r="AC428" s="40">
        <v>135.254197186396</v>
      </c>
      <c r="AD428" s="40">
        <v>125.11315507490799</v>
      </c>
      <c r="AE428" s="40">
        <v>106.94690883873</v>
      </c>
      <c r="AF428" s="40">
        <v>88.361180429593404</v>
      </c>
      <c r="AG428" s="40">
        <v>0.452400924736029</v>
      </c>
      <c r="AH428" s="40">
        <v>0.21658187887268199</v>
      </c>
      <c r="AI428" s="40">
        <v>0.27228718640649602</v>
      </c>
      <c r="AJ428" s="40">
        <v>0.33624177806217398</v>
      </c>
      <c r="AK428" s="40">
        <v>0.21652220992378299</v>
      </c>
      <c r="AL428" s="40">
        <v>-7.2004198876073899E-3</v>
      </c>
      <c r="AM428" s="40">
        <v>0.116206389045151</v>
      </c>
      <c r="AN428" s="40">
        <v>-0.10392785264153399</v>
      </c>
      <c r="AO428" s="40">
        <v>7.4450697717968806E-2</v>
      </c>
      <c r="AP428" s="40">
        <v>0.146983319199358</v>
      </c>
      <c r="AQ428" s="40">
        <v>0.251555595973457</v>
      </c>
      <c r="AR428" s="40">
        <v>2.4829956714402201E-2</v>
      </c>
      <c r="AS428" s="40">
        <v>-8.2584367358039396E-2</v>
      </c>
      <c r="AT428" s="40">
        <v>0.403928376264308</v>
      </c>
      <c r="AU428" s="40">
        <v>12.2669958405613</v>
      </c>
      <c r="AV428" s="40">
        <v>16.049803555015401</v>
      </c>
      <c r="AW428" s="40">
        <v>17.364615685733298</v>
      </c>
      <c r="AX428" s="40">
        <v>18.068153184269299</v>
      </c>
      <c r="AY428" s="40">
        <v>14.056072762024399</v>
      </c>
      <c r="AZ428" s="40">
        <v>-2.66542030316098</v>
      </c>
      <c r="BA428" s="40">
        <v>-5.7297284901988901</v>
      </c>
      <c r="BB428" s="40">
        <v>-4.1146588801338</v>
      </c>
      <c r="BC428" s="40">
        <v>-2.7102648651480998</v>
      </c>
      <c r="BD428" s="40">
        <v>-1.4709998878983599</v>
      </c>
      <c r="BE428" s="40">
        <v>0.49056786546180298</v>
      </c>
      <c r="BF428" s="40">
        <v>0.25609108356837901</v>
      </c>
      <c r="BG428" s="40">
        <v>0.30966977231856402</v>
      </c>
      <c r="BH428" s="40">
        <v>0.37729060768678102</v>
      </c>
      <c r="BI428" s="40">
        <v>0.25407181102468801</v>
      </c>
      <c r="BJ428" s="40">
        <v>2.7170994893813499E-2</v>
      </c>
      <c r="BK428" s="40">
        <v>0.15225930200638799</v>
      </c>
      <c r="BL428" s="40">
        <v>-7.1386941031125195E-2</v>
      </c>
      <c r="BM428" s="40">
        <v>0.102268084150847</v>
      </c>
      <c r="BN428" s="40">
        <v>0.176964414477529</v>
      </c>
      <c r="BO428" s="40">
        <v>0.277541461025053</v>
      </c>
      <c r="BP428" s="40">
        <v>4.8070793678426003E-2</v>
      </c>
      <c r="BQ428" s="40">
        <v>-5.97994323625353E-2</v>
      </c>
      <c r="BR428" s="40">
        <v>0.45845273421410698</v>
      </c>
      <c r="BS428" s="40">
        <v>12.3463471680199</v>
      </c>
      <c r="BT428" s="40">
        <v>16.133060458815599</v>
      </c>
      <c r="BU428" s="40">
        <v>17.4571949383453</v>
      </c>
      <c r="BV428" s="40">
        <v>18.178177914986101</v>
      </c>
      <c r="BW428" s="40">
        <v>14.1642750208085</v>
      </c>
      <c r="BX428" s="40">
        <v>-2.5833301245951601</v>
      </c>
      <c r="BY428" s="40">
        <v>-5.6576278462565401</v>
      </c>
      <c r="BZ428" s="40">
        <v>-4.0241238410582501</v>
      </c>
      <c r="CA428" s="40">
        <v>-2.6259760791384399</v>
      </c>
      <c r="CB428" s="40">
        <v>-1.41488053011527</v>
      </c>
      <c r="CC428" s="40">
        <v>0.51700217234166501</v>
      </c>
      <c r="CD428" s="40">
        <v>0.28345503838491198</v>
      </c>
      <c r="CE428" s="40">
        <v>0.33556083744380999</v>
      </c>
      <c r="CF428" s="40">
        <v>0.40572090203896499</v>
      </c>
      <c r="CG428" s="40">
        <v>0.28007855036094997</v>
      </c>
      <c r="CH428" s="40">
        <v>5.0976532066814899E-2</v>
      </c>
      <c r="CI428" s="40">
        <v>0.17722943969643301</v>
      </c>
      <c r="CJ428" s="40">
        <v>-4.8849204778159697E-2</v>
      </c>
      <c r="CK428" s="40">
        <v>0.121534321254987</v>
      </c>
      <c r="CL428" s="40">
        <v>0.197729229736678</v>
      </c>
      <c r="CM428" s="40">
        <v>0.29553919199982598</v>
      </c>
      <c r="CN428" s="40">
        <v>6.4167326561843693E-2</v>
      </c>
      <c r="CO428" s="40">
        <v>-4.4018655793713703E-2</v>
      </c>
      <c r="CP428" s="40">
        <v>0.49621613843422102</v>
      </c>
      <c r="CQ428" s="40">
        <v>12.4013056556922</v>
      </c>
      <c r="CR428" s="40">
        <v>16.190723936764599</v>
      </c>
      <c r="CS428" s="40">
        <v>17.521315046683</v>
      </c>
      <c r="CT428" s="40">
        <v>18.254380708315502</v>
      </c>
      <c r="CU428" s="40">
        <v>14.2392155756291</v>
      </c>
      <c r="CV428" s="40">
        <v>-2.52647471698933</v>
      </c>
      <c r="CW428" s="40">
        <v>-5.6076911599000896</v>
      </c>
      <c r="CX428" s="40">
        <v>-3.9614195487887098</v>
      </c>
      <c r="CY428" s="40">
        <v>-2.5675979227145498</v>
      </c>
      <c r="CZ428" s="40">
        <v>-1.37601243386942</v>
      </c>
      <c r="DA428" s="40">
        <v>0.54343647922152805</v>
      </c>
      <c r="DB428" s="40">
        <v>0.31081899320144502</v>
      </c>
      <c r="DC428" s="40">
        <v>0.36145190256905702</v>
      </c>
      <c r="DD428" s="40">
        <v>0.43415119639114902</v>
      </c>
      <c r="DE428" s="40">
        <v>0.30608528969721099</v>
      </c>
      <c r="DF428" s="40">
        <v>7.4782069239816298E-2</v>
      </c>
      <c r="DG428" s="40">
        <v>0.20219957738647801</v>
      </c>
      <c r="DH428" s="40">
        <v>-2.6311468525194299E-2</v>
      </c>
      <c r="DI428" s="40">
        <v>0.140800558359128</v>
      </c>
      <c r="DJ428" s="40">
        <v>0.218494044995827</v>
      </c>
      <c r="DK428" s="40">
        <v>0.31353692297459901</v>
      </c>
      <c r="DL428" s="40">
        <v>8.0263859445261501E-2</v>
      </c>
      <c r="DM428" s="40">
        <v>-2.8237879224892199E-2</v>
      </c>
      <c r="DN428" s="40">
        <v>0.53397954265433401</v>
      </c>
      <c r="DO428" s="40">
        <v>12.4562641433644</v>
      </c>
      <c r="DP428" s="40">
        <v>16.248387414713601</v>
      </c>
      <c r="DQ428" s="40">
        <v>17.585435155020601</v>
      </c>
      <c r="DR428" s="40">
        <v>18.330583501644899</v>
      </c>
      <c r="DS428" s="40">
        <v>14.3141561304497</v>
      </c>
      <c r="DT428" s="40">
        <v>-2.4696193093834999</v>
      </c>
      <c r="DU428" s="40">
        <v>-5.5577544735436497</v>
      </c>
      <c r="DV428" s="40">
        <v>-3.8987152565191598</v>
      </c>
      <c r="DW428" s="40">
        <v>-2.5092197662906601</v>
      </c>
      <c r="DX428" s="40">
        <v>-1.3371443376235601</v>
      </c>
      <c r="DY428" s="40">
        <v>0.58160341994730202</v>
      </c>
      <c r="DZ428" s="40">
        <v>0.35032819789714098</v>
      </c>
      <c r="EA428" s="40">
        <v>0.39883448848112402</v>
      </c>
      <c r="EB428" s="40">
        <v>0.47520002601575601</v>
      </c>
      <c r="EC428" s="40">
        <v>0.34363489079811599</v>
      </c>
      <c r="ED428" s="40">
        <v>0.10915348402123699</v>
      </c>
      <c r="EE428" s="40">
        <v>0.23825249034771501</v>
      </c>
      <c r="EF428" s="40">
        <v>6.2294430852147002E-3</v>
      </c>
      <c r="EG428" s="40">
        <v>0.16861794479200501</v>
      </c>
      <c r="EH428" s="40">
        <v>0.248475140273997</v>
      </c>
      <c r="EI428" s="40">
        <v>0.33952278802619401</v>
      </c>
      <c r="EJ428" s="40">
        <v>0.103504696409285</v>
      </c>
      <c r="EK428" s="40">
        <v>-5.4529442293880003E-3</v>
      </c>
      <c r="EL428" s="40">
        <v>0.58850390060413404</v>
      </c>
      <c r="EM428" s="40">
        <v>12.535615470823</v>
      </c>
      <c r="EN428" s="40">
        <v>16.3316443185137</v>
      </c>
      <c r="EO428" s="40">
        <v>17.678014407632599</v>
      </c>
      <c r="EP428" s="40">
        <v>18.440608232361701</v>
      </c>
      <c r="EQ428" s="40">
        <v>14.422358389233899</v>
      </c>
      <c r="ER428" s="40">
        <v>-2.38752913081768</v>
      </c>
      <c r="ES428" s="40">
        <v>-5.4856538296012998</v>
      </c>
      <c r="ET428" s="40">
        <v>-3.8081802174436201</v>
      </c>
      <c r="EU428" s="40">
        <v>-2.4249309802810002</v>
      </c>
      <c r="EV428" s="40">
        <v>-1.28102497984047</v>
      </c>
      <c r="EW428" s="40">
        <v>76.487994626702104</v>
      </c>
      <c r="EX428" s="40">
        <v>75.327642527991003</v>
      </c>
      <c r="EY428" s="40">
        <v>74.169613787078205</v>
      </c>
      <c r="EZ428" s="40">
        <v>72.797155746287004</v>
      </c>
      <c r="FA428" s="40">
        <v>71.592169010247702</v>
      </c>
      <c r="FB428" s="40">
        <v>70.480009777552496</v>
      </c>
      <c r="FC428" s="40">
        <v>69.713892058432805</v>
      </c>
      <c r="FD428" s="40">
        <v>69.977507540393205</v>
      </c>
      <c r="FE428" s="40">
        <v>73.798087756489707</v>
      </c>
      <c r="FF428" s="40">
        <v>77.865937535765795</v>
      </c>
      <c r="FG428" s="40">
        <v>82.377568926873593</v>
      </c>
      <c r="FH428" s="40">
        <v>86.103546962519601</v>
      </c>
      <c r="FI428" s="40">
        <v>89.723260820756593</v>
      </c>
      <c r="FJ428" s="40">
        <v>92.805606153527805</v>
      </c>
      <c r="FK428" s="40">
        <v>95.060404611018001</v>
      </c>
      <c r="FL428" s="40">
        <v>96.498149383487302</v>
      </c>
      <c r="FM428" s="40">
        <v>96.964694272199097</v>
      </c>
      <c r="FN428" s="40">
        <v>96.885828505273494</v>
      </c>
      <c r="FO428" s="40">
        <v>95.328893516051295</v>
      </c>
      <c r="FP428" s="40">
        <v>91.950610389910196</v>
      </c>
      <c r="FQ428" s="40">
        <v>87.424593788664396</v>
      </c>
      <c r="FR428" s="40">
        <v>84.0368033425747</v>
      </c>
      <c r="FS428" s="40">
        <v>81.489165344860893</v>
      </c>
      <c r="FT428" s="40">
        <v>79.094440300341006</v>
      </c>
      <c r="FU428" s="40">
        <v>1.8820306439637901E-3</v>
      </c>
      <c r="FV428" s="40">
        <v>0</v>
      </c>
      <c r="FW428" s="40">
        <v>0</v>
      </c>
      <c r="FX428" s="41">
        <v>1</v>
      </c>
      <c r="FY428" s="22"/>
      <c r="FZ428" s="22"/>
    </row>
    <row r="429" spans="1:182" x14ac:dyDescent="0.2">
      <c r="A429" t="s">
        <v>42</v>
      </c>
      <c r="B429" t="s">
        <v>58</v>
      </c>
      <c r="C429" t="s">
        <v>3</v>
      </c>
      <c r="D429" t="s">
        <v>1</v>
      </c>
      <c r="E429" t="s">
        <v>1</v>
      </c>
      <c r="F429" s="22" t="s">
        <v>77</v>
      </c>
      <c r="G429" s="35">
        <v>43703</v>
      </c>
      <c r="H429" s="40">
        <v>54282</v>
      </c>
      <c r="I429" s="40">
        <v>59.4407270959884</v>
      </c>
      <c r="J429" s="40">
        <v>52.032897912195303</v>
      </c>
      <c r="K429" s="40">
        <v>47.016384652479701</v>
      </c>
      <c r="L429" s="40">
        <v>43.488225618255399</v>
      </c>
      <c r="M429" s="40">
        <v>41.434682324077301</v>
      </c>
      <c r="N429" s="40">
        <v>41.280257030492002</v>
      </c>
      <c r="O429" s="40">
        <v>43.7989903990727</v>
      </c>
      <c r="P429" s="40">
        <v>46.381456491088301</v>
      </c>
      <c r="Q429" s="40">
        <v>48.902474010649598</v>
      </c>
      <c r="R429" s="40">
        <v>53.424252403350401</v>
      </c>
      <c r="S429" s="40">
        <v>60.114677420028301</v>
      </c>
      <c r="T429" s="40">
        <v>69.110055138809301</v>
      </c>
      <c r="U429" s="40">
        <v>79.335796128764798</v>
      </c>
      <c r="V429" s="40">
        <v>89.781169236827196</v>
      </c>
      <c r="W429" s="40">
        <v>99.661822722890506</v>
      </c>
      <c r="X429" s="40">
        <v>110.652569801954</v>
      </c>
      <c r="Y429" s="40">
        <v>119.402705245023</v>
      </c>
      <c r="Z429" s="40">
        <v>126.69383122679599</v>
      </c>
      <c r="AA429" s="40">
        <v>126.227544285874</v>
      </c>
      <c r="AB429" s="40">
        <v>118.708711114564</v>
      </c>
      <c r="AC429" s="40">
        <v>110.70292844075399</v>
      </c>
      <c r="AD429" s="40">
        <v>103.13957411125</v>
      </c>
      <c r="AE429" s="40">
        <v>88.743140096614795</v>
      </c>
      <c r="AF429" s="40">
        <v>73.667084377762095</v>
      </c>
      <c r="AG429" s="40">
        <v>0.124718658179078</v>
      </c>
      <c r="AH429" s="40">
        <v>-6.6276233186993702E-2</v>
      </c>
      <c r="AI429" s="40">
        <v>-6.3086880756786007E-2</v>
      </c>
      <c r="AJ429" s="40">
        <v>6.6499962528770704E-2</v>
      </c>
      <c r="AK429" s="40">
        <v>5.6011083608482802E-2</v>
      </c>
      <c r="AL429" s="40">
        <v>-1.9396101361372001E-3</v>
      </c>
      <c r="AM429" s="40">
        <v>-4.2208600413253097E-2</v>
      </c>
      <c r="AN429" s="40">
        <v>-0.15443162699648</v>
      </c>
      <c r="AO429" s="40">
        <v>5.1085558597972501E-2</v>
      </c>
      <c r="AP429" s="40">
        <v>3.5568806878094203E-2</v>
      </c>
      <c r="AQ429" s="40">
        <v>0.22981145749679399</v>
      </c>
      <c r="AR429" s="40">
        <v>0.113570831225976</v>
      </c>
      <c r="AS429" s="40">
        <v>-0.159052089063691</v>
      </c>
      <c r="AT429" s="40">
        <v>0.71564369552464602</v>
      </c>
      <c r="AU429" s="40">
        <v>7.7212314264954296</v>
      </c>
      <c r="AV429" s="40">
        <v>10.160801265421499</v>
      </c>
      <c r="AW429" s="40">
        <v>10.718721871744901</v>
      </c>
      <c r="AX429" s="40">
        <v>11.1729049330962</v>
      </c>
      <c r="AY429" s="40">
        <v>10.109222399701</v>
      </c>
      <c r="AZ429" s="40">
        <v>0.54539904269679096</v>
      </c>
      <c r="BA429" s="40">
        <v>-2.6696111002126002</v>
      </c>
      <c r="BB429" s="40">
        <v>-2.1421461231423602</v>
      </c>
      <c r="BC429" s="40">
        <v>-1.4941570849496499</v>
      </c>
      <c r="BD429" s="40">
        <v>-0.96198043565578295</v>
      </c>
      <c r="BE429" s="40">
        <v>0.16021636282157001</v>
      </c>
      <c r="BF429" s="40">
        <v>-3.20353732225672E-2</v>
      </c>
      <c r="BG429" s="40">
        <v>-3.1950034765235197E-2</v>
      </c>
      <c r="BH429" s="40">
        <v>0.101850661823771</v>
      </c>
      <c r="BI429" s="40">
        <v>8.6236992066597407E-2</v>
      </c>
      <c r="BJ429" s="40">
        <v>2.8603577788567799E-2</v>
      </c>
      <c r="BK429" s="40">
        <v>-5.6976113974568903E-3</v>
      </c>
      <c r="BL429" s="40">
        <v>-0.120641444491278</v>
      </c>
      <c r="BM429" s="40">
        <v>8.0627315580701006E-2</v>
      </c>
      <c r="BN429" s="40">
        <v>5.8635095679390403E-2</v>
      </c>
      <c r="BO429" s="40">
        <v>0.247915304754602</v>
      </c>
      <c r="BP429" s="40">
        <v>0.129393182541819</v>
      </c>
      <c r="BQ429" s="40">
        <v>-0.143470440930516</v>
      </c>
      <c r="BR429" s="40">
        <v>0.76248753997664198</v>
      </c>
      <c r="BS429" s="40">
        <v>7.7885941344097196</v>
      </c>
      <c r="BT429" s="40">
        <v>10.225925011398299</v>
      </c>
      <c r="BU429" s="40">
        <v>10.781872400920101</v>
      </c>
      <c r="BV429" s="40">
        <v>11.2377389371392</v>
      </c>
      <c r="BW429" s="40">
        <v>10.1858358679962</v>
      </c>
      <c r="BX429" s="40">
        <v>0.60794348933639297</v>
      </c>
      <c r="BY429" s="40">
        <v>-2.6130508624964701</v>
      </c>
      <c r="BZ429" s="40">
        <v>-2.0682617266952299</v>
      </c>
      <c r="CA429" s="40">
        <v>-1.4253613973153201</v>
      </c>
      <c r="CB429" s="40">
        <v>-0.91576077421198598</v>
      </c>
      <c r="CC429" s="40">
        <v>0.184801964921366</v>
      </c>
      <c r="CD429" s="40">
        <v>-8.3202579181109494E-3</v>
      </c>
      <c r="CE429" s="40">
        <v>-1.0384750082727901E-2</v>
      </c>
      <c r="CF429" s="40">
        <v>0.126334448467713</v>
      </c>
      <c r="CG429" s="40">
        <v>0.107171364188409</v>
      </c>
      <c r="CH429" s="40">
        <v>4.9757696702420501E-2</v>
      </c>
      <c r="CI429" s="40">
        <v>1.9589788372551899E-2</v>
      </c>
      <c r="CJ429" s="40">
        <v>-9.7238467022195393E-2</v>
      </c>
      <c r="CK429" s="40">
        <v>0.10108784647477</v>
      </c>
      <c r="CL429" s="40">
        <v>7.4610737037023894E-2</v>
      </c>
      <c r="CM429" s="40">
        <v>0.26045397421615202</v>
      </c>
      <c r="CN429" s="40">
        <v>0.140351694864018</v>
      </c>
      <c r="CO429" s="40">
        <v>-0.132678638899388</v>
      </c>
      <c r="CP429" s="40">
        <v>0.79493144394509596</v>
      </c>
      <c r="CQ429" s="40">
        <v>7.8352493407061496</v>
      </c>
      <c r="CR429" s="40">
        <v>10.271029519477199</v>
      </c>
      <c r="CS429" s="40">
        <v>10.8256102650532</v>
      </c>
      <c r="CT429" s="40">
        <v>11.2826427708375</v>
      </c>
      <c r="CU429" s="40">
        <v>10.2388981227522</v>
      </c>
      <c r="CV429" s="40">
        <v>0.65126158255170796</v>
      </c>
      <c r="CW429" s="40">
        <v>-2.5738774141520402</v>
      </c>
      <c r="CX429" s="40">
        <v>-2.0170896187877698</v>
      </c>
      <c r="CY429" s="40">
        <v>-1.3777137136300299</v>
      </c>
      <c r="CZ429" s="40">
        <v>-0.88374917749358195</v>
      </c>
      <c r="DA429" s="40">
        <v>0.20938756702116301</v>
      </c>
      <c r="DB429" s="40">
        <v>1.5394857386345299E-2</v>
      </c>
      <c r="DC429" s="40">
        <v>1.11805345997794E-2</v>
      </c>
      <c r="DD429" s="40">
        <v>0.15081823511165399</v>
      </c>
      <c r="DE429" s="40">
        <v>0.12810573631021999</v>
      </c>
      <c r="DF429" s="40">
        <v>7.0911815616273202E-2</v>
      </c>
      <c r="DG429" s="40">
        <v>4.4877188142560698E-2</v>
      </c>
      <c r="DH429" s="40">
        <v>-7.3835489553112796E-2</v>
      </c>
      <c r="DI429" s="40">
        <v>0.121548377368839</v>
      </c>
      <c r="DJ429" s="40">
        <v>9.0586378394657399E-2</v>
      </c>
      <c r="DK429" s="40">
        <v>0.27299264367770198</v>
      </c>
      <c r="DL429" s="40">
        <v>0.15131020718621699</v>
      </c>
      <c r="DM429" s="40">
        <v>-0.121886836868259</v>
      </c>
      <c r="DN429" s="40">
        <v>0.82737534791354905</v>
      </c>
      <c r="DO429" s="40">
        <v>7.8819045470025904</v>
      </c>
      <c r="DP429" s="40">
        <v>10.316134027556201</v>
      </c>
      <c r="DQ429" s="40">
        <v>10.869348129186401</v>
      </c>
      <c r="DR429" s="40">
        <v>11.327546604535801</v>
      </c>
      <c r="DS429" s="40">
        <v>10.2919603775082</v>
      </c>
      <c r="DT429" s="40">
        <v>0.69457967576702295</v>
      </c>
      <c r="DU429" s="40">
        <v>-2.5347039658076098</v>
      </c>
      <c r="DV429" s="40">
        <v>-1.9659175108803</v>
      </c>
      <c r="DW429" s="40">
        <v>-1.33006602994473</v>
      </c>
      <c r="DX429" s="40">
        <v>-0.85173758077517803</v>
      </c>
      <c r="DY429" s="40">
        <v>0.24488527166365501</v>
      </c>
      <c r="DZ429" s="40">
        <v>4.9635717350771803E-2</v>
      </c>
      <c r="EA429" s="40">
        <v>4.2317380591330299E-2</v>
      </c>
      <c r="EB429" s="40">
        <v>0.186168934406654</v>
      </c>
      <c r="EC429" s="40">
        <v>0.158331644768334</v>
      </c>
      <c r="ED429" s="40">
        <v>0.101455003540978</v>
      </c>
      <c r="EE429" s="40">
        <v>8.1388177158357E-2</v>
      </c>
      <c r="EF429" s="40">
        <v>-4.0045307047910803E-2</v>
      </c>
      <c r="EG429" s="40">
        <v>0.15109013435156701</v>
      </c>
      <c r="EH429" s="40">
        <v>0.113652667195954</v>
      </c>
      <c r="EI429" s="40">
        <v>0.29109649093550899</v>
      </c>
      <c r="EJ429" s="40">
        <v>0.16713255850205999</v>
      </c>
      <c r="EK429" s="40">
        <v>-0.106305188735085</v>
      </c>
      <c r="EL429" s="40">
        <v>0.87421919236554502</v>
      </c>
      <c r="EM429" s="40">
        <v>7.9492672549168804</v>
      </c>
      <c r="EN429" s="40">
        <v>10.381257773532999</v>
      </c>
      <c r="EO429" s="40">
        <v>10.932498658361499</v>
      </c>
      <c r="EP429" s="40">
        <v>11.392380608578801</v>
      </c>
      <c r="EQ429" s="40">
        <v>10.3685738458034</v>
      </c>
      <c r="ER429" s="40">
        <v>0.75712412240662397</v>
      </c>
      <c r="ES429" s="40">
        <v>-2.4781437280914802</v>
      </c>
      <c r="ET429" s="40">
        <v>-1.8920331144331699</v>
      </c>
      <c r="EU429" s="40">
        <v>-1.2612703423104099</v>
      </c>
      <c r="EV429" s="40">
        <v>-0.80551791933138095</v>
      </c>
      <c r="EW429" s="40">
        <v>76.378290393511506</v>
      </c>
      <c r="EX429" s="40">
        <v>75.223582963853303</v>
      </c>
      <c r="EY429" s="40">
        <v>74.095994450136999</v>
      </c>
      <c r="EZ429" s="40">
        <v>72.772330516741405</v>
      </c>
      <c r="FA429" s="40">
        <v>71.5788871941579</v>
      </c>
      <c r="FB429" s="40">
        <v>70.448788444880904</v>
      </c>
      <c r="FC429" s="40">
        <v>69.701291087127203</v>
      </c>
      <c r="FD429" s="40">
        <v>69.934477911807605</v>
      </c>
      <c r="FE429" s="40">
        <v>73.769476334692698</v>
      </c>
      <c r="FF429" s="40">
        <v>77.811394460060001</v>
      </c>
      <c r="FG429" s="40">
        <v>82.255899442085806</v>
      </c>
      <c r="FH429" s="40">
        <v>85.949705200207006</v>
      </c>
      <c r="FI429" s="40">
        <v>89.562243123392193</v>
      </c>
      <c r="FJ429" s="40">
        <v>92.639510592305797</v>
      </c>
      <c r="FK429" s="40">
        <v>94.848985003315505</v>
      </c>
      <c r="FL429" s="40">
        <v>96.235115125050299</v>
      </c>
      <c r="FM429" s="40">
        <v>96.672857681579899</v>
      </c>
      <c r="FN429" s="40">
        <v>96.586859539783106</v>
      </c>
      <c r="FO429" s="40">
        <v>95.0339031247197</v>
      </c>
      <c r="FP429" s="40">
        <v>91.718864285602507</v>
      </c>
      <c r="FQ429" s="40">
        <v>87.296108580241594</v>
      </c>
      <c r="FR429" s="40">
        <v>83.977911239237798</v>
      </c>
      <c r="FS429" s="40">
        <v>81.4456292047917</v>
      </c>
      <c r="FT429" s="40">
        <v>79.049155513992702</v>
      </c>
      <c r="FU429" s="40">
        <v>1.6386060303538201E-3</v>
      </c>
      <c r="FV429" s="40">
        <v>0</v>
      </c>
      <c r="FW429" s="40">
        <v>0</v>
      </c>
      <c r="FX429" s="41">
        <v>1</v>
      </c>
      <c r="FY429" s="22"/>
      <c r="FZ429" s="22"/>
    </row>
    <row r="430" spans="1:182" x14ac:dyDescent="0.2">
      <c r="A430" t="s">
        <v>42</v>
      </c>
      <c r="B430" t="s">
        <v>58</v>
      </c>
      <c r="C430" t="s">
        <v>3</v>
      </c>
      <c r="D430" t="s">
        <v>1</v>
      </c>
      <c r="E430" t="s">
        <v>1</v>
      </c>
      <c r="F430" s="22" t="s">
        <v>78</v>
      </c>
      <c r="G430" s="35">
        <v>43703</v>
      </c>
      <c r="H430" s="40">
        <v>12106</v>
      </c>
      <c r="I430" s="40">
        <v>11.323374785339601</v>
      </c>
      <c r="J430" s="40">
        <v>9.8128694895600805</v>
      </c>
      <c r="K430" s="40">
        <v>8.8137154482973106</v>
      </c>
      <c r="L430" s="40">
        <v>8.0762538253788101</v>
      </c>
      <c r="M430" s="40">
        <v>7.7427503599126704</v>
      </c>
      <c r="N430" s="40">
        <v>7.9176811368572801</v>
      </c>
      <c r="O430" s="40">
        <v>8.6544006837897491</v>
      </c>
      <c r="P430" s="40">
        <v>9.3501196796865305</v>
      </c>
      <c r="Q430" s="40">
        <v>10.152315388219501</v>
      </c>
      <c r="R430" s="40">
        <v>11.211207538580201</v>
      </c>
      <c r="S430" s="40">
        <v>12.7023210444861</v>
      </c>
      <c r="T430" s="40">
        <v>14.861008433172101</v>
      </c>
      <c r="U430" s="40">
        <v>17.353868558292799</v>
      </c>
      <c r="V430" s="40">
        <v>19.9233495254642</v>
      </c>
      <c r="W430" s="40">
        <v>22.4638038156194</v>
      </c>
      <c r="X430" s="40">
        <v>25.514186812736099</v>
      </c>
      <c r="Y430" s="40">
        <v>27.885840616708499</v>
      </c>
      <c r="Z430" s="40">
        <v>29.615147798256601</v>
      </c>
      <c r="AA430" s="40">
        <v>29.259522683339998</v>
      </c>
      <c r="AB430" s="40">
        <v>27.138894705250902</v>
      </c>
      <c r="AC430" s="40">
        <v>24.419604987415301</v>
      </c>
      <c r="AD430" s="40">
        <v>21.812235182836599</v>
      </c>
      <c r="AE430" s="40">
        <v>18.074805858619701</v>
      </c>
      <c r="AF430" s="40">
        <v>14.520841206028001</v>
      </c>
      <c r="AG430" s="40">
        <v>0.17112786719043699</v>
      </c>
      <c r="AH430" s="40">
        <v>0.19387540255413099</v>
      </c>
      <c r="AI430" s="40">
        <v>8.3267223339084498E-2</v>
      </c>
      <c r="AJ430" s="40">
        <v>0.104632357346442</v>
      </c>
      <c r="AK430" s="40">
        <v>3.6566933722447702E-2</v>
      </c>
      <c r="AL430" s="40">
        <v>6.0795392414105497E-2</v>
      </c>
      <c r="AM430" s="40">
        <v>0.17798829824186199</v>
      </c>
      <c r="AN430" s="40">
        <v>3.1562449005434201E-2</v>
      </c>
      <c r="AO430" s="40">
        <v>-1.44886309161061E-2</v>
      </c>
      <c r="AP430" s="40">
        <v>-9.1720885783007203E-2</v>
      </c>
      <c r="AQ430" s="40">
        <v>-9.4608709158066601E-2</v>
      </c>
      <c r="AR430" s="40">
        <v>-5.5217825272662703E-2</v>
      </c>
      <c r="AS430" s="40">
        <v>3.4366667844272197E-2</v>
      </c>
      <c r="AT430" s="40">
        <v>-0.11733527382204099</v>
      </c>
      <c r="AU430" s="40">
        <v>4.7129557510157296</v>
      </c>
      <c r="AV430" s="40">
        <v>6.00897751483003</v>
      </c>
      <c r="AW430" s="40">
        <v>6.6676132840618898</v>
      </c>
      <c r="AX430" s="40">
        <v>7.0191829550686098</v>
      </c>
      <c r="AY430" s="40">
        <v>4.0139496559915901</v>
      </c>
      <c r="AZ430" s="40">
        <v>-3.3341104587217201</v>
      </c>
      <c r="BA430" s="40">
        <v>-3.26829684304459</v>
      </c>
      <c r="BB430" s="40">
        <v>-2.1536301937097302</v>
      </c>
      <c r="BC430" s="40">
        <v>-1.08768668312231</v>
      </c>
      <c r="BD430" s="40">
        <v>-0.53939784004643998</v>
      </c>
      <c r="BE430" s="40">
        <v>0.18161224937630599</v>
      </c>
      <c r="BF430" s="40">
        <v>0.20257173451024399</v>
      </c>
      <c r="BG430" s="40">
        <v>9.0595621539405494E-2</v>
      </c>
      <c r="BH430" s="40">
        <v>0.111873809839674</v>
      </c>
      <c r="BI430" s="40">
        <v>4.36104370702423E-2</v>
      </c>
      <c r="BJ430" s="40">
        <v>6.6517631654979606E-2</v>
      </c>
      <c r="BK430" s="40">
        <v>0.18564403805912599</v>
      </c>
      <c r="BL430" s="40">
        <v>4.1451079831774498E-2</v>
      </c>
      <c r="BM430" s="40">
        <v>-6.0028676411797198E-3</v>
      </c>
      <c r="BN430" s="40">
        <v>-8.2570195521989395E-2</v>
      </c>
      <c r="BO430" s="40">
        <v>-8.5957632820327506E-2</v>
      </c>
      <c r="BP430" s="40">
        <v>-4.7824130192441298E-2</v>
      </c>
      <c r="BQ430" s="40">
        <v>4.1764291241600603E-2</v>
      </c>
      <c r="BR430" s="40">
        <v>-0.10075270442071101</v>
      </c>
      <c r="BS430" s="40">
        <v>4.7358112990255696</v>
      </c>
      <c r="BT430" s="40">
        <v>6.0377226467293301</v>
      </c>
      <c r="BU430" s="40">
        <v>6.7038271773576401</v>
      </c>
      <c r="BV430" s="40">
        <v>7.0570353689989904</v>
      </c>
      <c r="BW430" s="40">
        <v>4.0514794169152202</v>
      </c>
      <c r="BX430" s="40">
        <v>-3.3018997023986301</v>
      </c>
      <c r="BY430" s="40">
        <v>-3.24079991360421</v>
      </c>
      <c r="BZ430" s="40">
        <v>-2.12902972039097</v>
      </c>
      <c r="CA430" s="40">
        <v>-1.06625552061433</v>
      </c>
      <c r="CB430" s="40">
        <v>-0.52441351287159399</v>
      </c>
      <c r="CC430" s="40">
        <v>0.18887370053998001</v>
      </c>
      <c r="CD430" s="40">
        <v>0.20859478753167199</v>
      </c>
      <c r="CE430" s="40">
        <v>9.5671247808667995E-2</v>
      </c>
      <c r="CF430" s="40">
        <v>0.116889217777067</v>
      </c>
      <c r="CG430" s="40">
        <v>4.8488746032511701E-2</v>
      </c>
      <c r="CH430" s="40">
        <v>7.0480837121723094E-2</v>
      </c>
      <c r="CI430" s="40">
        <v>0.190946380135112</v>
      </c>
      <c r="CJ430" s="40">
        <v>4.82999154186581E-2</v>
      </c>
      <c r="CK430" s="40">
        <v>-1.25653846892064E-4</v>
      </c>
      <c r="CL430" s="40">
        <v>-7.62324553226819E-2</v>
      </c>
      <c r="CM430" s="40">
        <v>-7.9965923702323902E-2</v>
      </c>
      <c r="CN430" s="40">
        <v>-4.2703279503071602E-2</v>
      </c>
      <c r="CO430" s="40">
        <v>4.6887862671431801E-2</v>
      </c>
      <c r="CP430" s="40">
        <v>-8.9267667368333303E-2</v>
      </c>
      <c r="CQ430" s="40">
        <v>4.7516409819530097</v>
      </c>
      <c r="CR430" s="40">
        <v>6.0576314375173599</v>
      </c>
      <c r="CS430" s="40">
        <v>6.7289088095369802</v>
      </c>
      <c r="CT430" s="40">
        <v>7.0832518355784897</v>
      </c>
      <c r="CU430" s="40">
        <v>4.0774724150051496</v>
      </c>
      <c r="CV430" s="40">
        <v>-3.2795906306919198</v>
      </c>
      <c r="CW430" s="40">
        <v>-3.2217556240368799</v>
      </c>
      <c r="CX430" s="40">
        <v>-2.1119915075100799</v>
      </c>
      <c r="CY430" s="40">
        <v>-1.05141236274642</v>
      </c>
      <c r="CZ430" s="40">
        <v>-0.51403541351660198</v>
      </c>
      <c r="DA430" s="40">
        <v>0.196135151703653</v>
      </c>
      <c r="DB430" s="40">
        <v>0.21461784055309999</v>
      </c>
      <c r="DC430" s="40">
        <v>0.100746874077931</v>
      </c>
      <c r="DD430" s="40">
        <v>0.12190462571445999</v>
      </c>
      <c r="DE430" s="40">
        <v>5.3367054994781102E-2</v>
      </c>
      <c r="DF430" s="40">
        <v>7.4444042588466597E-2</v>
      </c>
      <c r="DG430" s="40">
        <v>0.19624872221109901</v>
      </c>
      <c r="DH430" s="40">
        <v>5.5148751005541702E-2</v>
      </c>
      <c r="DI430" s="40">
        <v>5.7515599473955898E-3</v>
      </c>
      <c r="DJ430" s="40">
        <v>-6.9894715123374404E-2</v>
      </c>
      <c r="DK430" s="40">
        <v>-7.3974214584320394E-2</v>
      </c>
      <c r="DL430" s="40">
        <v>-3.7582428813702003E-2</v>
      </c>
      <c r="DM430" s="40">
        <v>5.2011434101263E-2</v>
      </c>
      <c r="DN430" s="40">
        <v>-7.7782630315956003E-2</v>
      </c>
      <c r="DO430" s="40">
        <v>4.7674706648804603</v>
      </c>
      <c r="DP430" s="40">
        <v>6.0775402283053896</v>
      </c>
      <c r="DQ430" s="40">
        <v>6.7539904417163203</v>
      </c>
      <c r="DR430" s="40">
        <v>7.1094683021579899</v>
      </c>
      <c r="DS430" s="40">
        <v>4.1034654130950701</v>
      </c>
      <c r="DT430" s="40">
        <v>-3.2572815589852002</v>
      </c>
      <c r="DU430" s="40">
        <v>-3.2027113344695399</v>
      </c>
      <c r="DV430" s="40">
        <v>-2.0949532946292</v>
      </c>
      <c r="DW430" s="40">
        <v>-1.0365692048785</v>
      </c>
      <c r="DX430" s="40">
        <v>-0.50365731416160997</v>
      </c>
      <c r="DY430" s="40">
        <v>0.20661953388952201</v>
      </c>
      <c r="DZ430" s="40">
        <v>0.22331417250921301</v>
      </c>
      <c r="EA430" s="40">
        <v>0.108075272278252</v>
      </c>
      <c r="EB430" s="40">
        <v>0.129146078207692</v>
      </c>
      <c r="EC430" s="40">
        <v>6.04105583425757E-2</v>
      </c>
      <c r="ED430" s="40">
        <v>8.0166281829340602E-2</v>
      </c>
      <c r="EE430" s="40">
        <v>0.20390446202836199</v>
      </c>
      <c r="EF430" s="40">
        <v>6.5037381831881999E-2</v>
      </c>
      <c r="EG430" s="40">
        <v>1.4237323222322001E-2</v>
      </c>
      <c r="EH430" s="40">
        <v>-6.0744024862356603E-2</v>
      </c>
      <c r="EI430" s="40">
        <v>-6.5323138246581203E-2</v>
      </c>
      <c r="EJ430" s="40">
        <v>-3.0188733733480501E-2</v>
      </c>
      <c r="EK430" s="40">
        <v>5.9409057498591503E-2</v>
      </c>
      <c r="EL430" s="40">
        <v>-6.12000609146253E-2</v>
      </c>
      <c r="EM430" s="40">
        <v>4.7903262128903004</v>
      </c>
      <c r="EN430" s="40">
        <v>6.1062853602046898</v>
      </c>
      <c r="EO430" s="40">
        <v>6.7902043350120804</v>
      </c>
      <c r="EP430" s="40">
        <v>7.1473207160883696</v>
      </c>
      <c r="EQ430" s="40">
        <v>4.1409951740187099</v>
      </c>
      <c r="ER430" s="40">
        <v>-3.2250708026621102</v>
      </c>
      <c r="ES430" s="40">
        <v>-3.17521440502916</v>
      </c>
      <c r="ET430" s="40">
        <v>-2.0703528213104399</v>
      </c>
      <c r="EU430" s="40">
        <v>-1.0151380423705201</v>
      </c>
      <c r="EV430" s="40">
        <v>-0.48867298698676298</v>
      </c>
      <c r="EW430" s="40">
        <v>77.411814289419894</v>
      </c>
      <c r="EX430" s="40">
        <v>76.202648034091794</v>
      </c>
      <c r="EY430" s="40">
        <v>74.802062416994403</v>
      </c>
      <c r="EZ430" s="40">
        <v>73.132476780089306</v>
      </c>
      <c r="FA430" s="40">
        <v>71.826364620342304</v>
      </c>
      <c r="FB430" s="40">
        <v>70.792220288297599</v>
      </c>
      <c r="FC430" s="40">
        <v>69.926926437919306</v>
      </c>
      <c r="FD430" s="40">
        <v>70.346644435726404</v>
      </c>
      <c r="FE430" s="40">
        <v>74.098366774686795</v>
      </c>
      <c r="FF430" s="40">
        <v>78.347657186457297</v>
      </c>
      <c r="FG430" s="40">
        <v>83.249154918869806</v>
      </c>
      <c r="FH430" s="40">
        <v>87.167451812178896</v>
      </c>
      <c r="FI430" s="40">
        <v>90.851394835770506</v>
      </c>
      <c r="FJ430" s="40">
        <v>93.999686267487604</v>
      </c>
      <c r="FK430" s="40">
        <v>96.546219405836595</v>
      </c>
      <c r="FL430" s="40">
        <v>98.345169144549004</v>
      </c>
      <c r="FM430" s="40">
        <v>98.975320331406806</v>
      </c>
      <c r="FN430" s="40">
        <v>98.9158064236359</v>
      </c>
      <c r="FO430" s="40">
        <v>97.372693767017694</v>
      </c>
      <c r="FP430" s="40">
        <v>93.664317820157606</v>
      </c>
      <c r="FQ430" s="40">
        <v>88.607604554944004</v>
      </c>
      <c r="FR430" s="40">
        <v>84.847185875880498</v>
      </c>
      <c r="FS430" s="40">
        <v>82.137572226904794</v>
      </c>
      <c r="FT430" s="40">
        <v>79.704986559187006</v>
      </c>
      <c r="FU430" s="40">
        <v>3.5608878519073502E-3</v>
      </c>
      <c r="FV430" s="40">
        <v>0</v>
      </c>
      <c r="FW430" s="40">
        <v>0</v>
      </c>
      <c r="FX430" s="41">
        <v>1</v>
      </c>
      <c r="FY430" s="22"/>
      <c r="FZ430" s="22"/>
    </row>
    <row r="431" spans="1:182" x14ac:dyDescent="0.2">
      <c r="A431" t="s">
        <v>42</v>
      </c>
      <c r="B431" t="s">
        <v>58</v>
      </c>
      <c r="C431" t="s">
        <v>3</v>
      </c>
      <c r="D431" t="s">
        <v>1</v>
      </c>
      <c r="E431" t="s">
        <v>77</v>
      </c>
      <c r="F431" s="22" t="s">
        <v>1</v>
      </c>
      <c r="G431" s="35">
        <v>43703</v>
      </c>
      <c r="H431" s="40">
        <v>41080</v>
      </c>
      <c r="I431" s="40">
        <v>42.7901217351517</v>
      </c>
      <c r="J431" s="40">
        <v>37.622892375019099</v>
      </c>
      <c r="K431" s="40">
        <v>34.282125702713799</v>
      </c>
      <c r="L431" s="40">
        <v>31.992133687151799</v>
      </c>
      <c r="M431" s="40">
        <v>30.788516872531801</v>
      </c>
      <c r="N431" s="40">
        <v>31.4946275594375</v>
      </c>
      <c r="O431" s="40">
        <v>34.322002659994702</v>
      </c>
      <c r="P431" s="40">
        <v>36.468550523625296</v>
      </c>
      <c r="Q431" s="40">
        <v>38.132788086490301</v>
      </c>
      <c r="R431" s="40">
        <v>40.715683307724397</v>
      </c>
      <c r="S431" s="40">
        <v>44.695107457530497</v>
      </c>
      <c r="T431" s="40">
        <v>50.539339987574401</v>
      </c>
      <c r="U431" s="40">
        <v>57.393037278543602</v>
      </c>
      <c r="V431" s="40">
        <v>64.724913555619395</v>
      </c>
      <c r="W431" s="40">
        <v>71.927070315242901</v>
      </c>
      <c r="X431" s="40">
        <v>80.632936896112895</v>
      </c>
      <c r="Y431" s="40">
        <v>87.781864858946307</v>
      </c>
      <c r="Z431" s="40">
        <v>94.282571167379402</v>
      </c>
      <c r="AA431" s="40">
        <v>94.521379963323596</v>
      </c>
      <c r="AB431" s="40">
        <v>88.834190266457099</v>
      </c>
      <c r="AC431" s="40">
        <v>82.269089793412107</v>
      </c>
      <c r="AD431" s="40">
        <v>75.995694153753803</v>
      </c>
      <c r="AE431" s="40">
        <v>64.669331351419004</v>
      </c>
      <c r="AF431" s="40">
        <v>53.361890815631497</v>
      </c>
      <c r="AG431" s="40">
        <v>0.15823864997199999</v>
      </c>
      <c r="AH431" s="40">
        <v>0.14394037031817999</v>
      </c>
      <c r="AI431" s="40">
        <v>0.23813700197382101</v>
      </c>
      <c r="AJ431" s="40">
        <v>0.27337387385560302</v>
      </c>
      <c r="AK431" s="40">
        <v>0.273451502862394</v>
      </c>
      <c r="AL431" s="40">
        <v>0.27972948506797402</v>
      </c>
      <c r="AM431" s="40">
        <v>0.43082789420419199</v>
      </c>
      <c r="AN431" s="40">
        <v>0.12449594360935801</v>
      </c>
      <c r="AO431" s="40">
        <v>2.19826789220679E-2</v>
      </c>
      <c r="AP431" s="40">
        <v>5.5822018947991499E-2</v>
      </c>
      <c r="AQ431" s="40">
        <v>8.4044142687014503E-2</v>
      </c>
      <c r="AR431" s="40">
        <v>0.108447612640495</v>
      </c>
      <c r="AS431" s="40">
        <v>-0.139628027480419</v>
      </c>
      <c r="AT431" s="40">
        <v>0.146694176154959</v>
      </c>
      <c r="AU431" s="40">
        <v>8.7997790501305992</v>
      </c>
      <c r="AV431" s="40">
        <v>11.838867013480099</v>
      </c>
      <c r="AW431" s="40">
        <v>13.013391092298001</v>
      </c>
      <c r="AX431" s="40">
        <v>13.8276818411388</v>
      </c>
      <c r="AY431" s="40">
        <v>11.392406430897401</v>
      </c>
      <c r="AZ431" s="40">
        <v>-1.6035348987793401</v>
      </c>
      <c r="BA431" s="40">
        <v>-3.96390957551534</v>
      </c>
      <c r="BB431" s="40">
        <v>-2.8516314167954202</v>
      </c>
      <c r="BC431" s="40">
        <v>-1.64911128554286</v>
      </c>
      <c r="BD431" s="40">
        <v>-0.99501563109989299</v>
      </c>
      <c r="BE431" s="40">
        <v>0.18737825555090801</v>
      </c>
      <c r="BF431" s="40">
        <v>0.173859792673806</v>
      </c>
      <c r="BG431" s="40">
        <v>0.26535762864631102</v>
      </c>
      <c r="BH431" s="40">
        <v>0.29986823491439701</v>
      </c>
      <c r="BI431" s="40">
        <v>0.29823593144583699</v>
      </c>
      <c r="BJ431" s="40">
        <v>0.30134761401374499</v>
      </c>
      <c r="BK431" s="40">
        <v>0.45743135809408603</v>
      </c>
      <c r="BL431" s="40">
        <v>0.14878143879779501</v>
      </c>
      <c r="BM431" s="40">
        <v>4.5979070332968899E-2</v>
      </c>
      <c r="BN431" s="40">
        <v>7.7796172384411194E-2</v>
      </c>
      <c r="BO431" s="40">
        <v>0.100769731007122</v>
      </c>
      <c r="BP431" s="40">
        <v>0.121144255117977</v>
      </c>
      <c r="BQ431" s="40">
        <v>-0.12720214114518</v>
      </c>
      <c r="BR431" s="40">
        <v>0.18528805109205601</v>
      </c>
      <c r="BS431" s="40">
        <v>8.8520807346612909</v>
      </c>
      <c r="BT431" s="40">
        <v>11.9068189025253</v>
      </c>
      <c r="BU431" s="40">
        <v>13.0887410733949</v>
      </c>
      <c r="BV431" s="40">
        <v>13.9066219595517</v>
      </c>
      <c r="BW431" s="40">
        <v>11.4735993467021</v>
      </c>
      <c r="BX431" s="40">
        <v>-1.54301588472463</v>
      </c>
      <c r="BY431" s="40">
        <v>-3.9113724618129102</v>
      </c>
      <c r="BZ431" s="40">
        <v>-2.7950553723290299</v>
      </c>
      <c r="CA431" s="40">
        <v>-1.5931695218195501</v>
      </c>
      <c r="CB431" s="40">
        <v>-0.95480294858089398</v>
      </c>
      <c r="CC431" s="40">
        <v>0.20756025760775401</v>
      </c>
      <c r="CD431" s="40">
        <v>0.194581893454673</v>
      </c>
      <c r="CE431" s="40">
        <v>0.28421055175829801</v>
      </c>
      <c r="CF431" s="40">
        <v>0.31821814867474002</v>
      </c>
      <c r="CG431" s="40">
        <v>0.31540155118266799</v>
      </c>
      <c r="CH431" s="40">
        <v>0.316320264266928</v>
      </c>
      <c r="CI431" s="40">
        <v>0.47585683614289198</v>
      </c>
      <c r="CJ431" s="40">
        <v>0.16560149878513</v>
      </c>
      <c r="CK431" s="40">
        <v>6.2598897924670896E-2</v>
      </c>
      <c r="CL431" s="40">
        <v>9.30154041152704E-2</v>
      </c>
      <c r="CM431" s="40">
        <v>0.112353822526971</v>
      </c>
      <c r="CN431" s="40">
        <v>0.129937911020479</v>
      </c>
      <c r="CO431" s="40">
        <v>-0.118596010122</v>
      </c>
      <c r="CP431" s="40">
        <v>0.212018051306124</v>
      </c>
      <c r="CQ431" s="40">
        <v>8.8883047220421894</v>
      </c>
      <c r="CR431" s="40">
        <v>11.9538821738783</v>
      </c>
      <c r="CS431" s="40">
        <v>13.1409282407663</v>
      </c>
      <c r="CT431" s="40">
        <v>13.961295645091599</v>
      </c>
      <c r="CU431" s="40">
        <v>11.529833312853</v>
      </c>
      <c r="CV431" s="40">
        <v>-1.5011005999475999</v>
      </c>
      <c r="CW431" s="40">
        <v>-3.8749854169048499</v>
      </c>
      <c r="CX431" s="40">
        <v>-2.7558709762775102</v>
      </c>
      <c r="CY431" s="40">
        <v>-1.5544244266784899</v>
      </c>
      <c r="CZ431" s="40">
        <v>-0.92695176716692496</v>
      </c>
      <c r="DA431" s="40">
        <v>0.22774225966459899</v>
      </c>
      <c r="DB431" s="40">
        <v>0.215303994235541</v>
      </c>
      <c r="DC431" s="40">
        <v>0.30306347487028501</v>
      </c>
      <c r="DD431" s="40">
        <v>0.33656806243508203</v>
      </c>
      <c r="DE431" s="40">
        <v>0.332567170919499</v>
      </c>
      <c r="DF431" s="40">
        <v>0.331292914520111</v>
      </c>
      <c r="DG431" s="40">
        <v>0.49428231419169899</v>
      </c>
      <c r="DH431" s="40">
        <v>0.18242155877246499</v>
      </c>
      <c r="DI431" s="40">
        <v>7.9218725516372906E-2</v>
      </c>
      <c r="DJ431" s="40">
        <v>0.10823463584613</v>
      </c>
      <c r="DK431" s="40">
        <v>0.123937914046819</v>
      </c>
      <c r="DL431" s="40">
        <v>0.138731566922982</v>
      </c>
      <c r="DM431" s="40">
        <v>-0.10998987909881899</v>
      </c>
      <c r="DN431" s="40">
        <v>0.23874805152019299</v>
      </c>
      <c r="DO431" s="40">
        <v>8.9245287094230896</v>
      </c>
      <c r="DP431" s="40">
        <v>12.0009454452313</v>
      </c>
      <c r="DQ431" s="40">
        <v>13.193115408137601</v>
      </c>
      <c r="DR431" s="40">
        <v>14.015969330631499</v>
      </c>
      <c r="DS431" s="40">
        <v>11.5860672790038</v>
      </c>
      <c r="DT431" s="40">
        <v>-1.45918531517056</v>
      </c>
      <c r="DU431" s="40">
        <v>-3.8385983719967798</v>
      </c>
      <c r="DV431" s="40">
        <v>-2.7166865802259998</v>
      </c>
      <c r="DW431" s="40">
        <v>-1.5156793315374399</v>
      </c>
      <c r="DX431" s="40">
        <v>-0.89910058575295604</v>
      </c>
      <c r="DY431" s="40">
        <v>0.25688186524350798</v>
      </c>
      <c r="DZ431" s="40">
        <v>0.245223416591167</v>
      </c>
      <c r="EA431" s="40">
        <v>0.33028410154277399</v>
      </c>
      <c r="EB431" s="40">
        <v>0.36306242349387602</v>
      </c>
      <c r="EC431" s="40">
        <v>0.35735159950294199</v>
      </c>
      <c r="ED431" s="40">
        <v>0.35291104346588298</v>
      </c>
      <c r="EE431" s="40">
        <v>0.52088577808159298</v>
      </c>
      <c r="EF431" s="40">
        <v>0.206707053960901</v>
      </c>
      <c r="EG431" s="40">
        <v>0.103215116927274</v>
      </c>
      <c r="EH431" s="40">
        <v>0.130208789282549</v>
      </c>
      <c r="EI431" s="40">
        <v>0.14066350236692701</v>
      </c>
      <c r="EJ431" s="40">
        <v>0.151428209400464</v>
      </c>
      <c r="EK431" s="40">
        <v>-9.7563992763580798E-2</v>
      </c>
      <c r="EL431" s="40">
        <v>0.27734192645729</v>
      </c>
      <c r="EM431" s="40">
        <v>8.9768303939537706</v>
      </c>
      <c r="EN431" s="40">
        <v>12.0688973342765</v>
      </c>
      <c r="EO431" s="40">
        <v>13.2684653892345</v>
      </c>
      <c r="EP431" s="40">
        <v>14.094909449044399</v>
      </c>
      <c r="EQ431" s="40">
        <v>11.667260194808501</v>
      </c>
      <c r="ER431" s="40">
        <v>-1.39866630111585</v>
      </c>
      <c r="ES431" s="40">
        <v>-3.78606125829435</v>
      </c>
      <c r="ET431" s="40">
        <v>-2.66011053575961</v>
      </c>
      <c r="EU431" s="40">
        <v>-1.45973756781412</v>
      </c>
      <c r="EV431" s="40">
        <v>-0.85888790323395703</v>
      </c>
      <c r="EW431" s="40">
        <v>74.836664358508401</v>
      </c>
      <c r="EX431" s="40">
        <v>73.716335844714706</v>
      </c>
      <c r="EY431" s="40">
        <v>72.483485982545702</v>
      </c>
      <c r="EZ431" s="40">
        <v>71.108160071283194</v>
      </c>
      <c r="FA431" s="40">
        <v>70.022285952855398</v>
      </c>
      <c r="FB431" s="40">
        <v>68.928128588856794</v>
      </c>
      <c r="FC431" s="40">
        <v>68.141385522547395</v>
      </c>
      <c r="FD431" s="40">
        <v>68.539419982351902</v>
      </c>
      <c r="FE431" s="40">
        <v>72.384307280218096</v>
      </c>
      <c r="FF431" s="40">
        <v>76.577951212527907</v>
      </c>
      <c r="FG431" s="40">
        <v>81.372651633886704</v>
      </c>
      <c r="FH431" s="40">
        <v>85.216916293198594</v>
      </c>
      <c r="FI431" s="40">
        <v>88.9340888083198</v>
      </c>
      <c r="FJ431" s="40">
        <v>92.033804764123005</v>
      </c>
      <c r="FK431" s="40">
        <v>94.258748353316705</v>
      </c>
      <c r="FL431" s="40">
        <v>95.581260907111499</v>
      </c>
      <c r="FM431" s="40">
        <v>95.841643600643494</v>
      </c>
      <c r="FN431" s="40">
        <v>95.588163338482005</v>
      </c>
      <c r="FO431" s="40">
        <v>93.835092492445796</v>
      </c>
      <c r="FP431" s="40">
        <v>90.230559350828003</v>
      </c>
      <c r="FQ431" s="40">
        <v>85.428020454996897</v>
      </c>
      <c r="FR431" s="40">
        <v>81.9500148398823</v>
      </c>
      <c r="FS431" s="40">
        <v>79.432134586948393</v>
      </c>
      <c r="FT431" s="40">
        <v>77.170224095713493</v>
      </c>
      <c r="FU431" s="40">
        <v>2.2848041045686698E-3</v>
      </c>
      <c r="FV431" s="40">
        <v>0</v>
      </c>
      <c r="FW431" s="40">
        <v>0</v>
      </c>
      <c r="FX431" s="41">
        <v>1</v>
      </c>
      <c r="FY431" s="22"/>
      <c r="FZ431" s="22"/>
    </row>
    <row r="432" spans="1:182" x14ac:dyDescent="0.2">
      <c r="A432" t="s">
        <v>42</v>
      </c>
      <c r="B432" t="s">
        <v>58</v>
      </c>
      <c r="C432" t="s">
        <v>3</v>
      </c>
      <c r="D432" t="s">
        <v>1</v>
      </c>
      <c r="E432" t="s">
        <v>77</v>
      </c>
      <c r="F432" s="22" t="s">
        <v>77</v>
      </c>
      <c r="G432" s="35">
        <v>43703</v>
      </c>
      <c r="H432" s="40">
        <v>33173</v>
      </c>
      <c r="I432" s="40">
        <v>35.543189170451001</v>
      </c>
      <c r="J432" s="40">
        <v>31.3112792279525</v>
      </c>
      <c r="K432" s="40">
        <v>28.518333794708798</v>
      </c>
      <c r="L432" s="40">
        <v>26.582086894695198</v>
      </c>
      <c r="M432" s="40">
        <v>25.5265600183285</v>
      </c>
      <c r="N432" s="40">
        <v>26.006836367879998</v>
      </c>
      <c r="O432" s="40">
        <v>28.2179655293575</v>
      </c>
      <c r="P432" s="40">
        <v>29.845523311139001</v>
      </c>
      <c r="Q432" s="40">
        <v>31.075787643784899</v>
      </c>
      <c r="R432" s="40">
        <v>33.123853043238498</v>
      </c>
      <c r="S432" s="40">
        <v>36.348965753571498</v>
      </c>
      <c r="T432" s="40">
        <v>40.974425347226799</v>
      </c>
      <c r="U432" s="40">
        <v>46.399161142035403</v>
      </c>
      <c r="V432" s="40">
        <v>52.210008314127201</v>
      </c>
      <c r="W432" s="40">
        <v>57.903687963423899</v>
      </c>
      <c r="X432" s="40">
        <v>64.5870797040577</v>
      </c>
      <c r="Y432" s="40">
        <v>70.070139094418906</v>
      </c>
      <c r="Z432" s="40">
        <v>75.267262944359203</v>
      </c>
      <c r="AA432" s="40">
        <v>75.626056262703102</v>
      </c>
      <c r="AB432" s="40">
        <v>71.276674420343099</v>
      </c>
      <c r="AC432" s="40">
        <v>66.469598646110796</v>
      </c>
      <c r="AD432" s="40">
        <v>61.912311265445602</v>
      </c>
      <c r="AE432" s="40">
        <v>53.014503214600303</v>
      </c>
      <c r="AF432" s="40">
        <v>43.977974870077098</v>
      </c>
      <c r="AG432" s="40">
        <v>2.25179597926876E-2</v>
      </c>
      <c r="AH432" s="40">
        <v>-2.6562825903269301E-2</v>
      </c>
      <c r="AI432" s="40">
        <v>0.10061768132850001</v>
      </c>
      <c r="AJ432" s="40">
        <v>0.140246841269586</v>
      </c>
      <c r="AK432" s="40">
        <v>0.173539284255704</v>
      </c>
      <c r="AL432" s="40">
        <v>0.13252599521439101</v>
      </c>
      <c r="AM432" s="40">
        <v>0.16072203303945801</v>
      </c>
      <c r="AN432" s="40">
        <v>-3.0590850758317901E-2</v>
      </c>
      <c r="AO432" s="40">
        <v>-2.7615497750741499E-2</v>
      </c>
      <c r="AP432" s="40">
        <v>5.6515640419144697E-2</v>
      </c>
      <c r="AQ432" s="40">
        <v>0.18308468576491099</v>
      </c>
      <c r="AR432" s="40">
        <v>0.12162443306837099</v>
      </c>
      <c r="AS432" s="40">
        <v>-0.15028394295646699</v>
      </c>
      <c r="AT432" s="40">
        <v>0.257465229888797</v>
      </c>
      <c r="AU432" s="40">
        <v>5.6653664142589903</v>
      </c>
      <c r="AV432" s="40">
        <v>7.72394110335458</v>
      </c>
      <c r="AW432" s="40">
        <v>8.4351146197515998</v>
      </c>
      <c r="AX432" s="40">
        <v>9.0359627345723208</v>
      </c>
      <c r="AY432" s="40">
        <v>8.4459670724148204</v>
      </c>
      <c r="AZ432" s="40">
        <v>0.50278753584540903</v>
      </c>
      <c r="BA432" s="40">
        <v>-1.9101071294082901</v>
      </c>
      <c r="BB432" s="40">
        <v>-1.55366740134365</v>
      </c>
      <c r="BC432" s="40">
        <v>-1.08896960999548</v>
      </c>
      <c r="BD432" s="40">
        <v>-0.76241136883913696</v>
      </c>
      <c r="BE432" s="40">
        <v>4.7824949658635797E-2</v>
      </c>
      <c r="BF432" s="40">
        <v>7.6176375920369896E-6</v>
      </c>
      <c r="BG432" s="40">
        <v>0.12571668236179301</v>
      </c>
      <c r="BH432" s="40">
        <v>0.16370916359155499</v>
      </c>
      <c r="BI432" s="40">
        <v>0.19451103649152099</v>
      </c>
      <c r="BJ432" s="40">
        <v>0.152713456673815</v>
      </c>
      <c r="BK432" s="40">
        <v>0.186401187272034</v>
      </c>
      <c r="BL432" s="40">
        <v>-6.6924236615526298E-3</v>
      </c>
      <c r="BM432" s="40">
        <v>-5.7258971798468603E-3</v>
      </c>
      <c r="BN432" s="40">
        <v>7.6058825635002103E-2</v>
      </c>
      <c r="BO432" s="40">
        <v>0.19986817913198701</v>
      </c>
      <c r="BP432" s="40">
        <v>0.13228518746961801</v>
      </c>
      <c r="BQ432" s="40">
        <v>-0.139889824807993</v>
      </c>
      <c r="BR432" s="40">
        <v>0.28793100447414899</v>
      </c>
      <c r="BS432" s="40">
        <v>5.7075844605009403</v>
      </c>
      <c r="BT432" s="40">
        <v>7.7779802321423297</v>
      </c>
      <c r="BU432" s="40">
        <v>8.4927994855484901</v>
      </c>
      <c r="BV432" s="40">
        <v>9.0921917777100205</v>
      </c>
      <c r="BW432" s="40">
        <v>8.5084814662150006</v>
      </c>
      <c r="BX432" s="40">
        <v>0.55009181982534305</v>
      </c>
      <c r="BY432" s="40">
        <v>-1.8675633278481401</v>
      </c>
      <c r="BZ432" s="40">
        <v>-1.5073326900572599</v>
      </c>
      <c r="CA432" s="40">
        <v>-1.0423701230014899</v>
      </c>
      <c r="CB432" s="40">
        <v>-0.72714490302573198</v>
      </c>
      <c r="CC432" s="40">
        <v>6.5352493747866697E-2</v>
      </c>
      <c r="CD432" s="40">
        <v>1.8410225893246701E-2</v>
      </c>
      <c r="CE432" s="40">
        <v>0.14310017401911701</v>
      </c>
      <c r="CF432" s="40">
        <v>0.17995909655918199</v>
      </c>
      <c r="CG432" s="40">
        <v>0.209036008204427</v>
      </c>
      <c r="CH432" s="40">
        <v>0.16669523098415201</v>
      </c>
      <c r="CI432" s="40">
        <v>0.20418649126787899</v>
      </c>
      <c r="CJ432" s="40">
        <v>9.8595541446047895E-3</v>
      </c>
      <c r="CK432" s="40">
        <v>9.4347734939205802E-3</v>
      </c>
      <c r="CL432" s="40">
        <v>8.9594376181685503E-2</v>
      </c>
      <c r="CM432" s="40">
        <v>0.211492375510971</v>
      </c>
      <c r="CN432" s="40">
        <v>0.13966879349238401</v>
      </c>
      <c r="CO432" s="40">
        <v>-0.13269089024165101</v>
      </c>
      <c r="CP432" s="40">
        <v>0.309031507144988</v>
      </c>
      <c r="CQ432" s="40">
        <v>5.7368245507205398</v>
      </c>
      <c r="CR432" s="40">
        <v>7.81540756812295</v>
      </c>
      <c r="CS432" s="40">
        <v>8.5327518478757405</v>
      </c>
      <c r="CT432" s="40">
        <v>9.1311358416983399</v>
      </c>
      <c r="CU432" s="40">
        <v>8.5517787449252793</v>
      </c>
      <c r="CV432" s="40">
        <v>0.58285462280822298</v>
      </c>
      <c r="CW432" s="40">
        <v>-1.8380976204874899</v>
      </c>
      <c r="CX432" s="40">
        <v>-1.47524141016835</v>
      </c>
      <c r="CY432" s="40">
        <v>-1.0100954602640699</v>
      </c>
      <c r="CZ432" s="40">
        <v>-0.70271945623454601</v>
      </c>
      <c r="DA432" s="40">
        <v>8.2880037837097603E-2</v>
      </c>
      <c r="DB432" s="40">
        <v>3.6812834148901401E-2</v>
      </c>
      <c r="DC432" s="40">
        <v>0.16048366567644101</v>
      </c>
      <c r="DD432" s="40">
        <v>0.19620902952680899</v>
      </c>
      <c r="DE432" s="40">
        <v>0.22356097991733401</v>
      </c>
      <c r="DF432" s="40">
        <v>0.18067700529448999</v>
      </c>
      <c r="DG432" s="40">
        <v>0.22197179526372399</v>
      </c>
      <c r="DH432" s="40">
        <v>2.64115319507622E-2</v>
      </c>
      <c r="DI432" s="40">
        <v>2.4595444167688E-2</v>
      </c>
      <c r="DJ432" s="40">
        <v>0.103129926728369</v>
      </c>
      <c r="DK432" s="40">
        <v>0.22311657188995501</v>
      </c>
      <c r="DL432" s="40">
        <v>0.14705239951515101</v>
      </c>
      <c r="DM432" s="40">
        <v>-0.12549195567530899</v>
      </c>
      <c r="DN432" s="40">
        <v>0.33013200981582702</v>
      </c>
      <c r="DO432" s="40">
        <v>5.7660646409401402</v>
      </c>
      <c r="DP432" s="40">
        <v>7.8528349041035597</v>
      </c>
      <c r="DQ432" s="40">
        <v>8.5727042102029891</v>
      </c>
      <c r="DR432" s="40">
        <v>9.1700799056866593</v>
      </c>
      <c r="DS432" s="40">
        <v>8.5950760236355492</v>
      </c>
      <c r="DT432" s="40">
        <v>0.61561742579110201</v>
      </c>
      <c r="DU432" s="40">
        <v>-1.80863191312684</v>
      </c>
      <c r="DV432" s="40">
        <v>-1.4431501302794401</v>
      </c>
      <c r="DW432" s="40">
        <v>-0.97782079752665596</v>
      </c>
      <c r="DX432" s="40">
        <v>-0.67829400944335905</v>
      </c>
      <c r="DY432" s="40">
        <v>0.108187027703046</v>
      </c>
      <c r="DZ432" s="40">
        <v>6.3383277689762693E-2</v>
      </c>
      <c r="EA432" s="40">
        <v>0.185582666709734</v>
      </c>
      <c r="EB432" s="40">
        <v>0.21967135184877801</v>
      </c>
      <c r="EC432" s="40">
        <v>0.24453273215315099</v>
      </c>
      <c r="ED432" s="40">
        <v>0.20086446675391401</v>
      </c>
      <c r="EE432" s="40">
        <v>0.24765094949630101</v>
      </c>
      <c r="EF432" s="40">
        <v>5.0309959047527497E-2</v>
      </c>
      <c r="EG432" s="40">
        <v>4.6485044738582698E-2</v>
      </c>
      <c r="EH432" s="40">
        <v>0.122673111944226</v>
      </c>
      <c r="EI432" s="40">
        <v>0.239900065257032</v>
      </c>
      <c r="EJ432" s="40">
        <v>0.15771315391639701</v>
      </c>
      <c r="EK432" s="40">
        <v>-0.115097837526835</v>
      </c>
      <c r="EL432" s="40">
        <v>0.36059778440117901</v>
      </c>
      <c r="EM432" s="40">
        <v>5.8082826871820803</v>
      </c>
      <c r="EN432" s="40">
        <v>7.9068740328913201</v>
      </c>
      <c r="EO432" s="40">
        <v>8.6303890759998794</v>
      </c>
      <c r="EP432" s="40">
        <v>9.2263089488243502</v>
      </c>
      <c r="EQ432" s="40">
        <v>8.6575904174357294</v>
      </c>
      <c r="ER432" s="40">
        <v>0.66292170977103604</v>
      </c>
      <c r="ES432" s="40">
        <v>-1.7660881115667</v>
      </c>
      <c r="ET432" s="40">
        <v>-1.39681541899305</v>
      </c>
      <c r="EU432" s="40">
        <v>-0.93122131053266399</v>
      </c>
      <c r="EV432" s="40">
        <v>-0.64302754362995496</v>
      </c>
      <c r="EW432" s="40">
        <v>74.615734471503004</v>
      </c>
      <c r="EX432" s="40">
        <v>73.502202073398493</v>
      </c>
      <c r="EY432" s="40">
        <v>72.307343447189893</v>
      </c>
      <c r="EZ432" s="40">
        <v>70.988991390093304</v>
      </c>
      <c r="FA432" s="40">
        <v>69.925788700274495</v>
      </c>
      <c r="FB432" s="40">
        <v>68.813953195425697</v>
      </c>
      <c r="FC432" s="40">
        <v>68.048369166076796</v>
      </c>
      <c r="FD432" s="40">
        <v>68.421933285715895</v>
      </c>
      <c r="FE432" s="40">
        <v>72.266588242217694</v>
      </c>
      <c r="FF432" s="40">
        <v>76.4144419559791</v>
      </c>
      <c r="FG432" s="40">
        <v>81.142335271437702</v>
      </c>
      <c r="FH432" s="40">
        <v>84.944493354625493</v>
      </c>
      <c r="FI432" s="40">
        <v>88.653971809958506</v>
      </c>
      <c r="FJ432" s="40">
        <v>91.752508474036205</v>
      </c>
      <c r="FK432" s="40">
        <v>93.921643759908505</v>
      </c>
      <c r="FL432" s="40">
        <v>95.173013469437805</v>
      </c>
      <c r="FM432" s="40">
        <v>95.388458635998006</v>
      </c>
      <c r="FN432" s="40">
        <v>95.121156386426605</v>
      </c>
      <c r="FO432" s="40">
        <v>93.360222676093997</v>
      </c>
      <c r="FP432" s="40">
        <v>89.821894192563306</v>
      </c>
      <c r="FQ432" s="40">
        <v>85.136110130263006</v>
      </c>
      <c r="FR432" s="40">
        <v>81.744102600626704</v>
      </c>
      <c r="FS432" s="40">
        <v>79.254662220585303</v>
      </c>
      <c r="FT432" s="40">
        <v>77.007492531617103</v>
      </c>
      <c r="FU432" s="40">
        <v>2.1682524539491598E-3</v>
      </c>
      <c r="FV432" s="40">
        <v>0</v>
      </c>
      <c r="FW432" s="40">
        <v>0</v>
      </c>
      <c r="FX432" s="41">
        <v>1</v>
      </c>
      <c r="FY432" s="22"/>
      <c r="FZ432" s="22"/>
    </row>
    <row r="433" spans="1:182" x14ac:dyDescent="0.2">
      <c r="A433" t="s">
        <v>42</v>
      </c>
      <c r="B433" t="s">
        <v>58</v>
      </c>
      <c r="C433" t="s">
        <v>3</v>
      </c>
      <c r="D433" t="s">
        <v>1</v>
      </c>
      <c r="E433" t="s">
        <v>77</v>
      </c>
      <c r="F433" s="22" t="s">
        <v>78</v>
      </c>
      <c r="G433" s="35">
        <v>43703</v>
      </c>
      <c r="H433" s="40">
        <v>7907</v>
      </c>
      <c r="I433" s="40">
        <v>7.18717232913668</v>
      </c>
      <c r="J433" s="40">
        <v>6.2600944970366701</v>
      </c>
      <c r="K433" s="40">
        <v>5.6584092369452197</v>
      </c>
      <c r="L433" s="40">
        <v>5.2398157152706402</v>
      </c>
      <c r="M433" s="40">
        <v>5.0870874445753298</v>
      </c>
      <c r="N433" s="40">
        <v>5.3218699952924702</v>
      </c>
      <c r="O433" s="40">
        <v>5.9361391819401899</v>
      </c>
      <c r="P433" s="40">
        <v>6.4548993445704799</v>
      </c>
      <c r="Q433" s="40">
        <v>6.9254936979466102</v>
      </c>
      <c r="R433" s="40">
        <v>7.5085620689054702</v>
      </c>
      <c r="S433" s="40">
        <v>8.3147059876135803</v>
      </c>
      <c r="T433" s="40">
        <v>9.5617454010038596</v>
      </c>
      <c r="U433" s="40">
        <v>10.9960824576352</v>
      </c>
      <c r="V433" s="40">
        <v>12.5112249607773</v>
      </c>
      <c r="W433" s="40">
        <v>14.023402923524801</v>
      </c>
      <c r="X433" s="40">
        <v>16.029919600385401</v>
      </c>
      <c r="Y433" s="40">
        <v>17.638374601028701</v>
      </c>
      <c r="Z433" s="40">
        <v>18.908215824444898</v>
      </c>
      <c r="AA433" s="40">
        <v>18.8013713617962</v>
      </c>
      <c r="AB433" s="40">
        <v>17.461726183235999</v>
      </c>
      <c r="AC433" s="40">
        <v>15.695990760939701</v>
      </c>
      <c r="AD433" s="40">
        <v>13.969262089422401</v>
      </c>
      <c r="AE433" s="40">
        <v>11.532486178396301</v>
      </c>
      <c r="AF433" s="40">
        <v>9.2657588162845101</v>
      </c>
      <c r="AG433" s="40">
        <v>5.1122207402988402E-2</v>
      </c>
      <c r="AH433" s="40">
        <v>8.9380337762208203E-2</v>
      </c>
      <c r="AI433" s="40">
        <v>4.0967225198244098E-2</v>
      </c>
      <c r="AJ433" s="40">
        <v>2.4654824294456899E-2</v>
      </c>
      <c r="AK433" s="40">
        <v>-5.9661401225106197E-3</v>
      </c>
      <c r="AL433" s="40">
        <v>5.0779453166795899E-2</v>
      </c>
      <c r="AM433" s="40">
        <v>0.16563712116129301</v>
      </c>
      <c r="AN433" s="40">
        <v>4.7939029405035902E-2</v>
      </c>
      <c r="AO433" s="40">
        <v>-3.6421311273427202E-2</v>
      </c>
      <c r="AP433" s="40">
        <v>-6.8830061991036903E-2</v>
      </c>
      <c r="AQ433" s="40">
        <v>-0.14548815831030301</v>
      </c>
      <c r="AR433" s="40">
        <v>-2.4973598708408901E-2</v>
      </c>
      <c r="AS433" s="40">
        <v>1.0821884128718999E-2</v>
      </c>
      <c r="AT433" s="40">
        <v>-0.116039156510035</v>
      </c>
      <c r="AU433" s="40">
        <v>3.1283608705558299</v>
      </c>
      <c r="AV433" s="40">
        <v>4.1092858048148297</v>
      </c>
      <c r="AW433" s="40">
        <v>4.5465200950152296</v>
      </c>
      <c r="AX433" s="40">
        <v>4.7812790624934696</v>
      </c>
      <c r="AY433" s="40">
        <v>2.9377032134987302</v>
      </c>
      <c r="AZ433" s="40">
        <v>-2.1588434319958498</v>
      </c>
      <c r="BA433" s="40">
        <v>-2.1256521496362302</v>
      </c>
      <c r="BB433" s="40">
        <v>-1.38798394011447</v>
      </c>
      <c r="BC433" s="40">
        <v>-0.65814780026695097</v>
      </c>
      <c r="BD433" s="40">
        <v>-0.32292933454656703</v>
      </c>
      <c r="BE433" s="40">
        <v>6.0217402315671603E-2</v>
      </c>
      <c r="BF433" s="40">
        <v>9.6985243359685197E-2</v>
      </c>
      <c r="BG433" s="40">
        <v>4.67157916481451E-2</v>
      </c>
      <c r="BH433" s="40">
        <v>3.04335830000972E-2</v>
      </c>
      <c r="BI433" s="40">
        <v>2.4464248619051102E-4</v>
      </c>
      <c r="BJ433" s="40">
        <v>5.5449156931478102E-2</v>
      </c>
      <c r="BK433" s="40">
        <v>0.172275974945447</v>
      </c>
      <c r="BL433" s="40">
        <v>5.608652395726E-2</v>
      </c>
      <c r="BM433" s="40">
        <v>-2.9722596848243198E-2</v>
      </c>
      <c r="BN433" s="40">
        <v>-6.1581188173979298E-2</v>
      </c>
      <c r="BO433" s="40">
        <v>-0.13770952863281499</v>
      </c>
      <c r="BP433" s="40">
        <v>-1.9989400967450902E-2</v>
      </c>
      <c r="BQ433" s="40">
        <v>1.5887587264265101E-2</v>
      </c>
      <c r="BR433" s="40">
        <v>-0.103544536069931</v>
      </c>
      <c r="BS433" s="40">
        <v>3.14565261481772</v>
      </c>
      <c r="BT433" s="40">
        <v>4.1348880880945398</v>
      </c>
      <c r="BU433" s="40">
        <v>4.5749479266680497</v>
      </c>
      <c r="BV433" s="40">
        <v>4.8124422601989698</v>
      </c>
      <c r="BW433" s="40">
        <v>2.9673752010197898</v>
      </c>
      <c r="BX433" s="40">
        <v>-2.1319833505574701</v>
      </c>
      <c r="BY433" s="40">
        <v>-2.1024438062108999</v>
      </c>
      <c r="BZ433" s="40">
        <v>-1.36706058070281</v>
      </c>
      <c r="CA433" s="40">
        <v>-0.64009092524651001</v>
      </c>
      <c r="CB433" s="40">
        <v>-0.311108366667597</v>
      </c>
      <c r="CC433" s="40">
        <v>6.6516706605776299E-2</v>
      </c>
      <c r="CD433" s="40">
        <v>0.102252377809902</v>
      </c>
      <c r="CE433" s="40">
        <v>5.0697231259660899E-2</v>
      </c>
      <c r="CF433" s="40">
        <v>3.4435933675964203E-2</v>
      </c>
      <c r="CG433" s="40">
        <v>4.5462116012559804E-3</v>
      </c>
      <c r="CH433" s="40">
        <v>5.86833795337183E-2</v>
      </c>
      <c r="CI433" s="40">
        <v>0.176874024852611</v>
      </c>
      <c r="CJ433" s="40">
        <v>6.1729453864661998E-2</v>
      </c>
      <c r="CK433" s="40">
        <v>-2.50830876434537E-2</v>
      </c>
      <c r="CL433" s="40">
        <v>-5.6560640250312301E-2</v>
      </c>
      <c r="CM433" s="40">
        <v>-0.13232207341399299</v>
      </c>
      <c r="CN433" s="40">
        <v>-1.65373607952756E-2</v>
      </c>
      <c r="CO433" s="40">
        <v>1.9396077824444601E-2</v>
      </c>
      <c r="CP433" s="40">
        <v>-9.48908000151025E-2</v>
      </c>
      <c r="CQ433" s="40">
        <v>3.15762882421817</v>
      </c>
      <c r="CR433" s="40">
        <v>4.1526201515026004</v>
      </c>
      <c r="CS433" s="40">
        <v>4.5946369562719402</v>
      </c>
      <c r="CT433" s="40">
        <v>4.8340257959982802</v>
      </c>
      <c r="CU433" s="40">
        <v>2.9879259291879898</v>
      </c>
      <c r="CV433" s="40">
        <v>-2.1133801399763201</v>
      </c>
      <c r="CW433" s="40">
        <v>-2.0863697782533999</v>
      </c>
      <c r="CX433" s="40">
        <v>-1.3525691257124901</v>
      </c>
      <c r="CY433" s="40">
        <v>-0.62758478861347</v>
      </c>
      <c r="CZ433" s="40">
        <v>-0.302921200324483</v>
      </c>
      <c r="DA433" s="40">
        <v>7.2816010895880995E-2</v>
      </c>
      <c r="DB433" s="40">
        <v>0.10751951226011799</v>
      </c>
      <c r="DC433" s="40">
        <v>5.4678670871176602E-2</v>
      </c>
      <c r="DD433" s="40">
        <v>3.8438284351831199E-2</v>
      </c>
      <c r="DE433" s="40">
        <v>8.8477807163214496E-3</v>
      </c>
      <c r="DF433" s="40">
        <v>6.1917602135958601E-2</v>
      </c>
      <c r="DG433" s="40">
        <v>0.181472074759774</v>
      </c>
      <c r="DH433" s="40">
        <v>6.7372383772064004E-2</v>
      </c>
      <c r="DI433" s="40">
        <v>-2.04435784386643E-2</v>
      </c>
      <c r="DJ433" s="40">
        <v>-5.1540092326645297E-2</v>
      </c>
      <c r="DK433" s="40">
        <v>-0.12693461819517099</v>
      </c>
      <c r="DL433" s="40">
        <v>-1.3085320623100199E-2</v>
      </c>
      <c r="DM433" s="40">
        <v>2.29045683846241E-2</v>
      </c>
      <c r="DN433" s="40">
        <v>-8.6237063960274002E-2</v>
      </c>
      <c r="DO433" s="40">
        <v>3.1696050336186299</v>
      </c>
      <c r="DP433" s="40">
        <v>4.1703522149106602</v>
      </c>
      <c r="DQ433" s="40">
        <v>4.6143259858758396</v>
      </c>
      <c r="DR433" s="40">
        <v>4.8556093317976003</v>
      </c>
      <c r="DS433" s="40">
        <v>3.0084766573561899</v>
      </c>
      <c r="DT433" s="40">
        <v>-2.0947769293951599</v>
      </c>
      <c r="DU433" s="40">
        <v>-2.0702957502958999</v>
      </c>
      <c r="DV433" s="40">
        <v>-1.33807767072217</v>
      </c>
      <c r="DW433" s="40">
        <v>-0.61507865198042999</v>
      </c>
      <c r="DX433" s="40">
        <v>-0.29473403398136899</v>
      </c>
      <c r="DY433" s="40">
        <v>8.1911205808564105E-2</v>
      </c>
      <c r="DZ433" s="40">
        <v>0.115124417857595</v>
      </c>
      <c r="EA433" s="40">
        <v>6.0427237321077597E-2</v>
      </c>
      <c r="EB433" s="40">
        <v>4.4217043057471497E-2</v>
      </c>
      <c r="EC433" s="40">
        <v>1.50585633250226E-2</v>
      </c>
      <c r="ED433" s="40">
        <v>6.6587305900640797E-2</v>
      </c>
      <c r="EE433" s="40">
        <v>0.188110928543928</v>
      </c>
      <c r="EF433" s="40">
        <v>7.5519878324288206E-2</v>
      </c>
      <c r="EG433" s="40">
        <v>-1.3744864013480299E-2</v>
      </c>
      <c r="EH433" s="40">
        <v>-4.4291218509587699E-2</v>
      </c>
      <c r="EI433" s="40">
        <v>-0.119155988517682</v>
      </c>
      <c r="EJ433" s="40">
        <v>-8.1011228821421602E-3</v>
      </c>
      <c r="EK433" s="40">
        <v>2.7970271520170099E-2</v>
      </c>
      <c r="EL433" s="40">
        <v>-7.3742443520169704E-2</v>
      </c>
      <c r="EM433" s="40">
        <v>3.1868967778805199</v>
      </c>
      <c r="EN433" s="40">
        <v>4.1959544981903703</v>
      </c>
      <c r="EO433" s="40">
        <v>4.6427538175286598</v>
      </c>
      <c r="EP433" s="40">
        <v>4.8867725295030899</v>
      </c>
      <c r="EQ433" s="40">
        <v>3.0381486448772499</v>
      </c>
      <c r="ER433" s="40">
        <v>-2.0679168479567802</v>
      </c>
      <c r="ES433" s="40">
        <v>-2.04708740687057</v>
      </c>
      <c r="ET433" s="40">
        <v>-1.3171543113105</v>
      </c>
      <c r="EU433" s="40">
        <v>-0.59702177695998904</v>
      </c>
      <c r="EV433" s="40">
        <v>-0.28291306610239902</v>
      </c>
      <c r="EW433" s="40">
        <v>76.290449408159702</v>
      </c>
      <c r="EX433" s="40">
        <v>75.121705997060801</v>
      </c>
      <c r="EY433" s="40">
        <v>73.604100686484799</v>
      </c>
      <c r="EZ433" s="40">
        <v>71.910394807874596</v>
      </c>
      <c r="FA433" s="40">
        <v>70.693720068122204</v>
      </c>
      <c r="FB433" s="40">
        <v>69.660664116550805</v>
      </c>
      <c r="FC433" s="40">
        <v>68.766089428577899</v>
      </c>
      <c r="FD433" s="40">
        <v>69.278815195007994</v>
      </c>
      <c r="FE433" s="40">
        <v>73.125862740441505</v>
      </c>
      <c r="FF433" s="40">
        <v>77.599159510207798</v>
      </c>
      <c r="FG433" s="40">
        <v>82.788845251823901</v>
      </c>
      <c r="FH433" s="40">
        <v>86.858917513344693</v>
      </c>
      <c r="FI433" s="40">
        <v>90.625180828035596</v>
      </c>
      <c r="FJ433" s="40">
        <v>93.771849637898399</v>
      </c>
      <c r="FK433" s="40">
        <v>96.310388951468497</v>
      </c>
      <c r="FL433" s="40">
        <v>98.075387886530194</v>
      </c>
      <c r="FM433" s="40">
        <v>98.564021451673099</v>
      </c>
      <c r="FN433" s="40">
        <v>98.331040422047494</v>
      </c>
      <c r="FO433" s="40">
        <v>96.656521217974998</v>
      </c>
      <c r="FP433" s="40">
        <v>92.734776294386194</v>
      </c>
      <c r="FQ433" s="40">
        <v>87.376987459918695</v>
      </c>
      <c r="FR433" s="40">
        <v>83.491259372538295</v>
      </c>
      <c r="FS433" s="40">
        <v>80.7494925934771</v>
      </c>
      <c r="FT433" s="40">
        <v>78.372434350434901</v>
      </c>
      <c r="FU433" s="40">
        <v>4.4149525847252003E-3</v>
      </c>
      <c r="FV433" s="40">
        <v>0</v>
      </c>
      <c r="FW433" s="40">
        <v>0</v>
      </c>
      <c r="FX433" s="41">
        <v>1</v>
      </c>
      <c r="FY433" s="22"/>
      <c r="FZ433" s="22"/>
    </row>
    <row r="434" spans="1:182" x14ac:dyDescent="0.2">
      <c r="A434" t="s">
        <v>42</v>
      </c>
      <c r="B434" t="s">
        <v>58</v>
      </c>
      <c r="C434" t="s">
        <v>3</v>
      </c>
      <c r="D434" t="s">
        <v>1</v>
      </c>
      <c r="E434" t="s">
        <v>78</v>
      </c>
      <c r="F434" s="22" t="s">
        <v>1</v>
      </c>
      <c r="G434" s="35">
        <v>43703</v>
      </c>
      <c r="H434" s="40">
        <v>25308</v>
      </c>
      <c r="I434" s="40">
        <v>28.0875133394015</v>
      </c>
      <c r="J434" s="40">
        <v>24.336711532986801</v>
      </c>
      <c r="K434" s="40">
        <v>21.683623527464</v>
      </c>
      <c r="L434" s="40">
        <v>19.783402646572</v>
      </c>
      <c r="M434" s="40">
        <v>18.615447322615601</v>
      </c>
      <c r="N434" s="40">
        <v>17.9650448409208</v>
      </c>
      <c r="O434" s="40">
        <v>18.425610648223</v>
      </c>
      <c r="P434" s="40">
        <v>19.498288207952601</v>
      </c>
      <c r="Q434" s="40">
        <v>21.074440645696601</v>
      </c>
      <c r="R434" s="40">
        <v>23.995168458184899</v>
      </c>
      <c r="S434" s="40">
        <v>28.144987928313402</v>
      </c>
      <c r="T434" s="40">
        <v>33.384981299996603</v>
      </c>
      <c r="U434" s="40">
        <v>39.257035559128802</v>
      </c>
      <c r="V434" s="40">
        <v>44.979856556983499</v>
      </c>
      <c r="W434" s="40">
        <v>50.209773508172397</v>
      </c>
      <c r="X434" s="40">
        <v>55.513636498792899</v>
      </c>
      <c r="Y434" s="40">
        <v>59.4988152475348</v>
      </c>
      <c r="Z434" s="40">
        <v>62.0635988371751</v>
      </c>
      <c r="AA434" s="40">
        <v>61.075557592609201</v>
      </c>
      <c r="AB434" s="40">
        <v>57.1112374679591</v>
      </c>
      <c r="AC434" s="40">
        <v>53.061318502523299</v>
      </c>
      <c r="AD434" s="40">
        <v>49.1776781290217</v>
      </c>
      <c r="AE434" s="40">
        <v>42.371589711644702</v>
      </c>
      <c r="AF434" s="40">
        <v>35.050528904373699</v>
      </c>
      <c r="AG434" s="40">
        <v>0.21601271485342</v>
      </c>
      <c r="AH434" s="40">
        <v>0.11003866645695599</v>
      </c>
      <c r="AI434" s="40">
        <v>-9.0194893164338097E-2</v>
      </c>
      <c r="AJ434" s="40">
        <v>7.0254698126733295E-2</v>
      </c>
      <c r="AK434" s="40">
        <v>1.6900583429703599E-2</v>
      </c>
      <c r="AL434" s="40">
        <v>-7.4676432277713797E-2</v>
      </c>
      <c r="AM434" s="40">
        <v>-7.2752031004293199E-2</v>
      </c>
      <c r="AN434" s="40">
        <v>-5.0245411208485399E-2</v>
      </c>
      <c r="AO434" s="40">
        <v>0.194300228610155</v>
      </c>
      <c r="AP434" s="40">
        <v>5.6448352903274303E-2</v>
      </c>
      <c r="AQ434" s="40">
        <v>0.13985170979034001</v>
      </c>
      <c r="AR434" s="40">
        <v>-6.95655984352853E-2</v>
      </c>
      <c r="AS434" s="40">
        <v>3.7760824305431498E-2</v>
      </c>
      <c r="AT434" s="40">
        <v>0.37621035104442502</v>
      </c>
      <c r="AU434" s="40">
        <v>3.6154856533206798</v>
      </c>
      <c r="AV434" s="40">
        <v>4.2826153804805696</v>
      </c>
      <c r="AW434" s="40">
        <v>4.3852809399643498</v>
      </c>
      <c r="AX434" s="40">
        <v>4.4026652020265198</v>
      </c>
      <c r="AY434" s="40">
        <v>2.86089591324221</v>
      </c>
      <c r="AZ434" s="40">
        <v>-1.1789141058406201</v>
      </c>
      <c r="BA434" s="40">
        <v>-1.90054457667801</v>
      </c>
      <c r="BB434" s="40">
        <v>-1.38772412741143</v>
      </c>
      <c r="BC434" s="40">
        <v>-0.91472198083346501</v>
      </c>
      <c r="BD434" s="40">
        <v>-0.43162629545158199</v>
      </c>
      <c r="BE434" s="40">
        <v>0.24725112261885401</v>
      </c>
      <c r="BF434" s="40">
        <v>0.138187058322152</v>
      </c>
      <c r="BG434" s="40">
        <v>-6.6816534784829004E-2</v>
      </c>
      <c r="BH434" s="40">
        <v>9.5487226466972899E-2</v>
      </c>
      <c r="BI434" s="40">
        <v>3.6216635778515499E-2</v>
      </c>
      <c r="BJ434" s="40">
        <v>-5.4038765542012202E-2</v>
      </c>
      <c r="BK434" s="40">
        <v>-5.2012788456717703E-2</v>
      </c>
      <c r="BL434" s="40">
        <v>-2.9424249712656E-2</v>
      </c>
      <c r="BM434" s="40">
        <v>0.210776293782164</v>
      </c>
      <c r="BN434" s="40">
        <v>7.1554234942588696E-2</v>
      </c>
      <c r="BO434" s="40">
        <v>0.155400524796515</v>
      </c>
      <c r="BP434" s="40">
        <v>-5.8756028510127699E-2</v>
      </c>
      <c r="BQ434" s="40">
        <v>4.8516806051635199E-2</v>
      </c>
      <c r="BR434" s="40">
        <v>0.40351334078211598</v>
      </c>
      <c r="BS434" s="40">
        <v>3.6543974217834898</v>
      </c>
      <c r="BT434" s="40">
        <v>4.3192362976832603</v>
      </c>
      <c r="BU434" s="40">
        <v>4.4224510491286102</v>
      </c>
      <c r="BV434" s="40">
        <v>4.4455793755453197</v>
      </c>
      <c r="BW434" s="40">
        <v>2.9085478197233998</v>
      </c>
      <c r="BX434" s="40">
        <v>-1.13914210453478</v>
      </c>
      <c r="BY434" s="40">
        <v>-1.8617883379997</v>
      </c>
      <c r="BZ434" s="40">
        <v>-1.3394219615155001</v>
      </c>
      <c r="CA434" s="40">
        <v>-0.86751701097633704</v>
      </c>
      <c r="CB434" s="40">
        <v>-0.39857259665945999</v>
      </c>
      <c r="CC434" s="40">
        <v>0.26888674867656798</v>
      </c>
      <c r="CD434" s="40">
        <v>0.15768254878038299</v>
      </c>
      <c r="CE434" s="40">
        <v>-5.0624754987973503E-2</v>
      </c>
      <c r="CF434" s="40">
        <v>0.11296319873032799</v>
      </c>
      <c r="CG434" s="40">
        <v>4.9594874793391197E-2</v>
      </c>
      <c r="CH434" s="40">
        <v>-3.9745180428771003E-2</v>
      </c>
      <c r="CI434" s="40">
        <v>-3.7648852245600002E-2</v>
      </c>
      <c r="CJ434" s="40">
        <v>-1.50035766875248E-2</v>
      </c>
      <c r="CK434" s="40">
        <v>0.22218756632975301</v>
      </c>
      <c r="CL434" s="40">
        <v>8.2016522826422106E-2</v>
      </c>
      <c r="CM434" s="40">
        <v>0.166169586703902</v>
      </c>
      <c r="CN434" s="40">
        <v>-5.1269353308832498E-2</v>
      </c>
      <c r="CO434" s="40">
        <v>5.5966366243431202E-2</v>
      </c>
      <c r="CP434" s="40">
        <v>0.42242330830216002</v>
      </c>
      <c r="CQ434" s="40">
        <v>3.6813475940850799</v>
      </c>
      <c r="CR434" s="40">
        <v>4.3445998333806504</v>
      </c>
      <c r="CS434" s="40">
        <v>4.4481949535055803</v>
      </c>
      <c r="CT434" s="40">
        <v>4.4753016013962696</v>
      </c>
      <c r="CU434" s="40">
        <v>2.9415513849916999</v>
      </c>
      <c r="CV434" s="40">
        <v>-1.1115961375866099</v>
      </c>
      <c r="CW434" s="40">
        <v>-1.83494588515307</v>
      </c>
      <c r="CX434" s="40">
        <v>-1.30596802855742</v>
      </c>
      <c r="CY434" s="40">
        <v>-0.83482299265237503</v>
      </c>
      <c r="CZ434" s="40">
        <v>-0.37567970556652802</v>
      </c>
      <c r="DA434" s="40">
        <v>0.290522374734282</v>
      </c>
      <c r="DB434" s="40">
        <v>0.177178039238615</v>
      </c>
      <c r="DC434" s="40">
        <v>-3.4432975191117897E-2</v>
      </c>
      <c r="DD434" s="40">
        <v>0.13043917099368299</v>
      </c>
      <c r="DE434" s="40">
        <v>6.2973113808267006E-2</v>
      </c>
      <c r="DF434" s="40">
        <v>-2.5451595315529801E-2</v>
      </c>
      <c r="DG434" s="40">
        <v>-2.3284916034482302E-2</v>
      </c>
      <c r="DH434" s="40">
        <v>-5.8290366239363903E-4</v>
      </c>
      <c r="DI434" s="40">
        <v>0.23359883887734301</v>
      </c>
      <c r="DJ434" s="40">
        <v>9.2478810710255502E-2</v>
      </c>
      <c r="DK434" s="40">
        <v>0.176938648611289</v>
      </c>
      <c r="DL434" s="40">
        <v>-4.3782678107537297E-2</v>
      </c>
      <c r="DM434" s="40">
        <v>6.3415926435227005E-2</v>
      </c>
      <c r="DN434" s="40">
        <v>0.441333275822205</v>
      </c>
      <c r="DO434" s="40">
        <v>3.7082977663866599</v>
      </c>
      <c r="DP434" s="40">
        <v>4.3699633690780297</v>
      </c>
      <c r="DQ434" s="40">
        <v>4.4739388578825503</v>
      </c>
      <c r="DR434" s="40">
        <v>4.5050238272472303</v>
      </c>
      <c r="DS434" s="40">
        <v>2.9745549502599999</v>
      </c>
      <c r="DT434" s="40">
        <v>-1.08405017063844</v>
      </c>
      <c r="DU434" s="40">
        <v>-1.80810343230645</v>
      </c>
      <c r="DV434" s="40">
        <v>-1.2725140955993499</v>
      </c>
      <c r="DW434" s="40">
        <v>-0.80212897432841301</v>
      </c>
      <c r="DX434" s="40">
        <v>-0.352786814473596</v>
      </c>
      <c r="DY434" s="40">
        <v>0.32176078249971601</v>
      </c>
      <c r="DZ434" s="40">
        <v>0.20532643110380999</v>
      </c>
      <c r="EA434" s="40">
        <v>-1.1054616811608801E-2</v>
      </c>
      <c r="EB434" s="40">
        <v>0.155671699333922</v>
      </c>
      <c r="EC434" s="40">
        <v>8.2289166157078902E-2</v>
      </c>
      <c r="ED434" s="40">
        <v>-4.8139285798281901E-3</v>
      </c>
      <c r="EE434" s="40">
        <v>-2.5456734869068001E-3</v>
      </c>
      <c r="EF434" s="40">
        <v>2.0238257833435799E-2</v>
      </c>
      <c r="EG434" s="40">
        <v>0.25007490404935201</v>
      </c>
      <c r="EH434" s="40">
        <v>0.10758469274957</v>
      </c>
      <c r="EI434" s="40">
        <v>0.19248746361746399</v>
      </c>
      <c r="EJ434" s="40">
        <v>-3.2973108182379703E-2</v>
      </c>
      <c r="EK434" s="40">
        <v>7.4171908181430796E-2</v>
      </c>
      <c r="EL434" s="40">
        <v>0.46863626555989502</v>
      </c>
      <c r="EM434" s="40">
        <v>3.7472095348494698</v>
      </c>
      <c r="EN434" s="40">
        <v>4.4065842862807196</v>
      </c>
      <c r="EO434" s="40">
        <v>4.5111089670468001</v>
      </c>
      <c r="EP434" s="40">
        <v>4.5479380007660204</v>
      </c>
      <c r="EQ434" s="40">
        <v>3.0222068567411902</v>
      </c>
      <c r="ER434" s="40">
        <v>-1.0442781693326</v>
      </c>
      <c r="ES434" s="40">
        <v>-1.76934719362814</v>
      </c>
      <c r="ET434" s="40">
        <v>-1.22421192970342</v>
      </c>
      <c r="EU434" s="40">
        <v>-0.75492400447128505</v>
      </c>
      <c r="EV434" s="40">
        <v>-0.319733115681473</v>
      </c>
      <c r="EW434" s="40">
        <v>79.363102423100898</v>
      </c>
      <c r="EX434" s="40">
        <v>78.107591855998194</v>
      </c>
      <c r="EY434" s="40">
        <v>77.0287856718965</v>
      </c>
      <c r="EZ434" s="40">
        <v>75.634626932939597</v>
      </c>
      <c r="FA434" s="40">
        <v>74.206669164440299</v>
      </c>
      <c r="FB434" s="40">
        <v>73.068977755484795</v>
      </c>
      <c r="FC434" s="40">
        <v>72.338001321510106</v>
      </c>
      <c r="FD434" s="40">
        <v>72.391703562483201</v>
      </c>
      <c r="FE434" s="40">
        <v>76.1797228210703</v>
      </c>
      <c r="FF434" s="40">
        <v>80.023047889534993</v>
      </c>
      <c r="FG434" s="40">
        <v>84.067180379374904</v>
      </c>
      <c r="FH434" s="40">
        <v>87.604132873795905</v>
      </c>
      <c r="FI434" s="40">
        <v>91.086772367933193</v>
      </c>
      <c r="FJ434" s="40">
        <v>94.175038549220702</v>
      </c>
      <c r="FK434" s="40">
        <v>96.524491768146106</v>
      </c>
      <c r="FL434" s="40">
        <v>98.205566257600395</v>
      </c>
      <c r="FM434" s="40">
        <v>99.028094635402496</v>
      </c>
      <c r="FN434" s="40">
        <v>99.231957271409797</v>
      </c>
      <c r="FO434" s="40">
        <v>97.998962035827503</v>
      </c>
      <c r="FP434" s="40">
        <v>94.995534916527404</v>
      </c>
      <c r="FQ434" s="40">
        <v>90.922888245764597</v>
      </c>
      <c r="FR434" s="40">
        <v>87.685163007761105</v>
      </c>
      <c r="FS434" s="40">
        <v>85.052805645606</v>
      </c>
      <c r="FT434" s="40">
        <v>82.418380858821095</v>
      </c>
      <c r="FU434" s="40">
        <v>2.1207474464222898E-3</v>
      </c>
      <c r="FV434" s="40">
        <v>0</v>
      </c>
      <c r="FW434" s="40">
        <v>0</v>
      </c>
      <c r="FX434" s="41">
        <v>1</v>
      </c>
      <c r="FY434" s="22"/>
      <c r="FZ434" s="22"/>
    </row>
    <row r="435" spans="1:182" x14ac:dyDescent="0.2">
      <c r="A435" t="s">
        <v>42</v>
      </c>
      <c r="B435" t="s">
        <v>58</v>
      </c>
      <c r="C435" t="s">
        <v>3</v>
      </c>
      <c r="D435" t="s">
        <v>1</v>
      </c>
      <c r="E435" t="s">
        <v>78</v>
      </c>
      <c r="F435" s="22" t="s">
        <v>77</v>
      </c>
      <c r="G435" s="35">
        <v>43703</v>
      </c>
      <c r="H435" s="40">
        <v>21109</v>
      </c>
      <c r="I435" s="40">
        <v>23.911548831078999</v>
      </c>
      <c r="J435" s="40">
        <v>20.740581868785501</v>
      </c>
      <c r="K435" s="40">
        <v>18.482690100470201</v>
      </c>
      <c r="L435" s="40">
        <v>16.902255432787801</v>
      </c>
      <c r="M435" s="40">
        <v>15.9173018562956</v>
      </c>
      <c r="N435" s="40">
        <v>15.3277597613667</v>
      </c>
      <c r="O435" s="40">
        <v>15.6608379131677</v>
      </c>
      <c r="P435" s="40">
        <v>16.558070882024399</v>
      </c>
      <c r="Q435" s="40">
        <v>17.8216495248972</v>
      </c>
      <c r="R435" s="40">
        <v>20.281514678288499</v>
      </c>
      <c r="S435" s="40">
        <v>23.758816714915799</v>
      </c>
      <c r="T435" s="40">
        <v>28.0887506709159</v>
      </c>
      <c r="U435" s="40">
        <v>32.894910588920098</v>
      </c>
      <c r="V435" s="40">
        <v>37.552288228214202</v>
      </c>
      <c r="W435" s="40">
        <v>41.763676647628202</v>
      </c>
      <c r="X435" s="40">
        <v>46.048562287250199</v>
      </c>
      <c r="Y435" s="40">
        <v>49.263506018477798</v>
      </c>
      <c r="Z435" s="40">
        <v>51.3373819999928</v>
      </c>
      <c r="AA435" s="40">
        <v>50.581326575063102</v>
      </c>
      <c r="AB435" s="40">
        <v>47.383283967232202</v>
      </c>
      <c r="AC435" s="40">
        <v>44.282941028268901</v>
      </c>
      <c r="AD435" s="40">
        <v>41.259690087512404</v>
      </c>
      <c r="AE435" s="40">
        <v>35.758763833171201</v>
      </c>
      <c r="AF435" s="40">
        <v>29.734632415565098</v>
      </c>
      <c r="AG435" s="40">
        <v>7.6003129591793894E-2</v>
      </c>
      <c r="AH435" s="40">
        <v>-1.61098707784956E-2</v>
      </c>
      <c r="AI435" s="40">
        <v>-0.16429695774316599</v>
      </c>
      <c r="AJ435" s="40">
        <v>-3.9198833299108303E-2</v>
      </c>
      <c r="AK435" s="40">
        <v>-5.29671382611131E-2</v>
      </c>
      <c r="AL435" s="40">
        <v>-0.113721306606236</v>
      </c>
      <c r="AM435" s="40">
        <v>-0.119443431666288</v>
      </c>
      <c r="AN435" s="40">
        <v>-7.1483720653228305E-2</v>
      </c>
      <c r="AO435" s="40">
        <v>0.149219076842913</v>
      </c>
      <c r="AP435" s="40">
        <v>6.4634907414637802E-2</v>
      </c>
      <c r="AQ435" s="40">
        <v>8.0992614232702195E-2</v>
      </c>
      <c r="AR435" s="40">
        <v>-4.3548973619252897E-2</v>
      </c>
      <c r="AS435" s="40">
        <v>1.1828147000098601E-2</v>
      </c>
      <c r="AT435" s="40">
        <v>0.37331494196611897</v>
      </c>
      <c r="AU435" s="40">
        <v>2.0329704924507799</v>
      </c>
      <c r="AV435" s="40">
        <v>2.3814992581654599</v>
      </c>
      <c r="AW435" s="40">
        <v>2.24598917294963</v>
      </c>
      <c r="AX435" s="40">
        <v>2.1541798414999</v>
      </c>
      <c r="AY435" s="40">
        <v>1.7636285538893499</v>
      </c>
      <c r="AZ435" s="40">
        <v>-3.1464672629959098E-2</v>
      </c>
      <c r="BA435" s="40">
        <v>-0.78213556808845297</v>
      </c>
      <c r="BB435" s="40">
        <v>-0.65186803293917694</v>
      </c>
      <c r="BC435" s="40">
        <v>-0.51308185872121204</v>
      </c>
      <c r="BD435" s="40">
        <v>-0.24649150532221101</v>
      </c>
      <c r="BE435" s="40">
        <v>0.105417569746189</v>
      </c>
      <c r="BF435" s="40">
        <v>1.1107197920839499E-2</v>
      </c>
      <c r="BG435" s="40">
        <v>-0.14139844559390399</v>
      </c>
      <c r="BH435" s="40">
        <v>-1.46250384072509E-2</v>
      </c>
      <c r="BI435" s="40">
        <v>-3.4689370711257599E-2</v>
      </c>
      <c r="BJ435" s="40">
        <v>-9.46054975345334E-2</v>
      </c>
      <c r="BK435" s="40">
        <v>-9.9695266015102604E-2</v>
      </c>
      <c r="BL435" s="40">
        <v>-5.0293848192241399E-2</v>
      </c>
      <c r="BM435" s="40">
        <v>0.16469422011934801</v>
      </c>
      <c r="BN435" s="40">
        <v>7.8866012444568603E-2</v>
      </c>
      <c r="BO435" s="40">
        <v>9.6756485751809104E-2</v>
      </c>
      <c r="BP435" s="40">
        <v>-3.3666337080104899E-2</v>
      </c>
      <c r="BQ435" s="40">
        <v>2.1688778307159599E-2</v>
      </c>
      <c r="BR435" s="40">
        <v>0.393999752579972</v>
      </c>
      <c r="BS435" s="40">
        <v>2.0644306460857802</v>
      </c>
      <c r="BT435" s="40">
        <v>2.4153737790490499</v>
      </c>
      <c r="BU435" s="40">
        <v>2.28080793882607</v>
      </c>
      <c r="BV435" s="40">
        <v>2.1886542278478198</v>
      </c>
      <c r="BW435" s="40">
        <v>1.8028627182666199</v>
      </c>
      <c r="BX435" s="40">
        <v>2.2245768823016001E-3</v>
      </c>
      <c r="BY435" s="40">
        <v>-0.74880389701591199</v>
      </c>
      <c r="BZ435" s="40">
        <v>-0.61109507630098003</v>
      </c>
      <c r="CA435" s="40">
        <v>-0.47280941773486002</v>
      </c>
      <c r="CB435" s="40">
        <v>-0.215837347861735</v>
      </c>
      <c r="CC435" s="40">
        <v>0.12578992139279599</v>
      </c>
      <c r="CD435" s="40">
        <v>2.99576567914582E-2</v>
      </c>
      <c r="CE435" s="40">
        <v>-0.12553900583437699</v>
      </c>
      <c r="CF435" s="40">
        <v>2.39469707643456E-3</v>
      </c>
      <c r="CG435" s="40">
        <v>-2.2030244585243199E-2</v>
      </c>
      <c r="CH435" s="40">
        <v>-8.1365946403388401E-2</v>
      </c>
      <c r="CI435" s="40">
        <v>-8.6017746643337098E-2</v>
      </c>
      <c r="CJ435" s="40">
        <v>-3.5617807075835298E-2</v>
      </c>
      <c r="CK435" s="40">
        <v>0.17541225721114101</v>
      </c>
      <c r="CL435" s="40">
        <v>8.8722432436509804E-2</v>
      </c>
      <c r="CM435" s="40">
        <v>0.10767449514493301</v>
      </c>
      <c r="CN435" s="40">
        <v>-2.6821653118270498E-2</v>
      </c>
      <c r="CO435" s="40">
        <v>2.8518221512284399E-2</v>
      </c>
      <c r="CP435" s="40">
        <v>0.40832598939960801</v>
      </c>
      <c r="CQ435" s="40">
        <v>2.0862198526572602</v>
      </c>
      <c r="CR435" s="40">
        <v>2.4388351690220902</v>
      </c>
      <c r="CS435" s="40">
        <v>2.3049233100047299</v>
      </c>
      <c r="CT435" s="40">
        <v>2.2125310828140998</v>
      </c>
      <c r="CU435" s="40">
        <v>1.83003618099646</v>
      </c>
      <c r="CV435" s="40">
        <v>2.5557648467942201E-2</v>
      </c>
      <c r="CW435" s="40">
        <v>-0.72571848316833998</v>
      </c>
      <c r="CX435" s="40">
        <v>-0.58285585073880097</v>
      </c>
      <c r="CY435" s="40">
        <v>-0.44491684778844298</v>
      </c>
      <c r="CZ435" s="40">
        <v>-0.19460637178545101</v>
      </c>
      <c r="DA435" s="40">
        <v>0.14616227303940199</v>
      </c>
      <c r="DB435" s="40">
        <v>4.8808115662076997E-2</v>
      </c>
      <c r="DC435" s="40">
        <v>-0.10967956607484999</v>
      </c>
      <c r="DD435" s="40">
        <v>1.9414432560120001E-2</v>
      </c>
      <c r="DE435" s="40">
        <v>-9.3711184592288506E-3</v>
      </c>
      <c r="DF435" s="40">
        <v>-6.8126395272243498E-2</v>
      </c>
      <c r="DG435" s="40">
        <v>-7.2340227271571605E-2</v>
      </c>
      <c r="DH435" s="40">
        <v>-2.09417659594292E-2</v>
      </c>
      <c r="DI435" s="40">
        <v>0.18613029430293501</v>
      </c>
      <c r="DJ435" s="40">
        <v>9.8578852428451103E-2</v>
      </c>
      <c r="DK435" s="40">
        <v>0.118592504538057</v>
      </c>
      <c r="DL435" s="40">
        <v>-1.9976969156436201E-2</v>
      </c>
      <c r="DM435" s="40">
        <v>3.5347664717409202E-2</v>
      </c>
      <c r="DN435" s="40">
        <v>0.42265222621924398</v>
      </c>
      <c r="DO435" s="40">
        <v>2.1080090592287402</v>
      </c>
      <c r="DP435" s="40">
        <v>2.4622965589951198</v>
      </c>
      <c r="DQ435" s="40">
        <v>2.3290386811833801</v>
      </c>
      <c r="DR435" s="40">
        <v>2.2364079377803798</v>
      </c>
      <c r="DS435" s="40">
        <v>1.8572096437262999</v>
      </c>
      <c r="DT435" s="40">
        <v>4.8890720053582901E-2</v>
      </c>
      <c r="DU435" s="40">
        <v>-0.70263306932076797</v>
      </c>
      <c r="DV435" s="40">
        <v>-0.55461662517662202</v>
      </c>
      <c r="DW435" s="40">
        <v>-0.417024277842025</v>
      </c>
      <c r="DX435" s="40">
        <v>-0.17337539570916599</v>
      </c>
      <c r="DY435" s="40">
        <v>0.175576713193797</v>
      </c>
      <c r="DZ435" s="40">
        <v>7.6025184361412104E-2</v>
      </c>
      <c r="EA435" s="40">
        <v>-8.6781053925588297E-2</v>
      </c>
      <c r="EB435" s="40">
        <v>4.3988227451977398E-2</v>
      </c>
      <c r="EC435" s="40">
        <v>8.9066490906266095E-3</v>
      </c>
      <c r="ED435" s="40">
        <v>-4.9010586200540898E-2</v>
      </c>
      <c r="EE435" s="40">
        <v>-5.2592061620386599E-2</v>
      </c>
      <c r="EF435" s="40">
        <v>2.4810650155775502E-4</v>
      </c>
      <c r="EG435" s="40">
        <v>0.201605437579369</v>
      </c>
      <c r="EH435" s="40">
        <v>0.112809957458382</v>
      </c>
      <c r="EI435" s="40">
        <v>0.134356376057164</v>
      </c>
      <c r="EJ435" s="40">
        <v>-1.0094332617288201E-2</v>
      </c>
      <c r="EK435" s="40">
        <v>4.5208296024470199E-2</v>
      </c>
      <c r="EL435" s="40">
        <v>0.443337036833097</v>
      </c>
      <c r="EM435" s="40">
        <v>2.13946921286374</v>
      </c>
      <c r="EN435" s="40">
        <v>2.4961710798787098</v>
      </c>
      <c r="EO435" s="40">
        <v>2.3638574470598201</v>
      </c>
      <c r="EP435" s="40">
        <v>2.2708823241282898</v>
      </c>
      <c r="EQ435" s="40">
        <v>1.8964438081035699</v>
      </c>
      <c r="ER435" s="40">
        <v>8.2579969565843597E-2</v>
      </c>
      <c r="ES435" s="40">
        <v>-0.66930139824822699</v>
      </c>
      <c r="ET435" s="40">
        <v>-0.513843668538425</v>
      </c>
      <c r="EU435" s="40">
        <v>-0.37675183685567298</v>
      </c>
      <c r="EV435" s="40">
        <v>-0.14272123824869001</v>
      </c>
      <c r="EW435" s="40">
        <v>79.351409139332105</v>
      </c>
      <c r="EX435" s="40">
        <v>78.100331252675801</v>
      </c>
      <c r="EY435" s="40">
        <v>77.039076459914895</v>
      </c>
      <c r="EZ435" s="40">
        <v>75.689478516603501</v>
      </c>
      <c r="FA435" s="40">
        <v>74.269585286630601</v>
      </c>
      <c r="FB435" s="40">
        <v>73.110878204265504</v>
      </c>
      <c r="FC435" s="40">
        <v>72.395273765649804</v>
      </c>
      <c r="FD435" s="40">
        <v>72.410815729450604</v>
      </c>
      <c r="FE435" s="40">
        <v>76.244046878391202</v>
      </c>
      <c r="FF435" s="40">
        <v>80.086851494185296</v>
      </c>
      <c r="FG435" s="40">
        <v>84.0658622623599</v>
      </c>
      <c r="FH435" s="40">
        <v>87.584711529429995</v>
      </c>
      <c r="FI435" s="40">
        <v>91.060230537251996</v>
      </c>
      <c r="FJ435" s="40">
        <v>94.138946813453401</v>
      </c>
      <c r="FK435" s="40">
        <v>96.447675891086007</v>
      </c>
      <c r="FL435" s="40">
        <v>98.096290903651493</v>
      </c>
      <c r="FM435" s="40">
        <v>98.904604359201898</v>
      </c>
      <c r="FN435" s="40">
        <v>99.096661309044507</v>
      </c>
      <c r="FO435" s="40">
        <v>97.8775983656476</v>
      </c>
      <c r="FP435" s="40">
        <v>94.936568386502302</v>
      </c>
      <c r="FQ435" s="40">
        <v>90.947926174943902</v>
      </c>
      <c r="FR435" s="40">
        <v>87.7681398635428</v>
      </c>
      <c r="FS435" s="40">
        <v>85.135642583479793</v>
      </c>
      <c r="FT435" s="40">
        <v>82.481267775053595</v>
      </c>
      <c r="FU435" s="40">
        <v>2.1745968964705302E-3</v>
      </c>
      <c r="FV435" s="40">
        <v>0</v>
      </c>
      <c r="FW435" s="40">
        <v>0</v>
      </c>
      <c r="FX435" s="41">
        <v>1</v>
      </c>
      <c r="FY435" s="22"/>
      <c r="FZ435" s="22"/>
    </row>
    <row r="436" spans="1:182" x14ac:dyDescent="0.2">
      <c r="A436" t="s">
        <v>42</v>
      </c>
      <c r="B436" t="s">
        <v>58</v>
      </c>
      <c r="C436" t="s">
        <v>3</v>
      </c>
      <c r="D436" t="s">
        <v>1</v>
      </c>
      <c r="E436" t="s">
        <v>78</v>
      </c>
      <c r="F436" s="22" t="s">
        <v>78</v>
      </c>
      <c r="G436" s="35">
        <v>43703</v>
      </c>
      <c r="H436" s="40">
        <v>4199</v>
      </c>
      <c r="I436" s="40">
        <v>4.1435360005051098</v>
      </c>
      <c r="J436" s="40">
        <v>3.5689027274771399</v>
      </c>
      <c r="K436" s="40">
        <v>3.1785164297014301</v>
      </c>
      <c r="L436" s="40">
        <v>2.85954306553307</v>
      </c>
      <c r="M436" s="40">
        <v>2.6755502501236301</v>
      </c>
      <c r="N436" s="40">
        <v>2.6199644420911001</v>
      </c>
      <c r="O436" s="40">
        <v>2.7479901414933998</v>
      </c>
      <c r="P436" s="40">
        <v>2.9165699838444601</v>
      </c>
      <c r="Q436" s="40">
        <v>3.2323975204764799</v>
      </c>
      <c r="R436" s="40">
        <v>3.70030744137323</v>
      </c>
      <c r="S436" s="40">
        <v>4.3771901078701898</v>
      </c>
      <c r="T436" s="40">
        <v>5.2946679578315496</v>
      </c>
      <c r="U436" s="40">
        <v>6.3622937156589296</v>
      </c>
      <c r="V436" s="40">
        <v>7.4272460674850098</v>
      </c>
      <c r="W436" s="40">
        <v>8.4505858867072199</v>
      </c>
      <c r="X436" s="40">
        <v>9.4707853562670401</v>
      </c>
      <c r="Y436" s="40">
        <v>10.2260306939676</v>
      </c>
      <c r="Z436" s="40">
        <v>10.6991483515746</v>
      </c>
      <c r="AA436" s="40">
        <v>10.4704051705254</v>
      </c>
      <c r="AB436" s="40">
        <v>9.7006232521837301</v>
      </c>
      <c r="AC436" s="40">
        <v>8.7425189506562493</v>
      </c>
      <c r="AD436" s="40">
        <v>7.8662270313310803</v>
      </c>
      <c r="AE436" s="40">
        <v>6.5624155715974899</v>
      </c>
      <c r="AF436" s="40">
        <v>5.2634828666436198</v>
      </c>
      <c r="AG436" s="40">
        <v>0.12606505675014901</v>
      </c>
      <c r="AH436" s="40">
        <v>0.1139691877677</v>
      </c>
      <c r="AI436" s="40">
        <v>5.7507141545475197E-2</v>
      </c>
      <c r="AJ436" s="40">
        <v>9.4619280524446694E-2</v>
      </c>
      <c r="AK436" s="40">
        <v>5.3489904850905198E-2</v>
      </c>
      <c r="AL436" s="40">
        <v>2.4448139607396401E-2</v>
      </c>
      <c r="AM436" s="40">
        <v>3.0205926522505699E-2</v>
      </c>
      <c r="AN436" s="40">
        <v>-1.9849684010241602E-3</v>
      </c>
      <c r="AO436" s="40">
        <v>2.4122600539240199E-2</v>
      </c>
      <c r="AP436" s="40">
        <v>-2.5729611967274201E-2</v>
      </c>
      <c r="AQ436" s="40">
        <v>3.8688112971868499E-2</v>
      </c>
      <c r="AR436" s="40">
        <v>-3.4021967177668498E-2</v>
      </c>
      <c r="AS436" s="40">
        <v>2.0668318708893501E-2</v>
      </c>
      <c r="AT436" s="40">
        <v>-5.8866687365116003E-3</v>
      </c>
      <c r="AU436" s="40">
        <v>1.5717320804471799</v>
      </c>
      <c r="AV436" s="40">
        <v>1.8802816750895099</v>
      </c>
      <c r="AW436" s="40">
        <v>2.1089657954850898</v>
      </c>
      <c r="AX436" s="40">
        <v>2.2336032489851299</v>
      </c>
      <c r="AY436" s="40">
        <v>1.0756887731965199</v>
      </c>
      <c r="AZ436" s="40">
        <v>-1.1734985012250601</v>
      </c>
      <c r="BA436" s="40">
        <v>-1.13841538407611</v>
      </c>
      <c r="BB436" s="40">
        <v>-0.76466560183870502</v>
      </c>
      <c r="BC436" s="40">
        <v>-0.42556442891026602</v>
      </c>
      <c r="BD436" s="40">
        <v>-0.21172865426922099</v>
      </c>
      <c r="BE436" s="40">
        <v>0.131762899510977</v>
      </c>
      <c r="BF436" s="40">
        <v>0.11929463419934799</v>
      </c>
      <c r="BG436" s="40">
        <v>6.2170223137631E-2</v>
      </c>
      <c r="BH436" s="40">
        <v>9.8485631508608104E-2</v>
      </c>
      <c r="BI436" s="40">
        <v>5.7244966496831001E-2</v>
      </c>
      <c r="BJ436" s="40">
        <v>2.7680679170316001E-2</v>
      </c>
      <c r="BK436" s="40">
        <v>3.4105338604287598E-2</v>
      </c>
      <c r="BL436" s="40">
        <v>2.18003756941282E-3</v>
      </c>
      <c r="BM436" s="40">
        <v>2.8741689560443699E-2</v>
      </c>
      <c r="BN436" s="40">
        <v>-2.0850251800691801E-2</v>
      </c>
      <c r="BO436" s="40">
        <v>4.4061239579732597E-2</v>
      </c>
      <c r="BP436" s="40">
        <v>-2.96095249810484E-2</v>
      </c>
      <c r="BQ436" s="40">
        <v>2.5072627433416102E-2</v>
      </c>
      <c r="BR436" s="40">
        <v>3.8790998639469001E-3</v>
      </c>
      <c r="BS436" s="40">
        <v>1.58446070079694</v>
      </c>
      <c r="BT436" s="40">
        <v>1.8914148340567301</v>
      </c>
      <c r="BU436" s="40">
        <v>2.1239396124882801</v>
      </c>
      <c r="BV436" s="40">
        <v>2.2490221088218401</v>
      </c>
      <c r="BW436" s="40">
        <v>1.09186899100344</v>
      </c>
      <c r="BX436" s="40">
        <v>-1.15995943815113</v>
      </c>
      <c r="BY436" s="40">
        <v>-1.12790150089741</v>
      </c>
      <c r="BZ436" s="40">
        <v>-0.75288026127697505</v>
      </c>
      <c r="CA436" s="40">
        <v>-0.414921217921218</v>
      </c>
      <c r="CB436" s="40">
        <v>-0.20320410833945099</v>
      </c>
      <c r="CC436" s="40">
        <v>0.13570920804995801</v>
      </c>
      <c r="CD436" s="40">
        <v>0.12298302217516</v>
      </c>
      <c r="CE436" s="40">
        <v>6.5399859243352496E-2</v>
      </c>
      <c r="CF436" s="40">
        <v>0.101163454422289</v>
      </c>
      <c r="CG436" s="40">
        <v>5.9845710753867402E-2</v>
      </c>
      <c r="CH436" s="40">
        <v>2.9919526224405801E-2</v>
      </c>
      <c r="CI436" s="40">
        <v>3.6806059533467501E-2</v>
      </c>
      <c r="CJ436" s="40">
        <v>5.06470801680461E-3</v>
      </c>
      <c r="CK436" s="40">
        <v>3.19408565455368E-2</v>
      </c>
      <c r="CL436" s="40">
        <v>-1.7470821813165501E-2</v>
      </c>
      <c r="CM436" s="40">
        <v>4.7782650700344799E-2</v>
      </c>
      <c r="CN436" s="40">
        <v>-2.65534809571597E-2</v>
      </c>
      <c r="CO436" s="40">
        <v>2.81230382393069E-2</v>
      </c>
      <c r="CP436" s="40">
        <v>1.06428414474563E-2</v>
      </c>
      <c r="CQ436" s="40">
        <v>1.5932765044763699</v>
      </c>
      <c r="CR436" s="40">
        <v>1.89912562604282</v>
      </c>
      <c r="CS436" s="40">
        <v>2.1343104325304001</v>
      </c>
      <c r="CT436" s="40">
        <v>2.25970116417473</v>
      </c>
      <c r="CU436" s="40">
        <v>1.1030753605671999</v>
      </c>
      <c r="CV436" s="40">
        <v>-1.1505823243097699</v>
      </c>
      <c r="CW436" s="40">
        <v>-1.1206196174359699</v>
      </c>
      <c r="CX436" s="40">
        <v>-0.74471777030524999</v>
      </c>
      <c r="CY436" s="40">
        <v>-0.40754976241229701</v>
      </c>
      <c r="CZ436" s="40">
        <v>-0.197300033796562</v>
      </c>
      <c r="DA436" s="40">
        <v>0.13965551658893999</v>
      </c>
      <c r="DB436" s="40">
        <v>0.126671410150972</v>
      </c>
      <c r="DC436" s="40">
        <v>6.8629495349073893E-2</v>
      </c>
      <c r="DD436" s="40">
        <v>0.10384127733597</v>
      </c>
      <c r="DE436" s="40">
        <v>6.2446455010903901E-2</v>
      </c>
      <c r="DF436" s="40">
        <v>3.2158373278495501E-2</v>
      </c>
      <c r="DG436" s="40">
        <v>3.9506780462647502E-2</v>
      </c>
      <c r="DH436" s="40">
        <v>7.9493784641964001E-3</v>
      </c>
      <c r="DI436" s="40">
        <v>3.5140023530629901E-2</v>
      </c>
      <c r="DJ436" s="40">
        <v>-1.4091391825639199E-2</v>
      </c>
      <c r="DK436" s="40">
        <v>5.1504061820956903E-2</v>
      </c>
      <c r="DL436" s="40">
        <v>-2.3497436933270999E-2</v>
      </c>
      <c r="DM436" s="40">
        <v>3.1173449045197602E-2</v>
      </c>
      <c r="DN436" s="40">
        <v>1.7406583030965601E-2</v>
      </c>
      <c r="DO436" s="40">
        <v>1.6020923081557901</v>
      </c>
      <c r="DP436" s="40">
        <v>1.9068364180289099</v>
      </c>
      <c r="DQ436" s="40">
        <v>2.1446812525725298</v>
      </c>
      <c r="DR436" s="40">
        <v>2.2703802195276199</v>
      </c>
      <c r="DS436" s="40">
        <v>1.11428173013095</v>
      </c>
      <c r="DT436" s="40">
        <v>-1.1412052104684101</v>
      </c>
      <c r="DU436" s="40">
        <v>-1.1133377339745401</v>
      </c>
      <c r="DV436" s="40">
        <v>-0.73655527933352605</v>
      </c>
      <c r="DW436" s="40">
        <v>-0.40017830690337702</v>
      </c>
      <c r="DX436" s="40">
        <v>-0.191395959253672</v>
      </c>
      <c r="DY436" s="40">
        <v>0.14535335934976801</v>
      </c>
      <c r="DZ436" s="40">
        <v>0.13199685658262</v>
      </c>
      <c r="EA436" s="40">
        <v>7.3292576941229801E-2</v>
      </c>
      <c r="EB436" s="40">
        <v>0.107707628320132</v>
      </c>
      <c r="EC436" s="40">
        <v>6.6201516656829607E-2</v>
      </c>
      <c r="ED436" s="40">
        <v>3.5390912841415198E-2</v>
      </c>
      <c r="EE436" s="40">
        <v>4.3406192544429303E-2</v>
      </c>
      <c r="EF436" s="40">
        <v>1.2114384434633399E-2</v>
      </c>
      <c r="EG436" s="40">
        <v>3.9759112551833301E-2</v>
      </c>
      <c r="EH436" s="40">
        <v>-9.2120316590568498E-3</v>
      </c>
      <c r="EI436" s="40">
        <v>5.6877188428821099E-2</v>
      </c>
      <c r="EJ436" s="40">
        <v>-1.9084994736650901E-2</v>
      </c>
      <c r="EK436" s="40">
        <v>3.5577757769720199E-2</v>
      </c>
      <c r="EL436" s="40">
        <v>2.7172351631424101E-2</v>
      </c>
      <c r="EM436" s="40">
        <v>1.6148209285055499</v>
      </c>
      <c r="EN436" s="40">
        <v>1.91796957699613</v>
      </c>
      <c r="EO436" s="40">
        <v>2.1596550695757202</v>
      </c>
      <c r="EP436" s="40">
        <v>2.2857990793643301</v>
      </c>
      <c r="EQ436" s="40">
        <v>1.1304619479378699</v>
      </c>
      <c r="ER436" s="40">
        <v>-1.12766614739449</v>
      </c>
      <c r="ES436" s="40">
        <v>-1.1028238507958401</v>
      </c>
      <c r="ET436" s="40">
        <v>-0.72476993877179496</v>
      </c>
      <c r="EU436" s="40">
        <v>-0.389535095914329</v>
      </c>
      <c r="EV436" s="40">
        <v>-0.182871413323903</v>
      </c>
      <c r="EW436" s="40">
        <v>79.616390319501505</v>
      </c>
      <c r="EX436" s="40">
        <v>78.312069513981399</v>
      </c>
      <c r="EY436" s="40">
        <v>77.114891618926407</v>
      </c>
      <c r="EZ436" s="40">
        <v>75.482141147758398</v>
      </c>
      <c r="FA436" s="40">
        <v>73.989221464572495</v>
      </c>
      <c r="FB436" s="40">
        <v>72.957811649801201</v>
      </c>
      <c r="FC436" s="40">
        <v>72.148564619834502</v>
      </c>
      <c r="FD436" s="40">
        <v>72.390873718834399</v>
      </c>
      <c r="FE436" s="40">
        <v>75.949263386835895</v>
      </c>
      <c r="FF436" s="40">
        <v>79.758600312589195</v>
      </c>
      <c r="FG436" s="40">
        <v>84.114474579263003</v>
      </c>
      <c r="FH436" s="40">
        <v>87.743843382035806</v>
      </c>
      <c r="FI436" s="40">
        <v>91.279909679367506</v>
      </c>
      <c r="FJ436" s="40">
        <v>94.450596444096504</v>
      </c>
      <c r="FK436" s="40">
        <v>97.040010435970103</v>
      </c>
      <c r="FL436" s="40">
        <v>98.933140020334605</v>
      </c>
      <c r="FM436" s="40">
        <v>99.847935429053706</v>
      </c>
      <c r="FN436" s="40">
        <v>100.112846841215</v>
      </c>
      <c r="FO436" s="40">
        <v>98.825067852735799</v>
      </c>
      <c r="FP436" s="40">
        <v>95.525900146498699</v>
      </c>
      <c r="FQ436" s="40">
        <v>91.037969563603099</v>
      </c>
      <c r="FR436" s="40">
        <v>87.520124407361493</v>
      </c>
      <c r="FS436" s="40">
        <v>84.855446758622904</v>
      </c>
      <c r="FT436" s="40">
        <v>82.307836078454699</v>
      </c>
      <c r="FU436" s="40">
        <v>4.4308607248166199E-3</v>
      </c>
      <c r="FV436" s="40">
        <v>0</v>
      </c>
      <c r="FW436" s="40">
        <v>0</v>
      </c>
      <c r="FX436" s="41">
        <v>1</v>
      </c>
      <c r="FY436" s="22"/>
      <c r="FZ436" s="22"/>
    </row>
    <row r="437" spans="1:182" x14ac:dyDescent="0.2">
      <c r="A437" t="s">
        <v>42</v>
      </c>
      <c r="B437" t="s">
        <v>58</v>
      </c>
      <c r="C437" t="s">
        <v>3</v>
      </c>
      <c r="D437" t="s">
        <v>37</v>
      </c>
      <c r="E437" t="s">
        <v>1</v>
      </c>
      <c r="F437" s="22" t="s">
        <v>1</v>
      </c>
      <c r="G437" s="35">
        <v>43703</v>
      </c>
      <c r="H437" s="40">
        <v>9456</v>
      </c>
      <c r="I437" s="40">
        <v>7.6988802360347401</v>
      </c>
      <c r="J437" s="40">
        <v>6.6479176251603596</v>
      </c>
      <c r="K437" s="40">
        <v>6.1558586720966399</v>
      </c>
      <c r="L437" s="40">
        <v>5.9506432026196299</v>
      </c>
      <c r="M437" s="40">
        <v>5.7367843205034097</v>
      </c>
      <c r="N437" s="40">
        <v>5.7796848768283997</v>
      </c>
      <c r="O437" s="40">
        <v>6.2950698795127398</v>
      </c>
      <c r="P437" s="40">
        <v>6.9306221837454496</v>
      </c>
      <c r="Q437" s="40">
        <v>7.1626898243864501</v>
      </c>
      <c r="R437" s="40">
        <v>7.4736097988754198</v>
      </c>
      <c r="S437" s="40">
        <v>7.9564132045463003</v>
      </c>
      <c r="T437" s="40">
        <v>8.7551715210120005</v>
      </c>
      <c r="U437" s="40">
        <v>9.8656190201147496</v>
      </c>
      <c r="V437" s="40">
        <v>11.065436001706299</v>
      </c>
      <c r="W437" s="40">
        <v>12.2893064236893</v>
      </c>
      <c r="X437" s="40">
        <v>13.9176412454716</v>
      </c>
      <c r="Y437" s="40">
        <v>15.330052267519999</v>
      </c>
      <c r="Z437" s="40">
        <v>16.113562811478001</v>
      </c>
      <c r="AA437" s="40">
        <v>16.265566097759699</v>
      </c>
      <c r="AB437" s="40">
        <v>15.5851580245661</v>
      </c>
      <c r="AC437" s="40">
        <v>14.575483480193</v>
      </c>
      <c r="AD437" s="40">
        <v>13.866235187841101</v>
      </c>
      <c r="AE437" s="40">
        <v>11.747387808926501</v>
      </c>
      <c r="AF437" s="40">
        <v>9.7407316381470697</v>
      </c>
      <c r="AG437" s="40">
        <v>5.64822858475552E-2</v>
      </c>
      <c r="AH437" s="40">
        <v>1.8651540452221199E-2</v>
      </c>
      <c r="AI437" s="40">
        <v>5.7816066579112702E-2</v>
      </c>
      <c r="AJ437" s="40">
        <v>3.2916909659904001E-2</v>
      </c>
      <c r="AK437" s="40">
        <v>6.5532485131869905E-2</v>
      </c>
      <c r="AL437" s="40">
        <v>6.3944710856279396E-2</v>
      </c>
      <c r="AM437" s="40">
        <v>4.7041205131963297E-2</v>
      </c>
      <c r="AN437" s="40">
        <v>2.56768757994464E-2</v>
      </c>
      <c r="AO437" s="40">
        <v>7.0692908840589305E-2</v>
      </c>
      <c r="AP437" s="40">
        <v>-1.8763810977245401E-2</v>
      </c>
      <c r="AQ437" s="40">
        <v>-3.4478453563271602E-2</v>
      </c>
      <c r="AR437" s="40">
        <v>-5.2668561975252499E-2</v>
      </c>
      <c r="AS437" s="40">
        <v>-5.3077126423952098E-2</v>
      </c>
      <c r="AT437" s="40">
        <v>1.14028015779605E-2</v>
      </c>
      <c r="AU437" s="40">
        <v>1.4060699870190401</v>
      </c>
      <c r="AV437" s="40">
        <v>1.98219031334926</v>
      </c>
      <c r="AW437" s="40">
        <v>2.0149401082423499</v>
      </c>
      <c r="AX437" s="40">
        <v>2.2493990643414601</v>
      </c>
      <c r="AY437" s="40">
        <v>1.8774129027045601</v>
      </c>
      <c r="AZ437" s="40">
        <v>-0.164214641210396</v>
      </c>
      <c r="BA437" s="40">
        <v>-0.57885573331403894</v>
      </c>
      <c r="BB437" s="40">
        <v>-0.38298526039629399</v>
      </c>
      <c r="BC437" s="40">
        <v>-8.7069333543346297E-2</v>
      </c>
      <c r="BD437" s="40">
        <v>-9.9659358287952499E-2</v>
      </c>
      <c r="BE437" s="40">
        <v>0.13266424798183901</v>
      </c>
      <c r="BF437" s="40">
        <v>8.1539410003723306E-2</v>
      </c>
      <c r="BG437" s="40">
        <v>0.115269930275596</v>
      </c>
      <c r="BH437" s="40">
        <v>9.5039816368059707E-2</v>
      </c>
      <c r="BI437" s="40">
        <v>0.11579747440536101</v>
      </c>
      <c r="BJ437" s="40">
        <v>0.116635340907427</v>
      </c>
      <c r="BK437" s="40">
        <v>0.109189606497914</v>
      </c>
      <c r="BL437" s="40">
        <v>8.7518839718170302E-2</v>
      </c>
      <c r="BM437" s="40">
        <v>0.124513703010279</v>
      </c>
      <c r="BN437" s="40">
        <v>5.0930569939767703E-2</v>
      </c>
      <c r="BO437" s="40">
        <v>1.64374285723091E-2</v>
      </c>
      <c r="BP437" s="40">
        <v>-2.0208975697083301E-2</v>
      </c>
      <c r="BQ437" s="40">
        <v>-2.10809436301874E-2</v>
      </c>
      <c r="BR437" s="40">
        <v>9.5388066184722398E-2</v>
      </c>
      <c r="BS437" s="40">
        <v>1.4964474040089899</v>
      </c>
      <c r="BT437" s="40">
        <v>2.0790818349868698</v>
      </c>
      <c r="BU437" s="40">
        <v>2.1288941181649501</v>
      </c>
      <c r="BV437" s="40">
        <v>2.3975735897261599</v>
      </c>
      <c r="BW437" s="40">
        <v>2.0309280203260198</v>
      </c>
      <c r="BX437" s="40">
        <v>-1.88675070783406E-2</v>
      </c>
      <c r="BY437" s="40">
        <v>-0.45015267378282098</v>
      </c>
      <c r="BZ437" s="40">
        <v>-0.24965510723656201</v>
      </c>
      <c r="CA437" s="40">
        <v>-7.4738825559197298E-3</v>
      </c>
      <c r="CB437" s="40">
        <v>-3.8614360520002902E-2</v>
      </c>
      <c r="CC437" s="40">
        <v>0.18542764288521499</v>
      </c>
      <c r="CD437" s="40">
        <v>0.12509535688166101</v>
      </c>
      <c r="CE437" s="40">
        <v>0.15506230125179701</v>
      </c>
      <c r="CF437" s="40">
        <v>0.13806595231097901</v>
      </c>
      <c r="CG437" s="40">
        <v>0.15061085285545001</v>
      </c>
      <c r="CH437" s="40">
        <v>0.15312871077096399</v>
      </c>
      <c r="CI437" s="40">
        <v>0.15223339996315899</v>
      </c>
      <c r="CJ437" s="40">
        <v>0.13035039554095701</v>
      </c>
      <c r="CK437" s="40">
        <v>0.16178982109953399</v>
      </c>
      <c r="CL437" s="40">
        <v>9.9200685854986995E-2</v>
      </c>
      <c r="CM437" s="40">
        <v>5.1701613435886397E-2</v>
      </c>
      <c r="CN437" s="40">
        <v>2.2724348785118399E-3</v>
      </c>
      <c r="CO437" s="40">
        <v>1.0795151037612701E-3</v>
      </c>
      <c r="CP437" s="40">
        <v>0.153556004609571</v>
      </c>
      <c r="CQ437" s="40">
        <v>1.55904252770222</v>
      </c>
      <c r="CR437" s="40">
        <v>2.1461886077153398</v>
      </c>
      <c r="CS437" s="40">
        <v>2.2078183183026501</v>
      </c>
      <c r="CT437" s="40">
        <v>2.5001988146279799</v>
      </c>
      <c r="CU437" s="40">
        <v>2.1372521231421402</v>
      </c>
      <c r="CV437" s="40">
        <v>8.1799475254902498E-2</v>
      </c>
      <c r="CW437" s="40">
        <v>-0.36101332681577197</v>
      </c>
      <c r="CX437" s="40">
        <v>-0.157311049317781</v>
      </c>
      <c r="CY437" s="40">
        <v>4.7653684328734999E-2</v>
      </c>
      <c r="CZ437" s="40">
        <v>3.6652189745317301E-3</v>
      </c>
      <c r="DA437" s="40">
        <v>0.23819103778859199</v>
      </c>
      <c r="DB437" s="40">
        <v>0.168651303759599</v>
      </c>
      <c r="DC437" s="40">
        <v>0.19485467222799799</v>
      </c>
      <c r="DD437" s="40">
        <v>0.181092088253899</v>
      </c>
      <c r="DE437" s="40">
        <v>0.18542423130553901</v>
      </c>
      <c r="DF437" s="40">
        <v>0.189622080634502</v>
      </c>
      <c r="DG437" s="40">
        <v>0.19527719342840499</v>
      </c>
      <c r="DH437" s="40">
        <v>0.17318195136374401</v>
      </c>
      <c r="DI437" s="40">
        <v>0.19906593918878901</v>
      </c>
      <c r="DJ437" s="40">
        <v>0.14747080177020599</v>
      </c>
      <c r="DK437" s="40">
        <v>8.6965798299463701E-2</v>
      </c>
      <c r="DL437" s="40">
        <v>2.4753845454106901E-2</v>
      </c>
      <c r="DM437" s="40">
        <v>2.3239973837709899E-2</v>
      </c>
      <c r="DN437" s="40">
        <v>0.21172394303441999</v>
      </c>
      <c r="DO437" s="40">
        <v>1.62163765139544</v>
      </c>
      <c r="DP437" s="40">
        <v>2.2132953804438</v>
      </c>
      <c r="DQ437" s="40">
        <v>2.28674251844035</v>
      </c>
      <c r="DR437" s="40">
        <v>2.6028240395297999</v>
      </c>
      <c r="DS437" s="40">
        <v>2.2435762259582601</v>
      </c>
      <c r="DT437" s="40">
        <v>0.182466457588146</v>
      </c>
      <c r="DU437" s="40">
        <v>-0.27187397984872402</v>
      </c>
      <c r="DV437" s="40">
        <v>-6.4966991399000806E-2</v>
      </c>
      <c r="DW437" s="40">
        <v>0.10278125121339</v>
      </c>
      <c r="DX437" s="40">
        <v>4.5944798469066399E-2</v>
      </c>
      <c r="DY437" s="40">
        <v>0.31437299992287498</v>
      </c>
      <c r="DZ437" s="40">
        <v>0.23153917331110099</v>
      </c>
      <c r="EA437" s="40">
        <v>0.25230853592447999</v>
      </c>
      <c r="EB437" s="40">
        <v>0.24321499496205501</v>
      </c>
      <c r="EC437" s="40">
        <v>0.23568922057903</v>
      </c>
      <c r="ED437" s="40">
        <v>0.242312710685649</v>
      </c>
      <c r="EE437" s="40">
        <v>0.25742559479435601</v>
      </c>
      <c r="EF437" s="40">
        <v>0.23502391528246799</v>
      </c>
      <c r="EG437" s="40">
        <v>0.252886733358479</v>
      </c>
      <c r="EH437" s="40">
        <v>0.21716518268721899</v>
      </c>
      <c r="EI437" s="40">
        <v>0.13788168043504401</v>
      </c>
      <c r="EJ437" s="40">
        <v>5.72134317322762E-2</v>
      </c>
      <c r="EK437" s="40">
        <v>5.5236156631474603E-2</v>
      </c>
      <c r="EL437" s="40">
        <v>0.29570920764118203</v>
      </c>
      <c r="EM437" s="40">
        <v>1.7120150683853901</v>
      </c>
      <c r="EN437" s="40">
        <v>2.3101869020814099</v>
      </c>
      <c r="EO437" s="40">
        <v>2.4006965283629502</v>
      </c>
      <c r="EP437" s="40">
        <v>2.7509985649145001</v>
      </c>
      <c r="EQ437" s="40">
        <v>2.3970913435797199</v>
      </c>
      <c r="ER437" s="40">
        <v>0.32781359172020103</v>
      </c>
      <c r="ES437" s="40">
        <v>-0.143170920317505</v>
      </c>
      <c r="ET437" s="40">
        <v>6.8363161760731095E-2</v>
      </c>
      <c r="EU437" s="40">
        <v>0.182376702200816</v>
      </c>
      <c r="EV437" s="40">
        <v>0.106989796237016</v>
      </c>
      <c r="EW437" s="40">
        <v>68.539011007971297</v>
      </c>
      <c r="EX437" s="40">
        <v>67.055730011387595</v>
      </c>
      <c r="EY437" s="40">
        <v>65.297249732565007</v>
      </c>
      <c r="EZ437" s="40">
        <v>63.851754718934401</v>
      </c>
      <c r="FA437" s="40">
        <v>62.742192622243699</v>
      </c>
      <c r="FB437" s="40">
        <v>62.131336485040897</v>
      </c>
      <c r="FC437" s="40">
        <v>61.730770557990297</v>
      </c>
      <c r="FD437" s="40">
        <v>61.812502156734197</v>
      </c>
      <c r="FE437" s="40">
        <v>65.292919010317803</v>
      </c>
      <c r="FF437" s="40">
        <v>69.9898202146382</v>
      </c>
      <c r="FG437" s="40">
        <v>75.252976293177795</v>
      </c>
      <c r="FH437" s="40">
        <v>79.868525483971197</v>
      </c>
      <c r="FI437" s="40">
        <v>84.431933469063793</v>
      </c>
      <c r="FJ437" s="40">
        <v>87.503278235964004</v>
      </c>
      <c r="FK437" s="40">
        <v>89.949842989751204</v>
      </c>
      <c r="FL437" s="40">
        <v>91.321715725180297</v>
      </c>
      <c r="FM437" s="40">
        <v>91.140515545740001</v>
      </c>
      <c r="FN437" s="40">
        <v>89.135218606577197</v>
      </c>
      <c r="FO437" s="40">
        <v>86.260360951033505</v>
      </c>
      <c r="FP437" s="40">
        <v>82.216881189827106</v>
      </c>
      <c r="FQ437" s="40">
        <v>76.716674143345202</v>
      </c>
      <c r="FR437" s="40">
        <v>73.367110666344601</v>
      </c>
      <c r="FS437" s="40">
        <v>70.950257082715098</v>
      </c>
      <c r="FT437" s="40">
        <v>69.330411677421594</v>
      </c>
      <c r="FU437" s="40">
        <v>1.6842026856433399E-2</v>
      </c>
      <c r="FV437" s="40">
        <v>0</v>
      </c>
      <c r="FW437" s="40">
        <v>0</v>
      </c>
      <c r="FX437" s="41">
        <v>1</v>
      </c>
      <c r="FY437" s="22"/>
      <c r="FZ437" s="22"/>
    </row>
    <row r="438" spans="1:182" x14ac:dyDescent="0.2">
      <c r="A438" t="s">
        <v>42</v>
      </c>
      <c r="B438" t="s">
        <v>58</v>
      </c>
      <c r="C438" t="s">
        <v>3</v>
      </c>
      <c r="D438" t="s">
        <v>37</v>
      </c>
      <c r="E438" t="s">
        <v>1</v>
      </c>
      <c r="F438" s="22" t="s">
        <v>77</v>
      </c>
      <c r="G438" s="35">
        <v>43703</v>
      </c>
      <c r="H438" s="40">
        <v>7446</v>
      </c>
      <c r="I438" s="40">
        <v>6.1748190096781999</v>
      </c>
      <c r="J438" s="40">
        <v>5.3625496638546197</v>
      </c>
      <c r="K438" s="40">
        <v>4.9770305937400003</v>
      </c>
      <c r="L438" s="40">
        <v>4.7972763322640199</v>
      </c>
      <c r="M438" s="40">
        <v>4.61203433905815</v>
      </c>
      <c r="N438" s="40">
        <v>4.6390885159579103</v>
      </c>
      <c r="O438" s="40">
        <v>5.0360369407198098</v>
      </c>
      <c r="P438" s="40">
        <v>5.5221831029333304</v>
      </c>
      <c r="Q438" s="40">
        <v>5.6648518829624601</v>
      </c>
      <c r="R438" s="40">
        <v>5.8798161560325397</v>
      </c>
      <c r="S438" s="40">
        <v>6.2243007076007801</v>
      </c>
      <c r="T438" s="40">
        <v>6.8055739826545203</v>
      </c>
      <c r="U438" s="40">
        <v>7.6288024608838398</v>
      </c>
      <c r="V438" s="40">
        <v>8.5271767958864793</v>
      </c>
      <c r="W438" s="40">
        <v>9.4221206274483809</v>
      </c>
      <c r="X438" s="40">
        <v>10.542432761357601</v>
      </c>
      <c r="Y438" s="40">
        <v>11.502035880715599</v>
      </c>
      <c r="Z438" s="40">
        <v>12.099581596528299</v>
      </c>
      <c r="AA438" s="40">
        <v>12.228955712644501</v>
      </c>
      <c r="AB438" s="40">
        <v>11.763636650175</v>
      </c>
      <c r="AC438" s="40">
        <v>11.1500250382398</v>
      </c>
      <c r="AD438" s="40">
        <v>10.739831262395899</v>
      </c>
      <c r="AE438" s="40">
        <v>9.1892697405986201</v>
      </c>
      <c r="AF438" s="40">
        <v>7.6895054883488099</v>
      </c>
      <c r="AG438" s="40">
        <v>2.5063613790631201E-2</v>
      </c>
      <c r="AH438" s="40">
        <v>-3.1470960235889599E-2</v>
      </c>
      <c r="AI438" s="40">
        <v>-4.0646192622518802E-3</v>
      </c>
      <c r="AJ438" s="40">
        <v>-3.4726144662301998E-2</v>
      </c>
      <c r="AK438" s="40">
        <v>-1.28248895670365E-2</v>
      </c>
      <c r="AL438" s="40">
        <v>-1.37772841409143E-2</v>
      </c>
      <c r="AM438" s="40">
        <v>-4.43025424512253E-2</v>
      </c>
      <c r="AN438" s="40">
        <v>-5.1409560431515698E-2</v>
      </c>
      <c r="AO438" s="40">
        <v>9.1552355588811196E-3</v>
      </c>
      <c r="AP438" s="40">
        <v>-6.1283406346359599E-2</v>
      </c>
      <c r="AQ438" s="40">
        <v>-5.4693184113657901E-2</v>
      </c>
      <c r="AR438" s="40">
        <v>-3.7740258679681803E-2</v>
      </c>
      <c r="AS438" s="40">
        <v>-4.3853199650980799E-2</v>
      </c>
      <c r="AT438" s="40">
        <v>-2.8501439160176702E-2</v>
      </c>
      <c r="AU438" s="40">
        <v>0.76914348844437597</v>
      </c>
      <c r="AV438" s="40">
        <v>1.0955746256696399</v>
      </c>
      <c r="AW438" s="40">
        <v>0.98557204248584396</v>
      </c>
      <c r="AX438" s="40">
        <v>1.22492994876727</v>
      </c>
      <c r="AY438" s="40">
        <v>1.24911209498261</v>
      </c>
      <c r="AZ438" s="40">
        <v>0.25176335251729298</v>
      </c>
      <c r="BA438" s="40">
        <v>-0.20553907152171699</v>
      </c>
      <c r="BB438" s="40">
        <v>-0.13687067909949999</v>
      </c>
      <c r="BC438" s="40">
        <v>-7.3599328294675997E-2</v>
      </c>
      <c r="BD438" s="40">
        <v>-0.13979144700676199</v>
      </c>
      <c r="BE438" s="40">
        <v>9.6794203575626694E-2</v>
      </c>
      <c r="BF438" s="40">
        <v>3.6159905057567603E-2</v>
      </c>
      <c r="BG438" s="40">
        <v>6.0694494253189998E-2</v>
      </c>
      <c r="BH438" s="40">
        <v>2.8630047436233701E-2</v>
      </c>
      <c r="BI438" s="40">
        <v>3.9187526861697103E-2</v>
      </c>
      <c r="BJ438" s="40">
        <v>4.0234783433534503E-2</v>
      </c>
      <c r="BK438" s="40">
        <v>1.7202674619926601E-2</v>
      </c>
      <c r="BL438" s="40">
        <v>8.8129446168662903E-3</v>
      </c>
      <c r="BM438" s="40">
        <v>7.07150943057578E-2</v>
      </c>
      <c r="BN438" s="40">
        <v>6.3760431656080798E-3</v>
      </c>
      <c r="BO438" s="40">
        <v>-4.7041937808141102E-3</v>
      </c>
      <c r="BP438" s="40">
        <v>-1.25561127619425E-2</v>
      </c>
      <c r="BQ438" s="40">
        <v>-1.9468208596467598E-2</v>
      </c>
      <c r="BR438" s="40">
        <v>3.7345795736092098E-2</v>
      </c>
      <c r="BS438" s="40">
        <v>0.851373598438388</v>
      </c>
      <c r="BT438" s="40">
        <v>1.1884671797594</v>
      </c>
      <c r="BU438" s="40">
        <v>1.0847767146976799</v>
      </c>
      <c r="BV438" s="40">
        <v>1.32174411151375</v>
      </c>
      <c r="BW438" s="40">
        <v>1.3354247607723599</v>
      </c>
      <c r="BX438" s="40">
        <v>0.32659279034083599</v>
      </c>
      <c r="BY438" s="40">
        <v>-9.7746233257552995E-2</v>
      </c>
      <c r="BZ438" s="40">
        <v>-3.0241096205505798E-2</v>
      </c>
      <c r="CA438" s="40">
        <v>-5.3635611150966E-3</v>
      </c>
      <c r="CB438" s="40">
        <v>-6.77634203926471E-2</v>
      </c>
      <c r="CC438" s="40">
        <v>0.146474591549969</v>
      </c>
      <c r="CD438" s="40">
        <v>8.3000836337937894E-2</v>
      </c>
      <c r="CE438" s="40">
        <v>0.105546459000238</v>
      </c>
      <c r="CF438" s="40">
        <v>7.2510353083610299E-2</v>
      </c>
      <c r="CG438" s="40">
        <v>7.5211168036372594E-2</v>
      </c>
      <c r="CH438" s="40">
        <v>7.7643376900254996E-2</v>
      </c>
      <c r="CI438" s="40">
        <v>5.9801000601906899E-2</v>
      </c>
      <c r="CJ438" s="40">
        <v>5.0522868159363403E-2</v>
      </c>
      <c r="CK438" s="40">
        <v>0.113351264945892</v>
      </c>
      <c r="CL438" s="40">
        <v>5.32367717886435E-2</v>
      </c>
      <c r="CM438" s="40">
        <v>2.9918028643750399E-2</v>
      </c>
      <c r="CN438" s="40">
        <v>4.88634998297481E-3</v>
      </c>
      <c r="CO438" s="40">
        <v>-2.5792380753791302E-3</v>
      </c>
      <c r="CP438" s="40">
        <v>8.2951390036789696E-2</v>
      </c>
      <c r="CQ438" s="40">
        <v>0.90832592212512098</v>
      </c>
      <c r="CR438" s="40">
        <v>1.25280427974617</v>
      </c>
      <c r="CS438" s="40">
        <v>1.1534855684673699</v>
      </c>
      <c r="CT438" s="40">
        <v>1.3887973057098799</v>
      </c>
      <c r="CU438" s="40">
        <v>1.39520465016666</v>
      </c>
      <c r="CV438" s="40">
        <v>0.37841943102674902</v>
      </c>
      <c r="CW438" s="40">
        <v>-2.3089241841885901E-2</v>
      </c>
      <c r="CX438" s="40">
        <v>4.3610228084371601E-2</v>
      </c>
      <c r="CY438" s="40">
        <v>4.1896323368907501E-2</v>
      </c>
      <c r="CZ438" s="40">
        <v>-1.7877028576530202E-2</v>
      </c>
      <c r="DA438" s="40">
        <v>0.19615497952431099</v>
      </c>
      <c r="DB438" s="40">
        <v>0.12984176761830801</v>
      </c>
      <c r="DC438" s="40">
        <v>0.15039842374728701</v>
      </c>
      <c r="DD438" s="40">
        <v>0.116390658730987</v>
      </c>
      <c r="DE438" s="40">
        <v>0.111234809211048</v>
      </c>
      <c r="DF438" s="40">
        <v>0.115051970366975</v>
      </c>
      <c r="DG438" s="40">
        <v>0.10239932658388699</v>
      </c>
      <c r="DH438" s="40">
        <v>9.2232791701860495E-2</v>
      </c>
      <c r="DI438" s="40">
        <v>0.15598743558602601</v>
      </c>
      <c r="DJ438" s="40">
        <v>0.100097500411679</v>
      </c>
      <c r="DK438" s="40">
        <v>6.4540251068314805E-2</v>
      </c>
      <c r="DL438" s="40">
        <v>2.2328812727892101E-2</v>
      </c>
      <c r="DM438" s="40">
        <v>1.43097324457093E-2</v>
      </c>
      <c r="DN438" s="40">
        <v>0.128556984337487</v>
      </c>
      <c r="DO438" s="40">
        <v>0.96527824581185395</v>
      </c>
      <c r="DP438" s="40">
        <v>1.3171413797329301</v>
      </c>
      <c r="DQ438" s="40">
        <v>1.22219442223707</v>
      </c>
      <c r="DR438" s="40">
        <v>1.45585049990601</v>
      </c>
      <c r="DS438" s="40">
        <v>1.45498453956095</v>
      </c>
      <c r="DT438" s="40">
        <v>0.43024607171266099</v>
      </c>
      <c r="DU438" s="40">
        <v>5.1567749573781303E-2</v>
      </c>
      <c r="DV438" s="40">
        <v>0.117461552374249</v>
      </c>
      <c r="DW438" s="40">
        <v>8.9156207852911604E-2</v>
      </c>
      <c r="DX438" s="40">
        <v>3.2009363239586697E-2</v>
      </c>
      <c r="DY438" s="40">
        <v>0.26788556930930602</v>
      </c>
      <c r="DZ438" s="40">
        <v>0.19747263291176501</v>
      </c>
      <c r="EA438" s="40">
        <v>0.21515753726272899</v>
      </c>
      <c r="EB438" s="40">
        <v>0.17974685082952299</v>
      </c>
      <c r="EC438" s="40">
        <v>0.163247225639782</v>
      </c>
      <c r="ED438" s="40">
        <v>0.16906403794142399</v>
      </c>
      <c r="EE438" s="40">
        <v>0.16390454365503901</v>
      </c>
      <c r="EF438" s="40">
        <v>0.152455296750242</v>
      </c>
      <c r="EG438" s="40">
        <v>0.21754729433290201</v>
      </c>
      <c r="EH438" s="40">
        <v>0.16775694992364701</v>
      </c>
      <c r="EI438" s="40">
        <v>0.114529241401159</v>
      </c>
      <c r="EJ438" s="40">
        <v>4.7512958645631397E-2</v>
      </c>
      <c r="EK438" s="40">
        <v>3.86947235002226E-2</v>
      </c>
      <c r="EL438" s="40">
        <v>0.194404219233756</v>
      </c>
      <c r="EM438" s="40">
        <v>1.04750835580587</v>
      </c>
      <c r="EN438" s="40">
        <v>1.4100339338226999</v>
      </c>
      <c r="EO438" s="40">
        <v>1.32139909444891</v>
      </c>
      <c r="EP438" s="40">
        <v>1.55266466265249</v>
      </c>
      <c r="EQ438" s="40">
        <v>1.5412972053506999</v>
      </c>
      <c r="ER438" s="40">
        <v>0.50507550953620495</v>
      </c>
      <c r="ES438" s="40">
        <v>0.15936058783794499</v>
      </c>
      <c r="ET438" s="40">
        <v>0.22409113526824301</v>
      </c>
      <c r="EU438" s="40">
        <v>0.157391975032491</v>
      </c>
      <c r="EV438" s="40">
        <v>0.10403738985370101</v>
      </c>
      <c r="EW438" s="40">
        <v>68.122230066282299</v>
      </c>
      <c r="EX438" s="40">
        <v>66.649880378083694</v>
      </c>
      <c r="EY438" s="40">
        <v>64.983821626073606</v>
      </c>
      <c r="EZ438" s="40">
        <v>63.604796642742301</v>
      </c>
      <c r="FA438" s="40">
        <v>62.522041808840299</v>
      </c>
      <c r="FB438" s="40">
        <v>61.937149468564897</v>
      </c>
      <c r="FC438" s="40">
        <v>61.549044985684603</v>
      </c>
      <c r="FD438" s="40">
        <v>61.635564968427701</v>
      </c>
      <c r="FE438" s="40">
        <v>65.1427030631055</v>
      </c>
      <c r="FF438" s="40">
        <v>69.781523316468594</v>
      </c>
      <c r="FG438" s="40">
        <v>74.942581480174098</v>
      </c>
      <c r="FH438" s="40">
        <v>79.503765148840998</v>
      </c>
      <c r="FI438" s="40">
        <v>84.048593952229695</v>
      </c>
      <c r="FJ438" s="40">
        <v>87.092265756755694</v>
      </c>
      <c r="FK438" s="40">
        <v>89.498156645879902</v>
      </c>
      <c r="FL438" s="40">
        <v>90.770286700396099</v>
      </c>
      <c r="FM438" s="40">
        <v>90.549750951092307</v>
      </c>
      <c r="FN438" s="40">
        <v>88.572381064439</v>
      </c>
      <c r="FO438" s="40">
        <v>85.660058046044597</v>
      </c>
      <c r="FP438" s="40">
        <v>81.642918774757803</v>
      </c>
      <c r="FQ438" s="40">
        <v>76.198513550613796</v>
      </c>
      <c r="FR438" s="40">
        <v>72.892203004275004</v>
      </c>
      <c r="FS438" s="40">
        <v>70.536435659097194</v>
      </c>
      <c r="FT438" s="40">
        <v>68.947131035023702</v>
      </c>
      <c r="FU438" s="40">
        <v>1.6228262317395999E-2</v>
      </c>
      <c r="FV438" s="40">
        <v>0</v>
      </c>
      <c r="FW438" s="40">
        <v>0</v>
      </c>
      <c r="FX438" s="41">
        <v>1</v>
      </c>
      <c r="FY438" s="22"/>
      <c r="FZ438" s="22"/>
    </row>
    <row r="439" spans="1:182" x14ac:dyDescent="0.2">
      <c r="A439" t="s">
        <v>42</v>
      </c>
      <c r="B439" t="s">
        <v>58</v>
      </c>
      <c r="C439" t="s">
        <v>3</v>
      </c>
      <c r="D439" t="s">
        <v>37</v>
      </c>
      <c r="E439" t="s">
        <v>1</v>
      </c>
      <c r="F439" s="22" t="s">
        <v>78</v>
      </c>
      <c r="G439" s="35">
        <v>43703</v>
      </c>
      <c r="H439" s="40">
        <v>2010</v>
      </c>
      <c r="I439" s="40">
        <v>1.5305527697202701</v>
      </c>
      <c r="J439" s="40">
        <v>1.29880207596542</v>
      </c>
      <c r="K439" s="40">
        <v>1.13221195726387</v>
      </c>
      <c r="L439" s="40">
        <v>1.03821185062576</v>
      </c>
      <c r="M439" s="40">
        <v>1.0039149056602801</v>
      </c>
      <c r="N439" s="40">
        <v>1.03021133153844</v>
      </c>
      <c r="O439" s="40">
        <v>1.14448028790812</v>
      </c>
      <c r="P439" s="40">
        <v>1.28759430724532</v>
      </c>
      <c r="Q439" s="40">
        <v>1.4113488172139399</v>
      </c>
      <c r="R439" s="40">
        <v>1.54081602637628</v>
      </c>
      <c r="S439" s="40">
        <v>1.70821706957154</v>
      </c>
      <c r="T439" s="40">
        <v>1.94460373778678</v>
      </c>
      <c r="U439" s="40">
        <v>2.2427081504330899</v>
      </c>
      <c r="V439" s="40">
        <v>2.5478771600698198</v>
      </c>
      <c r="W439" s="40">
        <v>2.8828840183487201</v>
      </c>
      <c r="X439" s="40">
        <v>3.3836590903483699</v>
      </c>
      <c r="Y439" s="40">
        <v>3.7833331954859202</v>
      </c>
      <c r="Z439" s="40">
        <v>3.9494380864908099</v>
      </c>
      <c r="AA439" s="40">
        <v>3.9598795417555199</v>
      </c>
      <c r="AB439" s="40">
        <v>3.7549614472159401</v>
      </c>
      <c r="AC439" s="40">
        <v>3.37556360397453</v>
      </c>
      <c r="AD439" s="40">
        <v>3.0699103936787</v>
      </c>
      <c r="AE439" s="40">
        <v>2.5014027633569902</v>
      </c>
      <c r="AF439" s="40">
        <v>2.01205793750368</v>
      </c>
      <c r="AG439" s="40">
        <v>-4.0222864712405701E-2</v>
      </c>
      <c r="AH439" s="40">
        <v>-3.23601113868986E-2</v>
      </c>
      <c r="AI439" s="40">
        <v>-2.3332047818778401E-2</v>
      </c>
      <c r="AJ439" s="40">
        <v>-9.9391850408536396E-3</v>
      </c>
      <c r="AK439" s="40">
        <v>-1.9932042418291701E-3</v>
      </c>
      <c r="AL439" s="40">
        <v>1.9430128872185402E-2</v>
      </c>
      <c r="AM439" s="40">
        <v>1.8275356045839599E-2</v>
      </c>
      <c r="AN439" s="40">
        <v>-1.6972601616427601E-3</v>
      </c>
      <c r="AO439" s="40">
        <v>-2.26843537058267E-2</v>
      </c>
      <c r="AP439" s="40">
        <v>-1.6748307486854901E-2</v>
      </c>
      <c r="AQ439" s="40">
        <v>-2.0719027329549999E-2</v>
      </c>
      <c r="AR439" s="40">
        <v>-3.4447379099014602E-2</v>
      </c>
      <c r="AS439" s="40">
        <v>-1.5106189066094899E-2</v>
      </c>
      <c r="AT439" s="40">
        <v>2.5020558914465599E-2</v>
      </c>
      <c r="AU439" s="40">
        <v>0.59232865000024004</v>
      </c>
      <c r="AV439" s="40">
        <v>0.80477981663561204</v>
      </c>
      <c r="AW439" s="40">
        <v>0.91096605680555098</v>
      </c>
      <c r="AX439" s="40">
        <v>0.94486958223237205</v>
      </c>
      <c r="AY439" s="40">
        <v>0.54865860353557405</v>
      </c>
      <c r="AZ439" s="40">
        <v>-0.48029997279342701</v>
      </c>
      <c r="BA439" s="40">
        <v>-0.48866550460116598</v>
      </c>
      <c r="BB439" s="40">
        <v>-0.337541336761494</v>
      </c>
      <c r="BC439" s="40">
        <v>-0.116589698954483</v>
      </c>
      <c r="BD439" s="40">
        <v>-5.7245321681963598E-2</v>
      </c>
      <c r="BE439" s="40">
        <v>-1.55469865447108E-2</v>
      </c>
      <c r="BF439" s="40">
        <v>-1.22919232873925E-2</v>
      </c>
      <c r="BG439" s="40">
        <v>-9.9676053707878198E-3</v>
      </c>
      <c r="BH439" s="40">
        <v>2.6326339391186402E-3</v>
      </c>
      <c r="BI439" s="40">
        <v>1.34484442328839E-2</v>
      </c>
      <c r="BJ439" s="40">
        <v>2.5382069094899699E-2</v>
      </c>
      <c r="BK439" s="40">
        <v>3.3151340421027901E-2</v>
      </c>
      <c r="BL439" s="40">
        <v>1.69610980476524E-2</v>
      </c>
      <c r="BM439" s="40">
        <v>-4.4311175352628801E-3</v>
      </c>
      <c r="BN439" s="40">
        <v>1.1675085571728201E-3</v>
      </c>
      <c r="BO439" s="40">
        <v>-6.9630809517918901E-3</v>
      </c>
      <c r="BP439" s="40">
        <v>-1.9705306137158499E-2</v>
      </c>
      <c r="BQ439" s="40">
        <v>9.1633354813692297E-5</v>
      </c>
      <c r="BR439" s="40">
        <v>6.1749550005559102E-2</v>
      </c>
      <c r="BS439" s="40">
        <v>0.63706099705309804</v>
      </c>
      <c r="BT439" s="40">
        <v>0.87421004896549004</v>
      </c>
      <c r="BU439" s="40">
        <v>0.99633959014112705</v>
      </c>
      <c r="BV439" s="40">
        <v>1.04646434836302</v>
      </c>
      <c r="BW439" s="40">
        <v>0.66410624267583995</v>
      </c>
      <c r="BX439" s="40">
        <v>-0.37327747192263</v>
      </c>
      <c r="BY439" s="40">
        <v>-0.401875432633922</v>
      </c>
      <c r="BZ439" s="40">
        <v>-0.27113021968034501</v>
      </c>
      <c r="CA439" s="40">
        <v>-6.4577676569213704E-2</v>
      </c>
      <c r="CB439" s="40">
        <v>-3.0622939753958901E-2</v>
      </c>
      <c r="CC439" s="40">
        <v>1.5434515048465599E-3</v>
      </c>
      <c r="CD439" s="40">
        <v>1.6072426572054401E-3</v>
      </c>
      <c r="CE439" s="40">
        <v>-7.1143324301003899E-4</v>
      </c>
      <c r="CF439" s="40">
        <v>1.1339837467492101E-2</v>
      </c>
      <c r="CG439" s="40">
        <v>2.4143282927039302E-2</v>
      </c>
      <c r="CH439" s="40">
        <v>2.9504364761934399E-2</v>
      </c>
      <c r="CI439" s="40">
        <v>4.3454401883017899E-2</v>
      </c>
      <c r="CJ439" s="40">
        <v>2.9883820105012799E-2</v>
      </c>
      <c r="CK439" s="40">
        <v>8.2110182321833407E-3</v>
      </c>
      <c r="CL439" s="40">
        <v>1.3575948172853E-2</v>
      </c>
      <c r="CM439" s="40">
        <v>2.5642456051162099E-3</v>
      </c>
      <c r="CN439" s="40">
        <v>-9.4949913121119695E-3</v>
      </c>
      <c r="CO439" s="40">
        <v>1.0617598866864E-2</v>
      </c>
      <c r="CP439" s="40">
        <v>8.71879373488256E-2</v>
      </c>
      <c r="CQ439" s="40">
        <v>0.66804248435509805</v>
      </c>
      <c r="CR439" s="40">
        <v>0.92229721637392803</v>
      </c>
      <c r="CS439" s="40">
        <v>1.05546903925851</v>
      </c>
      <c r="CT439" s="40">
        <v>1.1168285739000099</v>
      </c>
      <c r="CU439" s="40">
        <v>0.74406492585970496</v>
      </c>
      <c r="CV439" s="40">
        <v>-0.29915401383895301</v>
      </c>
      <c r="CW439" s="40">
        <v>-0.34176489317540398</v>
      </c>
      <c r="CX439" s="40">
        <v>-0.22513408229613699</v>
      </c>
      <c r="CY439" s="40">
        <v>-2.85543083078416E-2</v>
      </c>
      <c r="CZ439" s="40">
        <v>-1.21843591295871E-2</v>
      </c>
      <c r="DA439" s="40">
        <v>1.8633889554403898E-2</v>
      </c>
      <c r="DB439" s="40">
        <v>1.55064086018034E-2</v>
      </c>
      <c r="DC439" s="40">
        <v>8.5447388847677396E-3</v>
      </c>
      <c r="DD439" s="40">
        <v>2.00470409958655E-2</v>
      </c>
      <c r="DE439" s="40">
        <v>3.4838121621194602E-2</v>
      </c>
      <c r="DF439" s="40">
        <v>3.3626660428969099E-2</v>
      </c>
      <c r="DG439" s="40">
        <v>5.3757463345008E-2</v>
      </c>
      <c r="DH439" s="40">
        <v>4.2806542162373201E-2</v>
      </c>
      <c r="DI439" s="40">
        <v>2.0853153999629601E-2</v>
      </c>
      <c r="DJ439" s="40">
        <v>2.5984387788533101E-2</v>
      </c>
      <c r="DK439" s="40">
        <v>1.20915721620243E-2</v>
      </c>
      <c r="DL439" s="40">
        <v>7.1532351293453699E-4</v>
      </c>
      <c r="DM439" s="40">
        <v>2.1143564378914299E-2</v>
      </c>
      <c r="DN439" s="40">
        <v>0.11262632469209199</v>
      </c>
      <c r="DO439" s="40">
        <v>0.69902397165709895</v>
      </c>
      <c r="DP439" s="40">
        <v>0.97038438378236502</v>
      </c>
      <c r="DQ439" s="40">
        <v>1.1145984883758999</v>
      </c>
      <c r="DR439" s="40">
        <v>1.187192799437</v>
      </c>
      <c r="DS439" s="40">
        <v>0.82402360904357097</v>
      </c>
      <c r="DT439" s="40">
        <v>-0.225030555755275</v>
      </c>
      <c r="DU439" s="40">
        <v>-0.28165435371688602</v>
      </c>
      <c r="DV439" s="40">
        <v>-0.179137944911929</v>
      </c>
      <c r="DW439" s="40">
        <v>7.4690599535305099E-3</v>
      </c>
      <c r="DX439" s="40">
        <v>6.2542214947846802E-3</v>
      </c>
      <c r="DY439" s="40">
        <v>4.3309767722098901E-2</v>
      </c>
      <c r="DZ439" s="40">
        <v>3.5574596701309497E-2</v>
      </c>
      <c r="EA439" s="40">
        <v>2.19091813327583E-2</v>
      </c>
      <c r="EB439" s="40">
        <v>3.26188599758378E-2</v>
      </c>
      <c r="EC439" s="40">
        <v>5.02797700959077E-2</v>
      </c>
      <c r="ED439" s="40">
        <v>3.95786006516834E-2</v>
      </c>
      <c r="EE439" s="40">
        <v>6.8633447720196306E-2</v>
      </c>
      <c r="EF439" s="40">
        <v>6.14649003716684E-2</v>
      </c>
      <c r="EG439" s="40">
        <v>3.9106390170193399E-2</v>
      </c>
      <c r="EH439" s="40">
        <v>4.3900203832560901E-2</v>
      </c>
      <c r="EI439" s="40">
        <v>2.58475185397825E-2</v>
      </c>
      <c r="EJ439" s="40">
        <v>1.54573964747907E-2</v>
      </c>
      <c r="EK439" s="40">
        <v>3.6341386799822899E-2</v>
      </c>
      <c r="EL439" s="40">
        <v>0.14935531578318501</v>
      </c>
      <c r="EM439" s="40">
        <v>0.74375631870995595</v>
      </c>
      <c r="EN439" s="40">
        <v>1.0398146161122399</v>
      </c>
      <c r="EO439" s="40">
        <v>1.19997202171147</v>
      </c>
      <c r="EP439" s="40">
        <v>1.28878756556765</v>
      </c>
      <c r="EQ439" s="40">
        <v>0.93947124818383698</v>
      </c>
      <c r="ER439" s="40">
        <v>-0.11800805488447801</v>
      </c>
      <c r="ES439" s="40">
        <v>-0.19486428174964199</v>
      </c>
      <c r="ET439" s="40">
        <v>-0.11272682783078</v>
      </c>
      <c r="EU439" s="40">
        <v>5.9481082338799299E-2</v>
      </c>
      <c r="EV439" s="40">
        <v>3.2876603422789301E-2</v>
      </c>
      <c r="EW439" s="40">
        <v>72.544310300539394</v>
      </c>
      <c r="EX439" s="40">
        <v>70.868289237092199</v>
      </c>
      <c r="EY439" s="40">
        <v>68.148664269201106</v>
      </c>
      <c r="EZ439" s="40">
        <v>66.098702799897296</v>
      </c>
      <c r="FA439" s="40">
        <v>64.685846390958105</v>
      </c>
      <c r="FB439" s="40">
        <v>63.8982789622399</v>
      </c>
      <c r="FC439" s="40">
        <v>63.410159260210598</v>
      </c>
      <c r="FD439" s="40">
        <v>63.521448754174202</v>
      </c>
      <c r="FE439" s="40">
        <v>66.772540457230903</v>
      </c>
      <c r="FF439" s="40">
        <v>71.9791292062677</v>
      </c>
      <c r="FG439" s="40">
        <v>78.131839198561494</v>
      </c>
      <c r="FH439" s="40">
        <v>83.040649884407898</v>
      </c>
      <c r="FI439" s="40">
        <v>87.619252504495293</v>
      </c>
      <c r="FJ439" s="40">
        <v>90.942589262779407</v>
      </c>
      <c r="FK439" s="40">
        <v>93.887233496018496</v>
      </c>
      <c r="FL439" s="40">
        <v>96.265476496275397</v>
      </c>
      <c r="FM439" s="40">
        <v>96.557860262008703</v>
      </c>
      <c r="FN439" s="40">
        <v>94.183149242229604</v>
      </c>
      <c r="FO439" s="40">
        <v>91.664140765476503</v>
      </c>
      <c r="FP439" s="40">
        <v>87.415874646801996</v>
      </c>
      <c r="FQ439" s="40">
        <v>81.488505008990501</v>
      </c>
      <c r="FR439" s="40">
        <v>77.940662727973304</v>
      </c>
      <c r="FS439" s="40">
        <v>74.964551759568494</v>
      </c>
      <c r="FT439" s="40">
        <v>73.035448240431506</v>
      </c>
      <c r="FU439" s="40">
        <v>5.4745481300737697E-2</v>
      </c>
      <c r="FV439" s="40">
        <v>0</v>
      </c>
      <c r="FW439" s="40">
        <v>0</v>
      </c>
      <c r="FX439" s="41">
        <v>1</v>
      </c>
      <c r="FY439" s="22"/>
      <c r="FZ439" s="22"/>
    </row>
    <row r="440" spans="1:182" x14ac:dyDescent="0.2">
      <c r="A440" t="s">
        <v>42</v>
      </c>
      <c r="B440" t="s">
        <v>58</v>
      </c>
      <c r="C440" t="s">
        <v>3</v>
      </c>
      <c r="D440" t="s">
        <v>37</v>
      </c>
      <c r="E440" t="s">
        <v>77</v>
      </c>
      <c r="F440" s="22" t="s">
        <v>1</v>
      </c>
      <c r="G440" s="35">
        <v>43703</v>
      </c>
      <c r="H440" s="40">
        <v>7633</v>
      </c>
      <c r="I440" s="40">
        <v>6.2503932068596804</v>
      </c>
      <c r="J440" s="40">
        <v>5.4036590958097799</v>
      </c>
      <c r="K440" s="40">
        <v>5.0495536349833197</v>
      </c>
      <c r="L440" s="40">
        <v>4.9181805477305698</v>
      </c>
      <c r="M440" s="40">
        <v>4.7470632554016197</v>
      </c>
      <c r="N440" s="40">
        <v>4.7902088188394396</v>
      </c>
      <c r="O440" s="40">
        <v>5.2391004328806199</v>
      </c>
      <c r="P440" s="40">
        <v>5.7727283844016597</v>
      </c>
      <c r="Q440" s="40">
        <v>5.9439949787160202</v>
      </c>
      <c r="R440" s="40">
        <v>6.1548015247668699</v>
      </c>
      <c r="S440" s="40">
        <v>6.4930054040471301</v>
      </c>
      <c r="T440" s="40">
        <v>7.1107251354067698</v>
      </c>
      <c r="U440" s="40">
        <v>7.9812975429741098</v>
      </c>
      <c r="V440" s="40">
        <v>8.9142162250113604</v>
      </c>
      <c r="W440" s="40">
        <v>9.8891364198032896</v>
      </c>
      <c r="X440" s="40">
        <v>11.2154160730526</v>
      </c>
      <c r="Y440" s="40">
        <v>12.3392312501107</v>
      </c>
      <c r="Z440" s="40">
        <v>13.0203859586804</v>
      </c>
      <c r="AA440" s="40">
        <v>13.2227705335672</v>
      </c>
      <c r="AB440" s="40">
        <v>12.679738106549101</v>
      </c>
      <c r="AC440" s="40">
        <v>11.8484843822459</v>
      </c>
      <c r="AD440" s="40">
        <v>11.283476710279499</v>
      </c>
      <c r="AE440" s="40">
        <v>9.5782419253357691</v>
      </c>
      <c r="AF440" s="40">
        <v>7.9431599079021602</v>
      </c>
      <c r="AG440" s="40">
        <v>-4.52327085434297E-2</v>
      </c>
      <c r="AH440" s="40">
        <v>-3.8770727601738199E-2</v>
      </c>
      <c r="AI440" s="40">
        <v>5.0316168345846797E-2</v>
      </c>
      <c r="AJ440" s="40">
        <v>3.2534514003000101E-2</v>
      </c>
      <c r="AK440" s="40">
        <v>7.2801517728915993E-2</v>
      </c>
      <c r="AL440" s="40">
        <v>6.9256463445851402E-2</v>
      </c>
      <c r="AM440" s="40">
        <v>4.1079819328149601E-2</v>
      </c>
      <c r="AN440" s="40">
        <v>8.7238072005438594E-3</v>
      </c>
      <c r="AO440" s="40">
        <v>5.1462909953903103E-2</v>
      </c>
      <c r="AP440" s="40">
        <v>-4.1152363488724399E-2</v>
      </c>
      <c r="AQ440" s="40">
        <v>-3.1323483877069201E-2</v>
      </c>
      <c r="AR440" s="40">
        <v>-3.0808749079254599E-2</v>
      </c>
      <c r="AS440" s="40">
        <v>-6.1789028831841702E-2</v>
      </c>
      <c r="AT440" s="40">
        <v>-5.7952575199526297E-2</v>
      </c>
      <c r="AU440" s="40">
        <v>1.1162347012438201</v>
      </c>
      <c r="AV440" s="40">
        <v>1.5965906370065699</v>
      </c>
      <c r="AW440" s="40">
        <v>1.5928899551559399</v>
      </c>
      <c r="AX440" s="40">
        <v>1.8262817998034799</v>
      </c>
      <c r="AY440" s="40">
        <v>1.55728365818197</v>
      </c>
      <c r="AZ440" s="40">
        <v>-0.28981249022081501</v>
      </c>
      <c r="BA440" s="40">
        <v>-0.67356199392245997</v>
      </c>
      <c r="BB440" s="40">
        <v>-0.45104985439760298</v>
      </c>
      <c r="BC440" s="40">
        <v>-0.15881401990431099</v>
      </c>
      <c r="BD440" s="40">
        <v>-9.1798699455247698E-2</v>
      </c>
      <c r="BE440" s="40">
        <v>3.1235480928339599E-2</v>
      </c>
      <c r="BF440" s="40">
        <v>2.50876517305306E-2</v>
      </c>
      <c r="BG440" s="40">
        <v>9.8027953837569196E-2</v>
      </c>
      <c r="BH440" s="40">
        <v>8.8361241503492005E-2</v>
      </c>
      <c r="BI440" s="40">
        <v>0.11907614801616399</v>
      </c>
      <c r="BJ440" s="40">
        <v>0.118280027961225</v>
      </c>
      <c r="BK440" s="40">
        <v>9.0036430580715004E-2</v>
      </c>
      <c r="BL440" s="40">
        <v>5.5173263757755497E-2</v>
      </c>
      <c r="BM440" s="40">
        <v>9.9497100806954994E-2</v>
      </c>
      <c r="BN440" s="40">
        <v>2.0702860296606999E-2</v>
      </c>
      <c r="BO440" s="40">
        <v>1.46429827474342E-2</v>
      </c>
      <c r="BP440" s="40">
        <v>-2.7961972284744601E-3</v>
      </c>
      <c r="BQ440" s="40">
        <v>-3.39159244282679E-2</v>
      </c>
      <c r="BR440" s="40">
        <v>2.1903633945771099E-2</v>
      </c>
      <c r="BS440" s="40">
        <v>1.20319524892435</v>
      </c>
      <c r="BT440" s="40">
        <v>1.69869788279599</v>
      </c>
      <c r="BU440" s="40">
        <v>1.7200054827323801</v>
      </c>
      <c r="BV440" s="40">
        <v>1.97292259246754</v>
      </c>
      <c r="BW440" s="40">
        <v>1.7063119934525</v>
      </c>
      <c r="BX440" s="40">
        <v>-0.152915597304905</v>
      </c>
      <c r="BY440" s="40">
        <v>-0.56299695767451596</v>
      </c>
      <c r="BZ440" s="40">
        <v>-0.31643242646082798</v>
      </c>
      <c r="CA440" s="40">
        <v>-6.6095224270379699E-2</v>
      </c>
      <c r="CB440" s="40">
        <v>-3.7844635838717403E-2</v>
      </c>
      <c r="CC440" s="40">
        <v>8.4197116013733198E-2</v>
      </c>
      <c r="CD440" s="40">
        <v>6.9315770726192896E-2</v>
      </c>
      <c r="CE440" s="40">
        <v>0.131072991126154</v>
      </c>
      <c r="CF440" s="40">
        <v>0.12702666290704601</v>
      </c>
      <c r="CG440" s="40">
        <v>0.15112581598809299</v>
      </c>
      <c r="CH440" s="40">
        <v>0.152233599405557</v>
      </c>
      <c r="CI440" s="40">
        <v>0.123943630399184</v>
      </c>
      <c r="CJ440" s="40">
        <v>8.7344015871692798E-2</v>
      </c>
      <c r="CK440" s="40">
        <v>0.132765435066663</v>
      </c>
      <c r="CL440" s="40">
        <v>6.3543599862613098E-2</v>
      </c>
      <c r="CM440" s="40">
        <v>4.64792175052956E-2</v>
      </c>
      <c r="CN440" s="40">
        <v>1.6605210849578701E-2</v>
      </c>
      <c r="CO440" s="40">
        <v>-1.4611097227355299E-2</v>
      </c>
      <c r="CP440" s="40">
        <v>7.7211801136227401E-2</v>
      </c>
      <c r="CQ440" s="40">
        <v>1.26342385934257</v>
      </c>
      <c r="CR440" s="40">
        <v>1.7694170501835</v>
      </c>
      <c r="CS440" s="40">
        <v>1.8080453099036</v>
      </c>
      <c r="CT440" s="40">
        <v>2.0744855587592101</v>
      </c>
      <c r="CU440" s="40">
        <v>1.8095285644803101</v>
      </c>
      <c r="CV440" s="40">
        <v>-5.8101226296248698E-2</v>
      </c>
      <c r="CW440" s="40">
        <v>-0.48641995038014602</v>
      </c>
      <c r="CX440" s="40">
        <v>-0.22319680595285299</v>
      </c>
      <c r="CY440" s="40">
        <v>-1.87846886080742E-3</v>
      </c>
      <c r="CZ440" s="40">
        <v>-4.7621573655547801E-4</v>
      </c>
      <c r="DA440" s="40">
        <v>0.13715875109912701</v>
      </c>
      <c r="DB440" s="40">
        <v>0.113543889721855</v>
      </c>
      <c r="DC440" s="40">
        <v>0.16411802841473799</v>
      </c>
      <c r="DD440" s="40">
        <v>0.16569208431060001</v>
      </c>
      <c r="DE440" s="40">
        <v>0.18317548396002101</v>
      </c>
      <c r="DF440" s="40">
        <v>0.18618717084989</v>
      </c>
      <c r="DG440" s="40">
        <v>0.157850830217653</v>
      </c>
      <c r="DH440" s="40">
        <v>0.11951476798563</v>
      </c>
      <c r="DI440" s="40">
        <v>0.16603376932637001</v>
      </c>
      <c r="DJ440" s="40">
        <v>0.106384339428619</v>
      </c>
      <c r="DK440" s="40">
        <v>7.8315452263157004E-2</v>
      </c>
      <c r="DL440" s="40">
        <v>3.6006618927631802E-2</v>
      </c>
      <c r="DM440" s="40">
        <v>4.6937299735572901E-3</v>
      </c>
      <c r="DN440" s="40">
        <v>0.132519968326684</v>
      </c>
      <c r="DO440" s="40">
        <v>1.3236524697608001</v>
      </c>
      <c r="DP440" s="40">
        <v>1.8401362175710101</v>
      </c>
      <c r="DQ440" s="40">
        <v>1.89608513707482</v>
      </c>
      <c r="DR440" s="40">
        <v>2.1760485250508901</v>
      </c>
      <c r="DS440" s="40">
        <v>1.91274513550813</v>
      </c>
      <c r="DT440" s="40">
        <v>3.6713144712408101E-2</v>
      </c>
      <c r="DU440" s="40">
        <v>-0.40984294308577701</v>
      </c>
      <c r="DV440" s="40">
        <v>-0.129961185444879</v>
      </c>
      <c r="DW440" s="40">
        <v>6.2338286548764901E-2</v>
      </c>
      <c r="DX440" s="40">
        <v>3.6892204365606397E-2</v>
      </c>
      <c r="DY440" s="40">
        <v>0.21362694057089601</v>
      </c>
      <c r="DZ440" s="40">
        <v>0.17740226905412401</v>
      </c>
      <c r="EA440" s="40">
        <v>0.211829813906461</v>
      </c>
      <c r="EB440" s="40">
        <v>0.22151881181109201</v>
      </c>
      <c r="EC440" s="40">
        <v>0.22945011424726899</v>
      </c>
      <c r="ED440" s="40">
        <v>0.23521073536526299</v>
      </c>
      <c r="EE440" s="40">
        <v>0.20680744147021901</v>
      </c>
      <c r="EF440" s="40">
        <v>0.16596422454284199</v>
      </c>
      <c r="EG440" s="40">
        <v>0.21406796017942201</v>
      </c>
      <c r="EH440" s="40">
        <v>0.16823956321395001</v>
      </c>
      <c r="EI440" s="40">
        <v>0.12428191888766001</v>
      </c>
      <c r="EJ440" s="40">
        <v>6.4019170778411905E-2</v>
      </c>
      <c r="EK440" s="40">
        <v>3.25668343771311E-2</v>
      </c>
      <c r="EL440" s="40">
        <v>0.21237617747198101</v>
      </c>
      <c r="EM440" s="40">
        <v>1.4106130174413301</v>
      </c>
      <c r="EN440" s="40">
        <v>1.94224346336043</v>
      </c>
      <c r="EO440" s="40">
        <v>2.0232006646512599</v>
      </c>
      <c r="EP440" s="40">
        <v>2.3226893177149401</v>
      </c>
      <c r="EQ440" s="40">
        <v>2.0617734707786601</v>
      </c>
      <c r="ER440" s="40">
        <v>0.173610037628318</v>
      </c>
      <c r="ES440" s="40">
        <v>-0.29927790683783301</v>
      </c>
      <c r="ET440" s="40">
        <v>4.6562424918969499E-3</v>
      </c>
      <c r="EU440" s="40">
        <v>0.15505708218269601</v>
      </c>
      <c r="EV440" s="40">
        <v>9.08462679821367E-2</v>
      </c>
      <c r="EW440" s="40">
        <v>68.796760000000006</v>
      </c>
      <c r="EX440" s="40">
        <v>67.334320000000005</v>
      </c>
      <c r="EY440" s="40">
        <v>65.532939999999996</v>
      </c>
      <c r="EZ440" s="40">
        <v>64.0411</v>
      </c>
      <c r="FA440" s="40">
        <v>62.932659999999998</v>
      </c>
      <c r="FB440" s="40">
        <v>62.299019999999999</v>
      </c>
      <c r="FC440" s="40">
        <v>61.8887</v>
      </c>
      <c r="FD440" s="40">
        <v>61.968519999999998</v>
      </c>
      <c r="FE440" s="40">
        <v>65.363119999999995</v>
      </c>
      <c r="FF440" s="40">
        <v>70.106859999999998</v>
      </c>
      <c r="FG440" s="40">
        <v>75.415139999999994</v>
      </c>
      <c r="FH440" s="40">
        <v>80.057339999999996</v>
      </c>
      <c r="FI440" s="40">
        <v>84.589460000000003</v>
      </c>
      <c r="FJ440" s="40">
        <v>87.659840000000003</v>
      </c>
      <c r="FK440" s="40">
        <v>90.130480000000006</v>
      </c>
      <c r="FL440" s="40">
        <v>91.529200000000003</v>
      </c>
      <c r="FM440" s="40">
        <v>91.337339999999998</v>
      </c>
      <c r="FN440" s="40">
        <v>89.313479999999998</v>
      </c>
      <c r="FO440" s="40">
        <v>86.484679999999997</v>
      </c>
      <c r="FP440" s="40">
        <v>82.435739999999996</v>
      </c>
      <c r="FQ440" s="40">
        <v>76.907380000000003</v>
      </c>
      <c r="FR440" s="40">
        <v>73.531999999999996</v>
      </c>
      <c r="FS440" s="40">
        <v>71.120519999999999</v>
      </c>
      <c r="FT440" s="40">
        <v>69.504660000000001</v>
      </c>
      <c r="FU440" s="40">
        <v>2.1173804816652899E-2</v>
      </c>
      <c r="FV440" s="40">
        <v>0</v>
      </c>
      <c r="FW440" s="40">
        <v>0</v>
      </c>
      <c r="FX440" s="41">
        <v>1</v>
      </c>
      <c r="FY440" s="22"/>
      <c r="FZ440" s="22"/>
    </row>
    <row r="441" spans="1:182" x14ac:dyDescent="0.2">
      <c r="A441" t="s">
        <v>42</v>
      </c>
      <c r="B441" t="s">
        <v>58</v>
      </c>
      <c r="C441" t="s">
        <v>3</v>
      </c>
      <c r="D441" t="s">
        <v>37</v>
      </c>
      <c r="E441" t="s">
        <v>77</v>
      </c>
      <c r="F441" s="22" t="s">
        <v>77</v>
      </c>
      <c r="G441" s="35">
        <v>43703</v>
      </c>
      <c r="H441" s="40">
        <v>5962</v>
      </c>
      <c r="I441" s="40">
        <v>5.0259155562786502</v>
      </c>
      <c r="J441" s="40">
        <v>4.3683760027234904</v>
      </c>
      <c r="K441" s="40">
        <v>4.08426972896791</v>
      </c>
      <c r="L441" s="40">
        <v>3.9617963992094798</v>
      </c>
      <c r="M441" s="40">
        <v>3.8124756625565701</v>
      </c>
      <c r="N441" s="40">
        <v>3.8378674100586498</v>
      </c>
      <c r="O441" s="40">
        <v>4.1820967137501697</v>
      </c>
      <c r="P441" s="40">
        <v>4.5846592669259403</v>
      </c>
      <c r="Q441" s="40">
        <v>4.6882178861614703</v>
      </c>
      <c r="R441" s="40">
        <v>4.8296504647107703</v>
      </c>
      <c r="S441" s="40">
        <v>5.0767181004303996</v>
      </c>
      <c r="T441" s="40">
        <v>5.5267536434398803</v>
      </c>
      <c r="U441" s="40">
        <v>6.1690807042786702</v>
      </c>
      <c r="V441" s="40">
        <v>6.8649864445791398</v>
      </c>
      <c r="W441" s="40">
        <v>7.5862337850814701</v>
      </c>
      <c r="X441" s="40">
        <v>8.49233698527987</v>
      </c>
      <c r="Y441" s="40">
        <v>9.2446852007453604</v>
      </c>
      <c r="Z441" s="40">
        <v>9.7623582125304509</v>
      </c>
      <c r="AA441" s="40">
        <v>9.9299399710865099</v>
      </c>
      <c r="AB441" s="40">
        <v>9.5578706481310292</v>
      </c>
      <c r="AC441" s="40">
        <v>9.0396418213971597</v>
      </c>
      <c r="AD441" s="40">
        <v>8.7337068719583009</v>
      </c>
      <c r="AE441" s="40">
        <v>7.4966931603035398</v>
      </c>
      <c r="AF441" s="40">
        <v>6.2750596680677804</v>
      </c>
      <c r="AG441" s="40">
        <v>-2.9900195011872299E-2</v>
      </c>
      <c r="AH441" s="40">
        <v>-5.3818215097043501E-2</v>
      </c>
      <c r="AI441" s="40">
        <v>3.73650738707452E-3</v>
      </c>
      <c r="AJ441" s="40">
        <v>-9.7227061952150796E-3</v>
      </c>
      <c r="AK441" s="40">
        <v>1.7448385391794601E-2</v>
      </c>
      <c r="AL441" s="40">
        <v>9.6632075914347606E-3</v>
      </c>
      <c r="AM441" s="40">
        <v>-3.06956090224846E-2</v>
      </c>
      <c r="AN441" s="40">
        <v>-4.8083626807086603E-2</v>
      </c>
      <c r="AO441" s="40">
        <v>1.63892180272072E-3</v>
      </c>
      <c r="AP441" s="40">
        <v>-8.0979126688484601E-2</v>
      </c>
      <c r="AQ441" s="40">
        <v>-4.5262427364482098E-2</v>
      </c>
      <c r="AR441" s="40">
        <v>-1.3127236343002001E-2</v>
      </c>
      <c r="AS441" s="40">
        <v>-5.9236500649656798E-2</v>
      </c>
      <c r="AT441" s="40">
        <v>-8.5321029734650097E-2</v>
      </c>
      <c r="AU441" s="40">
        <v>0.59584354886754498</v>
      </c>
      <c r="AV441" s="40">
        <v>0.88547480516734001</v>
      </c>
      <c r="AW441" s="40">
        <v>0.77439431538511305</v>
      </c>
      <c r="AX441" s="40">
        <v>1.02337126397159</v>
      </c>
      <c r="AY441" s="40">
        <v>1.07080969565937</v>
      </c>
      <c r="AZ441" s="40">
        <v>0.13441131400592499</v>
      </c>
      <c r="BA441" s="40">
        <v>-0.29696406115117102</v>
      </c>
      <c r="BB441" s="40">
        <v>-0.197132915886613</v>
      </c>
      <c r="BC441" s="40">
        <v>-0.101006621256613</v>
      </c>
      <c r="BD441" s="40">
        <v>-0.111632243087191</v>
      </c>
      <c r="BE441" s="40">
        <v>3.8306194823753199E-2</v>
      </c>
      <c r="BF441" s="40">
        <v>1.1180304005400999E-2</v>
      </c>
      <c r="BG441" s="40">
        <v>5.8680315053797602E-2</v>
      </c>
      <c r="BH441" s="40">
        <v>4.6426775997882898E-2</v>
      </c>
      <c r="BI441" s="40">
        <v>6.1440766721537199E-2</v>
      </c>
      <c r="BJ441" s="40">
        <v>5.6661203570044102E-2</v>
      </c>
      <c r="BK441" s="40">
        <v>1.62625599210585E-2</v>
      </c>
      <c r="BL441" s="40">
        <v>-4.2381841004259704E-3</v>
      </c>
      <c r="BM441" s="40">
        <v>5.2175730245881402E-2</v>
      </c>
      <c r="BN441" s="40">
        <v>-1.92214411582197E-2</v>
      </c>
      <c r="BO441" s="40">
        <v>1.9757284229576602E-3</v>
      </c>
      <c r="BP441" s="40">
        <v>8.9070952705821698E-3</v>
      </c>
      <c r="BQ441" s="40">
        <v>-3.76733525151354E-2</v>
      </c>
      <c r="BR441" s="40">
        <v>-2.07419181636034E-2</v>
      </c>
      <c r="BS441" s="40">
        <v>0.672183453846529</v>
      </c>
      <c r="BT441" s="40">
        <v>0.97108667109777003</v>
      </c>
      <c r="BU441" s="40">
        <v>0.86951146934879697</v>
      </c>
      <c r="BV441" s="40">
        <v>1.1083895057826101</v>
      </c>
      <c r="BW441" s="40">
        <v>1.1496918978709001</v>
      </c>
      <c r="BX441" s="40">
        <v>0.19677907331243</v>
      </c>
      <c r="BY441" s="40">
        <v>-0.21506456003806801</v>
      </c>
      <c r="BZ441" s="40">
        <v>-0.104061914267936</v>
      </c>
      <c r="CA441" s="40">
        <v>-2.9131083301374299E-2</v>
      </c>
      <c r="CB441" s="40">
        <v>-5.26600278597638E-2</v>
      </c>
      <c r="CC441" s="40">
        <v>8.5545732648826298E-2</v>
      </c>
      <c r="CD441" s="40">
        <v>5.6198080332713299E-2</v>
      </c>
      <c r="CE441" s="40">
        <v>9.6734228870095307E-2</v>
      </c>
      <c r="CF441" s="40">
        <v>8.5315736318337707E-2</v>
      </c>
      <c r="CG441" s="40">
        <v>9.1909756017844096E-2</v>
      </c>
      <c r="CH441" s="40">
        <v>8.9211872416242302E-2</v>
      </c>
      <c r="CI441" s="40">
        <v>4.8785644684093799E-2</v>
      </c>
      <c r="CJ441" s="40">
        <v>2.61290359531491E-2</v>
      </c>
      <c r="CK441" s="40">
        <v>8.7177369824849596E-2</v>
      </c>
      <c r="CL441" s="40">
        <v>2.3551743709455099E-2</v>
      </c>
      <c r="CM441" s="40">
        <v>3.4692731221160199E-2</v>
      </c>
      <c r="CN441" s="40">
        <v>2.4168006223626502E-2</v>
      </c>
      <c r="CO441" s="40">
        <v>-2.2738781804337901E-2</v>
      </c>
      <c r="CP441" s="40">
        <v>2.39853777850913E-2</v>
      </c>
      <c r="CQ441" s="40">
        <v>0.72505623948300801</v>
      </c>
      <c r="CR441" s="40">
        <v>1.0303811886443299</v>
      </c>
      <c r="CS441" s="40">
        <v>0.93538932043151002</v>
      </c>
      <c r="CT441" s="40">
        <v>1.16727288107241</v>
      </c>
      <c r="CU441" s="40">
        <v>1.20432547082612</v>
      </c>
      <c r="CV441" s="40">
        <v>0.23997479341907901</v>
      </c>
      <c r="CW441" s="40">
        <v>-0.15834121505512899</v>
      </c>
      <c r="CX441" s="40">
        <v>-3.9601222066243703E-2</v>
      </c>
      <c r="CY441" s="40">
        <v>2.0649695334126601E-2</v>
      </c>
      <c r="CZ441" s="40">
        <v>-1.18160512385392E-2</v>
      </c>
      <c r="DA441" s="40">
        <v>0.13278527047389899</v>
      </c>
      <c r="DB441" s="40">
        <v>0.101215856660026</v>
      </c>
      <c r="DC441" s="40">
        <v>0.134788142686393</v>
      </c>
      <c r="DD441" s="40">
        <v>0.12420469663879199</v>
      </c>
      <c r="DE441" s="40">
        <v>0.12237874531415099</v>
      </c>
      <c r="DF441" s="40">
        <v>0.121762541262441</v>
      </c>
      <c r="DG441" s="40">
        <v>8.1308729447128997E-2</v>
      </c>
      <c r="DH441" s="40">
        <v>5.6496256006724199E-2</v>
      </c>
      <c r="DI441" s="40">
        <v>0.122179009403818</v>
      </c>
      <c r="DJ441" s="40">
        <v>6.6324928577129905E-2</v>
      </c>
      <c r="DK441" s="40">
        <v>6.7409734019362705E-2</v>
      </c>
      <c r="DL441" s="40">
        <v>3.9428917176670901E-2</v>
      </c>
      <c r="DM441" s="40">
        <v>-7.8042110935402998E-3</v>
      </c>
      <c r="DN441" s="40">
        <v>6.8712673733786006E-2</v>
      </c>
      <c r="DO441" s="40">
        <v>0.77792902511948803</v>
      </c>
      <c r="DP441" s="40">
        <v>1.0896757061908799</v>
      </c>
      <c r="DQ441" s="40">
        <v>1.0012671715142201</v>
      </c>
      <c r="DR441" s="40">
        <v>1.2261562563621999</v>
      </c>
      <c r="DS441" s="40">
        <v>1.25895904378134</v>
      </c>
      <c r="DT441" s="40">
        <v>0.28317051352572797</v>
      </c>
      <c r="DU441" s="40">
        <v>-0.10161787007219</v>
      </c>
      <c r="DV441" s="40">
        <v>2.48594701354488E-2</v>
      </c>
      <c r="DW441" s="40">
        <v>7.0430473969627497E-2</v>
      </c>
      <c r="DX441" s="40">
        <v>2.90279253826853E-2</v>
      </c>
      <c r="DY441" s="40">
        <v>0.20099166030952501</v>
      </c>
      <c r="DZ441" s="40">
        <v>0.16621437576247</v>
      </c>
      <c r="EA441" s="40">
        <v>0.18973195035311599</v>
      </c>
      <c r="EB441" s="40">
        <v>0.18035417883189001</v>
      </c>
      <c r="EC441" s="40">
        <v>0.166371126643894</v>
      </c>
      <c r="ED441" s="40">
        <v>0.16876053724105</v>
      </c>
      <c r="EE441" s="40">
        <v>0.12826689839067201</v>
      </c>
      <c r="EF441" s="40">
        <v>0.100341698713385</v>
      </c>
      <c r="EG441" s="40">
        <v>0.17271581784697801</v>
      </c>
      <c r="EH441" s="40">
        <v>0.12808261410739499</v>
      </c>
      <c r="EI441" s="40">
        <v>0.114647889806803</v>
      </c>
      <c r="EJ441" s="40">
        <v>6.1463248790255103E-2</v>
      </c>
      <c r="EK441" s="40">
        <v>1.3758937040981E-2</v>
      </c>
      <c r="EL441" s="40">
        <v>0.13329178530483299</v>
      </c>
      <c r="EM441" s="40">
        <v>0.85426893009847105</v>
      </c>
      <c r="EN441" s="40">
        <v>1.1752875721213101</v>
      </c>
      <c r="EO441" s="40">
        <v>1.09638432547791</v>
      </c>
      <c r="EP441" s="40">
        <v>1.3111744981732301</v>
      </c>
      <c r="EQ441" s="40">
        <v>1.3378412459928699</v>
      </c>
      <c r="ER441" s="40">
        <v>0.34553827283223199</v>
      </c>
      <c r="ES441" s="40">
        <v>-1.9718368959087199E-2</v>
      </c>
      <c r="ET441" s="40">
        <v>0.11793047175412499</v>
      </c>
      <c r="EU441" s="40">
        <v>0.142306011924866</v>
      </c>
      <c r="EV441" s="40">
        <v>8.8000140610113006E-2</v>
      </c>
      <c r="EW441" s="40">
        <v>68.371925243919193</v>
      </c>
      <c r="EX441" s="40">
        <v>66.918441665521499</v>
      </c>
      <c r="EY441" s="40">
        <v>65.211969218084405</v>
      </c>
      <c r="EZ441" s="40">
        <v>63.788328523658997</v>
      </c>
      <c r="FA441" s="40">
        <v>62.707571801566601</v>
      </c>
      <c r="FB441" s="40">
        <v>62.099674774403397</v>
      </c>
      <c r="FC441" s="40">
        <v>61.701319224955299</v>
      </c>
      <c r="FD441" s="40">
        <v>61.786839814942098</v>
      </c>
      <c r="FE441" s="40">
        <v>65.207365672667294</v>
      </c>
      <c r="FF441" s="40">
        <v>69.888278136594707</v>
      </c>
      <c r="FG441" s="40">
        <v>75.089872200082496</v>
      </c>
      <c r="FH441" s="40">
        <v>79.678919884567804</v>
      </c>
      <c r="FI441" s="40">
        <v>84.195547615775695</v>
      </c>
      <c r="FJ441" s="40">
        <v>87.239842425908094</v>
      </c>
      <c r="FK441" s="40">
        <v>89.671224405661704</v>
      </c>
      <c r="FL441" s="40">
        <v>90.969950987128399</v>
      </c>
      <c r="FM441" s="40">
        <v>90.736361137831494</v>
      </c>
      <c r="FN441" s="40">
        <v>88.7455453254546</v>
      </c>
      <c r="FO441" s="40">
        <v>85.880078787045903</v>
      </c>
      <c r="FP441" s="40">
        <v>81.859511703540804</v>
      </c>
      <c r="FQ441" s="40">
        <v>76.385392332004898</v>
      </c>
      <c r="FR441" s="40">
        <v>73.050249645000207</v>
      </c>
      <c r="FS441" s="40">
        <v>70.701090192845001</v>
      </c>
      <c r="FT441" s="40">
        <v>69.116485731299505</v>
      </c>
      <c r="FU441" s="40">
        <v>1.86511660967957E-2</v>
      </c>
      <c r="FV441" s="40">
        <v>0</v>
      </c>
      <c r="FW441" s="40">
        <v>0</v>
      </c>
      <c r="FX441" s="41">
        <v>1</v>
      </c>
      <c r="FY441" s="22"/>
      <c r="FZ441" s="22"/>
    </row>
    <row r="442" spans="1:182" x14ac:dyDescent="0.2">
      <c r="A442" t="s">
        <v>42</v>
      </c>
      <c r="B442" t="s">
        <v>58</v>
      </c>
      <c r="C442" t="s">
        <v>3</v>
      </c>
      <c r="D442" t="s">
        <v>37</v>
      </c>
      <c r="E442" t="s">
        <v>77</v>
      </c>
      <c r="F442" s="22" t="s">
        <v>78</v>
      </c>
      <c r="G442" s="35">
        <v>43703</v>
      </c>
      <c r="H442" s="40">
        <v>1671</v>
      </c>
      <c r="I442" s="40">
        <v>1.24205720813566</v>
      </c>
      <c r="J442" s="40">
        <v>1.0618330678187</v>
      </c>
      <c r="K442" s="40">
        <v>0.93650916614335999</v>
      </c>
      <c r="L442" s="40">
        <v>0.86255210914065805</v>
      </c>
      <c r="M442" s="40">
        <v>0.83399284420253195</v>
      </c>
      <c r="N442" s="40">
        <v>0.85917052965601803</v>
      </c>
      <c r="O442" s="40">
        <v>0.96041700666889096</v>
      </c>
      <c r="P442" s="40">
        <v>1.0849767939980901</v>
      </c>
      <c r="Q442" s="40">
        <v>1.1825014531706599</v>
      </c>
      <c r="R442" s="40">
        <v>1.28400933589891</v>
      </c>
      <c r="S442" s="40">
        <v>1.4003482742582301</v>
      </c>
      <c r="T442" s="40">
        <v>1.5804546450913199</v>
      </c>
      <c r="U442" s="40">
        <v>1.81622243224645</v>
      </c>
      <c r="V442" s="40">
        <v>2.0569080338921002</v>
      </c>
      <c r="W442" s="40">
        <v>2.3137833907945802</v>
      </c>
      <c r="X442" s="40">
        <v>2.7223204819406499</v>
      </c>
      <c r="Y442" s="40">
        <v>3.0501736808192699</v>
      </c>
      <c r="Z442" s="40">
        <v>3.2019289668599802</v>
      </c>
      <c r="AA442" s="40">
        <v>3.2307507809821598</v>
      </c>
      <c r="AB442" s="40">
        <v>3.0690956332239998</v>
      </c>
      <c r="AC442" s="40">
        <v>2.77160425123793</v>
      </c>
      <c r="AD442" s="40">
        <v>2.5107958837228002</v>
      </c>
      <c r="AE442" s="40">
        <v>2.0413819442010799</v>
      </c>
      <c r="AF442" s="40">
        <v>1.6413437863146101</v>
      </c>
      <c r="AG442" s="40">
        <v>-6.6668790816770102E-2</v>
      </c>
      <c r="AH442" s="40">
        <v>-4.7329644974482402E-2</v>
      </c>
      <c r="AI442" s="40">
        <v>-2.17069908610198E-2</v>
      </c>
      <c r="AJ442" s="40">
        <v>-1.97330422934218E-2</v>
      </c>
      <c r="AK442" s="40">
        <v>-5.0945456839077202E-3</v>
      </c>
      <c r="AL442" s="40">
        <v>1.9045382544961499E-2</v>
      </c>
      <c r="AM442" s="40">
        <v>1.56016268139415E-2</v>
      </c>
      <c r="AN442" s="40">
        <v>2.7924011354932998E-4</v>
      </c>
      <c r="AO442" s="40">
        <v>-9.6112927076309404E-3</v>
      </c>
      <c r="AP442" s="40">
        <v>-8.4637311232799908E-3</v>
      </c>
      <c r="AQ442" s="40">
        <v>-2.8122813795685299E-2</v>
      </c>
      <c r="AR442" s="40">
        <v>-3.3895786055575999E-2</v>
      </c>
      <c r="AS442" s="40">
        <v>-7.5527749213441199E-3</v>
      </c>
      <c r="AT442" s="40">
        <v>2.11330679611136E-2</v>
      </c>
      <c r="AU442" s="40">
        <v>0.49134955486902299</v>
      </c>
      <c r="AV442" s="40">
        <v>0.66297730397846499</v>
      </c>
      <c r="AW442" s="40">
        <v>0.750214625266174</v>
      </c>
      <c r="AX442" s="40">
        <v>0.76208386021781305</v>
      </c>
      <c r="AY442" s="40">
        <v>0.44517682010439003</v>
      </c>
      <c r="AZ442" s="40">
        <v>-0.45339194452166998</v>
      </c>
      <c r="BA442" s="40">
        <v>-0.45831296342733802</v>
      </c>
      <c r="BB442" s="40">
        <v>-0.31258207501261198</v>
      </c>
      <c r="BC442" s="40">
        <v>-0.129515139219916</v>
      </c>
      <c r="BD442" s="40">
        <v>-5.6213955709264497E-2</v>
      </c>
      <c r="BE442" s="40">
        <v>-4.2784207671994201E-2</v>
      </c>
      <c r="BF442" s="40">
        <v>-2.7851621775289701E-2</v>
      </c>
      <c r="BG442" s="40">
        <v>-9.8414711408832799E-3</v>
      </c>
      <c r="BH442" s="40">
        <v>-6.51064421378824E-3</v>
      </c>
      <c r="BI442" s="40">
        <v>1.09705841800309E-2</v>
      </c>
      <c r="BJ442" s="40">
        <v>2.5449138990726299E-2</v>
      </c>
      <c r="BK442" s="40">
        <v>3.00499506653207E-2</v>
      </c>
      <c r="BL442" s="40">
        <v>1.50137603003204E-2</v>
      </c>
      <c r="BM442" s="40">
        <v>6.1425997770511997E-3</v>
      </c>
      <c r="BN442" s="40">
        <v>7.1282271129096998E-3</v>
      </c>
      <c r="BO442" s="40">
        <v>-1.1833591841005599E-2</v>
      </c>
      <c r="BP442" s="40">
        <v>-2.1807868144235101E-2</v>
      </c>
      <c r="BQ442" s="40">
        <v>5.0442622413534501E-3</v>
      </c>
      <c r="BR442" s="40">
        <v>4.93109072639119E-2</v>
      </c>
      <c r="BS442" s="40">
        <v>0.52898565761695804</v>
      </c>
      <c r="BT442" s="40">
        <v>0.72336820097277599</v>
      </c>
      <c r="BU442" s="40">
        <v>0.82474411061132402</v>
      </c>
      <c r="BV442" s="40">
        <v>0.85228601952099803</v>
      </c>
      <c r="BW442" s="40">
        <v>0.543787351358612</v>
      </c>
      <c r="BX442" s="40">
        <v>-0.36033426280254</v>
      </c>
      <c r="BY442" s="40">
        <v>-0.38171635547711802</v>
      </c>
      <c r="BZ442" s="40">
        <v>-0.244939369936614</v>
      </c>
      <c r="CA442" s="40">
        <v>-8.0147951207631393E-2</v>
      </c>
      <c r="CB442" s="40">
        <v>-3.0122892805237701E-2</v>
      </c>
      <c r="CC442" s="40">
        <v>-2.6241818144812301E-2</v>
      </c>
      <c r="CD442" s="40">
        <v>-1.43612022428471E-2</v>
      </c>
      <c r="CE442" s="40">
        <v>-1.6234483282938699E-3</v>
      </c>
      <c r="CF442" s="40">
        <v>2.6471484171709499E-3</v>
      </c>
      <c r="CG442" s="40">
        <v>2.20972441850712E-2</v>
      </c>
      <c r="CH442" s="40">
        <v>2.9884361197491601E-2</v>
      </c>
      <c r="CI442" s="40">
        <v>4.0056815751289998E-2</v>
      </c>
      <c r="CJ442" s="40">
        <v>2.52188440963508E-2</v>
      </c>
      <c r="CK442" s="40">
        <v>1.7053697721331501E-2</v>
      </c>
      <c r="CL442" s="40">
        <v>1.79271698899796E-2</v>
      </c>
      <c r="CM442" s="40">
        <v>-5.5172633656308697E-4</v>
      </c>
      <c r="CN442" s="40">
        <v>-1.34358130219025E-2</v>
      </c>
      <c r="CO442" s="40">
        <v>1.3768931806261001E-2</v>
      </c>
      <c r="CP442" s="40">
        <v>6.8826792927722702E-2</v>
      </c>
      <c r="CQ442" s="40">
        <v>0.555052307730447</v>
      </c>
      <c r="CR442" s="40">
        <v>0.76519475226405598</v>
      </c>
      <c r="CS442" s="40">
        <v>0.87636300512443699</v>
      </c>
      <c r="CT442" s="40">
        <v>0.91475976027424899</v>
      </c>
      <c r="CU442" s="40">
        <v>0.61208470491098099</v>
      </c>
      <c r="CV442" s="40">
        <v>-0.29588279592269801</v>
      </c>
      <c r="CW442" s="40">
        <v>-0.32866577814474701</v>
      </c>
      <c r="CX442" s="40">
        <v>-0.19809023845892301</v>
      </c>
      <c r="CY442" s="40">
        <v>-4.59563871761084E-2</v>
      </c>
      <c r="CZ442" s="40">
        <v>-1.2052302118331601E-2</v>
      </c>
      <c r="DA442" s="40">
        <v>-9.6994286176303093E-3</v>
      </c>
      <c r="DB442" s="40">
        <v>-8.7078271040454602E-4</v>
      </c>
      <c r="DC442" s="40">
        <v>6.5945744842955401E-3</v>
      </c>
      <c r="DD442" s="40">
        <v>1.18049410481301E-2</v>
      </c>
      <c r="DE442" s="40">
        <v>3.3223904190111501E-2</v>
      </c>
      <c r="DF442" s="40">
        <v>3.4319583404256997E-2</v>
      </c>
      <c r="DG442" s="40">
        <v>5.0063680837259303E-2</v>
      </c>
      <c r="DH442" s="40">
        <v>3.5423927892381302E-2</v>
      </c>
      <c r="DI442" s="40">
        <v>2.7964795665611799E-2</v>
      </c>
      <c r="DJ442" s="40">
        <v>2.8726112667049501E-2</v>
      </c>
      <c r="DK442" s="40">
        <v>1.0730139167879399E-2</v>
      </c>
      <c r="DL442" s="40">
        <v>-5.0637578995699596E-3</v>
      </c>
      <c r="DM442" s="40">
        <v>2.2493601371168601E-2</v>
      </c>
      <c r="DN442" s="40">
        <v>8.83426785915334E-2</v>
      </c>
      <c r="DO442" s="40">
        <v>0.58111895784393497</v>
      </c>
      <c r="DP442" s="40">
        <v>0.80702130355533597</v>
      </c>
      <c r="DQ442" s="40">
        <v>0.92798189963754996</v>
      </c>
      <c r="DR442" s="40">
        <v>0.97723350102750095</v>
      </c>
      <c r="DS442" s="40">
        <v>0.68038205846334898</v>
      </c>
      <c r="DT442" s="40">
        <v>-0.23143132904285499</v>
      </c>
      <c r="DU442" s="40">
        <v>-0.275615200812376</v>
      </c>
      <c r="DV442" s="40">
        <v>-0.151241106981232</v>
      </c>
      <c r="DW442" s="40">
        <v>-1.17648231445854E-2</v>
      </c>
      <c r="DX442" s="40">
        <v>6.01828856857437E-3</v>
      </c>
      <c r="DY442" s="40">
        <v>1.41851545271456E-2</v>
      </c>
      <c r="DZ442" s="40">
        <v>1.8607240488788201E-2</v>
      </c>
      <c r="EA442" s="40">
        <v>1.8460094204431999E-2</v>
      </c>
      <c r="EB442" s="40">
        <v>2.5027339127763702E-2</v>
      </c>
      <c r="EC442" s="40">
        <v>4.92890340540501E-2</v>
      </c>
      <c r="ED442" s="40">
        <v>4.07233398500218E-2</v>
      </c>
      <c r="EE442" s="40">
        <v>6.4512004688638602E-2</v>
      </c>
      <c r="EF442" s="40">
        <v>5.0158448079152401E-2</v>
      </c>
      <c r="EG442" s="40">
        <v>4.3718688150293998E-2</v>
      </c>
      <c r="EH442" s="40">
        <v>4.43180709032392E-2</v>
      </c>
      <c r="EI442" s="40">
        <v>2.70193611225591E-2</v>
      </c>
      <c r="EJ442" s="40">
        <v>7.0241600117708696E-3</v>
      </c>
      <c r="EK442" s="40">
        <v>3.5090638533866098E-2</v>
      </c>
      <c r="EL442" s="40">
        <v>0.116520517894332</v>
      </c>
      <c r="EM442" s="40">
        <v>0.61875506059187102</v>
      </c>
      <c r="EN442" s="40">
        <v>0.86741220054964696</v>
      </c>
      <c r="EO442" s="40">
        <v>1.0025113849827001</v>
      </c>
      <c r="EP442" s="40">
        <v>1.06743566033069</v>
      </c>
      <c r="EQ442" s="40">
        <v>0.77899258971757102</v>
      </c>
      <c r="ER442" s="40">
        <v>-0.13837364732372601</v>
      </c>
      <c r="ES442" s="40">
        <v>-0.19901859286215601</v>
      </c>
      <c r="ET442" s="40">
        <v>-8.3598401905234099E-2</v>
      </c>
      <c r="EU442" s="40">
        <v>3.7602364867699203E-2</v>
      </c>
      <c r="EV442" s="40">
        <v>3.2109351472601202E-2</v>
      </c>
      <c r="EW442" s="40">
        <v>72.605122494432095</v>
      </c>
      <c r="EX442" s="40">
        <v>71.015070527097294</v>
      </c>
      <c r="EY442" s="40">
        <v>68.288121752041604</v>
      </c>
      <c r="EZ442" s="40">
        <v>66.193392724573101</v>
      </c>
      <c r="FA442" s="40">
        <v>64.809428359316996</v>
      </c>
      <c r="FB442" s="40">
        <v>63.9963622865627</v>
      </c>
      <c r="FC442" s="40">
        <v>63.504008908685996</v>
      </c>
      <c r="FD442" s="40">
        <v>63.5958426132146</v>
      </c>
      <c r="FE442" s="40">
        <v>66.745879732739397</v>
      </c>
      <c r="FF442" s="40">
        <v>72.037639198218301</v>
      </c>
      <c r="FG442" s="40">
        <v>78.2462509279881</v>
      </c>
      <c r="FH442" s="40">
        <v>83.175501113585796</v>
      </c>
      <c r="FI442" s="40">
        <v>87.6919079435783</v>
      </c>
      <c r="FJ442" s="40">
        <v>90.9745360059391</v>
      </c>
      <c r="FK442" s="40">
        <v>93.882999257609498</v>
      </c>
      <c r="FL442" s="40">
        <v>96.244172234595396</v>
      </c>
      <c r="FM442" s="40">
        <v>96.504157386785494</v>
      </c>
      <c r="FN442" s="40">
        <v>94.092501855976195</v>
      </c>
      <c r="FO442" s="40">
        <v>91.6033407572383</v>
      </c>
      <c r="FP442" s="40">
        <v>87.330141054194499</v>
      </c>
      <c r="FQ442" s="40">
        <v>81.399183370452903</v>
      </c>
      <c r="FR442" s="40">
        <v>77.824795842613199</v>
      </c>
      <c r="FS442" s="40">
        <v>74.866369710467694</v>
      </c>
      <c r="FT442" s="40">
        <v>72.966369710467703</v>
      </c>
      <c r="FU442" s="40">
        <v>5.7124461644765701E-2</v>
      </c>
      <c r="FV442" s="40">
        <v>0</v>
      </c>
      <c r="FW442" s="40">
        <v>0</v>
      </c>
      <c r="FX442" s="41">
        <v>1</v>
      </c>
      <c r="FY442" s="22"/>
      <c r="FZ442" s="22"/>
    </row>
    <row r="443" spans="1:182" x14ac:dyDescent="0.2">
      <c r="A443" t="s">
        <v>42</v>
      </c>
      <c r="B443" t="s">
        <v>58</v>
      </c>
      <c r="C443" t="s">
        <v>3</v>
      </c>
      <c r="D443" t="s">
        <v>37</v>
      </c>
      <c r="E443" t="s">
        <v>78</v>
      </c>
      <c r="F443" s="22" t="s">
        <v>1</v>
      </c>
      <c r="G443" s="35">
        <v>43703</v>
      </c>
      <c r="H443" s="40">
        <v>1823</v>
      </c>
      <c r="I443" s="40">
        <v>1.4413520078242099</v>
      </c>
      <c r="J443" s="40">
        <v>1.2153888590883599</v>
      </c>
      <c r="K443" s="40">
        <v>1.03881418518902</v>
      </c>
      <c r="L443" s="40">
        <v>0.94572425272082195</v>
      </c>
      <c r="M443" s="40">
        <v>0.917032226323097</v>
      </c>
      <c r="N443" s="40">
        <v>0.93216446973904998</v>
      </c>
      <c r="O443" s="40">
        <v>0.99907523350927996</v>
      </c>
      <c r="P443" s="40">
        <v>1.0902579045638601</v>
      </c>
      <c r="Q443" s="40">
        <v>1.1554385105271501</v>
      </c>
      <c r="R443" s="40">
        <v>1.27006861969526</v>
      </c>
      <c r="S443" s="40">
        <v>1.4435105200399401</v>
      </c>
      <c r="T443" s="40">
        <v>1.6428378927295699</v>
      </c>
      <c r="U443" s="40">
        <v>1.8831939729268701</v>
      </c>
      <c r="V443" s="40">
        <v>2.14792915046892</v>
      </c>
      <c r="W443" s="40">
        <v>2.3953034748028599</v>
      </c>
      <c r="X443" s="40">
        <v>2.6960304971662401</v>
      </c>
      <c r="Y443" s="40">
        <v>2.9820358430030902</v>
      </c>
      <c r="Z443" s="40">
        <v>3.08773671442921</v>
      </c>
      <c r="AA443" s="40">
        <v>3.0422967251336499</v>
      </c>
      <c r="AB443" s="40">
        <v>2.9054074882994798</v>
      </c>
      <c r="AC443" s="40">
        <v>2.7276644950440798</v>
      </c>
      <c r="AD443" s="40">
        <v>2.5898666933949701</v>
      </c>
      <c r="AE443" s="40">
        <v>2.1691599769094498</v>
      </c>
      <c r="AF443" s="40">
        <v>1.7949110616522601</v>
      </c>
      <c r="AG443" s="40">
        <v>2.9244397523539401E-2</v>
      </c>
      <c r="AH443" s="40">
        <v>-1.2645089069326499E-2</v>
      </c>
      <c r="AI443" s="40">
        <v>-4.0501777027957299E-2</v>
      </c>
      <c r="AJ443" s="40">
        <v>-4.8025333951753797E-2</v>
      </c>
      <c r="AK443" s="40">
        <v>-5.5090285532941201E-2</v>
      </c>
      <c r="AL443" s="40">
        <v>-4.77840821974512E-2</v>
      </c>
      <c r="AM443" s="40">
        <v>-3.2418592668658097E-2</v>
      </c>
      <c r="AN443" s="40">
        <v>-9.6797495352517696E-3</v>
      </c>
      <c r="AO443" s="40">
        <v>-2.0888234498138401E-2</v>
      </c>
      <c r="AP443" s="40">
        <v>-2.2512369595417601E-2</v>
      </c>
      <c r="AQ443" s="40">
        <v>-2.9946858152943501E-2</v>
      </c>
      <c r="AR443" s="40">
        <v>-3.6497788356263203E-2</v>
      </c>
      <c r="AS443" s="40">
        <v>-1.3080537279042399E-3</v>
      </c>
      <c r="AT443" s="40">
        <v>2.7566183496009301E-2</v>
      </c>
      <c r="AU443" s="40">
        <v>0.244954599866405</v>
      </c>
      <c r="AV443" s="40">
        <v>0.31208032443401301</v>
      </c>
      <c r="AW443" s="40">
        <v>0.303408071912939</v>
      </c>
      <c r="AX443" s="40">
        <v>0.33756830033398999</v>
      </c>
      <c r="AY443" s="40">
        <v>0.24588691924036701</v>
      </c>
      <c r="AZ443" s="40">
        <v>5.4587264861837903E-2</v>
      </c>
      <c r="BA443" s="40">
        <v>3.5541539427337301E-2</v>
      </c>
      <c r="BB443" s="40">
        <v>-3.07492641353216E-2</v>
      </c>
      <c r="BC443" s="40">
        <v>-2.3224552480235101E-2</v>
      </c>
      <c r="BD443" s="40">
        <v>-6.5435478654149407E-2</v>
      </c>
      <c r="BE443" s="40">
        <v>5.1038503035866198E-2</v>
      </c>
      <c r="BF443" s="40">
        <v>6.63671440709595E-3</v>
      </c>
      <c r="BG443" s="40">
        <v>-2.28082845274932E-2</v>
      </c>
      <c r="BH443" s="40">
        <v>-2.92934972661094E-2</v>
      </c>
      <c r="BI443" s="40">
        <v>-3.9017044783627899E-2</v>
      </c>
      <c r="BJ443" s="40">
        <v>-3.3256921158704697E-2</v>
      </c>
      <c r="BK443" s="40">
        <v>-1.2287552677237201E-2</v>
      </c>
      <c r="BL443" s="40">
        <v>5.8361339441282698E-3</v>
      </c>
      <c r="BM443" s="40">
        <v>-4.90864125959572E-3</v>
      </c>
      <c r="BN443" s="40">
        <v>-1.8278569663239201E-3</v>
      </c>
      <c r="BO443" s="40">
        <v>-1.85073782758267E-2</v>
      </c>
      <c r="BP443" s="40">
        <v>-2.51670306821619E-2</v>
      </c>
      <c r="BQ443" s="40">
        <v>9.8921320476267199E-3</v>
      </c>
      <c r="BR443" s="40">
        <v>5.7835029569594701E-2</v>
      </c>
      <c r="BS443" s="40">
        <v>0.27627855733194201</v>
      </c>
      <c r="BT443" s="40">
        <v>0.35265032385572198</v>
      </c>
      <c r="BU443" s="40">
        <v>0.36245283188136601</v>
      </c>
      <c r="BV443" s="40">
        <v>0.39308863493945501</v>
      </c>
      <c r="BW443" s="40">
        <v>0.29560826847579702</v>
      </c>
      <c r="BX443" s="40">
        <v>0.105369550421609</v>
      </c>
      <c r="BY443" s="40">
        <v>8.8481174751153399E-2</v>
      </c>
      <c r="BZ443" s="40">
        <v>1.84861840092886E-2</v>
      </c>
      <c r="CA443" s="40">
        <v>7.6566241361921304E-3</v>
      </c>
      <c r="CB443" s="40">
        <v>-3.9348244466408902E-2</v>
      </c>
      <c r="CC443" s="40">
        <v>6.6133034122973305E-2</v>
      </c>
      <c r="CD443" s="40">
        <v>1.99912327572861E-2</v>
      </c>
      <c r="CE443" s="40">
        <v>-1.05538255208277E-2</v>
      </c>
      <c r="CF443" s="40">
        <v>-1.6319884239864801E-2</v>
      </c>
      <c r="CG443" s="40">
        <v>-2.7884767204085101E-2</v>
      </c>
      <c r="CH443" s="40">
        <v>-2.3195453676924101E-2</v>
      </c>
      <c r="CI443" s="40">
        <v>1.6551442962370801E-3</v>
      </c>
      <c r="CJ443" s="40">
        <v>1.65823875763761E-2</v>
      </c>
      <c r="CK443" s="40">
        <v>6.1587763392629696E-3</v>
      </c>
      <c r="CL443" s="40">
        <v>1.24981734699754E-2</v>
      </c>
      <c r="CM443" s="40">
        <v>-1.0584429360680299E-2</v>
      </c>
      <c r="CN443" s="40">
        <v>-1.7319382433626799E-2</v>
      </c>
      <c r="CO443" s="40">
        <v>1.76493465969692E-2</v>
      </c>
      <c r="CP443" s="40">
        <v>7.8799140153081204E-2</v>
      </c>
      <c r="CQ443" s="40">
        <v>0.29797343485133998</v>
      </c>
      <c r="CR443" s="40">
        <v>0.38074898186802397</v>
      </c>
      <c r="CS443" s="40">
        <v>0.40334705276921501</v>
      </c>
      <c r="CT443" s="40">
        <v>0.43154184955726799</v>
      </c>
      <c r="CU443" s="40">
        <v>0.33004512349159998</v>
      </c>
      <c r="CV443" s="40">
        <v>0.140541206703753</v>
      </c>
      <c r="CW443" s="40">
        <v>0.12514700490800401</v>
      </c>
      <c r="CX443" s="40">
        <v>5.2586505409775497E-2</v>
      </c>
      <c r="CY443" s="40">
        <v>2.9044832988326798E-2</v>
      </c>
      <c r="CZ443" s="40">
        <v>-2.1280305536739399E-2</v>
      </c>
      <c r="DA443" s="40">
        <v>8.1227565210080399E-2</v>
      </c>
      <c r="DB443" s="40">
        <v>3.3345751107476201E-2</v>
      </c>
      <c r="DC443" s="40">
        <v>1.7006334858378101E-3</v>
      </c>
      <c r="DD443" s="40">
        <v>-3.3462712136202201E-3</v>
      </c>
      <c r="DE443" s="40">
        <v>-1.6752489624542299E-2</v>
      </c>
      <c r="DF443" s="40">
        <v>-1.3133986195143501E-2</v>
      </c>
      <c r="DG443" s="40">
        <v>1.55978412697114E-2</v>
      </c>
      <c r="DH443" s="40">
        <v>2.73286412086238E-2</v>
      </c>
      <c r="DI443" s="40">
        <v>1.7226193938121699E-2</v>
      </c>
      <c r="DJ443" s="40">
        <v>2.6824203906274699E-2</v>
      </c>
      <c r="DK443" s="40">
        <v>-2.66148044553391E-3</v>
      </c>
      <c r="DL443" s="40">
        <v>-9.4717341850917708E-3</v>
      </c>
      <c r="DM443" s="40">
        <v>2.54065611463117E-2</v>
      </c>
      <c r="DN443" s="40">
        <v>9.9763250736567805E-2</v>
      </c>
      <c r="DO443" s="40">
        <v>0.31966831237073801</v>
      </c>
      <c r="DP443" s="40">
        <v>0.40884763988032602</v>
      </c>
      <c r="DQ443" s="40">
        <v>0.44424127365706401</v>
      </c>
      <c r="DR443" s="40">
        <v>0.46999506417508102</v>
      </c>
      <c r="DS443" s="40">
        <v>0.36448197850740299</v>
      </c>
      <c r="DT443" s="40">
        <v>0.175712862985896</v>
      </c>
      <c r="DU443" s="40">
        <v>0.161812835064854</v>
      </c>
      <c r="DV443" s="40">
        <v>8.6686826810262393E-2</v>
      </c>
      <c r="DW443" s="40">
        <v>5.0433041840461497E-2</v>
      </c>
      <c r="DX443" s="40">
        <v>-3.2123666070700001E-3</v>
      </c>
      <c r="DY443" s="40">
        <v>0.103021670722407</v>
      </c>
      <c r="DZ443" s="40">
        <v>5.2627554583898603E-2</v>
      </c>
      <c r="EA443" s="40">
        <v>1.9394125986301899E-2</v>
      </c>
      <c r="EB443" s="40">
        <v>1.53855654720242E-2</v>
      </c>
      <c r="EC443" s="40">
        <v>-6.7924887522904996E-4</v>
      </c>
      <c r="ED443" s="40">
        <v>1.39317484360299E-3</v>
      </c>
      <c r="EE443" s="40">
        <v>3.57288812611323E-2</v>
      </c>
      <c r="EF443" s="40">
        <v>4.2844524688003899E-2</v>
      </c>
      <c r="EG443" s="40">
        <v>3.3205787176664302E-2</v>
      </c>
      <c r="EH443" s="40">
        <v>4.7508716535368402E-2</v>
      </c>
      <c r="EI443" s="40">
        <v>8.7779994315829099E-3</v>
      </c>
      <c r="EJ443" s="40">
        <v>1.85902348900958E-3</v>
      </c>
      <c r="EK443" s="40">
        <v>3.6606746921842598E-2</v>
      </c>
      <c r="EL443" s="40">
        <v>0.13003209681015299</v>
      </c>
      <c r="EM443" s="40">
        <v>0.35099226983627502</v>
      </c>
      <c r="EN443" s="40">
        <v>0.44941763930203399</v>
      </c>
      <c r="EO443" s="40">
        <v>0.50328603362549096</v>
      </c>
      <c r="EP443" s="40">
        <v>0.52551539878054498</v>
      </c>
      <c r="EQ443" s="40">
        <v>0.41420332774283303</v>
      </c>
      <c r="ER443" s="40">
        <v>0.22649514854566699</v>
      </c>
      <c r="ES443" s="40">
        <v>0.21475247038867101</v>
      </c>
      <c r="ET443" s="40">
        <v>0.135922274954873</v>
      </c>
      <c r="EU443" s="40">
        <v>8.1314218456888798E-2</v>
      </c>
      <c r="EV443" s="40">
        <v>2.2874867580670599E-2</v>
      </c>
      <c r="EW443" s="40">
        <v>69.025684715385594</v>
      </c>
      <c r="EX443" s="40">
        <v>67.1729143001388</v>
      </c>
      <c r="EY443" s="40">
        <v>65.186229963397693</v>
      </c>
      <c r="EZ443" s="40">
        <v>63.781459043291697</v>
      </c>
      <c r="FA443" s="40">
        <v>62.4803735958602</v>
      </c>
      <c r="FB443" s="40">
        <v>61.985422188564897</v>
      </c>
      <c r="FC443" s="40">
        <v>61.609743783920202</v>
      </c>
      <c r="FD443" s="40">
        <v>61.789031932348898</v>
      </c>
      <c r="FE443" s="40">
        <v>65.678341537296504</v>
      </c>
      <c r="FF443" s="40">
        <v>70.212671967689005</v>
      </c>
      <c r="FG443" s="40">
        <v>75.469582228953698</v>
      </c>
      <c r="FH443" s="40">
        <v>79.917329294459194</v>
      </c>
      <c r="FI443" s="40">
        <v>84.633977028903203</v>
      </c>
      <c r="FJ443" s="40">
        <v>87.884639656695697</v>
      </c>
      <c r="FK443" s="40">
        <v>90.577306575791994</v>
      </c>
      <c r="FL443" s="40">
        <v>92.281143506247602</v>
      </c>
      <c r="FM443" s="40">
        <v>92.400290294080506</v>
      </c>
      <c r="FN443" s="40">
        <v>90.279250283983302</v>
      </c>
      <c r="FO443" s="40">
        <v>87.306828221633197</v>
      </c>
      <c r="FP443" s="40">
        <v>83.282910513694304</v>
      </c>
      <c r="FQ443" s="40">
        <v>77.802347595607699</v>
      </c>
      <c r="FR443" s="40">
        <v>74.670516218604106</v>
      </c>
      <c r="FS443" s="40">
        <v>72.022781774580295</v>
      </c>
      <c r="FT443" s="40">
        <v>70.205919474946398</v>
      </c>
      <c r="FU443" s="40">
        <v>3.4221942047104499E-2</v>
      </c>
      <c r="FV443" s="40">
        <v>0</v>
      </c>
      <c r="FW443" s="40">
        <v>0</v>
      </c>
      <c r="FX443" s="41">
        <v>1</v>
      </c>
      <c r="FY443" s="22"/>
      <c r="FZ443" s="22"/>
    </row>
    <row r="444" spans="1:182" x14ac:dyDescent="0.2">
      <c r="A444" t="s">
        <v>42</v>
      </c>
      <c r="B444" t="s">
        <v>58</v>
      </c>
      <c r="C444" t="s">
        <v>3</v>
      </c>
      <c r="D444" t="s">
        <v>37</v>
      </c>
      <c r="E444" t="s">
        <v>78</v>
      </c>
      <c r="F444" s="22" t="s">
        <v>77</v>
      </c>
      <c r="G444" s="35">
        <v>43703</v>
      </c>
      <c r="H444" s="40">
        <v>1484</v>
      </c>
      <c r="I444" s="40">
        <v>1.1484261268260401</v>
      </c>
      <c r="J444" s="40">
        <v>0.97547797081700005</v>
      </c>
      <c r="K444" s="40">
        <v>0.840294935514738</v>
      </c>
      <c r="L444" s="40">
        <v>0.76649446569123603</v>
      </c>
      <c r="M444" s="40">
        <v>0.74328127581385195</v>
      </c>
      <c r="N444" s="40">
        <v>0.75757421790052504</v>
      </c>
      <c r="O444" s="40">
        <v>0.81134192851820097</v>
      </c>
      <c r="P444" s="40">
        <v>0.88480358980207996</v>
      </c>
      <c r="Q444" s="40">
        <v>0.92453944077890304</v>
      </c>
      <c r="R444" s="40">
        <v>1.0097644110191399</v>
      </c>
      <c r="S444" s="40">
        <v>1.1336114468462299</v>
      </c>
      <c r="T444" s="40">
        <v>1.2782318527071099</v>
      </c>
      <c r="U444" s="40">
        <v>1.45765184544614</v>
      </c>
      <c r="V444" s="40">
        <v>1.6586412464981599</v>
      </c>
      <c r="W444" s="40">
        <v>1.83159509607094</v>
      </c>
      <c r="X444" s="40">
        <v>2.04447191974098</v>
      </c>
      <c r="Y444" s="40">
        <v>2.2483115746675102</v>
      </c>
      <c r="Z444" s="40">
        <v>2.32967965173553</v>
      </c>
      <c r="AA444" s="40">
        <v>2.2987843066110099</v>
      </c>
      <c r="AB444" s="40">
        <v>2.2062513144737301</v>
      </c>
      <c r="AC444" s="40">
        <v>2.1107551810070402</v>
      </c>
      <c r="AD444" s="40">
        <v>2.0136073339031499</v>
      </c>
      <c r="AE444" s="40">
        <v>1.6941864127778301</v>
      </c>
      <c r="AF444" s="40">
        <v>1.41372922858674</v>
      </c>
      <c r="AG444" s="40">
        <v>9.12384387020871E-4</v>
      </c>
      <c r="AH444" s="40">
        <v>-2.83467831984111E-2</v>
      </c>
      <c r="AI444" s="40">
        <v>-4.3234000211912198E-2</v>
      </c>
      <c r="AJ444" s="40">
        <v>-5.7498593670046103E-2</v>
      </c>
      <c r="AK444" s="40">
        <v>-5.7754888229645203E-2</v>
      </c>
      <c r="AL444" s="40">
        <v>-4.7696652181926903E-2</v>
      </c>
      <c r="AM444" s="40">
        <v>-3.4792375202009701E-2</v>
      </c>
      <c r="AN444" s="40">
        <v>-1.6973624554405101E-2</v>
      </c>
      <c r="AO444" s="40">
        <v>-1.8955060168210799E-2</v>
      </c>
      <c r="AP444" s="40">
        <v>-2.20109757306786E-2</v>
      </c>
      <c r="AQ444" s="40">
        <v>-3.7784982215456099E-2</v>
      </c>
      <c r="AR444" s="40">
        <v>-3.74108151157811E-2</v>
      </c>
      <c r="AS444" s="40">
        <v>5.9162961118188803E-3</v>
      </c>
      <c r="AT444" s="40">
        <v>1.8251456451163599E-2</v>
      </c>
      <c r="AU444" s="40">
        <v>0.14063907785688601</v>
      </c>
      <c r="AV444" s="40">
        <v>0.16238214173389501</v>
      </c>
      <c r="AW444" s="40">
        <v>0.13315571323321301</v>
      </c>
      <c r="AX444" s="40">
        <v>0.137895133413067</v>
      </c>
      <c r="AY444" s="40">
        <v>0.117859944196834</v>
      </c>
      <c r="AZ444" s="40">
        <v>6.6430871006460501E-2</v>
      </c>
      <c r="BA444" s="40">
        <v>5.6473640945482399E-2</v>
      </c>
      <c r="BB444" s="40">
        <v>-7.9848391662747304E-4</v>
      </c>
      <c r="BC444" s="40">
        <v>-4.8062842735103702E-2</v>
      </c>
      <c r="BD444" s="40">
        <v>-7.1231425802534803E-2</v>
      </c>
      <c r="BE444" s="40">
        <v>2.1614472998426199E-2</v>
      </c>
      <c r="BF444" s="40">
        <v>-1.0721877233915499E-2</v>
      </c>
      <c r="BG444" s="40">
        <v>-2.6129253461186702E-2</v>
      </c>
      <c r="BH444" s="40">
        <v>-4.0376217688881E-2</v>
      </c>
      <c r="BI444" s="40">
        <v>-4.2905575094603098E-2</v>
      </c>
      <c r="BJ444" s="40">
        <v>-3.4484875061574202E-2</v>
      </c>
      <c r="BK444" s="40">
        <v>-1.66314193965773E-2</v>
      </c>
      <c r="BL444" s="40">
        <v>-1.2916681936046099E-3</v>
      </c>
      <c r="BM444" s="40">
        <v>-5.8315738325739495E-4</v>
      </c>
      <c r="BN444" s="40">
        <v>-1.51018445073544E-3</v>
      </c>
      <c r="BO444" s="40">
        <v>-2.44763929644565E-2</v>
      </c>
      <c r="BP444" s="40">
        <v>-2.8075121208156899E-2</v>
      </c>
      <c r="BQ444" s="40">
        <v>1.51249545079004E-2</v>
      </c>
      <c r="BR444" s="40">
        <v>4.3255970194336198E-2</v>
      </c>
      <c r="BS444" s="40">
        <v>0.16707797638837199</v>
      </c>
      <c r="BT444" s="40">
        <v>0.19939156124023499</v>
      </c>
      <c r="BU444" s="40">
        <v>0.183916809928314</v>
      </c>
      <c r="BV444" s="40">
        <v>0.18880633855408699</v>
      </c>
      <c r="BW444" s="40">
        <v>0.16168315439106401</v>
      </c>
      <c r="BX444" s="40">
        <v>0.10922752654014201</v>
      </c>
      <c r="BY444" s="40">
        <v>0.1024060943217</v>
      </c>
      <c r="BZ444" s="40">
        <v>4.3383991826537599E-2</v>
      </c>
      <c r="CA444" s="40">
        <v>-1.6155047359346801E-2</v>
      </c>
      <c r="CB444" s="40">
        <v>-4.4527073325893701E-2</v>
      </c>
      <c r="CC444" s="40">
        <v>3.5952676506533401E-2</v>
      </c>
      <c r="CD444" s="40">
        <v>1.4850789468713499E-3</v>
      </c>
      <c r="CE444" s="40">
        <v>-1.4282557967311701E-2</v>
      </c>
      <c r="CF444" s="40">
        <v>-2.8517312243706801E-2</v>
      </c>
      <c r="CG444" s="40">
        <v>-3.26209860522906E-2</v>
      </c>
      <c r="CH444" s="40">
        <v>-2.5334438474658601E-2</v>
      </c>
      <c r="CI444" s="40">
        <v>-4.0531967289102596E-3</v>
      </c>
      <c r="CJ444" s="40">
        <v>9.5696070104121494E-3</v>
      </c>
      <c r="CK444" s="40">
        <v>1.21411665198245E-2</v>
      </c>
      <c r="CL444" s="40">
        <v>1.26886011388071E-2</v>
      </c>
      <c r="CM444" s="40">
        <v>-1.52589045907707E-2</v>
      </c>
      <c r="CN444" s="40">
        <v>-2.1609248046781E-2</v>
      </c>
      <c r="CO444" s="40">
        <v>2.1502843260966398E-2</v>
      </c>
      <c r="CP444" s="40">
        <v>6.0574020242356801E-2</v>
      </c>
      <c r="CQ444" s="40">
        <v>0.18538947697125499</v>
      </c>
      <c r="CR444" s="40">
        <v>0.22502417244963999</v>
      </c>
      <c r="CS444" s="40">
        <v>0.219073790867334</v>
      </c>
      <c r="CT444" s="40">
        <v>0.224067284145479</v>
      </c>
      <c r="CU444" s="40">
        <v>0.192034976274257</v>
      </c>
      <c r="CV444" s="40">
        <v>0.13886835979260101</v>
      </c>
      <c r="CW444" s="40">
        <v>0.134218771607412</v>
      </c>
      <c r="CX444" s="40">
        <v>7.3984639934501994E-2</v>
      </c>
      <c r="CY444" s="40">
        <v>5.9441945181415903E-3</v>
      </c>
      <c r="CZ444" s="40">
        <v>-2.6031720149240701E-2</v>
      </c>
      <c r="DA444" s="40">
        <v>5.0290880014640597E-2</v>
      </c>
      <c r="DB444" s="40">
        <v>1.36920351276582E-2</v>
      </c>
      <c r="DC444" s="40">
        <v>-2.4358624734365998E-3</v>
      </c>
      <c r="DD444" s="40">
        <v>-1.6658406798532699E-2</v>
      </c>
      <c r="DE444" s="40">
        <v>-2.2336397009978099E-2</v>
      </c>
      <c r="DF444" s="40">
        <v>-1.6184001887743001E-2</v>
      </c>
      <c r="DG444" s="40">
        <v>8.5250259387568104E-3</v>
      </c>
      <c r="DH444" s="40">
        <v>2.0430882214428899E-2</v>
      </c>
      <c r="DI444" s="40">
        <v>2.4865490422906401E-2</v>
      </c>
      <c r="DJ444" s="40">
        <v>2.6887386728349699E-2</v>
      </c>
      <c r="DK444" s="40">
        <v>-6.0414162170849498E-3</v>
      </c>
      <c r="DL444" s="40">
        <v>-1.5143374885405099E-2</v>
      </c>
      <c r="DM444" s="40">
        <v>2.7880732014032301E-2</v>
      </c>
      <c r="DN444" s="40">
        <v>7.7892070290377299E-2</v>
      </c>
      <c r="DO444" s="40">
        <v>0.20370097755413799</v>
      </c>
      <c r="DP444" s="40">
        <v>0.25065678365904498</v>
      </c>
      <c r="DQ444" s="40">
        <v>0.25423077180635401</v>
      </c>
      <c r="DR444" s="40">
        <v>0.25932822973687097</v>
      </c>
      <c r="DS444" s="40">
        <v>0.22238679815744899</v>
      </c>
      <c r="DT444" s="40">
        <v>0.16850919304506001</v>
      </c>
      <c r="DU444" s="40">
        <v>0.16603144889312399</v>
      </c>
      <c r="DV444" s="40">
        <v>0.104585288042466</v>
      </c>
      <c r="DW444" s="40">
        <v>2.8043436395629999E-2</v>
      </c>
      <c r="DX444" s="40">
        <v>-7.5363669725876398E-3</v>
      </c>
      <c r="DY444" s="40">
        <v>7.0992968626045899E-2</v>
      </c>
      <c r="DZ444" s="40">
        <v>3.1316941092153799E-2</v>
      </c>
      <c r="EA444" s="40">
        <v>1.46688842772889E-2</v>
      </c>
      <c r="EB444" s="40">
        <v>4.6396918263238399E-4</v>
      </c>
      <c r="EC444" s="40">
        <v>-7.48708387493609E-3</v>
      </c>
      <c r="ED444" s="40">
        <v>-2.9722247673902901E-3</v>
      </c>
      <c r="EE444" s="40">
        <v>2.6685981744189201E-2</v>
      </c>
      <c r="EF444" s="40">
        <v>3.6112838575229497E-2</v>
      </c>
      <c r="EG444" s="40">
        <v>4.3237393207859902E-2</v>
      </c>
      <c r="EH444" s="40">
        <v>4.7388178008292897E-2</v>
      </c>
      <c r="EI444" s="40">
        <v>7.2671730339147001E-3</v>
      </c>
      <c r="EJ444" s="40">
        <v>-5.8076809777808996E-3</v>
      </c>
      <c r="EK444" s="40">
        <v>3.7089390410113901E-2</v>
      </c>
      <c r="EL444" s="40">
        <v>0.10289658403355</v>
      </c>
      <c r="EM444" s="40">
        <v>0.230139876085624</v>
      </c>
      <c r="EN444" s="40">
        <v>0.28766620316538499</v>
      </c>
      <c r="EO444" s="40">
        <v>0.30499186850145599</v>
      </c>
      <c r="EP444" s="40">
        <v>0.31023943487789102</v>
      </c>
      <c r="EQ444" s="40">
        <v>0.26621000835167902</v>
      </c>
      <c r="ER444" s="40">
        <v>0.21130584857874199</v>
      </c>
      <c r="ES444" s="40">
        <v>0.211963902269342</v>
      </c>
      <c r="ET444" s="40">
        <v>0.148767763785631</v>
      </c>
      <c r="EU444" s="40">
        <v>5.9951231771386899E-2</v>
      </c>
      <c r="EV444" s="40">
        <v>1.9167985504053499E-2</v>
      </c>
      <c r="EW444" s="40">
        <v>68.379539680167397</v>
      </c>
      <c r="EX444" s="40">
        <v>66.584068151247905</v>
      </c>
      <c r="EY444" s="40">
        <v>64.743237184277405</v>
      </c>
      <c r="EZ444" s="40">
        <v>63.423479300552998</v>
      </c>
      <c r="FA444" s="40">
        <v>62.176057390524598</v>
      </c>
      <c r="FB444" s="40">
        <v>61.7107308324615</v>
      </c>
      <c r="FC444" s="40">
        <v>61.352787326259197</v>
      </c>
      <c r="FD444" s="40">
        <v>61.522343446420599</v>
      </c>
      <c r="FE444" s="40">
        <v>65.436706023016001</v>
      </c>
      <c r="FF444" s="40">
        <v>69.924525481990699</v>
      </c>
      <c r="FG444" s="40">
        <v>75.059557614706307</v>
      </c>
      <c r="FH444" s="40">
        <v>79.444776565535804</v>
      </c>
      <c r="FI444" s="40">
        <v>84.130100134508993</v>
      </c>
      <c r="FJ444" s="40">
        <v>87.323195337019897</v>
      </c>
      <c r="FK444" s="40">
        <v>89.922358391869693</v>
      </c>
      <c r="FL444" s="40">
        <v>91.463458376924194</v>
      </c>
      <c r="FM444" s="40">
        <v>91.510685996114205</v>
      </c>
      <c r="FN444" s="40">
        <v>89.409729487371095</v>
      </c>
      <c r="FO444" s="40">
        <v>86.376251681363001</v>
      </c>
      <c r="FP444" s="40">
        <v>82.371469137647594</v>
      </c>
      <c r="FQ444" s="40">
        <v>76.973322373337297</v>
      </c>
      <c r="FR444" s="40">
        <v>73.890225676281602</v>
      </c>
      <c r="FS444" s="40">
        <v>71.329995516365301</v>
      </c>
      <c r="FT444" s="40">
        <v>69.567105066507295</v>
      </c>
      <c r="FU444" s="40">
        <v>3.7191450405827303E-2</v>
      </c>
      <c r="FV444" s="40">
        <v>0</v>
      </c>
      <c r="FW444" s="40">
        <v>0</v>
      </c>
      <c r="FX444" s="41">
        <v>1</v>
      </c>
      <c r="FY444" s="22"/>
      <c r="FZ444" s="22"/>
    </row>
    <row r="445" spans="1:182" x14ac:dyDescent="0.2">
      <c r="A445" t="s">
        <v>42</v>
      </c>
      <c r="B445" t="s">
        <v>58</v>
      </c>
      <c r="C445" t="s">
        <v>3</v>
      </c>
      <c r="D445" t="s">
        <v>37</v>
      </c>
      <c r="E445" t="s">
        <v>78</v>
      </c>
      <c r="F445" s="22" t="s">
        <v>78</v>
      </c>
      <c r="G445" s="35">
        <v>43703</v>
      </c>
      <c r="H445" s="40">
        <v>339</v>
      </c>
      <c r="I445" s="40">
        <v>0.285358976260085</v>
      </c>
      <c r="J445" s="40">
        <v>0.23364891950650399</v>
      </c>
      <c r="K445" s="40">
        <v>0.19314845084332199</v>
      </c>
      <c r="L445" s="40">
        <v>0.17429201541820699</v>
      </c>
      <c r="M445" s="40">
        <v>0.16930652638032501</v>
      </c>
      <c r="N445" s="40">
        <v>0.17016837375059701</v>
      </c>
      <c r="O445" s="40">
        <v>0.18329056975956701</v>
      </c>
      <c r="P445" s="40">
        <v>0.201335757217349</v>
      </c>
      <c r="Q445" s="40">
        <v>0.227239115801705</v>
      </c>
      <c r="R445" s="40">
        <v>0.25687309058487801</v>
      </c>
      <c r="S445" s="40">
        <v>0.30719016701643298</v>
      </c>
      <c r="T445" s="40">
        <v>0.36414915266678499</v>
      </c>
      <c r="U445" s="40">
        <v>0.42642635450695698</v>
      </c>
      <c r="V445" s="40">
        <v>0.48972896411117001</v>
      </c>
      <c r="W445" s="40">
        <v>0.565063394720967</v>
      </c>
      <c r="X445" s="40">
        <v>0.656651528234247</v>
      </c>
      <c r="Y445" s="40">
        <v>0.72856088230275495</v>
      </c>
      <c r="Z445" s="40">
        <v>0.74574334786441698</v>
      </c>
      <c r="AA445" s="40">
        <v>0.72894187884982198</v>
      </c>
      <c r="AB445" s="40">
        <v>0.68774945814872701</v>
      </c>
      <c r="AC445" s="40">
        <v>0.60562143936150303</v>
      </c>
      <c r="AD445" s="40">
        <v>0.55898142034910203</v>
      </c>
      <c r="AE445" s="40">
        <v>0.45894640369564699</v>
      </c>
      <c r="AF445" s="40">
        <v>0.36919922030465302</v>
      </c>
      <c r="AG445" s="40">
        <v>1.40193113010089E-2</v>
      </c>
      <c r="AH445" s="40">
        <v>4.0074836542574096E-3</v>
      </c>
      <c r="AI445" s="40">
        <v>-1.0999940773892601E-2</v>
      </c>
      <c r="AJ445" s="40">
        <v>-4.1342675082403098E-4</v>
      </c>
      <c r="AK445" s="40">
        <v>-5.8229447603860502E-3</v>
      </c>
      <c r="AL445" s="40">
        <v>-9.4425265731671003E-3</v>
      </c>
      <c r="AM445" s="40">
        <v>-6.7274326140182496E-3</v>
      </c>
      <c r="AN445" s="40">
        <v>-5.0760586980063997E-3</v>
      </c>
      <c r="AO445" s="40">
        <v>-2.00560427117485E-2</v>
      </c>
      <c r="AP445" s="40">
        <v>-1.7906257640628E-2</v>
      </c>
      <c r="AQ445" s="40">
        <v>-1.21919142598516E-2</v>
      </c>
      <c r="AR445" s="40">
        <v>-7.5728372006269003E-3</v>
      </c>
      <c r="AS445" s="40">
        <v>-1.47852696867409E-2</v>
      </c>
      <c r="AT445" s="40">
        <v>-3.1785969149835201E-3</v>
      </c>
      <c r="AU445" s="40">
        <v>8.0357590602690196E-2</v>
      </c>
      <c r="AV445" s="40">
        <v>0.12666632739273001</v>
      </c>
      <c r="AW445" s="40">
        <v>0.14384662854667599</v>
      </c>
      <c r="AX445" s="40">
        <v>0.16391614349988501</v>
      </c>
      <c r="AY445" s="40">
        <v>9.1750512981713606E-2</v>
      </c>
      <c r="AZ445" s="40">
        <v>-3.4526556744130098E-2</v>
      </c>
      <c r="BA445" s="40">
        <v>-4.0337786030396901E-2</v>
      </c>
      <c r="BB445" s="40">
        <v>-4.7472033381491398E-2</v>
      </c>
      <c r="BC445" s="40">
        <v>8.5589647426568497E-4</v>
      </c>
      <c r="BD445" s="40">
        <v>-8.7456264351783997E-3</v>
      </c>
      <c r="BE445" s="40">
        <v>2.17401292576796E-2</v>
      </c>
      <c r="BF445" s="40">
        <v>1.0621764733617501E-2</v>
      </c>
      <c r="BG445" s="40">
        <v>-4.8447618510461896E-3</v>
      </c>
      <c r="BH445" s="40">
        <v>4.3410052787826196E-3</v>
      </c>
      <c r="BI445" s="40">
        <v>-1.54553904555404E-3</v>
      </c>
      <c r="BJ445" s="40">
        <v>-4.5848492640186197E-3</v>
      </c>
      <c r="BK445" s="40">
        <v>-1.03340148020451E-3</v>
      </c>
      <c r="BL445" s="40">
        <v>6.1985759319832295E-5</v>
      </c>
      <c r="BM445" s="40">
        <v>-1.4168467388934101E-2</v>
      </c>
      <c r="BN445" s="40">
        <v>-9.4978474050796194E-3</v>
      </c>
      <c r="BO445" s="40">
        <v>-3.46204928567215E-3</v>
      </c>
      <c r="BP445" s="40">
        <v>-7.3247614843494199E-4</v>
      </c>
      <c r="BQ445" s="40">
        <v>-7.9209817666236002E-3</v>
      </c>
      <c r="BR445" s="40">
        <v>9.7815167912021703E-3</v>
      </c>
      <c r="BS445" s="40">
        <v>9.9440530124280904E-2</v>
      </c>
      <c r="BT445" s="40">
        <v>0.14484258211850401</v>
      </c>
      <c r="BU445" s="40">
        <v>0.16554821865602501</v>
      </c>
      <c r="BV445" s="40">
        <v>0.18730075021842099</v>
      </c>
      <c r="BW445" s="40">
        <v>0.116284537501446</v>
      </c>
      <c r="BX445" s="40">
        <v>-1.51945963769214E-2</v>
      </c>
      <c r="BY445" s="40">
        <v>-2.3282353770484501E-2</v>
      </c>
      <c r="BZ445" s="40">
        <v>-3.6012887928151403E-2</v>
      </c>
      <c r="CA445" s="40">
        <v>1.05862223803357E-2</v>
      </c>
      <c r="CB445" s="40">
        <v>-3.83008377027902E-3</v>
      </c>
      <c r="CC445" s="40">
        <v>2.7087544254773301E-2</v>
      </c>
      <c r="CD445" s="40">
        <v>1.5202795660296E-2</v>
      </c>
      <c r="CE445" s="40">
        <v>-5.8170367941987305E-4</v>
      </c>
      <c r="CF445" s="40">
        <v>7.6339104192043898E-3</v>
      </c>
      <c r="CG445" s="40">
        <v>1.4169791224057701E-3</v>
      </c>
      <c r="CH445" s="40">
        <v>-1.22043675749918E-3</v>
      </c>
      <c r="CI445" s="40">
        <v>2.9102671375184899E-3</v>
      </c>
      <c r="CJ445" s="40">
        <v>3.62057969859313E-3</v>
      </c>
      <c r="CK445" s="40">
        <v>-1.0090750655496999E-2</v>
      </c>
      <c r="CL445" s="40">
        <v>-3.6742080902269201E-3</v>
      </c>
      <c r="CM445" s="40">
        <v>2.58422860191847E-3</v>
      </c>
      <c r="CN445" s="40">
        <v>4.0051370787263299E-3</v>
      </c>
      <c r="CO445" s="40">
        <v>-3.1667968636249202E-3</v>
      </c>
      <c r="CP445" s="40">
        <v>1.8757652064100402E-2</v>
      </c>
      <c r="CQ445" s="40">
        <v>0.11265731590514801</v>
      </c>
      <c r="CR445" s="40">
        <v>0.15743140077179399</v>
      </c>
      <c r="CS445" s="40">
        <v>0.180578673856856</v>
      </c>
      <c r="CT445" s="40">
        <v>0.20349685759585301</v>
      </c>
      <c r="CU445" s="40">
        <v>0.13327672814654901</v>
      </c>
      <c r="CV445" s="40">
        <v>-1.8053395169641401E-3</v>
      </c>
      <c r="CW445" s="40">
        <v>-1.14698133427214E-2</v>
      </c>
      <c r="CX445" s="40">
        <v>-2.8076318694819399E-2</v>
      </c>
      <c r="CY445" s="40">
        <v>1.7325416461679701E-2</v>
      </c>
      <c r="CZ445" s="40">
        <v>-4.2559389464001798E-4</v>
      </c>
      <c r="DA445" s="40">
        <v>3.2434959251866999E-2</v>
      </c>
      <c r="DB445" s="40">
        <v>1.9783826586974501E-2</v>
      </c>
      <c r="DC445" s="40">
        <v>3.6813544922064401E-3</v>
      </c>
      <c r="DD445" s="40">
        <v>1.0926815559626201E-2</v>
      </c>
      <c r="DE445" s="40">
        <v>4.3794972903655896E-3</v>
      </c>
      <c r="DF445" s="40">
        <v>2.1439757490202601E-3</v>
      </c>
      <c r="DG445" s="40">
        <v>6.8539357552414798E-3</v>
      </c>
      <c r="DH445" s="40">
        <v>7.1791736378664303E-3</v>
      </c>
      <c r="DI445" s="40">
        <v>-6.0130339220599901E-3</v>
      </c>
      <c r="DJ445" s="40">
        <v>2.14943122462578E-3</v>
      </c>
      <c r="DK445" s="40">
        <v>8.6305064895090995E-3</v>
      </c>
      <c r="DL445" s="40">
        <v>8.7427503058876092E-3</v>
      </c>
      <c r="DM445" s="40">
        <v>1.58738803937377E-3</v>
      </c>
      <c r="DN445" s="40">
        <v>2.7733787336998598E-2</v>
      </c>
      <c r="DO445" s="40">
        <v>0.12587410168601501</v>
      </c>
      <c r="DP445" s="40">
        <v>0.170020219425085</v>
      </c>
      <c r="DQ445" s="40">
        <v>0.19560912905768699</v>
      </c>
      <c r="DR445" s="40">
        <v>0.219692964973285</v>
      </c>
      <c r="DS445" s="40">
        <v>0.15026891879165299</v>
      </c>
      <c r="DT445" s="40">
        <v>1.15839173429931E-2</v>
      </c>
      <c r="DU445" s="40">
        <v>3.4272708504170098E-4</v>
      </c>
      <c r="DV445" s="40">
        <v>-2.0139749461487399E-2</v>
      </c>
      <c r="DW445" s="40">
        <v>2.4064610543023598E-2</v>
      </c>
      <c r="DX445" s="40">
        <v>2.97889598099899E-3</v>
      </c>
      <c r="DY445" s="40">
        <v>4.0155777208537601E-2</v>
      </c>
      <c r="DZ445" s="40">
        <v>2.6398107666334599E-2</v>
      </c>
      <c r="EA445" s="40">
        <v>9.83653341505282E-3</v>
      </c>
      <c r="EB445" s="40">
        <v>1.56812475892328E-2</v>
      </c>
      <c r="EC445" s="40">
        <v>8.6569030051975998E-3</v>
      </c>
      <c r="ED445" s="40">
        <v>7.0016530581687398E-3</v>
      </c>
      <c r="EE445" s="40">
        <v>1.25479668890552E-2</v>
      </c>
      <c r="EF445" s="40">
        <v>1.2317218095192701E-2</v>
      </c>
      <c r="EG445" s="40">
        <v>-1.25458599245525E-4</v>
      </c>
      <c r="EH445" s="40">
        <v>1.0557841460174199E-2</v>
      </c>
      <c r="EI445" s="40">
        <v>1.73603714636885E-2</v>
      </c>
      <c r="EJ445" s="40">
        <v>1.5583111358079599E-2</v>
      </c>
      <c r="EK445" s="40">
        <v>8.4516759594910895E-3</v>
      </c>
      <c r="EL445" s="40">
        <v>4.0693901043184301E-2</v>
      </c>
      <c r="EM445" s="40">
        <v>0.144957041207606</v>
      </c>
      <c r="EN445" s="40">
        <v>0.188196474150858</v>
      </c>
      <c r="EO445" s="40">
        <v>0.21731071916703601</v>
      </c>
      <c r="EP445" s="40">
        <v>0.24307757169182201</v>
      </c>
      <c r="EQ445" s="40">
        <v>0.17480294331138499</v>
      </c>
      <c r="ER445" s="40">
        <v>3.0915877710201801E-2</v>
      </c>
      <c r="ES445" s="40">
        <v>1.7398159344953999E-2</v>
      </c>
      <c r="ET445" s="40">
        <v>-8.6806040081473697E-3</v>
      </c>
      <c r="EU445" s="40">
        <v>3.37949364490936E-2</v>
      </c>
      <c r="EV445" s="40">
        <v>7.8944386458983697E-3</v>
      </c>
      <c r="EW445" s="40">
        <v>73.013583815028895</v>
      </c>
      <c r="EX445" s="40">
        <v>70.720231213872793</v>
      </c>
      <c r="EY445" s="40">
        <v>67.806936416184996</v>
      </c>
      <c r="EZ445" s="40">
        <v>65.907803468208101</v>
      </c>
      <c r="FA445" s="40">
        <v>64.243063583815001</v>
      </c>
      <c r="FB445" s="40">
        <v>63.6127167630058</v>
      </c>
      <c r="FC445" s="40">
        <v>63.1378612716763</v>
      </c>
      <c r="FD445" s="40">
        <v>63.414450867051997</v>
      </c>
      <c r="FE445" s="40">
        <v>67.195664739884407</v>
      </c>
      <c r="FF445" s="40">
        <v>71.954913294797706</v>
      </c>
      <c r="FG445" s="40">
        <v>77.903179190751402</v>
      </c>
      <c r="FH445" s="40">
        <v>82.632658959537594</v>
      </c>
      <c r="FI445" s="40">
        <v>87.508670520231206</v>
      </c>
      <c r="FJ445" s="40">
        <v>91.136416184971097</v>
      </c>
      <c r="FK445" s="40">
        <v>94.469364161849697</v>
      </c>
      <c r="FL445" s="40">
        <v>97.204046242774595</v>
      </c>
      <c r="FM445" s="40">
        <v>97.804624277456696</v>
      </c>
      <c r="FN445" s="40">
        <v>95.512427745664695</v>
      </c>
      <c r="FO445" s="40">
        <v>92.900867052023102</v>
      </c>
      <c r="FP445" s="40">
        <v>88.789017341040505</v>
      </c>
      <c r="FQ445" s="40">
        <v>82.856069364161897</v>
      </c>
      <c r="FR445" s="40">
        <v>79.542774566473994</v>
      </c>
      <c r="FS445" s="40">
        <v>76.363005780346796</v>
      </c>
      <c r="FT445" s="40">
        <v>74.189017341040497</v>
      </c>
      <c r="FU445" s="40">
        <v>8.3280214931603494E-2</v>
      </c>
      <c r="FV445" s="40">
        <v>0</v>
      </c>
      <c r="FW445" s="40">
        <v>0</v>
      </c>
      <c r="FX445" s="41">
        <v>1</v>
      </c>
      <c r="FY445" s="22"/>
      <c r="FZ445" s="22"/>
    </row>
    <row r="446" spans="1:182" x14ac:dyDescent="0.2">
      <c r="A446" t="s">
        <v>42</v>
      </c>
      <c r="B446" t="s">
        <v>58</v>
      </c>
      <c r="C446" t="s">
        <v>3</v>
      </c>
      <c r="D446" t="s">
        <v>80</v>
      </c>
      <c r="E446" t="s">
        <v>1</v>
      </c>
      <c r="F446" s="22" t="s">
        <v>1</v>
      </c>
      <c r="G446" s="35">
        <v>43703</v>
      </c>
      <c r="H446" s="40">
        <v>14623</v>
      </c>
      <c r="I446" s="40">
        <v>19.097374275954</v>
      </c>
      <c r="J446" s="40">
        <v>16.438365870776099</v>
      </c>
      <c r="K446" s="40">
        <v>14.869161656354599</v>
      </c>
      <c r="L446" s="40">
        <v>13.541679798499199</v>
      </c>
      <c r="M446" s="40">
        <v>12.758422543094801</v>
      </c>
      <c r="N446" s="40">
        <v>12.4566456544253</v>
      </c>
      <c r="O446" s="40">
        <v>12.9202547252816</v>
      </c>
      <c r="P446" s="40">
        <v>13.545932783081399</v>
      </c>
      <c r="Q446" s="40">
        <v>14.4447359640159</v>
      </c>
      <c r="R446" s="40">
        <v>16.154599928513498</v>
      </c>
      <c r="S446" s="40">
        <v>18.668774046404899</v>
      </c>
      <c r="T446" s="40">
        <v>22.087962819019101</v>
      </c>
      <c r="U446" s="40">
        <v>25.932098875751901</v>
      </c>
      <c r="V446" s="40">
        <v>29.634978675849801</v>
      </c>
      <c r="W446" s="40">
        <v>33.152020803708503</v>
      </c>
      <c r="X446" s="40">
        <v>36.624831038064897</v>
      </c>
      <c r="Y446" s="40">
        <v>39.620117608666</v>
      </c>
      <c r="Z446" s="40">
        <v>41.1479720038812</v>
      </c>
      <c r="AA446" s="40">
        <v>41.019542191388297</v>
      </c>
      <c r="AB446" s="40">
        <v>39.170314487304097</v>
      </c>
      <c r="AC446" s="40">
        <v>36.6197616934327</v>
      </c>
      <c r="AD446" s="40">
        <v>34.410845153827701</v>
      </c>
      <c r="AE446" s="40">
        <v>29.858082728979699</v>
      </c>
      <c r="AF446" s="40">
        <v>24.9168345611495</v>
      </c>
      <c r="AG446" s="40">
        <v>2.9029375577402601E-2</v>
      </c>
      <c r="AH446" s="40">
        <v>-4.61226829628721E-2</v>
      </c>
      <c r="AI446" s="40">
        <v>-6.6950709383606097E-3</v>
      </c>
      <c r="AJ446" s="40">
        <v>-8.2860686049611498E-2</v>
      </c>
      <c r="AK446" s="40">
        <v>-0.11567779775145901</v>
      </c>
      <c r="AL446" s="40">
        <v>-0.33460585776913099</v>
      </c>
      <c r="AM446" s="40">
        <v>-0.19516390319634999</v>
      </c>
      <c r="AN446" s="40">
        <v>3.04534170280025E-2</v>
      </c>
      <c r="AO446" s="40">
        <v>-3.3378073322166898E-2</v>
      </c>
      <c r="AP446" s="40">
        <v>-0.27500866333284202</v>
      </c>
      <c r="AQ446" s="40">
        <v>-0.23708067679359199</v>
      </c>
      <c r="AR446" s="40">
        <v>-0.147091901813003</v>
      </c>
      <c r="AS446" s="40">
        <v>-0.14154974966172301</v>
      </c>
      <c r="AT446" s="40">
        <v>-0.21225244341792601</v>
      </c>
      <c r="AU446" s="40">
        <v>2.3582734807306598</v>
      </c>
      <c r="AV446" s="40">
        <v>3.2182367459371202</v>
      </c>
      <c r="AW446" s="40">
        <v>3.40672867316071</v>
      </c>
      <c r="AX446" s="40">
        <v>3.39871378810165</v>
      </c>
      <c r="AY446" s="40">
        <v>2.5896531756011099</v>
      </c>
      <c r="AZ446" s="40">
        <v>-0.83621080513394697</v>
      </c>
      <c r="BA446" s="40">
        <v>-1.23114835046479</v>
      </c>
      <c r="BB446" s="40">
        <v>-1.48451950081418</v>
      </c>
      <c r="BC446" s="40">
        <v>-1.4413471988417399</v>
      </c>
      <c r="BD446" s="40">
        <v>-0.81142229104035002</v>
      </c>
      <c r="BE446" s="40">
        <v>0.143042222780384</v>
      </c>
      <c r="BF446" s="40">
        <v>6.9243988654823493E-2</v>
      </c>
      <c r="BG446" s="40">
        <v>0.103594718967034</v>
      </c>
      <c r="BH446" s="40">
        <v>3.7418350351750201E-2</v>
      </c>
      <c r="BI446" s="40">
        <v>-1.16210596022908E-2</v>
      </c>
      <c r="BJ446" s="40">
        <v>-0.22691664896795199</v>
      </c>
      <c r="BK446" s="40">
        <v>-0.10769343273277</v>
      </c>
      <c r="BL446" s="40">
        <v>8.8481757263696503E-2</v>
      </c>
      <c r="BM446" s="40">
        <v>3.5507212291060797E-2</v>
      </c>
      <c r="BN446" s="40">
        <v>-0.19000174891872601</v>
      </c>
      <c r="BO446" s="40">
        <v>-0.14467239328022</v>
      </c>
      <c r="BP446" s="40">
        <v>-6.0060726514594202E-2</v>
      </c>
      <c r="BQ446" s="40">
        <v>-5.6000206742698101E-2</v>
      </c>
      <c r="BR446" s="40">
        <v>-3.8878023414615798E-2</v>
      </c>
      <c r="BS446" s="40">
        <v>2.6125509315892002</v>
      </c>
      <c r="BT446" s="40">
        <v>3.4673701060983402</v>
      </c>
      <c r="BU446" s="40">
        <v>3.6776376951932401</v>
      </c>
      <c r="BV446" s="40">
        <v>3.7530107473808498</v>
      </c>
      <c r="BW446" s="40">
        <v>2.9194711792335202</v>
      </c>
      <c r="BX446" s="40">
        <v>-0.54690906115143401</v>
      </c>
      <c r="BY446" s="40">
        <v>-1.00702832861852</v>
      </c>
      <c r="BZ446" s="40">
        <v>-1.17631381800572</v>
      </c>
      <c r="CA446" s="40">
        <v>-1.15462842641859</v>
      </c>
      <c r="CB446" s="40">
        <v>-0.64682087539848598</v>
      </c>
      <c r="CC446" s="40">
        <v>0.22200717343925</v>
      </c>
      <c r="CD446" s="40">
        <v>0.14914659397920499</v>
      </c>
      <c r="CE446" s="40">
        <v>0.17998109148302899</v>
      </c>
      <c r="CF446" s="40">
        <v>0.12072324456090899</v>
      </c>
      <c r="CG446" s="40">
        <v>6.04483202548999E-2</v>
      </c>
      <c r="CH446" s="40">
        <v>-0.152331431002665</v>
      </c>
      <c r="CI446" s="40">
        <v>-4.71116513483665E-2</v>
      </c>
      <c r="CJ446" s="40">
        <v>0.12867200894094399</v>
      </c>
      <c r="CK446" s="40">
        <v>8.3216951263601305E-2</v>
      </c>
      <c r="CL446" s="40">
        <v>-0.131126218949525</v>
      </c>
      <c r="CM446" s="40">
        <v>-8.0670697619443302E-2</v>
      </c>
      <c r="CN446" s="40">
        <v>2.16800376623002E-4</v>
      </c>
      <c r="CO446" s="40">
        <v>3.25114607600975E-3</v>
      </c>
      <c r="CP446" s="40">
        <v>8.1200571734376906E-2</v>
      </c>
      <c r="CQ446" s="40">
        <v>2.7886627194560401</v>
      </c>
      <c r="CR446" s="40">
        <v>3.6399191124185002</v>
      </c>
      <c r="CS446" s="40">
        <v>3.8652684585909398</v>
      </c>
      <c r="CT446" s="40">
        <v>3.99839574209342</v>
      </c>
      <c r="CU446" s="40">
        <v>3.1479021238346299</v>
      </c>
      <c r="CV446" s="40">
        <v>-0.34653955456037699</v>
      </c>
      <c r="CW446" s="40">
        <v>-0.85180348421789398</v>
      </c>
      <c r="CX446" s="40">
        <v>-0.96285150097031103</v>
      </c>
      <c r="CY446" s="40">
        <v>-0.95604787806111802</v>
      </c>
      <c r="CZ446" s="40">
        <v>-0.53281843634529003</v>
      </c>
      <c r="DA446" s="40">
        <v>0.30097212409811502</v>
      </c>
      <c r="DB446" s="40">
        <v>0.229049199303587</v>
      </c>
      <c r="DC446" s="40">
        <v>0.25636746399902299</v>
      </c>
      <c r="DD446" s="40">
        <v>0.20402813877006901</v>
      </c>
      <c r="DE446" s="40">
        <v>0.13251770011209099</v>
      </c>
      <c r="DF446" s="40">
        <v>-7.7746213037377304E-2</v>
      </c>
      <c r="DG446" s="40">
        <v>1.34701300360365E-2</v>
      </c>
      <c r="DH446" s="40">
        <v>0.16886226061819201</v>
      </c>
      <c r="DI446" s="40">
        <v>0.13092669023614201</v>
      </c>
      <c r="DJ446" s="40">
        <v>-7.2250688980323899E-2</v>
      </c>
      <c r="DK446" s="40">
        <v>-1.6669001958666399E-2</v>
      </c>
      <c r="DL446" s="40">
        <v>6.0494327267840202E-2</v>
      </c>
      <c r="DM446" s="40">
        <v>6.2502498894717595E-2</v>
      </c>
      <c r="DN446" s="40">
        <v>0.20127916688337</v>
      </c>
      <c r="DO446" s="40">
        <v>2.9647745073228902</v>
      </c>
      <c r="DP446" s="40">
        <v>3.81246811873867</v>
      </c>
      <c r="DQ446" s="40">
        <v>4.0528992219886399</v>
      </c>
      <c r="DR446" s="40">
        <v>4.2437807368059897</v>
      </c>
      <c r="DS446" s="40">
        <v>3.37633306843574</v>
      </c>
      <c r="DT446" s="40">
        <v>-0.14617004796932101</v>
      </c>
      <c r="DU446" s="40">
        <v>-0.69657863981727197</v>
      </c>
      <c r="DV446" s="40">
        <v>-0.74938918393490495</v>
      </c>
      <c r="DW446" s="40">
        <v>-0.75746732970364705</v>
      </c>
      <c r="DX446" s="40">
        <v>-0.41881599729209401</v>
      </c>
      <c r="DY446" s="40">
        <v>0.41498497130109702</v>
      </c>
      <c r="DZ446" s="40">
        <v>0.34441587092128201</v>
      </c>
      <c r="EA446" s="40">
        <v>0.366657253904418</v>
      </c>
      <c r="EB446" s="40">
        <v>0.32430717517142998</v>
      </c>
      <c r="EC446" s="40">
        <v>0.23657443826125901</v>
      </c>
      <c r="ED446" s="40">
        <v>2.9942995763802001E-2</v>
      </c>
      <c r="EE446" s="40">
        <v>0.10094060049961701</v>
      </c>
      <c r="EF446" s="40">
        <v>0.22689060085388599</v>
      </c>
      <c r="EG446" s="40">
        <v>0.19981197584936899</v>
      </c>
      <c r="EH446" s="40">
        <v>1.27562254337923E-2</v>
      </c>
      <c r="EI446" s="40">
        <v>7.5739281554705801E-2</v>
      </c>
      <c r="EJ446" s="40">
        <v>0.14752550256624899</v>
      </c>
      <c r="EK446" s="40">
        <v>0.14805204181374301</v>
      </c>
      <c r="EL446" s="40">
        <v>0.37465358688667999</v>
      </c>
      <c r="EM446" s="40">
        <v>3.2190519581814301</v>
      </c>
      <c r="EN446" s="40">
        <v>4.0616014788998802</v>
      </c>
      <c r="EO446" s="40">
        <v>4.3238082440211798</v>
      </c>
      <c r="EP446" s="40">
        <v>4.5980776960851903</v>
      </c>
      <c r="EQ446" s="40">
        <v>3.7061510720681601</v>
      </c>
      <c r="ER446" s="40">
        <v>0.143131696013193</v>
      </c>
      <c r="ES446" s="40">
        <v>-0.47245861797100103</v>
      </c>
      <c r="ET446" s="40">
        <v>-0.441183501126443</v>
      </c>
      <c r="EU446" s="40">
        <v>-0.47074855728049603</v>
      </c>
      <c r="EV446" s="40">
        <v>-0.25421458165022998</v>
      </c>
      <c r="EW446" s="40">
        <v>83.690533859368799</v>
      </c>
      <c r="EX446" s="40">
        <v>81.738314023172194</v>
      </c>
      <c r="EY446" s="40">
        <v>81.662055533360004</v>
      </c>
      <c r="EZ446" s="40">
        <v>80.5664952057531</v>
      </c>
      <c r="FA446" s="40">
        <v>79.537068018377994</v>
      </c>
      <c r="FB446" s="40">
        <v>78.0857970435477</v>
      </c>
      <c r="FC446" s="40">
        <v>77.575671693967195</v>
      </c>
      <c r="FD446" s="40">
        <v>77.179459648421897</v>
      </c>
      <c r="FE446" s="40">
        <v>80.638009388733494</v>
      </c>
      <c r="FF446" s="40">
        <v>83.720597782660803</v>
      </c>
      <c r="FG446" s="40">
        <v>87.315209248901297</v>
      </c>
      <c r="FH446" s="40">
        <v>90.343687574910106</v>
      </c>
      <c r="FI446" s="40">
        <v>93.353812924490597</v>
      </c>
      <c r="FJ446" s="40">
        <v>96.797805133839404</v>
      </c>
      <c r="FK446" s="40">
        <v>98.837357670795001</v>
      </c>
      <c r="FL446" s="40">
        <v>100.33925539352801</v>
      </c>
      <c r="FM446" s="40">
        <v>101.79242409109099</v>
      </c>
      <c r="FN446" s="40">
        <v>101.83102776667999</v>
      </c>
      <c r="FO446" s="40">
        <v>101.706989113064</v>
      </c>
      <c r="FP446" s="40">
        <v>100.50669196963599</v>
      </c>
      <c r="FQ446" s="40">
        <v>97.882653316020793</v>
      </c>
      <c r="FR446" s="40">
        <v>95.758614662405094</v>
      </c>
      <c r="FS446" s="40">
        <v>92.844049640431507</v>
      </c>
      <c r="FT446" s="40">
        <v>89.892778665601298</v>
      </c>
      <c r="FU446" s="40">
        <v>2.6344987839369002E-2</v>
      </c>
      <c r="FV446" s="40">
        <v>0</v>
      </c>
      <c r="FW446" s="40">
        <v>0</v>
      </c>
      <c r="FX446" s="41">
        <v>1</v>
      </c>
      <c r="FY446" s="22"/>
      <c r="FZ446" s="22"/>
    </row>
    <row r="447" spans="1:182" x14ac:dyDescent="0.2">
      <c r="A447" t="s">
        <v>42</v>
      </c>
      <c r="B447" t="s">
        <v>58</v>
      </c>
      <c r="C447" t="s">
        <v>3</v>
      </c>
      <c r="D447" t="s">
        <v>80</v>
      </c>
      <c r="E447" t="s">
        <v>1</v>
      </c>
      <c r="F447" s="22" t="s">
        <v>77</v>
      </c>
      <c r="G447" s="35">
        <v>43703</v>
      </c>
      <c r="H447" s="40">
        <v>12280</v>
      </c>
      <c r="I447" s="40">
        <v>16.416710438115999</v>
      </c>
      <c r="J447" s="40">
        <v>14.148138927040399</v>
      </c>
      <c r="K447" s="40">
        <v>12.8348034364385</v>
      </c>
      <c r="L447" s="40">
        <v>11.6878595981039</v>
      </c>
      <c r="M447" s="40">
        <v>11.0211193882781</v>
      </c>
      <c r="N447" s="40">
        <v>10.7177343339745</v>
      </c>
      <c r="O447" s="40">
        <v>11.068125827165399</v>
      </c>
      <c r="P447" s="40">
        <v>11.5755617941312</v>
      </c>
      <c r="Q447" s="40">
        <v>12.249077359421699</v>
      </c>
      <c r="R447" s="40">
        <v>13.6803698081997</v>
      </c>
      <c r="S447" s="40">
        <v>15.872387893428</v>
      </c>
      <c r="T447" s="40">
        <v>18.785402006365999</v>
      </c>
      <c r="U447" s="40">
        <v>22.003739261459401</v>
      </c>
      <c r="V447" s="40">
        <v>25.081736375163299</v>
      </c>
      <c r="W447" s="40">
        <v>27.927370055122399</v>
      </c>
      <c r="X447" s="40">
        <v>30.793097755516701</v>
      </c>
      <c r="Y447" s="40">
        <v>33.256656572259701</v>
      </c>
      <c r="Z447" s="40">
        <v>34.623444476983401</v>
      </c>
      <c r="AA447" s="40">
        <v>34.5726370767402</v>
      </c>
      <c r="AB447" s="40">
        <v>33.025523178454499</v>
      </c>
      <c r="AC447" s="40">
        <v>30.946038663563598</v>
      </c>
      <c r="AD447" s="40">
        <v>29.2482294414148</v>
      </c>
      <c r="AE447" s="40">
        <v>25.524829309024899</v>
      </c>
      <c r="AF447" s="40">
        <v>21.377151874288302</v>
      </c>
      <c r="AG447" s="40">
        <v>3.5463140499309702E-2</v>
      </c>
      <c r="AH447" s="40">
        <v>1.9081734230963099E-2</v>
      </c>
      <c r="AI447" s="40">
        <v>-3.1687775105873797E-2</v>
      </c>
      <c r="AJ447" s="40">
        <v>-3.8556072077901397E-2</v>
      </c>
      <c r="AK447" s="40">
        <v>1.7254104289676001E-2</v>
      </c>
      <c r="AL447" s="40">
        <v>-0.111407418613739</v>
      </c>
      <c r="AM447" s="40">
        <v>-9.9647145742202001E-2</v>
      </c>
      <c r="AN447" s="40">
        <v>5.6731867152191801E-3</v>
      </c>
      <c r="AO447" s="40">
        <v>-7.1885767373438103E-2</v>
      </c>
      <c r="AP447" s="40">
        <v>-0.19419703741344899</v>
      </c>
      <c r="AQ447" s="40">
        <v>-0.203786837341874</v>
      </c>
      <c r="AR447" s="40">
        <v>-6.6193915304963297E-3</v>
      </c>
      <c r="AS447" s="40">
        <v>-0.17774734593411901</v>
      </c>
      <c r="AT447" s="40">
        <v>-9.1268089219619097E-2</v>
      </c>
      <c r="AU447" s="40">
        <v>1.5467739047559701</v>
      </c>
      <c r="AV447" s="40">
        <v>2.2899696070329298</v>
      </c>
      <c r="AW447" s="40">
        <v>2.3806523165442699</v>
      </c>
      <c r="AX447" s="40">
        <v>2.49511428806961</v>
      </c>
      <c r="AY447" s="40">
        <v>2.0363043745891201</v>
      </c>
      <c r="AZ447" s="40">
        <v>-0.217941206805191</v>
      </c>
      <c r="BA447" s="40">
        <v>-0.835966193758653</v>
      </c>
      <c r="BB447" s="40">
        <v>-0.98226175898398405</v>
      </c>
      <c r="BC447" s="40">
        <v>-0.87634521743481897</v>
      </c>
      <c r="BD447" s="40">
        <v>-0.54354477324379402</v>
      </c>
      <c r="BE447" s="40">
        <v>0.13788207486291701</v>
      </c>
      <c r="BF447" s="40">
        <v>0.10866521577485599</v>
      </c>
      <c r="BG447" s="40">
        <v>3.90168794112601E-2</v>
      </c>
      <c r="BH447" s="40">
        <v>5.0367766771610603E-2</v>
      </c>
      <c r="BI447" s="40">
        <v>7.8154625256277005E-2</v>
      </c>
      <c r="BJ447" s="40">
        <v>-2.8218159987520999E-2</v>
      </c>
      <c r="BK447" s="40">
        <v>-1.8220338790340199E-2</v>
      </c>
      <c r="BL447" s="40">
        <v>6.5423371075554501E-2</v>
      </c>
      <c r="BM447" s="40">
        <v>1.0243220708884299E-2</v>
      </c>
      <c r="BN447" s="40">
        <v>-0.13123901764106</v>
      </c>
      <c r="BO447" s="40">
        <v>-0.15560490047092199</v>
      </c>
      <c r="BP447" s="40">
        <v>4.8057647062513198E-2</v>
      </c>
      <c r="BQ447" s="40">
        <v>-0.12362940792508099</v>
      </c>
      <c r="BR447" s="40">
        <v>7.3848535351767094E-2</v>
      </c>
      <c r="BS447" s="40">
        <v>1.7808465201719199</v>
      </c>
      <c r="BT447" s="40">
        <v>2.4917771790522201</v>
      </c>
      <c r="BU447" s="40">
        <v>2.55752616168638</v>
      </c>
      <c r="BV447" s="40">
        <v>2.6747142300097502</v>
      </c>
      <c r="BW447" s="40">
        <v>2.28118677093439</v>
      </c>
      <c r="BX447" s="40">
        <v>1.19915932894587E-2</v>
      </c>
      <c r="BY447" s="40">
        <v>-0.65123527997367703</v>
      </c>
      <c r="BZ447" s="40">
        <v>-0.71559375253540802</v>
      </c>
      <c r="CA447" s="40">
        <v>-0.63294916485410901</v>
      </c>
      <c r="CB447" s="40">
        <v>-0.39027379096547798</v>
      </c>
      <c r="CC447" s="40">
        <v>0.20881711680742199</v>
      </c>
      <c r="CD447" s="40">
        <v>0.17071046219668101</v>
      </c>
      <c r="CE447" s="40">
        <v>8.7986707744357101E-2</v>
      </c>
      <c r="CF447" s="40">
        <v>0.111956146672757</v>
      </c>
      <c r="CG447" s="40">
        <v>0.120334140558313</v>
      </c>
      <c r="CH447" s="40">
        <v>2.93984671200525E-2</v>
      </c>
      <c r="CI447" s="40">
        <v>3.8175619656477498E-2</v>
      </c>
      <c r="CJ447" s="40">
        <v>0.10680616674832701</v>
      </c>
      <c r="CK447" s="40">
        <v>6.7125507667625706E-2</v>
      </c>
      <c r="CL447" s="40">
        <v>-8.7634484933831094E-2</v>
      </c>
      <c r="CM447" s="40">
        <v>-0.122234237769292</v>
      </c>
      <c r="CN447" s="40">
        <v>8.5926797431007604E-2</v>
      </c>
      <c r="CO447" s="40">
        <v>-8.6147488917874396E-2</v>
      </c>
      <c r="CP447" s="40">
        <v>0.18820780654008401</v>
      </c>
      <c r="CQ447" s="40">
        <v>1.94296450056062</v>
      </c>
      <c r="CR447" s="40">
        <v>2.6315484886724199</v>
      </c>
      <c r="CS447" s="40">
        <v>2.6800284480263201</v>
      </c>
      <c r="CT447" s="40">
        <v>2.7991046026875801</v>
      </c>
      <c r="CU447" s="40">
        <v>2.4507915726652101</v>
      </c>
      <c r="CV447" s="40">
        <v>0.171242350197615</v>
      </c>
      <c r="CW447" s="40">
        <v>-0.52329121182645</v>
      </c>
      <c r="CX447" s="40">
        <v>-0.53090030361188101</v>
      </c>
      <c r="CY447" s="40">
        <v>-0.46437380028681002</v>
      </c>
      <c r="CZ447" s="40">
        <v>-0.28411877554431703</v>
      </c>
      <c r="DA447" s="40">
        <v>0.27975215875192599</v>
      </c>
      <c r="DB447" s="40">
        <v>0.232755708618506</v>
      </c>
      <c r="DC447" s="40">
        <v>0.13695653607745401</v>
      </c>
      <c r="DD447" s="40">
        <v>0.17354452657390401</v>
      </c>
      <c r="DE447" s="40">
        <v>0.16251365586034899</v>
      </c>
      <c r="DF447" s="40">
        <v>8.7015094227625905E-2</v>
      </c>
      <c r="DG447" s="40">
        <v>9.4571578103295306E-2</v>
      </c>
      <c r="DH447" s="40">
        <v>0.148188962421099</v>
      </c>
      <c r="DI447" s="40">
        <v>0.124007794626367</v>
      </c>
      <c r="DJ447" s="40">
        <v>-4.4029952226602699E-2</v>
      </c>
      <c r="DK447" s="40">
        <v>-8.8863575067661293E-2</v>
      </c>
      <c r="DL447" s="40">
        <v>0.123795947799502</v>
      </c>
      <c r="DM447" s="40">
        <v>-4.86655699106677E-2</v>
      </c>
      <c r="DN447" s="40">
        <v>0.30256707772840102</v>
      </c>
      <c r="DO447" s="40">
        <v>2.1050824809493101</v>
      </c>
      <c r="DP447" s="40">
        <v>2.7713197982926201</v>
      </c>
      <c r="DQ447" s="40">
        <v>2.8025307343662602</v>
      </c>
      <c r="DR447" s="40">
        <v>2.9234949753653998</v>
      </c>
      <c r="DS447" s="40">
        <v>2.6203963743960399</v>
      </c>
      <c r="DT447" s="40">
        <v>0.33049310710577101</v>
      </c>
      <c r="DU447" s="40">
        <v>-0.39534714367922202</v>
      </c>
      <c r="DV447" s="40">
        <v>-0.34620685468835299</v>
      </c>
      <c r="DW447" s="40">
        <v>-0.29579843571951098</v>
      </c>
      <c r="DX447" s="40">
        <v>-0.17796376012315501</v>
      </c>
      <c r="DY447" s="40">
        <v>0.38217109311553299</v>
      </c>
      <c r="DZ447" s="40">
        <v>0.32233919016239898</v>
      </c>
      <c r="EA447" s="40">
        <v>0.20766119059458801</v>
      </c>
      <c r="EB447" s="40">
        <v>0.26246836542341601</v>
      </c>
      <c r="EC447" s="40">
        <v>0.22341417682695</v>
      </c>
      <c r="ED447" s="40">
        <v>0.170204352853844</v>
      </c>
      <c r="EE447" s="40">
        <v>0.175998385055157</v>
      </c>
      <c r="EF447" s="40">
        <v>0.20793914678143399</v>
      </c>
      <c r="EG447" s="40">
        <v>0.20613678270868899</v>
      </c>
      <c r="EH447" s="40">
        <v>1.89280675457872E-2</v>
      </c>
      <c r="EI447" s="40">
        <v>-4.0681638196710099E-2</v>
      </c>
      <c r="EJ447" s="40">
        <v>0.178472986392511</v>
      </c>
      <c r="EK447" s="40">
        <v>5.45236809836986E-3</v>
      </c>
      <c r="EL447" s="40">
        <v>0.46768370229978801</v>
      </c>
      <c r="EM447" s="40">
        <v>2.3391550963652699</v>
      </c>
      <c r="EN447" s="40">
        <v>2.9731273703119099</v>
      </c>
      <c r="EO447" s="40">
        <v>2.9794045795083801</v>
      </c>
      <c r="EP447" s="40">
        <v>3.10309491730554</v>
      </c>
      <c r="EQ447" s="40">
        <v>2.8652787707413099</v>
      </c>
      <c r="ER447" s="40">
        <v>0.56042590720042096</v>
      </c>
      <c r="ES447" s="40">
        <v>-0.210616229894247</v>
      </c>
      <c r="ET447" s="40">
        <v>-7.95388482397765E-2</v>
      </c>
      <c r="EU447" s="40">
        <v>-5.2402383138801099E-2</v>
      </c>
      <c r="EV447" s="40">
        <v>-2.4692777844838899E-2</v>
      </c>
      <c r="EW447" s="40">
        <v>83.671449318910305</v>
      </c>
      <c r="EX447" s="40">
        <v>81.722405849359006</v>
      </c>
      <c r="EY447" s="40">
        <v>81.641125801282101</v>
      </c>
      <c r="EZ447" s="40">
        <v>80.539212740384599</v>
      </c>
      <c r="FA447" s="40">
        <v>79.507637219551299</v>
      </c>
      <c r="FB447" s="40">
        <v>78.059845753205096</v>
      </c>
      <c r="FC447" s="40">
        <v>77.548903245192307</v>
      </c>
      <c r="FD447" s="40">
        <v>77.159254807692307</v>
      </c>
      <c r="FE447" s="40">
        <v>80.614232772435898</v>
      </c>
      <c r="FF447" s="40">
        <v>83.701447315705096</v>
      </c>
      <c r="FG447" s="40">
        <v>87.302108373397402</v>
      </c>
      <c r="FH447" s="40">
        <v>90.332431891025607</v>
      </c>
      <c r="FI447" s="40">
        <v>93.343374399038495</v>
      </c>
      <c r="FJ447" s="40">
        <v>96.783979366987197</v>
      </c>
      <c r="FK447" s="40">
        <v>98.8264973958333</v>
      </c>
      <c r="FL447" s="40">
        <v>100.329001402244</v>
      </c>
      <c r="FM447" s="40">
        <v>101.779296875</v>
      </c>
      <c r="FN447" s="40">
        <v>101.82056290064099</v>
      </c>
      <c r="FO447" s="40">
        <v>101.688326322115</v>
      </c>
      <c r="FP447" s="40">
        <v>100.474809695513</v>
      </c>
      <c r="FQ447" s="40">
        <v>97.842573116987197</v>
      </c>
      <c r="FR447" s="40">
        <v>95.710336538461505</v>
      </c>
      <c r="FS447" s="40">
        <v>92.801307091346203</v>
      </c>
      <c r="FT447" s="40">
        <v>89.853515625</v>
      </c>
      <c r="FU447" s="40">
        <v>2.2311400663531201E-2</v>
      </c>
      <c r="FV447" s="40">
        <v>0</v>
      </c>
      <c r="FW447" s="40">
        <v>0</v>
      </c>
      <c r="FX447" s="41">
        <v>1</v>
      </c>
      <c r="FY447" s="22"/>
      <c r="FZ447" s="22"/>
    </row>
    <row r="448" spans="1:182" x14ac:dyDescent="0.2">
      <c r="A448" t="s">
        <v>42</v>
      </c>
      <c r="B448" t="s">
        <v>58</v>
      </c>
      <c r="C448" t="s">
        <v>3</v>
      </c>
      <c r="D448" t="s">
        <v>80</v>
      </c>
      <c r="E448" t="s">
        <v>1</v>
      </c>
      <c r="F448" s="22" t="s">
        <v>78</v>
      </c>
      <c r="G448" s="35">
        <v>43703</v>
      </c>
      <c r="H448" s="40">
        <v>2343</v>
      </c>
      <c r="I448" s="40">
        <v>2.6244584704125198</v>
      </c>
      <c r="J448" s="40">
        <v>2.2598320267266399</v>
      </c>
      <c r="K448" s="40">
        <v>2.0403779998919802</v>
      </c>
      <c r="L448" s="40">
        <v>1.8491919343288701</v>
      </c>
      <c r="M448" s="40">
        <v>1.7634820917072001</v>
      </c>
      <c r="N448" s="40">
        <v>1.78503344462449</v>
      </c>
      <c r="O448" s="40">
        <v>1.9168924988754299</v>
      </c>
      <c r="P448" s="40">
        <v>2.0233017258708301</v>
      </c>
      <c r="Q448" s="40">
        <v>2.1783444285541802</v>
      </c>
      <c r="R448" s="40">
        <v>2.45588792497071</v>
      </c>
      <c r="S448" s="40">
        <v>2.7958827349881799</v>
      </c>
      <c r="T448" s="40">
        <v>3.3381654485608299</v>
      </c>
      <c r="U448" s="40">
        <v>3.9900287583752401</v>
      </c>
      <c r="V448" s="40">
        <v>4.5738042785436797</v>
      </c>
      <c r="W448" s="40">
        <v>5.1058187504261898</v>
      </c>
      <c r="X448" s="40">
        <v>5.6934873321625004</v>
      </c>
      <c r="Y448" s="40">
        <v>6.1843250618631496</v>
      </c>
      <c r="Z448" s="40">
        <v>6.4525568099368797</v>
      </c>
      <c r="AA448" s="40">
        <v>6.4171706915040696</v>
      </c>
      <c r="AB448" s="40">
        <v>6.1221336936719499</v>
      </c>
      <c r="AC448" s="40">
        <v>5.6608110572414798</v>
      </c>
      <c r="AD448" s="40">
        <v>5.1801847288512697</v>
      </c>
      <c r="AE448" s="40">
        <v>4.3607890146964401</v>
      </c>
      <c r="AF448" s="40">
        <v>3.5334551898236799</v>
      </c>
      <c r="AG448" s="40">
        <v>3.36554784931676E-2</v>
      </c>
      <c r="AH448" s="40">
        <v>4.4824535068022503E-2</v>
      </c>
      <c r="AI448" s="40">
        <v>-7.2497010982300204E-3</v>
      </c>
      <c r="AJ448" s="40">
        <v>1.35581510582866E-2</v>
      </c>
      <c r="AK448" s="40">
        <v>-5.4520875941292797E-2</v>
      </c>
      <c r="AL448" s="40">
        <v>-2.3622655964801301E-2</v>
      </c>
      <c r="AM448" s="40">
        <v>-5.7646984955373E-3</v>
      </c>
      <c r="AN448" s="40">
        <v>-4.4401290824090799E-2</v>
      </c>
      <c r="AO448" s="40">
        <v>-4.8832584094337897E-2</v>
      </c>
      <c r="AP448" s="40">
        <v>-7.87390889637751E-2</v>
      </c>
      <c r="AQ448" s="40">
        <v>-6.50397181996311E-2</v>
      </c>
      <c r="AR448" s="40">
        <v>-9.7444507262363006E-2</v>
      </c>
      <c r="AS448" s="40">
        <v>2.4519996516263801E-2</v>
      </c>
      <c r="AT448" s="40">
        <v>-7.1110563464263102E-2</v>
      </c>
      <c r="AU448" s="40">
        <v>0.83069433966814799</v>
      </c>
      <c r="AV448" s="40">
        <v>1.00607739513468</v>
      </c>
      <c r="AW448" s="40">
        <v>1.05950867511671</v>
      </c>
      <c r="AX448" s="40">
        <v>1.2132110281988899</v>
      </c>
      <c r="AY448" s="40">
        <v>0.58479345632125501</v>
      </c>
      <c r="AZ448" s="40">
        <v>-0.85310891906861297</v>
      </c>
      <c r="BA448" s="40">
        <v>-0.65330141362138705</v>
      </c>
      <c r="BB448" s="40">
        <v>-0.570698823411387</v>
      </c>
      <c r="BC448" s="40">
        <v>-0.41629723317422401</v>
      </c>
      <c r="BD448" s="40">
        <v>-0.22591080544824799</v>
      </c>
      <c r="BE448" s="40">
        <v>6.0682523352609902E-2</v>
      </c>
      <c r="BF448" s="40">
        <v>6.8325306126968105E-2</v>
      </c>
      <c r="BG448" s="40">
        <v>1.7656907327746999E-2</v>
      </c>
      <c r="BH448" s="40">
        <v>3.9695211760679E-2</v>
      </c>
      <c r="BI448" s="40">
        <v>-3.1528272755213901E-2</v>
      </c>
      <c r="BJ448" s="40">
        <v>-6.2968343409172296E-3</v>
      </c>
      <c r="BK448" s="40">
        <v>1.3932236832157101E-2</v>
      </c>
      <c r="BL448" s="40">
        <v>-1.81514166398168E-2</v>
      </c>
      <c r="BM448" s="40">
        <v>-2.8189345233854302E-2</v>
      </c>
      <c r="BN448" s="40">
        <v>-5.9163465291499601E-2</v>
      </c>
      <c r="BO448" s="40">
        <v>-4.7953003150942503E-2</v>
      </c>
      <c r="BP448" s="40">
        <v>-7.4871224062073E-2</v>
      </c>
      <c r="BQ448" s="40">
        <v>4.6683287483441402E-2</v>
      </c>
      <c r="BR448" s="40">
        <v>-1.6602296505698801E-2</v>
      </c>
      <c r="BS448" s="40">
        <v>0.90390467094381599</v>
      </c>
      <c r="BT448" s="40">
        <v>1.08884302035956</v>
      </c>
      <c r="BU448" s="40">
        <v>1.1797577346096899</v>
      </c>
      <c r="BV448" s="40">
        <v>1.3215341281375499</v>
      </c>
      <c r="BW448" s="40">
        <v>0.68332203063196395</v>
      </c>
      <c r="BX448" s="40">
        <v>-0.754536478663696</v>
      </c>
      <c r="BY448" s="40">
        <v>-0.57860212886707096</v>
      </c>
      <c r="BZ448" s="40">
        <v>-0.494432945506037</v>
      </c>
      <c r="CA448" s="40">
        <v>-0.35271773609312901</v>
      </c>
      <c r="CB448" s="40">
        <v>-0.18387924351506801</v>
      </c>
      <c r="CC448" s="40">
        <v>7.9401372290582903E-2</v>
      </c>
      <c r="CD448" s="40">
        <v>8.4601868572699301E-2</v>
      </c>
      <c r="CE448" s="40">
        <v>3.4907148451323998E-2</v>
      </c>
      <c r="CF448" s="40">
        <v>5.7797660382611298E-2</v>
      </c>
      <c r="CG448" s="40">
        <v>-1.5603665830213701E-2</v>
      </c>
      <c r="CH448" s="40">
        <v>5.7029769366537097E-3</v>
      </c>
      <c r="CI448" s="40">
        <v>2.7574274237934401E-2</v>
      </c>
      <c r="CJ448" s="40">
        <v>2.9166256006413702E-5</v>
      </c>
      <c r="CK448" s="40">
        <v>-1.38919008839632E-2</v>
      </c>
      <c r="CL448" s="40">
        <v>-4.5605447968717301E-2</v>
      </c>
      <c r="CM448" s="40">
        <v>-3.6118796358968697E-2</v>
      </c>
      <c r="CN448" s="40">
        <v>-5.92370368818683E-2</v>
      </c>
      <c r="CO448" s="40">
        <v>6.2033515291939602E-2</v>
      </c>
      <c r="CP448" s="40">
        <v>2.1149963142902801E-2</v>
      </c>
      <c r="CQ448" s="40">
        <v>0.95460992336690598</v>
      </c>
      <c r="CR448" s="40">
        <v>1.1461662402638799</v>
      </c>
      <c r="CS448" s="40">
        <v>1.26304186690342</v>
      </c>
      <c r="CT448" s="40">
        <v>1.3965583771736501</v>
      </c>
      <c r="CU448" s="40">
        <v>0.751562621054917</v>
      </c>
      <c r="CV448" s="40">
        <v>-0.68626550671752096</v>
      </c>
      <c r="CW448" s="40">
        <v>-0.52686563180042301</v>
      </c>
      <c r="CX448" s="40">
        <v>-0.441611430795249</v>
      </c>
      <c r="CY448" s="40">
        <v>-0.308682770095079</v>
      </c>
      <c r="CZ448" s="40">
        <v>-0.15476831175963601</v>
      </c>
      <c r="DA448" s="40">
        <v>9.8120221228555807E-2</v>
      </c>
      <c r="DB448" s="40">
        <v>0.10087843101843</v>
      </c>
      <c r="DC448" s="40">
        <v>5.2157389574900903E-2</v>
      </c>
      <c r="DD448" s="40">
        <v>7.5900109004543706E-2</v>
      </c>
      <c r="DE448" s="40">
        <v>3.2094109478645E-4</v>
      </c>
      <c r="DF448" s="40">
        <v>1.77027882142246E-2</v>
      </c>
      <c r="DG448" s="40">
        <v>4.1216311643711798E-2</v>
      </c>
      <c r="DH448" s="40">
        <v>1.8209749151829598E-2</v>
      </c>
      <c r="DI448" s="40">
        <v>4.0554346592789698E-4</v>
      </c>
      <c r="DJ448" s="40">
        <v>-3.2047430645935002E-2</v>
      </c>
      <c r="DK448" s="40">
        <v>-2.4284589566994901E-2</v>
      </c>
      <c r="DL448" s="40">
        <v>-4.3602849701663497E-2</v>
      </c>
      <c r="DM448" s="40">
        <v>7.7383743100437802E-2</v>
      </c>
      <c r="DN448" s="40">
        <v>5.8902222791504401E-2</v>
      </c>
      <c r="DO448" s="40">
        <v>1.0053151757900001</v>
      </c>
      <c r="DP448" s="40">
        <v>1.20348946016819</v>
      </c>
      <c r="DQ448" s="40">
        <v>1.3463259991971599</v>
      </c>
      <c r="DR448" s="40">
        <v>1.47158262620976</v>
      </c>
      <c r="DS448" s="40">
        <v>0.81980321147787105</v>
      </c>
      <c r="DT448" s="40">
        <v>-0.61799453477134703</v>
      </c>
      <c r="DU448" s="40">
        <v>-0.47512913473377599</v>
      </c>
      <c r="DV448" s="40">
        <v>-0.38878991608446101</v>
      </c>
      <c r="DW448" s="40">
        <v>-0.26464780409702898</v>
      </c>
      <c r="DX448" s="40">
        <v>-0.12565738000420301</v>
      </c>
      <c r="DY448" s="40">
        <v>0.125147266087998</v>
      </c>
      <c r="DZ448" s="40">
        <v>0.124379202077376</v>
      </c>
      <c r="EA448" s="40">
        <v>7.7063998000877904E-2</v>
      </c>
      <c r="EB448" s="40">
        <v>0.10203716970693601</v>
      </c>
      <c r="EC448" s="40">
        <v>2.3313544280865298E-2</v>
      </c>
      <c r="ED448" s="40">
        <v>3.5028609838108703E-2</v>
      </c>
      <c r="EE448" s="40">
        <v>6.0913246971406203E-2</v>
      </c>
      <c r="EF448" s="40">
        <v>4.44596233361036E-2</v>
      </c>
      <c r="EG448" s="40">
        <v>2.1048782326411501E-2</v>
      </c>
      <c r="EH448" s="40">
        <v>-1.24718069736595E-2</v>
      </c>
      <c r="EI448" s="40">
        <v>-7.1978745183062104E-3</v>
      </c>
      <c r="EJ448" s="40">
        <v>-2.1029566501373501E-2</v>
      </c>
      <c r="EK448" s="40">
        <v>9.9547034067615406E-2</v>
      </c>
      <c r="EL448" s="40">
        <v>0.113410489750069</v>
      </c>
      <c r="EM448" s="40">
        <v>1.0785255070656601</v>
      </c>
      <c r="EN448" s="40">
        <v>1.2862550853930801</v>
      </c>
      <c r="EO448" s="40">
        <v>1.46657505869014</v>
      </c>
      <c r="EP448" s="40">
        <v>1.57990572614841</v>
      </c>
      <c r="EQ448" s="40">
        <v>0.91833178578857999</v>
      </c>
      <c r="ER448" s="40">
        <v>-0.51942209436643005</v>
      </c>
      <c r="ES448" s="40">
        <v>-0.40042984997946002</v>
      </c>
      <c r="ET448" s="40">
        <v>-0.31252403817911001</v>
      </c>
      <c r="EU448" s="40">
        <v>-0.20106830701593401</v>
      </c>
      <c r="EV448" s="40">
        <v>-8.3625818071023594E-2</v>
      </c>
      <c r="EW448" s="40">
        <v>83.663881914985694</v>
      </c>
      <c r="EX448" s="40">
        <v>81.707774218682403</v>
      </c>
      <c r="EY448" s="40">
        <v>81.636048826941405</v>
      </c>
      <c r="EZ448" s="40">
        <v>80.548264219548102</v>
      </c>
      <c r="FA448" s="40">
        <v>79.527919660635405</v>
      </c>
      <c r="FB448" s="40">
        <v>78.064323435200393</v>
      </c>
      <c r="FC448" s="40">
        <v>77.5600380919401</v>
      </c>
      <c r="FD448" s="40">
        <v>77.167085100857093</v>
      </c>
      <c r="FE448" s="40">
        <v>80.657432256947402</v>
      </c>
      <c r="FF448" s="40">
        <v>83.763397108475502</v>
      </c>
      <c r="FG448" s="40">
        <v>87.358670245000397</v>
      </c>
      <c r="FH448" s="40">
        <v>90.3865033330448</v>
      </c>
      <c r="FI448" s="40">
        <v>93.390788676305107</v>
      </c>
      <c r="FJ448" s="40">
        <v>96.827633971084794</v>
      </c>
      <c r="FK448" s="40">
        <v>98.852263873257698</v>
      </c>
      <c r="FL448" s="40">
        <v>100.337286814994</v>
      </c>
      <c r="FM448" s="40">
        <v>101.785905982166</v>
      </c>
      <c r="FN448" s="40">
        <v>101.81802441347099</v>
      </c>
      <c r="FO448" s="40">
        <v>101.702406718033</v>
      </c>
      <c r="FP448" s="40">
        <v>100.515063630854</v>
      </c>
      <c r="FQ448" s="40">
        <v>97.899445935416793</v>
      </c>
      <c r="FR448" s="40">
        <v>95.783828239979201</v>
      </c>
      <c r="FS448" s="40">
        <v>92.867327504112197</v>
      </c>
      <c r="FT448" s="40">
        <v>89.903731278677199</v>
      </c>
      <c r="FU448" s="40">
        <v>5.4461708157536003E-2</v>
      </c>
      <c r="FV448" s="40">
        <v>0</v>
      </c>
      <c r="FW448" s="40">
        <v>0</v>
      </c>
      <c r="FX448" s="41">
        <v>1</v>
      </c>
      <c r="FY448" s="22"/>
      <c r="FZ448" s="22"/>
    </row>
    <row r="449" spans="1:182" x14ac:dyDescent="0.2">
      <c r="A449" t="s">
        <v>42</v>
      </c>
      <c r="B449" t="s">
        <v>58</v>
      </c>
      <c r="C449" t="s">
        <v>3</v>
      </c>
      <c r="D449" t="s">
        <v>80</v>
      </c>
      <c r="E449" t="s">
        <v>77</v>
      </c>
      <c r="F449" s="22" t="s">
        <v>1</v>
      </c>
      <c r="G449" s="35">
        <v>43703</v>
      </c>
      <c r="H449" s="40">
        <v>7115</v>
      </c>
      <c r="I449" s="40">
        <v>9.8115110378570005</v>
      </c>
      <c r="J449" s="40">
        <v>8.5310934200793103</v>
      </c>
      <c r="K449" s="40">
        <v>7.78577428433662</v>
      </c>
      <c r="L449" s="40">
        <v>7.1048017243482704</v>
      </c>
      <c r="M449" s="40">
        <v>6.7478577250467699</v>
      </c>
      <c r="N449" s="40">
        <v>6.7475841523712496</v>
      </c>
      <c r="O449" s="40">
        <v>7.1950924245615404</v>
      </c>
      <c r="P449" s="40">
        <v>7.5163664104772501</v>
      </c>
      <c r="Q449" s="40">
        <v>7.8019173053607096</v>
      </c>
      <c r="R449" s="40">
        <v>8.4963146920149892</v>
      </c>
      <c r="S449" s="40">
        <v>9.5673305547475795</v>
      </c>
      <c r="T449" s="40">
        <v>11.1215830964099</v>
      </c>
      <c r="U449" s="40">
        <v>12.923218726673401</v>
      </c>
      <c r="V449" s="40">
        <v>14.6590150319819</v>
      </c>
      <c r="W449" s="40">
        <v>16.283253971326399</v>
      </c>
      <c r="X449" s="40">
        <v>18.1368542364295</v>
      </c>
      <c r="Y449" s="40">
        <v>19.723599805968998</v>
      </c>
      <c r="Z449" s="40">
        <v>20.771874465156699</v>
      </c>
      <c r="AA449" s="40">
        <v>20.916416102192301</v>
      </c>
      <c r="AB449" s="40">
        <v>20.100103804010399</v>
      </c>
      <c r="AC449" s="40">
        <v>18.8099257114125</v>
      </c>
      <c r="AD449" s="40">
        <v>17.752953780419301</v>
      </c>
      <c r="AE449" s="40">
        <v>15.4062188462311</v>
      </c>
      <c r="AF449" s="40">
        <v>12.856915720369299</v>
      </c>
      <c r="AG449" s="40">
        <v>6.5066301540197005E-2</v>
      </c>
      <c r="AH449" s="40">
        <v>3.1818165073473403E-2</v>
      </c>
      <c r="AI449" s="40">
        <v>4.2279933961582701E-2</v>
      </c>
      <c r="AJ449" s="40">
        <v>8.1630567610406005E-2</v>
      </c>
      <c r="AK449" s="40">
        <v>7.0622172219577797E-2</v>
      </c>
      <c r="AL449" s="40">
        <v>1.2084210687357599E-2</v>
      </c>
      <c r="AM449" s="40">
        <v>5.3438829207846497E-2</v>
      </c>
      <c r="AN449" s="40">
        <v>4.5811218400035998E-2</v>
      </c>
      <c r="AO449" s="40">
        <v>-9.75934624295801E-2</v>
      </c>
      <c r="AP449" s="40">
        <v>-8.1339765201842107E-2</v>
      </c>
      <c r="AQ449" s="40">
        <v>-0.15308467539517201</v>
      </c>
      <c r="AR449" s="40">
        <v>-6.6189079332213796E-2</v>
      </c>
      <c r="AS449" s="40">
        <v>-8.4968491461687903E-2</v>
      </c>
      <c r="AT449" s="40">
        <v>-0.17747645023352601</v>
      </c>
      <c r="AU449" s="40">
        <v>1.53969066362235</v>
      </c>
      <c r="AV449" s="40">
        <v>2.2145575045573702</v>
      </c>
      <c r="AW449" s="40">
        <v>2.39644675150282</v>
      </c>
      <c r="AX449" s="40">
        <v>2.66684138669777</v>
      </c>
      <c r="AY449" s="40">
        <v>2.2301511643647198</v>
      </c>
      <c r="AZ449" s="40">
        <v>-0.42048872447149299</v>
      </c>
      <c r="BA449" s="40">
        <v>-0.78320200303384702</v>
      </c>
      <c r="BB449" s="40">
        <v>-0.83437177785597305</v>
      </c>
      <c r="BC449" s="40">
        <v>-0.57959511234433203</v>
      </c>
      <c r="BD449" s="40">
        <v>-0.37708906735790998</v>
      </c>
      <c r="BE449" s="40">
        <v>0.150952382793512</v>
      </c>
      <c r="BF449" s="40">
        <v>0.11332351230580701</v>
      </c>
      <c r="BG449" s="40">
        <v>0.11580776173391499</v>
      </c>
      <c r="BH449" s="40">
        <v>0.136273749249293</v>
      </c>
      <c r="BI449" s="40">
        <v>0.124990628156934</v>
      </c>
      <c r="BJ449" s="40">
        <v>8.1324467766762998E-2</v>
      </c>
      <c r="BK449" s="40">
        <v>0.111577503356033</v>
      </c>
      <c r="BL449" s="40">
        <v>0.11272373728186801</v>
      </c>
      <c r="BM449" s="40">
        <v>-4.0678623785168899E-2</v>
      </c>
      <c r="BN449" s="40">
        <v>-2.6387536850477501E-2</v>
      </c>
      <c r="BO449" s="40">
        <v>-0.106938922920203</v>
      </c>
      <c r="BP449" s="40">
        <v>-1.9545389981923601E-2</v>
      </c>
      <c r="BQ449" s="40">
        <v>-3.9582406868816998E-2</v>
      </c>
      <c r="BR449" s="40">
        <v>-6.0268710670393397E-2</v>
      </c>
      <c r="BS449" s="40">
        <v>1.70018140031577</v>
      </c>
      <c r="BT449" s="40">
        <v>2.3990184276870701</v>
      </c>
      <c r="BU449" s="40">
        <v>2.6056358532627599</v>
      </c>
      <c r="BV449" s="40">
        <v>2.8713723676745402</v>
      </c>
      <c r="BW449" s="40">
        <v>2.4620304372181399</v>
      </c>
      <c r="BX449" s="40">
        <v>-0.19266793466670601</v>
      </c>
      <c r="BY449" s="40">
        <v>-0.60037524452015401</v>
      </c>
      <c r="BZ449" s="40">
        <v>-0.634369160018044</v>
      </c>
      <c r="CA449" s="40">
        <v>-0.42812135751103297</v>
      </c>
      <c r="CB449" s="40">
        <v>-0.27670332421945898</v>
      </c>
      <c r="CC449" s="40">
        <v>0.210436821037362</v>
      </c>
      <c r="CD449" s="40">
        <v>0.16977386751162499</v>
      </c>
      <c r="CE449" s="40">
        <v>0.166732911263414</v>
      </c>
      <c r="CF449" s="40">
        <v>0.1741194503945</v>
      </c>
      <c r="CG449" s="40">
        <v>0.162646055118148</v>
      </c>
      <c r="CH449" s="40">
        <v>0.129280058895439</v>
      </c>
      <c r="CI449" s="40">
        <v>0.151844171964966</v>
      </c>
      <c r="CJ449" s="40">
        <v>0.159067144025823</v>
      </c>
      <c r="CK449" s="40">
        <v>-1.2595799180168999E-3</v>
      </c>
      <c r="CL449" s="40">
        <v>1.16722091063513E-2</v>
      </c>
      <c r="CM449" s="40">
        <v>-7.49785153284631E-2</v>
      </c>
      <c r="CN449" s="40">
        <v>1.2759887172814399E-2</v>
      </c>
      <c r="CO449" s="40">
        <v>-8.1481429380638806E-3</v>
      </c>
      <c r="CP449" s="40">
        <v>2.09090127046083E-2</v>
      </c>
      <c r="CQ449" s="40">
        <v>1.8113367956515101</v>
      </c>
      <c r="CR449" s="40">
        <v>2.5267755011289101</v>
      </c>
      <c r="CS449" s="40">
        <v>2.7505195878951998</v>
      </c>
      <c r="CT449" s="40">
        <v>3.01302990204245</v>
      </c>
      <c r="CU449" s="40">
        <v>2.6226293152295401</v>
      </c>
      <c r="CV449" s="40">
        <v>-3.4879949651555199E-2</v>
      </c>
      <c r="CW449" s="40">
        <v>-0.47374998851324501</v>
      </c>
      <c r="CX449" s="40">
        <v>-0.495847956165476</v>
      </c>
      <c r="CY449" s="40">
        <v>-0.32321109634344902</v>
      </c>
      <c r="CZ449" s="40">
        <v>-0.20717646432385001</v>
      </c>
      <c r="DA449" s="40">
        <v>0.26992125928121202</v>
      </c>
      <c r="DB449" s="40">
        <v>0.226224222717443</v>
      </c>
      <c r="DC449" s="40">
        <v>0.217658060792913</v>
      </c>
      <c r="DD449" s="40">
        <v>0.21196515153970599</v>
      </c>
      <c r="DE449" s="40">
        <v>0.20030148207936299</v>
      </c>
      <c r="DF449" s="40">
        <v>0.17723565002411501</v>
      </c>
      <c r="DG449" s="40">
        <v>0.19211084057389899</v>
      </c>
      <c r="DH449" s="40">
        <v>0.20541055076977899</v>
      </c>
      <c r="DI449" s="40">
        <v>3.8159463949135101E-2</v>
      </c>
      <c r="DJ449" s="40">
        <v>4.9731955063179997E-2</v>
      </c>
      <c r="DK449" s="40">
        <v>-4.3018107736722898E-2</v>
      </c>
      <c r="DL449" s="40">
        <v>4.5065164327552497E-2</v>
      </c>
      <c r="DM449" s="40">
        <v>2.3286120992689199E-2</v>
      </c>
      <c r="DN449" s="40">
        <v>0.10208673607961</v>
      </c>
      <c r="DO449" s="40">
        <v>1.9224921909872399</v>
      </c>
      <c r="DP449" s="40">
        <v>2.65453257457076</v>
      </c>
      <c r="DQ449" s="40">
        <v>2.8954033225276401</v>
      </c>
      <c r="DR449" s="40">
        <v>3.1546874364103701</v>
      </c>
      <c r="DS449" s="40">
        <v>2.78322819324094</v>
      </c>
      <c r="DT449" s="40">
        <v>0.122908035363596</v>
      </c>
      <c r="DU449" s="40">
        <v>-0.34712473250633702</v>
      </c>
      <c r="DV449" s="40">
        <v>-0.357326752312907</v>
      </c>
      <c r="DW449" s="40">
        <v>-0.21830083517586599</v>
      </c>
      <c r="DX449" s="40">
        <v>-0.13764960442824001</v>
      </c>
      <c r="DY449" s="40">
        <v>0.35580734053452701</v>
      </c>
      <c r="DZ449" s="40">
        <v>0.30772956994977702</v>
      </c>
      <c r="EA449" s="40">
        <v>0.29118588856524402</v>
      </c>
      <c r="EB449" s="40">
        <v>0.266608333178593</v>
      </c>
      <c r="EC449" s="40">
        <v>0.254669938016719</v>
      </c>
      <c r="ED449" s="40">
        <v>0.24647590710352099</v>
      </c>
      <c r="EE449" s="40">
        <v>0.25024951472208501</v>
      </c>
      <c r="EF449" s="40">
        <v>0.27232306965161002</v>
      </c>
      <c r="EG449" s="40">
        <v>9.5074302593546295E-2</v>
      </c>
      <c r="EH449" s="40">
        <v>0.104684183414545</v>
      </c>
      <c r="EI449" s="40">
        <v>3.12764473824535E-3</v>
      </c>
      <c r="EJ449" s="40">
        <v>9.1708853677842705E-2</v>
      </c>
      <c r="EK449" s="40">
        <v>6.86722055855601E-2</v>
      </c>
      <c r="EL449" s="40">
        <v>0.21929447564274299</v>
      </c>
      <c r="EM449" s="40">
        <v>2.0829829276806602</v>
      </c>
      <c r="EN449" s="40">
        <v>2.8389934977004501</v>
      </c>
      <c r="EO449" s="40">
        <v>3.10459242428758</v>
      </c>
      <c r="EP449" s="40">
        <v>3.3592184173871402</v>
      </c>
      <c r="EQ449" s="40">
        <v>3.01510746609436</v>
      </c>
      <c r="ER449" s="40">
        <v>0.350728825168382</v>
      </c>
      <c r="ES449" s="40">
        <v>-0.16429797399264301</v>
      </c>
      <c r="ET449" s="40">
        <v>-0.15732413447497801</v>
      </c>
      <c r="EU449" s="40">
        <v>-6.6827080342565806E-2</v>
      </c>
      <c r="EV449" s="40">
        <v>-3.7263861289789799E-2</v>
      </c>
      <c r="EW449" s="40">
        <v>83.623619945292205</v>
      </c>
      <c r="EX449" s="40">
        <v>81.669857957354296</v>
      </c>
      <c r="EY449" s="40">
        <v>81.5935800678905</v>
      </c>
      <c r="EZ449" s="40">
        <v>80.501104043766304</v>
      </c>
      <c r="FA449" s="40">
        <v>79.482549517186797</v>
      </c>
      <c r="FB449" s="40">
        <v>78.017302178426704</v>
      </c>
      <c r="FC449" s="40">
        <v>77.514945786507596</v>
      </c>
      <c r="FD449" s="40">
        <v>77.132748904195395</v>
      </c>
      <c r="FE449" s="40">
        <v>80.634808687341405</v>
      </c>
      <c r="FF449" s="40">
        <v>83.759384372013301</v>
      </c>
      <c r="FG449" s="40">
        <v>87.363345746959794</v>
      </c>
      <c r="FH449" s="40">
        <v>90.3933856243615</v>
      </c>
      <c r="FI449" s="40">
        <v>93.395742016280494</v>
      </c>
      <c r="FJ449" s="40">
        <v>96.824176910654799</v>
      </c>
      <c r="FK449" s="40">
        <v>98.8450878291533</v>
      </c>
      <c r="FL449" s="40">
        <v>100.322117127509</v>
      </c>
      <c r="FM449" s="40">
        <v>101.764393764624</v>
      </c>
      <c r="FN449" s="40">
        <v>101.796790033945</v>
      </c>
      <c r="FO449" s="40">
        <v>101.674274132419</v>
      </c>
      <c r="FP449" s="40">
        <v>100.47548034143</v>
      </c>
      <c r="FQ449" s="40">
        <v>97.852964439903801</v>
      </c>
      <c r="FR449" s="40">
        <v>95.7304485383779</v>
      </c>
      <c r="FS449" s="40">
        <v>92.820568170583002</v>
      </c>
      <c r="FT449" s="40">
        <v>89.855320831822795</v>
      </c>
      <c r="FU449" s="40">
        <v>3.6774722831971203E-2</v>
      </c>
      <c r="FV449" s="40">
        <v>0</v>
      </c>
      <c r="FW449" s="40">
        <v>0</v>
      </c>
      <c r="FX449" s="41">
        <v>1</v>
      </c>
      <c r="FY449" s="22"/>
      <c r="FZ449" s="22"/>
    </row>
    <row r="450" spans="1:182" x14ac:dyDescent="0.2">
      <c r="A450" t="s">
        <v>42</v>
      </c>
      <c r="B450" t="s">
        <v>58</v>
      </c>
      <c r="C450" t="s">
        <v>3</v>
      </c>
      <c r="D450" t="s">
        <v>80</v>
      </c>
      <c r="E450" t="s">
        <v>77</v>
      </c>
      <c r="F450" s="22" t="s">
        <v>77</v>
      </c>
      <c r="G450" s="35">
        <v>43703</v>
      </c>
      <c r="H450" s="40">
        <v>5923</v>
      </c>
      <c r="I450" s="40">
        <v>8.4065248533214891</v>
      </c>
      <c r="J450" s="40">
        <v>7.3166056537291704</v>
      </c>
      <c r="K450" s="40">
        <v>6.6826524352433703</v>
      </c>
      <c r="L450" s="40">
        <v>6.1006939458275102</v>
      </c>
      <c r="M450" s="40">
        <v>5.7759589167433596</v>
      </c>
      <c r="N450" s="40">
        <v>5.7257191441985897</v>
      </c>
      <c r="O450" s="40">
        <v>6.06168732924003</v>
      </c>
      <c r="P450" s="40">
        <v>6.3169754262282396</v>
      </c>
      <c r="Q450" s="40">
        <v>6.5615873930564197</v>
      </c>
      <c r="R450" s="40">
        <v>7.13056375165006</v>
      </c>
      <c r="S450" s="40">
        <v>8.0742376326594592</v>
      </c>
      <c r="T450" s="40">
        <v>9.3768578318598603</v>
      </c>
      <c r="U450" s="40">
        <v>10.871782934337</v>
      </c>
      <c r="V450" s="40">
        <v>12.345473080885901</v>
      </c>
      <c r="W450" s="40">
        <v>13.7333996248407</v>
      </c>
      <c r="X450" s="40">
        <v>15.2814529389076</v>
      </c>
      <c r="Y450" s="40">
        <v>16.602364477707599</v>
      </c>
      <c r="Z450" s="40">
        <v>17.444554077193001</v>
      </c>
      <c r="AA450" s="40">
        <v>17.573304523941101</v>
      </c>
      <c r="AB450" s="40">
        <v>16.865124186575599</v>
      </c>
      <c r="AC450" s="40">
        <v>15.8129060548574</v>
      </c>
      <c r="AD450" s="40">
        <v>15.0012066320367</v>
      </c>
      <c r="AE450" s="40">
        <v>13.080416394078</v>
      </c>
      <c r="AF450" s="40">
        <v>10.951850425453999</v>
      </c>
      <c r="AG450" s="40">
        <v>2.95522377976217E-2</v>
      </c>
      <c r="AH450" s="40">
        <v>-1.8370014422733501E-2</v>
      </c>
      <c r="AI450" s="40">
        <v>8.2218640836488101E-4</v>
      </c>
      <c r="AJ450" s="40">
        <v>3.86416570963804E-2</v>
      </c>
      <c r="AK450" s="40">
        <v>5.6872797232294901E-2</v>
      </c>
      <c r="AL450" s="40">
        <v>-1.6745465035233699E-2</v>
      </c>
      <c r="AM450" s="40">
        <v>-1.48818457027105E-2</v>
      </c>
      <c r="AN450" s="40">
        <v>4.1959571301389199E-2</v>
      </c>
      <c r="AO450" s="40">
        <v>-6.9212530872023004E-2</v>
      </c>
      <c r="AP450" s="40">
        <v>-3.5562438883801603E-2</v>
      </c>
      <c r="AQ450" s="40">
        <v>-0.102823064157043</v>
      </c>
      <c r="AR450" s="40">
        <v>-2.8526110231594601E-2</v>
      </c>
      <c r="AS450" s="40">
        <v>-9.7380184600290104E-2</v>
      </c>
      <c r="AT450" s="40">
        <v>-0.15899204419617499</v>
      </c>
      <c r="AU450" s="40">
        <v>1.0829470834817601</v>
      </c>
      <c r="AV450" s="40">
        <v>1.62631509140271</v>
      </c>
      <c r="AW450" s="40">
        <v>1.82781448579752</v>
      </c>
      <c r="AX450" s="40">
        <v>1.9749208259072399</v>
      </c>
      <c r="AY450" s="40">
        <v>1.81093516677606</v>
      </c>
      <c r="AZ450" s="40">
        <v>2.30266040194817E-2</v>
      </c>
      <c r="BA450" s="40">
        <v>-0.465254954876479</v>
      </c>
      <c r="BB450" s="40">
        <v>-0.52743737325118301</v>
      </c>
      <c r="BC450" s="40">
        <v>-0.40007898693865201</v>
      </c>
      <c r="BD450" s="40">
        <v>-0.31197187204008198</v>
      </c>
      <c r="BE450" s="40">
        <v>9.6251809413051295E-2</v>
      </c>
      <c r="BF450" s="40">
        <v>5.2233132753182601E-2</v>
      </c>
      <c r="BG450" s="40">
        <v>6.2978064833593E-2</v>
      </c>
      <c r="BH450" s="40">
        <v>8.2642986756916101E-2</v>
      </c>
      <c r="BI450" s="40">
        <v>0.10350370309795701</v>
      </c>
      <c r="BJ450" s="40">
        <v>4.34281226855633E-2</v>
      </c>
      <c r="BK450" s="40">
        <v>3.8264461297365597E-2</v>
      </c>
      <c r="BL450" s="40">
        <v>0.104546769319545</v>
      </c>
      <c r="BM450" s="40">
        <v>-1.50628474135189E-2</v>
      </c>
      <c r="BN450" s="40">
        <v>1.5598708889743299E-2</v>
      </c>
      <c r="BO450" s="40">
        <v>-5.8962612428176797E-2</v>
      </c>
      <c r="BP450" s="40">
        <v>1.01896783528631E-2</v>
      </c>
      <c r="BQ450" s="40">
        <v>-5.9659598442128099E-2</v>
      </c>
      <c r="BR450" s="40">
        <v>-6.1392911800381901E-2</v>
      </c>
      <c r="BS450" s="40">
        <v>1.2124145559779</v>
      </c>
      <c r="BT450" s="40">
        <v>1.77913338431822</v>
      </c>
      <c r="BU450" s="40">
        <v>1.9810483226639199</v>
      </c>
      <c r="BV450" s="40">
        <v>2.1250750400589302</v>
      </c>
      <c r="BW450" s="40">
        <v>1.9954198646844801</v>
      </c>
      <c r="BX450" s="40">
        <v>0.193737590982685</v>
      </c>
      <c r="BY450" s="40">
        <v>-0.31692435725242302</v>
      </c>
      <c r="BZ450" s="40">
        <v>-0.35744650795810601</v>
      </c>
      <c r="CA450" s="40">
        <v>-0.27252663348863898</v>
      </c>
      <c r="CB450" s="40">
        <v>-0.21869433905375199</v>
      </c>
      <c r="CC450" s="40">
        <v>0.14244772952899201</v>
      </c>
      <c r="CD450" s="40">
        <v>0.10113265741097099</v>
      </c>
      <c r="CE450" s="40">
        <v>0.106027036887316</v>
      </c>
      <c r="CF450" s="40">
        <v>0.11311817363987101</v>
      </c>
      <c r="CG450" s="40">
        <v>0.13580012645018399</v>
      </c>
      <c r="CH450" s="40">
        <v>8.5104166235990403E-2</v>
      </c>
      <c r="CI450" s="40">
        <v>7.5073431627616094E-2</v>
      </c>
      <c r="CJ450" s="40">
        <v>0.147894472009414</v>
      </c>
      <c r="CK450" s="40">
        <v>2.2441058395283101E-2</v>
      </c>
      <c r="CL450" s="40">
        <v>5.1032763987029398E-2</v>
      </c>
      <c r="CM450" s="40">
        <v>-2.8584997171543301E-2</v>
      </c>
      <c r="CN450" s="40">
        <v>3.7004115587712001E-2</v>
      </c>
      <c r="CO450" s="40">
        <v>-3.3534435376076303E-2</v>
      </c>
      <c r="CP450" s="40">
        <v>6.2039499836321604E-3</v>
      </c>
      <c r="CQ450" s="40">
        <v>1.3020833330358501</v>
      </c>
      <c r="CR450" s="40">
        <v>1.8849748684657299</v>
      </c>
      <c r="CS450" s="40">
        <v>2.0871776112859401</v>
      </c>
      <c r="CT450" s="40">
        <v>2.2290713913701001</v>
      </c>
      <c r="CU450" s="40">
        <v>2.12319340446565</v>
      </c>
      <c r="CV450" s="40">
        <v>0.31197150052163602</v>
      </c>
      <c r="CW450" s="40">
        <v>-0.21419103719305599</v>
      </c>
      <c r="CX450" s="40">
        <v>-0.239711352494199</v>
      </c>
      <c r="CY450" s="40">
        <v>-0.18418426204807201</v>
      </c>
      <c r="CZ450" s="40">
        <v>-0.15409060385597301</v>
      </c>
      <c r="DA450" s="40">
        <v>0.18864364964493199</v>
      </c>
      <c r="DB450" s="40">
        <v>0.15003218206875901</v>
      </c>
      <c r="DC450" s="40">
        <v>0.14907600894104001</v>
      </c>
      <c r="DD450" s="40">
        <v>0.14359336052282601</v>
      </c>
      <c r="DE450" s="40">
        <v>0.16809654980241101</v>
      </c>
      <c r="DF450" s="40">
        <v>0.12678020978641699</v>
      </c>
      <c r="DG450" s="40">
        <v>0.111882401957867</v>
      </c>
      <c r="DH450" s="40">
        <v>0.19124217469928301</v>
      </c>
      <c r="DI450" s="40">
        <v>5.9944964204085197E-2</v>
      </c>
      <c r="DJ450" s="40">
        <v>8.6466819084315499E-2</v>
      </c>
      <c r="DK450" s="40">
        <v>1.7926180850900799E-3</v>
      </c>
      <c r="DL450" s="40">
        <v>6.3818552822560895E-2</v>
      </c>
      <c r="DM450" s="40">
        <v>-7.4092723100244104E-3</v>
      </c>
      <c r="DN450" s="40">
        <v>7.3800811767646204E-2</v>
      </c>
      <c r="DO450" s="40">
        <v>1.3917521100938</v>
      </c>
      <c r="DP450" s="40">
        <v>1.9908163526132301</v>
      </c>
      <c r="DQ450" s="40">
        <v>2.1933068999079701</v>
      </c>
      <c r="DR450" s="40">
        <v>2.3330677426812798</v>
      </c>
      <c r="DS450" s="40">
        <v>2.2509669442468199</v>
      </c>
      <c r="DT450" s="40">
        <v>0.43020541006058699</v>
      </c>
      <c r="DU450" s="40">
        <v>-0.111457717133689</v>
      </c>
      <c r="DV450" s="40">
        <v>-0.121976197030293</v>
      </c>
      <c r="DW450" s="40">
        <v>-9.5841890607505004E-2</v>
      </c>
      <c r="DX450" s="40">
        <v>-8.9486868658194094E-2</v>
      </c>
      <c r="DY450" s="40">
        <v>0.25534322126036202</v>
      </c>
      <c r="DZ450" s="40">
        <v>0.22063532924467499</v>
      </c>
      <c r="EA450" s="40">
        <v>0.211231887366268</v>
      </c>
      <c r="EB450" s="40">
        <v>0.187594690183362</v>
      </c>
      <c r="EC450" s="40">
        <v>0.214727455668073</v>
      </c>
      <c r="ED450" s="40">
        <v>0.186953797507214</v>
      </c>
      <c r="EE450" s="40">
        <v>0.165028708957943</v>
      </c>
      <c r="EF450" s="40">
        <v>0.25382937271743899</v>
      </c>
      <c r="EG450" s="40">
        <v>0.114094647662589</v>
      </c>
      <c r="EH450" s="40">
        <v>0.13762796685786</v>
      </c>
      <c r="EI450" s="40">
        <v>4.5653069813956802E-2</v>
      </c>
      <c r="EJ450" s="40">
        <v>0.102534341407019</v>
      </c>
      <c r="EK450" s="40">
        <v>3.0311313848137601E-2</v>
      </c>
      <c r="EL450" s="40">
        <v>0.17139994416343901</v>
      </c>
      <c r="EM450" s="40">
        <v>1.5212195825899399</v>
      </c>
      <c r="EN450" s="40">
        <v>2.14363464552875</v>
      </c>
      <c r="EO450" s="40">
        <v>2.3465407367743598</v>
      </c>
      <c r="EP450" s="40">
        <v>2.4832219568329701</v>
      </c>
      <c r="EQ450" s="40">
        <v>2.4354516421552401</v>
      </c>
      <c r="ER450" s="40">
        <v>0.60091639702378996</v>
      </c>
      <c r="ES450" s="40">
        <v>3.6872880490367202E-2</v>
      </c>
      <c r="ET450" s="40">
        <v>4.8014668262784201E-2</v>
      </c>
      <c r="EU450" s="40">
        <v>3.1710462842507801E-2</v>
      </c>
      <c r="EV450" s="40">
        <v>3.7906643281361602E-3</v>
      </c>
      <c r="EW450" s="40">
        <v>83.6598110907983</v>
      </c>
      <c r="EX450" s="40">
        <v>81.703286867763595</v>
      </c>
      <c r="EY450" s="40">
        <v>81.632007921998806</v>
      </c>
      <c r="EZ450" s="40">
        <v>80.545056368068202</v>
      </c>
      <c r="FA450" s="40">
        <v>79.525841712370493</v>
      </c>
      <c r="FB450" s="40">
        <v>78.060728976234003</v>
      </c>
      <c r="FC450" s="40">
        <v>77.557186928701995</v>
      </c>
      <c r="FD450" s="40">
        <v>77.164857556368105</v>
      </c>
      <c r="FE450" s="40">
        <v>80.6592778793419</v>
      </c>
      <c r="FF450" s="40">
        <v>83.768452925045693</v>
      </c>
      <c r="FG450" s="40">
        <v>87.363992992077996</v>
      </c>
      <c r="FH450" s="40">
        <v>90.391796160877504</v>
      </c>
      <c r="FI450" s="40">
        <v>93.395338208409498</v>
      </c>
      <c r="FJ450" s="40">
        <v>96.831143357708697</v>
      </c>
      <c r="FK450" s="40">
        <v>98.8539000609385</v>
      </c>
      <c r="FL450" s="40">
        <v>100.336723034735</v>
      </c>
      <c r="FM450" s="40">
        <v>101.78465874466799</v>
      </c>
      <c r="FN450" s="40">
        <v>101.816003960999</v>
      </c>
      <c r="FO450" s="40">
        <v>101.701249238269</v>
      </c>
      <c r="FP450" s="40">
        <v>100.51521556977499</v>
      </c>
      <c r="FQ450" s="40">
        <v>97.900460847044499</v>
      </c>
      <c r="FR450" s="40">
        <v>95.785706124314402</v>
      </c>
      <c r="FS450" s="40">
        <v>92.869115630712997</v>
      </c>
      <c r="FT450" s="40">
        <v>89.904002894576493</v>
      </c>
      <c r="FU450" s="40">
        <v>3.4346766171700301E-2</v>
      </c>
      <c r="FV450" s="40">
        <v>0</v>
      </c>
      <c r="FW450" s="40">
        <v>0</v>
      </c>
      <c r="FX450" s="41">
        <v>1</v>
      </c>
      <c r="FY450" s="22"/>
      <c r="FZ450" s="22"/>
    </row>
    <row r="451" spans="1:182" x14ac:dyDescent="0.2">
      <c r="A451" t="s">
        <v>42</v>
      </c>
      <c r="B451" t="s">
        <v>58</v>
      </c>
      <c r="C451" t="s">
        <v>3</v>
      </c>
      <c r="D451" t="s">
        <v>80</v>
      </c>
      <c r="E451" t="s">
        <v>77</v>
      </c>
      <c r="F451" s="22" t="s">
        <v>78</v>
      </c>
      <c r="G451" s="35">
        <v>43703</v>
      </c>
      <c r="H451" s="40">
        <v>1192</v>
      </c>
      <c r="I451" s="40">
        <v>1.38018898907173</v>
      </c>
      <c r="J451" s="40">
        <v>1.19111103339321</v>
      </c>
      <c r="K451" s="40">
        <v>1.0796322782921099</v>
      </c>
      <c r="L451" s="40">
        <v>0.98271428822040396</v>
      </c>
      <c r="M451" s="40">
        <v>0.95249047069702597</v>
      </c>
      <c r="N451" s="40">
        <v>1.0049294529045301</v>
      </c>
      <c r="O451" s="40">
        <v>1.1177907976086401</v>
      </c>
      <c r="P451" s="40">
        <v>1.18556042448718</v>
      </c>
      <c r="Q451" s="40">
        <v>1.2299419385397501</v>
      </c>
      <c r="R451" s="40">
        <v>1.35806639229033</v>
      </c>
      <c r="S451" s="40">
        <v>1.4876264527635401</v>
      </c>
      <c r="T451" s="40">
        <v>1.74381896930289</v>
      </c>
      <c r="U451" s="40">
        <v>2.05230192954475</v>
      </c>
      <c r="V451" s="40">
        <v>2.3120233075177801</v>
      </c>
      <c r="W451" s="40">
        <v>2.5459009776888899</v>
      </c>
      <c r="X451" s="40">
        <v>2.8490654561755102</v>
      </c>
      <c r="Y451" s="40">
        <v>3.1176775049907</v>
      </c>
      <c r="Z451" s="40">
        <v>3.3263888612689501</v>
      </c>
      <c r="AA451" s="40">
        <v>3.3402794612508799</v>
      </c>
      <c r="AB451" s="40">
        <v>3.2301443788088799</v>
      </c>
      <c r="AC451" s="40">
        <v>2.98716604002666</v>
      </c>
      <c r="AD451" s="40">
        <v>2.7302737343638901</v>
      </c>
      <c r="AE451" s="40">
        <v>2.2987975563659901</v>
      </c>
      <c r="AF451" s="40">
        <v>1.87450604720904</v>
      </c>
      <c r="AG451" s="40">
        <v>-1.6320722268111699E-3</v>
      </c>
      <c r="AH451" s="40">
        <v>1.28864362068644E-2</v>
      </c>
      <c r="AI451" s="40">
        <v>3.2107643943435301E-3</v>
      </c>
      <c r="AJ451" s="40">
        <v>5.2804996370307703E-3</v>
      </c>
      <c r="AK451" s="40">
        <v>-2.2721889427955399E-2</v>
      </c>
      <c r="AL451" s="40">
        <v>4.2089803173048501E-3</v>
      </c>
      <c r="AM451" s="40">
        <v>3.5725019684730498E-2</v>
      </c>
      <c r="AN451" s="40">
        <v>-3.79069105606714E-2</v>
      </c>
      <c r="AO451" s="40">
        <v>-6.4511855141268101E-2</v>
      </c>
      <c r="AP451" s="40">
        <v>-8.1595805945456207E-2</v>
      </c>
      <c r="AQ451" s="40">
        <v>-8.5379871221271594E-2</v>
      </c>
      <c r="AR451" s="40">
        <v>-4.9191756393304399E-2</v>
      </c>
      <c r="AS451" s="40">
        <v>3.5966124674006298E-3</v>
      </c>
      <c r="AT451" s="40">
        <v>-4.4578717772500998E-2</v>
      </c>
      <c r="AU451" s="40">
        <v>0.41890753527004698</v>
      </c>
      <c r="AV451" s="40">
        <v>0.52525494529565797</v>
      </c>
      <c r="AW451" s="40">
        <v>0.50737627606563795</v>
      </c>
      <c r="AX451" s="40">
        <v>0.66284305983450997</v>
      </c>
      <c r="AY451" s="40">
        <v>0.39049971027290598</v>
      </c>
      <c r="AZ451" s="40">
        <v>-0.48300948730973498</v>
      </c>
      <c r="BA451" s="40">
        <v>-0.37057140778278302</v>
      </c>
      <c r="BB451" s="40">
        <v>-0.36830107521102401</v>
      </c>
      <c r="BC451" s="40">
        <v>-0.24140981435574599</v>
      </c>
      <c r="BD451" s="40">
        <v>-0.13021966011873801</v>
      </c>
      <c r="BE451" s="40">
        <v>2.3576271266685E-2</v>
      </c>
      <c r="BF451" s="40">
        <v>3.2992251910473003E-2</v>
      </c>
      <c r="BG451" s="40">
        <v>2.2953863737350699E-2</v>
      </c>
      <c r="BH451" s="40">
        <v>2.3157977761702801E-2</v>
      </c>
      <c r="BI451" s="40">
        <v>-8.4497127644251602E-3</v>
      </c>
      <c r="BJ451" s="40">
        <v>1.7364988648577599E-2</v>
      </c>
      <c r="BK451" s="40">
        <v>4.8710453760985699E-2</v>
      </c>
      <c r="BL451" s="40">
        <v>-1.9344327466888099E-2</v>
      </c>
      <c r="BM451" s="40">
        <v>-4.8968079902921798E-2</v>
      </c>
      <c r="BN451" s="40">
        <v>-6.2009027144721299E-2</v>
      </c>
      <c r="BO451" s="40">
        <v>-6.7483832559942197E-2</v>
      </c>
      <c r="BP451" s="40">
        <v>-3.5356963732660097E-2</v>
      </c>
      <c r="BQ451" s="40">
        <v>1.7319065311656001E-2</v>
      </c>
      <c r="BR451" s="40">
        <v>-1.0987196945318399E-2</v>
      </c>
      <c r="BS451" s="40">
        <v>0.46746124755853702</v>
      </c>
      <c r="BT451" s="40">
        <v>0.58948309320506598</v>
      </c>
      <c r="BU451" s="40">
        <v>0.59279064506927404</v>
      </c>
      <c r="BV451" s="40">
        <v>0.73043236207185802</v>
      </c>
      <c r="BW451" s="40">
        <v>0.453185454899592</v>
      </c>
      <c r="BX451" s="40">
        <v>-0.40781213970859798</v>
      </c>
      <c r="BY451" s="40">
        <v>-0.31001150112907999</v>
      </c>
      <c r="BZ451" s="40">
        <v>-0.31413992145672498</v>
      </c>
      <c r="CA451" s="40">
        <v>-0.197247315120748</v>
      </c>
      <c r="CB451" s="40">
        <v>-0.10109380176689201</v>
      </c>
      <c r="CC451" s="40">
        <v>4.10354931788591E-2</v>
      </c>
      <c r="CD451" s="40">
        <v>4.6917478619048499E-2</v>
      </c>
      <c r="CE451" s="40">
        <v>3.6627874199505597E-2</v>
      </c>
      <c r="CF451" s="40">
        <v>3.5539864651224697E-2</v>
      </c>
      <c r="CG451" s="40">
        <v>1.4351533158318099E-3</v>
      </c>
      <c r="CH451" s="40">
        <v>2.6476799942063201E-2</v>
      </c>
      <c r="CI451" s="40">
        <v>5.7704125845061398E-2</v>
      </c>
      <c r="CJ451" s="40">
        <v>-6.4879389627743303E-3</v>
      </c>
      <c r="CK451" s="40">
        <v>-3.8202508523379801E-2</v>
      </c>
      <c r="CL451" s="40">
        <v>-4.8443283813949502E-2</v>
      </c>
      <c r="CM451" s="40">
        <v>-5.50890906992718E-2</v>
      </c>
      <c r="CN451" s="40">
        <v>-2.5775028480412202E-2</v>
      </c>
      <c r="CO451" s="40">
        <v>2.68231943492904E-2</v>
      </c>
      <c r="CP451" s="40">
        <v>1.22781880507451E-2</v>
      </c>
      <c r="CQ451" s="40">
        <v>0.50108940078182596</v>
      </c>
      <c r="CR451" s="40">
        <v>0.63396731279083895</v>
      </c>
      <c r="CS451" s="40">
        <v>0.65194837684595996</v>
      </c>
      <c r="CT451" s="40">
        <v>0.77724450690617897</v>
      </c>
      <c r="CU451" s="40">
        <v>0.49660141067032998</v>
      </c>
      <c r="CV451" s="40">
        <v>-0.35573068583147699</v>
      </c>
      <c r="CW451" s="40">
        <v>-0.26806789426255401</v>
      </c>
      <c r="CX451" s="40">
        <v>-0.27662807135599699</v>
      </c>
      <c r="CY451" s="40">
        <v>-0.16666050268148599</v>
      </c>
      <c r="CZ451" s="40">
        <v>-8.0921320997632704E-2</v>
      </c>
      <c r="DA451" s="40">
        <v>5.8494715091033302E-2</v>
      </c>
      <c r="DB451" s="40">
        <v>6.0842705327624001E-2</v>
      </c>
      <c r="DC451" s="40">
        <v>5.0301884661660502E-2</v>
      </c>
      <c r="DD451" s="40">
        <v>4.7921751540746703E-2</v>
      </c>
      <c r="DE451" s="40">
        <v>1.13200193960888E-2</v>
      </c>
      <c r="DF451" s="40">
        <v>3.5588611235548802E-2</v>
      </c>
      <c r="DG451" s="40">
        <v>6.6697797929137007E-2</v>
      </c>
      <c r="DH451" s="40">
        <v>6.3684495413394203E-3</v>
      </c>
      <c r="DI451" s="40">
        <v>-2.7436937143837801E-2</v>
      </c>
      <c r="DJ451" s="40">
        <v>-3.4877540483177802E-2</v>
      </c>
      <c r="DK451" s="40">
        <v>-4.26943488386013E-2</v>
      </c>
      <c r="DL451" s="40">
        <v>-1.6193093228164201E-2</v>
      </c>
      <c r="DM451" s="40">
        <v>3.6327323386924799E-2</v>
      </c>
      <c r="DN451" s="40">
        <v>3.5543573046808698E-2</v>
      </c>
      <c r="DO451" s="40">
        <v>0.534717554005115</v>
      </c>
      <c r="DP451" s="40">
        <v>0.67845153237661204</v>
      </c>
      <c r="DQ451" s="40">
        <v>0.711106108622646</v>
      </c>
      <c r="DR451" s="40">
        <v>0.82405665174050002</v>
      </c>
      <c r="DS451" s="40">
        <v>0.54001736644106801</v>
      </c>
      <c r="DT451" s="40">
        <v>-0.303649231954357</v>
      </c>
      <c r="DU451" s="40">
        <v>-0.226124287396028</v>
      </c>
      <c r="DV451" s="40">
        <v>-0.23911622125526899</v>
      </c>
      <c r="DW451" s="40">
        <v>-0.13607369024222399</v>
      </c>
      <c r="DX451" s="40">
        <v>-6.0748840228373499E-2</v>
      </c>
      <c r="DY451" s="40">
        <v>8.3703058584529394E-2</v>
      </c>
      <c r="DZ451" s="40">
        <v>8.0948521031232706E-2</v>
      </c>
      <c r="EA451" s="40">
        <v>7.0044984004667701E-2</v>
      </c>
      <c r="EB451" s="40">
        <v>6.5799229665418693E-2</v>
      </c>
      <c r="EC451" s="40">
        <v>2.5592196059618998E-2</v>
      </c>
      <c r="ED451" s="40">
        <v>4.8744619566821502E-2</v>
      </c>
      <c r="EE451" s="40">
        <v>7.9683232005392304E-2</v>
      </c>
      <c r="EF451" s="40">
        <v>2.49310326351227E-2</v>
      </c>
      <c r="EG451" s="40">
        <v>-1.1893161905491501E-2</v>
      </c>
      <c r="EH451" s="40">
        <v>-1.5290761682442901E-2</v>
      </c>
      <c r="EI451" s="40">
        <v>-2.4798310177272E-2</v>
      </c>
      <c r="EJ451" s="40">
        <v>-2.3583005675198799E-3</v>
      </c>
      <c r="EK451" s="40">
        <v>5.0049776231180197E-2</v>
      </c>
      <c r="EL451" s="40">
        <v>6.9135093873991305E-2</v>
      </c>
      <c r="EM451" s="40">
        <v>0.58327126629360404</v>
      </c>
      <c r="EN451" s="40">
        <v>0.74267968028602005</v>
      </c>
      <c r="EO451" s="40">
        <v>0.79652047762628198</v>
      </c>
      <c r="EP451" s="40">
        <v>0.89164595397784796</v>
      </c>
      <c r="EQ451" s="40">
        <v>0.60270311106775498</v>
      </c>
      <c r="ER451" s="40">
        <v>-0.22845188435322</v>
      </c>
      <c r="ES451" s="40">
        <v>-0.16556438074232399</v>
      </c>
      <c r="ET451" s="40">
        <v>-0.18495506750096999</v>
      </c>
      <c r="EU451" s="40">
        <v>-9.1911191007226001E-2</v>
      </c>
      <c r="EV451" s="40">
        <v>-3.1622981876527297E-2</v>
      </c>
      <c r="EW451" s="40">
        <v>83.559428284854604</v>
      </c>
      <c r="EX451" s="40">
        <v>81.604981611501202</v>
      </c>
      <c r="EY451" s="40">
        <v>81.527582748244697</v>
      </c>
      <c r="EZ451" s="40">
        <v>80.436476094951502</v>
      </c>
      <c r="FA451" s="40">
        <v>79.427198261450997</v>
      </c>
      <c r="FB451" s="40">
        <v>77.950183884988306</v>
      </c>
      <c r="FC451" s="40">
        <v>77.454613841524605</v>
      </c>
      <c r="FD451" s="40">
        <v>77.086425944500206</v>
      </c>
      <c r="FE451" s="40">
        <v>80.626713473754606</v>
      </c>
      <c r="FF451" s="40">
        <v>83.789953192912094</v>
      </c>
      <c r="FG451" s="40">
        <v>87.403627549314606</v>
      </c>
      <c r="FH451" s="40">
        <v>90.4354730859244</v>
      </c>
      <c r="FI451" s="40">
        <v>93.4310431293882</v>
      </c>
      <c r="FJ451" s="40">
        <v>96.844784353059197</v>
      </c>
      <c r="FK451" s="40">
        <v>98.849632230023403</v>
      </c>
      <c r="FL451" s="40">
        <v>100.304496823805</v>
      </c>
      <c r="FM451" s="40">
        <v>101.736375794049</v>
      </c>
      <c r="FN451" s="40">
        <v>101.76379137412199</v>
      </c>
      <c r="FO451" s="40">
        <v>101.640839184219</v>
      </c>
      <c r="FP451" s="40">
        <v>100.44048813105999</v>
      </c>
      <c r="FQ451" s="40">
        <v>97.817535941156805</v>
      </c>
      <c r="FR451" s="40">
        <v>95.694583751253802</v>
      </c>
      <c r="FS451" s="40">
        <v>92.790120361083297</v>
      </c>
      <c r="FT451" s="40">
        <v>89.813105984620506</v>
      </c>
      <c r="FU451" s="40">
        <v>7.2789478408399097E-2</v>
      </c>
      <c r="FV451" s="40">
        <v>0</v>
      </c>
      <c r="FW451" s="40">
        <v>0</v>
      </c>
      <c r="FX451" s="41">
        <v>1</v>
      </c>
      <c r="FY451" s="22"/>
      <c r="FZ451" s="22"/>
    </row>
    <row r="452" spans="1:182" x14ac:dyDescent="0.2">
      <c r="A452" t="s">
        <v>42</v>
      </c>
      <c r="B452" t="s">
        <v>58</v>
      </c>
      <c r="C452" t="s">
        <v>3</v>
      </c>
      <c r="D452" t="s">
        <v>80</v>
      </c>
      <c r="E452" t="s">
        <v>78</v>
      </c>
      <c r="F452" s="22" t="s">
        <v>1</v>
      </c>
      <c r="G452" s="35">
        <v>43703</v>
      </c>
      <c r="H452" s="40">
        <v>7508</v>
      </c>
      <c r="I452" s="40">
        <v>9.2534950037163703</v>
      </c>
      <c r="J452" s="40">
        <v>7.9090878422900897</v>
      </c>
      <c r="K452" s="40">
        <v>7.1123611381140197</v>
      </c>
      <c r="L452" s="40">
        <v>6.4716101412219302</v>
      </c>
      <c r="M452" s="40">
        <v>6.0745901434917897</v>
      </c>
      <c r="N452" s="40">
        <v>5.7864196714645697</v>
      </c>
      <c r="O452" s="40">
        <v>5.8428984422505703</v>
      </c>
      <c r="P452" s="40">
        <v>6.1072268039987501</v>
      </c>
      <c r="Q452" s="40">
        <v>6.6433036765153899</v>
      </c>
      <c r="R452" s="40">
        <v>7.6502041614407501</v>
      </c>
      <c r="S452" s="40">
        <v>9.1204486594297602</v>
      </c>
      <c r="T452" s="40">
        <v>10.982535851921799</v>
      </c>
      <c r="U452" s="40">
        <v>13.033220296552299</v>
      </c>
      <c r="V452" s="40">
        <v>14.9833181504846</v>
      </c>
      <c r="W452" s="40">
        <v>16.7848809893644</v>
      </c>
      <c r="X452" s="40">
        <v>18.409716186400999</v>
      </c>
      <c r="Y452" s="40">
        <v>19.736697903566</v>
      </c>
      <c r="Z452" s="40">
        <v>20.3017834979957</v>
      </c>
      <c r="AA452" s="40">
        <v>20.083345718626401</v>
      </c>
      <c r="AB452" s="40">
        <v>19.0151792647588</v>
      </c>
      <c r="AC452" s="40">
        <v>17.838099974900199</v>
      </c>
      <c r="AD452" s="40">
        <v>16.699017862088901</v>
      </c>
      <c r="AE452" s="40">
        <v>14.5100315479387</v>
      </c>
      <c r="AF452" s="40">
        <v>12.1122597228269</v>
      </c>
      <c r="AG452" s="40">
        <v>-5.7581055860475003E-2</v>
      </c>
      <c r="AH452" s="40">
        <v>5.7304539475963199E-4</v>
      </c>
      <c r="AI452" s="40">
        <v>-0.11596912917011599</v>
      </c>
      <c r="AJ452" s="40">
        <v>-6.33109348557927E-2</v>
      </c>
      <c r="AK452" s="40">
        <v>-6.1034171991257602E-2</v>
      </c>
      <c r="AL452" s="40">
        <v>-0.14291201260207301</v>
      </c>
      <c r="AM452" s="40">
        <v>-7.5697844539523898E-2</v>
      </c>
      <c r="AN452" s="40">
        <v>-4.2916753814420401E-2</v>
      </c>
      <c r="AO452" s="40">
        <v>5.60529571166236E-2</v>
      </c>
      <c r="AP452" s="40">
        <v>-9.4431313747556395E-2</v>
      </c>
      <c r="AQ452" s="40">
        <v>-5.87892762283415E-2</v>
      </c>
      <c r="AR452" s="40">
        <v>-5.5255817978738901E-2</v>
      </c>
      <c r="AS452" s="40">
        <v>-4.3914856422453102E-2</v>
      </c>
      <c r="AT452" s="40">
        <v>1.0947540663612599E-2</v>
      </c>
      <c r="AU452" s="40">
        <v>0.89415387621829101</v>
      </c>
      <c r="AV452" s="40">
        <v>1.1005513981089201</v>
      </c>
      <c r="AW452" s="40">
        <v>1.0465097548761699</v>
      </c>
      <c r="AX452" s="40">
        <v>1.0119380455338001</v>
      </c>
      <c r="AY452" s="40">
        <v>0.47380860018163001</v>
      </c>
      <c r="AZ452" s="40">
        <v>-0.62660885622182605</v>
      </c>
      <c r="BA452" s="40">
        <v>-0.71985398868943995</v>
      </c>
      <c r="BB452" s="40">
        <v>-0.71923052944101296</v>
      </c>
      <c r="BC452" s="40">
        <v>-0.70314062913174302</v>
      </c>
      <c r="BD452" s="40">
        <v>-0.34843031591622597</v>
      </c>
      <c r="BE452" s="40">
        <v>3.7940820409082497E-2</v>
      </c>
      <c r="BF452" s="40">
        <v>8.8074657353086006E-2</v>
      </c>
      <c r="BG452" s="40">
        <v>-4.4427425169302898E-2</v>
      </c>
      <c r="BH452" s="40">
        <v>1.34706902628366E-2</v>
      </c>
      <c r="BI452" s="40">
        <v>-5.6497367678019503E-3</v>
      </c>
      <c r="BJ452" s="40">
        <v>-8.2275785796866702E-2</v>
      </c>
      <c r="BK452" s="40">
        <v>-1.7642623964644801E-2</v>
      </c>
      <c r="BL452" s="40">
        <v>6.1867257878533101E-3</v>
      </c>
      <c r="BM452" s="40">
        <v>0.10197711328214</v>
      </c>
      <c r="BN452" s="40">
        <v>-5.8468333559411403E-2</v>
      </c>
      <c r="BO452" s="40">
        <v>-1.7300364877395301E-2</v>
      </c>
      <c r="BP452" s="40">
        <v>-2.62140909315998E-2</v>
      </c>
      <c r="BQ452" s="40">
        <v>-1.48779549354711E-2</v>
      </c>
      <c r="BR452" s="40">
        <v>9.4826240574096707E-2</v>
      </c>
      <c r="BS452" s="40">
        <v>1.01142323282707</v>
      </c>
      <c r="BT452" s="40">
        <v>1.20962673355885</v>
      </c>
      <c r="BU452" s="40">
        <v>1.1550911324272499</v>
      </c>
      <c r="BV452" s="40">
        <v>1.1364595081908599</v>
      </c>
      <c r="BW452" s="40">
        <v>0.61259501605686695</v>
      </c>
      <c r="BX452" s="40">
        <v>-0.51055877683244699</v>
      </c>
      <c r="BY452" s="40">
        <v>-0.60421792109258898</v>
      </c>
      <c r="BZ452" s="40">
        <v>-0.56900508407966399</v>
      </c>
      <c r="CA452" s="40">
        <v>-0.54921119475001501</v>
      </c>
      <c r="CB452" s="40">
        <v>-0.24761315098148201</v>
      </c>
      <c r="CC452" s="40">
        <v>0.104098980927949</v>
      </c>
      <c r="CD452" s="40">
        <v>0.14867800724188501</v>
      </c>
      <c r="CE452" s="40">
        <v>5.1221410863111E-3</v>
      </c>
      <c r="CF452" s="40">
        <v>6.6649409922435704E-2</v>
      </c>
      <c r="CG452" s="40">
        <v>3.2709354352018202E-2</v>
      </c>
      <c r="CH452" s="40">
        <v>-4.0279319825901001E-2</v>
      </c>
      <c r="CI452" s="40">
        <v>2.2566244953638001E-2</v>
      </c>
      <c r="CJ452" s="40">
        <v>4.0195646177929797E-2</v>
      </c>
      <c r="CK452" s="40">
        <v>0.13378404394499699</v>
      </c>
      <c r="CL452" s="40">
        <v>-3.3560483034050903E-2</v>
      </c>
      <c r="CM452" s="40">
        <v>1.14347287378429E-2</v>
      </c>
      <c r="CN452" s="40">
        <v>-6.0998792476940596E-3</v>
      </c>
      <c r="CO452" s="40">
        <v>5.2329145801699199E-3</v>
      </c>
      <c r="CP452" s="40">
        <v>0.152920372614928</v>
      </c>
      <c r="CQ452" s="40">
        <v>1.09264363198018</v>
      </c>
      <c r="CR452" s="40">
        <v>1.28517197861855</v>
      </c>
      <c r="CS452" s="40">
        <v>1.23029426375092</v>
      </c>
      <c r="CT452" s="40">
        <v>1.2227026939011501</v>
      </c>
      <c r="CU452" s="40">
        <v>0.70871806491115696</v>
      </c>
      <c r="CV452" s="40">
        <v>-0.43018284536724299</v>
      </c>
      <c r="CW452" s="40">
        <v>-0.52412873293369799</v>
      </c>
      <c r="CX452" s="40">
        <v>-0.46495939824966598</v>
      </c>
      <c r="CY452" s="40">
        <v>-0.44260013740785298</v>
      </c>
      <c r="CZ452" s="40">
        <v>-0.177787489663986</v>
      </c>
      <c r="DA452" s="40">
        <v>0.170257141446816</v>
      </c>
      <c r="DB452" s="40">
        <v>0.20928135713068299</v>
      </c>
      <c r="DC452" s="40">
        <v>5.4671707341925099E-2</v>
      </c>
      <c r="DD452" s="40">
        <v>0.119828129582035</v>
      </c>
      <c r="DE452" s="40">
        <v>7.1068445471838396E-2</v>
      </c>
      <c r="DF452" s="40">
        <v>1.71714614506469E-3</v>
      </c>
      <c r="DG452" s="40">
        <v>6.2775113871920696E-2</v>
      </c>
      <c r="DH452" s="40">
        <v>7.4204566568006294E-2</v>
      </c>
      <c r="DI452" s="40">
        <v>0.16559097460785299</v>
      </c>
      <c r="DJ452" s="40">
        <v>-8.6526325086904495E-3</v>
      </c>
      <c r="DK452" s="40">
        <v>4.0169822353081003E-2</v>
      </c>
      <c r="DL452" s="40">
        <v>1.40143324362117E-2</v>
      </c>
      <c r="DM452" s="40">
        <v>2.5343784095810899E-2</v>
      </c>
      <c r="DN452" s="40">
        <v>0.21101450465575999</v>
      </c>
      <c r="DO452" s="40">
        <v>1.17386403113329</v>
      </c>
      <c r="DP452" s="40">
        <v>1.3607172236782501</v>
      </c>
      <c r="DQ452" s="40">
        <v>1.3054973950746001</v>
      </c>
      <c r="DR452" s="40">
        <v>1.3089458796114399</v>
      </c>
      <c r="DS452" s="40">
        <v>0.80484111376544698</v>
      </c>
      <c r="DT452" s="40">
        <v>-0.349806913902038</v>
      </c>
      <c r="DU452" s="40">
        <v>-0.44403954477480601</v>
      </c>
      <c r="DV452" s="40">
        <v>-0.36091371241966802</v>
      </c>
      <c r="DW452" s="40">
        <v>-0.33598908006569</v>
      </c>
      <c r="DX452" s="40">
        <v>-0.10796182834649</v>
      </c>
      <c r="DY452" s="40">
        <v>0.26577901771637302</v>
      </c>
      <c r="DZ452" s="40">
        <v>0.29678296908900997</v>
      </c>
      <c r="EA452" s="40">
        <v>0.126213411342738</v>
      </c>
      <c r="EB452" s="40">
        <v>0.196609754700664</v>
      </c>
      <c r="EC452" s="40">
        <v>0.12645288069529401</v>
      </c>
      <c r="ED452" s="40">
        <v>6.23533729502714E-2</v>
      </c>
      <c r="EE452" s="40">
        <v>0.1208303344468</v>
      </c>
      <c r="EF452" s="40">
        <v>0.12330804617028</v>
      </c>
      <c r="EG452" s="40">
        <v>0.21151513077337</v>
      </c>
      <c r="EH452" s="40">
        <v>2.7310347679454498E-2</v>
      </c>
      <c r="EI452" s="40">
        <v>8.1658733704027195E-2</v>
      </c>
      <c r="EJ452" s="40">
        <v>4.30560594833507E-2</v>
      </c>
      <c r="EK452" s="40">
        <v>5.4380685582792902E-2</v>
      </c>
      <c r="EL452" s="40">
        <v>0.29489320456624402</v>
      </c>
      <c r="EM452" s="40">
        <v>1.2911333877420701</v>
      </c>
      <c r="EN452" s="40">
        <v>1.46979255912819</v>
      </c>
      <c r="EO452" s="40">
        <v>1.4140787726256701</v>
      </c>
      <c r="EP452" s="40">
        <v>1.4334673422685</v>
      </c>
      <c r="EQ452" s="40">
        <v>0.94362752964068397</v>
      </c>
      <c r="ER452" s="40">
        <v>-0.23375683451265999</v>
      </c>
      <c r="ES452" s="40">
        <v>-0.32840347717795498</v>
      </c>
      <c r="ET452" s="40">
        <v>-0.21068826705832</v>
      </c>
      <c r="EU452" s="40">
        <v>-0.18205964568396199</v>
      </c>
      <c r="EV452" s="40">
        <v>-7.1446634117460902E-3</v>
      </c>
      <c r="EW452" s="40">
        <v>83.747326832021599</v>
      </c>
      <c r="EX452" s="40">
        <v>81.794801041046099</v>
      </c>
      <c r="EY452" s="40">
        <v>81.720798971496706</v>
      </c>
      <c r="EZ452" s="40">
        <v>80.625850553447705</v>
      </c>
      <c r="FA452" s="40">
        <v>79.589539368473893</v>
      </c>
      <c r="FB452" s="40">
        <v>78.146796901947297</v>
      </c>
      <c r="FC452" s="40">
        <v>77.631432065473007</v>
      </c>
      <c r="FD452" s="40">
        <v>77.222178671098405</v>
      </c>
      <c r="FE452" s="40">
        <v>80.650936000752594</v>
      </c>
      <c r="FF452" s="40">
        <v>83.701169608980607</v>
      </c>
      <c r="FG452" s="40">
        <v>87.286334702580703</v>
      </c>
      <c r="FH452" s="40">
        <v>90.312862563105597</v>
      </c>
      <c r="FI452" s="40">
        <v>93.328227399579802</v>
      </c>
      <c r="FJ452" s="40">
        <v>96.784955002978904</v>
      </c>
      <c r="FK452" s="40">
        <v>98.836631024426893</v>
      </c>
      <c r="FL452" s="40">
        <v>100.356197673325</v>
      </c>
      <c r="FM452" s="40">
        <v>101.818506788749</v>
      </c>
      <c r="FN452" s="40">
        <v>101.860399485748</v>
      </c>
      <c r="FO452" s="40">
        <v>101.738923207174</v>
      </c>
      <c r="FP452" s="40">
        <v>100.54344485905099</v>
      </c>
      <c r="FQ452" s="40">
        <v>97.921968580477298</v>
      </c>
      <c r="FR452" s="40">
        <v>95.800492301903404</v>
      </c>
      <c r="FS452" s="40">
        <v>92.880075883478099</v>
      </c>
      <c r="FT452" s="40">
        <v>89.937333416951503</v>
      </c>
      <c r="FU452" s="40">
        <v>2.1047196491777401E-2</v>
      </c>
      <c r="FV452" s="40">
        <v>0</v>
      </c>
      <c r="FW452" s="40">
        <v>0</v>
      </c>
      <c r="FX452" s="41">
        <v>1</v>
      </c>
      <c r="FY452" s="22"/>
      <c r="FZ452" s="22"/>
    </row>
    <row r="453" spans="1:182" x14ac:dyDescent="0.2">
      <c r="A453" t="s">
        <v>42</v>
      </c>
      <c r="B453" t="s">
        <v>58</v>
      </c>
      <c r="C453" t="s">
        <v>3</v>
      </c>
      <c r="D453" t="s">
        <v>80</v>
      </c>
      <c r="E453" t="s">
        <v>78</v>
      </c>
      <c r="F453" s="22" t="s">
        <v>77</v>
      </c>
      <c r="G453" s="35">
        <v>43703</v>
      </c>
      <c r="H453" s="40">
        <v>6357</v>
      </c>
      <c r="I453" s="40">
        <v>8.0006226859505105</v>
      </c>
      <c r="J453" s="40">
        <v>6.8304547807219302</v>
      </c>
      <c r="K453" s="40">
        <v>6.1394844013693497</v>
      </c>
      <c r="L453" s="40">
        <v>5.5928402887044797</v>
      </c>
      <c r="M453" s="40">
        <v>5.2536395793941502</v>
      </c>
      <c r="N453" s="40">
        <v>4.9930969330752504</v>
      </c>
      <c r="O453" s="40">
        <v>5.0270995825107496</v>
      </c>
      <c r="P453" s="40">
        <v>5.2538546747913104</v>
      </c>
      <c r="Q453" s="40">
        <v>5.6863602804872899</v>
      </c>
      <c r="R453" s="40">
        <v>6.5481662371493901</v>
      </c>
      <c r="S453" s="40">
        <v>7.8100322076466897</v>
      </c>
      <c r="T453" s="40">
        <v>9.38797484417276</v>
      </c>
      <c r="U453" s="40">
        <v>11.095561180793901</v>
      </c>
      <c r="V453" s="40">
        <v>12.719497577175</v>
      </c>
      <c r="W453" s="40">
        <v>14.2245826202315</v>
      </c>
      <c r="X453" s="40">
        <v>15.567160930615501</v>
      </c>
      <c r="Y453" s="40">
        <v>16.671960979232601</v>
      </c>
      <c r="Z453" s="40">
        <v>17.173133412802901</v>
      </c>
      <c r="AA453" s="40">
        <v>16.999052397541</v>
      </c>
      <c r="AB453" s="40">
        <v>16.112535023690899</v>
      </c>
      <c r="AC453" s="40">
        <v>15.153301305211899</v>
      </c>
      <c r="AD453" s="40">
        <v>14.238359396238099</v>
      </c>
      <c r="AE453" s="40">
        <v>12.4350880409152</v>
      </c>
      <c r="AF453" s="40">
        <v>10.4430398998198</v>
      </c>
      <c r="AG453" s="40">
        <v>-9.0138540980437207E-2</v>
      </c>
      <c r="AH453" s="40">
        <v>-3.5020886059512597E-2</v>
      </c>
      <c r="AI453" s="40">
        <v>-0.119110281864572</v>
      </c>
      <c r="AJ453" s="40">
        <v>-8.8149180742687405E-2</v>
      </c>
      <c r="AK453" s="40">
        <v>-4.3672245510458202E-2</v>
      </c>
      <c r="AL453" s="40">
        <v>-0.120704248205817</v>
      </c>
      <c r="AM453" s="40">
        <v>-5.3605688655180297E-2</v>
      </c>
      <c r="AN453" s="40">
        <v>-6.5588675602927304E-2</v>
      </c>
      <c r="AO453" s="40">
        <v>2.9564394354061899E-2</v>
      </c>
      <c r="AP453" s="40">
        <v>-0.10391019448410201</v>
      </c>
      <c r="AQ453" s="40">
        <v>-8.4674419912221605E-2</v>
      </c>
      <c r="AR453" s="40">
        <v>-2.0465778855215201E-2</v>
      </c>
      <c r="AS453" s="40">
        <v>-7.6497770520656205E-2</v>
      </c>
      <c r="AT453" s="40">
        <v>3.6186376237108499E-2</v>
      </c>
      <c r="AU453" s="40">
        <v>0.47608050505753502</v>
      </c>
      <c r="AV453" s="40">
        <v>0.59575006747691195</v>
      </c>
      <c r="AW453" s="40">
        <v>0.44407646222158598</v>
      </c>
      <c r="AX453" s="40">
        <v>0.43820710660404399</v>
      </c>
      <c r="AY453" s="40">
        <v>0.25931541024149501</v>
      </c>
      <c r="AZ453" s="40">
        <v>-0.27618358408126198</v>
      </c>
      <c r="BA453" s="40">
        <v>-0.439595689311014</v>
      </c>
      <c r="BB453" s="40">
        <v>-0.52166834886883495</v>
      </c>
      <c r="BC453" s="40">
        <v>-0.53170164665518604</v>
      </c>
      <c r="BD453" s="40">
        <v>-0.26702981058337799</v>
      </c>
      <c r="BE453" s="40">
        <v>-2.7758333384854299E-3</v>
      </c>
      <c r="BF453" s="40">
        <v>4.6350887262978001E-2</v>
      </c>
      <c r="BG453" s="40">
        <v>-5.1961590111067102E-2</v>
      </c>
      <c r="BH453" s="40">
        <v>-1.6302195415412699E-2</v>
      </c>
      <c r="BI453" s="40">
        <v>6.0721192394378801E-3</v>
      </c>
      <c r="BJ453" s="40">
        <v>-6.8252777776173806E-2</v>
      </c>
      <c r="BK453" s="40">
        <v>-1.85072657373519E-3</v>
      </c>
      <c r="BL453" s="40">
        <v>-1.6915371706467199E-2</v>
      </c>
      <c r="BM453" s="40">
        <v>7.0214251385160603E-2</v>
      </c>
      <c r="BN453" s="40">
        <v>-6.6801174938265206E-2</v>
      </c>
      <c r="BO453" s="40">
        <v>-4.0869866138917597E-2</v>
      </c>
      <c r="BP453" s="40">
        <v>7.3704319620792802E-3</v>
      </c>
      <c r="BQ453" s="40">
        <v>-4.8563736449574603E-2</v>
      </c>
      <c r="BR453" s="40">
        <v>9.8117303401820996E-2</v>
      </c>
      <c r="BS453" s="40">
        <v>0.56975404794726403</v>
      </c>
      <c r="BT453" s="40">
        <v>0.69583466952330697</v>
      </c>
      <c r="BU453" s="40">
        <v>0.54607431026494102</v>
      </c>
      <c r="BV453" s="40">
        <v>0.533865864169358</v>
      </c>
      <c r="BW453" s="40">
        <v>0.36688753543944402</v>
      </c>
      <c r="BX453" s="40">
        <v>-0.18275858027117101</v>
      </c>
      <c r="BY453" s="40">
        <v>-0.342665234380166</v>
      </c>
      <c r="BZ453" s="40">
        <v>-0.396661243198979</v>
      </c>
      <c r="CA453" s="40">
        <v>-0.402252163320027</v>
      </c>
      <c r="CB453" s="40">
        <v>-0.17542704907637899</v>
      </c>
      <c r="CC453" s="40">
        <v>5.7731311843932299E-2</v>
      </c>
      <c r="CD453" s="40">
        <v>0.102708729585741</v>
      </c>
      <c r="CE453" s="40">
        <v>-5.4546107556367402E-3</v>
      </c>
      <c r="CF453" s="40">
        <v>3.3458807756939601E-2</v>
      </c>
      <c r="CG453" s="40">
        <v>4.0524914730448398E-2</v>
      </c>
      <c r="CH453" s="40">
        <v>-3.19250491379457E-2</v>
      </c>
      <c r="CI453" s="40">
        <v>3.3994602504283801E-2</v>
      </c>
      <c r="CJ453" s="40">
        <v>1.6795610300194101E-2</v>
      </c>
      <c r="CK453" s="40">
        <v>9.8368218534458401E-2</v>
      </c>
      <c r="CL453" s="40">
        <v>-4.1099581044912403E-2</v>
      </c>
      <c r="CM453" s="40">
        <v>-1.05309656360265E-2</v>
      </c>
      <c r="CN453" s="40">
        <v>2.6649706777522601E-2</v>
      </c>
      <c r="CO453" s="40">
        <v>-2.9216709546554299E-2</v>
      </c>
      <c r="CP453" s="40">
        <v>0.14101047489777399</v>
      </c>
      <c r="CQ453" s="40">
        <v>0.63463205839778303</v>
      </c>
      <c r="CR453" s="40">
        <v>0.76515296001591604</v>
      </c>
      <c r="CS453" s="40">
        <v>0.61671770910678103</v>
      </c>
      <c r="CT453" s="40">
        <v>0.60011882825668805</v>
      </c>
      <c r="CU453" s="40">
        <v>0.44139166165780302</v>
      </c>
      <c r="CV453" s="40">
        <v>-0.11805270723009099</v>
      </c>
      <c r="CW453" s="40">
        <v>-0.27553149657140003</v>
      </c>
      <c r="CX453" s="40">
        <v>-0.31008170261743601</v>
      </c>
      <c r="CY453" s="40">
        <v>-0.312595845500176</v>
      </c>
      <c r="CZ453" s="40">
        <v>-0.111983255503379</v>
      </c>
      <c r="DA453" s="40">
        <v>0.11823845702635</v>
      </c>
      <c r="DB453" s="40">
        <v>0.15906657190850301</v>
      </c>
      <c r="DC453" s="40">
        <v>4.1052368599793602E-2</v>
      </c>
      <c r="DD453" s="40">
        <v>8.3219810929291801E-2</v>
      </c>
      <c r="DE453" s="40">
        <v>7.4977710221458896E-2</v>
      </c>
      <c r="DF453" s="40">
        <v>4.4026795002824002E-3</v>
      </c>
      <c r="DG453" s="40">
        <v>6.98399315823027E-2</v>
      </c>
      <c r="DH453" s="40">
        <v>5.0506592306855301E-2</v>
      </c>
      <c r="DI453" s="40">
        <v>0.12652218568375601</v>
      </c>
      <c r="DJ453" s="40">
        <v>-1.53979871515596E-2</v>
      </c>
      <c r="DK453" s="40">
        <v>1.98079348668645E-2</v>
      </c>
      <c r="DL453" s="40">
        <v>4.5928981592966003E-2</v>
      </c>
      <c r="DM453" s="40">
        <v>-9.8696826435339703E-3</v>
      </c>
      <c r="DN453" s="40">
        <v>0.183903646393726</v>
      </c>
      <c r="DO453" s="40">
        <v>0.69951006884830302</v>
      </c>
      <c r="DP453" s="40">
        <v>0.834471250508526</v>
      </c>
      <c r="DQ453" s="40">
        <v>0.68736110794862204</v>
      </c>
      <c r="DR453" s="40">
        <v>0.666371792344018</v>
      </c>
      <c r="DS453" s="40">
        <v>0.51589578787616197</v>
      </c>
      <c r="DT453" s="40">
        <v>-5.33468341890114E-2</v>
      </c>
      <c r="DU453" s="40">
        <v>-0.208397758762635</v>
      </c>
      <c r="DV453" s="40">
        <v>-0.22350216203589299</v>
      </c>
      <c r="DW453" s="40">
        <v>-0.22293952768032599</v>
      </c>
      <c r="DX453" s="40">
        <v>-4.8539461930379203E-2</v>
      </c>
      <c r="DY453" s="40">
        <v>0.205601164668302</v>
      </c>
      <c r="DZ453" s="40">
        <v>0.240438345230994</v>
      </c>
      <c r="EA453" s="40">
        <v>0.108201060353299</v>
      </c>
      <c r="EB453" s="40">
        <v>0.155066796256567</v>
      </c>
      <c r="EC453" s="40">
        <v>0.124722074971355</v>
      </c>
      <c r="ED453" s="40">
        <v>5.6854149929925102E-2</v>
      </c>
      <c r="EE453" s="40">
        <v>0.121594893663748</v>
      </c>
      <c r="EF453" s="40">
        <v>9.9179896203315396E-2</v>
      </c>
      <c r="EG453" s="40">
        <v>0.167172042714855</v>
      </c>
      <c r="EH453" s="40">
        <v>2.1711032394277598E-2</v>
      </c>
      <c r="EI453" s="40">
        <v>6.3612488640168594E-2</v>
      </c>
      <c r="EJ453" s="40">
        <v>7.3765192410260402E-2</v>
      </c>
      <c r="EK453" s="40">
        <v>1.8064351427547701E-2</v>
      </c>
      <c r="EL453" s="40">
        <v>0.24583457355843899</v>
      </c>
      <c r="EM453" s="40">
        <v>0.79318361173803098</v>
      </c>
      <c r="EN453" s="40">
        <v>0.93455585255492102</v>
      </c>
      <c r="EO453" s="40">
        <v>0.78935895599197703</v>
      </c>
      <c r="EP453" s="40">
        <v>0.76203054990933194</v>
      </c>
      <c r="EQ453" s="40">
        <v>0.62346791307411198</v>
      </c>
      <c r="ER453" s="40">
        <v>4.00781696210794E-2</v>
      </c>
      <c r="ES453" s="40">
        <v>-0.111467303831787</v>
      </c>
      <c r="ET453" s="40">
        <v>-9.8495056366037198E-2</v>
      </c>
      <c r="EU453" s="40">
        <v>-9.3490044345166598E-2</v>
      </c>
      <c r="EV453" s="40">
        <v>4.3063299576619397E-2</v>
      </c>
      <c r="EW453" s="40">
        <v>83.7549121548942</v>
      </c>
      <c r="EX453" s="40">
        <v>81.801039799211196</v>
      </c>
      <c r="EY453" s="40">
        <v>81.729150233058405</v>
      </c>
      <c r="EZ453" s="40">
        <v>80.636894944424498</v>
      </c>
      <c r="FA453" s="40">
        <v>79.6015596988168</v>
      </c>
      <c r="FB453" s="40">
        <v>78.1572606669057</v>
      </c>
      <c r="FC453" s="40">
        <v>77.642291143779104</v>
      </c>
      <c r="FD453" s="40">
        <v>77.230369307995701</v>
      </c>
      <c r="FE453" s="40">
        <v>80.660917891717503</v>
      </c>
      <c r="FF453" s="40">
        <v>83.709483685908907</v>
      </c>
      <c r="FG453" s="40">
        <v>87.292165650770897</v>
      </c>
      <c r="FH453" s="40">
        <v>90.317927572606706</v>
      </c>
      <c r="FI453" s="40">
        <v>93.332897095733202</v>
      </c>
      <c r="FJ453" s="40">
        <v>96.790946575833601</v>
      </c>
      <c r="FK453" s="40">
        <v>98.841251344567993</v>
      </c>
      <c r="FL453" s="40">
        <v>100.360397992112</v>
      </c>
      <c r="FM453" s="40">
        <v>101.823843671567</v>
      </c>
      <c r="FN453" s="40">
        <v>101.864575116529</v>
      </c>
      <c r="FO453" s="40">
        <v>101.74655790606</v>
      </c>
      <c r="FP453" s="40">
        <v>100.556651129437</v>
      </c>
      <c r="FQ453" s="40">
        <v>97.938633918967398</v>
      </c>
      <c r="FR453" s="40">
        <v>95.820616708497695</v>
      </c>
      <c r="FS453" s="40">
        <v>92.897902474004994</v>
      </c>
      <c r="FT453" s="40">
        <v>89.953603442093893</v>
      </c>
      <c r="FU453" s="40">
        <v>2.0734061228718299E-2</v>
      </c>
      <c r="FV453" s="40">
        <v>0</v>
      </c>
      <c r="FW453" s="40">
        <v>0</v>
      </c>
      <c r="FX453" s="41">
        <v>1</v>
      </c>
      <c r="FY453" s="22"/>
      <c r="FZ453" s="22"/>
    </row>
    <row r="454" spans="1:182" x14ac:dyDescent="0.2">
      <c r="A454" t="s">
        <v>42</v>
      </c>
      <c r="B454" t="s">
        <v>58</v>
      </c>
      <c r="C454" t="s">
        <v>3</v>
      </c>
      <c r="D454" t="s">
        <v>80</v>
      </c>
      <c r="E454" t="s">
        <v>78</v>
      </c>
      <c r="F454" s="22" t="s">
        <v>78</v>
      </c>
      <c r="G454" s="35">
        <v>43703</v>
      </c>
      <c r="H454" s="40">
        <v>1151</v>
      </c>
      <c r="I454" s="40">
        <v>1.24778691229678</v>
      </c>
      <c r="J454" s="40">
        <v>1.0740216705513901</v>
      </c>
      <c r="K454" s="40">
        <v>0.96971124972332501</v>
      </c>
      <c r="L454" s="40">
        <v>0.87692099453852501</v>
      </c>
      <c r="M454" s="40">
        <v>0.819779082652205</v>
      </c>
      <c r="N454" s="40">
        <v>0.79206086422338495</v>
      </c>
      <c r="O454" s="40">
        <v>0.81466884501181402</v>
      </c>
      <c r="P454" s="40">
        <v>0.85160109608923895</v>
      </c>
      <c r="Q454" s="40">
        <v>0.95541288202988595</v>
      </c>
      <c r="R454" s="40">
        <v>1.1002615664359801</v>
      </c>
      <c r="S454" s="40">
        <v>1.30936141392059</v>
      </c>
      <c r="T454" s="40">
        <v>1.59426739031025</v>
      </c>
      <c r="U454" s="40">
        <v>1.9377271251100701</v>
      </c>
      <c r="V454" s="40">
        <v>2.2630883069584802</v>
      </c>
      <c r="W454" s="40">
        <v>2.5588536268942699</v>
      </c>
      <c r="X454" s="40">
        <v>2.84008616362547</v>
      </c>
      <c r="Y454" s="40">
        <v>3.0620896653871799</v>
      </c>
      <c r="Z454" s="40">
        <v>3.1260166376941898</v>
      </c>
      <c r="AA454" s="40">
        <v>3.0812620835933302</v>
      </c>
      <c r="AB454" s="40">
        <v>2.8986167598924202</v>
      </c>
      <c r="AC454" s="40">
        <v>2.6791231216035398</v>
      </c>
      <c r="AD454" s="40">
        <v>2.4543884289132301</v>
      </c>
      <c r="AE454" s="40">
        <v>2.0686042731429501</v>
      </c>
      <c r="AF454" s="40">
        <v>1.6631140938272799</v>
      </c>
      <c r="AG454" s="40">
        <v>1.34926761381448E-2</v>
      </c>
      <c r="AH454" s="40">
        <v>1.6908897442406898E-2</v>
      </c>
      <c r="AI454" s="40">
        <v>-1.74595017518928E-2</v>
      </c>
      <c r="AJ454" s="40">
        <v>1.11221575675864E-2</v>
      </c>
      <c r="AK454" s="40">
        <v>-2.95863029915687E-2</v>
      </c>
      <c r="AL454" s="40">
        <v>-2.6848520953087301E-2</v>
      </c>
      <c r="AM454" s="40">
        <v>-3.4146061339723803E-2</v>
      </c>
      <c r="AN454" s="40">
        <v>7.4821503991414804E-4</v>
      </c>
      <c r="AO454" s="40">
        <v>1.07718862562469E-2</v>
      </c>
      <c r="AP454" s="40">
        <v>-1.15848521539989E-2</v>
      </c>
      <c r="AQ454" s="40">
        <v>-3.1202139436202602E-3</v>
      </c>
      <c r="AR454" s="40">
        <v>-5.4581855179719897E-2</v>
      </c>
      <c r="AS454" s="40">
        <v>1.40620063846147E-2</v>
      </c>
      <c r="AT454" s="40">
        <v>-4.4978809504290201E-2</v>
      </c>
      <c r="AU454" s="40">
        <v>0.38397573200498702</v>
      </c>
      <c r="AV454" s="40">
        <v>0.45795780637990902</v>
      </c>
      <c r="AW454" s="40">
        <v>0.53479049048288096</v>
      </c>
      <c r="AX454" s="40">
        <v>0.53930035349467498</v>
      </c>
      <c r="AY454" s="40">
        <v>0.18540602492958</v>
      </c>
      <c r="AZ454" s="40">
        <v>-0.39105166323422202</v>
      </c>
      <c r="BA454" s="40">
        <v>-0.29958449487918598</v>
      </c>
      <c r="BB454" s="40">
        <v>-0.219892226285476</v>
      </c>
      <c r="BC454" s="40">
        <v>-0.19349154858270501</v>
      </c>
      <c r="BD454" s="40">
        <v>-0.11403470204110901</v>
      </c>
      <c r="BE454" s="40">
        <v>3.0183811548902099E-2</v>
      </c>
      <c r="BF454" s="40">
        <v>3.22492540861389E-2</v>
      </c>
      <c r="BG454" s="40">
        <v>-3.4276754683487398E-3</v>
      </c>
      <c r="BH454" s="40">
        <v>2.2839274827342802E-2</v>
      </c>
      <c r="BI454" s="40">
        <v>-1.7934907750396599E-2</v>
      </c>
      <c r="BJ454" s="40">
        <v>-1.7068500668926099E-2</v>
      </c>
      <c r="BK454" s="40">
        <v>-2.36050321073061E-2</v>
      </c>
      <c r="BL454" s="40">
        <v>1.1727418635517199E-2</v>
      </c>
      <c r="BM454" s="40">
        <v>2.27936566890652E-2</v>
      </c>
      <c r="BN454" s="40">
        <v>-1.3087363079078999E-3</v>
      </c>
      <c r="BO454" s="40">
        <v>1.07918257004083E-2</v>
      </c>
      <c r="BP454" s="40">
        <v>-4.2040017152574098E-2</v>
      </c>
      <c r="BQ454" s="40">
        <v>2.6475599214884401E-2</v>
      </c>
      <c r="BR454" s="40">
        <v>-1.27177601195717E-2</v>
      </c>
      <c r="BS454" s="40">
        <v>0.42464813688672198</v>
      </c>
      <c r="BT454" s="40">
        <v>0.48838982169195999</v>
      </c>
      <c r="BU454" s="40">
        <v>0.57860682165327504</v>
      </c>
      <c r="BV454" s="40">
        <v>0.58741192553105603</v>
      </c>
      <c r="BW454" s="40">
        <v>0.229492587118378</v>
      </c>
      <c r="BX454" s="40">
        <v>-0.35195570490568701</v>
      </c>
      <c r="BY454" s="40">
        <v>-0.27273833157914601</v>
      </c>
      <c r="BZ454" s="40">
        <v>-0.184689814614938</v>
      </c>
      <c r="CA454" s="40">
        <v>-0.159497031784259</v>
      </c>
      <c r="CB454" s="40">
        <v>-8.7812798204322598E-2</v>
      </c>
      <c r="CC454" s="40">
        <v>4.1744041088686998E-2</v>
      </c>
      <c r="CD454" s="40">
        <v>4.2873938366719003E-2</v>
      </c>
      <c r="CE454" s="40">
        <v>6.2907246709019999E-3</v>
      </c>
      <c r="CF454" s="40">
        <v>3.0954514547946999E-2</v>
      </c>
      <c r="CG454" s="40">
        <v>-9.8651868996570292E-3</v>
      </c>
      <c r="CH454" s="40">
        <v>-1.02948884126987E-2</v>
      </c>
      <c r="CI454" s="40">
        <v>-1.6304347371755099E-2</v>
      </c>
      <c r="CJ454" s="40">
        <v>1.9331581600212901E-2</v>
      </c>
      <c r="CK454" s="40">
        <v>3.1119898269276101E-2</v>
      </c>
      <c r="CL454" s="40">
        <v>5.8084702232710202E-3</v>
      </c>
      <c r="CM454" s="40">
        <v>2.0427261978033E-2</v>
      </c>
      <c r="CN454" s="40">
        <v>-3.3353578340798301E-2</v>
      </c>
      <c r="CO454" s="40">
        <v>3.5073215793973302E-2</v>
      </c>
      <c r="CP454" s="40">
        <v>9.6261444084164496E-3</v>
      </c>
      <c r="CQ454" s="40">
        <v>0.45281772060868303</v>
      </c>
      <c r="CR454" s="40">
        <v>0.50946694279295002</v>
      </c>
      <c r="CS454" s="40">
        <v>0.60895387914551402</v>
      </c>
      <c r="CT454" s="40">
        <v>0.62073385376261403</v>
      </c>
      <c r="CU454" s="40">
        <v>0.26002680579076698</v>
      </c>
      <c r="CV454" s="40">
        <v>-0.324877963264189</v>
      </c>
      <c r="CW454" s="40">
        <v>-0.25414476065820102</v>
      </c>
      <c r="CX454" s="40">
        <v>-0.16030873152797501</v>
      </c>
      <c r="CY454" s="40">
        <v>-0.135952533006133</v>
      </c>
      <c r="CZ454" s="40">
        <v>-6.9651587485963798E-2</v>
      </c>
      <c r="DA454" s="40">
        <v>5.3304270628471997E-2</v>
      </c>
      <c r="DB454" s="40">
        <v>5.3498622647299099E-2</v>
      </c>
      <c r="DC454" s="40">
        <v>1.6009124810152701E-2</v>
      </c>
      <c r="DD454" s="40">
        <v>3.9069754268551103E-2</v>
      </c>
      <c r="DE454" s="40">
        <v>-1.7954660489174199E-3</v>
      </c>
      <c r="DF454" s="40">
        <v>-3.5212761564712598E-3</v>
      </c>
      <c r="DG454" s="40">
        <v>-9.0036626362040798E-3</v>
      </c>
      <c r="DH454" s="40">
        <v>2.6935744564908701E-2</v>
      </c>
      <c r="DI454" s="40">
        <v>3.9446139849487E-2</v>
      </c>
      <c r="DJ454" s="40">
        <v>1.2925676754449901E-2</v>
      </c>
      <c r="DK454" s="40">
        <v>3.0062698255657799E-2</v>
      </c>
      <c r="DL454" s="40">
        <v>-2.46671395290224E-2</v>
      </c>
      <c r="DM454" s="40">
        <v>4.3670832373062303E-2</v>
      </c>
      <c r="DN454" s="40">
        <v>3.1970048936404601E-2</v>
      </c>
      <c r="DO454" s="40">
        <v>0.48098730433064502</v>
      </c>
      <c r="DP454" s="40">
        <v>0.53054406389394004</v>
      </c>
      <c r="DQ454" s="40">
        <v>0.639300936637753</v>
      </c>
      <c r="DR454" s="40">
        <v>0.65405578199417203</v>
      </c>
      <c r="DS454" s="40">
        <v>0.29056102446315601</v>
      </c>
      <c r="DT454" s="40">
        <v>-0.29780022162269199</v>
      </c>
      <c r="DU454" s="40">
        <v>-0.235551189737256</v>
      </c>
      <c r="DV454" s="40">
        <v>-0.13592764844101199</v>
      </c>
      <c r="DW454" s="40">
        <v>-0.11240803422800601</v>
      </c>
      <c r="DX454" s="40">
        <v>-5.1490376767605102E-2</v>
      </c>
      <c r="DY454" s="40">
        <v>6.9995406039229296E-2</v>
      </c>
      <c r="DZ454" s="40">
        <v>6.8838979291031097E-2</v>
      </c>
      <c r="EA454" s="40">
        <v>3.00409510936968E-2</v>
      </c>
      <c r="EB454" s="40">
        <v>5.0786871528307603E-2</v>
      </c>
      <c r="EC454" s="40">
        <v>9.8559291922546092E-3</v>
      </c>
      <c r="ED454" s="40">
        <v>6.2587441276900097E-3</v>
      </c>
      <c r="EE454" s="40">
        <v>1.5373665962135901E-3</v>
      </c>
      <c r="EF454" s="40">
        <v>3.7914948160511698E-2</v>
      </c>
      <c r="EG454" s="40">
        <v>5.1467910282305199E-2</v>
      </c>
      <c r="EH454" s="40">
        <v>2.3201792600541001E-2</v>
      </c>
      <c r="EI454" s="40">
        <v>4.3974737899686298E-2</v>
      </c>
      <c r="EJ454" s="40">
        <v>-1.2125301501876601E-2</v>
      </c>
      <c r="EK454" s="40">
        <v>5.6084425203331997E-2</v>
      </c>
      <c r="EL454" s="40">
        <v>6.4231098321123101E-2</v>
      </c>
      <c r="EM454" s="40">
        <v>0.52165970921238003</v>
      </c>
      <c r="EN454" s="40">
        <v>0.56097607920599102</v>
      </c>
      <c r="EO454" s="40">
        <v>0.68311726780814697</v>
      </c>
      <c r="EP454" s="40">
        <v>0.70216735403055397</v>
      </c>
      <c r="EQ454" s="40">
        <v>0.33464758665195399</v>
      </c>
      <c r="ER454" s="40">
        <v>-0.25870426329415602</v>
      </c>
      <c r="ES454" s="40">
        <v>-0.208705026437215</v>
      </c>
      <c r="ET454" s="40">
        <v>-0.100725236770474</v>
      </c>
      <c r="EU454" s="40">
        <v>-7.8413517429559501E-2</v>
      </c>
      <c r="EV454" s="40">
        <v>-2.5268472930818301E-2</v>
      </c>
      <c r="EW454" s="40">
        <v>83.789504228154499</v>
      </c>
      <c r="EX454" s="40">
        <v>81.828718288841003</v>
      </c>
      <c r="EY454" s="40">
        <v>81.767534405571197</v>
      </c>
      <c r="EZ454" s="40">
        <v>80.689106284198303</v>
      </c>
      <c r="FA454" s="40">
        <v>79.659343392472195</v>
      </c>
      <c r="FB454" s="40">
        <v>78.206350522301406</v>
      </c>
      <c r="FC454" s="40">
        <v>77.693831868678501</v>
      </c>
      <c r="FD454" s="40">
        <v>77.269192505388801</v>
      </c>
      <c r="FE454" s="40">
        <v>80.711324821754303</v>
      </c>
      <c r="FF454" s="40">
        <v>83.753855082075901</v>
      </c>
      <c r="FG454" s="40">
        <v>87.324490134306103</v>
      </c>
      <c r="FH454" s="40">
        <v>90.346459956889404</v>
      </c>
      <c r="FI454" s="40">
        <v>93.358978610512395</v>
      </c>
      <c r="FJ454" s="40">
        <v>96.822832034488499</v>
      </c>
      <c r="FK454" s="40">
        <v>98.865113579837498</v>
      </c>
      <c r="FL454" s="40">
        <v>100.380699718123</v>
      </c>
      <c r="FM454" s="40">
        <v>101.849278726579</v>
      </c>
      <c r="FN454" s="40">
        <v>101.883767202786</v>
      </c>
      <c r="FO454" s="40">
        <v>101.783369258829</v>
      </c>
      <c r="FP454" s="40">
        <v>100.621787431603</v>
      </c>
      <c r="FQ454" s="40">
        <v>98.021389487647198</v>
      </c>
      <c r="FR454" s="40">
        <v>95.920991543690903</v>
      </c>
      <c r="FS454" s="40">
        <v>92.986901011440906</v>
      </c>
      <c r="FT454" s="40">
        <v>90.033908141270103</v>
      </c>
      <c r="FU454" s="40">
        <v>4.7532629725919602E-2</v>
      </c>
      <c r="FV454" s="40">
        <v>0</v>
      </c>
      <c r="FW454" s="40">
        <v>0</v>
      </c>
      <c r="FX454" s="41">
        <v>1</v>
      </c>
      <c r="FY454" s="22"/>
      <c r="FZ454" s="22"/>
    </row>
    <row r="455" spans="1:182" x14ac:dyDescent="0.2">
      <c r="A455" t="s">
        <v>42</v>
      </c>
      <c r="B455" t="s">
        <v>58</v>
      </c>
      <c r="C455" t="s">
        <v>3</v>
      </c>
      <c r="D455" t="s">
        <v>39</v>
      </c>
      <c r="E455" t="s">
        <v>1</v>
      </c>
      <c r="F455" s="22" t="s">
        <v>1</v>
      </c>
      <c r="G455" s="35">
        <v>43703</v>
      </c>
      <c r="H455" s="40">
        <v>6516</v>
      </c>
      <c r="I455" s="40">
        <v>9.3385389650261992</v>
      </c>
      <c r="J455" s="40">
        <v>8.4285205980440008</v>
      </c>
      <c r="K455" s="40">
        <v>7.5954354470684704</v>
      </c>
      <c r="L455" s="40">
        <v>6.9748946412165402</v>
      </c>
      <c r="M455" s="40">
        <v>6.4318473927983604</v>
      </c>
      <c r="N455" s="40">
        <v>6.0691595256806501</v>
      </c>
      <c r="O455" s="40">
        <v>6.1082950765891599</v>
      </c>
      <c r="P455" s="40">
        <v>6.1680873905666402</v>
      </c>
      <c r="Q455" s="40">
        <v>6.7019817629757803</v>
      </c>
      <c r="R455" s="40">
        <v>7.68090875510714</v>
      </c>
      <c r="S455" s="40">
        <v>8.8306996136109497</v>
      </c>
      <c r="T455" s="40">
        <v>10.3125100396311</v>
      </c>
      <c r="U455" s="40">
        <v>12.0589047359449</v>
      </c>
      <c r="V455" s="40">
        <v>13.726324184156001</v>
      </c>
      <c r="W455" s="40">
        <v>15.220377752069901</v>
      </c>
      <c r="X455" s="40">
        <v>16.752740420347099</v>
      </c>
      <c r="Y455" s="40">
        <v>17.8974017334514</v>
      </c>
      <c r="Z455" s="40">
        <v>18.657947704997</v>
      </c>
      <c r="AA455" s="40">
        <v>18.514242427568998</v>
      </c>
      <c r="AB455" s="40">
        <v>17.5689194401265</v>
      </c>
      <c r="AC455" s="40">
        <v>16.655322406037101</v>
      </c>
      <c r="AD455" s="40">
        <v>15.5474628779728</v>
      </c>
      <c r="AE455" s="40">
        <v>13.565732007093001</v>
      </c>
      <c r="AF455" s="40">
        <v>11.202665396555201</v>
      </c>
      <c r="AG455" s="40">
        <v>-8.6870183282932195E-2</v>
      </c>
      <c r="AH455" s="40">
        <v>-0.12894530328234499</v>
      </c>
      <c r="AI455" s="40">
        <v>-0.118254464853849</v>
      </c>
      <c r="AJ455" s="40">
        <v>-9.9349049481566296E-2</v>
      </c>
      <c r="AK455" s="40">
        <v>-3.0041340976880802E-2</v>
      </c>
      <c r="AL455" s="40">
        <v>-2.1477068729713899E-2</v>
      </c>
      <c r="AM455" s="40">
        <v>-8.0415241206209701E-2</v>
      </c>
      <c r="AN455" s="40">
        <v>-8.62118340274277E-2</v>
      </c>
      <c r="AO455" s="40">
        <v>-0.10030044237826199</v>
      </c>
      <c r="AP455" s="40">
        <v>-0.102551047129083</v>
      </c>
      <c r="AQ455" s="40">
        <v>7.3058891128081796E-2</v>
      </c>
      <c r="AR455" s="40">
        <v>-3.1464984702780897E-2</v>
      </c>
      <c r="AS455" s="40">
        <v>-4.9250998461706101E-2</v>
      </c>
      <c r="AT455" s="40">
        <v>-6.1686052266068298E-2</v>
      </c>
      <c r="AU455" s="40">
        <v>1.09721766655808</v>
      </c>
      <c r="AV455" s="40">
        <v>1.29768388488257</v>
      </c>
      <c r="AW455" s="40">
        <v>1.3063136285786201</v>
      </c>
      <c r="AX455" s="40">
        <v>1.45294676898547</v>
      </c>
      <c r="AY455" s="40">
        <v>1.0238571237677501</v>
      </c>
      <c r="AZ455" s="40">
        <v>-0.39459107949259897</v>
      </c>
      <c r="BA455" s="40">
        <v>-0.66627889218338099</v>
      </c>
      <c r="BB455" s="40">
        <v>-0.443600190793281</v>
      </c>
      <c r="BC455" s="40">
        <v>-0.22773114887720899</v>
      </c>
      <c r="BD455" s="40">
        <v>-0.12665189101559099</v>
      </c>
      <c r="BE455" s="40">
        <v>-4.2777445216477701E-2</v>
      </c>
      <c r="BF455" s="40">
        <v>-8.3583438691368098E-2</v>
      </c>
      <c r="BG455" s="40">
        <v>-8.5705198879218306E-2</v>
      </c>
      <c r="BH455" s="40">
        <v>-6.3545455844320003E-2</v>
      </c>
      <c r="BI455" s="40">
        <v>7.8770550155097992E-3</v>
      </c>
      <c r="BJ455" s="40">
        <v>1.61910919915726E-2</v>
      </c>
      <c r="BK455" s="40">
        <v>-3.7368161367697099E-2</v>
      </c>
      <c r="BL455" s="40">
        <v>-3.5870550078398303E-2</v>
      </c>
      <c r="BM455" s="40">
        <v>-4.5841596049080002E-2</v>
      </c>
      <c r="BN455" s="40">
        <v>-5.2559645546399497E-2</v>
      </c>
      <c r="BO455" s="40">
        <v>0.12476428835002901</v>
      </c>
      <c r="BP455" s="40">
        <v>-7.5597711564727096E-3</v>
      </c>
      <c r="BQ455" s="40">
        <v>-2.54780321390599E-2</v>
      </c>
      <c r="BR455" s="40">
        <v>1.40515853948237E-2</v>
      </c>
      <c r="BS455" s="40">
        <v>1.1672855910575901</v>
      </c>
      <c r="BT455" s="40">
        <v>1.3938399330676401</v>
      </c>
      <c r="BU455" s="40">
        <v>1.40912393061153</v>
      </c>
      <c r="BV455" s="40">
        <v>1.5320080062449399</v>
      </c>
      <c r="BW455" s="40">
        <v>1.1078348078882201</v>
      </c>
      <c r="BX455" s="40">
        <v>-0.33332616149140498</v>
      </c>
      <c r="BY455" s="40">
        <v>-0.58455361112048199</v>
      </c>
      <c r="BZ455" s="40">
        <v>-0.38575454242055901</v>
      </c>
      <c r="CA455" s="40">
        <v>-0.18674940390609901</v>
      </c>
      <c r="CB455" s="40">
        <v>-6.2268948357908999E-2</v>
      </c>
      <c r="CC455" s="40">
        <v>-1.2238949150037899E-2</v>
      </c>
      <c r="CD455" s="40">
        <v>-5.2165949460146299E-2</v>
      </c>
      <c r="CE455" s="40">
        <v>-6.3161676419042495E-2</v>
      </c>
      <c r="CF455" s="40">
        <v>-3.8747995958577502E-2</v>
      </c>
      <c r="CG455" s="40">
        <v>3.4139220570166197E-2</v>
      </c>
      <c r="CH455" s="40">
        <v>4.22799453597466E-2</v>
      </c>
      <c r="CI455" s="40">
        <v>-7.5538850045725903E-3</v>
      </c>
      <c r="CJ455" s="40">
        <v>-1.0043301684451401E-3</v>
      </c>
      <c r="CK455" s="40">
        <v>-8.1235649778401402E-3</v>
      </c>
      <c r="CL455" s="40">
        <v>-1.79357530975412E-2</v>
      </c>
      <c r="CM455" s="40">
        <v>0.16057528895734699</v>
      </c>
      <c r="CN455" s="40">
        <v>8.9969069239647197E-3</v>
      </c>
      <c r="CO455" s="40">
        <v>-9.0129480828700006E-3</v>
      </c>
      <c r="CP455" s="40">
        <v>6.6507242521461701E-2</v>
      </c>
      <c r="CQ455" s="40">
        <v>1.2158144221201199</v>
      </c>
      <c r="CR455" s="40">
        <v>1.46043731912333</v>
      </c>
      <c r="CS455" s="40">
        <v>1.48033003261157</v>
      </c>
      <c r="CT455" s="40">
        <v>1.58676557832897</v>
      </c>
      <c r="CU455" s="40">
        <v>1.1659974960913499</v>
      </c>
      <c r="CV455" s="40">
        <v>-0.29089426591326201</v>
      </c>
      <c r="CW455" s="40">
        <v>-0.52795093041359298</v>
      </c>
      <c r="CX455" s="40">
        <v>-0.34569082257107597</v>
      </c>
      <c r="CY455" s="40">
        <v>-0.15836557218056899</v>
      </c>
      <c r="CZ455" s="40">
        <v>-1.7677518401027301E-2</v>
      </c>
      <c r="DA455" s="40">
        <v>1.8299546916401899E-2</v>
      </c>
      <c r="DB455" s="40">
        <v>-2.0748460228924601E-2</v>
      </c>
      <c r="DC455" s="40">
        <v>-4.0618153958866601E-2</v>
      </c>
      <c r="DD455" s="40">
        <v>-1.3950536072835E-2</v>
      </c>
      <c r="DE455" s="40">
        <v>6.0401386124822702E-2</v>
      </c>
      <c r="DF455" s="40">
        <v>6.8368798727920593E-2</v>
      </c>
      <c r="DG455" s="40">
        <v>2.2260391358551901E-2</v>
      </c>
      <c r="DH455" s="40">
        <v>3.3861889741508E-2</v>
      </c>
      <c r="DI455" s="40">
        <v>2.9594466093399701E-2</v>
      </c>
      <c r="DJ455" s="40">
        <v>1.6688139351317199E-2</v>
      </c>
      <c r="DK455" s="40">
        <v>0.196386289564666</v>
      </c>
      <c r="DL455" s="40">
        <v>2.55535850044021E-2</v>
      </c>
      <c r="DM455" s="40">
        <v>7.4521359733199103E-3</v>
      </c>
      <c r="DN455" s="40">
        <v>0.1189628996481</v>
      </c>
      <c r="DO455" s="40">
        <v>1.2643432531826599</v>
      </c>
      <c r="DP455" s="40">
        <v>1.5270347051790301</v>
      </c>
      <c r="DQ455" s="40">
        <v>1.5515361346116201</v>
      </c>
      <c r="DR455" s="40">
        <v>1.6415231504129999</v>
      </c>
      <c r="DS455" s="40">
        <v>1.22416018429448</v>
      </c>
      <c r="DT455" s="40">
        <v>-0.248462370335119</v>
      </c>
      <c r="DU455" s="40">
        <v>-0.47134824970670403</v>
      </c>
      <c r="DV455" s="40">
        <v>-0.30562710272159399</v>
      </c>
      <c r="DW455" s="40">
        <v>-0.12998174045503999</v>
      </c>
      <c r="DX455" s="40">
        <v>2.6913911555854299E-2</v>
      </c>
      <c r="DY455" s="40">
        <v>6.2392284982856303E-2</v>
      </c>
      <c r="DZ455" s="40">
        <v>2.4613404362051901E-2</v>
      </c>
      <c r="EA455" s="40">
        <v>-8.0688879842357297E-3</v>
      </c>
      <c r="EB455" s="40">
        <v>2.1853057564411301E-2</v>
      </c>
      <c r="EC455" s="40">
        <v>9.8319782117213303E-2</v>
      </c>
      <c r="ED455" s="40">
        <v>0.10603695944920701</v>
      </c>
      <c r="EE455" s="40">
        <v>6.5307471197064496E-2</v>
      </c>
      <c r="EF455" s="40">
        <v>8.4203173690537397E-2</v>
      </c>
      <c r="EG455" s="40">
        <v>8.4053312422581503E-2</v>
      </c>
      <c r="EH455" s="40">
        <v>6.66795409340009E-2</v>
      </c>
      <c r="EI455" s="40">
        <v>0.248091686786612</v>
      </c>
      <c r="EJ455" s="40">
        <v>4.9458798550710302E-2</v>
      </c>
      <c r="EK455" s="40">
        <v>3.12251022959661E-2</v>
      </c>
      <c r="EL455" s="40">
        <v>0.19470053730899201</v>
      </c>
      <c r="EM455" s="40">
        <v>1.3344111776821701</v>
      </c>
      <c r="EN455" s="40">
        <v>1.6231907533640999</v>
      </c>
      <c r="EO455" s="40">
        <v>1.65434643664452</v>
      </c>
      <c r="EP455" s="40">
        <v>1.72058438767247</v>
      </c>
      <c r="EQ455" s="40">
        <v>1.3081378684149501</v>
      </c>
      <c r="ER455" s="40">
        <v>-0.18719745233392601</v>
      </c>
      <c r="ES455" s="40">
        <v>-0.38962296864380502</v>
      </c>
      <c r="ET455" s="40">
        <v>-0.247781454348871</v>
      </c>
      <c r="EU455" s="40">
        <v>-8.8999995483929395E-2</v>
      </c>
      <c r="EV455" s="40">
        <v>9.1296854213536102E-2</v>
      </c>
      <c r="EW455" s="40">
        <v>85</v>
      </c>
      <c r="EX455" s="40">
        <v>84.5</v>
      </c>
      <c r="EY455" s="40">
        <v>83.5</v>
      </c>
      <c r="EZ455" s="40">
        <v>83</v>
      </c>
      <c r="FA455" s="40">
        <v>80.5</v>
      </c>
      <c r="FB455" s="40">
        <v>79</v>
      </c>
      <c r="FC455" s="40">
        <v>78.5</v>
      </c>
      <c r="FD455" s="40">
        <v>77</v>
      </c>
      <c r="FE455" s="40">
        <v>81.5</v>
      </c>
      <c r="FF455" s="40">
        <v>86</v>
      </c>
      <c r="FG455" s="40">
        <v>87.5</v>
      </c>
      <c r="FH455" s="40">
        <v>90.5</v>
      </c>
      <c r="FI455" s="40">
        <v>93.5</v>
      </c>
      <c r="FJ455" s="40">
        <v>95.5</v>
      </c>
      <c r="FK455" s="40">
        <v>97.5</v>
      </c>
      <c r="FL455" s="40">
        <v>99</v>
      </c>
      <c r="FM455" s="40">
        <v>100</v>
      </c>
      <c r="FN455" s="40">
        <v>101</v>
      </c>
      <c r="FO455" s="40">
        <v>100.5</v>
      </c>
      <c r="FP455" s="40">
        <v>98.5</v>
      </c>
      <c r="FQ455" s="40">
        <v>96.5</v>
      </c>
      <c r="FR455" s="40">
        <v>94</v>
      </c>
      <c r="FS455" s="40">
        <v>91.5</v>
      </c>
      <c r="FT455" s="40">
        <v>88</v>
      </c>
      <c r="FU455" s="40">
        <v>1.7515547414195001E-2</v>
      </c>
      <c r="FV455" s="40">
        <v>0</v>
      </c>
      <c r="FW455" s="40">
        <v>0</v>
      </c>
      <c r="FX455" s="41">
        <v>1</v>
      </c>
      <c r="FY455" s="22"/>
      <c r="FZ455" s="22"/>
    </row>
    <row r="456" spans="1:182" x14ac:dyDescent="0.2">
      <c r="A456" t="s">
        <v>42</v>
      </c>
      <c r="B456" t="s">
        <v>58</v>
      </c>
      <c r="C456" t="s">
        <v>3</v>
      </c>
      <c r="D456" t="s">
        <v>39</v>
      </c>
      <c r="E456" t="s">
        <v>1</v>
      </c>
      <c r="F456" s="22" t="s">
        <v>77</v>
      </c>
      <c r="G456" s="35">
        <v>43703</v>
      </c>
      <c r="H456" s="40">
        <v>5816</v>
      </c>
      <c r="I456" s="40">
        <v>8.37405101051203</v>
      </c>
      <c r="J456" s="40">
        <v>7.5605736042622196</v>
      </c>
      <c r="K456" s="40">
        <v>6.8131758537062597</v>
      </c>
      <c r="L456" s="40">
        <v>6.2652466257848296</v>
      </c>
      <c r="M456" s="40">
        <v>5.7836215860723899</v>
      </c>
      <c r="N456" s="40">
        <v>5.4451183362658497</v>
      </c>
      <c r="O456" s="40">
        <v>5.4578646397859902</v>
      </c>
      <c r="P456" s="40">
        <v>5.5219324147557396</v>
      </c>
      <c r="Q456" s="40">
        <v>6.00287504083912</v>
      </c>
      <c r="R456" s="40">
        <v>6.8797398129312199</v>
      </c>
      <c r="S456" s="40">
        <v>7.9051343903578903</v>
      </c>
      <c r="T456" s="40">
        <v>9.2110413586154696</v>
      </c>
      <c r="U456" s="40">
        <v>10.763515204577899</v>
      </c>
      <c r="V456" s="40">
        <v>12.2473350703641</v>
      </c>
      <c r="W456" s="40">
        <v>13.5879281934358</v>
      </c>
      <c r="X456" s="40">
        <v>14.9439747244183</v>
      </c>
      <c r="Y456" s="40">
        <v>15.956548090493101</v>
      </c>
      <c r="Z456" s="40">
        <v>16.608955545028</v>
      </c>
      <c r="AA456" s="40">
        <v>16.476953834719001</v>
      </c>
      <c r="AB456" s="40">
        <v>15.616063038601901</v>
      </c>
      <c r="AC456" s="40">
        <v>14.7944843013608</v>
      </c>
      <c r="AD456" s="40">
        <v>13.822740520326301</v>
      </c>
      <c r="AE456" s="40">
        <v>12.0852305494214</v>
      </c>
      <c r="AF456" s="40">
        <v>10.0064986340731</v>
      </c>
      <c r="AG456" s="40">
        <v>-7.8507645211881402E-2</v>
      </c>
      <c r="AH456" s="40">
        <v>-0.114385906776268</v>
      </c>
      <c r="AI456" s="40">
        <v>-0.116149917941377</v>
      </c>
      <c r="AJ456" s="40">
        <v>-9.9317646886339497E-2</v>
      </c>
      <c r="AK456" s="40">
        <v>-2.2797396558528801E-2</v>
      </c>
      <c r="AL456" s="40">
        <v>-1.57208363383632E-2</v>
      </c>
      <c r="AM456" s="40">
        <v>-8.17256367613374E-2</v>
      </c>
      <c r="AN456" s="40">
        <v>-6.1992350268452602E-2</v>
      </c>
      <c r="AO456" s="40">
        <v>-7.6117760899095804E-2</v>
      </c>
      <c r="AP456" s="40">
        <v>-8.0468160936391003E-2</v>
      </c>
      <c r="AQ456" s="40">
        <v>6.8355554044367703E-2</v>
      </c>
      <c r="AR456" s="40">
        <v>-2.6160601881548701E-2</v>
      </c>
      <c r="AS456" s="40">
        <v>-3.4727090526964897E-2</v>
      </c>
      <c r="AT456" s="40">
        <v>-1.11419235400218E-2</v>
      </c>
      <c r="AU456" s="40">
        <v>0.78545720791182505</v>
      </c>
      <c r="AV456" s="40">
        <v>0.96855501788196297</v>
      </c>
      <c r="AW456" s="40">
        <v>0.95313644135727604</v>
      </c>
      <c r="AX456" s="40">
        <v>1.02923905768678</v>
      </c>
      <c r="AY456" s="40">
        <v>0.86776601199833903</v>
      </c>
      <c r="AZ456" s="40">
        <v>-9.0628501220761701E-2</v>
      </c>
      <c r="BA456" s="40">
        <v>-0.375699259470752</v>
      </c>
      <c r="BB456" s="40">
        <v>-0.27433971267746798</v>
      </c>
      <c r="BC456" s="40">
        <v>-0.16471182885354299</v>
      </c>
      <c r="BD456" s="40">
        <v>-9.5252681817866294E-2</v>
      </c>
      <c r="BE456" s="40">
        <v>-4.0105938279532898E-2</v>
      </c>
      <c r="BF456" s="40">
        <v>-7.7083037807907095E-2</v>
      </c>
      <c r="BG456" s="40">
        <v>-8.9310427055433905E-2</v>
      </c>
      <c r="BH456" s="40">
        <v>-6.4959126465508193E-2</v>
      </c>
      <c r="BI456" s="40">
        <v>7.3474336272287303E-3</v>
      </c>
      <c r="BJ456" s="40">
        <v>1.56204233023061E-2</v>
      </c>
      <c r="BK456" s="40">
        <v>-4.4931943039678103E-2</v>
      </c>
      <c r="BL456" s="40">
        <v>-1.84309569753109E-2</v>
      </c>
      <c r="BM456" s="40">
        <v>-2.7844247820129502E-2</v>
      </c>
      <c r="BN456" s="40">
        <v>-3.5177775547627597E-2</v>
      </c>
      <c r="BO456" s="40">
        <v>0.11908557752876001</v>
      </c>
      <c r="BP456" s="40">
        <v>-8.3199241225059197E-3</v>
      </c>
      <c r="BQ456" s="40">
        <v>-1.6947390165341601E-2</v>
      </c>
      <c r="BR456" s="40">
        <v>5.0143898831748197E-2</v>
      </c>
      <c r="BS456" s="40">
        <v>0.83422643143464204</v>
      </c>
      <c r="BT456" s="40">
        <v>1.04637642667082</v>
      </c>
      <c r="BU456" s="40">
        <v>1.0341161266921599</v>
      </c>
      <c r="BV456" s="40">
        <v>1.09658640153469</v>
      </c>
      <c r="BW456" s="40">
        <v>0.93531299152748604</v>
      </c>
      <c r="BX456" s="40">
        <v>-3.8158770286950298E-2</v>
      </c>
      <c r="BY456" s="40">
        <v>-0.30489633395632298</v>
      </c>
      <c r="BZ456" s="40">
        <v>-0.21789587279140499</v>
      </c>
      <c r="CA456" s="40">
        <v>-0.122904956566948</v>
      </c>
      <c r="CB456" s="40">
        <v>-3.1574993735243299E-2</v>
      </c>
      <c r="CC456" s="40">
        <v>-1.35090330401573E-2</v>
      </c>
      <c r="CD456" s="40">
        <v>-5.1247184395031897E-2</v>
      </c>
      <c r="CE456" s="40">
        <v>-7.0721477428166299E-2</v>
      </c>
      <c r="CF456" s="40">
        <v>-4.1162519887371601E-2</v>
      </c>
      <c r="CG456" s="40">
        <v>2.82256511845916E-2</v>
      </c>
      <c r="CH456" s="40">
        <v>3.7327284255493802E-2</v>
      </c>
      <c r="CI456" s="40">
        <v>-1.9448742851583399E-2</v>
      </c>
      <c r="CJ456" s="40">
        <v>1.17395313197522E-2</v>
      </c>
      <c r="CK456" s="40">
        <v>5.5898402842064297E-3</v>
      </c>
      <c r="CL456" s="40">
        <v>-3.8097925941137502E-3</v>
      </c>
      <c r="CM456" s="40">
        <v>0.1542210372567</v>
      </c>
      <c r="CN456" s="40">
        <v>4.0364749458850898E-3</v>
      </c>
      <c r="CO456" s="40">
        <v>-4.6332238566496597E-3</v>
      </c>
      <c r="CP456" s="40">
        <v>9.2590272713271998E-2</v>
      </c>
      <c r="CQ456" s="40">
        <v>0.86800384708232103</v>
      </c>
      <c r="CR456" s="40">
        <v>1.1002752973329499</v>
      </c>
      <c r="CS456" s="40">
        <v>1.0902024100691201</v>
      </c>
      <c r="CT456" s="40">
        <v>1.14323096672556</v>
      </c>
      <c r="CU456" s="40">
        <v>0.98209582378303295</v>
      </c>
      <c r="CV456" s="40">
        <v>-1.81839447916137E-3</v>
      </c>
      <c r="CW456" s="40">
        <v>-0.25585844342985897</v>
      </c>
      <c r="CX456" s="40">
        <v>-0.178803041229495</v>
      </c>
      <c r="CY456" s="40">
        <v>-9.3949644176274993E-2</v>
      </c>
      <c r="CZ456" s="40">
        <v>1.25279790513485E-2</v>
      </c>
      <c r="DA456" s="40">
        <v>1.3087872199218401E-2</v>
      </c>
      <c r="DB456" s="40">
        <v>-2.5411330982156699E-2</v>
      </c>
      <c r="DC456" s="40">
        <v>-5.2132527800898602E-2</v>
      </c>
      <c r="DD456" s="40">
        <v>-1.7365913309234999E-2</v>
      </c>
      <c r="DE456" s="40">
        <v>4.91038687419545E-2</v>
      </c>
      <c r="DF456" s="40">
        <v>5.9034145208681402E-2</v>
      </c>
      <c r="DG456" s="40">
        <v>6.0344573365113301E-3</v>
      </c>
      <c r="DH456" s="40">
        <v>4.19100196148154E-2</v>
      </c>
      <c r="DI456" s="40">
        <v>3.9023928388542302E-2</v>
      </c>
      <c r="DJ456" s="40">
        <v>2.75581903594001E-2</v>
      </c>
      <c r="DK456" s="40">
        <v>0.18935649698463899</v>
      </c>
      <c r="DL456" s="40">
        <v>1.6392874014276099E-2</v>
      </c>
      <c r="DM456" s="40">
        <v>7.6809424520422904E-3</v>
      </c>
      <c r="DN456" s="40">
        <v>0.135036646594796</v>
      </c>
      <c r="DO456" s="40">
        <v>0.90178126273000003</v>
      </c>
      <c r="DP456" s="40">
        <v>1.1541741679950801</v>
      </c>
      <c r="DQ456" s="40">
        <v>1.1462886934460801</v>
      </c>
      <c r="DR456" s="40">
        <v>1.18987553191643</v>
      </c>
      <c r="DS456" s="40">
        <v>1.0288786560385801</v>
      </c>
      <c r="DT456" s="40">
        <v>3.45219813286275E-2</v>
      </c>
      <c r="DU456" s="40">
        <v>-0.20682055290339599</v>
      </c>
      <c r="DV456" s="40">
        <v>-0.13971020966758599</v>
      </c>
      <c r="DW456" s="40">
        <v>-6.4994331785601697E-2</v>
      </c>
      <c r="DX456" s="40">
        <v>5.6630951837940403E-2</v>
      </c>
      <c r="DY456" s="40">
        <v>5.1489579131566897E-2</v>
      </c>
      <c r="DZ456" s="40">
        <v>1.1891537986204501E-2</v>
      </c>
      <c r="EA456" s="40">
        <v>-2.52930369149553E-2</v>
      </c>
      <c r="EB456" s="40">
        <v>1.6992607111596201E-2</v>
      </c>
      <c r="EC456" s="40">
        <v>7.92486989277119E-2</v>
      </c>
      <c r="ED456" s="40">
        <v>9.0375404849350804E-2</v>
      </c>
      <c r="EE456" s="40">
        <v>4.2828151058170602E-2</v>
      </c>
      <c r="EF456" s="40">
        <v>8.5471412907957095E-2</v>
      </c>
      <c r="EG456" s="40">
        <v>8.7297441467508702E-2</v>
      </c>
      <c r="EH456" s="40">
        <v>7.2848575748163502E-2</v>
      </c>
      <c r="EI456" s="40">
        <v>0.24008652046903101</v>
      </c>
      <c r="EJ456" s="40">
        <v>3.4233551773318799E-2</v>
      </c>
      <c r="EK456" s="40">
        <v>2.5460642813665599E-2</v>
      </c>
      <c r="EL456" s="40">
        <v>0.19632246896656599</v>
      </c>
      <c r="EM456" s="40">
        <v>0.95055048625281702</v>
      </c>
      <c r="EN456" s="40">
        <v>1.2319955767839299</v>
      </c>
      <c r="EO456" s="40">
        <v>1.22726837878096</v>
      </c>
      <c r="EP456" s="40">
        <v>1.25722287576435</v>
      </c>
      <c r="EQ456" s="40">
        <v>1.09642563556773</v>
      </c>
      <c r="ER456" s="40">
        <v>8.6991712262438903E-2</v>
      </c>
      <c r="ES456" s="40">
        <v>-0.136017627388967</v>
      </c>
      <c r="ET456" s="40">
        <v>-8.3266369781522201E-2</v>
      </c>
      <c r="EU456" s="40">
        <v>-2.3187459499007201E-2</v>
      </c>
      <c r="EV456" s="40">
        <v>0.120308639920563</v>
      </c>
      <c r="EW456" s="40">
        <v>85</v>
      </c>
      <c r="EX456" s="40">
        <v>84.5</v>
      </c>
      <c r="EY456" s="40">
        <v>83.5</v>
      </c>
      <c r="EZ456" s="40">
        <v>83</v>
      </c>
      <c r="FA456" s="40">
        <v>80.5</v>
      </c>
      <c r="FB456" s="40">
        <v>79</v>
      </c>
      <c r="FC456" s="40">
        <v>78.5</v>
      </c>
      <c r="FD456" s="40">
        <v>77</v>
      </c>
      <c r="FE456" s="40">
        <v>81.5</v>
      </c>
      <c r="FF456" s="40">
        <v>86</v>
      </c>
      <c r="FG456" s="40">
        <v>87.5</v>
      </c>
      <c r="FH456" s="40">
        <v>90.5</v>
      </c>
      <c r="FI456" s="40">
        <v>93.5</v>
      </c>
      <c r="FJ456" s="40">
        <v>95.5</v>
      </c>
      <c r="FK456" s="40">
        <v>97.5</v>
      </c>
      <c r="FL456" s="40">
        <v>99</v>
      </c>
      <c r="FM456" s="40">
        <v>100</v>
      </c>
      <c r="FN456" s="40">
        <v>101</v>
      </c>
      <c r="FO456" s="40">
        <v>100.5</v>
      </c>
      <c r="FP456" s="40">
        <v>98.5</v>
      </c>
      <c r="FQ456" s="40">
        <v>96.5</v>
      </c>
      <c r="FR456" s="40">
        <v>94</v>
      </c>
      <c r="FS456" s="40">
        <v>91.5</v>
      </c>
      <c r="FT456" s="40">
        <v>88</v>
      </c>
      <c r="FU456" s="40">
        <v>1.5553882188264E-2</v>
      </c>
      <c r="FV456" s="40">
        <v>0</v>
      </c>
      <c r="FW456" s="40">
        <v>0</v>
      </c>
      <c r="FX456" s="41">
        <v>1</v>
      </c>
      <c r="FY456" s="22"/>
      <c r="FZ456" s="22"/>
    </row>
    <row r="457" spans="1:182" x14ac:dyDescent="0.2">
      <c r="A457" t="s">
        <v>42</v>
      </c>
      <c r="B457" t="s">
        <v>58</v>
      </c>
      <c r="C457" t="s">
        <v>3</v>
      </c>
      <c r="D457" t="s">
        <v>39</v>
      </c>
      <c r="E457" t="s">
        <v>1</v>
      </c>
      <c r="F457" s="22" t="s">
        <v>78</v>
      </c>
      <c r="G457" s="35">
        <v>43703</v>
      </c>
      <c r="H457" s="40">
        <v>700</v>
      </c>
      <c r="I457" s="40">
        <v>0.95801032656268703</v>
      </c>
      <c r="J457" s="40">
        <v>0.86491040392082197</v>
      </c>
      <c r="K457" s="40">
        <v>0.78085414001799303</v>
      </c>
      <c r="L457" s="40">
        <v>0.70952778107535297</v>
      </c>
      <c r="M457" s="40">
        <v>0.64614765073648905</v>
      </c>
      <c r="N457" s="40">
        <v>0.62213050483219601</v>
      </c>
      <c r="O457" s="40">
        <v>0.65042766576310895</v>
      </c>
      <c r="P457" s="40">
        <v>0.64257486627649896</v>
      </c>
      <c r="Q457" s="40">
        <v>0.69740779231560202</v>
      </c>
      <c r="R457" s="40">
        <v>0.80067113759389297</v>
      </c>
      <c r="S457" s="40">
        <v>0.92411238989847</v>
      </c>
      <c r="T457" s="40">
        <v>1.10117894000142</v>
      </c>
      <c r="U457" s="40">
        <v>1.29548315827136</v>
      </c>
      <c r="V457" s="40">
        <v>1.47858220350117</v>
      </c>
      <c r="W457" s="40">
        <v>1.6305322909975</v>
      </c>
      <c r="X457" s="40">
        <v>1.8061455397105199</v>
      </c>
      <c r="Y457" s="40">
        <v>1.93821178169131</v>
      </c>
      <c r="Z457" s="40">
        <v>2.04736239628423</v>
      </c>
      <c r="AA457" s="40">
        <v>2.03418399297429</v>
      </c>
      <c r="AB457" s="40">
        <v>1.9466562617515599</v>
      </c>
      <c r="AC457" s="40">
        <v>1.85587526316744</v>
      </c>
      <c r="AD457" s="40">
        <v>1.71954738283401</v>
      </c>
      <c r="AE457" s="40">
        <v>1.47658390008534</v>
      </c>
      <c r="AF457" s="40">
        <v>1.18901184267733</v>
      </c>
      <c r="AG457" s="40">
        <v>-2.7545998671761399E-2</v>
      </c>
      <c r="AH457" s="40">
        <v>-2.01458192075307E-2</v>
      </c>
      <c r="AI457" s="40">
        <v>-1.0990727814106E-2</v>
      </c>
      <c r="AJ457" s="40">
        <v>-1.49166482487278E-2</v>
      </c>
      <c r="AK457" s="40">
        <v>-1.5892579956787799E-2</v>
      </c>
      <c r="AL457" s="40">
        <v>-1.0957944374512901E-2</v>
      </c>
      <c r="AM457" s="40">
        <v>-4.6615292994275498E-3</v>
      </c>
      <c r="AN457" s="40">
        <v>-3.17160026542566E-2</v>
      </c>
      <c r="AO457" s="40">
        <v>-3.6730596742337203E-2</v>
      </c>
      <c r="AP457" s="40">
        <v>-3.2195250664019098E-2</v>
      </c>
      <c r="AQ457" s="40">
        <v>-1.13021141898575E-2</v>
      </c>
      <c r="AR457" s="40">
        <v>-7.5634195893377904E-3</v>
      </c>
      <c r="AS457" s="40">
        <v>-1.7317519837142002E-2</v>
      </c>
      <c r="AT457" s="40">
        <v>-7.2793875060192803E-2</v>
      </c>
      <c r="AU457" s="40">
        <v>0.30427363190620399</v>
      </c>
      <c r="AV457" s="40">
        <v>0.310530866785314</v>
      </c>
      <c r="AW457" s="40">
        <v>0.34406119064053198</v>
      </c>
      <c r="AX457" s="40">
        <v>0.40650021759424099</v>
      </c>
      <c r="AY457" s="40">
        <v>0.13103826806909499</v>
      </c>
      <c r="AZ457" s="40">
        <v>-0.34324878500239198</v>
      </c>
      <c r="BA457" s="40">
        <v>-0.33163770267699999</v>
      </c>
      <c r="BB457" s="40">
        <v>-0.207765385617867</v>
      </c>
      <c r="BC457" s="40">
        <v>-9.2064193653792495E-2</v>
      </c>
      <c r="BD457" s="40">
        <v>-5.5542203953251899E-2</v>
      </c>
      <c r="BE457" s="40">
        <v>-1.17629315626598E-2</v>
      </c>
      <c r="BF457" s="40">
        <v>-9.1264208204202904E-3</v>
      </c>
      <c r="BG457" s="40">
        <v>6.8004538427325298E-6</v>
      </c>
      <c r="BH457" s="40">
        <v>-4.7268379047112098E-3</v>
      </c>
      <c r="BI457" s="40">
        <v>-3.4175462348789401E-3</v>
      </c>
      <c r="BJ457" s="40">
        <v>-1.7388395257677399E-3</v>
      </c>
      <c r="BK457" s="40">
        <v>5.4538147237109397E-3</v>
      </c>
      <c r="BL457" s="40">
        <v>-2.1764113711144301E-2</v>
      </c>
      <c r="BM457" s="40">
        <v>-2.42846563967546E-2</v>
      </c>
      <c r="BN457" s="40">
        <v>-2.28760815847339E-2</v>
      </c>
      <c r="BO457" s="40">
        <v>-1.75049772770239E-3</v>
      </c>
      <c r="BP457" s="40">
        <v>-6.6749898701055097E-5</v>
      </c>
      <c r="BQ457" s="40">
        <v>-9.7296549317477804E-3</v>
      </c>
      <c r="BR457" s="40">
        <v>-4.5894306953257802E-2</v>
      </c>
      <c r="BS457" s="40">
        <v>0.33483730699332698</v>
      </c>
      <c r="BT457" s="40">
        <v>0.34313675598221299</v>
      </c>
      <c r="BU457" s="40">
        <v>0.37456849832829098</v>
      </c>
      <c r="BV457" s="40">
        <v>0.43229154158180799</v>
      </c>
      <c r="BW457" s="40">
        <v>0.16194116782989601</v>
      </c>
      <c r="BX457" s="40">
        <v>-0.31870634175017498</v>
      </c>
      <c r="BY457" s="40">
        <v>-0.30426514285020101</v>
      </c>
      <c r="BZ457" s="40">
        <v>-0.18941947391878899</v>
      </c>
      <c r="CA457" s="40">
        <v>-7.7953939697951696E-2</v>
      </c>
      <c r="CB457" s="40">
        <v>-4.2756438463195302E-2</v>
      </c>
      <c r="CC457" s="40">
        <v>-8.3162736238037997E-4</v>
      </c>
      <c r="CD457" s="40">
        <v>-1.49441906557068E-3</v>
      </c>
      <c r="CE457" s="40">
        <v>7.62365503078327E-3</v>
      </c>
      <c r="CF457" s="40">
        <v>2.3305936986408099E-3</v>
      </c>
      <c r="CG457" s="40">
        <v>5.2226241185937602E-3</v>
      </c>
      <c r="CH457" s="40">
        <v>4.6462844085903296E-3</v>
      </c>
      <c r="CI457" s="40">
        <v>1.24596711800673E-2</v>
      </c>
      <c r="CJ457" s="40">
        <v>-1.48714657452857E-2</v>
      </c>
      <c r="CK457" s="40">
        <v>-1.56646360270991E-2</v>
      </c>
      <c r="CL457" s="40">
        <v>-1.6421653469126399E-2</v>
      </c>
      <c r="CM457" s="40">
        <v>4.86492273718327E-3</v>
      </c>
      <c r="CN457" s="40">
        <v>5.12542069215374E-3</v>
      </c>
      <c r="CO457" s="40">
        <v>-4.4743228129571896E-3</v>
      </c>
      <c r="CP457" s="40">
        <v>-2.7263748025742801E-2</v>
      </c>
      <c r="CQ457" s="40">
        <v>0.35600561525345997</v>
      </c>
      <c r="CR457" s="40">
        <v>0.36571949551364202</v>
      </c>
      <c r="CS457" s="40">
        <v>0.39569776669933499</v>
      </c>
      <c r="CT457" s="40">
        <v>0.450154534008259</v>
      </c>
      <c r="CU457" s="40">
        <v>0.18334442206564799</v>
      </c>
      <c r="CV457" s="40">
        <v>-0.301708320316599</v>
      </c>
      <c r="CW457" s="40">
        <v>-0.28530699129836901</v>
      </c>
      <c r="CX457" s="40">
        <v>-0.17671315136260801</v>
      </c>
      <c r="CY457" s="40">
        <v>-6.8181220791780101E-2</v>
      </c>
      <c r="CZ457" s="40">
        <v>-3.3901056233676299E-2</v>
      </c>
      <c r="DA457" s="40">
        <v>1.0099676837899099E-2</v>
      </c>
      <c r="DB457" s="40">
        <v>6.1375826892789403E-3</v>
      </c>
      <c r="DC457" s="40">
        <v>1.5240509607723799E-2</v>
      </c>
      <c r="DD457" s="40">
        <v>9.3880253019928295E-3</v>
      </c>
      <c r="DE457" s="40">
        <v>1.38627944720665E-2</v>
      </c>
      <c r="DF457" s="40">
        <v>1.10314083429484E-2</v>
      </c>
      <c r="DG457" s="40">
        <v>1.9465527636423698E-2</v>
      </c>
      <c r="DH457" s="40">
        <v>-7.9788177794271695E-3</v>
      </c>
      <c r="DI457" s="40">
        <v>-7.0446156574436296E-3</v>
      </c>
      <c r="DJ457" s="40">
        <v>-9.9672253535189794E-3</v>
      </c>
      <c r="DK457" s="40">
        <v>1.14803432020689E-2</v>
      </c>
      <c r="DL457" s="40">
        <v>1.03175912830085E-2</v>
      </c>
      <c r="DM457" s="40">
        <v>7.8100930583339598E-4</v>
      </c>
      <c r="DN457" s="40">
        <v>-8.6331890982278298E-3</v>
      </c>
      <c r="DO457" s="40">
        <v>0.37717392351359402</v>
      </c>
      <c r="DP457" s="40">
        <v>0.388302235045071</v>
      </c>
      <c r="DQ457" s="40">
        <v>0.41682703507037999</v>
      </c>
      <c r="DR457" s="40">
        <v>0.46801752643471101</v>
      </c>
      <c r="DS457" s="40">
        <v>0.204747676301401</v>
      </c>
      <c r="DT457" s="40">
        <v>-0.28471029888302402</v>
      </c>
      <c r="DU457" s="40">
        <v>-0.266348839746537</v>
      </c>
      <c r="DV457" s="40">
        <v>-0.164006828806427</v>
      </c>
      <c r="DW457" s="40">
        <v>-5.8408501885608602E-2</v>
      </c>
      <c r="DX457" s="40">
        <v>-2.50456740041573E-2</v>
      </c>
      <c r="DY457" s="40">
        <v>2.5882743947000599E-2</v>
      </c>
      <c r="DZ457" s="40">
        <v>1.71569810763894E-2</v>
      </c>
      <c r="EA457" s="40">
        <v>2.6238037875672599E-2</v>
      </c>
      <c r="EB457" s="40">
        <v>1.9577835646009401E-2</v>
      </c>
      <c r="EC457" s="40">
        <v>2.6337828193975302E-2</v>
      </c>
      <c r="ED457" s="40">
        <v>2.02505131916936E-2</v>
      </c>
      <c r="EE457" s="40">
        <v>2.9580871659562202E-2</v>
      </c>
      <c r="EF457" s="40">
        <v>1.9730711636851599E-3</v>
      </c>
      <c r="EG457" s="40">
        <v>5.4013246881390196E-3</v>
      </c>
      <c r="EH457" s="40">
        <v>-6.4805627423378004E-4</v>
      </c>
      <c r="EI457" s="40">
        <v>2.1031959664224099E-2</v>
      </c>
      <c r="EJ457" s="40">
        <v>1.7814260973645302E-2</v>
      </c>
      <c r="EK457" s="40">
        <v>8.3688742112276292E-3</v>
      </c>
      <c r="EL457" s="40">
        <v>1.82663790087071E-2</v>
      </c>
      <c r="EM457" s="40">
        <v>0.40773759860071701</v>
      </c>
      <c r="EN457" s="40">
        <v>0.42090812424197099</v>
      </c>
      <c r="EO457" s="40">
        <v>0.44733434275813799</v>
      </c>
      <c r="EP457" s="40">
        <v>0.49380885042227701</v>
      </c>
      <c r="EQ457" s="40">
        <v>0.23565057606220099</v>
      </c>
      <c r="ER457" s="40">
        <v>-0.26016785563080702</v>
      </c>
      <c r="ES457" s="40">
        <v>-0.23897627991973899</v>
      </c>
      <c r="ET457" s="40">
        <v>-0.14566091710734799</v>
      </c>
      <c r="EU457" s="40">
        <v>-4.4298247929767803E-2</v>
      </c>
      <c r="EV457" s="40">
        <v>-1.2259908514100699E-2</v>
      </c>
      <c r="EW457" s="40">
        <v>85</v>
      </c>
      <c r="EX457" s="40">
        <v>84.5</v>
      </c>
      <c r="EY457" s="40">
        <v>83.5</v>
      </c>
      <c r="EZ457" s="40">
        <v>83</v>
      </c>
      <c r="FA457" s="40">
        <v>80.5</v>
      </c>
      <c r="FB457" s="40">
        <v>79</v>
      </c>
      <c r="FC457" s="40">
        <v>78.5</v>
      </c>
      <c r="FD457" s="40">
        <v>77</v>
      </c>
      <c r="FE457" s="40">
        <v>81.5</v>
      </c>
      <c r="FF457" s="40">
        <v>86</v>
      </c>
      <c r="FG457" s="40">
        <v>87.5</v>
      </c>
      <c r="FH457" s="40">
        <v>90.5</v>
      </c>
      <c r="FI457" s="40">
        <v>93.5</v>
      </c>
      <c r="FJ457" s="40">
        <v>95.5</v>
      </c>
      <c r="FK457" s="40">
        <v>97.5</v>
      </c>
      <c r="FL457" s="40">
        <v>99</v>
      </c>
      <c r="FM457" s="40">
        <v>100</v>
      </c>
      <c r="FN457" s="40">
        <v>101</v>
      </c>
      <c r="FO457" s="40">
        <v>100.5</v>
      </c>
      <c r="FP457" s="40">
        <v>98.5</v>
      </c>
      <c r="FQ457" s="40">
        <v>96.5</v>
      </c>
      <c r="FR457" s="40">
        <v>94</v>
      </c>
      <c r="FS457" s="40">
        <v>91.5</v>
      </c>
      <c r="FT457" s="40">
        <v>88</v>
      </c>
      <c r="FU457" s="40">
        <v>5.6743195488932897E-2</v>
      </c>
      <c r="FV457" s="40">
        <v>0</v>
      </c>
      <c r="FW457" s="40">
        <v>0</v>
      </c>
      <c r="FX457" s="41">
        <v>1</v>
      </c>
      <c r="FY457" s="22"/>
      <c r="FZ457" s="22"/>
    </row>
    <row r="458" spans="1:182" x14ac:dyDescent="0.2">
      <c r="A458" t="s">
        <v>42</v>
      </c>
      <c r="B458" t="s">
        <v>58</v>
      </c>
      <c r="C458" t="s">
        <v>3</v>
      </c>
      <c r="D458" t="s">
        <v>39</v>
      </c>
      <c r="E458" t="s">
        <v>77</v>
      </c>
      <c r="F458" s="22" t="s">
        <v>1</v>
      </c>
      <c r="G458" s="35">
        <v>43703</v>
      </c>
      <c r="H458" s="40">
        <v>2842</v>
      </c>
      <c r="I458" s="40">
        <v>4.42324883027152</v>
      </c>
      <c r="J458" s="40">
        <v>4.0031826688957501</v>
      </c>
      <c r="K458" s="40">
        <v>3.6095673091752798</v>
      </c>
      <c r="L458" s="40">
        <v>3.3145069909064699</v>
      </c>
      <c r="M458" s="40">
        <v>3.06503586085956</v>
      </c>
      <c r="N458" s="40">
        <v>2.9618666838542</v>
      </c>
      <c r="O458" s="40">
        <v>3.0770340953664701</v>
      </c>
      <c r="P458" s="40">
        <v>3.10423988877276</v>
      </c>
      <c r="Q458" s="40">
        <v>3.32752943040175</v>
      </c>
      <c r="R458" s="40">
        <v>3.70176290448829</v>
      </c>
      <c r="S458" s="40">
        <v>4.1230001693331699</v>
      </c>
      <c r="T458" s="40">
        <v>4.7230880149247403</v>
      </c>
      <c r="U458" s="40">
        <v>5.4608284956641802</v>
      </c>
      <c r="V458" s="40">
        <v>6.1836024644200096</v>
      </c>
      <c r="W458" s="40">
        <v>6.8468099778596097</v>
      </c>
      <c r="X458" s="40">
        <v>7.5583694371702101</v>
      </c>
      <c r="Y458" s="40">
        <v>8.1583372038350106</v>
      </c>
      <c r="Z458" s="40">
        <v>8.6716571091188808</v>
      </c>
      <c r="AA458" s="40">
        <v>8.69865886720922</v>
      </c>
      <c r="AB458" s="40">
        <v>8.3290311799897196</v>
      </c>
      <c r="AC458" s="40">
        <v>7.9193264369108398</v>
      </c>
      <c r="AD458" s="40">
        <v>7.3836481056322301</v>
      </c>
      <c r="AE458" s="40">
        <v>6.4169704827798899</v>
      </c>
      <c r="AF458" s="40">
        <v>5.3038720853149801</v>
      </c>
      <c r="AG458" s="40">
        <v>-3.7667072229510698E-2</v>
      </c>
      <c r="AH458" s="40">
        <v>-4.9887601958712301E-2</v>
      </c>
      <c r="AI458" s="40">
        <v>-3.5466463300401201E-2</v>
      </c>
      <c r="AJ458" s="40">
        <v>-7.5450682364223004E-2</v>
      </c>
      <c r="AK458" s="40">
        <v>-1.2630034157863301E-2</v>
      </c>
      <c r="AL458" s="40">
        <v>1.3023824435772701E-2</v>
      </c>
      <c r="AM458" s="40">
        <v>-4.8420986189569103E-2</v>
      </c>
      <c r="AN458" s="40">
        <v>-6.4109118515168595E-2</v>
      </c>
      <c r="AO458" s="40">
        <v>-6.7730667224962293E-2</v>
      </c>
      <c r="AP458" s="40">
        <v>-4.1288094655796997E-2</v>
      </c>
      <c r="AQ458" s="40">
        <v>5.6427770580814003E-2</v>
      </c>
      <c r="AR458" s="40">
        <v>-2.2935551600605598E-2</v>
      </c>
      <c r="AS458" s="40">
        <v>-4.47396340038601E-2</v>
      </c>
      <c r="AT458" s="40">
        <v>-5.7390434578487803E-2</v>
      </c>
      <c r="AU458" s="40">
        <v>0.64128811723925905</v>
      </c>
      <c r="AV458" s="40">
        <v>0.855075327541164</v>
      </c>
      <c r="AW458" s="40">
        <v>0.94323776500608603</v>
      </c>
      <c r="AX458" s="40">
        <v>1.04966053562967</v>
      </c>
      <c r="AY458" s="40">
        <v>0.77753084130083605</v>
      </c>
      <c r="AZ458" s="40">
        <v>-0.21441910939046499</v>
      </c>
      <c r="BA458" s="40">
        <v>-0.45706800970591299</v>
      </c>
      <c r="BB458" s="40">
        <v>-0.300314026307615</v>
      </c>
      <c r="BC458" s="40">
        <v>-0.177266212792872</v>
      </c>
      <c r="BD458" s="40">
        <v>-7.30031252511886E-2</v>
      </c>
      <c r="BE458" s="40">
        <v>-5.6164496532037696E-3</v>
      </c>
      <c r="BF458" s="40">
        <v>-1.82199388964394E-2</v>
      </c>
      <c r="BG458" s="40">
        <v>-6.0153785453173599E-3</v>
      </c>
      <c r="BH458" s="40">
        <v>-4.2859669601720697E-2</v>
      </c>
      <c r="BI458" s="40">
        <v>1.3857688492093701E-2</v>
      </c>
      <c r="BJ458" s="40">
        <v>4.07876496501988E-2</v>
      </c>
      <c r="BK458" s="40">
        <v>-1.5880578675477298E-2</v>
      </c>
      <c r="BL458" s="40">
        <v>-2.5254145458861701E-2</v>
      </c>
      <c r="BM458" s="40">
        <v>-3.3766707256607797E-2</v>
      </c>
      <c r="BN458" s="40">
        <v>-7.2434010253995401E-3</v>
      </c>
      <c r="BO458" s="40">
        <v>9.1127075849869899E-2</v>
      </c>
      <c r="BP458" s="40">
        <v>-2.5763625135930201E-3</v>
      </c>
      <c r="BQ458" s="40">
        <v>-2.4546700616195901E-2</v>
      </c>
      <c r="BR458" s="40">
        <v>-7.7941252420859596E-3</v>
      </c>
      <c r="BS458" s="40">
        <v>0.69921433152767898</v>
      </c>
      <c r="BT458" s="40">
        <v>0.91386871317999396</v>
      </c>
      <c r="BU458" s="40">
        <v>1.0153626850681099</v>
      </c>
      <c r="BV458" s="40">
        <v>1.10840221552582</v>
      </c>
      <c r="BW458" s="40">
        <v>0.86757165036564898</v>
      </c>
      <c r="BX458" s="40">
        <v>-0.14669848441969999</v>
      </c>
      <c r="BY458" s="40">
        <v>-0.38855350031886998</v>
      </c>
      <c r="BZ458" s="40">
        <v>-0.246444212727228</v>
      </c>
      <c r="CA458" s="40">
        <v>-0.147006077912609</v>
      </c>
      <c r="CB458" s="40">
        <v>-3.2974106398501998E-2</v>
      </c>
      <c r="CC458" s="40">
        <v>1.6581713908295399E-2</v>
      </c>
      <c r="CD458" s="40">
        <v>3.7129880722378702E-3</v>
      </c>
      <c r="CE458" s="40">
        <v>1.43823530400968E-2</v>
      </c>
      <c r="CF458" s="40">
        <v>-2.0287233443437001E-2</v>
      </c>
      <c r="CG458" s="40">
        <v>3.2203004510698199E-2</v>
      </c>
      <c r="CH458" s="40">
        <v>6.0016790417601697E-2</v>
      </c>
      <c r="CI458" s="40">
        <v>6.6568084419144002E-3</v>
      </c>
      <c r="CJ458" s="40">
        <v>1.65669051719656E-3</v>
      </c>
      <c r="CK458" s="40">
        <v>-1.0243372045918801E-2</v>
      </c>
      <c r="CL458" s="40">
        <v>1.6335850073683902E-2</v>
      </c>
      <c r="CM458" s="40">
        <v>0.115159708975764</v>
      </c>
      <c r="CN458" s="40">
        <v>1.15243498284843E-2</v>
      </c>
      <c r="CO458" s="40">
        <v>-1.05611364650275E-2</v>
      </c>
      <c r="CP458" s="40">
        <v>2.6556127520555198E-2</v>
      </c>
      <c r="CQ458" s="40">
        <v>0.73933385108494798</v>
      </c>
      <c r="CR458" s="40">
        <v>0.95458883297291997</v>
      </c>
      <c r="CS458" s="40">
        <v>1.0653161849910799</v>
      </c>
      <c r="CT458" s="40">
        <v>1.1490865240788799</v>
      </c>
      <c r="CU458" s="40">
        <v>0.92993364043532101</v>
      </c>
      <c r="CV458" s="40">
        <v>-9.9795385860258698E-2</v>
      </c>
      <c r="CW458" s="40">
        <v>-0.34110055983109999</v>
      </c>
      <c r="CX458" s="40">
        <v>-0.20913414394345101</v>
      </c>
      <c r="CY458" s="40">
        <v>-0.12604800067508101</v>
      </c>
      <c r="CZ458" s="40">
        <v>-5.2501298803317798E-3</v>
      </c>
      <c r="DA458" s="40">
        <v>3.8779877469794499E-2</v>
      </c>
      <c r="DB458" s="40">
        <v>2.56459150409152E-2</v>
      </c>
      <c r="DC458" s="40">
        <v>3.4780084625511E-2</v>
      </c>
      <c r="DD458" s="40">
        <v>2.28520271484659E-3</v>
      </c>
      <c r="DE458" s="40">
        <v>5.0548320529302797E-2</v>
      </c>
      <c r="DF458" s="40">
        <v>7.9245931185004503E-2</v>
      </c>
      <c r="DG458" s="40">
        <v>2.9194195559306101E-2</v>
      </c>
      <c r="DH458" s="40">
        <v>2.8567526493254801E-2</v>
      </c>
      <c r="DI458" s="40">
        <v>1.3279963164770099E-2</v>
      </c>
      <c r="DJ458" s="40">
        <v>3.9915101172767198E-2</v>
      </c>
      <c r="DK458" s="40">
        <v>0.13919234210165901</v>
      </c>
      <c r="DL458" s="40">
        <v>2.5625062170561701E-2</v>
      </c>
      <c r="DM458" s="40">
        <v>3.4244276861409698E-3</v>
      </c>
      <c r="DN458" s="40">
        <v>6.09063802831964E-2</v>
      </c>
      <c r="DO458" s="40">
        <v>0.77945337064221698</v>
      </c>
      <c r="DP458" s="40">
        <v>0.99530895276584497</v>
      </c>
      <c r="DQ458" s="40">
        <v>1.11526968491406</v>
      </c>
      <c r="DR458" s="40">
        <v>1.1897708326319401</v>
      </c>
      <c r="DS458" s="40">
        <v>0.99229563050499303</v>
      </c>
      <c r="DT458" s="40">
        <v>-5.2892287300817298E-2</v>
      </c>
      <c r="DU458" s="40">
        <v>-0.293647619343331</v>
      </c>
      <c r="DV458" s="40">
        <v>-0.17182407515967299</v>
      </c>
      <c r="DW458" s="40">
        <v>-0.105089923437553</v>
      </c>
      <c r="DX458" s="40">
        <v>2.2473846637838499E-2</v>
      </c>
      <c r="DY458" s="40">
        <v>7.0830500046101405E-2</v>
      </c>
      <c r="DZ458" s="40">
        <v>5.7313578103188101E-2</v>
      </c>
      <c r="EA458" s="40">
        <v>6.4231169380594796E-2</v>
      </c>
      <c r="EB458" s="40">
        <v>3.4876215477348899E-2</v>
      </c>
      <c r="EC458" s="40">
        <v>7.70360431792598E-2</v>
      </c>
      <c r="ED458" s="40">
        <v>0.107009756399431</v>
      </c>
      <c r="EE458" s="40">
        <v>6.1734603073397898E-2</v>
      </c>
      <c r="EF458" s="40">
        <v>6.7422499549561796E-2</v>
      </c>
      <c r="EG458" s="40">
        <v>4.7243923133124699E-2</v>
      </c>
      <c r="EH458" s="40">
        <v>7.3959794803164697E-2</v>
      </c>
      <c r="EI458" s="40">
        <v>0.173891647370714</v>
      </c>
      <c r="EJ458" s="40">
        <v>4.5984251257574299E-2</v>
      </c>
      <c r="EK458" s="40">
        <v>2.3617361073805201E-2</v>
      </c>
      <c r="EL458" s="40">
        <v>0.110502689619598</v>
      </c>
      <c r="EM458" s="40">
        <v>0.83737958493063802</v>
      </c>
      <c r="EN458" s="40">
        <v>1.0541023384046799</v>
      </c>
      <c r="EO458" s="40">
        <v>1.18739460497608</v>
      </c>
      <c r="EP458" s="40">
        <v>1.24851251252809</v>
      </c>
      <c r="EQ458" s="40">
        <v>1.0823364395698101</v>
      </c>
      <c r="ER458" s="40">
        <v>1.48283376699474E-2</v>
      </c>
      <c r="ES458" s="40">
        <v>-0.22513310995628799</v>
      </c>
      <c r="ET458" s="40">
        <v>-0.117954261579286</v>
      </c>
      <c r="EU458" s="40">
        <v>-7.4829788557289598E-2</v>
      </c>
      <c r="EV458" s="40">
        <v>6.2502865490525097E-2</v>
      </c>
      <c r="EW458" s="40">
        <v>85</v>
      </c>
      <c r="EX458" s="40">
        <v>84.5</v>
      </c>
      <c r="EY458" s="40">
        <v>83.5</v>
      </c>
      <c r="EZ458" s="40">
        <v>83</v>
      </c>
      <c r="FA458" s="40">
        <v>80.5</v>
      </c>
      <c r="FB458" s="40">
        <v>79</v>
      </c>
      <c r="FC458" s="40">
        <v>78.5</v>
      </c>
      <c r="FD458" s="40">
        <v>77</v>
      </c>
      <c r="FE458" s="40">
        <v>81.5</v>
      </c>
      <c r="FF458" s="40">
        <v>86</v>
      </c>
      <c r="FG458" s="40">
        <v>87.5</v>
      </c>
      <c r="FH458" s="40">
        <v>90.5</v>
      </c>
      <c r="FI458" s="40">
        <v>93.5</v>
      </c>
      <c r="FJ458" s="40">
        <v>95.5</v>
      </c>
      <c r="FK458" s="40">
        <v>97.5</v>
      </c>
      <c r="FL458" s="40">
        <v>99</v>
      </c>
      <c r="FM458" s="40">
        <v>100</v>
      </c>
      <c r="FN458" s="40">
        <v>101</v>
      </c>
      <c r="FO458" s="40">
        <v>100.5</v>
      </c>
      <c r="FP458" s="40">
        <v>98.5</v>
      </c>
      <c r="FQ458" s="40">
        <v>96.5</v>
      </c>
      <c r="FR458" s="40">
        <v>94</v>
      </c>
      <c r="FS458" s="40">
        <v>91.5</v>
      </c>
      <c r="FT458" s="40">
        <v>88</v>
      </c>
      <c r="FU458" s="40">
        <v>3.1380551570393399E-2</v>
      </c>
      <c r="FV458" s="40">
        <v>0</v>
      </c>
      <c r="FW458" s="40">
        <v>0</v>
      </c>
      <c r="FX458" s="41">
        <v>1</v>
      </c>
      <c r="FY458" s="22"/>
      <c r="FZ458" s="22"/>
    </row>
    <row r="459" spans="1:182" x14ac:dyDescent="0.2">
      <c r="A459" t="s">
        <v>42</v>
      </c>
      <c r="B459" t="s">
        <v>58</v>
      </c>
      <c r="C459" t="s">
        <v>3</v>
      </c>
      <c r="D459" t="s">
        <v>39</v>
      </c>
      <c r="E459" t="s">
        <v>77</v>
      </c>
      <c r="F459" s="22" t="s">
        <v>77</v>
      </c>
      <c r="G459" s="35">
        <v>43703</v>
      </c>
      <c r="H459" s="40">
        <v>2546</v>
      </c>
      <c r="I459" s="40">
        <v>3.97372965866102</v>
      </c>
      <c r="J459" s="40">
        <v>3.59991623864369</v>
      </c>
      <c r="K459" s="40">
        <v>3.2494754022444798</v>
      </c>
      <c r="L459" s="40">
        <v>2.9850432338361101</v>
      </c>
      <c r="M459" s="40">
        <v>2.7630564993981399</v>
      </c>
      <c r="N459" s="40">
        <v>2.6632498117171499</v>
      </c>
      <c r="O459" s="40">
        <v>2.75215561738578</v>
      </c>
      <c r="P459" s="40">
        <v>2.7786108365808699</v>
      </c>
      <c r="Q459" s="40">
        <v>2.9756970171539199</v>
      </c>
      <c r="R459" s="40">
        <v>3.3175384161847199</v>
      </c>
      <c r="S459" s="40">
        <v>3.7015782364342198</v>
      </c>
      <c r="T459" s="40">
        <v>4.2280144951433698</v>
      </c>
      <c r="U459" s="40">
        <v>4.8886242301971103</v>
      </c>
      <c r="V459" s="40">
        <v>5.54535554179526</v>
      </c>
      <c r="W459" s="40">
        <v>6.1448618617355404</v>
      </c>
      <c r="X459" s="40">
        <v>6.7807842359232398</v>
      </c>
      <c r="Y459" s="40">
        <v>7.3145854426752903</v>
      </c>
      <c r="Z459" s="40">
        <v>7.7652226662051698</v>
      </c>
      <c r="AA459" s="40">
        <v>7.7845159601347396</v>
      </c>
      <c r="AB459" s="40">
        <v>7.4405058576047702</v>
      </c>
      <c r="AC459" s="40">
        <v>7.0654190439798201</v>
      </c>
      <c r="AD459" s="40">
        <v>6.5914974714907704</v>
      </c>
      <c r="AE459" s="40">
        <v>5.7354461041695597</v>
      </c>
      <c r="AF459" s="40">
        <v>4.74806618199871</v>
      </c>
      <c r="AG459" s="40">
        <v>-4.8871489172429103E-2</v>
      </c>
      <c r="AH459" s="40">
        <v>-5.2015047352563903E-2</v>
      </c>
      <c r="AI459" s="40">
        <v>-4.1241635712117503E-2</v>
      </c>
      <c r="AJ459" s="40">
        <v>-6.4385590949018301E-2</v>
      </c>
      <c r="AK459" s="40">
        <v>-3.3810886053181198E-4</v>
      </c>
      <c r="AL459" s="40">
        <v>7.5158168952036098E-3</v>
      </c>
      <c r="AM459" s="40">
        <v>-4.4065759060900003E-2</v>
      </c>
      <c r="AN459" s="40">
        <v>-4.7638221234184798E-2</v>
      </c>
      <c r="AO459" s="40">
        <v>-4.5320744053043101E-2</v>
      </c>
      <c r="AP459" s="40">
        <v>-3.1667789749841302E-2</v>
      </c>
      <c r="AQ459" s="40">
        <v>6.3003840625994206E-2</v>
      </c>
      <c r="AR459" s="40">
        <v>-2.9374912465670099E-2</v>
      </c>
      <c r="AS459" s="40">
        <v>-3.1334336621187397E-2</v>
      </c>
      <c r="AT459" s="40">
        <v>-1.1184562952325299E-3</v>
      </c>
      <c r="AU459" s="40">
        <v>0.52005506959183501</v>
      </c>
      <c r="AV459" s="40">
        <v>0.70993674994662503</v>
      </c>
      <c r="AW459" s="40">
        <v>0.77687735514327605</v>
      </c>
      <c r="AX459" s="40">
        <v>0.85884495495467705</v>
      </c>
      <c r="AY459" s="40">
        <v>0.65997565453255003</v>
      </c>
      <c r="AZ459" s="40">
        <v>-0.11615922314980601</v>
      </c>
      <c r="BA459" s="40">
        <v>-0.33031207291602399</v>
      </c>
      <c r="BB459" s="40">
        <v>-0.24035998010293899</v>
      </c>
      <c r="BC459" s="40">
        <v>-0.15591329992533701</v>
      </c>
      <c r="BD459" s="40">
        <v>-5.36513970333325E-2</v>
      </c>
      <c r="BE459" s="40">
        <v>-1.91844070388805E-2</v>
      </c>
      <c r="BF459" s="40">
        <v>-2.5406928998494401E-2</v>
      </c>
      <c r="BG459" s="40">
        <v>-1.5917118990791099E-2</v>
      </c>
      <c r="BH459" s="40">
        <v>-3.6489071851314003E-2</v>
      </c>
      <c r="BI459" s="40">
        <v>1.89935981933574E-2</v>
      </c>
      <c r="BJ459" s="40">
        <v>3.11932644803797E-2</v>
      </c>
      <c r="BK459" s="40">
        <v>-1.79593760073164E-2</v>
      </c>
      <c r="BL459" s="40">
        <v>-1.49343289842849E-2</v>
      </c>
      <c r="BM459" s="40">
        <v>-1.49367050945653E-2</v>
      </c>
      <c r="BN459" s="40">
        <v>-1.0148739845117999E-3</v>
      </c>
      <c r="BO459" s="40">
        <v>9.6571988348127899E-2</v>
      </c>
      <c r="BP459" s="40">
        <v>-1.12598731939875E-2</v>
      </c>
      <c r="BQ459" s="40">
        <v>-1.3341589859871701E-2</v>
      </c>
      <c r="BR459" s="40">
        <v>3.79412827244602E-2</v>
      </c>
      <c r="BS459" s="40">
        <v>0.56500228420263399</v>
      </c>
      <c r="BT459" s="40">
        <v>0.75471129123366099</v>
      </c>
      <c r="BU459" s="40">
        <v>0.83650935619727196</v>
      </c>
      <c r="BV459" s="40">
        <v>0.906305638841157</v>
      </c>
      <c r="BW459" s="40">
        <v>0.74051334069567898</v>
      </c>
      <c r="BX459" s="40">
        <v>-5.4966792065378502E-2</v>
      </c>
      <c r="BY459" s="40">
        <v>-0.26667563477959799</v>
      </c>
      <c r="BZ459" s="40">
        <v>-0.18868216419092501</v>
      </c>
      <c r="CA459" s="40">
        <v>-0.12311506960572299</v>
      </c>
      <c r="CB459" s="40">
        <v>-1.3351156455582399E-2</v>
      </c>
      <c r="CC459" s="40">
        <v>1.3767756119466301E-3</v>
      </c>
      <c r="CD459" s="40">
        <v>-6.9782272819793097E-3</v>
      </c>
      <c r="CE459" s="40">
        <v>1.62256414508328E-3</v>
      </c>
      <c r="CF459" s="40">
        <v>-1.7168027704574099E-2</v>
      </c>
      <c r="CG459" s="40">
        <v>3.2382679609281199E-2</v>
      </c>
      <c r="CH459" s="40">
        <v>4.75921925499736E-2</v>
      </c>
      <c r="CI459" s="40">
        <v>1.2182536850323701E-4</v>
      </c>
      <c r="CJ459" s="40">
        <v>7.7162871631089201E-3</v>
      </c>
      <c r="CK459" s="40">
        <v>6.1071877300892096E-3</v>
      </c>
      <c r="CL459" s="40">
        <v>2.02152420974967E-2</v>
      </c>
      <c r="CM459" s="40">
        <v>0.119821185202835</v>
      </c>
      <c r="CN459" s="40">
        <v>1.28654782227863E-3</v>
      </c>
      <c r="CO459" s="40">
        <v>-8.7986826374974005E-4</v>
      </c>
      <c r="CP459" s="40">
        <v>6.4993938982986998E-2</v>
      </c>
      <c r="CQ459" s="40">
        <v>0.59613258812072101</v>
      </c>
      <c r="CR459" s="40">
        <v>0.78572200213371801</v>
      </c>
      <c r="CS459" s="40">
        <v>0.87781029847209202</v>
      </c>
      <c r="CT459" s="40">
        <v>0.93917676392287397</v>
      </c>
      <c r="CU459" s="40">
        <v>0.79629349679272199</v>
      </c>
      <c r="CV459" s="40">
        <v>-1.2585100704973E-2</v>
      </c>
      <c r="CW459" s="40">
        <v>-0.22260123158008399</v>
      </c>
      <c r="CX459" s="40">
        <v>-0.15289026631484601</v>
      </c>
      <c r="CY459" s="40">
        <v>-0.100399115198624</v>
      </c>
      <c r="CZ459" s="40">
        <v>1.45606674031522E-2</v>
      </c>
      <c r="DA459" s="40">
        <v>2.19379582627738E-2</v>
      </c>
      <c r="DB459" s="40">
        <v>1.14504744345357E-2</v>
      </c>
      <c r="DC459" s="40">
        <v>1.9162247280957601E-2</v>
      </c>
      <c r="DD459" s="40">
        <v>2.1530164421658601E-3</v>
      </c>
      <c r="DE459" s="40">
        <v>4.5771761025204999E-2</v>
      </c>
      <c r="DF459" s="40">
        <v>6.3991120619567604E-2</v>
      </c>
      <c r="DG459" s="40">
        <v>1.8203026744322899E-2</v>
      </c>
      <c r="DH459" s="40">
        <v>3.0366903310502701E-2</v>
      </c>
      <c r="DI459" s="40">
        <v>2.71510805547437E-2</v>
      </c>
      <c r="DJ459" s="40">
        <v>4.1445358179505301E-2</v>
      </c>
      <c r="DK459" s="40">
        <v>0.14307038205754299</v>
      </c>
      <c r="DL459" s="40">
        <v>1.3832968838544801E-2</v>
      </c>
      <c r="DM459" s="40">
        <v>1.1581853332372299E-2</v>
      </c>
      <c r="DN459" s="40">
        <v>9.2046595241513804E-2</v>
      </c>
      <c r="DO459" s="40">
        <v>0.62726289203880703</v>
      </c>
      <c r="DP459" s="40">
        <v>0.81673271303377604</v>
      </c>
      <c r="DQ459" s="40">
        <v>0.91911124074691197</v>
      </c>
      <c r="DR459" s="40">
        <v>0.97204788900459105</v>
      </c>
      <c r="DS459" s="40">
        <v>0.852073652889766</v>
      </c>
      <c r="DT459" s="40">
        <v>2.9796590655432401E-2</v>
      </c>
      <c r="DU459" s="40">
        <v>-0.17852682838056999</v>
      </c>
      <c r="DV459" s="40">
        <v>-0.117098368438767</v>
      </c>
      <c r="DW459" s="40">
        <v>-7.7683160791524597E-2</v>
      </c>
      <c r="DX459" s="40">
        <v>4.2472491261886902E-2</v>
      </c>
      <c r="DY459" s="40">
        <v>5.1625040396322298E-2</v>
      </c>
      <c r="DZ459" s="40">
        <v>3.8058592788605197E-2</v>
      </c>
      <c r="EA459" s="40">
        <v>4.4486764002284102E-2</v>
      </c>
      <c r="EB459" s="40">
        <v>3.0049535539870199E-2</v>
      </c>
      <c r="EC459" s="40">
        <v>6.5103468079094104E-2</v>
      </c>
      <c r="ED459" s="40">
        <v>8.7668568204743696E-2</v>
      </c>
      <c r="EE459" s="40">
        <v>4.4309409797906499E-2</v>
      </c>
      <c r="EF459" s="40">
        <v>6.3070795560402695E-2</v>
      </c>
      <c r="EG459" s="40">
        <v>5.7535119513221503E-2</v>
      </c>
      <c r="EH459" s="40">
        <v>7.2098273944834701E-2</v>
      </c>
      <c r="EI459" s="40">
        <v>0.17663852977967701</v>
      </c>
      <c r="EJ459" s="40">
        <v>3.1948008110227299E-2</v>
      </c>
      <c r="EK459" s="40">
        <v>2.9574600093687901E-2</v>
      </c>
      <c r="EL459" s="40">
        <v>0.13110633426120699</v>
      </c>
      <c r="EM459" s="40">
        <v>0.67221010664960601</v>
      </c>
      <c r="EN459" s="40">
        <v>0.86150725432081099</v>
      </c>
      <c r="EO459" s="40">
        <v>0.97874324180090799</v>
      </c>
      <c r="EP459" s="40">
        <v>1.01950857289107</v>
      </c>
      <c r="EQ459" s="40">
        <v>0.93261133905289395</v>
      </c>
      <c r="ER459" s="40">
        <v>9.0989021739859802E-2</v>
      </c>
      <c r="ES459" s="40">
        <v>-0.11489039024414401</v>
      </c>
      <c r="ET459" s="40">
        <v>-6.5420552526753106E-2</v>
      </c>
      <c r="EU459" s="40">
        <v>-4.4884930471910001E-2</v>
      </c>
      <c r="EV459" s="40">
        <v>8.2772731839637001E-2</v>
      </c>
      <c r="EW459" s="40">
        <v>85</v>
      </c>
      <c r="EX459" s="40">
        <v>84.5</v>
      </c>
      <c r="EY459" s="40">
        <v>83.5</v>
      </c>
      <c r="EZ459" s="40">
        <v>83</v>
      </c>
      <c r="FA459" s="40">
        <v>80.5</v>
      </c>
      <c r="FB459" s="40">
        <v>79</v>
      </c>
      <c r="FC459" s="40">
        <v>78.5</v>
      </c>
      <c r="FD459" s="40">
        <v>77</v>
      </c>
      <c r="FE459" s="40">
        <v>81.5</v>
      </c>
      <c r="FF459" s="40">
        <v>86</v>
      </c>
      <c r="FG459" s="40">
        <v>87.5</v>
      </c>
      <c r="FH459" s="40">
        <v>90.5</v>
      </c>
      <c r="FI459" s="40">
        <v>93.5</v>
      </c>
      <c r="FJ459" s="40">
        <v>95.5</v>
      </c>
      <c r="FK459" s="40">
        <v>97.5</v>
      </c>
      <c r="FL459" s="40">
        <v>99</v>
      </c>
      <c r="FM459" s="40">
        <v>100</v>
      </c>
      <c r="FN459" s="40">
        <v>101</v>
      </c>
      <c r="FO459" s="40">
        <v>100.5</v>
      </c>
      <c r="FP459" s="40">
        <v>98.5</v>
      </c>
      <c r="FQ459" s="40">
        <v>96.5</v>
      </c>
      <c r="FR459" s="40">
        <v>94</v>
      </c>
      <c r="FS459" s="40">
        <v>91.5</v>
      </c>
      <c r="FT459" s="40">
        <v>88</v>
      </c>
      <c r="FU459" s="40">
        <v>2.8775346808885501E-2</v>
      </c>
      <c r="FV459" s="40">
        <v>0</v>
      </c>
      <c r="FW459" s="40">
        <v>0</v>
      </c>
      <c r="FX459" s="41">
        <v>1</v>
      </c>
      <c r="FY459" s="22"/>
      <c r="FZ459" s="22"/>
    </row>
    <row r="460" spans="1:182" x14ac:dyDescent="0.2">
      <c r="A460" t="s">
        <v>42</v>
      </c>
      <c r="B460" t="s">
        <v>58</v>
      </c>
      <c r="C460" t="s">
        <v>3</v>
      </c>
      <c r="D460" t="s">
        <v>39</v>
      </c>
      <c r="E460" t="s">
        <v>77</v>
      </c>
      <c r="F460" s="22" t="s">
        <v>78</v>
      </c>
      <c r="G460" s="35">
        <v>43703</v>
      </c>
      <c r="H460" s="40">
        <v>296</v>
      </c>
      <c r="I460" s="40">
        <v>0.44763135460156001</v>
      </c>
      <c r="J460" s="40">
        <v>0.40195283220865002</v>
      </c>
      <c r="K460" s="40">
        <v>0.35910852340007599</v>
      </c>
      <c r="L460" s="40">
        <v>0.32870539134243798</v>
      </c>
      <c r="M460" s="40">
        <v>0.30079030936685602</v>
      </c>
      <c r="N460" s="40">
        <v>0.29727388838318197</v>
      </c>
      <c r="O460" s="40">
        <v>0.323913113924781</v>
      </c>
      <c r="P460" s="40">
        <v>0.32382475161493701</v>
      </c>
      <c r="Q460" s="40">
        <v>0.35057616480632597</v>
      </c>
      <c r="R460" s="40">
        <v>0.38318269985114201</v>
      </c>
      <c r="S460" s="40">
        <v>0.42049536859811898</v>
      </c>
      <c r="T460" s="40">
        <v>0.49502126592004397</v>
      </c>
      <c r="U460" s="40">
        <v>0.57236112340012002</v>
      </c>
      <c r="V460" s="40">
        <v>0.63778747518856005</v>
      </c>
      <c r="W460" s="40">
        <v>0.70108761342479697</v>
      </c>
      <c r="X460" s="40">
        <v>0.77661184457796195</v>
      </c>
      <c r="Y460" s="40">
        <v>0.84309302632503103</v>
      </c>
      <c r="Z460" s="40">
        <v>0.90562516641003799</v>
      </c>
      <c r="AA460" s="40">
        <v>0.91275746125010904</v>
      </c>
      <c r="AB460" s="40">
        <v>0.885866811638511</v>
      </c>
      <c r="AC460" s="40">
        <v>0.85161620297027296</v>
      </c>
      <c r="AD460" s="40">
        <v>0.79028795659093898</v>
      </c>
      <c r="AE460" s="40">
        <v>0.67997308389349598</v>
      </c>
      <c r="AF460" s="40">
        <v>0.553980061692954</v>
      </c>
      <c r="AG460" s="40">
        <v>2.7787239171172802E-4</v>
      </c>
      <c r="AH460" s="40">
        <v>-3.2713336979962801E-3</v>
      </c>
      <c r="AI460" s="40">
        <v>2.0866081570039201E-3</v>
      </c>
      <c r="AJ460" s="40">
        <v>-1.39615956562702E-2</v>
      </c>
      <c r="AK460" s="40">
        <v>-1.6634107107374799E-2</v>
      </c>
      <c r="AL460" s="40">
        <v>3.0331475074605301E-3</v>
      </c>
      <c r="AM460" s="40">
        <v>-8.5482594188230395E-3</v>
      </c>
      <c r="AN460" s="40">
        <v>-2.1499714697697202E-2</v>
      </c>
      <c r="AO460" s="40">
        <v>-3.0162414703368001E-2</v>
      </c>
      <c r="AP460" s="40">
        <v>-1.8609494503936699E-2</v>
      </c>
      <c r="AQ460" s="40">
        <v>-1.9356742245418598E-2</v>
      </c>
      <c r="AR460" s="40">
        <v>3.7281867213621801E-3</v>
      </c>
      <c r="AS460" s="40">
        <v>-1.7017683122379099E-2</v>
      </c>
      <c r="AT460" s="40">
        <v>-6.5539656011593395E-2</v>
      </c>
      <c r="AU460" s="40">
        <v>0.106598974384367</v>
      </c>
      <c r="AV460" s="40">
        <v>0.13483278426155801</v>
      </c>
      <c r="AW460" s="40">
        <v>0.153401109697406</v>
      </c>
      <c r="AX460" s="40">
        <v>0.17829512984141699</v>
      </c>
      <c r="AY460" s="40">
        <v>0.10224779032784601</v>
      </c>
      <c r="AZ460" s="40">
        <v>-0.11401073305363001</v>
      </c>
      <c r="BA460" s="40">
        <v>-0.149449011988463</v>
      </c>
      <c r="BB460" s="40">
        <v>-7.51222004614156E-2</v>
      </c>
      <c r="BC460" s="40">
        <v>-4.2671509720506103E-2</v>
      </c>
      <c r="BD460" s="40">
        <v>-3.42103909159771E-2</v>
      </c>
      <c r="BE460" s="40">
        <v>8.74692656343121E-3</v>
      </c>
      <c r="BF460" s="40">
        <v>4.50368816397753E-3</v>
      </c>
      <c r="BG460" s="40">
        <v>8.0913162060419104E-3</v>
      </c>
      <c r="BH460" s="40">
        <v>-8.2888637407788502E-3</v>
      </c>
      <c r="BI460" s="40">
        <v>-7.7388195325517198E-3</v>
      </c>
      <c r="BJ460" s="40">
        <v>8.1602451317090499E-3</v>
      </c>
      <c r="BK460" s="40">
        <v>-1.42919767730229E-4</v>
      </c>
      <c r="BL460" s="40">
        <v>-1.3283522948809899E-2</v>
      </c>
      <c r="BM460" s="40">
        <v>-2.2978711378020499E-2</v>
      </c>
      <c r="BN460" s="40">
        <v>-1.09337485139954E-2</v>
      </c>
      <c r="BO460" s="40">
        <v>-1.19115530918364E-2</v>
      </c>
      <c r="BP460" s="40">
        <v>7.80297140649369E-3</v>
      </c>
      <c r="BQ460" s="40">
        <v>-1.2890343582607201E-2</v>
      </c>
      <c r="BR460" s="40">
        <v>-5.0109199803589202E-2</v>
      </c>
      <c r="BS460" s="40">
        <v>0.12931840444275799</v>
      </c>
      <c r="BT460" s="40">
        <v>0.15552134314296701</v>
      </c>
      <c r="BU460" s="40">
        <v>0.17380201131459899</v>
      </c>
      <c r="BV460" s="40">
        <v>0.19729961677105501</v>
      </c>
      <c r="BW460" s="40">
        <v>0.120413161315433</v>
      </c>
      <c r="BX460" s="40">
        <v>-0.100561134507162</v>
      </c>
      <c r="BY460" s="40">
        <v>-0.13457184327298499</v>
      </c>
      <c r="BZ460" s="40">
        <v>-6.5970185973811907E-2</v>
      </c>
      <c r="CA460" s="40">
        <v>-3.3026945980142601E-2</v>
      </c>
      <c r="CB460" s="40">
        <v>-2.65013445557933E-2</v>
      </c>
      <c r="CC460" s="40">
        <v>1.46125676837382E-2</v>
      </c>
      <c r="CD460" s="40">
        <v>9.8886446207645008E-3</v>
      </c>
      <c r="CE460" s="40">
        <v>1.22501587088435E-2</v>
      </c>
      <c r="CF460" s="40">
        <v>-4.3599468967827903E-3</v>
      </c>
      <c r="CG460" s="40">
        <v>-1.5779704556771899E-3</v>
      </c>
      <c r="CH460" s="40">
        <v>1.1711257327739699E-2</v>
      </c>
      <c r="CI460" s="40">
        <v>5.6785928696823796E-3</v>
      </c>
      <c r="CJ460" s="40">
        <v>-7.5930135722691999E-3</v>
      </c>
      <c r="CK460" s="40">
        <v>-1.80033003383849E-2</v>
      </c>
      <c r="CL460" s="40">
        <v>-5.6175502237571003E-3</v>
      </c>
      <c r="CM460" s="40">
        <v>-6.7550377641220202E-3</v>
      </c>
      <c r="CN460" s="40">
        <v>1.06251548665213E-2</v>
      </c>
      <c r="CO460" s="40">
        <v>-1.0031760790352E-2</v>
      </c>
      <c r="CP460" s="40">
        <v>-3.9422112839261697E-2</v>
      </c>
      <c r="CQ460" s="40">
        <v>0.145053812491682</v>
      </c>
      <c r="CR460" s="40">
        <v>0.16985017600129401</v>
      </c>
      <c r="CS460" s="40">
        <v>0.187931613628011</v>
      </c>
      <c r="CT460" s="40">
        <v>0.210462066525724</v>
      </c>
      <c r="CU460" s="40">
        <v>0.13299444192481</v>
      </c>
      <c r="CV460" s="40">
        <v>-9.1245983524986293E-2</v>
      </c>
      <c r="CW460" s="40">
        <v>-0.124267961540519</v>
      </c>
      <c r="CX460" s="40">
        <v>-5.9631528619205003E-2</v>
      </c>
      <c r="CY460" s="40">
        <v>-2.6347150513512298E-2</v>
      </c>
      <c r="CZ460" s="40">
        <v>-2.1162082530566902E-2</v>
      </c>
      <c r="DA460" s="40">
        <v>2.04782088040452E-2</v>
      </c>
      <c r="DB460" s="40">
        <v>1.5273601077551499E-2</v>
      </c>
      <c r="DC460" s="40">
        <v>1.6409001211645E-2</v>
      </c>
      <c r="DD460" s="40">
        <v>-4.3103005278673998E-4</v>
      </c>
      <c r="DE460" s="40">
        <v>4.58287862119733E-3</v>
      </c>
      <c r="DF460" s="40">
        <v>1.52622695237704E-2</v>
      </c>
      <c r="DG460" s="40">
        <v>1.1500105507095E-2</v>
      </c>
      <c r="DH460" s="40">
        <v>-1.9025041957285199E-3</v>
      </c>
      <c r="DI460" s="40">
        <v>-1.3027889298749399E-2</v>
      </c>
      <c r="DJ460" s="40">
        <v>-3.0135193351875898E-4</v>
      </c>
      <c r="DK460" s="40">
        <v>-1.59852243640759E-3</v>
      </c>
      <c r="DL460" s="40">
        <v>1.34473383265489E-2</v>
      </c>
      <c r="DM460" s="40">
        <v>-7.17317799809676E-3</v>
      </c>
      <c r="DN460" s="40">
        <v>-2.8735025874934299E-2</v>
      </c>
      <c r="DO460" s="40">
        <v>0.16078922054060499</v>
      </c>
      <c r="DP460" s="40">
        <v>0.18417900885962099</v>
      </c>
      <c r="DQ460" s="40">
        <v>0.20206121594142401</v>
      </c>
      <c r="DR460" s="40">
        <v>0.22362451628039201</v>
      </c>
      <c r="DS460" s="40">
        <v>0.14557572253418799</v>
      </c>
      <c r="DT460" s="40">
        <v>-8.1930832542811E-2</v>
      </c>
      <c r="DU460" s="40">
        <v>-0.113964079808052</v>
      </c>
      <c r="DV460" s="40">
        <v>-5.3292871264598099E-2</v>
      </c>
      <c r="DW460" s="40">
        <v>-1.9667355046881999E-2</v>
      </c>
      <c r="DX460" s="40">
        <v>-1.5822820505340601E-2</v>
      </c>
      <c r="DY460" s="40">
        <v>2.89472629757647E-2</v>
      </c>
      <c r="DZ460" s="40">
        <v>2.3048622939525299E-2</v>
      </c>
      <c r="EA460" s="40">
        <v>2.2413709260683E-2</v>
      </c>
      <c r="EB460" s="40">
        <v>5.2417018627045698E-3</v>
      </c>
      <c r="EC460" s="40">
        <v>1.3478166196020399E-2</v>
      </c>
      <c r="ED460" s="40">
        <v>2.0389367148018998E-2</v>
      </c>
      <c r="EE460" s="40">
        <v>1.99054451581878E-2</v>
      </c>
      <c r="EF460" s="40">
        <v>6.3136875531588201E-3</v>
      </c>
      <c r="EG460" s="40">
        <v>-5.8441859734018001E-3</v>
      </c>
      <c r="EH460" s="40">
        <v>7.3743940564224902E-3</v>
      </c>
      <c r="EI460" s="40">
        <v>5.8466667171745796E-3</v>
      </c>
      <c r="EJ460" s="40">
        <v>1.75221230116804E-2</v>
      </c>
      <c r="EK460" s="40">
        <v>-3.04583845832492E-3</v>
      </c>
      <c r="EL460" s="40">
        <v>-1.33045696669301E-2</v>
      </c>
      <c r="EM460" s="40">
        <v>0.18350865059899699</v>
      </c>
      <c r="EN460" s="40">
        <v>0.20486756774102999</v>
      </c>
      <c r="EO460" s="40">
        <v>0.222462117558616</v>
      </c>
      <c r="EP460" s="40">
        <v>0.24262900321003</v>
      </c>
      <c r="EQ460" s="40">
        <v>0.16374109352177499</v>
      </c>
      <c r="ER460" s="40">
        <v>-6.8481233996342206E-2</v>
      </c>
      <c r="ES460" s="40">
        <v>-9.9086911092573907E-2</v>
      </c>
      <c r="ET460" s="40">
        <v>-4.4140856776994399E-2</v>
      </c>
      <c r="EU460" s="40">
        <v>-1.00227913065186E-2</v>
      </c>
      <c r="EV460" s="40">
        <v>-8.1137741451568195E-3</v>
      </c>
      <c r="EW460" s="40">
        <v>85</v>
      </c>
      <c r="EX460" s="40">
        <v>84.5</v>
      </c>
      <c r="EY460" s="40">
        <v>83.5</v>
      </c>
      <c r="EZ460" s="40">
        <v>83</v>
      </c>
      <c r="FA460" s="40">
        <v>80.5</v>
      </c>
      <c r="FB460" s="40">
        <v>79</v>
      </c>
      <c r="FC460" s="40">
        <v>78.5</v>
      </c>
      <c r="FD460" s="40">
        <v>77</v>
      </c>
      <c r="FE460" s="40">
        <v>81.5</v>
      </c>
      <c r="FF460" s="40">
        <v>86</v>
      </c>
      <c r="FG460" s="40">
        <v>87.5</v>
      </c>
      <c r="FH460" s="40">
        <v>90.5</v>
      </c>
      <c r="FI460" s="40">
        <v>93.5</v>
      </c>
      <c r="FJ460" s="40">
        <v>95.5</v>
      </c>
      <c r="FK460" s="40">
        <v>97.5</v>
      </c>
      <c r="FL460" s="40">
        <v>99</v>
      </c>
      <c r="FM460" s="40">
        <v>100</v>
      </c>
      <c r="FN460" s="40">
        <v>101</v>
      </c>
      <c r="FO460" s="40">
        <v>100.5</v>
      </c>
      <c r="FP460" s="40">
        <v>98.5</v>
      </c>
      <c r="FQ460" s="40">
        <v>96.5</v>
      </c>
      <c r="FR460" s="40">
        <v>94</v>
      </c>
      <c r="FS460" s="40">
        <v>91.5</v>
      </c>
      <c r="FT460" s="40">
        <v>88</v>
      </c>
      <c r="FU460" s="40">
        <v>9.0112645090556304E-2</v>
      </c>
      <c r="FV460" s="40">
        <v>0</v>
      </c>
      <c r="FW460" s="40">
        <v>0</v>
      </c>
      <c r="FX460" s="41">
        <v>1</v>
      </c>
      <c r="FY460" s="22"/>
      <c r="FZ460" s="22"/>
    </row>
    <row r="461" spans="1:182" x14ac:dyDescent="0.2">
      <c r="A461" t="s">
        <v>42</v>
      </c>
      <c r="B461" t="s">
        <v>58</v>
      </c>
      <c r="C461" t="s">
        <v>3</v>
      </c>
      <c r="D461" t="s">
        <v>39</v>
      </c>
      <c r="E461" t="s">
        <v>78</v>
      </c>
      <c r="F461" s="22" t="s">
        <v>1</v>
      </c>
      <c r="G461" s="35">
        <v>43703</v>
      </c>
      <c r="H461" s="40">
        <v>3674</v>
      </c>
      <c r="I461" s="40">
        <v>4.9349351882642498</v>
      </c>
      <c r="J461" s="40">
        <v>4.4445454059313496</v>
      </c>
      <c r="K461" s="40">
        <v>4.0034399915081504</v>
      </c>
      <c r="L461" s="40">
        <v>3.67644146568963</v>
      </c>
      <c r="M461" s="40">
        <v>3.38309372448095</v>
      </c>
      <c r="N461" s="40">
        <v>3.12792758199656</v>
      </c>
      <c r="O461" s="40">
        <v>3.0598502787309299</v>
      </c>
      <c r="P461" s="40">
        <v>3.09274714097366</v>
      </c>
      <c r="Q461" s="40">
        <v>3.4032722015260499</v>
      </c>
      <c r="R461" s="40">
        <v>4.0036392550909801</v>
      </c>
      <c r="S461" s="40">
        <v>4.7259086894092199</v>
      </c>
      <c r="T461" s="40">
        <v>5.6050826920804804</v>
      </c>
      <c r="U461" s="40">
        <v>6.6117479212324701</v>
      </c>
      <c r="V461" s="40">
        <v>7.55492155228547</v>
      </c>
      <c r="W461" s="40">
        <v>8.3866971807971193</v>
      </c>
      <c r="X461" s="40">
        <v>9.2103708516250098</v>
      </c>
      <c r="Y461" s="40">
        <v>9.7613996353731398</v>
      </c>
      <c r="Z461" s="40">
        <v>10.019844988416899</v>
      </c>
      <c r="AA461" s="40">
        <v>9.8530588958965097</v>
      </c>
      <c r="AB461" s="40">
        <v>9.2789913427479007</v>
      </c>
      <c r="AC461" s="40">
        <v>8.7733286163756006</v>
      </c>
      <c r="AD461" s="40">
        <v>8.1978013393285405</v>
      </c>
      <c r="AE461" s="40">
        <v>7.1756139883625503</v>
      </c>
      <c r="AF461" s="40">
        <v>5.9216920254697598</v>
      </c>
      <c r="AG461" s="40">
        <v>-8.8653567295959204E-2</v>
      </c>
      <c r="AH461" s="40">
        <v>-0.110112063398453</v>
      </c>
      <c r="AI461" s="40">
        <v>-0.11551075709526699</v>
      </c>
      <c r="AJ461" s="40">
        <v>-6.8967555826104004E-2</v>
      </c>
      <c r="AK461" s="40">
        <v>-3.9628927855071099E-2</v>
      </c>
      <c r="AL461" s="40">
        <v>-6.0788444391072498E-2</v>
      </c>
      <c r="AM461" s="40">
        <v>-5.0046791560805597E-2</v>
      </c>
      <c r="AN461" s="40">
        <v>-4.7817967582345702E-2</v>
      </c>
      <c r="AO461" s="40">
        <v>-3.9448412212200697E-2</v>
      </c>
      <c r="AP461" s="40">
        <v>-8.6088717722233601E-2</v>
      </c>
      <c r="AQ461" s="40">
        <v>-1.6815987326308599E-2</v>
      </c>
      <c r="AR461" s="40">
        <v>-1.7402958268028401E-2</v>
      </c>
      <c r="AS461" s="40">
        <v>-1.9440615928120401E-2</v>
      </c>
      <c r="AT461" s="40">
        <v>-2.8011685780307501E-2</v>
      </c>
      <c r="AU461" s="40">
        <v>0.42658654360810599</v>
      </c>
      <c r="AV461" s="40">
        <v>0.41958642945319102</v>
      </c>
      <c r="AW461" s="40">
        <v>0.32330037101088599</v>
      </c>
      <c r="AX461" s="40">
        <v>0.34085215744886099</v>
      </c>
      <c r="AY461" s="40">
        <v>0.12664763170924601</v>
      </c>
      <c r="AZ461" s="40">
        <v>-0.32285743623158097</v>
      </c>
      <c r="BA461" s="40">
        <v>-0.306354276492037</v>
      </c>
      <c r="BB461" s="40">
        <v>-0.21278589617121901</v>
      </c>
      <c r="BC461" s="40">
        <v>-0.103298184825231</v>
      </c>
      <c r="BD461" s="40">
        <v>-9.7418931776360504E-2</v>
      </c>
      <c r="BE461" s="40">
        <v>-5.8229993576707897E-2</v>
      </c>
      <c r="BF461" s="40">
        <v>-8.1573811611734895E-2</v>
      </c>
      <c r="BG461" s="40">
        <v>-9.5520119938946602E-2</v>
      </c>
      <c r="BH461" s="40">
        <v>-4.1949961746011399E-2</v>
      </c>
      <c r="BI461" s="40">
        <v>-1.6312451880598801E-2</v>
      </c>
      <c r="BJ461" s="40">
        <v>-3.5248796964233199E-2</v>
      </c>
      <c r="BK461" s="40">
        <v>-2.8781027278651901E-2</v>
      </c>
      <c r="BL461" s="40">
        <v>-2.1320860601942701E-2</v>
      </c>
      <c r="BM461" s="40">
        <v>-1.40924633808188E-2</v>
      </c>
      <c r="BN461" s="40">
        <v>-5.4405498916019701E-2</v>
      </c>
      <c r="BO461" s="40">
        <v>2.1102507105359498E-2</v>
      </c>
      <c r="BP461" s="40">
        <v>-6.8463867527766599E-3</v>
      </c>
      <c r="BQ461" s="40">
        <v>-8.7818905038110993E-3</v>
      </c>
      <c r="BR461" s="40">
        <v>1.00963922043953E-2</v>
      </c>
      <c r="BS461" s="40">
        <v>0.46347586930698997</v>
      </c>
      <c r="BT461" s="40">
        <v>0.48013099596623998</v>
      </c>
      <c r="BU461" s="40">
        <v>0.38893592691191398</v>
      </c>
      <c r="BV461" s="40">
        <v>0.40986554806427</v>
      </c>
      <c r="BW461" s="40">
        <v>0.19933187112588899</v>
      </c>
      <c r="BX461" s="40">
        <v>-0.25539727043963301</v>
      </c>
      <c r="BY461" s="40">
        <v>-0.250686783036771</v>
      </c>
      <c r="BZ461" s="40">
        <v>-0.1811272443045</v>
      </c>
      <c r="CA461" s="40">
        <v>-7.3304696611366196E-2</v>
      </c>
      <c r="CB461" s="40">
        <v>-5.5545695033229203E-2</v>
      </c>
      <c r="CC461" s="40">
        <v>-3.7158719097175302E-2</v>
      </c>
      <c r="CD461" s="40">
        <v>-6.1808305359474902E-2</v>
      </c>
      <c r="CE461" s="40">
        <v>-8.1674665541357896E-2</v>
      </c>
      <c r="CF461" s="40">
        <v>-2.3237658389026399E-2</v>
      </c>
      <c r="CG461" s="40">
        <v>-1.6353164896134201E-4</v>
      </c>
      <c r="CH461" s="40">
        <v>-1.7560114957066799E-2</v>
      </c>
      <c r="CI461" s="40">
        <v>-1.40524237180927E-2</v>
      </c>
      <c r="CJ461" s="40">
        <v>-2.9690450246585001E-3</v>
      </c>
      <c r="CK461" s="40">
        <v>3.4689895387292002E-3</v>
      </c>
      <c r="CL461" s="40">
        <v>-3.2461798086476E-2</v>
      </c>
      <c r="CM461" s="40">
        <v>4.7364740838759703E-2</v>
      </c>
      <c r="CN461" s="40">
        <v>4.6506252051927002E-4</v>
      </c>
      <c r="CO461" s="40">
        <v>-1.3996897442903099E-3</v>
      </c>
      <c r="CP461" s="40">
        <v>3.6489930929104603E-2</v>
      </c>
      <c r="CQ461" s="40">
        <v>0.48902530391118998</v>
      </c>
      <c r="CR461" s="40">
        <v>0.52206397829807905</v>
      </c>
      <c r="CS461" s="40">
        <v>0.434394912985339</v>
      </c>
      <c r="CT461" s="40">
        <v>0.45766401217107899</v>
      </c>
      <c r="CU461" s="40">
        <v>0.24967275393003599</v>
      </c>
      <c r="CV461" s="40">
        <v>-0.208674565114011</v>
      </c>
      <c r="CW461" s="40">
        <v>-0.21213164664786999</v>
      </c>
      <c r="CX461" s="40">
        <v>-0.15920055846241199</v>
      </c>
      <c r="CY461" s="40">
        <v>-5.2531298042707703E-2</v>
      </c>
      <c r="CZ461" s="40">
        <v>-2.6544418822122599E-2</v>
      </c>
      <c r="DA461" s="40">
        <v>-1.60874446176427E-2</v>
      </c>
      <c r="DB461" s="40">
        <v>-4.2042799107214798E-2</v>
      </c>
      <c r="DC461" s="40">
        <v>-6.7829211143769205E-2</v>
      </c>
      <c r="DD461" s="40">
        <v>-4.5253550320413704E-3</v>
      </c>
      <c r="DE461" s="40">
        <v>1.5985388582676199E-2</v>
      </c>
      <c r="DF461" s="40">
        <v>1.28567050099549E-4</v>
      </c>
      <c r="DG461" s="40">
        <v>6.7617984246645397E-4</v>
      </c>
      <c r="DH461" s="40">
        <v>1.5382770552625699E-2</v>
      </c>
      <c r="DI461" s="40">
        <v>2.1030442458277301E-2</v>
      </c>
      <c r="DJ461" s="40">
        <v>-1.05180972569322E-2</v>
      </c>
      <c r="DK461" s="40">
        <v>7.3626974572159901E-2</v>
      </c>
      <c r="DL461" s="40">
        <v>7.7765117938152E-3</v>
      </c>
      <c r="DM461" s="40">
        <v>5.9825110152304899E-3</v>
      </c>
      <c r="DN461" s="40">
        <v>6.2883469653813903E-2</v>
      </c>
      <c r="DO461" s="40">
        <v>0.51457473851539004</v>
      </c>
      <c r="DP461" s="40">
        <v>0.563996960629918</v>
      </c>
      <c r="DQ461" s="40">
        <v>0.47985389905876402</v>
      </c>
      <c r="DR461" s="40">
        <v>0.50546247627788798</v>
      </c>
      <c r="DS461" s="40">
        <v>0.30001363673418302</v>
      </c>
      <c r="DT461" s="40">
        <v>-0.161951859788389</v>
      </c>
      <c r="DU461" s="40">
        <v>-0.17357651025897</v>
      </c>
      <c r="DV461" s="40">
        <v>-0.13727387262032401</v>
      </c>
      <c r="DW461" s="40">
        <v>-3.1757899474049202E-2</v>
      </c>
      <c r="DX461" s="40">
        <v>2.4568573889839299E-3</v>
      </c>
      <c r="DY461" s="40">
        <v>1.43361291016086E-2</v>
      </c>
      <c r="DZ461" s="40">
        <v>-1.3504547320496401E-2</v>
      </c>
      <c r="EA461" s="40">
        <v>-4.7838573987448701E-2</v>
      </c>
      <c r="EB461" s="40">
        <v>2.24922390480513E-2</v>
      </c>
      <c r="EC461" s="40">
        <v>3.9301864557148403E-2</v>
      </c>
      <c r="ED461" s="40">
        <v>2.56682144769389E-2</v>
      </c>
      <c r="EE461" s="40">
        <v>2.19419441246201E-2</v>
      </c>
      <c r="EF461" s="40">
        <v>4.18798775330287E-2</v>
      </c>
      <c r="EG461" s="40">
        <v>4.6386391289659101E-2</v>
      </c>
      <c r="EH461" s="40">
        <v>2.1165121549281699E-2</v>
      </c>
      <c r="EI461" s="40">
        <v>0.111545469003828</v>
      </c>
      <c r="EJ461" s="40">
        <v>1.8333083309067001E-2</v>
      </c>
      <c r="EK461" s="40">
        <v>1.6641236439539801E-2</v>
      </c>
      <c r="EL461" s="40">
        <v>0.100991547638517</v>
      </c>
      <c r="EM461" s="40">
        <v>0.55146406421427396</v>
      </c>
      <c r="EN461" s="40">
        <v>0.62454152714296596</v>
      </c>
      <c r="EO461" s="40">
        <v>0.54548945495979195</v>
      </c>
      <c r="EP461" s="40">
        <v>0.57447586689329699</v>
      </c>
      <c r="EQ461" s="40">
        <v>0.372697876150826</v>
      </c>
      <c r="ER461" s="40">
        <v>-9.4491693996440904E-2</v>
      </c>
      <c r="ES461" s="40">
        <v>-0.117909016803704</v>
      </c>
      <c r="ET461" s="40">
        <v>-0.10561522075360399</v>
      </c>
      <c r="EU461" s="40">
        <v>-1.76441126018435E-3</v>
      </c>
      <c r="EV461" s="40">
        <v>4.4330094132115201E-2</v>
      </c>
      <c r="EW461" s="40">
        <v>85</v>
      </c>
      <c r="EX461" s="40">
        <v>84.5</v>
      </c>
      <c r="EY461" s="40">
        <v>83.5</v>
      </c>
      <c r="EZ461" s="40">
        <v>83</v>
      </c>
      <c r="FA461" s="40">
        <v>80.5</v>
      </c>
      <c r="FB461" s="40">
        <v>79</v>
      </c>
      <c r="FC461" s="40">
        <v>78.5</v>
      </c>
      <c r="FD461" s="40">
        <v>77</v>
      </c>
      <c r="FE461" s="40">
        <v>81.5</v>
      </c>
      <c r="FF461" s="40">
        <v>86</v>
      </c>
      <c r="FG461" s="40">
        <v>87.5</v>
      </c>
      <c r="FH461" s="40">
        <v>90.5</v>
      </c>
      <c r="FI461" s="40">
        <v>93.5</v>
      </c>
      <c r="FJ461" s="40">
        <v>95.5</v>
      </c>
      <c r="FK461" s="40">
        <v>97.5</v>
      </c>
      <c r="FL461" s="40">
        <v>99</v>
      </c>
      <c r="FM461" s="40">
        <v>100</v>
      </c>
      <c r="FN461" s="40">
        <v>101</v>
      </c>
      <c r="FO461" s="40">
        <v>100.5</v>
      </c>
      <c r="FP461" s="40">
        <v>98.5</v>
      </c>
      <c r="FQ461" s="40">
        <v>96.5</v>
      </c>
      <c r="FR461" s="40">
        <v>94</v>
      </c>
      <c r="FS461" s="40">
        <v>91.5</v>
      </c>
      <c r="FT461" s="40">
        <v>88</v>
      </c>
      <c r="FU461" s="40">
        <v>2.1911714696891099E-2</v>
      </c>
      <c r="FV461" s="40">
        <v>0</v>
      </c>
      <c r="FW461" s="40">
        <v>0</v>
      </c>
      <c r="FX461" s="41">
        <v>1</v>
      </c>
      <c r="FY461" s="22"/>
      <c r="FZ461" s="22"/>
    </row>
    <row r="462" spans="1:182" x14ac:dyDescent="0.2">
      <c r="A462" t="s">
        <v>42</v>
      </c>
      <c r="B462" t="s">
        <v>58</v>
      </c>
      <c r="C462" t="s">
        <v>3</v>
      </c>
      <c r="D462" t="s">
        <v>39</v>
      </c>
      <c r="E462" t="s">
        <v>78</v>
      </c>
      <c r="F462" s="22" t="s">
        <v>77</v>
      </c>
      <c r="G462" s="35">
        <v>43703</v>
      </c>
      <c r="H462" s="40">
        <v>3270</v>
      </c>
      <c r="I462" s="40">
        <v>4.4181297298686504</v>
      </c>
      <c r="J462" s="40">
        <v>3.9784008331545002</v>
      </c>
      <c r="K462" s="40">
        <v>3.5802212081653102</v>
      </c>
      <c r="L462" s="40">
        <v>3.29522637022494</v>
      </c>
      <c r="M462" s="40">
        <v>3.0357048284828401</v>
      </c>
      <c r="N462" s="40">
        <v>2.8010447496612398</v>
      </c>
      <c r="O462" s="40">
        <v>2.7320064329292899</v>
      </c>
      <c r="P462" s="40">
        <v>2.7696402124636701</v>
      </c>
      <c r="Q462" s="40">
        <v>3.05298256838452</v>
      </c>
      <c r="R462" s="40">
        <v>3.5845071776606301</v>
      </c>
      <c r="S462" s="40">
        <v>4.2204921661142798</v>
      </c>
      <c r="T462" s="40">
        <v>4.99719028772736</v>
      </c>
      <c r="U462" s="40">
        <v>5.8874549212055998</v>
      </c>
      <c r="V462" s="40">
        <v>6.7141058398841498</v>
      </c>
      <c r="W462" s="40">
        <v>7.4559779784955298</v>
      </c>
      <c r="X462" s="40">
        <v>8.1789356172197696</v>
      </c>
      <c r="Y462" s="40">
        <v>8.6635666866296202</v>
      </c>
      <c r="Z462" s="40">
        <v>8.8761914683429701</v>
      </c>
      <c r="AA462" s="40">
        <v>8.7285077988843796</v>
      </c>
      <c r="AB462" s="40">
        <v>8.2129165129472206</v>
      </c>
      <c r="AC462" s="40">
        <v>7.7644193215796102</v>
      </c>
      <c r="AD462" s="40">
        <v>7.2630338767923703</v>
      </c>
      <c r="AE462" s="40">
        <v>6.3747402536698399</v>
      </c>
      <c r="AF462" s="40">
        <v>5.2791857386714902</v>
      </c>
      <c r="AG462" s="40">
        <v>-6.9849388941426005E-2</v>
      </c>
      <c r="AH462" s="40">
        <v>-9.9159694729726994E-2</v>
      </c>
      <c r="AI462" s="40">
        <v>-0.11224511089122199</v>
      </c>
      <c r="AJ462" s="40">
        <v>-7.5440216565957396E-2</v>
      </c>
      <c r="AK462" s="40">
        <v>-4.4622840147215598E-2</v>
      </c>
      <c r="AL462" s="40">
        <v>-5.1095706831229201E-2</v>
      </c>
      <c r="AM462" s="40">
        <v>-5.4227518360450699E-2</v>
      </c>
      <c r="AN462" s="40">
        <v>-3.7712745238276398E-2</v>
      </c>
      <c r="AO462" s="40">
        <v>-4.0623212403423203E-2</v>
      </c>
      <c r="AP462" s="40">
        <v>-7.0021740110889297E-2</v>
      </c>
      <c r="AQ462" s="40">
        <v>-2.84154434715558E-2</v>
      </c>
      <c r="AR462" s="40">
        <v>-9.6799655075314704E-3</v>
      </c>
      <c r="AS462" s="40">
        <v>-2.1210323635733899E-2</v>
      </c>
      <c r="AT462" s="40">
        <v>-2.81376413907444E-2</v>
      </c>
      <c r="AU462" s="40">
        <v>0.22650058000040801</v>
      </c>
      <c r="AV462" s="40">
        <v>0.23460598140396899</v>
      </c>
      <c r="AW462" s="40">
        <v>0.13534802956184599</v>
      </c>
      <c r="AX462" s="40">
        <v>0.122037539365078</v>
      </c>
      <c r="AY462" s="40">
        <v>7.6487961266179294E-2</v>
      </c>
      <c r="AZ462" s="40">
        <v>-0.115171342315406</v>
      </c>
      <c r="BA462" s="40">
        <v>-0.14232121611668</v>
      </c>
      <c r="BB462" s="40">
        <v>-0.103574019919337</v>
      </c>
      <c r="BC462" s="40">
        <v>-6.0086439791365402E-2</v>
      </c>
      <c r="BD462" s="40">
        <v>-8.4081915164557194E-2</v>
      </c>
      <c r="BE462" s="40">
        <v>-4.2229863854181197E-2</v>
      </c>
      <c r="BF462" s="40">
        <v>-7.0387908972268001E-2</v>
      </c>
      <c r="BG462" s="40">
        <v>-9.11932508160396E-2</v>
      </c>
      <c r="BH462" s="40">
        <v>-4.7733845076018397E-2</v>
      </c>
      <c r="BI462" s="40">
        <v>-2.1807192289631499E-2</v>
      </c>
      <c r="BJ462" s="40">
        <v>-2.6992695156803099E-2</v>
      </c>
      <c r="BK462" s="40">
        <v>-3.3664479265248202E-2</v>
      </c>
      <c r="BL462" s="40">
        <v>-1.3034308380762701E-2</v>
      </c>
      <c r="BM462" s="40">
        <v>-1.58307476709636E-2</v>
      </c>
      <c r="BN462" s="40">
        <v>-4.1855496394635101E-2</v>
      </c>
      <c r="BO462" s="40">
        <v>9.8909007350013994E-3</v>
      </c>
      <c r="BP462" s="40">
        <v>-9.3272516532442497E-4</v>
      </c>
      <c r="BQ462" s="40">
        <v>-1.2283520718684601E-2</v>
      </c>
      <c r="BR462" s="40">
        <v>4.0543305461615302E-3</v>
      </c>
      <c r="BS462" s="40">
        <v>0.26140499433387498</v>
      </c>
      <c r="BT462" s="40">
        <v>0.29153631089995102</v>
      </c>
      <c r="BU462" s="40">
        <v>0.19223962856360599</v>
      </c>
      <c r="BV462" s="40">
        <v>0.182563297017374</v>
      </c>
      <c r="BW462" s="40">
        <v>0.14815997534720299</v>
      </c>
      <c r="BX462" s="40">
        <v>-5.16105191113942E-2</v>
      </c>
      <c r="BY462" s="40">
        <v>-9.2421714416120404E-2</v>
      </c>
      <c r="BZ462" s="40">
        <v>-7.1189260795077799E-2</v>
      </c>
      <c r="CA462" s="40">
        <v>-3.1944351948319502E-2</v>
      </c>
      <c r="CB462" s="40">
        <v>-4.2916443142897102E-2</v>
      </c>
      <c r="CC462" s="40">
        <v>-2.3100664915286999E-2</v>
      </c>
      <c r="CD462" s="40">
        <v>-5.0460657803280497E-2</v>
      </c>
      <c r="CE462" s="40">
        <v>-7.6612796657618498E-2</v>
      </c>
      <c r="CF462" s="40">
        <v>-2.8544496583175701E-2</v>
      </c>
      <c r="CG462" s="40">
        <v>-6.0051440860930299E-3</v>
      </c>
      <c r="CH462" s="40">
        <v>-1.02990226953778E-2</v>
      </c>
      <c r="CI462" s="40">
        <v>-1.9422581028480702E-2</v>
      </c>
      <c r="CJ462" s="40">
        <v>4.05790180956865E-3</v>
      </c>
      <c r="CK462" s="40">
        <v>1.3404378781955301E-3</v>
      </c>
      <c r="CL462" s="40">
        <v>-2.2347641798741599E-2</v>
      </c>
      <c r="CM462" s="40">
        <v>3.6421758040994602E-2</v>
      </c>
      <c r="CN462" s="40">
        <v>5.1255868492320698E-3</v>
      </c>
      <c r="CO462" s="40">
        <v>-6.1008442117883796E-3</v>
      </c>
      <c r="CP462" s="40">
        <v>2.6350392244223201E-2</v>
      </c>
      <c r="CQ462" s="40">
        <v>0.28557968537296202</v>
      </c>
      <c r="CR462" s="40">
        <v>0.330966083683711</v>
      </c>
      <c r="CS462" s="40">
        <v>0.23164257672505201</v>
      </c>
      <c r="CT462" s="40">
        <v>0.22448325238955399</v>
      </c>
      <c r="CU462" s="40">
        <v>0.19779979396741099</v>
      </c>
      <c r="CV462" s="40">
        <v>-7.5884865837264797E-3</v>
      </c>
      <c r="CW462" s="40">
        <v>-5.7861471545669098E-2</v>
      </c>
      <c r="CX462" s="40">
        <v>-4.87596752783368E-2</v>
      </c>
      <c r="CY462" s="40">
        <v>-1.24532276366247E-2</v>
      </c>
      <c r="CZ462" s="40">
        <v>-1.4405362621839E-2</v>
      </c>
      <c r="DA462" s="40">
        <v>-3.9714659763927804E-3</v>
      </c>
      <c r="DB462" s="40">
        <v>-3.05334066342931E-2</v>
      </c>
      <c r="DC462" s="40">
        <v>-6.2032342499197299E-2</v>
      </c>
      <c r="DD462" s="40">
        <v>-9.3551480903330802E-3</v>
      </c>
      <c r="DE462" s="40">
        <v>9.7969041174454392E-3</v>
      </c>
      <c r="DF462" s="40">
        <v>6.3946497660476E-3</v>
      </c>
      <c r="DG462" s="40">
        <v>-5.1806827917132599E-3</v>
      </c>
      <c r="DH462" s="40">
        <v>2.1150111999899999E-2</v>
      </c>
      <c r="DI462" s="40">
        <v>1.8511623427354702E-2</v>
      </c>
      <c r="DJ462" s="40">
        <v>-2.8397872028480399E-3</v>
      </c>
      <c r="DK462" s="40">
        <v>6.2952615346987706E-2</v>
      </c>
      <c r="DL462" s="40">
        <v>1.1183898863788601E-2</v>
      </c>
      <c r="DM462" s="40">
        <v>8.1832295107795499E-5</v>
      </c>
      <c r="DN462" s="40">
        <v>4.8646453942284999E-2</v>
      </c>
      <c r="DO462" s="40">
        <v>0.30975437641205</v>
      </c>
      <c r="DP462" s="40">
        <v>0.37039585646747197</v>
      </c>
      <c r="DQ462" s="40">
        <v>0.27104552488649902</v>
      </c>
      <c r="DR462" s="40">
        <v>0.26640320776173299</v>
      </c>
      <c r="DS462" s="40">
        <v>0.24743961258761901</v>
      </c>
      <c r="DT462" s="40">
        <v>3.6433545943941201E-2</v>
      </c>
      <c r="DU462" s="40">
        <v>-2.3301228675217899E-2</v>
      </c>
      <c r="DV462" s="40">
        <v>-2.6330089761595701E-2</v>
      </c>
      <c r="DW462" s="40">
        <v>7.0378966750700503E-3</v>
      </c>
      <c r="DX462" s="40">
        <v>1.41057178992191E-2</v>
      </c>
      <c r="DY462" s="40">
        <v>2.3648059110852E-2</v>
      </c>
      <c r="DZ462" s="40">
        <v>-1.7616208768339899E-3</v>
      </c>
      <c r="EA462" s="40">
        <v>-4.0980482424014503E-2</v>
      </c>
      <c r="EB462" s="40">
        <v>1.83512233996059E-2</v>
      </c>
      <c r="EC462" s="40">
        <v>3.2612551975029602E-2</v>
      </c>
      <c r="ED462" s="40">
        <v>3.0497661440473601E-2</v>
      </c>
      <c r="EE462" s="40">
        <v>1.5382356303489201E-2</v>
      </c>
      <c r="EF462" s="40">
        <v>4.5828548857413699E-2</v>
      </c>
      <c r="EG462" s="40">
        <v>4.3304088159814298E-2</v>
      </c>
      <c r="EH462" s="40">
        <v>2.53264565134061E-2</v>
      </c>
      <c r="EI462" s="40">
        <v>0.101258959553545</v>
      </c>
      <c r="EJ462" s="40">
        <v>1.99311392059956E-2</v>
      </c>
      <c r="EK462" s="40">
        <v>9.00863521215714E-3</v>
      </c>
      <c r="EL462" s="40">
        <v>8.0838425879190906E-2</v>
      </c>
      <c r="EM462" s="40">
        <v>0.34465879074551697</v>
      </c>
      <c r="EN462" s="40">
        <v>0.42732618596345301</v>
      </c>
      <c r="EO462" s="40">
        <v>0.32793712388825902</v>
      </c>
      <c r="EP462" s="40">
        <v>0.32692896541402999</v>
      </c>
      <c r="EQ462" s="40">
        <v>0.31911162666864301</v>
      </c>
      <c r="ER462" s="40">
        <v>9.99943691479529E-2</v>
      </c>
      <c r="ES462" s="40">
        <v>2.6598273025342099E-2</v>
      </c>
      <c r="ET462" s="40">
        <v>6.0546693626639296E-3</v>
      </c>
      <c r="EU462" s="40">
        <v>3.5179984518115902E-2</v>
      </c>
      <c r="EV462" s="40">
        <v>5.52711899208791E-2</v>
      </c>
      <c r="EW462" s="40">
        <v>85</v>
      </c>
      <c r="EX462" s="40">
        <v>84.5</v>
      </c>
      <c r="EY462" s="40">
        <v>83.5</v>
      </c>
      <c r="EZ462" s="40">
        <v>83</v>
      </c>
      <c r="FA462" s="40">
        <v>80.5</v>
      </c>
      <c r="FB462" s="40">
        <v>79</v>
      </c>
      <c r="FC462" s="40">
        <v>78.5</v>
      </c>
      <c r="FD462" s="40">
        <v>77</v>
      </c>
      <c r="FE462" s="40">
        <v>81.5</v>
      </c>
      <c r="FF462" s="40">
        <v>86</v>
      </c>
      <c r="FG462" s="40">
        <v>87.5</v>
      </c>
      <c r="FH462" s="40">
        <v>90.5</v>
      </c>
      <c r="FI462" s="40">
        <v>93.5</v>
      </c>
      <c r="FJ462" s="40">
        <v>95.5</v>
      </c>
      <c r="FK462" s="40">
        <v>97.5</v>
      </c>
      <c r="FL462" s="40">
        <v>99</v>
      </c>
      <c r="FM462" s="40">
        <v>100</v>
      </c>
      <c r="FN462" s="40">
        <v>101</v>
      </c>
      <c r="FO462" s="40">
        <v>100.5</v>
      </c>
      <c r="FP462" s="40">
        <v>98.5</v>
      </c>
      <c r="FQ462" s="40">
        <v>96.5</v>
      </c>
      <c r="FR462" s="40">
        <v>94</v>
      </c>
      <c r="FS462" s="40">
        <v>91.5</v>
      </c>
      <c r="FT462" s="40">
        <v>88</v>
      </c>
      <c r="FU462" s="40">
        <v>2.2692833836920799E-2</v>
      </c>
      <c r="FV462" s="40">
        <v>0</v>
      </c>
      <c r="FW462" s="40">
        <v>0</v>
      </c>
      <c r="FX462" s="41">
        <v>1</v>
      </c>
      <c r="FY462" s="22"/>
      <c r="FZ462" s="22"/>
    </row>
    <row r="463" spans="1:182" x14ac:dyDescent="0.2">
      <c r="A463" t="s">
        <v>42</v>
      </c>
      <c r="B463" t="s">
        <v>58</v>
      </c>
      <c r="C463" t="s">
        <v>3</v>
      </c>
      <c r="D463" t="s">
        <v>39</v>
      </c>
      <c r="E463" t="s">
        <v>78</v>
      </c>
      <c r="F463" s="22" t="s">
        <v>78</v>
      </c>
      <c r="G463" s="35">
        <v>43703</v>
      </c>
      <c r="H463" s="40">
        <v>404</v>
      </c>
      <c r="I463" s="40">
        <v>0.51334967010177401</v>
      </c>
      <c r="J463" s="40">
        <v>0.46565041489029002</v>
      </c>
      <c r="K463" s="40">
        <v>0.42420708996225198</v>
      </c>
      <c r="L463" s="40">
        <v>0.38311617856309299</v>
      </c>
      <c r="M463" s="40">
        <v>0.34734158052388697</v>
      </c>
      <c r="N463" s="40">
        <v>0.32697569052724401</v>
      </c>
      <c r="O463" s="40">
        <v>0.32919612797780401</v>
      </c>
      <c r="P463" s="40">
        <v>0.32158924312699799</v>
      </c>
      <c r="Q463" s="40">
        <v>0.350151022307433</v>
      </c>
      <c r="R463" s="40">
        <v>0.42003708421642399</v>
      </c>
      <c r="S463" s="40">
        <v>0.505343925476055</v>
      </c>
      <c r="T463" s="40">
        <v>0.60762857251911095</v>
      </c>
      <c r="U463" s="40">
        <v>0.72406217962944996</v>
      </c>
      <c r="V463" s="40">
        <v>0.84128889509083005</v>
      </c>
      <c r="W463" s="40">
        <v>0.93067932235449602</v>
      </c>
      <c r="X463" s="40">
        <v>1.0310624756403</v>
      </c>
      <c r="Y463" s="40">
        <v>1.0974059079560701</v>
      </c>
      <c r="Z463" s="40">
        <v>1.1450718727808999</v>
      </c>
      <c r="AA463" s="40">
        <v>1.12509197530181</v>
      </c>
      <c r="AB463" s="40">
        <v>1.0641858656769301</v>
      </c>
      <c r="AC463" s="40">
        <v>1.0083100002519301</v>
      </c>
      <c r="AD463" s="40">
        <v>0.93389007147111902</v>
      </c>
      <c r="AE463" s="40">
        <v>0.80075043337246299</v>
      </c>
      <c r="AF463" s="40">
        <v>0.63844946482190601</v>
      </c>
      <c r="AG463" s="40">
        <v>-3.4849738288139399E-2</v>
      </c>
      <c r="AH463" s="40">
        <v>-2.46182930476938E-2</v>
      </c>
      <c r="AI463" s="40">
        <v>-1.6252336416709898E-2</v>
      </c>
      <c r="AJ463" s="40">
        <v>-4.61712800265438E-3</v>
      </c>
      <c r="AK463" s="40">
        <v>-4.4268186232244797E-3</v>
      </c>
      <c r="AL463" s="40">
        <v>-1.4868831774067E-2</v>
      </c>
      <c r="AM463" s="40">
        <v>-8.4453334039614699E-4</v>
      </c>
      <c r="AN463" s="40">
        <v>-1.7513053076412901E-2</v>
      </c>
      <c r="AO463" s="40">
        <v>-9.8442257006277501E-3</v>
      </c>
      <c r="AP463" s="40">
        <v>-2.1947672521648798E-2</v>
      </c>
      <c r="AQ463" s="40">
        <v>-1.11451636420321E-3</v>
      </c>
      <c r="AR463" s="40">
        <v>-1.6070938224069301E-2</v>
      </c>
      <c r="AS463" s="40">
        <v>-6.1960316014133803E-3</v>
      </c>
      <c r="AT463" s="40">
        <v>-1.6516576008634602E-2</v>
      </c>
      <c r="AU463" s="40">
        <v>0.18782114906016301</v>
      </c>
      <c r="AV463" s="40">
        <v>0.16189596109219401</v>
      </c>
      <c r="AW463" s="40">
        <v>0.17643352618806399</v>
      </c>
      <c r="AX463" s="40">
        <v>0.216763356590155</v>
      </c>
      <c r="AY463" s="40">
        <v>1.7012504641085599E-2</v>
      </c>
      <c r="AZ463" s="40">
        <v>-0.237234449856768</v>
      </c>
      <c r="BA463" s="40">
        <v>-0.18791656975823301</v>
      </c>
      <c r="BB463" s="40">
        <v>-0.13658642250060599</v>
      </c>
      <c r="BC463" s="40">
        <v>-5.66765449690163E-2</v>
      </c>
      <c r="BD463" s="40">
        <v>-2.53690370446507E-2</v>
      </c>
      <c r="BE463" s="40">
        <v>-2.2065977106597402E-2</v>
      </c>
      <c r="BF463" s="40">
        <v>-1.56275904901058E-2</v>
      </c>
      <c r="BG463" s="40">
        <v>-8.3279606283075507E-3</v>
      </c>
      <c r="BH463" s="40">
        <v>2.7326335908769402E-3</v>
      </c>
      <c r="BI463" s="40">
        <v>2.7882437909792202E-3</v>
      </c>
      <c r="BJ463" s="40">
        <v>-9.6008745087415095E-3</v>
      </c>
      <c r="BK463" s="40">
        <v>4.0467034649509697E-3</v>
      </c>
      <c r="BL463" s="40">
        <v>-1.11144285930377E-2</v>
      </c>
      <c r="BM463" s="40">
        <v>-2.3249402901771099E-3</v>
      </c>
      <c r="BN463" s="40">
        <v>-1.49851742673943E-2</v>
      </c>
      <c r="BO463" s="40">
        <v>6.7231339923796802E-3</v>
      </c>
      <c r="BP463" s="40">
        <v>-9.4863486204632003E-3</v>
      </c>
      <c r="BQ463" s="40">
        <v>4.1411857428639399E-4</v>
      </c>
      <c r="BR463" s="40">
        <v>-3.6237416415223602E-4</v>
      </c>
      <c r="BS463" s="40">
        <v>0.201942778353914</v>
      </c>
      <c r="BT463" s="40">
        <v>0.18317790302006801</v>
      </c>
      <c r="BU463" s="40">
        <v>0.19668090457314399</v>
      </c>
      <c r="BV463" s="40">
        <v>0.23203118033800901</v>
      </c>
      <c r="BW463" s="40">
        <v>3.9214293282118499E-2</v>
      </c>
      <c r="BX463" s="40">
        <v>-0.21999444582407701</v>
      </c>
      <c r="BY463" s="40">
        <v>-0.170936379628367</v>
      </c>
      <c r="BZ463" s="40">
        <v>-0.123074125397775</v>
      </c>
      <c r="CA463" s="40">
        <v>-4.6733694153022101E-2</v>
      </c>
      <c r="CB463" s="40">
        <v>-1.6992578929061801E-2</v>
      </c>
      <c r="CC463" s="40">
        <v>-1.3211983055049999E-2</v>
      </c>
      <c r="CD463" s="40">
        <v>-9.4006572868280992E-3</v>
      </c>
      <c r="CE463" s="40">
        <v>-2.8395620970485601E-3</v>
      </c>
      <c r="CF463" s="40">
        <v>7.8230560811982704E-3</v>
      </c>
      <c r="CG463" s="40">
        <v>7.7853740400283004E-3</v>
      </c>
      <c r="CH463" s="40">
        <v>-5.9523033543973803E-3</v>
      </c>
      <c r="CI463" s="40">
        <v>7.4343591763063E-3</v>
      </c>
      <c r="CJ463" s="40">
        <v>-6.6827607677901104E-3</v>
      </c>
      <c r="CK463" s="40">
        <v>2.8828938793272101E-3</v>
      </c>
      <c r="CL463" s="40">
        <v>-1.0162969186147499E-2</v>
      </c>
      <c r="CM463" s="40">
        <v>1.2151466753749601E-2</v>
      </c>
      <c r="CN463" s="40">
        <v>-4.9258819194435899E-3</v>
      </c>
      <c r="CO463" s="40">
        <v>4.9922884496736803E-3</v>
      </c>
      <c r="CP463" s="40">
        <v>1.08259768232753E-2</v>
      </c>
      <c r="CQ463" s="40">
        <v>0.21172337578446901</v>
      </c>
      <c r="CR463" s="40">
        <v>0.19791771116877099</v>
      </c>
      <c r="CS463" s="40">
        <v>0.21070417716366899</v>
      </c>
      <c r="CT463" s="40">
        <v>0.24260562855585899</v>
      </c>
      <c r="CU463" s="40">
        <v>5.4591184462254499E-2</v>
      </c>
      <c r="CV463" s="40">
        <v>-0.208054071548743</v>
      </c>
      <c r="CW463" s="40">
        <v>-0.159175951670666</v>
      </c>
      <c r="CX463" s="40">
        <v>-0.11371554958645901</v>
      </c>
      <c r="CY463" s="40">
        <v>-3.9847305966472998E-2</v>
      </c>
      <c r="CZ463" s="40">
        <v>-1.11910695551582E-2</v>
      </c>
      <c r="DA463" s="40">
        <v>-4.3579890035025798E-3</v>
      </c>
      <c r="DB463" s="40">
        <v>-3.1737240835503799E-3</v>
      </c>
      <c r="DC463" s="40">
        <v>2.6488364342104301E-3</v>
      </c>
      <c r="DD463" s="40">
        <v>1.29134785715196E-2</v>
      </c>
      <c r="DE463" s="40">
        <v>1.2782504289077399E-2</v>
      </c>
      <c r="DF463" s="40">
        <v>-2.3037322000532502E-3</v>
      </c>
      <c r="DG463" s="40">
        <v>1.08220148876616E-2</v>
      </c>
      <c r="DH463" s="40">
        <v>-2.2510929425424899E-3</v>
      </c>
      <c r="DI463" s="40">
        <v>8.0907280488315293E-3</v>
      </c>
      <c r="DJ463" s="40">
        <v>-5.3407641049006398E-3</v>
      </c>
      <c r="DK463" s="40">
        <v>1.7579799515119499E-2</v>
      </c>
      <c r="DL463" s="40">
        <v>-3.6541521842397998E-4</v>
      </c>
      <c r="DM463" s="40">
        <v>9.5704583250609699E-3</v>
      </c>
      <c r="DN463" s="40">
        <v>2.20143278107028E-2</v>
      </c>
      <c r="DO463" s="40">
        <v>0.22150397321502499</v>
      </c>
      <c r="DP463" s="40">
        <v>0.21265751931747401</v>
      </c>
      <c r="DQ463" s="40">
        <v>0.22472744975419401</v>
      </c>
      <c r="DR463" s="40">
        <v>0.25318007677370802</v>
      </c>
      <c r="DS463" s="40">
        <v>6.9968075642390506E-2</v>
      </c>
      <c r="DT463" s="40">
        <v>-0.19611369727340999</v>
      </c>
      <c r="DU463" s="40">
        <v>-0.14741552371296501</v>
      </c>
      <c r="DV463" s="40">
        <v>-0.104356973775144</v>
      </c>
      <c r="DW463" s="40">
        <v>-3.2960917779923903E-2</v>
      </c>
      <c r="DX463" s="40">
        <v>-5.38956018125467E-3</v>
      </c>
      <c r="DY463" s="40">
        <v>8.4257721780394094E-3</v>
      </c>
      <c r="DZ463" s="40">
        <v>5.8169784740376403E-3</v>
      </c>
      <c r="EA463" s="40">
        <v>1.05732122226128E-2</v>
      </c>
      <c r="EB463" s="40">
        <v>2.0263240165050898E-2</v>
      </c>
      <c r="EC463" s="40">
        <v>1.9997566703281101E-2</v>
      </c>
      <c r="ED463" s="40">
        <v>2.9642250652722798E-3</v>
      </c>
      <c r="EE463" s="40">
        <v>1.57132516930087E-2</v>
      </c>
      <c r="EF463" s="40">
        <v>4.1475315408326602E-3</v>
      </c>
      <c r="EG463" s="40">
        <v>1.56100134592822E-2</v>
      </c>
      <c r="EH463" s="40">
        <v>1.6217341493537801E-3</v>
      </c>
      <c r="EI463" s="40">
        <v>2.5417449871702399E-2</v>
      </c>
      <c r="EJ463" s="40">
        <v>6.2191743851821198E-3</v>
      </c>
      <c r="EK463" s="40">
        <v>1.6180608500760699E-2</v>
      </c>
      <c r="EL463" s="40">
        <v>3.81685296551851E-2</v>
      </c>
      <c r="EM463" s="40">
        <v>0.23562560250877501</v>
      </c>
      <c r="EN463" s="40">
        <v>0.23393946124534701</v>
      </c>
      <c r="EO463" s="40">
        <v>0.24497482813927501</v>
      </c>
      <c r="EP463" s="40">
        <v>0.26844790052156198</v>
      </c>
      <c r="EQ463" s="40">
        <v>9.21698642834234E-2</v>
      </c>
      <c r="ER463" s="40">
        <v>-0.178873693240719</v>
      </c>
      <c r="ES463" s="40">
        <v>-0.130435333583098</v>
      </c>
      <c r="ET463" s="40">
        <v>-9.0844676672312594E-2</v>
      </c>
      <c r="EU463" s="40">
        <v>-2.30180669639297E-2</v>
      </c>
      <c r="EV463" s="40">
        <v>2.9868979343342398E-3</v>
      </c>
      <c r="EW463" s="40">
        <v>85</v>
      </c>
      <c r="EX463" s="40">
        <v>84.5</v>
      </c>
      <c r="EY463" s="40">
        <v>83.5</v>
      </c>
      <c r="EZ463" s="40">
        <v>83</v>
      </c>
      <c r="FA463" s="40">
        <v>80.5</v>
      </c>
      <c r="FB463" s="40">
        <v>79</v>
      </c>
      <c r="FC463" s="40">
        <v>78.5</v>
      </c>
      <c r="FD463" s="40">
        <v>77</v>
      </c>
      <c r="FE463" s="40">
        <v>81.5</v>
      </c>
      <c r="FF463" s="40">
        <v>86</v>
      </c>
      <c r="FG463" s="40">
        <v>87.5</v>
      </c>
      <c r="FH463" s="40">
        <v>90.5</v>
      </c>
      <c r="FI463" s="40">
        <v>93.5</v>
      </c>
      <c r="FJ463" s="40">
        <v>95.5</v>
      </c>
      <c r="FK463" s="40">
        <v>97.5</v>
      </c>
      <c r="FL463" s="40">
        <v>99</v>
      </c>
      <c r="FM463" s="40">
        <v>100</v>
      </c>
      <c r="FN463" s="40">
        <v>101</v>
      </c>
      <c r="FO463" s="40">
        <v>100.5</v>
      </c>
      <c r="FP463" s="40">
        <v>98.5</v>
      </c>
      <c r="FQ463" s="40">
        <v>96.5</v>
      </c>
      <c r="FR463" s="40">
        <v>94</v>
      </c>
      <c r="FS463" s="40">
        <v>91.5</v>
      </c>
      <c r="FT463" s="40">
        <v>88</v>
      </c>
      <c r="FU463" s="40">
        <v>6.0885193177668703E-2</v>
      </c>
      <c r="FV463" s="40">
        <v>0</v>
      </c>
      <c r="FW463" s="40">
        <v>0</v>
      </c>
      <c r="FX463" s="41">
        <v>1</v>
      </c>
      <c r="FY463" s="22"/>
      <c r="FZ463" s="22"/>
    </row>
    <row r="464" spans="1:182" x14ac:dyDescent="0.2">
      <c r="A464" t="s">
        <v>42</v>
      </c>
      <c r="B464" t="s">
        <v>58</v>
      </c>
      <c r="C464" t="s">
        <v>3</v>
      </c>
      <c r="D464" t="s">
        <v>226</v>
      </c>
      <c r="E464" t="s">
        <v>1</v>
      </c>
      <c r="F464" s="22" t="s">
        <v>1</v>
      </c>
      <c r="G464" s="35">
        <v>43703</v>
      </c>
      <c r="H464" s="40">
        <v>2809</v>
      </c>
      <c r="I464" s="40">
        <v>1.89512989456069</v>
      </c>
      <c r="J464" s="40">
        <v>1.70527426029274</v>
      </c>
      <c r="K464" s="40">
        <v>1.5776470868429</v>
      </c>
      <c r="L464" s="40">
        <v>1.5176549627792699</v>
      </c>
      <c r="M464" s="40">
        <v>1.5233549639628901</v>
      </c>
      <c r="N464" s="40">
        <v>1.6236752305041</v>
      </c>
      <c r="O464" s="40">
        <v>1.8188608112698601</v>
      </c>
      <c r="P464" s="40">
        <v>1.9850410987604601</v>
      </c>
      <c r="Q464" s="40">
        <v>2.0635511427599802</v>
      </c>
      <c r="R464" s="40">
        <v>2.1356762156613298</v>
      </c>
      <c r="S464" s="40">
        <v>2.2458039840067401</v>
      </c>
      <c r="T464" s="40">
        <v>2.3868190027447498</v>
      </c>
      <c r="U464" s="40">
        <v>2.5956729558985598</v>
      </c>
      <c r="V464" s="40">
        <v>2.90863207274624</v>
      </c>
      <c r="W464" s="40">
        <v>3.1583739952043599</v>
      </c>
      <c r="X464" s="40">
        <v>3.51403791417584</v>
      </c>
      <c r="Y464" s="40">
        <v>3.8320904759120702</v>
      </c>
      <c r="Z464" s="40">
        <v>4.0855054525916898</v>
      </c>
      <c r="AA464" s="40">
        <v>4.1115536975865599</v>
      </c>
      <c r="AB464" s="40">
        <v>3.9376661676983602</v>
      </c>
      <c r="AC464" s="40">
        <v>3.6335658941944899</v>
      </c>
      <c r="AD464" s="40">
        <v>3.3572521305333902</v>
      </c>
      <c r="AE464" s="40">
        <v>2.7665700316541901</v>
      </c>
      <c r="AF464" s="40">
        <v>2.2714983018345301</v>
      </c>
      <c r="AG464" s="40">
        <v>-5.1190954395371899E-2</v>
      </c>
      <c r="AH464" s="40">
        <v>-3.6751917667957303E-2</v>
      </c>
      <c r="AI464" s="40">
        <v>-2.2896827496836701E-3</v>
      </c>
      <c r="AJ464" s="40">
        <v>2.0011747549691102E-2</v>
      </c>
      <c r="AK464" s="40">
        <v>-5.5556907787338503E-3</v>
      </c>
      <c r="AL464" s="40">
        <v>2.4202824585599799E-2</v>
      </c>
      <c r="AM464" s="40">
        <v>3.9058576419406001E-2</v>
      </c>
      <c r="AN464" s="40">
        <v>-2.8713156597171E-2</v>
      </c>
      <c r="AO464" s="40">
        <v>-3.6031099092374702E-2</v>
      </c>
      <c r="AP464" s="40">
        <v>-1.4214425509855799E-2</v>
      </c>
      <c r="AQ464" s="40">
        <v>-1.5836387696271999E-2</v>
      </c>
      <c r="AR464" s="40">
        <v>-4.3379586613075199E-2</v>
      </c>
      <c r="AS464" s="40">
        <v>-4.2938762824400499E-3</v>
      </c>
      <c r="AT464" s="40">
        <v>1.078900557768E-3</v>
      </c>
      <c r="AU464" s="40">
        <v>0.22037967767425601</v>
      </c>
      <c r="AV464" s="40">
        <v>0.26784915825851002</v>
      </c>
      <c r="AW464" s="40">
        <v>0.38643603740926902</v>
      </c>
      <c r="AX464" s="40">
        <v>0.45305699874892902</v>
      </c>
      <c r="AY464" s="40">
        <v>0.35102785621456301</v>
      </c>
      <c r="AZ464" s="40">
        <v>-9.8591552073501898E-2</v>
      </c>
      <c r="BA464" s="40">
        <v>-0.20861859864475499</v>
      </c>
      <c r="BB464" s="40">
        <v>-9.8743180170679706E-2</v>
      </c>
      <c r="BC464" s="40">
        <v>-0.116918111902761</v>
      </c>
      <c r="BD464" s="40">
        <v>-8.3150064237910298E-2</v>
      </c>
      <c r="BE464" s="40">
        <v>-2.4571802103033401E-2</v>
      </c>
      <c r="BF464" s="40">
        <v>-1.6205076726506E-2</v>
      </c>
      <c r="BG464" s="40">
        <v>1.8061893295831299E-2</v>
      </c>
      <c r="BH464" s="40">
        <v>3.5130606860020903E-2</v>
      </c>
      <c r="BI464" s="40">
        <v>1.2889557647185501E-2</v>
      </c>
      <c r="BJ464" s="40">
        <v>4.2985857993604999E-2</v>
      </c>
      <c r="BK464" s="40">
        <v>6.3576141508659006E-2</v>
      </c>
      <c r="BL464" s="40">
        <v>1.05284244195181E-3</v>
      </c>
      <c r="BM464" s="40">
        <v>-1.1149693276598101E-2</v>
      </c>
      <c r="BN464" s="40">
        <v>6.6276751337374096E-3</v>
      </c>
      <c r="BO464" s="40">
        <v>5.55283526838137E-3</v>
      </c>
      <c r="BP464" s="40">
        <v>-2.7618138195026998E-2</v>
      </c>
      <c r="BQ464" s="40">
        <v>1.1167925270972099E-2</v>
      </c>
      <c r="BR464" s="40">
        <v>3.7599213497425898E-2</v>
      </c>
      <c r="BS464" s="40">
        <v>0.26579586843529801</v>
      </c>
      <c r="BT464" s="40">
        <v>0.31473612663005002</v>
      </c>
      <c r="BU464" s="40">
        <v>0.43350588872307999</v>
      </c>
      <c r="BV464" s="40">
        <v>0.51525922426503901</v>
      </c>
      <c r="BW464" s="40">
        <v>0.41019546500370202</v>
      </c>
      <c r="BX464" s="40">
        <v>-3.6373792565241203E-2</v>
      </c>
      <c r="BY464" s="40">
        <v>-0.160840979337114</v>
      </c>
      <c r="BZ464" s="40">
        <v>-4.70399403309451E-2</v>
      </c>
      <c r="CA464" s="40">
        <v>-8.1766052907085704E-2</v>
      </c>
      <c r="CB464" s="40">
        <v>-5.6087897109087001E-2</v>
      </c>
      <c r="CC464" s="40">
        <v>-6.1354583144855399E-3</v>
      </c>
      <c r="CD464" s="40">
        <v>-1.97439728168263E-3</v>
      </c>
      <c r="CE464" s="40">
        <v>3.2157332868558798E-2</v>
      </c>
      <c r="CF464" s="40">
        <v>4.5601882762227201E-2</v>
      </c>
      <c r="CG464" s="40">
        <v>2.5664680517769701E-2</v>
      </c>
      <c r="CH464" s="40">
        <v>5.5994929713797603E-2</v>
      </c>
      <c r="CI464" s="40">
        <v>8.0556932402351802E-2</v>
      </c>
      <c r="CJ464" s="40">
        <v>2.1668682701177399E-2</v>
      </c>
      <c r="CK464" s="40">
        <v>6.0830925959278496E-3</v>
      </c>
      <c r="CL464" s="40">
        <v>2.1062850548823502E-2</v>
      </c>
      <c r="CM464" s="40">
        <v>2.03669459363514E-2</v>
      </c>
      <c r="CN464" s="40">
        <v>-1.6701807034314699E-2</v>
      </c>
      <c r="CO464" s="40">
        <v>2.1876721926042699E-2</v>
      </c>
      <c r="CP464" s="40">
        <v>6.2893070988698105E-2</v>
      </c>
      <c r="CQ464" s="40">
        <v>0.29725098380641501</v>
      </c>
      <c r="CR464" s="40">
        <v>0.34720989809381098</v>
      </c>
      <c r="CS464" s="40">
        <v>0.466106324355547</v>
      </c>
      <c r="CT464" s="40">
        <v>0.55834029617272196</v>
      </c>
      <c r="CU464" s="40">
        <v>0.451174770610547</v>
      </c>
      <c r="CV464" s="40">
        <v>6.7180381380839696E-3</v>
      </c>
      <c r="CW464" s="40">
        <v>-0.12775034574817201</v>
      </c>
      <c r="CX464" s="40">
        <v>-1.1230433919975E-2</v>
      </c>
      <c r="CY464" s="40">
        <v>-5.7419843929344502E-2</v>
      </c>
      <c r="CZ464" s="40">
        <v>-3.7344722594332698E-2</v>
      </c>
      <c r="DA464" s="40">
        <v>1.2300885474062301E-2</v>
      </c>
      <c r="DB464" s="40">
        <v>1.2256282163140699E-2</v>
      </c>
      <c r="DC464" s="40">
        <v>4.6252772441286297E-2</v>
      </c>
      <c r="DD464" s="40">
        <v>5.6073158664433603E-2</v>
      </c>
      <c r="DE464" s="40">
        <v>3.8439803388353899E-2</v>
      </c>
      <c r="DF464" s="40">
        <v>6.90040014339902E-2</v>
      </c>
      <c r="DG464" s="40">
        <v>9.7537723296044598E-2</v>
      </c>
      <c r="DH464" s="40">
        <v>4.2284522960403102E-2</v>
      </c>
      <c r="DI464" s="40">
        <v>2.3315878468453798E-2</v>
      </c>
      <c r="DJ464" s="40">
        <v>3.5498025963909503E-2</v>
      </c>
      <c r="DK464" s="40">
        <v>3.5181056604321401E-2</v>
      </c>
      <c r="DL464" s="40">
        <v>-5.7854758736024803E-3</v>
      </c>
      <c r="DM464" s="40">
        <v>3.2585518581113297E-2</v>
      </c>
      <c r="DN464" s="40">
        <v>8.8186928479970395E-2</v>
      </c>
      <c r="DO464" s="40">
        <v>0.32870609917753202</v>
      </c>
      <c r="DP464" s="40">
        <v>0.37968366955757299</v>
      </c>
      <c r="DQ464" s="40">
        <v>0.498706759988015</v>
      </c>
      <c r="DR464" s="40">
        <v>0.60142136808040403</v>
      </c>
      <c r="DS464" s="40">
        <v>0.49215407621739099</v>
      </c>
      <c r="DT464" s="40">
        <v>4.9809868841409199E-2</v>
      </c>
      <c r="DU464" s="40">
        <v>-9.4659712159229997E-2</v>
      </c>
      <c r="DV464" s="40">
        <v>2.45790724909952E-2</v>
      </c>
      <c r="DW464" s="40">
        <v>-3.3073634951603197E-2</v>
      </c>
      <c r="DX464" s="40">
        <v>-1.8601548079578301E-2</v>
      </c>
      <c r="DY464" s="40">
        <v>3.8920037766400802E-2</v>
      </c>
      <c r="DZ464" s="40">
        <v>3.2803123104591998E-2</v>
      </c>
      <c r="EA464" s="40">
        <v>6.6604348486801301E-2</v>
      </c>
      <c r="EB464" s="40">
        <v>7.1192017974763405E-2</v>
      </c>
      <c r="EC464" s="40">
        <v>5.6885051814273301E-2</v>
      </c>
      <c r="ED464" s="40">
        <v>8.7787034841995404E-2</v>
      </c>
      <c r="EE464" s="40">
        <v>0.122055288385298</v>
      </c>
      <c r="EF464" s="40">
        <v>7.2050521999525899E-2</v>
      </c>
      <c r="EG464" s="40">
        <v>4.8197284284230403E-2</v>
      </c>
      <c r="EH464" s="40">
        <v>5.6340126607502698E-2</v>
      </c>
      <c r="EI464" s="40">
        <v>5.6570279568974799E-2</v>
      </c>
      <c r="EJ464" s="40">
        <v>9.9759725444457503E-3</v>
      </c>
      <c r="EK464" s="40">
        <v>4.8047320134525499E-2</v>
      </c>
      <c r="EL464" s="40">
        <v>0.124707241419628</v>
      </c>
      <c r="EM464" s="40">
        <v>0.37412228993857299</v>
      </c>
      <c r="EN464" s="40">
        <v>0.42657063792911298</v>
      </c>
      <c r="EO464" s="40">
        <v>0.54577661130182498</v>
      </c>
      <c r="EP464" s="40">
        <v>0.66362359359651402</v>
      </c>
      <c r="EQ464" s="40">
        <v>0.55132168500653</v>
      </c>
      <c r="ER464" s="40">
        <v>0.11202762834967001</v>
      </c>
      <c r="ES464" s="40">
        <v>-4.6882092851589098E-2</v>
      </c>
      <c r="ET464" s="40">
        <v>7.6282312330729796E-2</v>
      </c>
      <c r="EU464" s="40">
        <v>2.07842404407257E-3</v>
      </c>
      <c r="EV464" s="40">
        <v>8.46061904924497E-3</v>
      </c>
      <c r="EW464" s="40">
        <v>61.5266711398138</v>
      </c>
      <c r="EX464" s="40">
        <v>60.431393105761998</v>
      </c>
      <c r="EY464" s="40">
        <v>58.990816069781097</v>
      </c>
      <c r="EZ464" s="40">
        <v>57.481967625597598</v>
      </c>
      <c r="FA464" s="40">
        <v>56.622871760462999</v>
      </c>
      <c r="FB464" s="40">
        <v>55.872095949006102</v>
      </c>
      <c r="FC464" s="40">
        <v>54.743520925941503</v>
      </c>
      <c r="FD464" s="40">
        <v>54.804663255892002</v>
      </c>
      <c r="FE464" s="40">
        <v>60.619726578881199</v>
      </c>
      <c r="FF464" s="40">
        <v>65.578503732282101</v>
      </c>
      <c r="FG464" s="40">
        <v>72.323114987838593</v>
      </c>
      <c r="FH464" s="40">
        <v>79.111549106768393</v>
      </c>
      <c r="FI464" s="40">
        <v>86.109997483854698</v>
      </c>
      <c r="FJ464" s="40">
        <v>90.454457770695299</v>
      </c>
      <c r="FK464" s="40">
        <v>92.651220330453697</v>
      </c>
      <c r="FL464" s="40">
        <v>94.851882915373693</v>
      </c>
      <c r="FM464" s="40">
        <v>94.595865134613803</v>
      </c>
      <c r="FN464" s="40">
        <v>93.564497190304493</v>
      </c>
      <c r="FO464" s="40">
        <v>89.778453409376795</v>
      </c>
      <c r="FP464" s="40">
        <v>84.514845257066199</v>
      </c>
      <c r="FQ464" s="40">
        <v>77.541432525371107</v>
      </c>
      <c r="FR464" s="40">
        <v>72.132097626436305</v>
      </c>
      <c r="FS464" s="40">
        <v>67.592887696049701</v>
      </c>
      <c r="FT464" s="40">
        <v>65.333305376163693</v>
      </c>
      <c r="FU464" s="40">
        <v>2.4519303271785999E-2</v>
      </c>
      <c r="FV464" s="40">
        <v>0</v>
      </c>
      <c r="FW464" s="40">
        <v>0</v>
      </c>
      <c r="FX464" s="41">
        <v>1</v>
      </c>
      <c r="FY464" s="22"/>
      <c r="FZ464" s="22"/>
    </row>
    <row r="465" spans="1:182" x14ac:dyDescent="0.2">
      <c r="A465" t="s">
        <v>42</v>
      </c>
      <c r="B465" t="s">
        <v>58</v>
      </c>
      <c r="C465" t="s">
        <v>3</v>
      </c>
      <c r="D465" t="s">
        <v>226</v>
      </c>
      <c r="E465" t="s">
        <v>1</v>
      </c>
      <c r="F465" s="22" t="s">
        <v>77</v>
      </c>
      <c r="G465" s="35">
        <v>43703</v>
      </c>
      <c r="H465" s="40">
        <v>2442</v>
      </c>
      <c r="I465" s="40">
        <v>1.6926483386684299</v>
      </c>
      <c r="J465" s="40">
        <v>1.5251803507573301</v>
      </c>
      <c r="K465" s="40">
        <v>1.4110044815902001</v>
      </c>
      <c r="L465" s="40">
        <v>1.3592993371528701</v>
      </c>
      <c r="M465" s="40">
        <v>1.36626775144768</v>
      </c>
      <c r="N465" s="40">
        <v>1.4543473172366601</v>
      </c>
      <c r="O465" s="40">
        <v>1.63260698371155</v>
      </c>
      <c r="P465" s="40">
        <v>1.7726875062781</v>
      </c>
      <c r="Q465" s="40">
        <v>1.8314949937804399</v>
      </c>
      <c r="R465" s="40">
        <v>1.8867563831115</v>
      </c>
      <c r="S465" s="40">
        <v>1.9735474564961399</v>
      </c>
      <c r="T465" s="40">
        <v>2.08798162883547</v>
      </c>
      <c r="U465" s="40">
        <v>2.2650159861265302</v>
      </c>
      <c r="V465" s="40">
        <v>2.5022242129661998</v>
      </c>
      <c r="W465" s="40">
        <v>2.6921298643890501</v>
      </c>
      <c r="X465" s="40">
        <v>2.9634960376455401</v>
      </c>
      <c r="Y465" s="40">
        <v>3.2093403884006202</v>
      </c>
      <c r="Z465" s="40">
        <v>3.4218486921832598</v>
      </c>
      <c r="AA465" s="40">
        <v>3.4827348713891899</v>
      </c>
      <c r="AB465" s="40">
        <v>3.3610730630483001</v>
      </c>
      <c r="AC465" s="40">
        <v>3.1543654896034399</v>
      </c>
      <c r="AD465" s="40">
        <v>2.95257694554302</v>
      </c>
      <c r="AE465" s="40">
        <v>2.4502705591262499</v>
      </c>
      <c r="AF465" s="40">
        <v>2.0222998768263998</v>
      </c>
      <c r="AG465" s="40">
        <v>-3.7689060281858498E-2</v>
      </c>
      <c r="AH465" s="40">
        <v>-2.9081919272999301E-2</v>
      </c>
      <c r="AI465" s="40">
        <v>-3.6204028138962299E-3</v>
      </c>
      <c r="AJ465" s="40">
        <v>1.5147058324486099E-2</v>
      </c>
      <c r="AK465" s="40">
        <v>-6.1730966601313397E-3</v>
      </c>
      <c r="AL465" s="40">
        <v>2.84930672903452E-2</v>
      </c>
      <c r="AM465" s="40">
        <v>3.1886131124820402E-2</v>
      </c>
      <c r="AN465" s="40">
        <v>-3.8786590469640198E-2</v>
      </c>
      <c r="AO465" s="40">
        <v>-3.5090720349877098E-2</v>
      </c>
      <c r="AP465" s="40">
        <v>6.28148538017014E-3</v>
      </c>
      <c r="AQ465" s="40">
        <v>3.4300454053632699E-3</v>
      </c>
      <c r="AR465" s="40">
        <v>-3.7974765745689198E-2</v>
      </c>
      <c r="AS465" s="40">
        <v>-8.2219179457359605E-3</v>
      </c>
      <c r="AT465" s="40">
        <v>-1.6813116544788401E-2</v>
      </c>
      <c r="AU465" s="40">
        <v>0.12632213617240901</v>
      </c>
      <c r="AV465" s="40">
        <v>0.12936541518276801</v>
      </c>
      <c r="AW465" s="40">
        <v>0.20248395398688299</v>
      </c>
      <c r="AX465" s="40">
        <v>0.27200900277758899</v>
      </c>
      <c r="AY465" s="40">
        <v>0.248972890333232</v>
      </c>
      <c r="AZ465" s="40">
        <v>-6.8568916524477594E-2</v>
      </c>
      <c r="BA465" s="40">
        <v>-0.120350551522139</v>
      </c>
      <c r="BB465" s="40">
        <v>-4.4900416403304201E-2</v>
      </c>
      <c r="BC465" s="40">
        <v>-9.6934057341014401E-2</v>
      </c>
      <c r="BD465" s="40">
        <v>-7.7099857749738196E-2</v>
      </c>
      <c r="BE465" s="40">
        <v>-1.45431801168447E-2</v>
      </c>
      <c r="BF465" s="40">
        <v>-1.0004927235137399E-2</v>
      </c>
      <c r="BG465" s="40">
        <v>1.5620712636895901E-2</v>
      </c>
      <c r="BH465" s="40">
        <v>2.8798081723811601E-2</v>
      </c>
      <c r="BI465" s="40">
        <v>1.0550578491206501E-2</v>
      </c>
      <c r="BJ465" s="40">
        <v>4.4029725857313497E-2</v>
      </c>
      <c r="BK465" s="40">
        <v>5.5025370119088701E-2</v>
      </c>
      <c r="BL465" s="40">
        <v>-9.3656621322821699E-3</v>
      </c>
      <c r="BM465" s="40">
        <v>-1.4366512157416401E-2</v>
      </c>
      <c r="BN465" s="40">
        <v>2.36546298253506E-2</v>
      </c>
      <c r="BO465" s="40">
        <v>2.2603820653260401E-2</v>
      </c>
      <c r="BP465" s="40">
        <v>-2.3192959724866E-2</v>
      </c>
      <c r="BQ465" s="40">
        <v>6.5810471704694897E-3</v>
      </c>
      <c r="BR465" s="40">
        <v>1.8964819648332701E-2</v>
      </c>
      <c r="BS465" s="40">
        <v>0.16382069456894799</v>
      </c>
      <c r="BT465" s="40">
        <v>0.16368948234021199</v>
      </c>
      <c r="BU465" s="40">
        <v>0.240162028736705</v>
      </c>
      <c r="BV465" s="40">
        <v>0.317088279699693</v>
      </c>
      <c r="BW465" s="40">
        <v>0.29899277032765098</v>
      </c>
      <c r="BX465" s="40">
        <v>-1.8093770062117299E-2</v>
      </c>
      <c r="BY465" s="40">
        <v>-8.01561789417264E-2</v>
      </c>
      <c r="BZ465" s="40">
        <v>-6.6329597396158396E-4</v>
      </c>
      <c r="CA465" s="40">
        <v>-6.5851695487149406E-2</v>
      </c>
      <c r="CB465" s="40">
        <v>-4.7688364709013997E-2</v>
      </c>
      <c r="CC465" s="40">
        <v>1.4875859768427001E-3</v>
      </c>
      <c r="CD465" s="40">
        <v>3.2077393366166801E-3</v>
      </c>
      <c r="CE465" s="40">
        <v>2.8947050584481201E-2</v>
      </c>
      <c r="CF465" s="40">
        <v>3.8252738945481E-2</v>
      </c>
      <c r="CG465" s="40">
        <v>2.2133344956192701E-2</v>
      </c>
      <c r="CH465" s="40">
        <v>5.47903682519384E-2</v>
      </c>
      <c r="CI465" s="40">
        <v>7.1051536558148595E-2</v>
      </c>
      <c r="CJ465" s="40">
        <v>1.10111832100798E-2</v>
      </c>
      <c r="CK465" s="40">
        <v>-1.2988694852491201E-5</v>
      </c>
      <c r="CL465" s="40">
        <v>3.5687216744793297E-2</v>
      </c>
      <c r="CM465" s="40">
        <v>3.5883518981457002E-2</v>
      </c>
      <c r="CN465" s="40">
        <v>-1.29551259042165E-2</v>
      </c>
      <c r="CO465" s="40">
        <v>1.68335357161244E-2</v>
      </c>
      <c r="CP465" s="40">
        <v>4.3744509266433501E-2</v>
      </c>
      <c r="CQ465" s="40">
        <v>0.18979208188365601</v>
      </c>
      <c r="CR465" s="40">
        <v>0.18746222669308099</v>
      </c>
      <c r="CS465" s="40">
        <v>0.266257748530842</v>
      </c>
      <c r="CT465" s="40">
        <v>0.348310049572292</v>
      </c>
      <c r="CU465" s="40">
        <v>0.33363638683772501</v>
      </c>
      <c r="CV465" s="40">
        <v>1.6865162616787398E-2</v>
      </c>
      <c r="CW465" s="40">
        <v>-5.2317678935445103E-2</v>
      </c>
      <c r="CX465" s="40">
        <v>2.9975198877186901E-2</v>
      </c>
      <c r="CY465" s="40">
        <v>-4.4324146352429997E-2</v>
      </c>
      <c r="CZ465" s="40">
        <v>-2.7318054224358301E-2</v>
      </c>
      <c r="DA465" s="40">
        <v>1.75183520705301E-2</v>
      </c>
      <c r="DB465" s="40">
        <v>1.6420405908370701E-2</v>
      </c>
      <c r="DC465" s="40">
        <v>4.2273388532066497E-2</v>
      </c>
      <c r="DD465" s="40">
        <v>4.7707396167150397E-2</v>
      </c>
      <c r="DE465" s="40">
        <v>3.3716111421178897E-2</v>
      </c>
      <c r="DF465" s="40">
        <v>6.5551010646563296E-2</v>
      </c>
      <c r="DG465" s="40">
        <v>8.7077702997208503E-2</v>
      </c>
      <c r="DH465" s="40">
        <v>3.1388028552441702E-2</v>
      </c>
      <c r="DI465" s="40">
        <v>1.4340534767711501E-2</v>
      </c>
      <c r="DJ465" s="40">
        <v>4.7719803664235998E-2</v>
      </c>
      <c r="DK465" s="40">
        <v>4.9163217309653701E-2</v>
      </c>
      <c r="DL465" s="40">
        <v>-2.7172920835670101E-3</v>
      </c>
      <c r="DM465" s="40">
        <v>2.70860242617793E-2</v>
      </c>
      <c r="DN465" s="40">
        <v>6.8524198884534399E-2</v>
      </c>
      <c r="DO465" s="40">
        <v>0.21576346919836401</v>
      </c>
      <c r="DP465" s="40">
        <v>0.21123497104594999</v>
      </c>
      <c r="DQ465" s="40">
        <v>0.29235346832497899</v>
      </c>
      <c r="DR465" s="40">
        <v>0.37953181944489001</v>
      </c>
      <c r="DS465" s="40">
        <v>0.36828000334779798</v>
      </c>
      <c r="DT465" s="40">
        <v>5.18240952956922E-2</v>
      </c>
      <c r="DU465" s="40">
        <v>-2.4479178929163899E-2</v>
      </c>
      <c r="DV465" s="40">
        <v>6.0613693728335298E-2</v>
      </c>
      <c r="DW465" s="40">
        <v>-2.2796597217710501E-2</v>
      </c>
      <c r="DX465" s="40">
        <v>-6.9477437397025398E-3</v>
      </c>
      <c r="DY465" s="40">
        <v>4.0664232235543898E-2</v>
      </c>
      <c r="DZ465" s="40">
        <v>3.5497397946232599E-2</v>
      </c>
      <c r="EA465" s="40">
        <v>6.1514503982858702E-2</v>
      </c>
      <c r="EB465" s="40">
        <v>6.1358419566475898E-2</v>
      </c>
      <c r="EC465" s="40">
        <v>5.0439786572516701E-2</v>
      </c>
      <c r="ED465" s="40">
        <v>8.1087669213531596E-2</v>
      </c>
      <c r="EE465" s="40">
        <v>0.110216941991477</v>
      </c>
      <c r="EF465" s="40">
        <v>6.0808956889799801E-2</v>
      </c>
      <c r="EG465" s="40">
        <v>3.5064742960172202E-2</v>
      </c>
      <c r="EH465" s="40">
        <v>6.5092948109416404E-2</v>
      </c>
      <c r="EI465" s="40">
        <v>6.8336992557550796E-2</v>
      </c>
      <c r="EJ465" s="40">
        <v>1.20645139372562E-2</v>
      </c>
      <c r="EK465" s="40">
        <v>4.1888989377984701E-2</v>
      </c>
      <c r="EL465" s="40">
        <v>0.104302135077655</v>
      </c>
      <c r="EM465" s="40">
        <v>0.25326202759490302</v>
      </c>
      <c r="EN465" s="40">
        <v>0.245559038203395</v>
      </c>
      <c r="EO465" s="40">
        <v>0.33003154307480098</v>
      </c>
      <c r="EP465" s="40">
        <v>0.42461109636699401</v>
      </c>
      <c r="EQ465" s="40">
        <v>0.41829988334221702</v>
      </c>
      <c r="ER465" s="40">
        <v>0.102299241758052</v>
      </c>
      <c r="ES465" s="40">
        <v>1.57151936512488E-2</v>
      </c>
      <c r="ET465" s="40">
        <v>0.104850814157678</v>
      </c>
      <c r="EU465" s="40">
        <v>8.2857646361544808E-3</v>
      </c>
      <c r="EV465" s="40">
        <v>2.2463749301021602E-2</v>
      </c>
      <c r="EW465" s="40">
        <v>61.518240547216401</v>
      </c>
      <c r="EX465" s="40">
        <v>60.417775033250997</v>
      </c>
      <c r="EY465" s="40">
        <v>58.964041421242598</v>
      </c>
      <c r="EZ465" s="40">
        <v>57.425660269808098</v>
      </c>
      <c r="FA465" s="40">
        <v>56.5661694850846</v>
      </c>
      <c r="FB465" s="40">
        <v>55.818782063461903</v>
      </c>
      <c r="FC465" s="40">
        <v>54.7009310279308</v>
      </c>
      <c r="FD465" s="40">
        <v>54.778215846475398</v>
      </c>
      <c r="FE465" s="40">
        <v>60.640556716701496</v>
      </c>
      <c r="FF465" s="40">
        <v>65.615618468554104</v>
      </c>
      <c r="FG465" s="40">
        <v>72.353790613718402</v>
      </c>
      <c r="FH465" s="40">
        <v>79.134856545696394</v>
      </c>
      <c r="FI465" s="40">
        <v>86.1468744062322</v>
      </c>
      <c r="FJ465" s="40">
        <v>90.494347330419899</v>
      </c>
      <c r="FK465" s="40">
        <v>92.685635569067102</v>
      </c>
      <c r="FL465" s="40">
        <v>94.933640509215294</v>
      </c>
      <c r="FM465" s="40">
        <v>94.689815694470795</v>
      </c>
      <c r="FN465" s="40">
        <v>93.664497434923007</v>
      </c>
      <c r="FO465" s="40">
        <v>89.859538286148606</v>
      </c>
      <c r="FP465" s="40">
        <v>84.599847995439902</v>
      </c>
      <c r="FQ465" s="40">
        <v>77.675517765533002</v>
      </c>
      <c r="FR465" s="40">
        <v>72.254750142504307</v>
      </c>
      <c r="FS465" s="40">
        <v>67.663547406422197</v>
      </c>
      <c r="FT465" s="40">
        <v>65.38338400152</v>
      </c>
      <c r="FU465" s="40">
        <v>2.2131310522930901E-2</v>
      </c>
      <c r="FV465" s="40">
        <v>0</v>
      </c>
      <c r="FW465" s="40">
        <v>0</v>
      </c>
      <c r="FX465" s="41">
        <v>1</v>
      </c>
      <c r="FY465" s="22"/>
      <c r="FZ465" s="22"/>
    </row>
    <row r="466" spans="1:182" x14ac:dyDescent="0.2">
      <c r="A466" t="s">
        <v>42</v>
      </c>
      <c r="B466" t="s">
        <v>58</v>
      </c>
      <c r="C466" t="s">
        <v>3</v>
      </c>
      <c r="D466" t="s">
        <v>226</v>
      </c>
      <c r="E466" t="s">
        <v>1</v>
      </c>
      <c r="F466" s="22" t="s">
        <v>78</v>
      </c>
      <c r="G466" s="35">
        <v>43703</v>
      </c>
      <c r="H466" s="40">
        <v>367</v>
      </c>
      <c r="I466" s="40">
        <v>0.205267565523469</v>
      </c>
      <c r="J466" s="40">
        <v>0.18452905549660201</v>
      </c>
      <c r="K466" s="40">
        <v>0.17175499221252699</v>
      </c>
      <c r="L466" s="40">
        <v>0.16320023675683301</v>
      </c>
      <c r="M466" s="40">
        <v>0.16213102439800101</v>
      </c>
      <c r="N466" s="40">
        <v>0.17425673948301801</v>
      </c>
      <c r="O466" s="40">
        <v>0.19272671328134799</v>
      </c>
      <c r="P466" s="40">
        <v>0.21768120670159199</v>
      </c>
      <c r="Q466" s="40">
        <v>0.23336213964633901</v>
      </c>
      <c r="R466" s="40">
        <v>0.249770882913776</v>
      </c>
      <c r="S466" s="40">
        <v>0.274550113743741</v>
      </c>
      <c r="T466" s="40">
        <v>0.30076591188423601</v>
      </c>
      <c r="U466" s="40">
        <v>0.33181892136897501</v>
      </c>
      <c r="V466" s="40">
        <v>0.40167829672462302</v>
      </c>
      <c r="W466" s="40">
        <v>0.45772836925223798</v>
      </c>
      <c r="X466" s="40">
        <v>0.53450352526614897</v>
      </c>
      <c r="Y466" s="40">
        <v>0.59582984569960995</v>
      </c>
      <c r="Z466" s="40">
        <v>0.63187110577208205</v>
      </c>
      <c r="AA466" s="40">
        <v>0.60534996911545402</v>
      </c>
      <c r="AB466" s="40">
        <v>0.55873284631062803</v>
      </c>
      <c r="AC466" s="40">
        <v>0.47479734948581598</v>
      </c>
      <c r="AD466" s="40">
        <v>0.40894786397407201</v>
      </c>
      <c r="AE466" s="40">
        <v>0.32191979120649999</v>
      </c>
      <c r="AF466" s="40">
        <v>0.25395166487014598</v>
      </c>
      <c r="AG466" s="40">
        <v>-2.4925740688762299E-2</v>
      </c>
      <c r="AH466" s="40">
        <v>-1.96103706769368E-2</v>
      </c>
      <c r="AI466" s="40">
        <v>-8.2981286199869993E-3</v>
      </c>
      <c r="AJ466" s="40">
        <v>-3.1227320741490702E-3</v>
      </c>
      <c r="AK466" s="40">
        <v>-7.5463001601798899E-3</v>
      </c>
      <c r="AL466" s="40">
        <v>-1.1421621229570701E-2</v>
      </c>
      <c r="AM466" s="40">
        <v>-1.6127502224239901E-3</v>
      </c>
      <c r="AN466" s="40">
        <v>-1.67228451097147E-3</v>
      </c>
      <c r="AO466" s="40">
        <v>-1.09242847487405E-2</v>
      </c>
      <c r="AP466" s="40">
        <v>-2.9525817228894798E-2</v>
      </c>
      <c r="AQ466" s="40">
        <v>-2.8061039841761198E-2</v>
      </c>
      <c r="AR466" s="40">
        <v>-1.27954149431765E-2</v>
      </c>
      <c r="AS466" s="40">
        <v>-2.8911302188930899E-3</v>
      </c>
      <c r="AT466" s="40">
        <v>-4.0312721958015796E-3</v>
      </c>
      <c r="AU466" s="40">
        <v>6.6328745610434003E-2</v>
      </c>
      <c r="AV466" s="40">
        <v>0.114530723077271</v>
      </c>
      <c r="AW466" s="40">
        <v>0.142736046936909</v>
      </c>
      <c r="AX466" s="40">
        <v>0.14081237717683001</v>
      </c>
      <c r="AY466" s="40">
        <v>6.7130362443202501E-2</v>
      </c>
      <c r="AZ466" s="40">
        <v>-5.1396887008924301E-2</v>
      </c>
      <c r="BA466" s="40">
        <v>-0.111987220227279</v>
      </c>
      <c r="BB466" s="40">
        <v>-7.5354392997466907E-2</v>
      </c>
      <c r="BC466" s="40">
        <v>-3.4390639552411E-2</v>
      </c>
      <c r="BD466" s="40">
        <v>-2.7930980014948099E-2</v>
      </c>
      <c r="BE466" s="40">
        <v>-1.6989235123912899E-2</v>
      </c>
      <c r="BF466" s="40">
        <v>-1.2143920661672501E-2</v>
      </c>
      <c r="BG466" s="40">
        <v>-2.0418413955074302E-3</v>
      </c>
      <c r="BH466" s="40">
        <v>1.5900655126959899E-3</v>
      </c>
      <c r="BI466" s="40">
        <v>-2.1109993607907598E-3</v>
      </c>
      <c r="BJ466" s="40">
        <v>-4.4352592312564901E-3</v>
      </c>
      <c r="BK466" s="40">
        <v>3.6483799338951602E-3</v>
      </c>
      <c r="BL466" s="40">
        <v>4.0180183793386004E-3</v>
      </c>
      <c r="BM466" s="40">
        <v>-2.9724772256617699E-3</v>
      </c>
      <c r="BN466" s="40">
        <v>-2.20006300798537E-2</v>
      </c>
      <c r="BO466" s="40">
        <v>-1.9867208154985199E-2</v>
      </c>
      <c r="BP466" s="40">
        <v>-7.8654322321079703E-3</v>
      </c>
      <c r="BQ466" s="40">
        <v>1.9672701553585799E-3</v>
      </c>
      <c r="BR466" s="40">
        <v>8.4991268951504304E-3</v>
      </c>
      <c r="BS466" s="40">
        <v>8.4079383651740294E-2</v>
      </c>
      <c r="BT466" s="40">
        <v>0.130719029918859</v>
      </c>
      <c r="BU466" s="40">
        <v>0.158835254422275</v>
      </c>
      <c r="BV466" s="40">
        <v>0.162185522592661</v>
      </c>
      <c r="BW466" s="40">
        <v>8.6272850651295294E-2</v>
      </c>
      <c r="BX466" s="40">
        <v>-3.0483912903773901E-2</v>
      </c>
      <c r="BY466" s="40">
        <v>-8.8241795329500994E-2</v>
      </c>
      <c r="BZ466" s="40">
        <v>-5.26943062087675E-2</v>
      </c>
      <c r="CA466" s="40">
        <v>-2.25585800308E-2</v>
      </c>
      <c r="CB466" s="40">
        <v>-1.9210938806565599E-2</v>
      </c>
      <c r="CC466" s="40">
        <v>-1.14924355464373E-2</v>
      </c>
      <c r="CD466" s="40">
        <v>-6.9726801259232998E-3</v>
      </c>
      <c r="CE466" s="40">
        <v>2.29124407782685E-3</v>
      </c>
      <c r="CF466" s="40">
        <v>4.8541347648908204E-3</v>
      </c>
      <c r="CG466" s="40">
        <v>1.6534734154722299E-3</v>
      </c>
      <c r="CH466" s="40">
        <v>4.03473806430774E-4</v>
      </c>
      <c r="CI466" s="40">
        <v>7.2922226533386897E-3</v>
      </c>
      <c r="CJ466" s="40">
        <v>7.9591048269682003E-3</v>
      </c>
      <c r="CK466" s="40">
        <v>2.53492044146959E-3</v>
      </c>
      <c r="CL466" s="40">
        <v>-1.6788708384179798E-2</v>
      </c>
      <c r="CM466" s="40">
        <v>-1.4192185289348101E-2</v>
      </c>
      <c r="CN466" s="40">
        <v>-4.4509412244804697E-3</v>
      </c>
      <c r="CO466" s="40">
        <v>5.3321834545658397E-3</v>
      </c>
      <c r="CP466" s="40">
        <v>1.7177643134564598E-2</v>
      </c>
      <c r="CQ466" s="40">
        <v>9.6373421485912297E-2</v>
      </c>
      <c r="CR466" s="40">
        <v>0.14193100192338901</v>
      </c>
      <c r="CS466" s="40">
        <v>0.16998551648410501</v>
      </c>
      <c r="CT466" s="40">
        <v>0.176988497999293</v>
      </c>
      <c r="CU466" s="40">
        <v>9.9530879671032302E-2</v>
      </c>
      <c r="CV466" s="40">
        <v>-1.5999650745113E-2</v>
      </c>
      <c r="CW466" s="40">
        <v>-7.1795786380276297E-2</v>
      </c>
      <c r="CX466" s="40">
        <v>-3.6999999127657598E-2</v>
      </c>
      <c r="CY466" s="40">
        <v>-1.43637316497805E-2</v>
      </c>
      <c r="CZ466" s="40">
        <v>-1.317146482924E-2</v>
      </c>
      <c r="DA466" s="40">
        <v>-5.9956359689616297E-3</v>
      </c>
      <c r="DB466" s="40">
        <v>-1.80143959017413E-3</v>
      </c>
      <c r="DC466" s="40">
        <v>6.6243295511611297E-3</v>
      </c>
      <c r="DD466" s="40">
        <v>8.1182040170856597E-3</v>
      </c>
      <c r="DE466" s="40">
        <v>5.41794619173521E-3</v>
      </c>
      <c r="DF466" s="40">
        <v>5.2422068441180403E-3</v>
      </c>
      <c r="DG466" s="40">
        <v>1.0936065372782199E-2</v>
      </c>
      <c r="DH466" s="40">
        <v>1.19001912745978E-2</v>
      </c>
      <c r="DI466" s="40">
        <v>8.0423181086009404E-3</v>
      </c>
      <c r="DJ466" s="40">
        <v>-1.1576786688506001E-2</v>
      </c>
      <c r="DK466" s="40">
        <v>-8.5171624237110107E-3</v>
      </c>
      <c r="DL466" s="40">
        <v>-1.03645021685298E-3</v>
      </c>
      <c r="DM466" s="40">
        <v>8.6970967537730905E-3</v>
      </c>
      <c r="DN466" s="40">
        <v>2.5856159373978699E-2</v>
      </c>
      <c r="DO466" s="40">
        <v>0.108667459320084</v>
      </c>
      <c r="DP466" s="40">
        <v>0.15314297392791901</v>
      </c>
      <c r="DQ466" s="40">
        <v>0.18113577854593599</v>
      </c>
      <c r="DR466" s="40">
        <v>0.19179147340592401</v>
      </c>
      <c r="DS466" s="40">
        <v>0.112788908690769</v>
      </c>
      <c r="DT466" s="40">
        <v>-1.5153885864521001E-3</v>
      </c>
      <c r="DU466" s="40">
        <v>-5.5349777431051503E-2</v>
      </c>
      <c r="DV466" s="40">
        <v>-2.13056920465476E-2</v>
      </c>
      <c r="DW466" s="40">
        <v>-6.1688832687610802E-3</v>
      </c>
      <c r="DX466" s="40">
        <v>-7.1319908519145003E-3</v>
      </c>
      <c r="DY466" s="40">
        <v>1.9408695958877599E-3</v>
      </c>
      <c r="DZ466" s="40">
        <v>5.6650104250902198E-3</v>
      </c>
      <c r="EA466" s="40">
        <v>1.28806167756407E-2</v>
      </c>
      <c r="EB466" s="40">
        <v>1.28310016039307E-2</v>
      </c>
      <c r="EC466" s="40">
        <v>1.0853246991124299E-2</v>
      </c>
      <c r="ED466" s="40">
        <v>1.22285688424323E-2</v>
      </c>
      <c r="EE466" s="40">
        <v>1.6197195529101399E-2</v>
      </c>
      <c r="EF466" s="40">
        <v>1.7590494164907901E-2</v>
      </c>
      <c r="EG466" s="40">
        <v>1.5994125631679599E-2</v>
      </c>
      <c r="EH466" s="40">
        <v>-4.0515995394648698E-3</v>
      </c>
      <c r="EI466" s="40">
        <v>-3.2333073693506699E-4</v>
      </c>
      <c r="EJ466" s="40">
        <v>3.8935324942155698E-3</v>
      </c>
      <c r="EK466" s="40">
        <v>1.3555497128024801E-2</v>
      </c>
      <c r="EL466" s="40">
        <v>3.8386558464930699E-2</v>
      </c>
      <c r="EM466" s="40">
        <v>0.12641809736139101</v>
      </c>
      <c r="EN466" s="40">
        <v>0.16933128076950699</v>
      </c>
      <c r="EO466" s="40">
        <v>0.19723498603130099</v>
      </c>
      <c r="EP466" s="40">
        <v>0.213164618821755</v>
      </c>
      <c r="EQ466" s="40">
        <v>0.13193139689886199</v>
      </c>
      <c r="ER466" s="40">
        <v>1.9397585518698301E-2</v>
      </c>
      <c r="ES466" s="40">
        <v>-3.1604352533273497E-2</v>
      </c>
      <c r="ET466" s="40">
        <v>1.3543947421518E-3</v>
      </c>
      <c r="EU466" s="40">
        <v>5.66317625284993E-3</v>
      </c>
      <c r="EV466" s="40">
        <v>1.5880503564680399E-3</v>
      </c>
      <c r="EW466" s="40">
        <v>61.819886611426099</v>
      </c>
      <c r="EX466" s="40">
        <v>60.716964675098097</v>
      </c>
      <c r="EY466" s="40">
        <v>59.274313126907998</v>
      </c>
      <c r="EZ466" s="40">
        <v>57.757304840819899</v>
      </c>
      <c r="FA466" s="40">
        <v>56.874400348887903</v>
      </c>
      <c r="FB466" s="40">
        <v>56.108809419973802</v>
      </c>
      <c r="FC466" s="40">
        <v>54.950937636284301</v>
      </c>
      <c r="FD466" s="40">
        <v>55.022895769733999</v>
      </c>
      <c r="FE466" s="40">
        <v>60.8100741386829</v>
      </c>
      <c r="FF466" s="40">
        <v>65.750327082424803</v>
      </c>
      <c r="FG466" s="40">
        <v>72.4869167030092</v>
      </c>
      <c r="FH466" s="40">
        <v>79.324029655473197</v>
      </c>
      <c r="FI466" s="40">
        <v>86.328608809420004</v>
      </c>
      <c r="FJ466" s="40">
        <v>90.692324465765395</v>
      </c>
      <c r="FK466" s="40">
        <v>92.977322285215905</v>
      </c>
      <c r="FL466" s="40">
        <v>95.164195377235103</v>
      </c>
      <c r="FM466" s="40">
        <v>94.8916266899259</v>
      </c>
      <c r="FN466" s="40">
        <v>93.882250327082403</v>
      </c>
      <c r="FO466" s="40">
        <v>90.128870475359804</v>
      </c>
      <c r="FP466" s="40">
        <v>84.892280854775393</v>
      </c>
      <c r="FQ466" s="40">
        <v>77.868730920191894</v>
      </c>
      <c r="FR466" s="40">
        <v>72.438072394243306</v>
      </c>
      <c r="FS466" s="40">
        <v>67.8994766681204</v>
      </c>
      <c r="FT466" s="40">
        <v>65.590492804186695</v>
      </c>
      <c r="FU466" s="40">
        <v>6.5176046539781998E-2</v>
      </c>
      <c r="FV466" s="40">
        <v>0</v>
      </c>
      <c r="FW466" s="40">
        <v>0</v>
      </c>
      <c r="FX466" s="41">
        <v>1</v>
      </c>
      <c r="FY466" s="22"/>
      <c r="FZ466" s="22"/>
    </row>
    <row r="467" spans="1:182" x14ac:dyDescent="0.2">
      <c r="A467" t="s">
        <v>42</v>
      </c>
      <c r="B467" t="s">
        <v>58</v>
      </c>
      <c r="C467" t="s">
        <v>3</v>
      </c>
      <c r="D467" t="s">
        <v>226</v>
      </c>
      <c r="E467" t="s">
        <v>77</v>
      </c>
      <c r="F467" s="22" t="s">
        <v>1</v>
      </c>
      <c r="G467" s="35">
        <v>43703</v>
      </c>
      <c r="H467" s="40">
        <v>2012</v>
      </c>
      <c r="I467" s="40">
        <v>1.3698644113671301</v>
      </c>
      <c r="J467" s="40">
        <v>1.23417210445757</v>
      </c>
      <c r="K467" s="40">
        <v>1.1466781375844499</v>
      </c>
      <c r="L467" s="40">
        <v>1.1041611205200199</v>
      </c>
      <c r="M467" s="40">
        <v>1.11316410124391</v>
      </c>
      <c r="N467" s="40">
        <v>1.1993076859296099</v>
      </c>
      <c r="O467" s="40">
        <v>1.3440631393013001</v>
      </c>
      <c r="P467" s="40">
        <v>1.4827005686441099</v>
      </c>
      <c r="Q467" s="40">
        <v>1.55401678157603</v>
      </c>
      <c r="R467" s="40">
        <v>1.59747607010909</v>
      </c>
      <c r="S467" s="40">
        <v>1.6556463116376801</v>
      </c>
      <c r="T467" s="40">
        <v>1.7430484983957399</v>
      </c>
      <c r="U467" s="40">
        <v>1.8792926494072799</v>
      </c>
      <c r="V467" s="40">
        <v>2.0631988195881199</v>
      </c>
      <c r="W467" s="40">
        <v>2.2366337441395499</v>
      </c>
      <c r="X467" s="40">
        <v>2.4938950374039002</v>
      </c>
      <c r="Y467" s="40">
        <v>2.73106376970799</v>
      </c>
      <c r="Z467" s="40">
        <v>2.9336894612102502</v>
      </c>
      <c r="AA467" s="40">
        <v>2.97593929896053</v>
      </c>
      <c r="AB467" s="40">
        <v>2.8553151555734</v>
      </c>
      <c r="AC467" s="40">
        <v>2.6133944003426501</v>
      </c>
      <c r="AD467" s="40">
        <v>2.4248458482831698</v>
      </c>
      <c r="AE467" s="40">
        <v>1.99017658109531</v>
      </c>
      <c r="AF467" s="40">
        <v>1.63396839047496</v>
      </c>
      <c r="AG467" s="40">
        <v>-3.5665807355385701E-2</v>
      </c>
      <c r="AH467" s="40">
        <v>-2.2769060424734901E-2</v>
      </c>
      <c r="AI467" s="40">
        <v>4.1551803307156004E-3</v>
      </c>
      <c r="AJ467" s="40">
        <v>1.4463964337612E-2</v>
      </c>
      <c r="AK467" s="40">
        <v>4.9552062494670097E-3</v>
      </c>
      <c r="AL467" s="40">
        <v>1.5246829650434101E-2</v>
      </c>
      <c r="AM467" s="40">
        <v>2.90658380924886E-2</v>
      </c>
      <c r="AN467" s="40">
        <v>-2.0645112796142701E-2</v>
      </c>
      <c r="AO467" s="40">
        <v>-4.7519725186773401E-2</v>
      </c>
      <c r="AP467" s="40">
        <v>-2.6215310005706701E-2</v>
      </c>
      <c r="AQ467" s="40">
        <v>-2.0187006573716599E-2</v>
      </c>
      <c r="AR467" s="40">
        <v>-3.2840687978298498E-2</v>
      </c>
      <c r="AS467" s="40">
        <v>6.2886547317419399E-4</v>
      </c>
      <c r="AT467" s="40">
        <v>-2.94791930310403E-2</v>
      </c>
      <c r="AU467" s="40">
        <v>0.14871298229212801</v>
      </c>
      <c r="AV467" s="40">
        <v>0.18730267509272699</v>
      </c>
      <c r="AW467" s="40">
        <v>0.27282280524300501</v>
      </c>
      <c r="AX467" s="40">
        <v>0.352680663996777</v>
      </c>
      <c r="AY467" s="40">
        <v>0.29662084828590601</v>
      </c>
      <c r="AZ467" s="40">
        <v>-0.10462536340133601</v>
      </c>
      <c r="BA467" s="40">
        <v>-0.17879805566960599</v>
      </c>
      <c r="BB467" s="40">
        <v>-7.6477932841532495E-2</v>
      </c>
      <c r="BC467" s="40">
        <v>-0.109552919121883</v>
      </c>
      <c r="BD467" s="40">
        <v>-6.6610369606946704E-2</v>
      </c>
      <c r="BE467" s="40">
        <v>-1.15372799974366E-2</v>
      </c>
      <c r="BF467" s="40">
        <v>-7.3988196169149896E-3</v>
      </c>
      <c r="BG467" s="40">
        <v>2.1412750518758E-2</v>
      </c>
      <c r="BH467" s="40">
        <v>2.5740873748347801E-2</v>
      </c>
      <c r="BI467" s="40">
        <v>1.9074984700919999E-2</v>
      </c>
      <c r="BJ467" s="40">
        <v>3.2665076261710703E-2</v>
      </c>
      <c r="BK467" s="40">
        <v>5.2098573278126802E-2</v>
      </c>
      <c r="BL467" s="40">
        <v>4.8942228978744303E-3</v>
      </c>
      <c r="BM467" s="40">
        <v>-2.1337855880844501E-2</v>
      </c>
      <c r="BN467" s="40">
        <v>-4.3259047420447297E-3</v>
      </c>
      <c r="BO467" s="40">
        <v>-8.33495476462995E-4</v>
      </c>
      <c r="BP467" s="40">
        <v>-2.2301726724998298E-2</v>
      </c>
      <c r="BQ467" s="40">
        <v>1.09612941498013E-2</v>
      </c>
      <c r="BR467" s="40">
        <v>4.36467231765283E-5</v>
      </c>
      <c r="BS467" s="40">
        <v>0.18936011974299199</v>
      </c>
      <c r="BT467" s="40">
        <v>0.227980792090822</v>
      </c>
      <c r="BU467" s="40">
        <v>0.31039399470484902</v>
      </c>
      <c r="BV467" s="40">
        <v>0.399557775827942</v>
      </c>
      <c r="BW467" s="40">
        <v>0.33997596561774801</v>
      </c>
      <c r="BX467" s="40">
        <v>-5.50324815250611E-2</v>
      </c>
      <c r="BY467" s="40">
        <v>-0.14089312840927801</v>
      </c>
      <c r="BZ467" s="40">
        <v>-3.68665397830263E-2</v>
      </c>
      <c r="CA467" s="40">
        <v>-7.8046097836973694E-2</v>
      </c>
      <c r="CB467" s="40">
        <v>-4.1374374614146503E-2</v>
      </c>
      <c r="CC467" s="40">
        <v>5.1740645486691604E-3</v>
      </c>
      <c r="CD467" s="40">
        <v>3.2465623446771598E-3</v>
      </c>
      <c r="CE467" s="40">
        <v>3.3365291059777299E-2</v>
      </c>
      <c r="CF467" s="40">
        <v>3.3551226853712202E-2</v>
      </c>
      <c r="CG467" s="40">
        <v>2.88543002437383E-2</v>
      </c>
      <c r="CH467" s="40">
        <v>4.4728900803998203E-2</v>
      </c>
      <c r="CI467" s="40">
        <v>6.8050975503768901E-2</v>
      </c>
      <c r="CJ467" s="40">
        <v>2.2582688999837799E-2</v>
      </c>
      <c r="CK467" s="40">
        <v>-3.20437295660195E-3</v>
      </c>
      <c r="CL467" s="40">
        <v>1.0834630662528299E-2</v>
      </c>
      <c r="CM467" s="40">
        <v>1.2570687353474001E-2</v>
      </c>
      <c r="CN467" s="40">
        <v>-1.50024742654844E-2</v>
      </c>
      <c r="CO467" s="40">
        <v>1.81175027758654E-2</v>
      </c>
      <c r="CP467" s="40">
        <v>2.0491075602405099E-2</v>
      </c>
      <c r="CQ467" s="40">
        <v>0.21751220331930399</v>
      </c>
      <c r="CR467" s="40">
        <v>0.25615433200717402</v>
      </c>
      <c r="CS467" s="40">
        <v>0.33641568607413502</v>
      </c>
      <c r="CT467" s="40">
        <v>0.43202472068186598</v>
      </c>
      <c r="CU467" s="40">
        <v>0.370003587810386</v>
      </c>
      <c r="CV467" s="40">
        <v>-2.0684602610862898E-2</v>
      </c>
      <c r="CW467" s="40">
        <v>-0.11464029125741899</v>
      </c>
      <c r="CX467" s="40">
        <v>-9.4318096177044095E-3</v>
      </c>
      <c r="CY467" s="40">
        <v>-5.6224569393330801E-2</v>
      </c>
      <c r="CZ467" s="40">
        <v>-2.3896001357788299E-2</v>
      </c>
      <c r="DA467" s="40">
        <v>2.1885409094774901E-2</v>
      </c>
      <c r="DB467" s="40">
        <v>1.38919443062693E-2</v>
      </c>
      <c r="DC467" s="40">
        <v>4.53178316007967E-2</v>
      </c>
      <c r="DD467" s="40">
        <v>4.1361579959076702E-2</v>
      </c>
      <c r="DE467" s="40">
        <v>3.8633615786556698E-2</v>
      </c>
      <c r="DF467" s="40">
        <v>5.6792725346285801E-2</v>
      </c>
      <c r="DG467" s="40">
        <v>8.4003377729410897E-2</v>
      </c>
      <c r="DH467" s="40">
        <v>4.0271155101801098E-2</v>
      </c>
      <c r="DI467" s="40">
        <v>1.4929109967640601E-2</v>
      </c>
      <c r="DJ467" s="40">
        <v>2.59951660671013E-2</v>
      </c>
      <c r="DK467" s="40">
        <v>2.5974870183410999E-2</v>
      </c>
      <c r="DL467" s="40">
        <v>-7.7032218059705504E-3</v>
      </c>
      <c r="DM467" s="40">
        <v>2.5273711401929601E-2</v>
      </c>
      <c r="DN467" s="40">
        <v>4.0938504481633699E-2</v>
      </c>
      <c r="DO467" s="40">
        <v>0.24566428689561601</v>
      </c>
      <c r="DP467" s="40">
        <v>0.28432787192352699</v>
      </c>
      <c r="DQ467" s="40">
        <v>0.36243737744341997</v>
      </c>
      <c r="DR467" s="40">
        <v>0.46449166553579002</v>
      </c>
      <c r="DS467" s="40">
        <v>0.400031210003025</v>
      </c>
      <c r="DT467" s="40">
        <v>1.3663276303335199E-2</v>
      </c>
      <c r="DU467" s="40">
        <v>-8.8387454105560495E-2</v>
      </c>
      <c r="DV467" s="40">
        <v>1.8002920547617499E-2</v>
      </c>
      <c r="DW467" s="40">
        <v>-3.4403040949687901E-2</v>
      </c>
      <c r="DX467" s="40">
        <v>-6.4176281014301602E-3</v>
      </c>
      <c r="DY467" s="40">
        <v>4.6013936452724002E-2</v>
      </c>
      <c r="DZ467" s="40">
        <v>2.9262185114089199E-2</v>
      </c>
      <c r="EA467" s="40">
        <v>6.2575401788839094E-2</v>
      </c>
      <c r="EB467" s="40">
        <v>5.2638489369812497E-2</v>
      </c>
      <c r="EC467" s="40">
        <v>5.27533942380096E-2</v>
      </c>
      <c r="ED467" s="40">
        <v>7.4210971957562405E-2</v>
      </c>
      <c r="EE467" s="40">
        <v>0.107036112915049</v>
      </c>
      <c r="EF467" s="40">
        <v>6.5810490795818299E-2</v>
      </c>
      <c r="EG467" s="40">
        <v>4.1110979273569499E-2</v>
      </c>
      <c r="EH467" s="40">
        <v>4.7884571330763299E-2</v>
      </c>
      <c r="EI467" s="40">
        <v>4.53283812806645E-2</v>
      </c>
      <c r="EJ467" s="40">
        <v>2.8357394473296298E-3</v>
      </c>
      <c r="EK467" s="40">
        <v>3.5606140078556697E-2</v>
      </c>
      <c r="EL467" s="40">
        <v>7.0461344235850501E-2</v>
      </c>
      <c r="EM467" s="40">
        <v>0.28631142434648099</v>
      </c>
      <c r="EN467" s="40">
        <v>0.32500598892162202</v>
      </c>
      <c r="EO467" s="40">
        <v>0.40000856690526398</v>
      </c>
      <c r="EP467" s="40">
        <v>0.51136877736695496</v>
      </c>
      <c r="EQ467" s="40">
        <v>0.44338632733486599</v>
      </c>
      <c r="ER467" s="40">
        <v>6.325615817961E-2</v>
      </c>
      <c r="ES467" s="40">
        <v>-5.0482526845233099E-2</v>
      </c>
      <c r="ET467" s="40">
        <v>5.76143136061237E-2</v>
      </c>
      <c r="EU467" s="40">
        <v>-2.8962196647783099E-3</v>
      </c>
      <c r="EV467" s="40">
        <v>1.8818366891370002E-2</v>
      </c>
      <c r="EW467" s="40">
        <v>61.424206689536902</v>
      </c>
      <c r="EX467" s="40">
        <v>60.341552315608901</v>
      </c>
      <c r="EY467" s="40">
        <v>58.92506432247</v>
      </c>
      <c r="EZ467" s="40">
        <v>57.472341337907402</v>
      </c>
      <c r="FA467" s="40">
        <v>56.622963121783897</v>
      </c>
      <c r="FB467" s="40">
        <v>55.871140651800999</v>
      </c>
      <c r="FC467" s="40">
        <v>54.737135506003398</v>
      </c>
      <c r="FD467" s="40">
        <v>54.7630789022298</v>
      </c>
      <c r="FE467" s="40">
        <v>60.507289879931399</v>
      </c>
      <c r="FF467" s="40">
        <v>65.442645797598601</v>
      </c>
      <c r="FG467" s="40">
        <v>72.203151801029193</v>
      </c>
      <c r="FH467" s="40">
        <v>78.984991423670706</v>
      </c>
      <c r="FI467" s="40">
        <v>85.959048027444297</v>
      </c>
      <c r="FJ467" s="40">
        <v>90.287521440823298</v>
      </c>
      <c r="FK467" s="40">
        <v>92.453044596912505</v>
      </c>
      <c r="FL467" s="40">
        <v>94.579116638078901</v>
      </c>
      <c r="FM467" s="40">
        <v>94.312071183533405</v>
      </c>
      <c r="FN467" s="40">
        <v>93.264686963979401</v>
      </c>
      <c r="FO467" s="40">
        <v>89.498391938250407</v>
      </c>
      <c r="FP467" s="40">
        <v>84.216016295025696</v>
      </c>
      <c r="FQ467" s="40">
        <v>77.1760291595197</v>
      </c>
      <c r="FR467" s="40">
        <v>71.793310463121799</v>
      </c>
      <c r="FS467" s="40">
        <v>67.343374785591806</v>
      </c>
      <c r="FT467" s="40">
        <v>65.141187821612306</v>
      </c>
      <c r="FU467" s="40">
        <v>2.74557347554918E-2</v>
      </c>
      <c r="FV467" s="40">
        <v>0</v>
      </c>
      <c r="FW467" s="40">
        <v>0</v>
      </c>
      <c r="FX467" s="41">
        <v>1</v>
      </c>
      <c r="FY467" s="22"/>
      <c r="FZ467" s="22"/>
    </row>
    <row r="468" spans="1:182" x14ac:dyDescent="0.2">
      <c r="A468" t="s">
        <v>42</v>
      </c>
      <c r="B468" t="s">
        <v>58</v>
      </c>
      <c r="C468" t="s">
        <v>3</v>
      </c>
      <c r="D468" t="s">
        <v>226</v>
      </c>
      <c r="E468" t="s">
        <v>77</v>
      </c>
      <c r="F468" s="22" t="s">
        <v>77</v>
      </c>
      <c r="G468" s="35">
        <v>43703</v>
      </c>
      <c r="H468" s="40">
        <v>1723</v>
      </c>
      <c r="I468" s="40">
        <v>1.2097299455767301</v>
      </c>
      <c r="J468" s="40">
        <v>1.0918073845458001</v>
      </c>
      <c r="K468" s="40">
        <v>1.0162238505238601</v>
      </c>
      <c r="L468" s="40">
        <v>0.979124230056307</v>
      </c>
      <c r="M468" s="40">
        <v>0.98853295332636903</v>
      </c>
      <c r="N468" s="40">
        <v>1.06465812999214</v>
      </c>
      <c r="O468" s="40">
        <v>1.1959040612242</v>
      </c>
      <c r="P468" s="40">
        <v>1.3130228219498401</v>
      </c>
      <c r="Q468" s="40">
        <v>1.36682829595106</v>
      </c>
      <c r="R468" s="40">
        <v>1.3998442217901299</v>
      </c>
      <c r="S468" s="40">
        <v>1.4427880685232199</v>
      </c>
      <c r="T468" s="40">
        <v>1.5138559663536599</v>
      </c>
      <c r="U468" s="40">
        <v>1.62567305233677</v>
      </c>
      <c r="V468" s="40">
        <v>1.75887238557186</v>
      </c>
      <c r="W468" s="40">
        <v>1.8850548643009399</v>
      </c>
      <c r="X468" s="40">
        <v>2.0799366008044302</v>
      </c>
      <c r="Y468" s="40">
        <v>2.2611413044997799</v>
      </c>
      <c r="Z468" s="40">
        <v>2.4315851538698001</v>
      </c>
      <c r="AA468" s="40">
        <v>2.4944277897320202</v>
      </c>
      <c r="AB468" s="40">
        <v>2.41087222325321</v>
      </c>
      <c r="AC468" s="40">
        <v>2.23891399468202</v>
      </c>
      <c r="AD468" s="40">
        <v>2.1078398338306701</v>
      </c>
      <c r="AE468" s="40">
        <v>1.7423552480095901</v>
      </c>
      <c r="AF468" s="40">
        <v>1.4386354365412499</v>
      </c>
      <c r="AG468" s="40">
        <v>-3.2037655772795E-2</v>
      </c>
      <c r="AH468" s="40">
        <v>-1.4333722471903201E-2</v>
      </c>
      <c r="AI468" s="40">
        <v>7.2702156378162599E-3</v>
      </c>
      <c r="AJ468" s="40">
        <v>1.19119171968193E-2</v>
      </c>
      <c r="AK468" s="40">
        <v>4.6974740453310402E-3</v>
      </c>
      <c r="AL468" s="40">
        <v>2.43968869662393E-2</v>
      </c>
      <c r="AM468" s="40">
        <v>2.7578847423507399E-2</v>
      </c>
      <c r="AN468" s="40">
        <v>-2.9694718628252698E-2</v>
      </c>
      <c r="AO468" s="40">
        <v>-4.8639340976918799E-2</v>
      </c>
      <c r="AP468" s="40">
        <v>-2.8336933449817498E-4</v>
      </c>
      <c r="AQ468" s="40">
        <v>-1.0737033124604301E-2</v>
      </c>
      <c r="AR468" s="40">
        <v>-3.1664041449665802E-2</v>
      </c>
      <c r="AS468" s="40">
        <v>-8.0230452025448695E-4</v>
      </c>
      <c r="AT468" s="40">
        <v>-3.6058973814881302E-2</v>
      </c>
      <c r="AU468" s="40">
        <v>8.8959980145253706E-2</v>
      </c>
      <c r="AV468" s="40">
        <v>9.9487321211475604E-2</v>
      </c>
      <c r="AW468" s="40">
        <v>0.143257360013677</v>
      </c>
      <c r="AX468" s="40">
        <v>0.226365267140687</v>
      </c>
      <c r="AY468" s="40">
        <v>0.23173990979198</v>
      </c>
      <c r="AZ468" s="40">
        <v>-7.5317213189355706E-2</v>
      </c>
      <c r="BA468" s="40">
        <v>-9.6972072421934299E-2</v>
      </c>
      <c r="BB468" s="40">
        <v>-1.6281871517629901E-2</v>
      </c>
      <c r="BC468" s="40">
        <v>-8.1743670757954301E-2</v>
      </c>
      <c r="BD468" s="40">
        <v>-5.9655218957951499E-2</v>
      </c>
      <c r="BE468" s="40">
        <v>-9.1689819304199595E-3</v>
      </c>
      <c r="BF468" s="40">
        <v>-1.4853311553755699E-4</v>
      </c>
      <c r="BG468" s="40">
        <v>2.3652056991206299E-2</v>
      </c>
      <c r="BH468" s="40">
        <v>2.25675032691969E-2</v>
      </c>
      <c r="BI468" s="40">
        <v>1.8055909021093601E-2</v>
      </c>
      <c r="BJ468" s="40">
        <v>3.9831230058919503E-2</v>
      </c>
      <c r="BK468" s="40">
        <v>4.8958300101550702E-2</v>
      </c>
      <c r="BL468" s="40">
        <v>-5.1187908787388402E-3</v>
      </c>
      <c r="BM468" s="40">
        <v>-2.4533225589324099E-2</v>
      </c>
      <c r="BN468" s="40">
        <v>1.7667564661564501E-2</v>
      </c>
      <c r="BO468" s="40">
        <v>7.7799469051857001E-3</v>
      </c>
      <c r="BP468" s="40">
        <v>-2.1484248316600601E-2</v>
      </c>
      <c r="BQ468" s="40">
        <v>9.3700566064132806E-3</v>
      </c>
      <c r="BR468" s="40">
        <v>-5.2622497812207696E-3</v>
      </c>
      <c r="BS468" s="40">
        <v>0.12083275098693499</v>
      </c>
      <c r="BT468" s="40">
        <v>0.12809477979058101</v>
      </c>
      <c r="BU468" s="40">
        <v>0.17381348906591401</v>
      </c>
      <c r="BV468" s="40">
        <v>0.26100351022228901</v>
      </c>
      <c r="BW468" s="40">
        <v>0.26804092903724003</v>
      </c>
      <c r="BX468" s="40">
        <v>-3.5285220107822299E-2</v>
      </c>
      <c r="BY468" s="40">
        <v>-6.5560556751238203E-2</v>
      </c>
      <c r="BZ468" s="40">
        <v>1.19914027673911E-2</v>
      </c>
      <c r="CA468" s="40">
        <v>-5.5730724224578698E-2</v>
      </c>
      <c r="CB468" s="40">
        <v>-3.2037755654307699E-2</v>
      </c>
      <c r="CC468" s="40">
        <v>6.6697919086532104E-3</v>
      </c>
      <c r="CD468" s="40">
        <v>9.6760858207641E-3</v>
      </c>
      <c r="CE468" s="40">
        <v>3.4998070409051903E-2</v>
      </c>
      <c r="CF468" s="40">
        <v>2.99475297231332E-2</v>
      </c>
      <c r="CG468" s="40">
        <v>2.7307920391906701E-2</v>
      </c>
      <c r="CH468" s="40">
        <v>5.0521009067732998E-2</v>
      </c>
      <c r="CI468" s="40">
        <v>6.3765643898777494E-2</v>
      </c>
      <c r="CJ468" s="40">
        <v>1.19024218156623E-2</v>
      </c>
      <c r="CK468" s="40">
        <v>-7.8374035056129592E-3</v>
      </c>
      <c r="CL468" s="40">
        <v>3.01003268638452E-2</v>
      </c>
      <c r="CM468" s="40">
        <v>2.0604750866096901E-2</v>
      </c>
      <c r="CN468" s="40">
        <v>-1.44337546030384E-2</v>
      </c>
      <c r="CO468" s="40">
        <v>1.6415402934984499E-2</v>
      </c>
      <c r="CP468" s="40">
        <v>1.6067467469355098E-2</v>
      </c>
      <c r="CQ468" s="40">
        <v>0.14290773497881701</v>
      </c>
      <c r="CR468" s="40">
        <v>0.14790821845642599</v>
      </c>
      <c r="CS468" s="40">
        <v>0.19497657096527399</v>
      </c>
      <c r="CT468" s="40">
        <v>0.284993851863165</v>
      </c>
      <c r="CU468" s="40">
        <v>0.29318290438380001</v>
      </c>
      <c r="CV468" s="40">
        <v>-7.5591836478129497E-3</v>
      </c>
      <c r="CW468" s="40">
        <v>-4.3805036685672899E-2</v>
      </c>
      <c r="CX468" s="40">
        <v>3.15733864091685E-2</v>
      </c>
      <c r="CY468" s="40">
        <v>-3.7714236698022201E-2</v>
      </c>
      <c r="CZ468" s="40">
        <v>-1.2909984700454799E-2</v>
      </c>
      <c r="DA468" s="40">
        <v>2.2508565747726399E-2</v>
      </c>
      <c r="DB468" s="40">
        <v>1.95007047570658E-2</v>
      </c>
      <c r="DC468" s="40">
        <v>4.6344083826897503E-2</v>
      </c>
      <c r="DD468" s="40">
        <v>3.7327556177069503E-2</v>
      </c>
      <c r="DE468" s="40">
        <v>3.6559931762719801E-2</v>
      </c>
      <c r="DF468" s="40">
        <v>6.1210788076546403E-2</v>
      </c>
      <c r="DG468" s="40">
        <v>7.8572987696004404E-2</v>
      </c>
      <c r="DH468" s="40">
        <v>2.8923634510063401E-2</v>
      </c>
      <c r="DI468" s="40">
        <v>8.8584185780982393E-3</v>
      </c>
      <c r="DJ468" s="40">
        <v>4.25330890661259E-2</v>
      </c>
      <c r="DK468" s="40">
        <v>3.3429554827008198E-2</v>
      </c>
      <c r="DL468" s="40">
        <v>-7.3832608894762201E-3</v>
      </c>
      <c r="DM468" s="40">
        <v>2.3460749263555802E-2</v>
      </c>
      <c r="DN468" s="40">
        <v>3.73971847199309E-2</v>
      </c>
      <c r="DO468" s="40">
        <v>0.16498271897069899</v>
      </c>
      <c r="DP468" s="40">
        <v>0.167721657122271</v>
      </c>
      <c r="DQ468" s="40">
        <v>0.21613965286463299</v>
      </c>
      <c r="DR468" s="40">
        <v>0.30898419350404099</v>
      </c>
      <c r="DS468" s="40">
        <v>0.31832487973036</v>
      </c>
      <c r="DT468" s="40">
        <v>2.0166852812196399E-2</v>
      </c>
      <c r="DU468" s="40">
        <v>-2.2049516620107599E-2</v>
      </c>
      <c r="DV468" s="40">
        <v>5.1155370050945802E-2</v>
      </c>
      <c r="DW468" s="40">
        <v>-1.96977491714657E-2</v>
      </c>
      <c r="DX468" s="40">
        <v>6.2177862533980902E-3</v>
      </c>
      <c r="DY468" s="40">
        <v>4.5377239590101398E-2</v>
      </c>
      <c r="DZ468" s="40">
        <v>3.3685894113431501E-2</v>
      </c>
      <c r="EA468" s="40">
        <v>6.2725925180287606E-2</v>
      </c>
      <c r="EB468" s="40">
        <v>4.7983142249447198E-2</v>
      </c>
      <c r="EC468" s="40">
        <v>4.9918366738482399E-2</v>
      </c>
      <c r="ED468" s="40">
        <v>7.6645131169226596E-2</v>
      </c>
      <c r="EE468" s="40">
        <v>9.9952440374047699E-2</v>
      </c>
      <c r="EF468" s="40">
        <v>5.3499562259577201E-2</v>
      </c>
      <c r="EG468" s="40">
        <v>3.2964533965692898E-2</v>
      </c>
      <c r="EH468" s="40">
        <v>6.0484023062188502E-2</v>
      </c>
      <c r="EI468" s="40">
        <v>5.19465348567981E-2</v>
      </c>
      <c r="EJ468" s="40">
        <v>2.7965322435889702E-3</v>
      </c>
      <c r="EK468" s="40">
        <v>3.36331103902235E-2</v>
      </c>
      <c r="EL468" s="40">
        <v>6.8193908753591506E-2</v>
      </c>
      <c r="EM468" s="40">
        <v>0.19685548981238099</v>
      </c>
      <c r="EN468" s="40">
        <v>0.19632911570137601</v>
      </c>
      <c r="EO468" s="40">
        <v>0.24669578191687</v>
      </c>
      <c r="EP468" s="40">
        <v>0.34362243658564301</v>
      </c>
      <c r="EQ468" s="40">
        <v>0.35462589897562002</v>
      </c>
      <c r="ER468" s="40">
        <v>6.0198845893729799E-2</v>
      </c>
      <c r="ES468" s="40">
        <v>9.3619990505885604E-3</v>
      </c>
      <c r="ET468" s="40">
        <v>7.9428644335966803E-2</v>
      </c>
      <c r="EU468" s="40">
        <v>6.31519736190985E-3</v>
      </c>
      <c r="EV468" s="40">
        <v>3.3835249557041903E-2</v>
      </c>
      <c r="EW468" s="40">
        <v>61.386462071525798</v>
      </c>
      <c r="EX468" s="40">
        <v>60.300395990595199</v>
      </c>
      <c r="EY468" s="40">
        <v>58.8732830095285</v>
      </c>
      <c r="EZ468" s="40">
        <v>57.397846801138499</v>
      </c>
      <c r="FA468" s="40">
        <v>56.550365053829999</v>
      </c>
      <c r="FB468" s="40">
        <v>55.802314070040801</v>
      </c>
      <c r="FC468" s="40">
        <v>54.6800519737656</v>
      </c>
      <c r="FD468" s="40">
        <v>54.716928597945802</v>
      </c>
      <c r="FE468" s="40">
        <v>60.503279297116698</v>
      </c>
      <c r="FF468" s="40">
        <v>65.452604875634194</v>
      </c>
      <c r="FG468" s="40">
        <v>72.210184383120904</v>
      </c>
      <c r="FH468" s="40">
        <v>78.983479767355504</v>
      </c>
      <c r="FI468" s="40">
        <v>85.970610073010803</v>
      </c>
      <c r="FJ468" s="40">
        <v>90.298663531741099</v>
      </c>
      <c r="FK468" s="40">
        <v>92.449325578517502</v>
      </c>
      <c r="FL468" s="40">
        <v>94.616384110877405</v>
      </c>
      <c r="FM468" s="40">
        <v>94.361465165202304</v>
      </c>
      <c r="FN468" s="40">
        <v>93.317906199727801</v>
      </c>
      <c r="FO468" s="40">
        <v>89.531802994678898</v>
      </c>
      <c r="FP468" s="40">
        <v>84.248979086746701</v>
      </c>
      <c r="FQ468" s="40">
        <v>77.252072763271897</v>
      </c>
      <c r="FR468" s="40">
        <v>71.860537062244802</v>
      </c>
      <c r="FS468" s="40">
        <v>67.367343150600206</v>
      </c>
      <c r="FT468" s="40">
        <v>65.153817596832099</v>
      </c>
      <c r="FU468" s="40">
        <v>2.4832008072691002E-2</v>
      </c>
      <c r="FV468" s="40">
        <v>0</v>
      </c>
      <c r="FW468" s="40">
        <v>0</v>
      </c>
      <c r="FX468" s="41">
        <v>1</v>
      </c>
      <c r="FY468" s="22"/>
      <c r="FZ468" s="22"/>
    </row>
    <row r="469" spans="1:182" x14ac:dyDescent="0.2">
      <c r="A469" t="s">
        <v>42</v>
      </c>
      <c r="B469" t="s">
        <v>58</v>
      </c>
      <c r="C469" t="s">
        <v>3</v>
      </c>
      <c r="D469" t="s">
        <v>226</v>
      </c>
      <c r="E469" t="s">
        <v>77</v>
      </c>
      <c r="F469" s="22" t="s">
        <v>78</v>
      </c>
      <c r="G469" s="35">
        <v>43703</v>
      </c>
      <c r="H469" s="40">
        <v>289</v>
      </c>
      <c r="I469" s="40">
        <v>0.162451671705239</v>
      </c>
      <c r="J469" s="40">
        <v>0.14635483441949501</v>
      </c>
      <c r="K469" s="40">
        <v>0.13541139026955701</v>
      </c>
      <c r="L469" s="40">
        <v>0.129690969173124</v>
      </c>
      <c r="M469" s="40">
        <v>0.129654075101371</v>
      </c>
      <c r="N469" s="40">
        <v>0.13985891240715001</v>
      </c>
      <c r="O469" s="40">
        <v>0.15468209986668899</v>
      </c>
      <c r="P469" s="40">
        <v>0.17565851995044299</v>
      </c>
      <c r="Q469" s="40">
        <v>0.19016157255324101</v>
      </c>
      <c r="R469" s="40">
        <v>0.20004029073438201</v>
      </c>
      <c r="S469" s="40">
        <v>0.216309945822969</v>
      </c>
      <c r="T469" s="40">
        <v>0.232572895067307</v>
      </c>
      <c r="U469" s="40">
        <v>0.25590942237731501</v>
      </c>
      <c r="V469" s="40">
        <v>0.30228929656751302</v>
      </c>
      <c r="W469" s="40">
        <v>0.34676751869726502</v>
      </c>
      <c r="X469" s="40">
        <v>0.40433632471236203</v>
      </c>
      <c r="Y469" s="40">
        <v>0.45183625459916299</v>
      </c>
      <c r="Z469" s="40">
        <v>0.48111174277259999</v>
      </c>
      <c r="AA469" s="40">
        <v>0.467230636259309</v>
      </c>
      <c r="AB469" s="40">
        <v>0.43428030224188002</v>
      </c>
      <c r="AC469" s="40">
        <v>0.37276015464374501</v>
      </c>
      <c r="AD469" s="40">
        <v>0.32243808918994799</v>
      </c>
      <c r="AE469" s="40">
        <v>0.253110775281711</v>
      </c>
      <c r="AF469" s="40">
        <v>0.19950605767086901</v>
      </c>
      <c r="AG469" s="40">
        <v>-1.5912520864070301E-2</v>
      </c>
      <c r="AH469" s="40">
        <v>-1.8067253220727601E-2</v>
      </c>
      <c r="AI469" s="40">
        <v>-1.0337735241146499E-2</v>
      </c>
      <c r="AJ469" s="40">
        <v>-4.0937954615575499E-3</v>
      </c>
      <c r="AK469" s="40">
        <v>-5.7409063300348402E-3</v>
      </c>
      <c r="AL469" s="40">
        <v>-1.6091150782444202E-2</v>
      </c>
      <c r="AM469" s="40">
        <v>-5.1016747542865703E-3</v>
      </c>
      <c r="AN469" s="40">
        <v>5.2134941982733799E-4</v>
      </c>
      <c r="AO469" s="40">
        <v>-9.6696890936871106E-3</v>
      </c>
      <c r="AP469" s="40">
        <v>-3.1779255093111303E-2</v>
      </c>
      <c r="AQ469" s="40">
        <v>-1.77696873949219E-2</v>
      </c>
      <c r="AR469" s="40">
        <v>-8.1684327225620794E-3</v>
      </c>
      <c r="AS469" s="40">
        <v>-4.4385118760251301E-3</v>
      </c>
      <c r="AT469" s="40">
        <v>-1.48629050839943E-2</v>
      </c>
      <c r="AU469" s="40">
        <v>3.8705997080250597E-2</v>
      </c>
      <c r="AV469" s="40">
        <v>7.3717069803745802E-2</v>
      </c>
      <c r="AW469" s="40">
        <v>9.6075765769606997E-2</v>
      </c>
      <c r="AX469" s="40">
        <v>9.6915263476690799E-2</v>
      </c>
      <c r="AY469" s="40">
        <v>4.7636085792062001E-2</v>
      </c>
      <c r="AZ469" s="40">
        <v>-4.2104236824515202E-2</v>
      </c>
      <c r="BA469" s="40">
        <v>-0.103984385367291</v>
      </c>
      <c r="BB469" s="40">
        <v>-7.1181534896097506E-2</v>
      </c>
      <c r="BC469" s="40">
        <v>-3.7350682714404497E-2</v>
      </c>
      <c r="BD469" s="40">
        <v>-2.8161043863841599E-2</v>
      </c>
      <c r="BE469" s="40">
        <v>-9.6689405149884208E-3</v>
      </c>
      <c r="BF469" s="40">
        <v>-1.1862337003997501E-2</v>
      </c>
      <c r="BG469" s="40">
        <v>-5.1925394837253301E-3</v>
      </c>
      <c r="BH469" s="40">
        <v>-5.7940198560811303E-4</v>
      </c>
      <c r="BI469" s="40">
        <v>-1.86927391490832E-3</v>
      </c>
      <c r="BJ469" s="40">
        <v>-9.4776267500379305E-3</v>
      </c>
      <c r="BK469" s="40">
        <v>-9.4624446682062805E-5</v>
      </c>
      <c r="BL469" s="40">
        <v>5.58307826178976E-3</v>
      </c>
      <c r="BM469" s="40">
        <v>-2.69381159608531E-3</v>
      </c>
      <c r="BN469" s="40">
        <v>-2.4637426454893901E-2</v>
      </c>
      <c r="BO469" s="40">
        <v>-1.12706444935287E-2</v>
      </c>
      <c r="BP469" s="40">
        <v>-4.0971543552768101E-3</v>
      </c>
      <c r="BQ469" s="40">
        <v>-5.6934956501669904E-4</v>
      </c>
      <c r="BR469" s="40">
        <v>-3.5488500078529601E-3</v>
      </c>
      <c r="BS469" s="40">
        <v>5.5816250540961003E-2</v>
      </c>
      <c r="BT469" s="40">
        <v>8.8511473836910895E-2</v>
      </c>
      <c r="BU469" s="40">
        <v>0.111427937163463</v>
      </c>
      <c r="BV469" s="40">
        <v>0.114710370395763</v>
      </c>
      <c r="BW469" s="40">
        <v>6.0442837778233803E-2</v>
      </c>
      <c r="BX469" s="40">
        <v>-2.5444571020457701E-2</v>
      </c>
      <c r="BY469" s="40">
        <v>-8.1136661499796606E-2</v>
      </c>
      <c r="BZ469" s="40">
        <v>-4.97670633999302E-2</v>
      </c>
      <c r="CA469" s="40">
        <v>-2.6230873090709199E-2</v>
      </c>
      <c r="CB469" s="40">
        <v>-1.9020024895411599E-2</v>
      </c>
      <c r="CC469" s="40">
        <v>-5.3446557848459897E-3</v>
      </c>
      <c r="CD469" s="40">
        <v>-7.5648309341405998E-3</v>
      </c>
      <c r="CE469" s="40">
        <v>-1.6289925757910701E-3</v>
      </c>
      <c r="CF469" s="40">
        <v>1.8546562300429401E-3</v>
      </c>
      <c r="CG469" s="40">
        <v>8.1220690177051795E-4</v>
      </c>
      <c r="CH469" s="40">
        <v>-4.8971201517734198E-3</v>
      </c>
      <c r="CI469" s="40">
        <v>3.3732433435375302E-3</v>
      </c>
      <c r="CJ469" s="40">
        <v>9.0888162383400608E-3</v>
      </c>
      <c r="CK469" s="40">
        <v>2.1376599083471402E-3</v>
      </c>
      <c r="CL469" s="40">
        <v>-1.9691017696003E-2</v>
      </c>
      <c r="CM469" s="40">
        <v>-6.7694271778632898E-3</v>
      </c>
      <c r="CN469" s="40">
        <v>-1.2773993603083099E-3</v>
      </c>
      <c r="CO469" s="40">
        <v>2.1104204650745501E-3</v>
      </c>
      <c r="CP469" s="40">
        <v>4.2872300722156201E-3</v>
      </c>
      <c r="CQ469" s="40">
        <v>6.7666759965396603E-2</v>
      </c>
      <c r="CR469" s="40">
        <v>9.8758033002531498E-2</v>
      </c>
      <c r="CS469" s="40">
        <v>0.122060804303988</v>
      </c>
      <c r="CT469" s="40">
        <v>0.127035207239211</v>
      </c>
      <c r="CU469" s="40">
        <v>6.9312755191031694E-2</v>
      </c>
      <c r="CV469" s="40">
        <v>-1.39061372344082E-2</v>
      </c>
      <c r="CW469" s="40">
        <v>-6.5312397549506296E-2</v>
      </c>
      <c r="CX469" s="40">
        <v>-3.4935465675947498E-2</v>
      </c>
      <c r="CY469" s="40">
        <v>-1.85293268192806E-2</v>
      </c>
      <c r="CZ469" s="40">
        <v>-1.2688983003889201E-2</v>
      </c>
      <c r="DA469" s="40">
        <v>-1.02037105470356E-3</v>
      </c>
      <c r="DB469" s="40">
        <v>-3.26732486428369E-3</v>
      </c>
      <c r="DC469" s="40">
        <v>1.9345543321431899E-3</v>
      </c>
      <c r="DD469" s="40">
        <v>4.2887144456939998E-3</v>
      </c>
      <c r="DE469" s="40">
        <v>3.49368771844935E-3</v>
      </c>
      <c r="DF469" s="40">
        <v>-3.1661355350891902E-4</v>
      </c>
      <c r="DG469" s="40">
        <v>6.8411111337571204E-3</v>
      </c>
      <c r="DH469" s="40">
        <v>1.25945542148904E-2</v>
      </c>
      <c r="DI469" s="40">
        <v>6.9691314127796004E-3</v>
      </c>
      <c r="DJ469" s="40">
        <v>-1.4744608937112101E-2</v>
      </c>
      <c r="DK469" s="40">
        <v>-2.2682098621979101E-3</v>
      </c>
      <c r="DL469" s="40">
        <v>1.5423556346601901E-3</v>
      </c>
      <c r="DM469" s="40">
        <v>4.7901904951657996E-3</v>
      </c>
      <c r="DN469" s="40">
        <v>1.2123310152284201E-2</v>
      </c>
      <c r="DO469" s="40">
        <v>7.9517269389832307E-2</v>
      </c>
      <c r="DP469" s="40">
        <v>0.109004592168152</v>
      </c>
      <c r="DQ469" s="40">
        <v>0.132693671444513</v>
      </c>
      <c r="DR469" s="40">
        <v>0.13936004408266001</v>
      </c>
      <c r="DS469" s="40">
        <v>7.8182672603829495E-2</v>
      </c>
      <c r="DT469" s="40">
        <v>-2.3677034483587001E-3</v>
      </c>
      <c r="DU469" s="40">
        <v>-4.9488133599216097E-2</v>
      </c>
      <c r="DV469" s="40">
        <v>-2.0103867951964699E-2</v>
      </c>
      <c r="DW469" s="40">
        <v>-1.0827780547852E-2</v>
      </c>
      <c r="DX469" s="40">
        <v>-6.3579411123667199E-3</v>
      </c>
      <c r="DY469" s="40">
        <v>5.2232092943783502E-3</v>
      </c>
      <c r="DZ469" s="40">
        <v>2.9375913524463601E-3</v>
      </c>
      <c r="EA469" s="40">
        <v>7.0797500895643604E-3</v>
      </c>
      <c r="EB469" s="40">
        <v>7.8031079216434301E-3</v>
      </c>
      <c r="EC469" s="40">
        <v>7.3653201335758802E-3</v>
      </c>
      <c r="ED469" s="40">
        <v>6.2969104788973204E-3</v>
      </c>
      <c r="EE469" s="40">
        <v>1.1848161441361599E-2</v>
      </c>
      <c r="EF469" s="40">
        <v>1.7656283056852799E-2</v>
      </c>
      <c r="EG469" s="40">
        <v>1.3945008910381401E-2</v>
      </c>
      <c r="EH469" s="40">
        <v>-7.6027802988946598E-3</v>
      </c>
      <c r="EI469" s="40">
        <v>4.2308330391953699E-3</v>
      </c>
      <c r="EJ469" s="40">
        <v>5.6136340019454596E-3</v>
      </c>
      <c r="EK469" s="40">
        <v>8.6593528061742406E-3</v>
      </c>
      <c r="EL469" s="40">
        <v>2.3437365228425499E-2</v>
      </c>
      <c r="EM469" s="40">
        <v>9.6627522850542602E-2</v>
      </c>
      <c r="EN469" s="40">
        <v>0.123798996201317</v>
      </c>
      <c r="EO469" s="40">
        <v>0.148045842838369</v>
      </c>
      <c r="EP469" s="40">
        <v>0.157155151001732</v>
      </c>
      <c r="EQ469" s="40">
        <v>9.0989424590001297E-2</v>
      </c>
      <c r="ER469" s="40">
        <v>1.42919623556987E-2</v>
      </c>
      <c r="ES469" s="40">
        <v>-2.66404097317215E-2</v>
      </c>
      <c r="ET469" s="40">
        <v>1.3106035442025301E-3</v>
      </c>
      <c r="EU469" s="40">
        <v>2.9202907584331402E-4</v>
      </c>
      <c r="EV469" s="40">
        <v>2.7830778560632499E-3</v>
      </c>
      <c r="EW469" s="40">
        <v>61.736916150816</v>
      </c>
      <c r="EX469" s="40">
        <v>60.651941474395002</v>
      </c>
      <c r="EY469" s="40">
        <v>59.243669105233501</v>
      </c>
      <c r="EZ469" s="40">
        <v>57.8072594259989</v>
      </c>
      <c r="FA469" s="40">
        <v>56.9316263365222</v>
      </c>
      <c r="FB469" s="40">
        <v>56.158413055711897</v>
      </c>
      <c r="FC469" s="40">
        <v>54.9932470455824</v>
      </c>
      <c r="FD469" s="40">
        <v>55.009848058525598</v>
      </c>
      <c r="FE469" s="40">
        <v>60.693866066403999</v>
      </c>
      <c r="FF469" s="40">
        <v>65.590602138435599</v>
      </c>
      <c r="FG469" s="40">
        <v>72.350872256612305</v>
      </c>
      <c r="FH469" s="40">
        <v>79.184580754079903</v>
      </c>
      <c r="FI469" s="40">
        <v>86.1589758019133</v>
      </c>
      <c r="FJ469" s="40">
        <v>90.494091164884594</v>
      </c>
      <c r="FK469" s="40">
        <v>92.734102419808707</v>
      </c>
      <c r="FL469" s="40">
        <v>94.8227349465391</v>
      </c>
      <c r="FM469" s="40">
        <v>94.544738323016304</v>
      </c>
      <c r="FN469" s="40">
        <v>93.528418683173896</v>
      </c>
      <c r="FO469" s="40">
        <v>89.809791783905496</v>
      </c>
      <c r="FP469" s="40">
        <v>84.549521665728804</v>
      </c>
      <c r="FQ469" s="40">
        <v>77.423185143500305</v>
      </c>
      <c r="FR469" s="40">
        <v>72.020821609454103</v>
      </c>
      <c r="FS469" s="40">
        <v>67.602982554867793</v>
      </c>
      <c r="FT469" s="40">
        <v>65.370005627462007</v>
      </c>
      <c r="FU469" s="40">
        <v>7.1163402121109207E-2</v>
      </c>
      <c r="FV469" s="40">
        <v>0</v>
      </c>
      <c r="FW469" s="40">
        <v>0</v>
      </c>
      <c r="FX469" s="41">
        <v>1</v>
      </c>
      <c r="FY469" s="22"/>
      <c r="FZ469" s="22"/>
    </row>
    <row r="470" spans="1:182" x14ac:dyDescent="0.2">
      <c r="A470" t="s">
        <v>42</v>
      </c>
      <c r="B470" t="s">
        <v>58</v>
      </c>
      <c r="C470" t="s">
        <v>3</v>
      </c>
      <c r="D470" t="s">
        <v>226</v>
      </c>
      <c r="E470" t="s">
        <v>78</v>
      </c>
      <c r="F470" s="22" t="s">
        <v>1</v>
      </c>
      <c r="G470" s="35">
        <v>43703</v>
      </c>
      <c r="H470" s="40">
        <v>797</v>
      </c>
      <c r="I470" s="40">
        <v>0.52623955019906299</v>
      </c>
      <c r="J470" s="40">
        <v>0.471439525730522</v>
      </c>
      <c r="K470" s="40">
        <v>0.43164432898459398</v>
      </c>
      <c r="L470" s="40">
        <v>0.414176804093283</v>
      </c>
      <c r="M470" s="40">
        <v>0.41123327553844902</v>
      </c>
      <c r="N470" s="40">
        <v>0.42647670433249302</v>
      </c>
      <c r="O470" s="40">
        <v>0.47680233496922497</v>
      </c>
      <c r="P470" s="40">
        <v>0.50505499968885403</v>
      </c>
      <c r="Q470" s="40">
        <v>0.51349966797178703</v>
      </c>
      <c r="R470" s="40">
        <v>0.54046494699258796</v>
      </c>
      <c r="S470" s="40">
        <v>0.59288411546754505</v>
      </c>
      <c r="T470" s="40">
        <v>0.64575347703270602</v>
      </c>
      <c r="U470" s="40">
        <v>0.71599092525893004</v>
      </c>
      <c r="V470" s="40">
        <v>0.84103431857626998</v>
      </c>
      <c r="W470" s="40">
        <v>0.91508004137824095</v>
      </c>
      <c r="X470" s="40">
        <v>1.00874881717482</v>
      </c>
      <c r="Y470" s="40">
        <v>1.08927533453154</v>
      </c>
      <c r="Z470" s="40">
        <v>1.13787264197555</v>
      </c>
      <c r="AA470" s="40">
        <v>1.1232654623179701</v>
      </c>
      <c r="AB470" s="40">
        <v>1.07167943468259</v>
      </c>
      <c r="AC470" s="40">
        <v>1.01383097851765</v>
      </c>
      <c r="AD470" s="40">
        <v>0.93023393120782305</v>
      </c>
      <c r="AE470" s="40">
        <v>0.77679784448574096</v>
      </c>
      <c r="AF470" s="40">
        <v>0.63778218767209105</v>
      </c>
      <c r="AG470" s="40">
        <v>-2.8574997719874599E-2</v>
      </c>
      <c r="AH470" s="40">
        <v>-2.26467513096285E-2</v>
      </c>
      <c r="AI470" s="40">
        <v>-1.55887741841836E-2</v>
      </c>
      <c r="AJ470" s="40">
        <v>-1.83713802163359E-3</v>
      </c>
      <c r="AK470" s="40">
        <v>-1.80678484437393E-2</v>
      </c>
      <c r="AL470" s="40">
        <v>-3.3327127479580998E-3</v>
      </c>
      <c r="AM470" s="40">
        <v>-5.5950202558849099E-4</v>
      </c>
      <c r="AN470" s="40">
        <v>-2.2054025291318401E-2</v>
      </c>
      <c r="AO470" s="40">
        <v>-1.03545255362888E-2</v>
      </c>
      <c r="AP470" s="40">
        <v>-1.3896300725064601E-2</v>
      </c>
      <c r="AQ470" s="40">
        <v>-8.8560531137596397E-3</v>
      </c>
      <c r="AR470" s="40">
        <v>-1.7213944414027502E-2</v>
      </c>
      <c r="AS470" s="40">
        <v>-1.14704225478635E-2</v>
      </c>
      <c r="AT470" s="40">
        <v>1.30239903924651E-2</v>
      </c>
      <c r="AU470" s="40">
        <v>5.4477564002192398E-2</v>
      </c>
      <c r="AV470" s="40">
        <v>6.2592248182262097E-2</v>
      </c>
      <c r="AW470" s="40">
        <v>9.4020450883464002E-2</v>
      </c>
      <c r="AX470" s="40">
        <v>8.3474381886068302E-2</v>
      </c>
      <c r="AY470" s="40">
        <v>2.6779870980770299E-2</v>
      </c>
      <c r="AZ470" s="40">
        <v>-2.41240379904606E-2</v>
      </c>
      <c r="BA470" s="40">
        <v>-5.2328780702062198E-2</v>
      </c>
      <c r="BB470" s="40">
        <v>-3.8320114064425502E-2</v>
      </c>
      <c r="BC470" s="40">
        <v>-2.6069358549447599E-2</v>
      </c>
      <c r="BD470" s="40">
        <v>-3.3934500121385699E-2</v>
      </c>
      <c r="BE470" s="40">
        <v>-1.7962506295380799E-2</v>
      </c>
      <c r="BF470" s="40">
        <v>-1.24146105049531E-2</v>
      </c>
      <c r="BG470" s="40">
        <v>-6.7959911237796796E-3</v>
      </c>
      <c r="BH470" s="40">
        <v>6.3989120380152304E-3</v>
      </c>
      <c r="BI470" s="40">
        <v>-8.9179752556585896E-3</v>
      </c>
      <c r="BJ470" s="40">
        <v>5.7571879369211799E-3</v>
      </c>
      <c r="BK470" s="40">
        <v>7.5568510505605296E-3</v>
      </c>
      <c r="BL470" s="40">
        <v>-9.5687620812209204E-3</v>
      </c>
      <c r="BM470" s="40">
        <v>1.55349573154641E-3</v>
      </c>
      <c r="BN470" s="40">
        <v>4.9784300698002602E-4</v>
      </c>
      <c r="BO470" s="40">
        <v>1.6159318094160699E-3</v>
      </c>
      <c r="BP470" s="40">
        <v>-8.0556117428655198E-3</v>
      </c>
      <c r="BQ470" s="40">
        <v>-2.3695484555393098E-3</v>
      </c>
      <c r="BR470" s="40">
        <v>2.98928403040838E-2</v>
      </c>
      <c r="BS470" s="40">
        <v>6.9424833344997397E-2</v>
      </c>
      <c r="BT470" s="40">
        <v>7.7842375113653703E-2</v>
      </c>
      <c r="BU470" s="40">
        <v>0.112448663718303</v>
      </c>
      <c r="BV470" s="40">
        <v>0.103921941984321</v>
      </c>
      <c r="BW470" s="40">
        <v>5.32162930363832E-2</v>
      </c>
      <c r="BX470" s="40">
        <v>-2.9563358839784901E-4</v>
      </c>
      <c r="BY470" s="40">
        <v>-3.2721410915926202E-2</v>
      </c>
      <c r="BZ470" s="40">
        <v>-1.8074156097322901E-2</v>
      </c>
      <c r="CA470" s="40">
        <v>-1.1209046918882999E-2</v>
      </c>
      <c r="CB470" s="40">
        <v>-2.1553635003125401E-2</v>
      </c>
      <c r="CC470" s="40">
        <v>-1.0612327063291E-2</v>
      </c>
      <c r="CD470" s="40">
        <v>-5.3278609534987602E-3</v>
      </c>
      <c r="CE470" s="40">
        <v>-7.0613636133544302E-4</v>
      </c>
      <c r="CF470" s="40">
        <v>1.21031752200955E-2</v>
      </c>
      <c r="CG470" s="40">
        <v>-2.5808009585783702E-3</v>
      </c>
      <c r="CH470" s="40">
        <v>1.20528254609765E-2</v>
      </c>
      <c r="CI470" s="40">
        <v>1.3178212466498199E-2</v>
      </c>
      <c r="CJ470" s="40">
        <v>-9.2150681539053005E-4</v>
      </c>
      <c r="CK470" s="40">
        <v>9.8009549866007808E-3</v>
      </c>
      <c r="CL470" s="40">
        <v>1.04671831073455E-2</v>
      </c>
      <c r="CM470" s="40">
        <v>8.8687966667137293E-3</v>
      </c>
      <c r="CN470" s="40">
        <v>-1.71257843357308E-3</v>
      </c>
      <c r="CO470" s="40">
        <v>3.9336892170843997E-3</v>
      </c>
      <c r="CP470" s="40">
        <v>4.1576154365798999E-2</v>
      </c>
      <c r="CQ470" s="40">
        <v>7.9777266558405405E-2</v>
      </c>
      <c r="CR470" s="40">
        <v>8.8404566570330897E-2</v>
      </c>
      <c r="CS470" s="40">
        <v>0.12521198779039999</v>
      </c>
      <c r="CT470" s="40">
        <v>0.118083859819581</v>
      </c>
      <c r="CU470" s="40">
        <v>7.1526078419620498E-2</v>
      </c>
      <c r="CV470" s="40">
        <v>1.6207846712716599E-2</v>
      </c>
      <c r="CW470" s="40">
        <v>-1.91414063313914E-2</v>
      </c>
      <c r="CX470" s="40">
        <v>-4.05186728396267E-3</v>
      </c>
      <c r="CY470" s="40">
        <v>-9.1684035207589701E-4</v>
      </c>
      <c r="CZ470" s="40">
        <v>-1.29786855376766E-2</v>
      </c>
      <c r="DA470" s="40">
        <v>-3.26214783120113E-3</v>
      </c>
      <c r="DB470" s="40">
        <v>1.75888859795553E-3</v>
      </c>
      <c r="DC470" s="40">
        <v>5.3837184011087903E-3</v>
      </c>
      <c r="DD470" s="40">
        <v>1.7807438402175899E-2</v>
      </c>
      <c r="DE470" s="40">
        <v>3.7563733385018502E-3</v>
      </c>
      <c r="DF470" s="40">
        <v>1.8348462985031899E-2</v>
      </c>
      <c r="DG470" s="40">
        <v>1.8799573882435899E-2</v>
      </c>
      <c r="DH470" s="40">
        <v>7.7257484504398696E-3</v>
      </c>
      <c r="DI470" s="40">
        <v>1.8048414241655202E-2</v>
      </c>
      <c r="DJ470" s="40">
        <v>2.0436523207710999E-2</v>
      </c>
      <c r="DK470" s="40">
        <v>1.6121661524011399E-2</v>
      </c>
      <c r="DL470" s="40">
        <v>4.6304548757193599E-3</v>
      </c>
      <c r="DM470" s="40">
        <v>1.0236926889708099E-2</v>
      </c>
      <c r="DN470" s="40">
        <v>5.3259468427514098E-2</v>
      </c>
      <c r="DO470" s="40">
        <v>9.0129699771813496E-2</v>
      </c>
      <c r="DP470" s="40">
        <v>9.8966758027007995E-2</v>
      </c>
      <c r="DQ470" s="40">
        <v>0.13797531186249701</v>
      </c>
      <c r="DR470" s="40">
        <v>0.132245777654841</v>
      </c>
      <c r="DS470" s="40">
        <v>8.9835863802857796E-2</v>
      </c>
      <c r="DT470" s="40">
        <v>3.2711327013831101E-2</v>
      </c>
      <c r="DU470" s="40">
        <v>-5.5614017468565199E-3</v>
      </c>
      <c r="DV470" s="40">
        <v>9.9704215293976006E-3</v>
      </c>
      <c r="DW470" s="40">
        <v>9.3753662147312098E-3</v>
      </c>
      <c r="DX470" s="40">
        <v>-4.4037360722278202E-3</v>
      </c>
      <c r="DY470" s="40">
        <v>7.3503435932926698E-3</v>
      </c>
      <c r="DZ470" s="40">
        <v>1.1991029402630899E-2</v>
      </c>
      <c r="EA470" s="40">
        <v>1.4176501461512701E-2</v>
      </c>
      <c r="EB470" s="40">
        <v>2.60434884618247E-2</v>
      </c>
      <c r="EC470" s="40">
        <v>1.29062465265826E-2</v>
      </c>
      <c r="ED470" s="40">
        <v>2.74383636699112E-2</v>
      </c>
      <c r="EE470" s="40">
        <v>2.6915926958584899E-2</v>
      </c>
      <c r="EF470" s="40">
        <v>2.02110116605374E-2</v>
      </c>
      <c r="EG470" s="40">
        <v>2.9956435509490401E-2</v>
      </c>
      <c r="EH470" s="40">
        <v>3.48306669397557E-2</v>
      </c>
      <c r="EI470" s="40">
        <v>2.6593646447187098E-2</v>
      </c>
      <c r="EJ470" s="40">
        <v>1.3788787546881299E-2</v>
      </c>
      <c r="EK470" s="40">
        <v>1.9337800982032301E-2</v>
      </c>
      <c r="EL470" s="40">
        <v>7.01283183391328E-2</v>
      </c>
      <c r="EM470" s="40">
        <v>0.105076969114618</v>
      </c>
      <c r="EN470" s="40">
        <v>0.1142168849584</v>
      </c>
      <c r="EO470" s="40">
        <v>0.15640352469733501</v>
      </c>
      <c r="EP470" s="40">
        <v>0.15269333775309299</v>
      </c>
      <c r="EQ470" s="40">
        <v>0.11627228585847101</v>
      </c>
      <c r="ER470" s="40">
        <v>5.6539731415893899E-2</v>
      </c>
      <c r="ES470" s="40">
        <v>1.40459680392795E-2</v>
      </c>
      <c r="ET470" s="40">
        <v>3.02163794965002E-2</v>
      </c>
      <c r="EU470" s="40">
        <v>2.42356778452959E-2</v>
      </c>
      <c r="EV470" s="40">
        <v>7.9771290460325401E-3</v>
      </c>
      <c r="EW470" s="40">
        <v>62.139971312455202</v>
      </c>
      <c r="EX470" s="40">
        <v>60.968324169256498</v>
      </c>
      <c r="EY470" s="40">
        <v>59.389313889553002</v>
      </c>
      <c r="EZ470" s="40">
        <v>57.549246951948398</v>
      </c>
      <c r="FA470" s="40">
        <v>56.637461152283102</v>
      </c>
      <c r="FB470" s="40">
        <v>55.901506096103297</v>
      </c>
      <c r="FC470" s="40">
        <v>54.788668419794398</v>
      </c>
      <c r="FD470" s="40">
        <v>55.076021993784401</v>
      </c>
      <c r="FE470" s="40">
        <v>61.282333253645703</v>
      </c>
      <c r="FF470" s="40">
        <v>66.395768587138406</v>
      </c>
      <c r="FG470" s="40">
        <v>73.031675830743495</v>
      </c>
      <c r="FH470" s="40">
        <v>79.851302892660797</v>
      </c>
      <c r="FI470" s="40">
        <v>86.963303848912304</v>
      </c>
      <c r="FJ470" s="40">
        <v>91.427563949318696</v>
      </c>
      <c r="FK470" s="40">
        <v>93.858594310303602</v>
      </c>
      <c r="FL470" s="40">
        <v>96.456610088453303</v>
      </c>
      <c r="FM470" s="40">
        <v>96.231293330145803</v>
      </c>
      <c r="FN470" s="40">
        <v>95.262132440831905</v>
      </c>
      <c r="FO470" s="40">
        <v>91.373774802773099</v>
      </c>
      <c r="FP470" s="40">
        <v>86.231771455892897</v>
      </c>
      <c r="FQ470" s="40">
        <v>79.647023667224502</v>
      </c>
      <c r="FR470" s="40">
        <v>74.106622041596907</v>
      </c>
      <c r="FS470" s="40">
        <v>69.074826679416702</v>
      </c>
      <c r="FT470" s="40">
        <v>66.470236672244795</v>
      </c>
      <c r="FU470" s="40">
        <v>3.1654548993295499E-2</v>
      </c>
      <c r="FV470" s="40">
        <v>0</v>
      </c>
      <c r="FW470" s="40">
        <v>0</v>
      </c>
      <c r="FX470" s="41">
        <v>1</v>
      </c>
      <c r="FY470" s="22"/>
      <c r="FZ470" s="22"/>
    </row>
    <row r="471" spans="1:182" x14ac:dyDescent="0.2">
      <c r="A471" t="s">
        <v>42</v>
      </c>
      <c r="B471" t="s">
        <v>58</v>
      </c>
      <c r="C471" t="s">
        <v>3</v>
      </c>
      <c r="D471" t="s">
        <v>226</v>
      </c>
      <c r="E471" t="s">
        <v>78</v>
      </c>
      <c r="F471" s="22" t="s">
        <v>77</v>
      </c>
      <c r="G471" s="35">
        <v>43703</v>
      </c>
      <c r="H471" s="40">
        <v>719</v>
      </c>
      <c r="I471" s="40">
        <v>0.48531693674767101</v>
      </c>
      <c r="J471" s="40">
        <v>0.43479391089999597</v>
      </c>
      <c r="K471" s="40">
        <v>0.39636580184574</v>
      </c>
      <c r="L471" s="40">
        <v>0.38168829666450899</v>
      </c>
      <c r="M471" s="40">
        <v>0.37951548852121297</v>
      </c>
      <c r="N471" s="40">
        <v>0.39250989842429401</v>
      </c>
      <c r="O471" s="40">
        <v>0.43952454378272798</v>
      </c>
      <c r="P471" s="40">
        <v>0.46349540014169699</v>
      </c>
      <c r="Q471" s="40">
        <v>0.46927824629687998</v>
      </c>
      <c r="R471" s="40">
        <v>0.48993405154928499</v>
      </c>
      <c r="S471" s="40">
        <v>0.53434453903020696</v>
      </c>
      <c r="T471" s="40">
        <v>0.576950939160217</v>
      </c>
      <c r="U471" s="40">
        <v>0.63919565112801702</v>
      </c>
      <c r="V471" s="40">
        <v>0.73919021483171699</v>
      </c>
      <c r="W471" s="40">
        <v>0.80147550990910199</v>
      </c>
      <c r="X471" s="40">
        <v>0.87366972117320096</v>
      </c>
      <c r="Y471" s="40">
        <v>0.93763922794413801</v>
      </c>
      <c r="Z471" s="40">
        <v>0.97657054600903204</v>
      </c>
      <c r="AA471" s="40">
        <v>0.97785349420149603</v>
      </c>
      <c r="AB471" s="40">
        <v>0.94148412858722896</v>
      </c>
      <c r="AC471" s="40">
        <v>0.90992901791163205</v>
      </c>
      <c r="AD471" s="40">
        <v>0.84327518464317996</v>
      </c>
      <c r="AE471" s="40">
        <v>0.70797123802115303</v>
      </c>
      <c r="AF471" s="40">
        <v>0.58341841124428695</v>
      </c>
      <c r="AG471" s="40">
        <v>-2.1189873460711401E-2</v>
      </c>
      <c r="AH471" s="40">
        <v>-2.4074501803189902E-2</v>
      </c>
      <c r="AI471" s="40">
        <v>-1.9387967919200201E-2</v>
      </c>
      <c r="AJ471" s="40">
        <v>-3.6196537972539699E-3</v>
      </c>
      <c r="AK471" s="40">
        <v>-2.03546655779046E-2</v>
      </c>
      <c r="AL471" s="40">
        <v>-9.6327303918977009E-3</v>
      </c>
      <c r="AM471" s="40">
        <v>-4.16943084714243E-3</v>
      </c>
      <c r="AN471" s="40">
        <v>-2.0936168033569399E-2</v>
      </c>
      <c r="AO471" s="40">
        <v>-1.0869281778131099E-2</v>
      </c>
      <c r="AP471" s="40">
        <v>-1.7479516452193099E-2</v>
      </c>
      <c r="AQ471" s="40">
        <v>-1.8339701847076199E-3</v>
      </c>
      <c r="AR471" s="40">
        <v>-1.19573658083937E-2</v>
      </c>
      <c r="AS471" s="40">
        <v>-1.33290830143559E-2</v>
      </c>
      <c r="AT471" s="40">
        <v>-1.19874228121368E-3</v>
      </c>
      <c r="AU471" s="40">
        <v>2.26597298346446E-2</v>
      </c>
      <c r="AV471" s="40">
        <v>1.7737809266930901E-2</v>
      </c>
      <c r="AW471" s="40">
        <v>4.3500994465404799E-2</v>
      </c>
      <c r="AX471" s="40">
        <v>2.6074068193809499E-2</v>
      </c>
      <c r="AY471" s="40">
        <v>-3.1669713222097599E-3</v>
      </c>
      <c r="AZ471" s="40">
        <v>-1.70792906561349E-2</v>
      </c>
      <c r="BA471" s="40">
        <v>-4.0149448664347401E-2</v>
      </c>
      <c r="BB471" s="40">
        <v>-3.5453550231884297E-2</v>
      </c>
      <c r="BC471" s="40">
        <v>-3.1394473513863902E-2</v>
      </c>
      <c r="BD471" s="40">
        <v>-3.4782017523912502E-2</v>
      </c>
      <c r="BE471" s="40">
        <v>-1.0760950530434301E-2</v>
      </c>
      <c r="BF471" s="40">
        <v>-1.3164177427162801E-2</v>
      </c>
      <c r="BG471" s="40">
        <v>-1.0771285191239899E-2</v>
      </c>
      <c r="BH471" s="40">
        <v>3.8093775886675401E-3</v>
      </c>
      <c r="BI471" s="40">
        <v>-1.07102936799998E-2</v>
      </c>
      <c r="BJ471" s="40">
        <v>-5.79531549568673E-4</v>
      </c>
      <c r="BK471" s="40">
        <v>3.2511445998568101E-3</v>
      </c>
      <c r="BL471" s="40">
        <v>-8.8761242840660198E-3</v>
      </c>
      <c r="BM471" s="40">
        <v>4.6344235220055198E-4</v>
      </c>
      <c r="BN471" s="40">
        <v>-3.40064102742004E-3</v>
      </c>
      <c r="BO471" s="40">
        <v>9.1123826081116206E-3</v>
      </c>
      <c r="BP471" s="40">
        <v>-3.9212626764769101E-3</v>
      </c>
      <c r="BQ471" s="40">
        <v>-5.3043405503006699E-3</v>
      </c>
      <c r="BR471" s="40">
        <v>1.5176516975188899E-2</v>
      </c>
      <c r="BS471" s="40">
        <v>3.7076971075573603E-2</v>
      </c>
      <c r="BT471" s="40">
        <v>2.98748193475151E-2</v>
      </c>
      <c r="BU471" s="40">
        <v>5.7590559432228502E-2</v>
      </c>
      <c r="BV471" s="40">
        <v>4.3386129843267798E-2</v>
      </c>
      <c r="BW471" s="40">
        <v>1.85306097445164E-2</v>
      </c>
      <c r="BX471" s="40">
        <v>2.1955072911064898E-3</v>
      </c>
      <c r="BY471" s="40">
        <v>-2.4279823821259299E-2</v>
      </c>
      <c r="BZ471" s="40">
        <v>-1.6599593628627798E-2</v>
      </c>
      <c r="CA471" s="40">
        <v>-1.7066726448780899E-2</v>
      </c>
      <c r="CB471" s="40">
        <v>-2.27918025831652E-2</v>
      </c>
      <c r="CC471" s="40">
        <v>-3.5379102782398001E-3</v>
      </c>
      <c r="CD471" s="40">
        <v>-5.6077200001206197E-3</v>
      </c>
      <c r="CE471" s="40">
        <v>-4.8033969825969402E-3</v>
      </c>
      <c r="CF471" s="40">
        <v>8.9547020957210996E-3</v>
      </c>
      <c r="CG471" s="40">
        <v>-4.0306310828719097E-3</v>
      </c>
      <c r="CH471" s="40">
        <v>5.6906863901401003E-3</v>
      </c>
      <c r="CI471" s="40">
        <v>8.3906125493719008E-3</v>
      </c>
      <c r="CJ471" s="40">
        <v>-5.2337472130980405E-4</v>
      </c>
      <c r="CK471" s="40">
        <v>8.3124525623303903E-3</v>
      </c>
      <c r="CL471" s="40">
        <v>6.3503452037215096E-3</v>
      </c>
      <c r="CM471" s="40">
        <v>1.6693793206871799E-2</v>
      </c>
      <c r="CN471" s="40">
        <v>1.6445178725485001E-3</v>
      </c>
      <c r="CO471" s="40">
        <v>2.5357163477154502E-4</v>
      </c>
      <c r="CP471" s="40">
        <v>2.6517971652711799E-2</v>
      </c>
      <c r="CQ471" s="40">
        <v>4.7062308440231203E-2</v>
      </c>
      <c r="CR471" s="40">
        <v>3.8280875556717803E-2</v>
      </c>
      <c r="CS471" s="40">
        <v>6.7348949207631098E-2</v>
      </c>
      <c r="CT471" s="40">
        <v>5.5376411004468003E-2</v>
      </c>
      <c r="CU471" s="40">
        <v>3.3558288294639999E-2</v>
      </c>
      <c r="CV471" s="40">
        <v>1.55451736331266E-2</v>
      </c>
      <c r="CW471" s="40">
        <v>-1.32885699980991E-2</v>
      </c>
      <c r="CX471" s="40">
        <v>-3.5414007194552902E-3</v>
      </c>
      <c r="CY471" s="40">
        <v>-7.1433724776909097E-3</v>
      </c>
      <c r="CZ471" s="40">
        <v>-1.4487416240636101E-2</v>
      </c>
      <c r="DA471" s="40">
        <v>3.6851299739547099E-3</v>
      </c>
      <c r="DB471" s="40">
        <v>1.94873742692157E-3</v>
      </c>
      <c r="DC471" s="40">
        <v>1.16449122604601E-3</v>
      </c>
      <c r="DD471" s="40">
        <v>1.41000266027747E-2</v>
      </c>
      <c r="DE471" s="40">
        <v>2.64903151425594E-3</v>
      </c>
      <c r="DF471" s="40">
        <v>1.19609043298489E-2</v>
      </c>
      <c r="DG471" s="40">
        <v>1.3530080498886999E-2</v>
      </c>
      <c r="DH471" s="40">
        <v>7.8293748414464091E-3</v>
      </c>
      <c r="DI471" s="40">
        <v>1.6161462772460201E-2</v>
      </c>
      <c r="DJ471" s="40">
        <v>1.61013314348631E-2</v>
      </c>
      <c r="DK471" s="40">
        <v>2.42752038056319E-2</v>
      </c>
      <c r="DL471" s="40">
        <v>7.2102984215739099E-3</v>
      </c>
      <c r="DM471" s="40">
        <v>5.8114838198437503E-3</v>
      </c>
      <c r="DN471" s="40">
        <v>3.7859426330234598E-2</v>
      </c>
      <c r="DO471" s="40">
        <v>5.7047645804888698E-2</v>
      </c>
      <c r="DP471" s="40">
        <v>4.6686931765920398E-2</v>
      </c>
      <c r="DQ471" s="40">
        <v>7.7107338983033694E-2</v>
      </c>
      <c r="DR471" s="40">
        <v>6.7366692165668304E-2</v>
      </c>
      <c r="DS471" s="40">
        <v>4.8585966844763601E-2</v>
      </c>
      <c r="DT471" s="40">
        <v>2.8894839975146702E-2</v>
      </c>
      <c r="DU471" s="40">
        <v>-2.2973161749387898E-3</v>
      </c>
      <c r="DV471" s="40">
        <v>9.5167921897172207E-3</v>
      </c>
      <c r="DW471" s="40">
        <v>2.7799814933991002E-3</v>
      </c>
      <c r="DX471" s="40">
        <v>-6.1830298981069903E-3</v>
      </c>
      <c r="DY471" s="40">
        <v>1.4114052904231801E-2</v>
      </c>
      <c r="DZ471" s="40">
        <v>1.28590618029487E-2</v>
      </c>
      <c r="EA471" s="40">
        <v>9.7811739540063208E-3</v>
      </c>
      <c r="EB471" s="40">
        <v>2.1529057988696199E-2</v>
      </c>
      <c r="EC471" s="40">
        <v>1.22934034121608E-2</v>
      </c>
      <c r="ED471" s="40">
        <v>2.10141031721779E-2</v>
      </c>
      <c r="EE471" s="40">
        <v>2.0950655945886201E-2</v>
      </c>
      <c r="EF471" s="40">
        <v>1.9889418590949798E-2</v>
      </c>
      <c r="EG471" s="40">
        <v>2.7494186902791901E-2</v>
      </c>
      <c r="EH471" s="40">
        <v>3.01802068596361E-2</v>
      </c>
      <c r="EI471" s="40">
        <v>3.5221556598451102E-2</v>
      </c>
      <c r="EJ471" s="40">
        <v>1.5246401553490699E-2</v>
      </c>
      <c r="EK471" s="40">
        <v>1.3836226283899E-2</v>
      </c>
      <c r="EL471" s="40">
        <v>5.4234685586637202E-2</v>
      </c>
      <c r="EM471" s="40">
        <v>7.1464887045817799E-2</v>
      </c>
      <c r="EN471" s="40">
        <v>5.88239418465046E-2</v>
      </c>
      <c r="EO471" s="40">
        <v>9.1196903949857494E-2</v>
      </c>
      <c r="EP471" s="40">
        <v>8.4678753815126601E-2</v>
      </c>
      <c r="EQ471" s="40">
        <v>7.0283547911489705E-2</v>
      </c>
      <c r="ER471" s="40">
        <v>4.8169637922388098E-2</v>
      </c>
      <c r="ES471" s="40">
        <v>1.35723086681493E-2</v>
      </c>
      <c r="ET471" s="40">
        <v>2.8370748792973799E-2</v>
      </c>
      <c r="EU471" s="40">
        <v>1.71077285584821E-2</v>
      </c>
      <c r="EV471" s="40">
        <v>5.80718504264029E-3</v>
      </c>
      <c r="EW471" s="40">
        <v>62.184427318628799</v>
      </c>
      <c r="EX471" s="40">
        <v>61.007307998937002</v>
      </c>
      <c r="EY471" s="40">
        <v>59.418416157321303</v>
      </c>
      <c r="EZ471" s="40">
        <v>57.553016210470403</v>
      </c>
      <c r="FA471" s="40">
        <v>56.637921870847698</v>
      </c>
      <c r="FB471" s="40">
        <v>55.904065904863103</v>
      </c>
      <c r="FC471" s="40">
        <v>54.793382939144301</v>
      </c>
      <c r="FD471" s="40">
        <v>55.099123040127601</v>
      </c>
      <c r="FE471" s="40">
        <v>61.333244751527999</v>
      </c>
      <c r="FF471" s="40">
        <v>66.460403933032197</v>
      </c>
      <c r="FG471" s="40">
        <v>73.085171405793204</v>
      </c>
      <c r="FH471" s="40">
        <v>79.900478341748595</v>
      </c>
      <c r="FI471" s="40">
        <v>87.015014615997899</v>
      </c>
      <c r="FJ471" s="40">
        <v>91.488971565240504</v>
      </c>
      <c r="FK471" s="40">
        <v>93.937549827265499</v>
      </c>
      <c r="FL471" s="40">
        <v>96.563911772521905</v>
      </c>
      <c r="FM471" s="40">
        <v>96.3413499867127</v>
      </c>
      <c r="FN471" s="40">
        <v>95.375099654530999</v>
      </c>
      <c r="FO471" s="40">
        <v>91.4812649481796</v>
      </c>
      <c r="FP471" s="40">
        <v>86.349720967313303</v>
      </c>
      <c r="FQ471" s="40">
        <v>79.799229338293898</v>
      </c>
      <c r="FR471" s="40">
        <v>74.252723890512897</v>
      </c>
      <c r="FS471" s="40">
        <v>69.185756045708203</v>
      </c>
      <c r="FT471" s="40">
        <v>66.555806537337205</v>
      </c>
      <c r="FU471" s="40">
        <v>2.9263294283690101E-2</v>
      </c>
      <c r="FV471" s="40">
        <v>0</v>
      </c>
      <c r="FW471" s="40">
        <v>0</v>
      </c>
      <c r="FX471" s="41">
        <v>1</v>
      </c>
      <c r="FY471" s="22"/>
      <c r="FZ471" s="22"/>
    </row>
    <row r="472" spans="1:182" x14ac:dyDescent="0.2">
      <c r="A472" t="s">
        <v>42</v>
      </c>
      <c r="B472" t="s">
        <v>58</v>
      </c>
      <c r="C472" t="s">
        <v>3</v>
      </c>
      <c r="D472" t="s">
        <v>79</v>
      </c>
      <c r="E472" t="s">
        <v>1</v>
      </c>
      <c r="F472" s="22" t="s">
        <v>1</v>
      </c>
      <c r="G472" s="35">
        <v>43703</v>
      </c>
      <c r="H472" s="40">
        <v>18455</v>
      </c>
      <c r="I472" s="40">
        <v>17.783200736424501</v>
      </c>
      <c r="J472" s="40">
        <v>15.65366900271</v>
      </c>
      <c r="K472" s="40">
        <v>14.1532110485928</v>
      </c>
      <c r="L472" s="40">
        <v>13.190116218863499</v>
      </c>
      <c r="M472" s="40">
        <v>12.734183246236</v>
      </c>
      <c r="N472" s="40">
        <v>13.0453439433646</v>
      </c>
      <c r="O472" s="40">
        <v>14.240336068096401</v>
      </c>
      <c r="P472" s="40">
        <v>15.2284128972889</v>
      </c>
      <c r="Q472" s="40">
        <v>15.947524139972201</v>
      </c>
      <c r="R472" s="40">
        <v>17.1425211771387</v>
      </c>
      <c r="S472" s="40">
        <v>19.097541956091</v>
      </c>
      <c r="T472" s="40">
        <v>21.7408150556099</v>
      </c>
      <c r="U472" s="40">
        <v>24.7084257746539</v>
      </c>
      <c r="V472" s="40">
        <v>27.924182856944899</v>
      </c>
      <c r="W472" s="40">
        <v>31.022340600282799</v>
      </c>
      <c r="X472" s="40">
        <v>34.521268111806599</v>
      </c>
      <c r="Y472" s="40">
        <v>37.0454377440836</v>
      </c>
      <c r="Z472" s="40">
        <v>39.894113151856601</v>
      </c>
      <c r="AA472" s="40">
        <v>39.694948448632601</v>
      </c>
      <c r="AB472" s="40">
        <v>36.893643248999197</v>
      </c>
      <c r="AC472" s="40">
        <v>34.021539665298199</v>
      </c>
      <c r="AD472" s="40">
        <v>31.029415903442999</v>
      </c>
      <c r="AE472" s="40">
        <v>26.304867170248301</v>
      </c>
      <c r="AF472" s="40">
        <v>21.618581544643099</v>
      </c>
      <c r="AG472" s="40">
        <v>-0.10327417190931799</v>
      </c>
      <c r="AH472" s="40">
        <v>-0.17089563971187799</v>
      </c>
      <c r="AI472" s="40">
        <v>-0.171610142379609</v>
      </c>
      <c r="AJ472" s="40">
        <v>-0.12956676151838101</v>
      </c>
      <c r="AK472" s="40">
        <v>-0.157175424180898</v>
      </c>
      <c r="AL472" s="40">
        <v>-0.136925949488194</v>
      </c>
      <c r="AM472" s="40">
        <v>-0.16785089145683799</v>
      </c>
      <c r="AN472" s="40">
        <v>-0.33437797713627398</v>
      </c>
      <c r="AO472" s="40">
        <v>-0.19449587750953501</v>
      </c>
      <c r="AP472" s="40">
        <v>-2.6553034301011899E-2</v>
      </c>
      <c r="AQ472" s="40">
        <v>-4.0528061593314998E-2</v>
      </c>
      <c r="AR472" s="40">
        <v>-3.3081879062875803E-2</v>
      </c>
      <c r="AS472" s="40">
        <v>-9.6451467064952501E-2</v>
      </c>
      <c r="AT472" s="40">
        <v>-0.16113220210205201</v>
      </c>
      <c r="AU472" s="40">
        <v>3.0606984641706698</v>
      </c>
      <c r="AV472" s="40">
        <v>4.0049760597867596</v>
      </c>
      <c r="AW472" s="40">
        <v>4.3827409916787898</v>
      </c>
      <c r="AX472" s="40">
        <v>4.4206829836050101</v>
      </c>
      <c r="AY472" s="40">
        <v>3.2828431515806402</v>
      </c>
      <c r="AZ472" s="40">
        <v>-1.3046821438734799</v>
      </c>
      <c r="BA472" s="40">
        <v>-2.1461342908298802</v>
      </c>
      <c r="BB472" s="40">
        <v>-1.55345832571478</v>
      </c>
      <c r="BC472" s="40">
        <v>-0.98606669032788996</v>
      </c>
      <c r="BD472" s="40">
        <v>-0.63801934217788703</v>
      </c>
      <c r="BE472" s="40">
        <v>-1.2769056024976799E-2</v>
      </c>
      <c r="BF472" s="40">
        <v>-7.1362589201841506E-2</v>
      </c>
      <c r="BG472" s="40">
        <v>-7.7157819935660593E-2</v>
      </c>
      <c r="BH472" s="40">
        <v>-2.4696175127960799E-2</v>
      </c>
      <c r="BI472" s="40">
        <v>-5.7019436415090503E-2</v>
      </c>
      <c r="BJ472" s="40">
        <v>-5.4493167252143301E-2</v>
      </c>
      <c r="BK472" s="40">
        <v>-6.6057887448986996E-2</v>
      </c>
      <c r="BL472" s="40">
        <v>-0.23480953899110299</v>
      </c>
      <c r="BM472" s="40">
        <v>-0.121033222919676</v>
      </c>
      <c r="BN472" s="40">
        <v>4.1321534729419601E-2</v>
      </c>
      <c r="BO472" s="40">
        <v>2.9668203948102099E-3</v>
      </c>
      <c r="BP472" s="40">
        <v>7.7072169996493696E-3</v>
      </c>
      <c r="BQ472" s="40">
        <v>-5.6913163522416599E-2</v>
      </c>
      <c r="BR472" s="40">
        <v>-3.5290891868420902E-2</v>
      </c>
      <c r="BS472" s="40">
        <v>3.2473339360207998</v>
      </c>
      <c r="BT472" s="40">
        <v>4.21413913362416</v>
      </c>
      <c r="BU472" s="40">
        <v>4.6172764843976504</v>
      </c>
      <c r="BV472" s="40">
        <v>4.6765298728832603</v>
      </c>
      <c r="BW472" s="40">
        <v>3.5476828969484799</v>
      </c>
      <c r="BX472" s="40">
        <v>-1.15087967962927</v>
      </c>
      <c r="BY472" s="40">
        <v>-1.98445220761244</v>
      </c>
      <c r="BZ472" s="40">
        <v>-1.36313800977507</v>
      </c>
      <c r="CA472" s="40">
        <v>-0.79880231527478496</v>
      </c>
      <c r="CB472" s="40">
        <v>-0.49715910134714902</v>
      </c>
      <c r="CC472" s="40">
        <v>4.9914511533495701E-2</v>
      </c>
      <c r="CD472" s="40">
        <v>-2.4263016231390599E-3</v>
      </c>
      <c r="CE472" s="40">
        <v>-1.17404291382612E-2</v>
      </c>
      <c r="CF472" s="40">
        <v>4.7936873541919701E-2</v>
      </c>
      <c r="CG472" s="40">
        <v>1.23482956093241E-2</v>
      </c>
      <c r="CH472" s="40">
        <v>2.5995266120311601E-3</v>
      </c>
      <c r="CI472" s="40">
        <v>4.4436370378729403E-3</v>
      </c>
      <c r="CJ472" s="40">
        <v>-0.16584874204410599</v>
      </c>
      <c r="CK472" s="40">
        <v>-7.0153212137822704E-2</v>
      </c>
      <c r="CL472" s="40">
        <v>8.8331254475631005E-2</v>
      </c>
      <c r="CM472" s="40">
        <v>3.3091243162630297E-2</v>
      </c>
      <c r="CN472" s="40">
        <v>3.5957620677953397E-2</v>
      </c>
      <c r="CO472" s="40">
        <v>-2.9529054933205401E-2</v>
      </c>
      <c r="CP472" s="40">
        <v>5.1866416252779698E-2</v>
      </c>
      <c r="CQ472" s="40">
        <v>3.37659709528215</v>
      </c>
      <c r="CR472" s="40">
        <v>4.3590048413967404</v>
      </c>
      <c r="CS472" s="40">
        <v>4.7797150521962903</v>
      </c>
      <c r="CT472" s="40">
        <v>4.8537286490186702</v>
      </c>
      <c r="CU472" s="40">
        <v>3.7311100978168601</v>
      </c>
      <c r="CV472" s="40">
        <v>-1.04435656141758</v>
      </c>
      <c r="CW472" s="40">
        <v>-1.87247168930333</v>
      </c>
      <c r="CX472" s="40">
        <v>-1.2313227387223</v>
      </c>
      <c r="CY472" s="40">
        <v>-0.66910357957085798</v>
      </c>
      <c r="CZ472" s="40">
        <v>-0.39959972764611001</v>
      </c>
      <c r="DA472" s="40">
        <v>0.11259807909196801</v>
      </c>
      <c r="DB472" s="40">
        <v>6.65099859555634E-2</v>
      </c>
      <c r="DC472" s="40">
        <v>5.36769616591381E-2</v>
      </c>
      <c r="DD472" s="40">
        <v>0.1205699222118</v>
      </c>
      <c r="DE472" s="40">
        <v>8.1716027633738794E-2</v>
      </c>
      <c r="DF472" s="40">
        <v>5.96922204762056E-2</v>
      </c>
      <c r="DG472" s="40">
        <v>7.4945161524732906E-2</v>
      </c>
      <c r="DH472" s="40">
        <v>-9.6887945097109796E-2</v>
      </c>
      <c r="DI472" s="40">
        <v>-1.9273201355969601E-2</v>
      </c>
      <c r="DJ472" s="40">
        <v>0.13534097422184199</v>
      </c>
      <c r="DK472" s="40">
        <v>6.3215665930450304E-2</v>
      </c>
      <c r="DL472" s="40">
        <v>6.4208024356257401E-2</v>
      </c>
      <c r="DM472" s="40">
        <v>-2.1449463439941201E-3</v>
      </c>
      <c r="DN472" s="40">
        <v>0.13902372437398</v>
      </c>
      <c r="DO472" s="40">
        <v>3.50586025454351</v>
      </c>
      <c r="DP472" s="40">
        <v>4.5038705491693296</v>
      </c>
      <c r="DQ472" s="40">
        <v>4.9421536199949196</v>
      </c>
      <c r="DR472" s="40">
        <v>5.0309274251540703</v>
      </c>
      <c r="DS472" s="40">
        <v>3.91453729868525</v>
      </c>
      <c r="DT472" s="40">
        <v>-0.93783344320587803</v>
      </c>
      <c r="DU472" s="40">
        <v>-1.7604911709942099</v>
      </c>
      <c r="DV472" s="40">
        <v>-1.09950746766953</v>
      </c>
      <c r="DW472" s="40">
        <v>-0.53940484386693099</v>
      </c>
      <c r="DX472" s="40">
        <v>-0.30204035394507101</v>
      </c>
      <c r="DY472" s="40">
        <v>0.20310319497630899</v>
      </c>
      <c r="DZ472" s="40">
        <v>0.16604303646560001</v>
      </c>
      <c r="EA472" s="40">
        <v>0.14812928410308601</v>
      </c>
      <c r="EB472" s="40">
        <v>0.22544050860222001</v>
      </c>
      <c r="EC472" s="40">
        <v>0.181872015399547</v>
      </c>
      <c r="ED472" s="40">
        <v>0.142125002712256</v>
      </c>
      <c r="EE472" s="40">
        <v>0.17673816553258401</v>
      </c>
      <c r="EF472" s="40">
        <v>2.6804930480613799E-3</v>
      </c>
      <c r="EG472" s="40">
        <v>5.4189453233889198E-2</v>
      </c>
      <c r="EH472" s="40">
        <v>0.20321554325227401</v>
      </c>
      <c r="EI472" s="40">
        <v>0.106710547918576</v>
      </c>
      <c r="EJ472" s="40">
        <v>0.10499712041878299</v>
      </c>
      <c r="EK472" s="40">
        <v>3.7393357198541803E-2</v>
      </c>
      <c r="EL472" s="40">
        <v>0.26486503460761102</v>
      </c>
      <c r="EM472" s="40">
        <v>3.69249572639364</v>
      </c>
      <c r="EN472" s="40">
        <v>4.71303362300673</v>
      </c>
      <c r="EO472" s="40">
        <v>5.1766891127137802</v>
      </c>
      <c r="EP472" s="40">
        <v>5.2867743144323196</v>
      </c>
      <c r="EQ472" s="40">
        <v>4.1793770440530897</v>
      </c>
      <c r="ER472" s="40">
        <v>-0.78403097896167495</v>
      </c>
      <c r="ES472" s="40">
        <v>-1.59880908777677</v>
      </c>
      <c r="ET472" s="40">
        <v>-0.90918715172981202</v>
      </c>
      <c r="EU472" s="40">
        <v>-0.35214046881382599</v>
      </c>
      <c r="EV472" s="40">
        <v>-0.161180113114333</v>
      </c>
      <c r="EW472" s="40">
        <v>73.492998918671802</v>
      </c>
      <c r="EX472" s="40">
        <v>72.655841507850795</v>
      </c>
      <c r="EY472" s="40">
        <v>71.307109620055797</v>
      </c>
      <c r="EZ472" s="40">
        <v>69.902691855406204</v>
      </c>
      <c r="FA472" s="40">
        <v>68.959961434795403</v>
      </c>
      <c r="FB472" s="40">
        <v>67.845943182903795</v>
      </c>
      <c r="FC472" s="40">
        <v>66.962307452466007</v>
      </c>
      <c r="FD472" s="40">
        <v>67.834146055849899</v>
      </c>
      <c r="FE472" s="40">
        <v>71.516288725802895</v>
      </c>
      <c r="FF472" s="40">
        <v>75.621502202727598</v>
      </c>
      <c r="FG472" s="40">
        <v>80.570987136224005</v>
      </c>
      <c r="FH472" s="40">
        <v>84.221039425629201</v>
      </c>
      <c r="FI472" s="40">
        <v>87.848690720648193</v>
      </c>
      <c r="FJ472" s="40">
        <v>90.985374714828197</v>
      </c>
      <c r="FK472" s="40">
        <v>93.090035622109795</v>
      </c>
      <c r="FL472" s="40">
        <v>94.092195537705095</v>
      </c>
      <c r="FM472" s="40">
        <v>93.813690577530707</v>
      </c>
      <c r="FN472" s="40">
        <v>93.931818529464707</v>
      </c>
      <c r="FO472" s="40">
        <v>91.987858369392001</v>
      </c>
      <c r="FP472" s="40">
        <v>87.933213305008294</v>
      </c>
      <c r="FQ472" s="40">
        <v>83.015519275452604</v>
      </c>
      <c r="FR472" s="40">
        <v>79.302769208792995</v>
      </c>
      <c r="FS472" s="40">
        <v>77.164854383718904</v>
      </c>
      <c r="FT472" s="40">
        <v>75.085926593131504</v>
      </c>
      <c r="FU472" s="40">
        <v>1.6474662995127402E-2</v>
      </c>
      <c r="FV472" s="40">
        <v>0</v>
      </c>
      <c r="FW472" s="40">
        <v>0</v>
      </c>
      <c r="FX472" s="41">
        <v>1</v>
      </c>
      <c r="FY472" s="22"/>
      <c r="FZ472" s="22"/>
    </row>
    <row r="473" spans="1:182" x14ac:dyDescent="0.2">
      <c r="A473" t="s">
        <v>42</v>
      </c>
      <c r="B473" t="s">
        <v>58</v>
      </c>
      <c r="C473" t="s">
        <v>3</v>
      </c>
      <c r="D473" t="s">
        <v>79</v>
      </c>
      <c r="E473" t="s">
        <v>1</v>
      </c>
      <c r="F473" s="22" t="s">
        <v>77</v>
      </c>
      <c r="G473" s="35">
        <v>43703</v>
      </c>
      <c r="H473" s="40">
        <v>15106</v>
      </c>
      <c r="I473" s="40">
        <v>14.704427046942399</v>
      </c>
      <c r="J473" s="40">
        <v>12.974571193913899</v>
      </c>
      <c r="K473" s="40">
        <v>11.7254357632329</v>
      </c>
      <c r="L473" s="40">
        <v>10.9296686126995</v>
      </c>
      <c r="M473" s="40">
        <v>10.5584973577479</v>
      </c>
      <c r="N473" s="40">
        <v>10.7803464359902</v>
      </c>
      <c r="O473" s="40">
        <v>11.7336425791115</v>
      </c>
      <c r="P473" s="40">
        <v>12.5019743943948</v>
      </c>
      <c r="Q473" s="40">
        <v>13.023114906961</v>
      </c>
      <c r="R473" s="40">
        <v>13.9934691548064</v>
      </c>
      <c r="S473" s="40">
        <v>15.538664093287201</v>
      </c>
      <c r="T473" s="40">
        <v>17.636400850385201</v>
      </c>
      <c r="U473" s="40">
        <v>19.948261040100899</v>
      </c>
      <c r="V473" s="40">
        <v>22.430920216893899</v>
      </c>
      <c r="W473" s="40">
        <v>24.811661255952298</v>
      </c>
      <c r="X473" s="40">
        <v>27.463670897203901</v>
      </c>
      <c r="Y473" s="40">
        <v>29.3788339172546</v>
      </c>
      <c r="Z473" s="40">
        <v>31.6421518752602</v>
      </c>
      <c r="AA473" s="40">
        <v>31.5760224008649</v>
      </c>
      <c r="AB473" s="40">
        <v>29.524000494698502</v>
      </c>
      <c r="AC473" s="40">
        <v>27.466854661816701</v>
      </c>
      <c r="AD473" s="40">
        <v>25.238483020501199</v>
      </c>
      <c r="AE473" s="40">
        <v>21.516051013544399</v>
      </c>
      <c r="AF473" s="40">
        <v>17.7636865782397</v>
      </c>
      <c r="AG473" s="40">
        <v>-0.24315700657976699</v>
      </c>
      <c r="AH473" s="40">
        <v>-0.28762271033696701</v>
      </c>
      <c r="AI473" s="40">
        <v>-0.26205635185728399</v>
      </c>
      <c r="AJ473" s="40">
        <v>-0.21365409899437199</v>
      </c>
      <c r="AK473" s="40">
        <v>-0.21061611445485001</v>
      </c>
      <c r="AL473" s="40">
        <v>-0.18361781242449299</v>
      </c>
      <c r="AM473" s="40">
        <v>-0.23790681406304401</v>
      </c>
      <c r="AN473" s="40">
        <v>-0.342125492895554</v>
      </c>
      <c r="AO473" s="40">
        <v>-0.18985638905963401</v>
      </c>
      <c r="AP473" s="40">
        <v>-5.8575751758679101E-2</v>
      </c>
      <c r="AQ473" s="40">
        <v>-2.46230816055996E-2</v>
      </c>
      <c r="AR473" s="40">
        <v>-2.7128876254953801E-2</v>
      </c>
      <c r="AS473" s="40">
        <v>-7.3259139226564005E-2</v>
      </c>
      <c r="AT473" s="40">
        <v>1.8414728088748101E-2</v>
      </c>
      <c r="AU473" s="40">
        <v>1.85632173594771</v>
      </c>
      <c r="AV473" s="40">
        <v>2.4056882544245402</v>
      </c>
      <c r="AW473" s="40">
        <v>2.6521762285378401</v>
      </c>
      <c r="AX473" s="40">
        <v>2.6239478081972201</v>
      </c>
      <c r="AY473" s="40">
        <v>2.3072915151458999</v>
      </c>
      <c r="AZ473" s="40">
        <v>-0.25163330723644201</v>
      </c>
      <c r="BA473" s="40">
        <v>-1.1020907203516901</v>
      </c>
      <c r="BB473" s="40">
        <v>-0.94363604275560298</v>
      </c>
      <c r="BC473" s="40">
        <v>-0.63063909931449302</v>
      </c>
      <c r="BD473" s="40">
        <v>-0.46248504633430598</v>
      </c>
      <c r="BE473" s="40">
        <v>-0.15749872535982201</v>
      </c>
      <c r="BF473" s="40">
        <v>-0.19746403764258399</v>
      </c>
      <c r="BG473" s="40">
        <v>-0.174244428317401</v>
      </c>
      <c r="BH473" s="40">
        <v>-0.116710799498551</v>
      </c>
      <c r="BI473" s="40">
        <v>-0.120279776117659</v>
      </c>
      <c r="BJ473" s="40">
        <v>-0.103764433671772</v>
      </c>
      <c r="BK473" s="40">
        <v>-0.13132440981787399</v>
      </c>
      <c r="BL473" s="40">
        <v>-0.237480683845471</v>
      </c>
      <c r="BM473" s="40">
        <v>-0.11707930250946399</v>
      </c>
      <c r="BN473" s="40">
        <v>-9.2527772009226798E-3</v>
      </c>
      <c r="BO473" s="40">
        <v>1.28174704643248E-2</v>
      </c>
      <c r="BP473" s="40">
        <v>4.1158791986818603E-3</v>
      </c>
      <c r="BQ473" s="40">
        <v>-4.2785564852208198E-2</v>
      </c>
      <c r="BR473" s="40">
        <v>0.108798509739302</v>
      </c>
      <c r="BS473" s="40">
        <v>1.9936672420553601</v>
      </c>
      <c r="BT473" s="40">
        <v>2.55961420096396</v>
      </c>
      <c r="BU473" s="40">
        <v>2.8122764350248</v>
      </c>
      <c r="BV473" s="40">
        <v>2.7910051265219402</v>
      </c>
      <c r="BW473" s="40">
        <v>2.4856262051380602</v>
      </c>
      <c r="BX473" s="40">
        <v>-0.14370705928602101</v>
      </c>
      <c r="BY473" s="40">
        <v>-0.98877338722684105</v>
      </c>
      <c r="BZ473" s="40">
        <v>-0.80832626937146301</v>
      </c>
      <c r="CA473" s="40">
        <v>-0.49195618449040102</v>
      </c>
      <c r="CB473" s="40">
        <v>-0.36610058093714898</v>
      </c>
      <c r="CC473" s="40">
        <v>-9.8172060725142701E-2</v>
      </c>
      <c r="CD473" s="40">
        <v>-0.135020415582117</v>
      </c>
      <c r="CE473" s="40">
        <v>-0.113426157572509</v>
      </c>
      <c r="CF473" s="40">
        <v>-4.9568165583212802E-2</v>
      </c>
      <c r="CG473" s="40">
        <v>-5.7713103374201401E-2</v>
      </c>
      <c r="CH473" s="40">
        <v>-4.8458226802592402E-2</v>
      </c>
      <c r="CI473" s="40">
        <v>-5.7505761316453297E-2</v>
      </c>
      <c r="CJ473" s="40">
        <v>-0.16500400787373001</v>
      </c>
      <c r="CK473" s="40">
        <v>-6.6674114063474094E-2</v>
      </c>
      <c r="CL473" s="40">
        <v>2.4908164726680199E-2</v>
      </c>
      <c r="CM473" s="40">
        <v>3.87486827739228E-2</v>
      </c>
      <c r="CN473" s="40">
        <v>2.5755901645907801E-2</v>
      </c>
      <c r="CO473" s="40">
        <v>-2.1679660071265799E-2</v>
      </c>
      <c r="CP473" s="40">
        <v>0.17139804157707</v>
      </c>
      <c r="CQ473" s="40">
        <v>2.0887923211940298</v>
      </c>
      <c r="CR473" s="40">
        <v>2.6662228426371701</v>
      </c>
      <c r="CS473" s="40">
        <v>2.92316135032921</v>
      </c>
      <c r="CT473" s="40">
        <v>2.9067085162919399</v>
      </c>
      <c r="CU473" s="40">
        <v>2.6091402681710099</v>
      </c>
      <c r="CV473" s="40">
        <v>-6.8957668728054505E-2</v>
      </c>
      <c r="CW473" s="40">
        <v>-0.910290147499765</v>
      </c>
      <c r="CX473" s="40">
        <v>-0.71461113251571495</v>
      </c>
      <c r="CY473" s="40">
        <v>-0.39590482014884099</v>
      </c>
      <c r="CZ473" s="40">
        <v>-0.29934499381618601</v>
      </c>
      <c r="DA473" s="40">
        <v>-3.8845396090463703E-2</v>
      </c>
      <c r="DB473" s="40">
        <v>-7.2576793521650598E-2</v>
      </c>
      <c r="DC473" s="40">
        <v>-5.2607886827616399E-2</v>
      </c>
      <c r="DD473" s="40">
        <v>1.7574468332125202E-2</v>
      </c>
      <c r="DE473" s="40">
        <v>4.8535693692566603E-3</v>
      </c>
      <c r="DF473" s="40">
        <v>6.84798006658745E-3</v>
      </c>
      <c r="DG473" s="40">
        <v>1.6312887184967401E-2</v>
      </c>
      <c r="DH473" s="40">
        <v>-9.2527331901988003E-2</v>
      </c>
      <c r="DI473" s="40">
        <v>-1.6268925617484001E-2</v>
      </c>
      <c r="DJ473" s="40">
        <v>5.9069106654282999E-2</v>
      </c>
      <c r="DK473" s="40">
        <v>6.4679895083520803E-2</v>
      </c>
      <c r="DL473" s="40">
        <v>4.7395924093133701E-2</v>
      </c>
      <c r="DM473" s="40">
        <v>-5.7375529032327899E-4</v>
      </c>
      <c r="DN473" s="40">
        <v>0.23399757341483801</v>
      </c>
      <c r="DO473" s="40">
        <v>2.1839174003326902</v>
      </c>
      <c r="DP473" s="40">
        <v>2.7728314843103701</v>
      </c>
      <c r="DQ473" s="40">
        <v>3.03404626563362</v>
      </c>
      <c r="DR473" s="40">
        <v>3.0224119060619401</v>
      </c>
      <c r="DS473" s="40">
        <v>2.73265433120396</v>
      </c>
      <c r="DT473" s="40">
        <v>5.7917218299122896E-3</v>
      </c>
      <c r="DU473" s="40">
        <v>-0.83180690777268895</v>
      </c>
      <c r="DV473" s="40">
        <v>-0.620895995659968</v>
      </c>
      <c r="DW473" s="40">
        <v>-0.29985345580728201</v>
      </c>
      <c r="DX473" s="40">
        <v>-0.23258940669522299</v>
      </c>
      <c r="DY473" s="40">
        <v>4.68128851294815E-2</v>
      </c>
      <c r="DZ473" s="40">
        <v>1.7581879172732101E-2</v>
      </c>
      <c r="EA473" s="40">
        <v>3.5204036712267003E-2</v>
      </c>
      <c r="EB473" s="40">
        <v>0.114517767827947</v>
      </c>
      <c r="EC473" s="40">
        <v>9.5189907706447294E-2</v>
      </c>
      <c r="ED473" s="40">
        <v>8.6701358819308197E-2</v>
      </c>
      <c r="EE473" s="40">
        <v>0.122895291430137</v>
      </c>
      <c r="EF473" s="40">
        <v>1.21174771480945E-2</v>
      </c>
      <c r="EG473" s="40">
        <v>5.6508160932686E-2</v>
      </c>
      <c r="EH473" s="40">
        <v>0.108392081212039</v>
      </c>
      <c r="EI473" s="40">
        <v>0.102120447153445</v>
      </c>
      <c r="EJ473" s="40">
        <v>7.8640679546769399E-2</v>
      </c>
      <c r="EK473" s="40">
        <v>2.9899819084032501E-2</v>
      </c>
      <c r="EL473" s="40">
        <v>0.32438135506539201</v>
      </c>
      <c r="EM473" s="40">
        <v>2.3212629064403498</v>
      </c>
      <c r="EN473" s="40">
        <v>2.9267574308498001</v>
      </c>
      <c r="EO473" s="40">
        <v>3.1941464721205799</v>
      </c>
      <c r="EP473" s="40">
        <v>3.1894692243866598</v>
      </c>
      <c r="EQ473" s="40">
        <v>2.9109890211961198</v>
      </c>
      <c r="ER473" s="40">
        <v>0.11371796978033299</v>
      </c>
      <c r="ES473" s="40">
        <v>-0.71848957464783803</v>
      </c>
      <c r="ET473" s="40">
        <v>-0.48558622227582798</v>
      </c>
      <c r="EU473" s="40">
        <v>-0.16117054098319</v>
      </c>
      <c r="EV473" s="40">
        <v>-0.13620494129806501</v>
      </c>
      <c r="EW473" s="40">
        <v>72.934427269844605</v>
      </c>
      <c r="EX473" s="40">
        <v>72.113689363869597</v>
      </c>
      <c r="EY473" s="40">
        <v>70.793295970371105</v>
      </c>
      <c r="EZ473" s="40">
        <v>69.4709948295</v>
      </c>
      <c r="FA473" s="40">
        <v>68.578856606372796</v>
      </c>
      <c r="FB473" s="40">
        <v>67.4273743093554</v>
      </c>
      <c r="FC473" s="40">
        <v>66.583486371096996</v>
      </c>
      <c r="FD473" s="40">
        <v>67.435759253213803</v>
      </c>
      <c r="FE473" s="40">
        <v>71.069190056995396</v>
      </c>
      <c r="FF473" s="40">
        <v>75.114631205625003</v>
      </c>
      <c r="FG473" s="40">
        <v>80.016003562364503</v>
      </c>
      <c r="FH473" s="40">
        <v>83.602301024148204</v>
      </c>
      <c r="FI473" s="40">
        <v>87.216022803267805</v>
      </c>
      <c r="FJ473" s="40">
        <v>90.355780723122805</v>
      </c>
      <c r="FK473" s="40">
        <v>92.365712873357495</v>
      </c>
      <c r="FL473" s="40">
        <v>93.231835001704894</v>
      </c>
      <c r="FM473" s="40">
        <v>92.846276307728601</v>
      </c>
      <c r="FN473" s="40">
        <v>92.893347792145605</v>
      </c>
      <c r="FO473" s="40">
        <v>90.914920067243003</v>
      </c>
      <c r="FP473" s="40">
        <v>86.942410534827403</v>
      </c>
      <c r="FQ473" s="40">
        <v>82.192545684981297</v>
      </c>
      <c r="FR473" s="40">
        <v>78.628989331319204</v>
      </c>
      <c r="FS473" s="40">
        <v>76.558191367011702</v>
      </c>
      <c r="FT473" s="40">
        <v>74.531877071619405</v>
      </c>
      <c r="FU473" s="40">
        <v>1.39324504341034E-2</v>
      </c>
      <c r="FV473" s="40">
        <v>0</v>
      </c>
      <c r="FW473" s="40">
        <v>0</v>
      </c>
      <c r="FX473" s="41">
        <v>1</v>
      </c>
      <c r="FY473" s="22"/>
      <c r="FZ473" s="22"/>
    </row>
    <row r="474" spans="1:182" x14ac:dyDescent="0.2">
      <c r="A474" t="s">
        <v>42</v>
      </c>
      <c r="B474" t="s">
        <v>58</v>
      </c>
      <c r="C474" t="s">
        <v>3</v>
      </c>
      <c r="D474" t="s">
        <v>79</v>
      </c>
      <c r="E474" t="s">
        <v>1</v>
      </c>
      <c r="F474" s="22" t="s">
        <v>78</v>
      </c>
      <c r="G474" s="35">
        <v>43703</v>
      </c>
      <c r="H474" s="40">
        <v>3349</v>
      </c>
      <c r="I474" s="40">
        <v>3.0054716980514402</v>
      </c>
      <c r="J474" s="40">
        <v>2.6146745837763099</v>
      </c>
      <c r="K474" s="40">
        <v>2.3655559946167899</v>
      </c>
      <c r="L474" s="40">
        <v>2.1838170885234298</v>
      </c>
      <c r="M474" s="40">
        <v>2.1091019125752699</v>
      </c>
      <c r="N474" s="40">
        <v>2.1817821687891898</v>
      </c>
      <c r="O474" s="40">
        <v>2.4047281803468001</v>
      </c>
      <c r="P474" s="40">
        <v>2.6174530173594599</v>
      </c>
      <c r="Q474" s="40">
        <v>2.8296886317823402</v>
      </c>
      <c r="R474" s="40">
        <v>3.0755430259227299</v>
      </c>
      <c r="S474" s="40">
        <v>3.4913946501395001</v>
      </c>
      <c r="T474" s="40">
        <v>4.0690980275267004</v>
      </c>
      <c r="U474" s="40">
        <v>4.7206710426526399</v>
      </c>
      <c r="V474" s="40">
        <v>5.4546756944022201</v>
      </c>
      <c r="W474" s="40">
        <v>6.2000880430414798</v>
      </c>
      <c r="X474" s="40">
        <v>7.05388549810678</v>
      </c>
      <c r="Y474" s="40">
        <v>7.6733799782652303</v>
      </c>
      <c r="Z474" s="40">
        <v>8.2359261414426701</v>
      </c>
      <c r="AA474" s="40">
        <v>8.0966139483305994</v>
      </c>
      <c r="AB474" s="40">
        <v>7.3662522511186701</v>
      </c>
      <c r="AC474" s="40">
        <v>6.5057298822967802</v>
      </c>
      <c r="AD474" s="40">
        <v>5.70666651663411</v>
      </c>
      <c r="AE474" s="40">
        <v>4.7109204884984601</v>
      </c>
      <c r="AF474" s="40">
        <v>3.7601809857328199</v>
      </c>
      <c r="AG474" s="40">
        <v>2.1924450375781099E-2</v>
      </c>
      <c r="AH474" s="40">
        <v>2.42735643608116E-2</v>
      </c>
      <c r="AI474" s="40">
        <v>2.9076567056375898E-3</v>
      </c>
      <c r="AJ474" s="40">
        <v>-5.0135437775421796E-3</v>
      </c>
      <c r="AK474" s="40">
        <v>-1.5465122481567501E-2</v>
      </c>
      <c r="AL474" s="40">
        <v>-1.5017778990617001E-2</v>
      </c>
      <c r="AM474" s="40">
        <v>7.50006498545091E-3</v>
      </c>
      <c r="AN474" s="40">
        <v>-2.3788140630663101E-2</v>
      </c>
      <c r="AO474" s="40">
        <v>-2.6464129929472599E-2</v>
      </c>
      <c r="AP474" s="40">
        <v>-5.3843208225445797E-2</v>
      </c>
      <c r="AQ474" s="40">
        <v>-5.8865212943090502E-2</v>
      </c>
      <c r="AR474" s="40">
        <v>-1.13772176720569E-2</v>
      </c>
      <c r="AS474" s="40">
        <v>-5.2710894847433798E-2</v>
      </c>
      <c r="AT474" s="40">
        <v>-0.15808695972047199</v>
      </c>
      <c r="AU474" s="40">
        <v>1.25838560368337</v>
      </c>
      <c r="AV474" s="40">
        <v>1.6171363591630501</v>
      </c>
      <c r="AW474" s="40">
        <v>1.76552233293865</v>
      </c>
      <c r="AX474" s="40">
        <v>1.80814002053251</v>
      </c>
      <c r="AY474" s="40">
        <v>1.0100257862080599</v>
      </c>
      <c r="AZ474" s="40">
        <v>-1.06990501565562</v>
      </c>
      <c r="BA474" s="40">
        <v>-1.0902880336278999</v>
      </c>
      <c r="BB474" s="40">
        <v>-0.68432483694285795</v>
      </c>
      <c r="BC474" s="40">
        <v>-0.37244678225126798</v>
      </c>
      <c r="BD474" s="40">
        <v>-0.209892120150865</v>
      </c>
      <c r="BE474" s="40">
        <v>4.9148506331690801E-2</v>
      </c>
      <c r="BF474" s="40">
        <v>4.6105677324875499E-2</v>
      </c>
      <c r="BG474" s="40">
        <v>1.89326876876778E-2</v>
      </c>
      <c r="BH474" s="40">
        <v>1.0472219247457599E-2</v>
      </c>
      <c r="BI474" s="40">
        <v>4.8614881618281501E-4</v>
      </c>
      <c r="BJ474" s="40">
        <v>-3.5637880855700002E-4</v>
      </c>
      <c r="BK474" s="40">
        <v>2.7606772147947999E-2</v>
      </c>
      <c r="BL474" s="40">
        <v>3.0343391844526598E-3</v>
      </c>
      <c r="BM474" s="40">
        <v>-4.1867345599627204E-3</v>
      </c>
      <c r="BN474" s="40">
        <v>-2.9331844510099798E-2</v>
      </c>
      <c r="BO474" s="40">
        <v>-3.4525862529106499E-2</v>
      </c>
      <c r="BP474" s="40">
        <v>6.7678371033052303E-3</v>
      </c>
      <c r="BQ474" s="40">
        <v>-3.4465929820561798E-2</v>
      </c>
      <c r="BR474" s="40">
        <v>-0.12202941411785399</v>
      </c>
      <c r="BS474" s="40">
        <v>1.31093416471161</v>
      </c>
      <c r="BT474" s="40">
        <v>1.6852812876221701</v>
      </c>
      <c r="BU474" s="40">
        <v>1.8435678547207901</v>
      </c>
      <c r="BV474" s="40">
        <v>1.89659051128349</v>
      </c>
      <c r="BW474" s="40">
        <v>1.09526113709208</v>
      </c>
      <c r="BX474" s="40">
        <v>-1.01088661298001</v>
      </c>
      <c r="BY474" s="40">
        <v>-1.0303442186534999</v>
      </c>
      <c r="BZ474" s="40">
        <v>-0.63354889893675903</v>
      </c>
      <c r="CA474" s="40">
        <v>-0.32522557822440801</v>
      </c>
      <c r="CB474" s="40">
        <v>-0.172281379296609</v>
      </c>
      <c r="CC474" s="40">
        <v>6.8003804554928104E-2</v>
      </c>
      <c r="CD474" s="40">
        <v>6.1226532257274799E-2</v>
      </c>
      <c r="CE474" s="40">
        <v>3.0031575329267299E-2</v>
      </c>
      <c r="CF474" s="40">
        <v>2.11976115447567E-2</v>
      </c>
      <c r="CG474" s="40">
        <v>1.1533950725124901E-2</v>
      </c>
      <c r="CH474" s="40">
        <v>9.7980622949537504E-3</v>
      </c>
      <c r="CI474" s="40">
        <v>4.1532616278234E-2</v>
      </c>
      <c r="CJ474" s="40">
        <v>2.1611506995885502E-2</v>
      </c>
      <c r="CK474" s="40">
        <v>1.12425216099979E-2</v>
      </c>
      <c r="CL474" s="40">
        <v>-1.23553486690839E-2</v>
      </c>
      <c r="CM474" s="40">
        <v>-1.7668502576614901E-2</v>
      </c>
      <c r="CN474" s="40">
        <v>1.93350467659845E-2</v>
      </c>
      <c r="CO474" s="40">
        <v>-2.1829522622040399E-2</v>
      </c>
      <c r="CP474" s="40">
        <v>-9.7056067874501495E-2</v>
      </c>
      <c r="CQ474" s="40">
        <v>1.34732913800267</v>
      </c>
      <c r="CR474" s="40">
        <v>1.7324782574851001</v>
      </c>
      <c r="CS474" s="40">
        <v>1.8976219453593599</v>
      </c>
      <c r="CT474" s="40">
        <v>1.9578510517335299</v>
      </c>
      <c r="CU474" s="40">
        <v>1.15429488146446</v>
      </c>
      <c r="CV474" s="40">
        <v>-0.97001064707287799</v>
      </c>
      <c r="CW474" s="40">
        <v>-0.98882731500727505</v>
      </c>
      <c r="CX474" s="40">
        <v>-0.59838163895095298</v>
      </c>
      <c r="CY474" s="40">
        <v>-0.29252031616394297</v>
      </c>
      <c r="CZ474" s="40">
        <v>-0.146232294753425</v>
      </c>
      <c r="DA474" s="40">
        <v>8.6859102778165401E-2</v>
      </c>
      <c r="DB474" s="40">
        <v>7.6347387189674099E-2</v>
      </c>
      <c r="DC474" s="40">
        <v>4.11304629708567E-2</v>
      </c>
      <c r="DD474" s="40">
        <v>3.1923003842055701E-2</v>
      </c>
      <c r="DE474" s="40">
        <v>2.2581752634067101E-2</v>
      </c>
      <c r="DF474" s="40">
        <v>1.9952503398464501E-2</v>
      </c>
      <c r="DG474" s="40">
        <v>5.5458460408519997E-2</v>
      </c>
      <c r="DH474" s="40">
        <v>4.0188674807318303E-2</v>
      </c>
      <c r="DI474" s="40">
        <v>2.6671777779958598E-2</v>
      </c>
      <c r="DJ474" s="40">
        <v>4.6211471719320302E-3</v>
      </c>
      <c r="DK474" s="40">
        <v>-8.1114262412332501E-4</v>
      </c>
      <c r="DL474" s="40">
        <v>3.1902256428663803E-2</v>
      </c>
      <c r="DM474" s="40">
        <v>-9.1931154235189699E-3</v>
      </c>
      <c r="DN474" s="40">
        <v>-7.2082721631148899E-2</v>
      </c>
      <c r="DO474" s="40">
        <v>1.38372411129372</v>
      </c>
      <c r="DP474" s="40">
        <v>1.7796752273480301</v>
      </c>
      <c r="DQ474" s="40">
        <v>1.9516760359979299</v>
      </c>
      <c r="DR474" s="40">
        <v>2.0191115921835801</v>
      </c>
      <c r="DS474" s="40">
        <v>1.2133286258368401</v>
      </c>
      <c r="DT474" s="40">
        <v>-0.92913468116574205</v>
      </c>
      <c r="DU474" s="40">
        <v>-0.94731041136105298</v>
      </c>
      <c r="DV474" s="40">
        <v>-0.56321437896514603</v>
      </c>
      <c r="DW474" s="40">
        <v>-0.25981505410347799</v>
      </c>
      <c r="DX474" s="40">
        <v>-0.12018321021024</v>
      </c>
      <c r="DY474" s="40">
        <v>0.114083158734075</v>
      </c>
      <c r="DZ474" s="40">
        <v>9.8179500153738095E-2</v>
      </c>
      <c r="EA474" s="40">
        <v>5.7155493952896999E-2</v>
      </c>
      <c r="EB474" s="40">
        <v>4.7408766867055502E-2</v>
      </c>
      <c r="EC474" s="40">
        <v>3.8533023931817401E-2</v>
      </c>
      <c r="ED474" s="40">
        <v>3.4613903580524498E-2</v>
      </c>
      <c r="EE474" s="40">
        <v>7.5565167571017E-2</v>
      </c>
      <c r="EF474" s="40">
        <v>6.7011154622434094E-2</v>
      </c>
      <c r="EG474" s="40">
        <v>4.8949173149468499E-2</v>
      </c>
      <c r="EH474" s="40">
        <v>2.9132510887278001E-2</v>
      </c>
      <c r="EI474" s="40">
        <v>2.35282077898607E-2</v>
      </c>
      <c r="EJ474" s="40">
        <v>5.0047311204025897E-2</v>
      </c>
      <c r="EK474" s="40">
        <v>9.05184960335308E-3</v>
      </c>
      <c r="EL474" s="40">
        <v>-3.6025176028531003E-2</v>
      </c>
      <c r="EM474" s="40">
        <v>1.4362726723219601</v>
      </c>
      <c r="EN474" s="40">
        <v>1.8478201558071501</v>
      </c>
      <c r="EO474" s="40">
        <v>2.02972155778007</v>
      </c>
      <c r="EP474" s="40">
        <v>2.1075620829345501</v>
      </c>
      <c r="EQ474" s="40">
        <v>1.2985639767208701</v>
      </c>
      <c r="ER474" s="40">
        <v>-0.87011627849013295</v>
      </c>
      <c r="ES474" s="40">
        <v>-0.88736659638665305</v>
      </c>
      <c r="ET474" s="40">
        <v>-0.512438440959047</v>
      </c>
      <c r="EU474" s="40">
        <v>-0.21259385007661799</v>
      </c>
      <c r="EV474" s="40">
        <v>-8.2572469355984598E-2</v>
      </c>
      <c r="EW474" s="40">
        <v>76.151607953041704</v>
      </c>
      <c r="EX474" s="40">
        <v>75.234892917114706</v>
      </c>
      <c r="EY474" s="40">
        <v>73.743812664190202</v>
      </c>
      <c r="EZ474" s="40">
        <v>71.9481081647222</v>
      </c>
      <c r="FA474" s="40">
        <v>70.753388155727194</v>
      </c>
      <c r="FB474" s="40">
        <v>69.824803771598397</v>
      </c>
      <c r="FC474" s="40">
        <v>68.732828491542705</v>
      </c>
      <c r="FD474" s="40">
        <v>69.718309081681596</v>
      </c>
      <c r="FE474" s="40">
        <v>73.715542964500997</v>
      </c>
      <c r="FF474" s="40">
        <v>78.133164280350201</v>
      </c>
      <c r="FG474" s="40">
        <v>83.296481028853194</v>
      </c>
      <c r="FH474" s="40">
        <v>87.336349326663495</v>
      </c>
      <c r="FI474" s="40">
        <v>91.147360333887406</v>
      </c>
      <c r="FJ474" s="40">
        <v>94.335725599426397</v>
      </c>
      <c r="FK474" s="40">
        <v>96.940407975357601</v>
      </c>
      <c r="FL474" s="40">
        <v>98.596156347025001</v>
      </c>
      <c r="FM474" s="40">
        <v>98.714551566652204</v>
      </c>
      <c r="FN474" s="40">
        <v>99.2344680076977</v>
      </c>
      <c r="FO474" s="40">
        <v>97.452646973715005</v>
      </c>
      <c r="FP474" s="40">
        <v>92.968470121590002</v>
      </c>
      <c r="FQ474" s="40">
        <v>87.1972776241427</v>
      </c>
      <c r="FR474" s="40">
        <v>82.6870546142178</v>
      </c>
      <c r="FS474" s="40">
        <v>80.146178194357404</v>
      </c>
      <c r="FT474" s="40">
        <v>77.785681868430004</v>
      </c>
      <c r="FU474" s="40">
        <v>2.9374533106973501E-2</v>
      </c>
      <c r="FV474" s="40">
        <v>0</v>
      </c>
      <c r="FW474" s="40">
        <v>0</v>
      </c>
      <c r="FX474" s="41">
        <v>1</v>
      </c>
      <c r="FY474" s="22"/>
      <c r="FZ474" s="22"/>
    </row>
    <row r="475" spans="1:182" x14ac:dyDescent="0.2">
      <c r="A475" t="s">
        <v>42</v>
      </c>
      <c r="B475" t="s">
        <v>58</v>
      </c>
      <c r="C475" t="s">
        <v>3</v>
      </c>
      <c r="D475" t="s">
        <v>79</v>
      </c>
      <c r="E475" t="s">
        <v>77</v>
      </c>
      <c r="F475" s="22" t="s">
        <v>1</v>
      </c>
      <c r="G475" s="35">
        <v>43703</v>
      </c>
      <c r="H475" s="40">
        <v>12110</v>
      </c>
      <c r="I475" s="40">
        <v>11.1599593899304</v>
      </c>
      <c r="J475" s="40">
        <v>9.9012188547781399</v>
      </c>
      <c r="K475" s="40">
        <v>9.0313939351011001</v>
      </c>
      <c r="L475" s="40">
        <v>8.4816615829022499</v>
      </c>
      <c r="M475" s="40">
        <v>8.28361449730596</v>
      </c>
      <c r="N475" s="40">
        <v>8.6736049426265307</v>
      </c>
      <c r="O475" s="40">
        <v>9.6335193589951604</v>
      </c>
      <c r="P475" s="40">
        <v>10.242960499249801</v>
      </c>
      <c r="Q475" s="40">
        <v>10.629328933575801</v>
      </c>
      <c r="R475" s="40">
        <v>11.202879802749401</v>
      </c>
      <c r="S475" s="40">
        <v>12.2068306683357</v>
      </c>
      <c r="T475" s="40">
        <v>13.6762785568112</v>
      </c>
      <c r="U475" s="40">
        <v>15.320166823689499</v>
      </c>
      <c r="V475" s="40">
        <v>17.214888328155102</v>
      </c>
      <c r="W475" s="40">
        <v>19.1126779567197</v>
      </c>
      <c r="X475" s="40">
        <v>21.3168055856801</v>
      </c>
      <c r="Y475" s="40">
        <v>22.969740074557699</v>
      </c>
      <c r="Z475" s="40">
        <v>25.046249262343</v>
      </c>
      <c r="AA475" s="40">
        <v>25.081565665507899</v>
      </c>
      <c r="AB475" s="40">
        <v>23.3758082694495</v>
      </c>
      <c r="AC475" s="40">
        <v>21.6056639420189</v>
      </c>
      <c r="AD475" s="40">
        <v>19.609119275203899</v>
      </c>
      <c r="AE475" s="40">
        <v>16.5569936277534</v>
      </c>
      <c r="AF475" s="40">
        <v>13.579982282561399</v>
      </c>
      <c r="AG475" s="40">
        <v>-0.15510017145812499</v>
      </c>
      <c r="AH475" s="40">
        <v>-0.15378074783454199</v>
      </c>
      <c r="AI475" s="40">
        <v>-0.14413268201609999</v>
      </c>
      <c r="AJ475" s="40">
        <v>-0.13290636146617399</v>
      </c>
      <c r="AK475" s="40">
        <v>-0.12315829261965899</v>
      </c>
      <c r="AL475" s="40">
        <v>-9.0433703277292499E-2</v>
      </c>
      <c r="AM475" s="40">
        <v>-5.8577774694361102E-2</v>
      </c>
      <c r="AN475" s="40">
        <v>-0.165699063555515</v>
      </c>
      <c r="AO475" s="40">
        <v>-0.14133987994559699</v>
      </c>
      <c r="AP475" s="40">
        <v>-0.102573780578363</v>
      </c>
      <c r="AQ475" s="40">
        <v>-8.2502811142115301E-2</v>
      </c>
      <c r="AR475" s="40">
        <v>4.6954771677940703E-3</v>
      </c>
      <c r="AS475" s="40">
        <v>-8.5315207806085494E-2</v>
      </c>
      <c r="AT475" s="40">
        <v>-0.14328090889786901</v>
      </c>
      <c r="AU475" s="40">
        <v>2.2423560138626502</v>
      </c>
      <c r="AV475" s="40">
        <v>2.9041583978641001</v>
      </c>
      <c r="AW475" s="40">
        <v>3.20751074480361</v>
      </c>
      <c r="AX475" s="40">
        <v>3.2808880312928901</v>
      </c>
      <c r="AY475" s="40">
        <v>2.5543812357658</v>
      </c>
      <c r="AZ475" s="40">
        <v>-0.90874033380032704</v>
      </c>
      <c r="BA475" s="40">
        <v>-1.4309475911110301</v>
      </c>
      <c r="BB475" s="40">
        <v>-1.09391533800493</v>
      </c>
      <c r="BC475" s="40">
        <v>-0.73559137682463904</v>
      </c>
      <c r="BD475" s="40">
        <v>-0.51584744140435201</v>
      </c>
      <c r="BE475" s="40">
        <v>-8.9271746279493205E-2</v>
      </c>
      <c r="BF475" s="40">
        <v>-7.6839603663997003E-2</v>
      </c>
      <c r="BG475" s="40">
        <v>-7.1933715983168597E-2</v>
      </c>
      <c r="BH475" s="40">
        <v>-5.9912427261326999E-2</v>
      </c>
      <c r="BI475" s="40">
        <v>-5.4533788689804102E-2</v>
      </c>
      <c r="BJ475" s="40">
        <v>-4.0176013305006003E-2</v>
      </c>
      <c r="BK475" s="40">
        <v>1.6519850052230001E-2</v>
      </c>
      <c r="BL475" s="40">
        <v>-0.10206758332702801</v>
      </c>
      <c r="BM475" s="40">
        <v>-7.7029279148067703E-2</v>
      </c>
      <c r="BN475" s="40">
        <v>-5.1848984483373502E-2</v>
      </c>
      <c r="BO475" s="40">
        <v>-4.7289641965651899E-2</v>
      </c>
      <c r="BP475" s="40">
        <v>2.96522981043113E-2</v>
      </c>
      <c r="BQ475" s="40">
        <v>-6.1040379779068801E-2</v>
      </c>
      <c r="BR475" s="40">
        <v>-4.9156321216641097E-2</v>
      </c>
      <c r="BS475" s="40">
        <v>2.3752581644611701</v>
      </c>
      <c r="BT475" s="40">
        <v>3.0889723036077399</v>
      </c>
      <c r="BU475" s="40">
        <v>3.4084270514628998</v>
      </c>
      <c r="BV475" s="40">
        <v>3.4930264556050599</v>
      </c>
      <c r="BW475" s="40">
        <v>2.7656475233364799</v>
      </c>
      <c r="BX475" s="40">
        <v>-0.79081203595085103</v>
      </c>
      <c r="BY475" s="40">
        <v>-1.3179342163688099</v>
      </c>
      <c r="BZ475" s="40">
        <v>-0.98031958825343901</v>
      </c>
      <c r="CA475" s="40">
        <v>-0.58647323745370095</v>
      </c>
      <c r="CB475" s="40">
        <v>-0.40434919732728802</v>
      </c>
      <c r="CC475" s="40">
        <v>-4.3679179531931699E-2</v>
      </c>
      <c r="CD475" s="40">
        <v>-2.3550401594979401E-2</v>
      </c>
      <c r="CE475" s="40">
        <v>-2.1928932046306599E-2</v>
      </c>
      <c r="CF475" s="40">
        <v>-9.3570507902844095E-3</v>
      </c>
      <c r="CG475" s="40">
        <v>-7.0046663167564402E-3</v>
      </c>
      <c r="CH475" s="40">
        <v>-5.3676903286950899E-3</v>
      </c>
      <c r="CI475" s="40">
        <v>6.8532236184075307E-2</v>
      </c>
      <c r="CJ475" s="40">
        <v>-5.7996613959448703E-2</v>
      </c>
      <c r="CK475" s="40">
        <v>-3.2487952943154902E-2</v>
      </c>
      <c r="CL475" s="40">
        <v>-1.6717145229410001E-2</v>
      </c>
      <c r="CM475" s="40">
        <v>-2.2901108262855199E-2</v>
      </c>
      <c r="CN475" s="40">
        <v>4.6937316259727503E-2</v>
      </c>
      <c r="CO475" s="40">
        <v>-4.4227707835238203E-2</v>
      </c>
      <c r="CP475" s="40">
        <v>1.60340814824666E-2</v>
      </c>
      <c r="CQ475" s="40">
        <v>2.4673057891098602</v>
      </c>
      <c r="CR475" s="40">
        <v>3.21697385173273</v>
      </c>
      <c r="CS475" s="40">
        <v>3.5475810734098099</v>
      </c>
      <c r="CT475" s="40">
        <v>3.63995288205275</v>
      </c>
      <c r="CU475" s="40">
        <v>2.91196991053378</v>
      </c>
      <c r="CV475" s="40">
        <v>-0.70913525610174299</v>
      </c>
      <c r="CW475" s="40">
        <v>-1.2396614972916</v>
      </c>
      <c r="CX475" s="40">
        <v>-0.90164351801888498</v>
      </c>
      <c r="CY475" s="40">
        <v>-0.48319446837950902</v>
      </c>
      <c r="CZ475" s="40">
        <v>-0.32712585313327203</v>
      </c>
      <c r="DA475" s="40">
        <v>1.9133872156298401E-3</v>
      </c>
      <c r="DB475" s="40">
        <v>2.9738800474038301E-2</v>
      </c>
      <c r="DC475" s="40">
        <v>2.8075851890555299E-2</v>
      </c>
      <c r="DD475" s="40">
        <v>4.1198325680758201E-2</v>
      </c>
      <c r="DE475" s="40">
        <v>4.0524456056291298E-2</v>
      </c>
      <c r="DF475" s="40">
        <v>2.9440632647615799E-2</v>
      </c>
      <c r="DG475" s="40">
        <v>0.120544622315921</v>
      </c>
      <c r="DH475" s="40">
        <v>-1.3925644591869599E-2</v>
      </c>
      <c r="DI475" s="40">
        <v>1.2053373261757899E-2</v>
      </c>
      <c r="DJ475" s="40">
        <v>1.8414694024553601E-2</v>
      </c>
      <c r="DK475" s="40">
        <v>1.4874254399415E-3</v>
      </c>
      <c r="DL475" s="40">
        <v>6.4222334415143606E-2</v>
      </c>
      <c r="DM475" s="40">
        <v>-2.7415035891407601E-2</v>
      </c>
      <c r="DN475" s="40">
        <v>8.1224484181574297E-2</v>
      </c>
      <c r="DO475" s="40">
        <v>2.5593534137585499</v>
      </c>
      <c r="DP475" s="40">
        <v>3.3449753998577099</v>
      </c>
      <c r="DQ475" s="40">
        <v>3.6867350953567102</v>
      </c>
      <c r="DR475" s="40">
        <v>3.7868793085004402</v>
      </c>
      <c r="DS475" s="40">
        <v>3.05829229773108</v>
      </c>
      <c r="DT475" s="40">
        <v>-0.62745847625263595</v>
      </c>
      <c r="DU475" s="40">
        <v>-1.1613887782143899</v>
      </c>
      <c r="DV475" s="40">
        <v>-0.82296744778432995</v>
      </c>
      <c r="DW475" s="40">
        <v>-0.37991569930531599</v>
      </c>
      <c r="DX475" s="40">
        <v>-0.249902508939257</v>
      </c>
      <c r="DY475" s="40">
        <v>6.7741812394261594E-2</v>
      </c>
      <c r="DZ475" s="40">
        <v>0.106679944644583</v>
      </c>
      <c r="EA475" s="40">
        <v>0.100274817923487</v>
      </c>
      <c r="EB475" s="40">
        <v>0.114192259885605</v>
      </c>
      <c r="EC475" s="40">
        <v>0.109148959986146</v>
      </c>
      <c r="ED475" s="40">
        <v>7.9698322619902298E-2</v>
      </c>
      <c r="EE475" s="40">
        <v>0.19564224706251199</v>
      </c>
      <c r="EF475" s="40">
        <v>4.9705835636617603E-2</v>
      </c>
      <c r="EG475" s="40">
        <v>7.6363974059286993E-2</v>
      </c>
      <c r="EH475" s="40">
        <v>6.9139490119543096E-2</v>
      </c>
      <c r="EI475" s="40">
        <v>3.6700594616405E-2</v>
      </c>
      <c r="EJ475" s="40">
        <v>8.9179155351660794E-2</v>
      </c>
      <c r="EK475" s="40">
        <v>-3.1402078643909298E-3</v>
      </c>
      <c r="EL475" s="40">
        <v>0.17534907186280199</v>
      </c>
      <c r="EM475" s="40">
        <v>2.6922555643570698</v>
      </c>
      <c r="EN475" s="40">
        <v>3.5297893056013598</v>
      </c>
      <c r="EO475" s="40">
        <v>3.8876514020160098</v>
      </c>
      <c r="EP475" s="40">
        <v>3.99901773281261</v>
      </c>
      <c r="EQ475" s="40">
        <v>3.2695585853017599</v>
      </c>
      <c r="ER475" s="40">
        <v>-0.50953017840315995</v>
      </c>
      <c r="ES475" s="40">
        <v>-1.04837540347216</v>
      </c>
      <c r="ET475" s="40">
        <v>-0.70937169803283995</v>
      </c>
      <c r="EU475" s="40">
        <v>-0.230797559934379</v>
      </c>
      <c r="EV475" s="40">
        <v>-0.13840426486219301</v>
      </c>
      <c r="EW475" s="40">
        <v>71.810464301914195</v>
      </c>
      <c r="EX475" s="40">
        <v>71.005517903110601</v>
      </c>
      <c r="EY475" s="40">
        <v>69.7047977224871</v>
      </c>
      <c r="EZ475" s="40">
        <v>68.373153602264296</v>
      </c>
      <c r="FA475" s="40">
        <v>67.604176636971502</v>
      </c>
      <c r="FB475" s="40">
        <v>66.449599166584306</v>
      </c>
      <c r="FC475" s="40">
        <v>65.580962247388896</v>
      </c>
      <c r="FD475" s="40">
        <v>66.594989250257399</v>
      </c>
      <c r="FE475" s="40">
        <v>70.241076749633805</v>
      </c>
      <c r="FF475" s="40">
        <v>74.338151621853498</v>
      </c>
      <c r="FG475" s="40">
        <v>79.470908383714999</v>
      </c>
      <c r="FH475" s="40">
        <v>83.1147841262528</v>
      </c>
      <c r="FI475" s="40">
        <v>86.787712938997004</v>
      </c>
      <c r="FJ475" s="40">
        <v>89.965861044620297</v>
      </c>
      <c r="FK475" s="40">
        <v>91.951134935073398</v>
      </c>
      <c r="FL475" s="40">
        <v>92.6620219166998</v>
      </c>
      <c r="FM475" s="40">
        <v>92.0839405293342</v>
      </c>
      <c r="FN475" s="40">
        <v>92.079929429599503</v>
      </c>
      <c r="FO475" s="40">
        <v>89.982426423710905</v>
      </c>
      <c r="FP475" s="40">
        <v>85.871230425606498</v>
      </c>
      <c r="FQ475" s="40">
        <v>80.980129859797003</v>
      </c>
      <c r="FR475" s="40">
        <v>77.370940667843399</v>
      </c>
      <c r="FS475" s="40">
        <v>75.312450266213403</v>
      </c>
      <c r="FT475" s="40">
        <v>73.380553487243205</v>
      </c>
      <c r="FU475" s="40">
        <v>2.0548083278728799E-2</v>
      </c>
      <c r="FV475" s="40">
        <v>0</v>
      </c>
      <c r="FW475" s="40">
        <v>0</v>
      </c>
      <c r="FX475" s="41">
        <v>1</v>
      </c>
      <c r="FY475" s="22"/>
      <c r="FZ475" s="22"/>
    </row>
    <row r="476" spans="1:182" x14ac:dyDescent="0.2">
      <c r="A476" t="s">
        <v>42</v>
      </c>
      <c r="B476" t="s">
        <v>58</v>
      </c>
      <c r="C476" t="s">
        <v>3</v>
      </c>
      <c r="D476" t="s">
        <v>79</v>
      </c>
      <c r="E476" t="s">
        <v>77</v>
      </c>
      <c r="F476" s="22" t="s">
        <v>77</v>
      </c>
      <c r="G476" s="35">
        <v>43703</v>
      </c>
      <c r="H476" s="40">
        <v>9853</v>
      </c>
      <c r="I476" s="40">
        <v>9.1069955737330108</v>
      </c>
      <c r="J476" s="40">
        <v>8.0953492662694408</v>
      </c>
      <c r="K476" s="40">
        <v>7.3826975552208802</v>
      </c>
      <c r="L476" s="40">
        <v>6.9389223696580498</v>
      </c>
      <c r="M476" s="40">
        <v>6.7754887866070996</v>
      </c>
      <c r="N476" s="40">
        <v>7.0887535014179601</v>
      </c>
      <c r="O476" s="40">
        <v>7.8656519794900701</v>
      </c>
      <c r="P476" s="40">
        <v>8.3258194780475403</v>
      </c>
      <c r="Q476" s="40">
        <v>8.5834594466586402</v>
      </c>
      <c r="R476" s="40">
        <v>9.0266756779510509</v>
      </c>
      <c r="S476" s="40">
        <v>9.7950013058161307</v>
      </c>
      <c r="T476" s="40">
        <v>10.917080449922899</v>
      </c>
      <c r="U476" s="40">
        <v>12.165789127019201</v>
      </c>
      <c r="V476" s="40">
        <v>13.5985399043114</v>
      </c>
      <c r="W476" s="40">
        <v>15.03474458614</v>
      </c>
      <c r="X476" s="40">
        <v>16.6581106135475</v>
      </c>
      <c r="Y476" s="40">
        <v>17.869723254707601</v>
      </c>
      <c r="Z476" s="40">
        <v>19.508677136949402</v>
      </c>
      <c r="AA476" s="40">
        <v>19.626701720853699</v>
      </c>
      <c r="AB476" s="40">
        <v>18.417813771395799</v>
      </c>
      <c r="AC476" s="40">
        <v>17.189805398832402</v>
      </c>
      <c r="AD476" s="40">
        <v>15.7356409991145</v>
      </c>
      <c r="AE476" s="40">
        <v>13.353161659321101</v>
      </c>
      <c r="AF476" s="40">
        <v>11.008238978007901</v>
      </c>
      <c r="AG476" s="40">
        <v>-0.190727695049837</v>
      </c>
      <c r="AH476" s="40">
        <v>-0.18404389402416199</v>
      </c>
      <c r="AI476" s="40">
        <v>-0.16319284719910701</v>
      </c>
      <c r="AJ476" s="40">
        <v>-0.13747111094233699</v>
      </c>
      <c r="AK476" s="40">
        <v>-0.110370818403336</v>
      </c>
      <c r="AL476" s="40">
        <v>-0.103685003151728</v>
      </c>
      <c r="AM476" s="40">
        <v>-0.100207751948167</v>
      </c>
      <c r="AN476" s="40">
        <v>-0.206735569842776</v>
      </c>
      <c r="AO476" s="40">
        <v>-0.152257102993616</v>
      </c>
      <c r="AP476" s="40">
        <v>-9.5393375227799199E-2</v>
      </c>
      <c r="AQ476" s="40">
        <v>-6.5697282200101098E-2</v>
      </c>
      <c r="AR476" s="40">
        <v>1.32492158311244E-3</v>
      </c>
      <c r="AS476" s="40">
        <v>-7.1626812592895203E-2</v>
      </c>
      <c r="AT476" s="40">
        <v>-3.6941038674648402E-2</v>
      </c>
      <c r="AU476" s="40">
        <v>1.3743398258831701</v>
      </c>
      <c r="AV476" s="40">
        <v>1.7794802683384401</v>
      </c>
      <c r="AW476" s="40">
        <v>1.97866389456734</v>
      </c>
      <c r="AX476" s="40">
        <v>2.0351976139352899</v>
      </c>
      <c r="AY476" s="40">
        <v>1.79919662860503</v>
      </c>
      <c r="AZ476" s="40">
        <v>-0.271961065469914</v>
      </c>
      <c r="BA476" s="40">
        <v>-0.79267025236314104</v>
      </c>
      <c r="BB476" s="40">
        <v>-0.71660458931791104</v>
      </c>
      <c r="BC476" s="40">
        <v>-0.54981477389232603</v>
      </c>
      <c r="BD476" s="40">
        <v>-0.42261577553742302</v>
      </c>
      <c r="BE476" s="40">
        <v>-0.13119217790813001</v>
      </c>
      <c r="BF476" s="40">
        <v>-0.11803815829016299</v>
      </c>
      <c r="BG476" s="40">
        <v>-9.7996169250670007E-2</v>
      </c>
      <c r="BH476" s="40">
        <v>-7.3954081431193794E-2</v>
      </c>
      <c r="BI476" s="40">
        <v>-5.4237118909189003E-2</v>
      </c>
      <c r="BJ476" s="40">
        <v>-5.5829490656179398E-2</v>
      </c>
      <c r="BK476" s="40">
        <v>-2.71601914010117E-2</v>
      </c>
      <c r="BL476" s="40">
        <v>-0.143027629598622</v>
      </c>
      <c r="BM476" s="40">
        <v>-9.6283480313637496E-2</v>
      </c>
      <c r="BN476" s="40">
        <v>-5.4107958708408899E-2</v>
      </c>
      <c r="BO476" s="40">
        <v>-2.8508236676709001E-2</v>
      </c>
      <c r="BP476" s="40">
        <v>2.3053735117405699E-2</v>
      </c>
      <c r="BQ476" s="40">
        <v>-5.0514290192710497E-2</v>
      </c>
      <c r="BR476" s="40">
        <v>3.31785732607177E-2</v>
      </c>
      <c r="BS476" s="40">
        <v>1.4781243547137799</v>
      </c>
      <c r="BT476" s="40">
        <v>1.92240151814477</v>
      </c>
      <c r="BU476" s="40">
        <v>2.1336919519921298</v>
      </c>
      <c r="BV476" s="40">
        <v>2.1876327929453101</v>
      </c>
      <c r="BW476" s="40">
        <v>1.9660153978441099</v>
      </c>
      <c r="BX476" s="40">
        <v>-0.16419169158663499</v>
      </c>
      <c r="BY476" s="40">
        <v>-0.70196128110337497</v>
      </c>
      <c r="BZ476" s="40">
        <v>-0.62168252841692895</v>
      </c>
      <c r="CA476" s="40">
        <v>-0.425103686701857</v>
      </c>
      <c r="CB476" s="40">
        <v>-0.329208650709435</v>
      </c>
      <c r="CC476" s="40">
        <v>-8.9958060097046197E-2</v>
      </c>
      <c r="CD476" s="40">
        <v>-7.2322786792090393E-2</v>
      </c>
      <c r="CE476" s="40">
        <v>-5.2841148710268598E-2</v>
      </c>
      <c r="CF476" s="40">
        <v>-2.9962380281799199E-2</v>
      </c>
      <c r="CG476" s="40">
        <v>-1.53590896379492E-2</v>
      </c>
      <c r="CH476" s="40">
        <v>-2.2684908482576201E-2</v>
      </c>
      <c r="CI476" s="40">
        <v>2.34323265113533E-2</v>
      </c>
      <c r="CJ476" s="40">
        <v>-9.8903704257109995E-2</v>
      </c>
      <c r="CK476" s="40">
        <v>-5.7516319756253598E-2</v>
      </c>
      <c r="CL476" s="40">
        <v>-2.5513804993606198E-2</v>
      </c>
      <c r="CM476" s="40">
        <v>-2.7512170350825599E-3</v>
      </c>
      <c r="CN476" s="40">
        <v>3.8103045179423797E-2</v>
      </c>
      <c r="CO476" s="40">
        <v>-3.5891821492786802E-2</v>
      </c>
      <c r="CP476" s="40">
        <v>8.1743202883879901E-2</v>
      </c>
      <c r="CQ476" s="40">
        <v>1.55000520322617</v>
      </c>
      <c r="CR476" s="40">
        <v>2.0213883403839201</v>
      </c>
      <c r="CS476" s="40">
        <v>2.2410639123072098</v>
      </c>
      <c r="CT476" s="40">
        <v>2.2932089335689398</v>
      </c>
      <c r="CU476" s="40">
        <v>2.0815535692440901</v>
      </c>
      <c r="CV476" s="40">
        <v>-8.9550951529689907E-2</v>
      </c>
      <c r="CW476" s="40">
        <v>-0.63913652393288201</v>
      </c>
      <c r="CX476" s="40">
        <v>-0.55593979819513695</v>
      </c>
      <c r="CY476" s="40">
        <v>-0.33872916761738497</v>
      </c>
      <c r="CZ476" s="40">
        <v>-0.264515160596896</v>
      </c>
      <c r="DA476" s="40">
        <v>-4.87239422859621E-2</v>
      </c>
      <c r="DB476" s="40">
        <v>-2.6607415294017601E-2</v>
      </c>
      <c r="DC476" s="40">
        <v>-7.6861281698671199E-3</v>
      </c>
      <c r="DD476" s="40">
        <v>1.40293208675955E-2</v>
      </c>
      <c r="DE476" s="40">
        <v>2.3518939633290499E-2</v>
      </c>
      <c r="DF476" s="40">
        <v>1.0459673691027099E-2</v>
      </c>
      <c r="DG476" s="40">
        <v>7.4024844423718303E-2</v>
      </c>
      <c r="DH476" s="40">
        <v>-5.4779778915598099E-2</v>
      </c>
      <c r="DI476" s="40">
        <v>-1.87491591988698E-2</v>
      </c>
      <c r="DJ476" s="40">
        <v>3.08034872119641E-3</v>
      </c>
      <c r="DK476" s="40">
        <v>2.3005802606543901E-2</v>
      </c>
      <c r="DL476" s="40">
        <v>5.31523552414419E-2</v>
      </c>
      <c r="DM476" s="40">
        <v>-2.12693527928631E-2</v>
      </c>
      <c r="DN476" s="40">
        <v>0.130307832507042</v>
      </c>
      <c r="DO476" s="40">
        <v>1.62188605173855</v>
      </c>
      <c r="DP476" s="40">
        <v>2.12037516262306</v>
      </c>
      <c r="DQ476" s="40">
        <v>2.3484358726223</v>
      </c>
      <c r="DR476" s="40">
        <v>2.39878507419257</v>
      </c>
      <c r="DS476" s="40">
        <v>2.1970917406440602</v>
      </c>
      <c r="DT476" s="40">
        <v>-1.49102114727448E-2</v>
      </c>
      <c r="DU476" s="40">
        <v>-0.57631176676238804</v>
      </c>
      <c r="DV476" s="40">
        <v>-0.490197067973346</v>
      </c>
      <c r="DW476" s="40">
        <v>-0.25235464853291401</v>
      </c>
      <c r="DX476" s="40">
        <v>-0.19982167048435601</v>
      </c>
      <c r="DY476" s="40">
        <v>1.0811574855744299E-2</v>
      </c>
      <c r="DZ476" s="40">
        <v>3.9398320439980899E-2</v>
      </c>
      <c r="EA476" s="40">
        <v>5.7510549778570001E-2</v>
      </c>
      <c r="EB476" s="40">
        <v>7.7546350378739096E-2</v>
      </c>
      <c r="EC476" s="40">
        <v>7.9652639127437502E-2</v>
      </c>
      <c r="ED476" s="40">
        <v>5.8315186186575399E-2</v>
      </c>
      <c r="EE476" s="40">
        <v>0.14707240497087301</v>
      </c>
      <c r="EF476" s="40">
        <v>8.9281613285557906E-3</v>
      </c>
      <c r="EG476" s="40">
        <v>3.7224463481108798E-2</v>
      </c>
      <c r="EH476" s="40">
        <v>4.4365765240586698E-2</v>
      </c>
      <c r="EI476" s="40">
        <v>6.0194848129935898E-2</v>
      </c>
      <c r="EJ476" s="40">
        <v>7.4881168775735196E-2</v>
      </c>
      <c r="EK476" s="40">
        <v>-1.5683039267829101E-4</v>
      </c>
      <c r="EL476" s="40">
        <v>0.20042744444240801</v>
      </c>
      <c r="EM476" s="40">
        <v>1.7256705805691701</v>
      </c>
      <c r="EN476" s="40">
        <v>2.2632964124293902</v>
      </c>
      <c r="EO476" s="40">
        <v>2.50346393004709</v>
      </c>
      <c r="EP476" s="40">
        <v>2.5512202532025898</v>
      </c>
      <c r="EQ476" s="40">
        <v>2.3639105098831501</v>
      </c>
      <c r="ER476" s="40">
        <v>9.2859162410534102E-2</v>
      </c>
      <c r="ES476" s="40">
        <v>-0.48560279550262198</v>
      </c>
      <c r="ET476" s="40">
        <v>-0.39527500707236202</v>
      </c>
      <c r="EU476" s="40">
        <v>-0.12764356134244501</v>
      </c>
      <c r="EV476" s="40">
        <v>-0.106414545656368</v>
      </c>
      <c r="EW476" s="40">
        <v>71.015593135007805</v>
      </c>
      <c r="EX476" s="40">
        <v>70.232216286743196</v>
      </c>
      <c r="EY476" s="40">
        <v>68.967118681190797</v>
      </c>
      <c r="EZ476" s="40">
        <v>67.728736040532496</v>
      </c>
      <c r="FA476" s="40">
        <v>67.029652942261606</v>
      </c>
      <c r="FB476" s="40">
        <v>65.834475715654605</v>
      </c>
      <c r="FC476" s="40">
        <v>65.013848542164595</v>
      </c>
      <c r="FD476" s="40">
        <v>66.020460308337405</v>
      </c>
      <c r="FE476" s="40">
        <v>69.573529027140196</v>
      </c>
      <c r="FF476" s="40">
        <v>73.576295833235307</v>
      </c>
      <c r="FG476" s="40">
        <v>78.671301434883901</v>
      </c>
      <c r="FH476" s="40">
        <v>82.230607235636896</v>
      </c>
      <c r="FI476" s="40">
        <v>85.885420643856193</v>
      </c>
      <c r="FJ476" s="40">
        <v>89.071941266427899</v>
      </c>
      <c r="FK476" s="40">
        <v>90.942159177878096</v>
      </c>
      <c r="FL476" s="40">
        <v>91.4742625204305</v>
      </c>
      <c r="FM476" s="40">
        <v>90.753924576167705</v>
      </c>
      <c r="FN476" s="40">
        <v>90.6558813448992</v>
      </c>
      <c r="FO476" s="40">
        <v>88.496844663869098</v>
      </c>
      <c r="FP476" s="40">
        <v>84.471960299149799</v>
      </c>
      <c r="FQ476" s="40">
        <v>79.782512142148093</v>
      </c>
      <c r="FR476" s="40">
        <v>76.362340217298097</v>
      </c>
      <c r="FS476" s="40">
        <v>74.400332070894393</v>
      </c>
      <c r="FT476" s="40">
        <v>72.557421813116605</v>
      </c>
      <c r="FU476" s="40">
        <v>1.93288888565144E-2</v>
      </c>
      <c r="FV476" s="40">
        <v>0</v>
      </c>
      <c r="FW476" s="40">
        <v>0</v>
      </c>
      <c r="FX476" s="41">
        <v>1</v>
      </c>
      <c r="FY476" s="22"/>
      <c r="FZ476" s="22"/>
    </row>
    <row r="477" spans="1:182" x14ac:dyDescent="0.2">
      <c r="A477" t="s">
        <v>42</v>
      </c>
      <c r="B477" t="s">
        <v>58</v>
      </c>
      <c r="C477" t="s">
        <v>3</v>
      </c>
      <c r="D477" t="s">
        <v>79</v>
      </c>
      <c r="E477" t="s">
        <v>77</v>
      </c>
      <c r="F477" s="22" t="s">
        <v>78</v>
      </c>
      <c r="G477" s="35">
        <v>43703</v>
      </c>
      <c r="H477" s="40">
        <v>2257</v>
      </c>
      <c r="I477" s="40">
        <v>1.99559687165347</v>
      </c>
      <c r="J477" s="40">
        <v>1.7497885524380501</v>
      </c>
      <c r="K477" s="40">
        <v>1.59717846575408</v>
      </c>
      <c r="L477" s="40">
        <v>1.49284965086858</v>
      </c>
      <c r="M477" s="40">
        <v>1.4597051630854401</v>
      </c>
      <c r="N477" s="40">
        <v>1.53750334568443</v>
      </c>
      <c r="O477" s="40">
        <v>1.71983525330622</v>
      </c>
      <c r="P477" s="40">
        <v>1.87275360300895</v>
      </c>
      <c r="Q477" s="40">
        <v>2.0064421423303398</v>
      </c>
      <c r="R477" s="40">
        <v>2.1446141805007799</v>
      </c>
      <c r="S477" s="40">
        <v>2.3963609815756501</v>
      </c>
      <c r="T477" s="40">
        <v>2.7474833016808899</v>
      </c>
      <c r="U477" s="40">
        <v>3.1387756586502098</v>
      </c>
      <c r="V477" s="40">
        <v>3.60475352140022</v>
      </c>
      <c r="W477" s="40">
        <v>4.0790940824774298</v>
      </c>
      <c r="X477" s="40">
        <v>4.66743877747908</v>
      </c>
      <c r="Y477" s="40">
        <v>5.1017453919611304</v>
      </c>
      <c r="Z477" s="40">
        <v>5.5124799462933698</v>
      </c>
      <c r="AA477" s="40">
        <v>5.4412849172154898</v>
      </c>
      <c r="AB477" s="40">
        <v>4.93843324160866</v>
      </c>
      <c r="AC477" s="40">
        <v>4.3660260230656096</v>
      </c>
      <c r="AD477" s="40">
        <v>3.8191839777348702</v>
      </c>
      <c r="AE477" s="40">
        <v>3.1478211680039201</v>
      </c>
      <c r="AF477" s="40">
        <v>2.5103088233591002</v>
      </c>
      <c r="AG477" s="40">
        <v>-6.7494296271153104E-4</v>
      </c>
      <c r="AH477" s="40">
        <v>5.4442353608868304E-3</v>
      </c>
      <c r="AI477" s="40">
        <v>-9.1510957802944694E-3</v>
      </c>
      <c r="AJ477" s="40">
        <v>-2.3418404309942398E-2</v>
      </c>
      <c r="AK477" s="40">
        <v>-3.9168035138898598E-2</v>
      </c>
      <c r="AL477" s="40">
        <v>-2.8259012310566999E-2</v>
      </c>
      <c r="AM477" s="40">
        <v>-5.6037955438788698E-3</v>
      </c>
      <c r="AN477" s="40">
        <v>-1.5999403768816901E-2</v>
      </c>
      <c r="AO477" s="40">
        <v>-2.0249611813578299E-2</v>
      </c>
      <c r="AP477" s="40">
        <v>-3.7296299287663502E-2</v>
      </c>
      <c r="AQ477" s="40">
        <v>-6.0284638567329199E-2</v>
      </c>
      <c r="AR477" s="40">
        <v>-6.9435587357333803E-3</v>
      </c>
      <c r="AS477" s="40">
        <v>-3.3102775516735197E-2</v>
      </c>
      <c r="AT477" s="40">
        <v>-0.125952717338397</v>
      </c>
      <c r="AU477" s="40">
        <v>0.87763393918076904</v>
      </c>
      <c r="AV477" s="40">
        <v>1.1318649400279099</v>
      </c>
      <c r="AW477" s="40">
        <v>1.2541751558201</v>
      </c>
      <c r="AX477" s="40">
        <v>1.27351573840942</v>
      </c>
      <c r="AY477" s="40">
        <v>0.74714880418858698</v>
      </c>
      <c r="AZ477" s="40">
        <v>-0.74262879488629296</v>
      </c>
      <c r="BA477" s="40">
        <v>-0.731416282442648</v>
      </c>
      <c r="BB477" s="40">
        <v>-0.45217115193485802</v>
      </c>
      <c r="BC477" s="40">
        <v>-0.23576520250647301</v>
      </c>
      <c r="BD477" s="40">
        <v>-0.12941210890455199</v>
      </c>
      <c r="BE477" s="40">
        <v>2.03549630838663E-2</v>
      </c>
      <c r="BF477" s="40">
        <v>2.3427676850216E-2</v>
      </c>
      <c r="BG477" s="40">
        <v>3.8353436493686298E-3</v>
      </c>
      <c r="BH477" s="40">
        <v>-9.9779772739584001E-3</v>
      </c>
      <c r="BI477" s="40">
        <v>-2.3680728530151601E-2</v>
      </c>
      <c r="BJ477" s="40">
        <v>-1.53731144088803E-2</v>
      </c>
      <c r="BK477" s="40">
        <v>1.2323641923939499E-2</v>
      </c>
      <c r="BL477" s="40">
        <v>6.8422471669195399E-3</v>
      </c>
      <c r="BM477" s="40">
        <v>-3.8869134416707101E-3</v>
      </c>
      <c r="BN477" s="40">
        <v>-1.9207465873544299E-2</v>
      </c>
      <c r="BO477" s="40">
        <v>-4.0343443829913402E-2</v>
      </c>
      <c r="BP477" s="40">
        <v>4.7302232824706098E-3</v>
      </c>
      <c r="BQ477" s="40">
        <v>-2.1289931430542201E-2</v>
      </c>
      <c r="BR477" s="40">
        <v>-9.5987718172054801E-2</v>
      </c>
      <c r="BS477" s="40">
        <v>0.91975088303839903</v>
      </c>
      <c r="BT477" s="40">
        <v>1.1959569711395499</v>
      </c>
      <c r="BU477" s="40">
        <v>1.3181952745246599</v>
      </c>
      <c r="BV477" s="40">
        <v>1.3459782421942501</v>
      </c>
      <c r="BW477" s="40">
        <v>0.80666862036732201</v>
      </c>
      <c r="BX477" s="40">
        <v>-0.69815924762196502</v>
      </c>
      <c r="BY477" s="40">
        <v>-0.687252634025455</v>
      </c>
      <c r="BZ477" s="40">
        <v>-0.41314062482483299</v>
      </c>
      <c r="CA477" s="40">
        <v>-0.19566919995818699</v>
      </c>
      <c r="CB477" s="40">
        <v>-9.9439354933685803E-2</v>
      </c>
      <c r="CC477" s="40">
        <v>3.4920211948953499E-2</v>
      </c>
      <c r="CD477" s="40">
        <v>3.5882953643306501E-2</v>
      </c>
      <c r="CE477" s="40">
        <v>1.28297120381521E-2</v>
      </c>
      <c r="CF477" s="40">
        <v>-6.6917845200599197E-4</v>
      </c>
      <c r="CG477" s="40">
        <v>-1.29542671514514E-2</v>
      </c>
      <c r="CH477" s="40">
        <v>-6.4483807760966202E-3</v>
      </c>
      <c r="CI477" s="40">
        <v>2.4740130502334999E-2</v>
      </c>
      <c r="CJ477" s="40">
        <v>2.2662305023173901E-2</v>
      </c>
      <c r="CK477" s="40">
        <v>7.4458416055147997E-3</v>
      </c>
      <c r="CL477" s="40">
        <v>-6.6791949543964701E-3</v>
      </c>
      <c r="CM477" s="40">
        <v>-2.65322331010431E-2</v>
      </c>
      <c r="CN477" s="40">
        <v>1.28154491467864E-2</v>
      </c>
      <c r="CO477" s="40">
        <v>-1.3108391601557801E-2</v>
      </c>
      <c r="CP477" s="40">
        <v>-7.5234051030925203E-2</v>
      </c>
      <c r="CQ477" s="40">
        <v>0.94892095005460897</v>
      </c>
      <c r="CR477" s="40">
        <v>1.2403469166458401</v>
      </c>
      <c r="CS477" s="40">
        <v>1.3625354137168599</v>
      </c>
      <c r="CT477" s="40">
        <v>1.39616555157527</v>
      </c>
      <c r="CU477" s="40">
        <v>0.84789186373928105</v>
      </c>
      <c r="CV477" s="40">
        <v>-0.66735977465294005</v>
      </c>
      <c r="CW477" s="40">
        <v>-0.65666502566610496</v>
      </c>
      <c r="CX477" s="40">
        <v>-0.38610820064595502</v>
      </c>
      <c r="CY477" s="40">
        <v>-0.167898830736495</v>
      </c>
      <c r="CZ477" s="40">
        <v>-7.8680316838566203E-2</v>
      </c>
      <c r="DA477" s="40">
        <v>4.9485460814040698E-2</v>
      </c>
      <c r="DB477" s="40">
        <v>4.8338230436396998E-2</v>
      </c>
      <c r="DC477" s="40">
        <v>2.18240804269355E-2</v>
      </c>
      <c r="DD477" s="40">
        <v>8.6396203699464196E-3</v>
      </c>
      <c r="DE477" s="40">
        <v>-2.22780577275123E-3</v>
      </c>
      <c r="DF477" s="40">
        <v>2.4763528566870202E-3</v>
      </c>
      <c r="DG477" s="40">
        <v>3.7156619080730501E-2</v>
      </c>
      <c r="DH477" s="40">
        <v>3.8482362879428203E-2</v>
      </c>
      <c r="DI477" s="40">
        <v>1.8778596652700302E-2</v>
      </c>
      <c r="DJ477" s="40">
        <v>5.8490759647513496E-3</v>
      </c>
      <c r="DK477" s="40">
        <v>-1.2721022372172699E-2</v>
      </c>
      <c r="DL477" s="40">
        <v>2.09006750111022E-2</v>
      </c>
      <c r="DM477" s="40">
        <v>-4.9268517725733997E-3</v>
      </c>
      <c r="DN477" s="40">
        <v>-5.4480383889795599E-2</v>
      </c>
      <c r="DO477" s="40">
        <v>0.97809101707082002</v>
      </c>
      <c r="DP477" s="40">
        <v>1.28473686215213</v>
      </c>
      <c r="DQ477" s="40">
        <v>1.40687555290907</v>
      </c>
      <c r="DR477" s="40">
        <v>1.4463528609562899</v>
      </c>
      <c r="DS477" s="40">
        <v>0.88911510711124098</v>
      </c>
      <c r="DT477" s="40">
        <v>-0.63656030168391597</v>
      </c>
      <c r="DU477" s="40">
        <v>-0.62607741730675504</v>
      </c>
      <c r="DV477" s="40">
        <v>-0.359075776467076</v>
      </c>
      <c r="DW477" s="40">
        <v>-0.14012846151480199</v>
      </c>
      <c r="DX477" s="40">
        <v>-5.79212787434467E-2</v>
      </c>
      <c r="DY477" s="40">
        <v>7.0515366860618503E-2</v>
      </c>
      <c r="DZ477" s="40">
        <v>6.6321671925726203E-2</v>
      </c>
      <c r="EA477" s="40">
        <v>3.4810519856598603E-2</v>
      </c>
      <c r="EB477" s="40">
        <v>2.2080047405930399E-2</v>
      </c>
      <c r="EC477" s="40">
        <v>1.32595008359957E-2</v>
      </c>
      <c r="ED477" s="40">
        <v>1.53622507583738E-2</v>
      </c>
      <c r="EE477" s="40">
        <v>5.50840565485489E-2</v>
      </c>
      <c r="EF477" s="40">
        <v>6.1324013815164599E-2</v>
      </c>
      <c r="EG477" s="40">
        <v>3.5141295024607902E-2</v>
      </c>
      <c r="EH477" s="40">
        <v>2.3937909378870501E-2</v>
      </c>
      <c r="EI477" s="40">
        <v>7.2201723652430896E-3</v>
      </c>
      <c r="EJ477" s="40">
        <v>3.2574457029306197E-2</v>
      </c>
      <c r="EK477" s="40">
        <v>6.8859923136196299E-3</v>
      </c>
      <c r="EL477" s="40">
        <v>-2.45153847234535E-2</v>
      </c>
      <c r="EM477" s="40">
        <v>1.02020796092845</v>
      </c>
      <c r="EN477" s="40">
        <v>1.34882889326377</v>
      </c>
      <c r="EO477" s="40">
        <v>1.4708956716136199</v>
      </c>
      <c r="EP477" s="40">
        <v>1.51881536474111</v>
      </c>
      <c r="EQ477" s="40">
        <v>0.94863492328997601</v>
      </c>
      <c r="ER477" s="40">
        <v>-0.59209075441958803</v>
      </c>
      <c r="ES477" s="40">
        <v>-0.58191376888956103</v>
      </c>
      <c r="ET477" s="40">
        <v>-0.32004524935705098</v>
      </c>
      <c r="EU477" s="40">
        <v>-0.100032458966516</v>
      </c>
      <c r="EV477" s="40">
        <v>-2.79485247725808E-2</v>
      </c>
      <c r="EW477" s="40">
        <v>75.393404171323695</v>
      </c>
      <c r="EX477" s="40">
        <v>74.4929333164431</v>
      </c>
      <c r="EY477" s="40">
        <v>73.012033820414601</v>
      </c>
      <c r="EZ477" s="40">
        <v>71.259721249597703</v>
      </c>
      <c r="FA477" s="40">
        <v>70.184664659552098</v>
      </c>
      <c r="FB477" s="40">
        <v>69.220291933969605</v>
      </c>
      <c r="FC477" s="40">
        <v>68.109703607932303</v>
      </c>
      <c r="FD477" s="40">
        <v>69.192450276921704</v>
      </c>
      <c r="FE477" s="40">
        <v>73.369265936862107</v>
      </c>
      <c r="FF477" s="40">
        <v>77.946944107338695</v>
      </c>
      <c r="FG477" s="40">
        <v>83.257541255640206</v>
      </c>
      <c r="FH477" s="40">
        <v>87.372165006306105</v>
      </c>
      <c r="FI477" s="40">
        <v>91.232354179745499</v>
      </c>
      <c r="FJ477" s="40">
        <v>94.427493036661204</v>
      </c>
      <c r="FK477" s="40">
        <v>96.971629380446998</v>
      </c>
      <c r="FL477" s="40">
        <v>98.487417673030293</v>
      </c>
      <c r="FM477" s="40">
        <v>98.4266324945078</v>
      </c>
      <c r="FN477" s="40">
        <v>98.901937118614896</v>
      </c>
      <c r="FO477" s="40">
        <v>97.069413874328205</v>
      </c>
      <c r="FP477" s="40">
        <v>92.515134742875304</v>
      </c>
      <c r="FQ477" s="40">
        <v>86.644183481815205</v>
      </c>
      <c r="FR477" s="40">
        <v>82.094378883211604</v>
      </c>
      <c r="FS477" s="40">
        <v>79.528801725327398</v>
      </c>
      <c r="FT477" s="40">
        <v>77.1610817370333</v>
      </c>
      <c r="FU477" s="40">
        <v>3.5369324728853797E-2</v>
      </c>
      <c r="FV477" s="40">
        <v>0</v>
      </c>
      <c r="FW477" s="40">
        <v>0</v>
      </c>
      <c r="FX477" s="41">
        <v>1</v>
      </c>
      <c r="FY477" s="22"/>
      <c r="FZ477" s="22"/>
    </row>
    <row r="478" spans="1:182" x14ac:dyDescent="0.2">
      <c r="A478" t="s">
        <v>42</v>
      </c>
      <c r="B478" t="s">
        <v>58</v>
      </c>
      <c r="C478" t="s">
        <v>3</v>
      </c>
      <c r="D478" t="s">
        <v>79</v>
      </c>
      <c r="E478" t="s">
        <v>78</v>
      </c>
      <c r="F478" s="22" t="s">
        <v>1</v>
      </c>
      <c r="G478" s="35">
        <v>43703</v>
      </c>
      <c r="H478" s="40">
        <v>6345</v>
      </c>
      <c r="I478" s="40">
        <v>6.6066593167385399</v>
      </c>
      <c r="J478" s="40">
        <v>5.7555202397338698</v>
      </c>
      <c r="K478" s="40">
        <v>5.13014745986405</v>
      </c>
      <c r="L478" s="40">
        <v>4.7078519815029196</v>
      </c>
      <c r="M478" s="40">
        <v>4.4595069258745301</v>
      </c>
      <c r="N478" s="40">
        <v>4.37120958901364</v>
      </c>
      <c r="O478" s="40">
        <v>4.5787919142901803</v>
      </c>
      <c r="P478" s="40">
        <v>4.9290451164261899</v>
      </c>
      <c r="Q478" s="40">
        <v>5.2518395684392596</v>
      </c>
      <c r="R478" s="40">
        <v>5.8811499686804796</v>
      </c>
      <c r="S478" s="40">
        <v>6.8138731864908397</v>
      </c>
      <c r="T478" s="40">
        <v>8.0145124863893606</v>
      </c>
      <c r="U478" s="40">
        <v>9.3577277880709406</v>
      </c>
      <c r="V478" s="40">
        <v>10.6767190783033</v>
      </c>
      <c r="W478" s="40">
        <v>11.871623227293499</v>
      </c>
      <c r="X478" s="40">
        <v>13.128305447666399</v>
      </c>
      <c r="Y478" s="40">
        <v>13.9911266413223</v>
      </c>
      <c r="Z478" s="40">
        <v>14.7608997089235</v>
      </c>
      <c r="AA478" s="40">
        <v>14.524214384938499</v>
      </c>
      <c r="AB478" s="40">
        <v>13.470640921371199</v>
      </c>
      <c r="AC478" s="40">
        <v>12.3773038411447</v>
      </c>
      <c r="AD478" s="40">
        <v>11.3657984878189</v>
      </c>
      <c r="AE478" s="40">
        <v>9.7212040772983297</v>
      </c>
      <c r="AF478" s="40">
        <v>8.0067470492151696</v>
      </c>
      <c r="AG478" s="40">
        <v>-2.7701525589550999E-2</v>
      </c>
      <c r="AH478" s="40">
        <v>-7.1468102777215298E-2</v>
      </c>
      <c r="AI478" s="40">
        <v>-7.5520762894399504E-2</v>
      </c>
      <c r="AJ478" s="40">
        <v>-3.53343486055143E-2</v>
      </c>
      <c r="AK478" s="40">
        <v>-5.0454057020484597E-2</v>
      </c>
      <c r="AL478" s="40">
        <v>-4.8782092888419899E-2</v>
      </c>
      <c r="AM478" s="40">
        <v>-0.107409740917145</v>
      </c>
      <c r="AN478" s="40">
        <v>-0.13954467536397999</v>
      </c>
      <c r="AO478" s="40">
        <v>-3.4444672508859901E-2</v>
      </c>
      <c r="AP478" s="40">
        <v>-1.8574816852958101E-4</v>
      </c>
      <c r="AQ478" s="40">
        <v>-2.3588381611541402E-3</v>
      </c>
      <c r="AR478" s="40">
        <v>-4.8839694129838601E-2</v>
      </c>
      <c r="AS478" s="40">
        <v>-3.0229086019905999E-2</v>
      </c>
      <c r="AT478" s="40">
        <v>-9.4254956588182403E-3</v>
      </c>
      <c r="AU478" s="40">
        <v>0.796027219231354</v>
      </c>
      <c r="AV478" s="40">
        <v>0.96870062627881703</v>
      </c>
      <c r="AW478" s="40">
        <v>1.0505163901226</v>
      </c>
      <c r="AX478" s="40">
        <v>1.00767630336081</v>
      </c>
      <c r="AY478" s="40">
        <v>0.65202079677145197</v>
      </c>
      <c r="AZ478" s="40">
        <v>-0.42073520733406999</v>
      </c>
      <c r="BA478" s="40">
        <v>-0.69536026623589098</v>
      </c>
      <c r="BB478" s="40">
        <v>-0.476419496151605</v>
      </c>
      <c r="BC478" s="40">
        <v>-0.24634433440567799</v>
      </c>
      <c r="BD478" s="40">
        <v>-0.16547713760569999</v>
      </c>
      <c r="BE478" s="40">
        <v>2.0477325549355999E-2</v>
      </c>
      <c r="BF478" s="40">
        <v>-3.1902823304971101E-2</v>
      </c>
      <c r="BG478" s="40">
        <v>-3.9128668224934299E-2</v>
      </c>
      <c r="BH478" s="40">
        <v>4.9902388598720999E-3</v>
      </c>
      <c r="BI478" s="40">
        <v>-1.23799837768932E-2</v>
      </c>
      <c r="BJ478" s="40">
        <v>-1.1186683998292E-2</v>
      </c>
      <c r="BK478" s="40">
        <v>-6.3851691339558203E-2</v>
      </c>
      <c r="BL478" s="40">
        <v>-8.2496747096332201E-2</v>
      </c>
      <c r="BM478" s="40">
        <v>-1.4797601864709E-3</v>
      </c>
      <c r="BN478" s="40">
        <v>3.5604999021443103E-2</v>
      </c>
      <c r="BO478" s="40">
        <v>2.6113643575043501E-2</v>
      </c>
      <c r="BP478" s="40">
        <v>-2.4662190144050401E-2</v>
      </c>
      <c r="BQ478" s="40">
        <v>-6.3859486715838803E-3</v>
      </c>
      <c r="BR478" s="40">
        <v>2.7825540749240901E-2</v>
      </c>
      <c r="BS478" s="40">
        <v>0.85934140945993498</v>
      </c>
      <c r="BT478" s="40">
        <v>1.0242061628788901</v>
      </c>
      <c r="BU478" s="40">
        <v>1.1090317662420099</v>
      </c>
      <c r="BV478" s="40">
        <v>1.0817036719154001</v>
      </c>
      <c r="BW478" s="40">
        <v>0.73252485743968698</v>
      </c>
      <c r="BX478" s="40">
        <v>-0.35731278092848201</v>
      </c>
      <c r="BY478" s="40">
        <v>-0.63597048143677803</v>
      </c>
      <c r="BZ478" s="40">
        <v>-0.40854975832518903</v>
      </c>
      <c r="CA478" s="40">
        <v>-0.204383039946444</v>
      </c>
      <c r="CB478" s="40">
        <v>-0.11700923443592599</v>
      </c>
      <c r="CC478" s="40">
        <v>5.3845851082372699E-2</v>
      </c>
      <c r="CD478" s="40">
        <v>-4.5000312690197898E-3</v>
      </c>
      <c r="CE478" s="40">
        <v>-1.3923614317010001E-2</v>
      </c>
      <c r="CF478" s="40">
        <v>3.2918925298816397E-2</v>
      </c>
      <c r="CG478" s="40">
        <v>1.399000336771E-2</v>
      </c>
      <c r="CH478" s="40">
        <v>1.48517816732432E-2</v>
      </c>
      <c r="CI478" s="40">
        <v>-3.3683518891702402E-2</v>
      </c>
      <c r="CJ478" s="40">
        <v>-4.2985525761553303E-2</v>
      </c>
      <c r="CK478" s="40">
        <v>2.1351637667991301E-2</v>
      </c>
      <c r="CL478" s="40">
        <v>6.0393561496937698E-2</v>
      </c>
      <c r="CM478" s="40">
        <v>4.5833597690666299E-2</v>
      </c>
      <c r="CN478" s="40">
        <v>-7.9169245346993392E-3</v>
      </c>
      <c r="CO478" s="40">
        <v>1.01277356232292E-2</v>
      </c>
      <c r="CP478" s="40">
        <v>5.3625495088746797E-2</v>
      </c>
      <c r="CQ478" s="40">
        <v>0.90319262474013096</v>
      </c>
      <c r="CR478" s="40">
        <v>1.06264912844325</v>
      </c>
      <c r="CS478" s="40">
        <v>1.1495593374886801</v>
      </c>
      <c r="CT478" s="40">
        <v>1.13297480186896</v>
      </c>
      <c r="CU478" s="40">
        <v>0.788281724621399</v>
      </c>
      <c r="CV478" s="40">
        <v>-0.31338660160180798</v>
      </c>
      <c r="CW478" s="40">
        <v>-0.59483729740223401</v>
      </c>
      <c r="CX478" s="40">
        <v>-0.36154338465616098</v>
      </c>
      <c r="CY478" s="40">
        <v>-0.175320775229413</v>
      </c>
      <c r="CZ478" s="40">
        <v>-8.3440512346861201E-2</v>
      </c>
      <c r="DA478" s="40">
        <v>8.7214376615389305E-2</v>
      </c>
      <c r="DB478" s="40">
        <v>2.2902760766931499E-2</v>
      </c>
      <c r="DC478" s="40">
        <v>1.1281439590914299E-2</v>
      </c>
      <c r="DD478" s="40">
        <v>6.08476117377608E-2</v>
      </c>
      <c r="DE478" s="40">
        <v>4.0359990512313197E-2</v>
      </c>
      <c r="DF478" s="40">
        <v>4.0890247344778398E-2</v>
      </c>
      <c r="DG478" s="40">
        <v>-3.5153464438467002E-3</v>
      </c>
      <c r="DH478" s="40">
        <v>-3.4743044267744401E-3</v>
      </c>
      <c r="DI478" s="40">
        <v>4.41830355224535E-2</v>
      </c>
      <c r="DJ478" s="40">
        <v>8.5182123972432203E-2</v>
      </c>
      <c r="DK478" s="40">
        <v>6.5553551806288995E-2</v>
      </c>
      <c r="DL478" s="40">
        <v>8.82834107465175E-3</v>
      </c>
      <c r="DM478" s="40">
        <v>2.6641419918042399E-2</v>
      </c>
      <c r="DN478" s="40">
        <v>7.9425449428252706E-2</v>
      </c>
      <c r="DO478" s="40">
        <v>0.94704384002032604</v>
      </c>
      <c r="DP478" s="40">
        <v>1.1010920940076101</v>
      </c>
      <c r="DQ478" s="40">
        <v>1.1900869087353501</v>
      </c>
      <c r="DR478" s="40">
        <v>1.18424593182252</v>
      </c>
      <c r="DS478" s="40">
        <v>0.84403859180311103</v>
      </c>
      <c r="DT478" s="40">
        <v>-0.269460422275135</v>
      </c>
      <c r="DU478" s="40">
        <v>-0.55370411336768899</v>
      </c>
      <c r="DV478" s="40">
        <v>-0.31453701098713399</v>
      </c>
      <c r="DW478" s="40">
        <v>-0.14625851051238101</v>
      </c>
      <c r="DX478" s="40">
        <v>-4.9871790257796603E-2</v>
      </c>
      <c r="DY478" s="40">
        <v>0.13539322775429599</v>
      </c>
      <c r="DZ478" s="40">
        <v>6.2468040239175703E-2</v>
      </c>
      <c r="EA478" s="40">
        <v>4.7673534260379499E-2</v>
      </c>
      <c r="EB478" s="40">
        <v>0.101172199203147</v>
      </c>
      <c r="EC478" s="40">
        <v>7.8434063755904601E-2</v>
      </c>
      <c r="ED478" s="40">
        <v>7.8485656234906304E-2</v>
      </c>
      <c r="EE478" s="40">
        <v>4.0042703133740302E-2</v>
      </c>
      <c r="EF478" s="40">
        <v>5.3573623840873601E-2</v>
      </c>
      <c r="EG478" s="40">
        <v>7.7147947844842496E-2</v>
      </c>
      <c r="EH478" s="40">
        <v>0.120972871162405</v>
      </c>
      <c r="EI478" s="40">
        <v>9.4026033542486606E-2</v>
      </c>
      <c r="EJ478" s="40">
        <v>3.3005845060439902E-2</v>
      </c>
      <c r="EK478" s="40">
        <v>5.0484557266364402E-2</v>
      </c>
      <c r="EL478" s="40">
        <v>0.116676485836312</v>
      </c>
      <c r="EM478" s="40">
        <v>1.0103580302489099</v>
      </c>
      <c r="EN478" s="40">
        <v>1.1565976306076899</v>
      </c>
      <c r="EO478" s="40">
        <v>1.24860228485477</v>
      </c>
      <c r="EP478" s="40">
        <v>1.25827330037712</v>
      </c>
      <c r="EQ478" s="40">
        <v>0.92454265247134604</v>
      </c>
      <c r="ER478" s="40">
        <v>-0.20603799586954699</v>
      </c>
      <c r="ES478" s="40">
        <v>-0.49431432856857599</v>
      </c>
      <c r="ET478" s="40">
        <v>-0.24666727316071799</v>
      </c>
      <c r="EU478" s="40">
        <v>-0.104297216053147</v>
      </c>
      <c r="EV478" s="40">
        <v>-1.4038870880226299E-3</v>
      </c>
      <c r="EW478" s="40">
        <v>76.877221754243607</v>
      </c>
      <c r="EX478" s="40">
        <v>75.954226283825406</v>
      </c>
      <c r="EY478" s="40">
        <v>74.481710644607006</v>
      </c>
      <c r="EZ478" s="40">
        <v>72.913257340970901</v>
      </c>
      <c r="FA478" s="40">
        <v>71.605287964919398</v>
      </c>
      <c r="FB478" s="40">
        <v>70.567493082861702</v>
      </c>
      <c r="FC478" s="40">
        <v>69.663401923738604</v>
      </c>
      <c r="FD478" s="40">
        <v>70.268472794871499</v>
      </c>
      <c r="FE478" s="40">
        <v>74.045125993237903</v>
      </c>
      <c r="FF478" s="40">
        <v>78.121343979111103</v>
      </c>
      <c r="FG478" s="40">
        <v>82.674697423687107</v>
      </c>
      <c r="FH478" s="40">
        <v>86.361068082686501</v>
      </c>
      <c r="FI478" s="40">
        <v>89.953512696628096</v>
      </c>
      <c r="FJ478" s="40">
        <v>93.0587277427651</v>
      </c>
      <c r="FK478" s="40">
        <v>95.4295297647339</v>
      </c>
      <c r="FL478" s="40">
        <v>97.027313713807402</v>
      </c>
      <c r="FM478" s="40">
        <v>97.314705315486094</v>
      </c>
      <c r="FN478" s="40">
        <v>97.699363402003101</v>
      </c>
      <c r="FO478" s="40">
        <v>96.048872057308898</v>
      </c>
      <c r="FP478" s="40">
        <v>92.114719857533998</v>
      </c>
      <c r="FQ478" s="40">
        <v>87.155293635094907</v>
      </c>
      <c r="FR478" s="40">
        <v>83.233752347171702</v>
      </c>
      <c r="FS478" s="40">
        <v>80.903729126999593</v>
      </c>
      <c r="FT478" s="40">
        <v>78.520174867902398</v>
      </c>
      <c r="FU478" s="40">
        <v>1.38159036498267E-2</v>
      </c>
      <c r="FV478" s="40">
        <v>0</v>
      </c>
      <c r="FW478" s="40">
        <v>0</v>
      </c>
      <c r="FX478" s="41">
        <v>1</v>
      </c>
      <c r="FY478" s="22"/>
      <c r="FZ478" s="22"/>
    </row>
    <row r="479" spans="1:182" x14ac:dyDescent="0.2">
      <c r="A479" t="s">
        <v>42</v>
      </c>
      <c r="B479" t="s">
        <v>58</v>
      </c>
      <c r="C479" t="s">
        <v>3</v>
      </c>
      <c r="D479" t="s">
        <v>79</v>
      </c>
      <c r="E479" t="s">
        <v>78</v>
      </c>
      <c r="F479" s="22" t="s">
        <v>77</v>
      </c>
      <c r="G479" s="35">
        <v>43703</v>
      </c>
      <c r="H479" s="40">
        <v>5253</v>
      </c>
      <c r="I479" s="40">
        <v>5.5811337586402896</v>
      </c>
      <c r="J479" s="40">
        <v>4.8708641271013304</v>
      </c>
      <c r="K479" s="40">
        <v>4.34147489317116</v>
      </c>
      <c r="L479" s="40">
        <v>3.9966445474213899</v>
      </c>
      <c r="M479" s="40">
        <v>3.7918748542253198</v>
      </c>
      <c r="N479" s="40">
        <v>3.7124687010378401</v>
      </c>
      <c r="O479" s="40">
        <v>3.8763318450323001</v>
      </c>
      <c r="P479" s="40">
        <v>4.1669385450840801</v>
      </c>
      <c r="Q479" s="40">
        <v>4.4192372008331997</v>
      </c>
      <c r="R479" s="40">
        <v>4.9461732537425398</v>
      </c>
      <c r="S479" s="40">
        <v>5.7199612782085403</v>
      </c>
      <c r="T479" s="40">
        <v>6.6953248676027002</v>
      </c>
      <c r="U479" s="40">
        <v>7.7754620894488902</v>
      </c>
      <c r="V479" s="40">
        <v>8.8260350427938405</v>
      </c>
      <c r="W479" s="40">
        <v>9.7567126692560002</v>
      </c>
      <c r="X479" s="40">
        <v>10.7559081140617</v>
      </c>
      <c r="Y479" s="40">
        <v>11.4391909384108</v>
      </c>
      <c r="Z479" s="40">
        <v>12.0461909215206</v>
      </c>
      <c r="AA479" s="40">
        <v>11.874483827158601</v>
      </c>
      <c r="AB479" s="40">
        <v>11.0429070404345</v>
      </c>
      <c r="AC479" s="40">
        <v>10.2323901218416</v>
      </c>
      <c r="AD479" s="40">
        <v>9.4628921541597393</v>
      </c>
      <c r="AE479" s="40">
        <v>8.1443154788090499</v>
      </c>
      <c r="AF479" s="40">
        <v>6.7405091969271398</v>
      </c>
      <c r="AG479" s="40">
        <v>-6.9585477244208105E-2</v>
      </c>
      <c r="AH479" s="40">
        <v>-0.111158274834394</v>
      </c>
      <c r="AI479" s="40">
        <v>-0.109987667590998</v>
      </c>
      <c r="AJ479" s="40">
        <v>-7.1136919795221396E-2</v>
      </c>
      <c r="AK479" s="40">
        <v>-8.7194210791609494E-2</v>
      </c>
      <c r="AL479" s="40">
        <v>-7.7712325635595603E-2</v>
      </c>
      <c r="AM479" s="40">
        <v>-0.137721369720821</v>
      </c>
      <c r="AN479" s="40">
        <v>-0.151774767487765</v>
      </c>
      <c r="AO479" s="40">
        <v>-4.5765405349726097E-2</v>
      </c>
      <c r="AP479" s="40">
        <v>1.38469579987897E-2</v>
      </c>
      <c r="AQ479" s="40">
        <v>-5.7938151462421797E-3</v>
      </c>
      <c r="AR479" s="40">
        <v>-4.9450439887208701E-2</v>
      </c>
      <c r="AS479" s="40">
        <v>-1.40943648576054E-2</v>
      </c>
      <c r="AT479" s="40">
        <v>2.40307423619808E-2</v>
      </c>
      <c r="AU479" s="40">
        <v>0.41977908616680898</v>
      </c>
      <c r="AV479" s="40">
        <v>0.491541281937934</v>
      </c>
      <c r="AW479" s="40">
        <v>0.52694699410785795</v>
      </c>
      <c r="AX479" s="40">
        <v>0.46133032269725699</v>
      </c>
      <c r="AY479" s="40">
        <v>0.362758953192231</v>
      </c>
      <c r="AZ479" s="40">
        <v>-0.10307379153594901</v>
      </c>
      <c r="BA479" s="40">
        <v>-0.35644284432995199</v>
      </c>
      <c r="BB479" s="40">
        <v>-0.25658366981809899</v>
      </c>
      <c r="BC479" s="40">
        <v>-0.123384824469814</v>
      </c>
      <c r="BD479" s="40">
        <v>-0.108652819967114</v>
      </c>
      <c r="BE479" s="40">
        <v>-2.03396778917584E-2</v>
      </c>
      <c r="BF479" s="40">
        <v>-6.7341862902438404E-2</v>
      </c>
      <c r="BG479" s="40">
        <v>-6.9259041954390296E-2</v>
      </c>
      <c r="BH479" s="40">
        <v>-2.7500869660299999E-2</v>
      </c>
      <c r="BI479" s="40">
        <v>-4.7538901400468202E-2</v>
      </c>
      <c r="BJ479" s="40">
        <v>-3.69080919649446E-2</v>
      </c>
      <c r="BK479" s="40">
        <v>-9.1108946854085895E-2</v>
      </c>
      <c r="BL479" s="40">
        <v>-9.2256278366537103E-2</v>
      </c>
      <c r="BM479" s="40">
        <v>-1.16608518208737E-2</v>
      </c>
      <c r="BN479" s="40">
        <v>4.2687287722326397E-2</v>
      </c>
      <c r="BO479" s="40">
        <v>1.7145050207408901E-2</v>
      </c>
      <c r="BP479" s="40">
        <v>-2.9762528764807901E-2</v>
      </c>
      <c r="BQ479" s="40">
        <v>5.2240445205629796E-3</v>
      </c>
      <c r="BR479" s="40">
        <v>5.2507312081499398E-2</v>
      </c>
      <c r="BS479" s="40">
        <v>0.47032475658261502</v>
      </c>
      <c r="BT479" s="40">
        <v>0.54147961050511695</v>
      </c>
      <c r="BU479" s="40">
        <v>0.57890544576991998</v>
      </c>
      <c r="BV479" s="40">
        <v>0.52480298473044296</v>
      </c>
      <c r="BW479" s="40">
        <v>0.43689996334355102</v>
      </c>
      <c r="BX479" s="40">
        <v>-4.3353484310836798E-2</v>
      </c>
      <c r="BY479" s="40">
        <v>-0.30338114261700599</v>
      </c>
      <c r="BZ479" s="40">
        <v>-0.19868704229532699</v>
      </c>
      <c r="CA479" s="40">
        <v>-8.7463734353914593E-2</v>
      </c>
      <c r="CB479" s="40">
        <v>-6.2241432499605301E-2</v>
      </c>
      <c r="CC479" s="40">
        <v>1.37678127237457E-2</v>
      </c>
      <c r="CD479" s="40">
        <v>-3.6994749474988702E-2</v>
      </c>
      <c r="CE479" s="40">
        <v>-4.1050519908867801E-2</v>
      </c>
      <c r="CF479" s="40">
        <v>2.7213257359547001E-3</v>
      </c>
      <c r="CG479" s="40">
        <v>-2.0073754916944301E-2</v>
      </c>
      <c r="CH479" s="40">
        <v>-8.6472040253657897E-3</v>
      </c>
      <c r="CI479" s="40">
        <v>-5.88253247706121E-2</v>
      </c>
      <c r="CJ479" s="40">
        <v>-5.1033954110564599E-2</v>
      </c>
      <c r="CK479" s="40">
        <v>1.1959858061530101E-2</v>
      </c>
      <c r="CL479" s="40">
        <v>6.2662012233415804E-2</v>
      </c>
      <c r="CM479" s="40">
        <v>3.3032438473369598E-2</v>
      </c>
      <c r="CN479" s="40">
        <v>-1.6126741496126799E-2</v>
      </c>
      <c r="CO479" s="40">
        <v>1.8603916006790899E-2</v>
      </c>
      <c r="CP479" s="40">
        <v>7.2230097521917003E-2</v>
      </c>
      <c r="CQ479" s="40">
        <v>0.50533253393684097</v>
      </c>
      <c r="CR479" s="40">
        <v>0.57606674474511299</v>
      </c>
      <c r="CS479" s="40">
        <v>0.61489171111159002</v>
      </c>
      <c r="CT479" s="40">
        <v>0.56876395709975902</v>
      </c>
      <c r="CU479" s="40">
        <v>0.488249801120819</v>
      </c>
      <c r="CV479" s="40">
        <v>-1.99138145090651E-3</v>
      </c>
      <c r="CW479" s="40">
        <v>-0.266630769650891</v>
      </c>
      <c r="CX479" s="40">
        <v>-0.158588014441816</v>
      </c>
      <c r="CY479" s="40">
        <v>-6.2584896764982703E-2</v>
      </c>
      <c r="CZ479" s="40">
        <v>-3.00970469212271E-2</v>
      </c>
      <c r="DA479" s="40">
        <v>4.7875303339249699E-2</v>
      </c>
      <c r="DB479" s="40">
        <v>-6.64763604753909E-3</v>
      </c>
      <c r="DC479" s="40">
        <v>-1.2841997863345301E-2</v>
      </c>
      <c r="DD479" s="40">
        <v>3.29435211322094E-2</v>
      </c>
      <c r="DE479" s="40">
        <v>7.3913915665795703E-3</v>
      </c>
      <c r="DF479" s="40">
        <v>1.9613683914213E-2</v>
      </c>
      <c r="DG479" s="40">
        <v>-2.6541702687138301E-2</v>
      </c>
      <c r="DH479" s="40">
        <v>-9.8116298545921406E-3</v>
      </c>
      <c r="DI479" s="40">
        <v>3.5580567943933897E-2</v>
      </c>
      <c r="DJ479" s="40">
        <v>8.2636736744505196E-2</v>
      </c>
      <c r="DK479" s="40">
        <v>4.8919826739330201E-2</v>
      </c>
      <c r="DL479" s="40">
        <v>-2.49095422744568E-3</v>
      </c>
      <c r="DM479" s="40">
        <v>3.1983787493018799E-2</v>
      </c>
      <c r="DN479" s="40">
        <v>9.1952882962334698E-2</v>
      </c>
      <c r="DO479" s="40">
        <v>0.54034031129106697</v>
      </c>
      <c r="DP479" s="40">
        <v>0.61065387898511003</v>
      </c>
      <c r="DQ479" s="40">
        <v>0.65087797645326095</v>
      </c>
      <c r="DR479" s="40">
        <v>0.61272492946907597</v>
      </c>
      <c r="DS479" s="40">
        <v>0.53959963889808704</v>
      </c>
      <c r="DT479" s="40">
        <v>3.9370721409023701E-2</v>
      </c>
      <c r="DU479" s="40">
        <v>-0.229880396684776</v>
      </c>
      <c r="DV479" s="40">
        <v>-0.11848898658830501</v>
      </c>
      <c r="DW479" s="40">
        <v>-3.7706059176051E-2</v>
      </c>
      <c r="DX479" s="40">
        <v>2.0473386571510498E-3</v>
      </c>
      <c r="DY479" s="40">
        <v>9.7121102691699504E-2</v>
      </c>
      <c r="DZ479" s="40">
        <v>3.7168775884416097E-2</v>
      </c>
      <c r="EA479" s="40">
        <v>2.78866277732619E-2</v>
      </c>
      <c r="EB479" s="40">
        <v>7.6579571267130803E-2</v>
      </c>
      <c r="EC479" s="40">
        <v>4.7046700957720899E-2</v>
      </c>
      <c r="ED479" s="40">
        <v>6.0417917584863999E-2</v>
      </c>
      <c r="EE479" s="40">
        <v>2.0070720179596699E-2</v>
      </c>
      <c r="EF479" s="40">
        <v>4.97068592666354E-2</v>
      </c>
      <c r="EG479" s="40">
        <v>6.9685121472786299E-2</v>
      </c>
      <c r="EH479" s="40">
        <v>0.11147706646804199</v>
      </c>
      <c r="EI479" s="40">
        <v>7.1858692092981305E-2</v>
      </c>
      <c r="EJ479" s="40">
        <v>1.7196956894954998E-2</v>
      </c>
      <c r="EK479" s="40">
        <v>5.13021968711872E-2</v>
      </c>
      <c r="EL479" s="40">
        <v>0.120429452681853</v>
      </c>
      <c r="EM479" s="40">
        <v>0.59088598170687301</v>
      </c>
      <c r="EN479" s="40">
        <v>0.66059220755229298</v>
      </c>
      <c r="EO479" s="40">
        <v>0.70283642811532299</v>
      </c>
      <c r="EP479" s="40">
        <v>0.676197591502262</v>
      </c>
      <c r="EQ479" s="40">
        <v>0.61374064904940695</v>
      </c>
      <c r="ER479" s="40">
        <v>9.9091028634135506E-2</v>
      </c>
      <c r="ES479" s="40">
        <v>-0.17681869497183</v>
      </c>
      <c r="ET479" s="40">
        <v>-6.0592359065532897E-2</v>
      </c>
      <c r="EU479" s="40">
        <v>-1.7849690601513201E-3</v>
      </c>
      <c r="EV479" s="40">
        <v>4.8458726124660297E-2</v>
      </c>
      <c r="EW479" s="40">
        <v>76.722987377741205</v>
      </c>
      <c r="EX479" s="40">
        <v>75.806175400902305</v>
      </c>
      <c r="EY479" s="40">
        <v>74.336807030767901</v>
      </c>
      <c r="EZ479" s="40">
        <v>72.831631449005798</v>
      </c>
      <c r="FA479" s="40">
        <v>71.549408802059901</v>
      </c>
      <c r="FB479" s="40">
        <v>70.4776883450063</v>
      </c>
      <c r="FC479" s="40">
        <v>69.601370087463906</v>
      </c>
      <c r="FD479" s="40">
        <v>70.170381009183103</v>
      </c>
      <c r="FE479" s="40">
        <v>73.974851282702801</v>
      </c>
      <c r="FF479" s="40">
        <v>78.0393949971605</v>
      </c>
      <c r="FG479" s="40">
        <v>82.526982133429797</v>
      </c>
      <c r="FH479" s="40">
        <v>86.172969623861604</v>
      </c>
      <c r="FI479" s="40">
        <v>89.745170801425601</v>
      </c>
      <c r="FJ479" s="40">
        <v>92.840085593437394</v>
      </c>
      <c r="FK479" s="40">
        <v>95.141483512358505</v>
      </c>
      <c r="FL479" s="40">
        <v>96.674568954161899</v>
      </c>
      <c r="FM479" s="40">
        <v>96.918287419785599</v>
      </c>
      <c r="FN479" s="40">
        <v>97.258477513968501</v>
      </c>
      <c r="FO479" s="40">
        <v>95.609896121915099</v>
      </c>
      <c r="FP479" s="40">
        <v>91.754530690357797</v>
      </c>
      <c r="FQ479" s="40">
        <v>86.916734386123906</v>
      </c>
      <c r="FR479" s="40">
        <v>83.0984366109668</v>
      </c>
      <c r="FS479" s="40">
        <v>80.800526139263596</v>
      </c>
      <c r="FT479" s="40">
        <v>78.413610221388595</v>
      </c>
      <c r="FU479" s="40">
        <v>1.4585526201056799E-2</v>
      </c>
      <c r="FV479" s="40">
        <v>0</v>
      </c>
      <c r="FW479" s="40">
        <v>0</v>
      </c>
      <c r="FX479" s="41">
        <v>1</v>
      </c>
      <c r="FY479" s="22"/>
      <c r="FZ479" s="22"/>
    </row>
    <row r="480" spans="1:182" x14ac:dyDescent="0.2">
      <c r="A480" t="s">
        <v>42</v>
      </c>
      <c r="B480" t="s">
        <v>58</v>
      </c>
      <c r="C480" t="s">
        <v>3</v>
      </c>
      <c r="D480" t="s">
        <v>79</v>
      </c>
      <c r="E480" t="s">
        <v>78</v>
      </c>
      <c r="F480" s="22" t="s">
        <v>78</v>
      </c>
      <c r="G480" s="35">
        <v>43703</v>
      </c>
      <c r="H480" s="40">
        <v>1092</v>
      </c>
      <c r="I480" s="40">
        <v>1.00781862447509</v>
      </c>
      <c r="J480" s="40">
        <v>0.86792420286773597</v>
      </c>
      <c r="K480" s="40">
        <v>0.77365001693364499</v>
      </c>
      <c r="L480" s="40">
        <v>0.69630307622954102</v>
      </c>
      <c r="M480" s="40">
        <v>0.65401691721779898</v>
      </c>
      <c r="N480" s="40">
        <v>0.64946315543194399</v>
      </c>
      <c r="O480" s="40">
        <v>0.69199302108347704</v>
      </c>
      <c r="P480" s="40">
        <v>0.74810177526218702</v>
      </c>
      <c r="Q480" s="40">
        <v>0.82253137709370705</v>
      </c>
      <c r="R480" s="40">
        <v>0.92953888432430298</v>
      </c>
      <c r="S480" s="40">
        <v>1.0914918518005201</v>
      </c>
      <c r="T480" s="40">
        <v>1.31996544559762</v>
      </c>
      <c r="U480" s="40">
        <v>1.5816155687566</v>
      </c>
      <c r="V480" s="40">
        <v>1.8514905452666599</v>
      </c>
      <c r="W480" s="40">
        <v>2.1220131700492502</v>
      </c>
      <c r="X480" s="40">
        <v>2.3817111793472199</v>
      </c>
      <c r="Y480" s="40">
        <v>2.5614614810832799</v>
      </c>
      <c r="Z480" s="40">
        <v>2.71470730236768</v>
      </c>
      <c r="AA480" s="40">
        <v>2.6512641474649699</v>
      </c>
      <c r="AB480" s="40">
        <v>2.4272216520382899</v>
      </c>
      <c r="AC480" s="40">
        <v>2.1362182761937101</v>
      </c>
      <c r="AD480" s="40">
        <v>1.8860149947959399</v>
      </c>
      <c r="AE480" s="40">
        <v>1.55984140878934</v>
      </c>
      <c r="AF480" s="40">
        <v>1.24534391219981</v>
      </c>
      <c r="AG480" s="40">
        <v>1.8376094517625698E-2</v>
      </c>
      <c r="AH480" s="40">
        <v>1.27807116830361E-2</v>
      </c>
      <c r="AI480" s="40">
        <v>9.2016366627729693E-3</v>
      </c>
      <c r="AJ480" s="40">
        <v>1.4455964113629399E-2</v>
      </c>
      <c r="AK480" s="40">
        <v>1.78056681535032E-2</v>
      </c>
      <c r="AL480" s="40">
        <v>1.0209015409271801E-2</v>
      </c>
      <c r="AM480" s="40">
        <v>6.5276086413274502E-3</v>
      </c>
      <c r="AN480" s="40">
        <v>-1.41111503643583E-2</v>
      </c>
      <c r="AO480" s="40">
        <v>-1.2396570536074901E-2</v>
      </c>
      <c r="AP480" s="40">
        <v>-2.6699074968456599E-2</v>
      </c>
      <c r="AQ480" s="40">
        <v>-1.3887683903322101E-2</v>
      </c>
      <c r="AR480" s="40">
        <v>-7.0050774659167099E-3</v>
      </c>
      <c r="AS480" s="40">
        <v>-2.4687718599229299E-2</v>
      </c>
      <c r="AT480" s="40">
        <v>-3.9919858038577997E-2</v>
      </c>
      <c r="AU480" s="40">
        <v>0.36833520615092602</v>
      </c>
      <c r="AV480" s="40">
        <v>0.45524417891381802</v>
      </c>
      <c r="AW480" s="40">
        <v>0.48944928090349499</v>
      </c>
      <c r="AX480" s="40">
        <v>0.52176658820728505</v>
      </c>
      <c r="AY480" s="40">
        <v>0.24691271824604399</v>
      </c>
      <c r="AZ480" s="40">
        <v>-0.34176823323785699</v>
      </c>
      <c r="BA480" s="40">
        <v>-0.36456188969095399</v>
      </c>
      <c r="BB480" s="40">
        <v>-0.23857891314854299</v>
      </c>
      <c r="BC480" s="40">
        <v>-0.13886762235139199</v>
      </c>
      <c r="BD480" s="40">
        <v>-8.1945063961223502E-2</v>
      </c>
      <c r="BE480" s="40">
        <v>2.8922556307392999E-2</v>
      </c>
      <c r="BF480" s="40">
        <v>2.25885617682735E-2</v>
      </c>
      <c r="BG480" s="40">
        <v>1.7277302170228499E-2</v>
      </c>
      <c r="BH480" s="40">
        <v>2.09882003960031E-2</v>
      </c>
      <c r="BI480" s="40">
        <v>2.3773834738345899E-2</v>
      </c>
      <c r="BJ480" s="40">
        <v>1.50224802469607E-2</v>
      </c>
      <c r="BK480" s="40">
        <v>1.5102319653828199E-2</v>
      </c>
      <c r="BL480" s="40">
        <v>-4.5623875495096299E-3</v>
      </c>
      <c r="BM480" s="40">
        <v>-2.1417265381101299E-3</v>
      </c>
      <c r="BN480" s="40">
        <v>-1.39120196033193E-2</v>
      </c>
      <c r="BO480" s="40">
        <v>-1.77420010953299E-3</v>
      </c>
      <c r="BP480" s="40">
        <v>1.67200446103271E-3</v>
      </c>
      <c r="BQ480" s="40">
        <v>-1.58590972341036E-2</v>
      </c>
      <c r="BR480" s="40">
        <v>-2.7924867275294599E-2</v>
      </c>
      <c r="BS480" s="40">
        <v>0.386142365978135</v>
      </c>
      <c r="BT480" s="40">
        <v>0.47629445983190899</v>
      </c>
      <c r="BU480" s="40">
        <v>0.51708763883542597</v>
      </c>
      <c r="BV480" s="40">
        <v>0.54691566978308903</v>
      </c>
      <c r="BW480" s="40">
        <v>0.28168058393400103</v>
      </c>
      <c r="BX480" s="40">
        <v>-0.31707983743278401</v>
      </c>
      <c r="BY480" s="40">
        <v>-0.34070847397239201</v>
      </c>
      <c r="BZ480" s="40">
        <v>-0.21784388135459301</v>
      </c>
      <c r="CA480" s="40">
        <v>-0.124958640531995</v>
      </c>
      <c r="CB480" s="40">
        <v>-6.8125355161180803E-2</v>
      </c>
      <c r="CC480" s="40">
        <v>3.6227003615615302E-2</v>
      </c>
      <c r="CD480" s="40">
        <v>2.93814488599492E-2</v>
      </c>
      <c r="CE480" s="40">
        <v>2.2870483500034299E-2</v>
      </c>
      <c r="CF480" s="40">
        <v>2.5512407346219498E-2</v>
      </c>
      <c r="CG480" s="40">
        <v>2.79073687343609E-2</v>
      </c>
      <c r="CH480" s="40">
        <v>1.8356271330430302E-2</v>
      </c>
      <c r="CI480" s="40">
        <v>2.1041138380201E-2</v>
      </c>
      <c r="CJ480" s="40">
        <v>2.0510564879445302E-3</v>
      </c>
      <c r="CK480" s="40">
        <v>4.9607471758562997E-3</v>
      </c>
      <c r="CL480" s="40">
        <v>-5.0557440102488296E-3</v>
      </c>
      <c r="CM480" s="40">
        <v>6.6155618651027202E-3</v>
      </c>
      <c r="CN480" s="40">
        <v>7.6817249709032502E-3</v>
      </c>
      <c r="CO480" s="40">
        <v>-9.7444209709823103E-3</v>
      </c>
      <c r="CP480" s="40">
        <v>-1.9617173212625402E-2</v>
      </c>
      <c r="CQ480" s="40">
        <v>0.398475550629042</v>
      </c>
      <c r="CR480" s="40">
        <v>0.49087382027093901</v>
      </c>
      <c r="CS480" s="40">
        <v>0.53622988134517902</v>
      </c>
      <c r="CT480" s="40">
        <v>0.56433384707159795</v>
      </c>
      <c r="CU480" s="40">
        <v>0.30576070179717302</v>
      </c>
      <c r="CV480" s="40">
        <v>-0.29998072970570999</v>
      </c>
      <c r="CW480" s="40">
        <v>-0.324187670909661</v>
      </c>
      <c r="CX480" s="40">
        <v>-0.203482861498608</v>
      </c>
      <c r="CY480" s="40">
        <v>-0.115325322094395</v>
      </c>
      <c r="CZ480" s="40">
        <v>-5.8553866944835997E-2</v>
      </c>
      <c r="DA480" s="40">
        <v>4.35314509238377E-2</v>
      </c>
      <c r="DB480" s="40">
        <v>3.6174335951624899E-2</v>
      </c>
      <c r="DC480" s="40">
        <v>2.84636648298402E-2</v>
      </c>
      <c r="DD480" s="40">
        <v>3.00366142964359E-2</v>
      </c>
      <c r="DE480" s="40">
        <v>3.2040902730375902E-2</v>
      </c>
      <c r="DF480" s="40">
        <v>2.16900624138999E-2</v>
      </c>
      <c r="DG480" s="40">
        <v>2.6979957106573801E-2</v>
      </c>
      <c r="DH480" s="40">
        <v>8.6645005253986902E-3</v>
      </c>
      <c r="DI480" s="40">
        <v>1.2063220889822699E-2</v>
      </c>
      <c r="DJ480" s="40">
        <v>3.80053158282168E-3</v>
      </c>
      <c r="DK480" s="40">
        <v>1.50053238397384E-2</v>
      </c>
      <c r="DL480" s="40">
        <v>1.3691445480773799E-2</v>
      </c>
      <c r="DM480" s="40">
        <v>-3.6297447078609802E-3</v>
      </c>
      <c r="DN480" s="40">
        <v>-1.1309479149956199E-2</v>
      </c>
      <c r="DO480" s="40">
        <v>0.41080873527994899</v>
      </c>
      <c r="DP480" s="40">
        <v>0.50545318070996903</v>
      </c>
      <c r="DQ480" s="40">
        <v>0.55537212385493295</v>
      </c>
      <c r="DR480" s="40">
        <v>0.58175202436010698</v>
      </c>
      <c r="DS480" s="40">
        <v>0.32984081966034501</v>
      </c>
      <c r="DT480" s="40">
        <v>-0.28288162197863598</v>
      </c>
      <c r="DU480" s="40">
        <v>-0.30766686784692998</v>
      </c>
      <c r="DV480" s="40">
        <v>-0.18912184164262399</v>
      </c>
      <c r="DW480" s="40">
        <v>-0.105692003656795</v>
      </c>
      <c r="DX480" s="40">
        <v>-4.8982378728491198E-2</v>
      </c>
      <c r="DY480" s="40">
        <v>5.4077912713604903E-2</v>
      </c>
      <c r="DZ480" s="40">
        <v>4.5982186036862299E-2</v>
      </c>
      <c r="EA480" s="40">
        <v>3.65393303372957E-2</v>
      </c>
      <c r="EB480" s="40">
        <v>3.6568850578809597E-2</v>
      </c>
      <c r="EC480" s="40">
        <v>3.8009069315218497E-2</v>
      </c>
      <c r="ED480" s="40">
        <v>2.65035272515887E-2</v>
      </c>
      <c r="EE480" s="40">
        <v>3.5554668119074498E-2</v>
      </c>
      <c r="EF480" s="40">
        <v>1.8213263340247299E-2</v>
      </c>
      <c r="EG480" s="40">
        <v>2.2318064887787498E-2</v>
      </c>
      <c r="EH480" s="40">
        <v>1.65875869479589E-2</v>
      </c>
      <c r="EI480" s="40">
        <v>2.71188076335276E-2</v>
      </c>
      <c r="EJ480" s="40">
        <v>2.2368527407723202E-2</v>
      </c>
      <c r="EK480" s="40">
        <v>5.1988766572646401E-3</v>
      </c>
      <c r="EL480" s="40">
        <v>6.8551161332723999E-4</v>
      </c>
      <c r="EM480" s="40">
        <v>0.42861589510715797</v>
      </c>
      <c r="EN480" s="40">
        <v>0.52650346162806005</v>
      </c>
      <c r="EO480" s="40">
        <v>0.58301048178686299</v>
      </c>
      <c r="EP480" s="40">
        <v>0.60690110593591196</v>
      </c>
      <c r="EQ480" s="40">
        <v>0.36460868534830199</v>
      </c>
      <c r="ER480" s="40">
        <v>-0.258193226173563</v>
      </c>
      <c r="ES480" s="40">
        <v>-0.283813452128368</v>
      </c>
      <c r="ET480" s="40">
        <v>-0.16838680984867299</v>
      </c>
      <c r="EU480" s="40">
        <v>-9.1783021837397102E-2</v>
      </c>
      <c r="EV480" s="40">
        <v>-3.5162669928448499E-2</v>
      </c>
      <c r="EW480" s="40">
        <v>77.755711755805095</v>
      </c>
      <c r="EX480" s="40">
        <v>76.789989382822199</v>
      </c>
      <c r="EY480" s="40">
        <v>75.275918812088406</v>
      </c>
      <c r="EZ480" s="40">
        <v>73.384710275825995</v>
      </c>
      <c r="FA480" s="40">
        <v>71.925123459310399</v>
      </c>
      <c r="FB480" s="40">
        <v>71.058835682693299</v>
      </c>
      <c r="FC480" s="40">
        <v>70.019606894368195</v>
      </c>
      <c r="FD480" s="40">
        <v>70.800078802197504</v>
      </c>
      <c r="FE480" s="40">
        <v>74.441349331565107</v>
      </c>
      <c r="FF480" s="40">
        <v>78.519750958087201</v>
      </c>
      <c r="FG480" s="40">
        <v>83.354506160209098</v>
      </c>
      <c r="FH480" s="40">
        <v>87.248001601175602</v>
      </c>
      <c r="FI480" s="40">
        <v>90.974638888148604</v>
      </c>
      <c r="FJ480" s="40">
        <v>94.165886825104806</v>
      </c>
      <c r="FK480" s="40">
        <v>96.903728033479297</v>
      </c>
      <c r="FL480" s="40">
        <v>98.849976470320897</v>
      </c>
      <c r="FM480" s="40">
        <v>99.344729002397202</v>
      </c>
      <c r="FN480" s="40">
        <v>99.968084192986694</v>
      </c>
      <c r="FO480" s="40">
        <v>98.3034712636763</v>
      </c>
      <c r="FP480" s="40">
        <v>93.9872110995898</v>
      </c>
      <c r="FQ480" s="40">
        <v>88.438179785304797</v>
      </c>
      <c r="FR480" s="40">
        <v>84.012560254765205</v>
      </c>
      <c r="FS480" s="40">
        <v>81.505164025094103</v>
      </c>
      <c r="FT480" s="40">
        <v>79.139403963192393</v>
      </c>
      <c r="FU480" s="40">
        <v>3.0578465796055599E-2</v>
      </c>
      <c r="FV480" s="40">
        <v>0</v>
      </c>
      <c r="FW480" s="40">
        <v>0</v>
      </c>
      <c r="FX480" s="41">
        <v>1</v>
      </c>
      <c r="FY480" s="22"/>
      <c r="FZ480" s="22"/>
    </row>
    <row r="481" spans="1:182" x14ac:dyDescent="0.2">
      <c r="A481" t="s">
        <v>42</v>
      </c>
      <c r="B481" t="s">
        <v>58</v>
      </c>
      <c r="C481" t="s">
        <v>3</v>
      </c>
      <c r="D481" t="s">
        <v>40</v>
      </c>
      <c r="E481" t="s">
        <v>1</v>
      </c>
      <c r="F481" s="22" t="s">
        <v>1</v>
      </c>
      <c r="G481" s="35">
        <v>43703</v>
      </c>
      <c r="H481" s="40">
        <v>7751</v>
      </c>
      <c r="I481" s="40">
        <v>7.5046139284515103</v>
      </c>
      <c r="J481" s="40">
        <v>6.5447636292300304</v>
      </c>
      <c r="K481" s="40">
        <v>5.87336628826964</v>
      </c>
      <c r="L481" s="40">
        <v>5.4757416107894503</v>
      </c>
      <c r="M481" s="40">
        <v>5.3034453167517404</v>
      </c>
      <c r="N481" s="40">
        <v>5.5235561021037602</v>
      </c>
      <c r="O481" s="40">
        <v>6.0836824964829201</v>
      </c>
      <c r="P481" s="40">
        <v>6.5821005483587003</v>
      </c>
      <c r="Q481" s="40">
        <v>6.99775250325483</v>
      </c>
      <c r="R481" s="40">
        <v>7.61650237790698</v>
      </c>
      <c r="S481" s="40">
        <v>8.5731063137368206</v>
      </c>
      <c r="T481" s="40">
        <v>9.8154037131581209</v>
      </c>
      <c r="U481" s="40">
        <v>11.204247081023199</v>
      </c>
      <c r="V481" s="40">
        <v>12.798603966382</v>
      </c>
      <c r="W481" s="40">
        <v>14.332775242217201</v>
      </c>
      <c r="X481" s="40">
        <v>16.094369944733401</v>
      </c>
      <c r="Y481" s="40">
        <v>17.450254160386201</v>
      </c>
      <c r="Z481" s="40">
        <v>18.6983048541119</v>
      </c>
      <c r="AA481" s="40">
        <v>18.7847074843942</v>
      </c>
      <c r="AB481" s="40">
        <v>17.181559764914699</v>
      </c>
      <c r="AC481" s="40">
        <v>15.3814975552786</v>
      </c>
      <c r="AD481" s="40">
        <v>13.937823418528501</v>
      </c>
      <c r="AE481" s="40">
        <v>11.5702623091011</v>
      </c>
      <c r="AF481" s="40">
        <v>9.3629011250445693</v>
      </c>
      <c r="AG481" s="40">
        <v>-0.137888467286266</v>
      </c>
      <c r="AH481" s="40">
        <v>-0.130719697758996</v>
      </c>
      <c r="AI481" s="40">
        <v>-0.130559838981017</v>
      </c>
      <c r="AJ481" s="40">
        <v>-0.110314369672836</v>
      </c>
      <c r="AK481" s="40">
        <v>-0.186153481734119</v>
      </c>
      <c r="AL481" s="40">
        <v>-0.121792629253166</v>
      </c>
      <c r="AM481" s="40">
        <v>-0.13484659485709199</v>
      </c>
      <c r="AN481" s="40">
        <v>-0.219136243176903</v>
      </c>
      <c r="AO481" s="40">
        <v>-0.152155808740113</v>
      </c>
      <c r="AP481" s="40">
        <v>-6.5407849245421298E-2</v>
      </c>
      <c r="AQ481" s="40">
        <v>-5.5201931599447203E-2</v>
      </c>
      <c r="AR481" s="40">
        <v>-4.6307719340789602E-2</v>
      </c>
      <c r="AS481" s="40">
        <v>-6.0395290808374198E-2</v>
      </c>
      <c r="AT481" s="40">
        <v>-7.4097796509945205E-2</v>
      </c>
      <c r="AU481" s="40">
        <v>1.4060644825558899</v>
      </c>
      <c r="AV481" s="40">
        <v>1.9805814150315499</v>
      </c>
      <c r="AW481" s="40">
        <v>2.2391397974989902</v>
      </c>
      <c r="AX481" s="40">
        <v>2.2902796066527</v>
      </c>
      <c r="AY481" s="40">
        <v>1.68306046590965</v>
      </c>
      <c r="AZ481" s="40">
        <v>-0.84827706548423798</v>
      </c>
      <c r="BA481" s="40">
        <v>-1.41727519692432</v>
      </c>
      <c r="BB481" s="40">
        <v>-1.1718317707383401</v>
      </c>
      <c r="BC481" s="40">
        <v>-0.77950273804244696</v>
      </c>
      <c r="BD481" s="40">
        <v>-0.49051057585105301</v>
      </c>
      <c r="BE481" s="40">
        <v>-9.6074869185168998E-2</v>
      </c>
      <c r="BF481" s="40">
        <v>-8.0353051012047497E-2</v>
      </c>
      <c r="BG481" s="40">
        <v>-8.1941209181909294E-2</v>
      </c>
      <c r="BH481" s="40">
        <v>-5.7510649888293998E-2</v>
      </c>
      <c r="BI481" s="40">
        <v>-0.13214072072149199</v>
      </c>
      <c r="BJ481" s="40">
        <v>-8.4304127071407498E-2</v>
      </c>
      <c r="BK481" s="40">
        <v>-9.2329529721236495E-2</v>
      </c>
      <c r="BL481" s="40">
        <v>-0.180823979291312</v>
      </c>
      <c r="BM481" s="40">
        <v>-0.10590561041615899</v>
      </c>
      <c r="BN481" s="40">
        <v>-4.1150683600128697E-3</v>
      </c>
      <c r="BO481" s="40">
        <v>-1.20859886488101E-2</v>
      </c>
      <c r="BP481" s="40">
        <v>-1.4603642615771E-2</v>
      </c>
      <c r="BQ481" s="40">
        <v>-2.8917901987285999E-2</v>
      </c>
      <c r="BR481" s="40">
        <v>-2.5948099653669999E-3</v>
      </c>
      <c r="BS481" s="40">
        <v>1.5366123478281699</v>
      </c>
      <c r="BT481" s="40">
        <v>2.10791987519573</v>
      </c>
      <c r="BU481" s="40">
        <v>2.39846205862646</v>
      </c>
      <c r="BV481" s="40">
        <v>2.4553260121313301</v>
      </c>
      <c r="BW481" s="40">
        <v>1.84863947737686</v>
      </c>
      <c r="BX481" s="40">
        <v>-0.70598493329948397</v>
      </c>
      <c r="BY481" s="40">
        <v>-1.26745836095566</v>
      </c>
      <c r="BZ481" s="40">
        <v>-1.0105133160558999</v>
      </c>
      <c r="CA481" s="40">
        <v>-0.647607901914381</v>
      </c>
      <c r="CB481" s="40">
        <v>-0.38717909185140897</v>
      </c>
      <c r="CC481" s="40">
        <v>-6.7114898515860097E-2</v>
      </c>
      <c r="CD481" s="40">
        <v>-4.5469264905517302E-2</v>
      </c>
      <c r="CE481" s="40">
        <v>-4.8268094288521898E-2</v>
      </c>
      <c r="CF481" s="40">
        <v>-2.09389544199091E-2</v>
      </c>
      <c r="CG481" s="40">
        <v>-9.47316469816019E-2</v>
      </c>
      <c r="CH481" s="40">
        <v>-5.8339704660422098E-2</v>
      </c>
      <c r="CI481" s="40">
        <v>-6.28823399266039E-2</v>
      </c>
      <c r="CJ481" s="40">
        <v>-0.15428902203365399</v>
      </c>
      <c r="CK481" s="40">
        <v>-7.3872863947581996E-2</v>
      </c>
      <c r="CL481" s="40">
        <v>3.8336124966859501E-2</v>
      </c>
      <c r="CM481" s="40">
        <v>1.77759820959963E-2</v>
      </c>
      <c r="CN481" s="40">
        <v>7.3545043447981202E-3</v>
      </c>
      <c r="CO481" s="40">
        <v>-7.1167583784265999E-3</v>
      </c>
      <c r="CP481" s="40">
        <v>4.6927940698002803E-2</v>
      </c>
      <c r="CQ481" s="40">
        <v>1.6270294016317</v>
      </c>
      <c r="CR481" s="40">
        <v>2.1961141047981001</v>
      </c>
      <c r="CS481" s="40">
        <v>2.5088081713447199</v>
      </c>
      <c r="CT481" s="40">
        <v>2.5696366497899201</v>
      </c>
      <c r="CU481" s="40">
        <v>1.9633189963206601</v>
      </c>
      <c r="CV481" s="40">
        <v>-0.60743383600858203</v>
      </c>
      <c r="CW481" s="40">
        <v>-1.1636956767463</v>
      </c>
      <c r="CX481" s="40">
        <v>-0.89878464576241701</v>
      </c>
      <c r="CY481" s="40">
        <v>-0.55625794019936903</v>
      </c>
      <c r="CZ481" s="40">
        <v>-0.31561202080885797</v>
      </c>
      <c r="DA481" s="40">
        <v>-3.8154927846551299E-2</v>
      </c>
      <c r="DB481" s="40">
        <v>-1.0585478798987099E-2</v>
      </c>
      <c r="DC481" s="40">
        <v>-1.45949793951346E-2</v>
      </c>
      <c r="DD481" s="40">
        <v>1.5632741048475701E-2</v>
      </c>
      <c r="DE481" s="40">
        <v>-5.7322573241711902E-2</v>
      </c>
      <c r="DF481" s="40">
        <v>-3.2375282249436699E-2</v>
      </c>
      <c r="DG481" s="40">
        <v>-3.3435150131971403E-2</v>
      </c>
      <c r="DH481" s="40">
        <v>-0.12775406477599499</v>
      </c>
      <c r="DI481" s="40">
        <v>-4.18401174790047E-2</v>
      </c>
      <c r="DJ481" s="40">
        <v>8.0787318293731994E-2</v>
      </c>
      <c r="DK481" s="40">
        <v>4.76379528408028E-2</v>
      </c>
      <c r="DL481" s="40">
        <v>2.9312651305367199E-2</v>
      </c>
      <c r="DM481" s="40">
        <v>1.4684385230432801E-2</v>
      </c>
      <c r="DN481" s="40">
        <v>9.6450691361372701E-2</v>
      </c>
      <c r="DO481" s="40">
        <v>1.71744645543522</v>
      </c>
      <c r="DP481" s="40">
        <v>2.28430833440048</v>
      </c>
      <c r="DQ481" s="40">
        <v>2.61915428406297</v>
      </c>
      <c r="DR481" s="40">
        <v>2.6839472874485102</v>
      </c>
      <c r="DS481" s="40">
        <v>2.0779985152644702</v>
      </c>
      <c r="DT481" s="40">
        <v>-0.50888273871767997</v>
      </c>
      <c r="DU481" s="40">
        <v>-1.0599329925369401</v>
      </c>
      <c r="DV481" s="40">
        <v>-0.78705597546893302</v>
      </c>
      <c r="DW481" s="40">
        <v>-0.464907978484357</v>
      </c>
      <c r="DX481" s="40">
        <v>-0.244044949766308</v>
      </c>
      <c r="DY481" s="40">
        <v>3.65867025454545E-3</v>
      </c>
      <c r="DZ481" s="40">
        <v>3.9781167947961701E-2</v>
      </c>
      <c r="EA481" s="40">
        <v>3.4023650403973503E-2</v>
      </c>
      <c r="EB481" s="40">
        <v>6.8436460833017895E-2</v>
      </c>
      <c r="EC481" s="40">
        <v>-3.30981222908524E-3</v>
      </c>
      <c r="ED481" s="40">
        <v>5.1132199323219302E-3</v>
      </c>
      <c r="EE481" s="40">
        <v>9.0819150038846403E-3</v>
      </c>
      <c r="EF481" s="40">
        <v>-8.9441800890404599E-2</v>
      </c>
      <c r="EG481" s="40">
        <v>4.4100808449488802E-3</v>
      </c>
      <c r="EH481" s="40">
        <v>0.14208009917914</v>
      </c>
      <c r="EI481" s="40">
        <v>9.0753895791439901E-2</v>
      </c>
      <c r="EJ481" s="40">
        <v>6.1016728030385901E-2</v>
      </c>
      <c r="EK481" s="40">
        <v>4.6161774051520998E-2</v>
      </c>
      <c r="EL481" s="40">
        <v>0.167953677905951</v>
      </c>
      <c r="EM481" s="40">
        <v>1.8479943207075</v>
      </c>
      <c r="EN481" s="40">
        <v>2.41164679456466</v>
      </c>
      <c r="EO481" s="40">
        <v>2.7784765451904399</v>
      </c>
      <c r="EP481" s="40">
        <v>2.84899369292715</v>
      </c>
      <c r="EQ481" s="40">
        <v>2.2435775267316802</v>
      </c>
      <c r="ER481" s="40">
        <v>-0.36659060653292702</v>
      </c>
      <c r="ES481" s="40">
        <v>-0.91011615656827805</v>
      </c>
      <c r="ET481" s="40">
        <v>-0.62573752078649303</v>
      </c>
      <c r="EU481" s="40">
        <v>-0.33301314235629198</v>
      </c>
      <c r="EV481" s="40">
        <v>-0.14071346576666399</v>
      </c>
      <c r="EW481" s="40">
        <v>75.615827473927595</v>
      </c>
      <c r="EX481" s="40">
        <v>74.952762965409804</v>
      </c>
      <c r="EY481" s="40">
        <v>73.112252843188102</v>
      </c>
      <c r="EZ481" s="40">
        <v>71.927893917228999</v>
      </c>
      <c r="FA481" s="40">
        <v>71.013873814355193</v>
      </c>
      <c r="FB481" s="40">
        <v>69.534483979047707</v>
      </c>
      <c r="FC481" s="40">
        <v>68.041833797366806</v>
      </c>
      <c r="FD481" s="40">
        <v>69.046847718370998</v>
      </c>
      <c r="FE481" s="40">
        <v>74.415188051531302</v>
      </c>
      <c r="FF481" s="40">
        <v>78.858855174366496</v>
      </c>
      <c r="FG481" s="40">
        <v>84.337478174696798</v>
      </c>
      <c r="FH481" s="40">
        <v>88.167925062526507</v>
      </c>
      <c r="FI481" s="40">
        <v>91.357368694257005</v>
      </c>
      <c r="FJ481" s="40">
        <v>94.445873248077007</v>
      </c>
      <c r="FK481" s="40">
        <v>96.860211882402893</v>
      </c>
      <c r="FL481" s="40">
        <v>98.599134066348896</v>
      </c>
      <c r="FM481" s="40">
        <v>99.309872115520704</v>
      </c>
      <c r="FN481" s="40">
        <v>99.579963191921095</v>
      </c>
      <c r="FO481" s="40">
        <v>98.390956066254503</v>
      </c>
      <c r="FP481" s="40">
        <v>93.982881883818607</v>
      </c>
      <c r="FQ481" s="40">
        <v>86.990444056439102</v>
      </c>
      <c r="FR481" s="40">
        <v>82.735276768439405</v>
      </c>
      <c r="FS481" s="40">
        <v>79.506299844273499</v>
      </c>
      <c r="FT481" s="40">
        <v>76.951748383747798</v>
      </c>
      <c r="FU481" s="40">
        <v>2.5485604344036999E-2</v>
      </c>
      <c r="FV481" s="40">
        <v>0</v>
      </c>
      <c r="FW481" s="40">
        <v>0</v>
      </c>
      <c r="FX481" s="41">
        <v>1</v>
      </c>
      <c r="FY481" s="22"/>
      <c r="FZ481" s="22"/>
    </row>
    <row r="482" spans="1:182" x14ac:dyDescent="0.2">
      <c r="A482" t="s">
        <v>42</v>
      </c>
      <c r="B482" t="s">
        <v>58</v>
      </c>
      <c r="C482" t="s">
        <v>3</v>
      </c>
      <c r="D482" t="s">
        <v>40</v>
      </c>
      <c r="E482" t="s">
        <v>1</v>
      </c>
      <c r="F482" s="22" t="s">
        <v>77</v>
      </c>
      <c r="G482" s="35">
        <v>43703</v>
      </c>
      <c r="H482" s="40">
        <v>6067</v>
      </c>
      <c r="I482" s="40">
        <v>6.06245717050128</v>
      </c>
      <c r="J482" s="40">
        <v>5.2825122549270302</v>
      </c>
      <c r="K482" s="40">
        <v>4.7301847661918499</v>
      </c>
      <c r="L482" s="40">
        <v>4.3973168562693896</v>
      </c>
      <c r="M482" s="40">
        <v>4.2562952394970397</v>
      </c>
      <c r="N482" s="40">
        <v>4.4094379065859401</v>
      </c>
      <c r="O482" s="40">
        <v>4.8296775504449103</v>
      </c>
      <c r="P482" s="40">
        <v>5.19093427226563</v>
      </c>
      <c r="Q482" s="40">
        <v>5.4935762937097303</v>
      </c>
      <c r="R482" s="40">
        <v>5.9843668503256797</v>
      </c>
      <c r="S482" s="40">
        <v>6.7269827901357004</v>
      </c>
      <c r="T482" s="40">
        <v>7.7359260758020296</v>
      </c>
      <c r="U482" s="40">
        <v>8.8365663579919609</v>
      </c>
      <c r="V482" s="40">
        <v>10.0925756841892</v>
      </c>
      <c r="W482" s="40">
        <v>11.3170791111234</v>
      </c>
      <c r="X482" s="40">
        <v>12.6639632439721</v>
      </c>
      <c r="Y482" s="40">
        <v>13.674122111771</v>
      </c>
      <c r="Z482" s="40">
        <v>14.6541860589706</v>
      </c>
      <c r="AA482" s="40">
        <v>14.707386663402501</v>
      </c>
      <c r="AB482" s="40">
        <v>13.4893658198687</v>
      </c>
      <c r="AC482" s="40">
        <v>12.1522757852102</v>
      </c>
      <c r="AD482" s="40">
        <v>11.0789230868095</v>
      </c>
      <c r="AE482" s="40">
        <v>9.2565980232635106</v>
      </c>
      <c r="AF482" s="40">
        <v>7.52456681748858</v>
      </c>
      <c r="AG482" s="40">
        <v>-0.196544229409049</v>
      </c>
      <c r="AH482" s="40">
        <v>-0.19526518442416199</v>
      </c>
      <c r="AI482" s="40">
        <v>-0.19182750650260699</v>
      </c>
      <c r="AJ482" s="40">
        <v>-0.15736268167220699</v>
      </c>
      <c r="AK482" s="40">
        <v>-0.19615502350226399</v>
      </c>
      <c r="AL482" s="40">
        <v>-0.15874797332096999</v>
      </c>
      <c r="AM482" s="40">
        <v>-0.16564580492672501</v>
      </c>
      <c r="AN482" s="40">
        <v>-0.18823577035821801</v>
      </c>
      <c r="AO482" s="40">
        <v>-0.13753726433730001</v>
      </c>
      <c r="AP482" s="40">
        <v>-8.6353004259212607E-2</v>
      </c>
      <c r="AQ482" s="40">
        <v>-3.66536851118274E-2</v>
      </c>
      <c r="AR482" s="40">
        <v>-1.0502874882057299E-2</v>
      </c>
      <c r="AS482" s="40">
        <v>-5.1636753465615103E-2</v>
      </c>
      <c r="AT482" s="40">
        <v>3.2269916831311501E-2</v>
      </c>
      <c r="AU482" s="40">
        <v>0.82130082897817502</v>
      </c>
      <c r="AV482" s="40">
        <v>1.1772804886681301</v>
      </c>
      <c r="AW482" s="40">
        <v>1.34793182994978</v>
      </c>
      <c r="AX482" s="40">
        <v>1.3135883565841799</v>
      </c>
      <c r="AY482" s="40">
        <v>1.1342882016267799</v>
      </c>
      <c r="AZ482" s="40">
        <v>-0.27551502802281902</v>
      </c>
      <c r="BA482" s="40">
        <v>-0.83423379222666905</v>
      </c>
      <c r="BB482" s="40">
        <v>-0.77338192975284004</v>
      </c>
      <c r="BC482" s="40">
        <v>-0.496542789668868</v>
      </c>
      <c r="BD482" s="40">
        <v>-0.34939364627488301</v>
      </c>
      <c r="BE482" s="40">
        <v>-0.15782915974737199</v>
      </c>
      <c r="BF482" s="40">
        <v>-0.15338417568434901</v>
      </c>
      <c r="BG482" s="40">
        <v>-0.14599098899291801</v>
      </c>
      <c r="BH482" s="40">
        <v>-0.110374032504717</v>
      </c>
      <c r="BI482" s="40">
        <v>-0.14693368186802</v>
      </c>
      <c r="BJ482" s="40">
        <v>-0.119433922164871</v>
      </c>
      <c r="BK482" s="40">
        <v>-0.121541179461083</v>
      </c>
      <c r="BL482" s="40">
        <v>-0.14767139433699</v>
      </c>
      <c r="BM482" s="40">
        <v>-0.100218081179428</v>
      </c>
      <c r="BN482" s="40">
        <v>-4.3574655007836201E-2</v>
      </c>
      <c r="BO482" s="40">
        <v>-3.5578258020763998E-3</v>
      </c>
      <c r="BP482" s="40">
        <v>7.1550987910570397E-3</v>
      </c>
      <c r="BQ482" s="40">
        <v>-3.4001200416883898E-2</v>
      </c>
      <c r="BR482" s="40">
        <v>8.0833962550768398E-2</v>
      </c>
      <c r="BS482" s="40">
        <v>0.91976805432597997</v>
      </c>
      <c r="BT482" s="40">
        <v>1.26077803360263</v>
      </c>
      <c r="BU482" s="40">
        <v>1.4471752625344501</v>
      </c>
      <c r="BV482" s="40">
        <v>1.4137181110736801</v>
      </c>
      <c r="BW482" s="40">
        <v>1.2355407661003699</v>
      </c>
      <c r="BX482" s="40">
        <v>-0.17065449188262699</v>
      </c>
      <c r="BY482" s="40">
        <v>-0.716733307816242</v>
      </c>
      <c r="BZ482" s="40">
        <v>-0.66967967348090396</v>
      </c>
      <c r="CA482" s="40">
        <v>-0.41059216500511397</v>
      </c>
      <c r="CB482" s="40">
        <v>-0.28790815334146302</v>
      </c>
      <c r="CC482" s="40">
        <v>-0.13101522043625</v>
      </c>
      <c r="CD482" s="40">
        <v>-0.124377516612015</v>
      </c>
      <c r="CE482" s="40">
        <v>-0.11424475659611701</v>
      </c>
      <c r="CF482" s="40">
        <v>-7.7829837231426405E-2</v>
      </c>
      <c r="CG482" s="40">
        <v>-0.112843130593641</v>
      </c>
      <c r="CH482" s="40">
        <v>-9.2205130095372401E-2</v>
      </c>
      <c r="CI482" s="40">
        <v>-9.0994450218177703E-2</v>
      </c>
      <c r="CJ482" s="40">
        <v>-0.119576631074731</v>
      </c>
      <c r="CK482" s="40">
        <v>-7.4370928608595399E-2</v>
      </c>
      <c r="CL482" s="40">
        <v>-1.3946500630736099E-2</v>
      </c>
      <c r="CM482" s="40">
        <v>1.9364265536932799E-2</v>
      </c>
      <c r="CN482" s="40">
        <v>1.9384957566100001E-2</v>
      </c>
      <c r="CO482" s="40">
        <v>-2.1786870097989401E-2</v>
      </c>
      <c r="CP482" s="40">
        <v>0.114469272676867</v>
      </c>
      <c r="CQ482" s="40">
        <v>0.98796615464411297</v>
      </c>
      <c r="CR482" s="40">
        <v>1.31860817886819</v>
      </c>
      <c r="CS482" s="40">
        <v>1.5159109616202999</v>
      </c>
      <c r="CT482" s="40">
        <v>1.4830676740108399</v>
      </c>
      <c r="CU482" s="40">
        <v>1.3056679838121299</v>
      </c>
      <c r="CV482" s="40">
        <v>-9.8028403985438398E-2</v>
      </c>
      <c r="CW482" s="40">
        <v>-0.63535283025178502</v>
      </c>
      <c r="CX482" s="40">
        <v>-0.59785580669203497</v>
      </c>
      <c r="CY482" s="40">
        <v>-0.35106302419180901</v>
      </c>
      <c r="CZ482" s="40">
        <v>-0.245323488237191</v>
      </c>
      <c r="DA482" s="40">
        <v>-0.104201281125129</v>
      </c>
      <c r="DB482" s="40">
        <v>-9.5370857539682205E-2</v>
      </c>
      <c r="DC482" s="40">
        <v>-8.2498524199315304E-2</v>
      </c>
      <c r="DD482" s="40">
        <v>-4.52856419581361E-2</v>
      </c>
      <c r="DE482" s="40">
        <v>-7.8752579319262106E-2</v>
      </c>
      <c r="DF482" s="40">
        <v>-6.4976338025873895E-2</v>
      </c>
      <c r="DG482" s="40">
        <v>-6.0447720975272602E-2</v>
      </c>
      <c r="DH482" s="40">
        <v>-9.1481867812471293E-2</v>
      </c>
      <c r="DI482" s="40">
        <v>-4.85237760377627E-2</v>
      </c>
      <c r="DJ482" s="40">
        <v>1.5681653746363901E-2</v>
      </c>
      <c r="DK482" s="40">
        <v>4.2286356875941997E-2</v>
      </c>
      <c r="DL482" s="40">
        <v>3.1614816341143E-2</v>
      </c>
      <c r="DM482" s="40">
        <v>-9.5725397790948699E-3</v>
      </c>
      <c r="DN482" s="40">
        <v>0.14810458280296601</v>
      </c>
      <c r="DO482" s="40">
        <v>1.0561642549622501</v>
      </c>
      <c r="DP482" s="40">
        <v>1.3764383241337499</v>
      </c>
      <c r="DQ482" s="40">
        <v>1.58464666070614</v>
      </c>
      <c r="DR482" s="40">
        <v>1.552417236948</v>
      </c>
      <c r="DS482" s="40">
        <v>1.3757952015238899</v>
      </c>
      <c r="DT482" s="40">
        <v>-2.5402316088250099E-2</v>
      </c>
      <c r="DU482" s="40">
        <v>-0.55397235268732703</v>
      </c>
      <c r="DV482" s="40">
        <v>-0.52603193990316799</v>
      </c>
      <c r="DW482" s="40">
        <v>-0.291533883378505</v>
      </c>
      <c r="DX482" s="40">
        <v>-0.20273882313291899</v>
      </c>
      <c r="DY482" s="40">
        <v>-6.5486211463451696E-2</v>
      </c>
      <c r="DZ482" s="40">
        <v>-5.34898487998684E-2</v>
      </c>
      <c r="EA482" s="40">
        <v>-3.6662006689625999E-2</v>
      </c>
      <c r="EB482" s="40">
        <v>1.70300720935458E-3</v>
      </c>
      <c r="EC482" s="40">
        <v>-2.9531237685018499E-2</v>
      </c>
      <c r="ED482" s="40">
        <v>-2.56622868697747E-2</v>
      </c>
      <c r="EE482" s="40">
        <v>-1.6343095509630302E-2</v>
      </c>
      <c r="EF482" s="40">
        <v>-5.0917491791243399E-2</v>
      </c>
      <c r="EG482" s="40">
        <v>-1.1204592879891E-2</v>
      </c>
      <c r="EH482" s="40">
        <v>5.8460002997740401E-2</v>
      </c>
      <c r="EI482" s="40">
        <v>7.5382216185692894E-2</v>
      </c>
      <c r="EJ482" s="40">
        <v>4.9272790014257301E-2</v>
      </c>
      <c r="EK482" s="40">
        <v>8.0630132696363297E-3</v>
      </c>
      <c r="EL482" s="40">
        <v>0.19666862852242301</v>
      </c>
      <c r="EM482" s="40">
        <v>1.1546314803100499</v>
      </c>
      <c r="EN482" s="40">
        <v>1.45993586906825</v>
      </c>
      <c r="EO482" s="40">
        <v>1.6838900932908101</v>
      </c>
      <c r="EP482" s="40">
        <v>1.6525469914375099</v>
      </c>
      <c r="EQ482" s="40">
        <v>1.4770477659974799</v>
      </c>
      <c r="ER482" s="40">
        <v>7.9458220051941794E-2</v>
      </c>
      <c r="ES482" s="40">
        <v>-0.43647186827689999</v>
      </c>
      <c r="ET482" s="40">
        <v>-0.42232968363123102</v>
      </c>
      <c r="EU482" s="40">
        <v>-0.20558325871475</v>
      </c>
      <c r="EV482" s="40">
        <v>-0.14125333019950001</v>
      </c>
      <c r="EW482" s="40">
        <v>75.672921491704898</v>
      </c>
      <c r="EX482" s="40">
        <v>75.001843361535194</v>
      </c>
      <c r="EY482" s="40">
        <v>73.124887744009101</v>
      </c>
      <c r="EZ482" s="40">
        <v>71.937242992862906</v>
      </c>
      <c r="FA482" s="40">
        <v>71.0341612705015</v>
      </c>
      <c r="FB482" s="40">
        <v>69.549959824171694</v>
      </c>
      <c r="FC482" s="40">
        <v>68.060334641017207</v>
      </c>
      <c r="FD482" s="40">
        <v>69.081935056955103</v>
      </c>
      <c r="FE482" s="40">
        <v>74.488254478423201</v>
      </c>
      <c r="FF482" s="40">
        <v>78.9157134754455</v>
      </c>
      <c r="FG482" s="40">
        <v>84.381516755683705</v>
      </c>
      <c r="FH482" s="40">
        <v>88.200961856595896</v>
      </c>
      <c r="FI482" s="40">
        <v>91.384293614406602</v>
      </c>
      <c r="FJ482" s="40">
        <v>94.473956610105404</v>
      </c>
      <c r="FK482" s="40">
        <v>96.875762159096297</v>
      </c>
      <c r="FL482" s="40">
        <v>98.618057853192795</v>
      </c>
      <c r="FM482" s="40">
        <v>99.317956231980006</v>
      </c>
      <c r="FN482" s="40">
        <v>99.577882024861793</v>
      </c>
      <c r="FO482" s="40">
        <v>98.370681098454398</v>
      </c>
      <c r="FP482" s="40">
        <v>93.964184430684895</v>
      </c>
      <c r="FQ482" s="40">
        <v>86.986942855792407</v>
      </c>
      <c r="FR482" s="40">
        <v>82.763990641395296</v>
      </c>
      <c r="FS482" s="40">
        <v>79.549321737486395</v>
      </c>
      <c r="FT482" s="40">
        <v>76.998511131067701</v>
      </c>
      <c r="FU482" s="40">
        <v>2.1011267802586799E-2</v>
      </c>
      <c r="FV482" s="40">
        <v>0</v>
      </c>
      <c r="FW482" s="40">
        <v>0</v>
      </c>
      <c r="FX482" s="41">
        <v>1</v>
      </c>
      <c r="FY482" s="22"/>
      <c r="FZ482" s="22"/>
    </row>
    <row r="483" spans="1:182" x14ac:dyDescent="0.2">
      <c r="A483" t="s">
        <v>42</v>
      </c>
      <c r="B483" t="s">
        <v>58</v>
      </c>
      <c r="C483" t="s">
        <v>3</v>
      </c>
      <c r="D483" t="s">
        <v>40</v>
      </c>
      <c r="E483" t="s">
        <v>1</v>
      </c>
      <c r="F483" s="22" t="s">
        <v>78</v>
      </c>
      <c r="G483" s="35">
        <v>43703</v>
      </c>
      <c r="H483" s="40">
        <v>1684</v>
      </c>
      <c r="I483" s="40">
        <v>1.4119716646278699</v>
      </c>
      <c r="J483" s="40">
        <v>1.23606504884635</v>
      </c>
      <c r="K483" s="40">
        <v>1.1210502372220399</v>
      </c>
      <c r="L483" s="40">
        <v>1.0566366988703</v>
      </c>
      <c r="M483" s="40">
        <v>1.0379073940843699</v>
      </c>
      <c r="N483" s="40">
        <v>1.0789115401617999</v>
      </c>
      <c r="O483" s="40">
        <v>1.21206400792089</v>
      </c>
      <c r="P483" s="40">
        <v>1.34114185284291</v>
      </c>
      <c r="Q483" s="40">
        <v>1.4697610112500701</v>
      </c>
      <c r="R483" s="40">
        <v>1.6112306883695</v>
      </c>
      <c r="S483" s="40">
        <v>1.81663586277401</v>
      </c>
      <c r="T483" s="40">
        <v>2.1051598305474699</v>
      </c>
      <c r="U483" s="40">
        <v>2.4114272586385801</v>
      </c>
      <c r="V483" s="40">
        <v>2.7512270251212301</v>
      </c>
      <c r="W483" s="40">
        <v>3.0631940954069998</v>
      </c>
      <c r="X483" s="40">
        <v>3.4537149687955999</v>
      </c>
      <c r="Y483" s="40">
        <v>3.79811821059827</v>
      </c>
      <c r="Z483" s="40">
        <v>4.0681998332041402</v>
      </c>
      <c r="AA483" s="40">
        <v>4.0833637654985599</v>
      </c>
      <c r="AB483" s="40">
        <v>3.70940621193858</v>
      </c>
      <c r="AC483" s="40">
        <v>3.21990706819776</v>
      </c>
      <c r="AD483" s="40">
        <v>2.8271853947819299</v>
      </c>
      <c r="AE483" s="40">
        <v>2.29094986635755</v>
      </c>
      <c r="AF483" s="40">
        <v>1.8126694362706699</v>
      </c>
      <c r="AG483" s="40">
        <v>-3.15185395820856E-2</v>
      </c>
      <c r="AH483" s="40">
        <v>-6.82375251680535E-3</v>
      </c>
      <c r="AI483" s="40">
        <v>-1.91586175341736E-2</v>
      </c>
      <c r="AJ483" s="40">
        <v>-2.5660644984967999E-2</v>
      </c>
      <c r="AK483" s="40">
        <v>-2.1369214814874402E-2</v>
      </c>
      <c r="AL483" s="40">
        <v>-1.5184222462829E-2</v>
      </c>
      <c r="AM483" s="40">
        <v>-8.7057174994384107E-3</v>
      </c>
      <c r="AN483" s="40">
        <v>-1.8037696202987698E-2</v>
      </c>
      <c r="AO483" s="40">
        <v>-1.6273026540957199E-2</v>
      </c>
      <c r="AP483" s="40">
        <v>-4.6506439524507698E-2</v>
      </c>
      <c r="AQ483" s="40">
        <v>-5.0742876661669399E-2</v>
      </c>
      <c r="AR483" s="40">
        <v>-2.84739077168225E-2</v>
      </c>
      <c r="AS483" s="40">
        <v>-8.3609479236547105E-3</v>
      </c>
      <c r="AT483" s="40">
        <v>-9.7685956591872403E-2</v>
      </c>
      <c r="AU483" s="40">
        <v>0.60840101387691903</v>
      </c>
      <c r="AV483" s="40">
        <v>0.796762278306823</v>
      </c>
      <c r="AW483" s="40">
        <v>0.89542356561801095</v>
      </c>
      <c r="AX483" s="40">
        <v>0.94317632817418096</v>
      </c>
      <c r="AY483" s="40">
        <v>0.54008979066992902</v>
      </c>
      <c r="AZ483" s="40">
        <v>-0.56571868491518795</v>
      </c>
      <c r="BA483" s="40">
        <v>-0.58087960137246397</v>
      </c>
      <c r="BB483" s="40">
        <v>-0.42389750618738498</v>
      </c>
      <c r="BC483" s="40">
        <v>-0.255784848866147</v>
      </c>
      <c r="BD483" s="40">
        <v>-0.13912266228737</v>
      </c>
      <c r="BE483" s="40">
        <v>-1.5331232461565199E-2</v>
      </c>
      <c r="BF483" s="40">
        <v>6.4718191081351902E-3</v>
      </c>
      <c r="BG483" s="40">
        <v>-4.7275147579258197E-3</v>
      </c>
      <c r="BH483" s="40">
        <v>-1.33743457680404E-2</v>
      </c>
      <c r="BI483" s="40">
        <v>-1.1065294281541399E-2</v>
      </c>
      <c r="BJ483" s="40">
        <v>-6.6472012719100701E-3</v>
      </c>
      <c r="BK483" s="40">
        <v>6.4262842172594196E-3</v>
      </c>
      <c r="BL483" s="40">
        <v>-3.2033903891969099E-3</v>
      </c>
      <c r="BM483" s="40">
        <v>5.4600658751003703E-5</v>
      </c>
      <c r="BN483" s="40">
        <v>-2.5089478586644301E-2</v>
      </c>
      <c r="BO483" s="40">
        <v>-3.0541153664563201E-2</v>
      </c>
      <c r="BP483" s="40">
        <v>-1.7552522039191099E-2</v>
      </c>
      <c r="BQ483" s="40">
        <v>2.6115779240778801E-3</v>
      </c>
      <c r="BR483" s="40">
        <v>-6.7517842362487798E-2</v>
      </c>
      <c r="BS483" s="40">
        <v>0.646268998696651</v>
      </c>
      <c r="BT483" s="40">
        <v>0.83625852329651795</v>
      </c>
      <c r="BU483" s="40">
        <v>0.94194999248259703</v>
      </c>
      <c r="BV483" s="40">
        <v>0.99984863778715405</v>
      </c>
      <c r="BW483" s="40">
        <v>0.59629974729215696</v>
      </c>
      <c r="BX483" s="40">
        <v>-0.52143543713681595</v>
      </c>
      <c r="BY483" s="40">
        <v>-0.54255940061746399</v>
      </c>
      <c r="BZ483" s="40">
        <v>-0.377431640060094</v>
      </c>
      <c r="CA483" s="40">
        <v>-0.21225200915398201</v>
      </c>
      <c r="CB483" s="40">
        <v>-0.11025674075358501</v>
      </c>
      <c r="CC483" s="40">
        <v>-4.1199528608012598E-3</v>
      </c>
      <c r="CD483" s="40">
        <v>1.56802915136676E-2</v>
      </c>
      <c r="CE483" s="40">
        <v>5.26742306386752E-3</v>
      </c>
      <c r="CF483" s="40">
        <v>-4.86489235778138E-3</v>
      </c>
      <c r="CG483" s="40">
        <v>-3.9288303086792899E-3</v>
      </c>
      <c r="CH483" s="40">
        <v>-7.3448640115140996E-4</v>
      </c>
      <c r="CI483" s="40">
        <v>1.6906662510081001E-2</v>
      </c>
      <c r="CJ483" s="40">
        <v>7.0708046281333604E-3</v>
      </c>
      <c r="CK483" s="40">
        <v>1.1363065518907501E-2</v>
      </c>
      <c r="CL483" s="40">
        <v>-1.02561566829264E-2</v>
      </c>
      <c r="CM483" s="40">
        <v>-1.6549501856670701E-2</v>
      </c>
      <c r="CN483" s="40">
        <v>-9.9884035883534405E-3</v>
      </c>
      <c r="CO483" s="40">
        <v>1.0211115900940799E-2</v>
      </c>
      <c r="CP483" s="40">
        <v>-4.6623498347438203E-2</v>
      </c>
      <c r="CQ483" s="40">
        <v>0.67249624962668997</v>
      </c>
      <c r="CR483" s="40">
        <v>0.86361350226015299</v>
      </c>
      <c r="CS483" s="40">
        <v>0.97417405399695001</v>
      </c>
      <c r="CT483" s="40">
        <v>1.03909970678594</v>
      </c>
      <c r="CU483" s="40">
        <v>0.63523059201800602</v>
      </c>
      <c r="CV483" s="40">
        <v>-0.490764994624246</v>
      </c>
      <c r="CW483" s="40">
        <v>-0.51601894630823097</v>
      </c>
      <c r="CX483" s="40">
        <v>-0.34524952272790699</v>
      </c>
      <c r="CY483" s="40">
        <v>-0.18210129698212099</v>
      </c>
      <c r="CZ483" s="40">
        <v>-9.0264291432676599E-2</v>
      </c>
      <c r="DA483" s="40">
        <v>7.09132673996264E-3</v>
      </c>
      <c r="DB483" s="40">
        <v>2.4888763919200099E-2</v>
      </c>
      <c r="DC483" s="40">
        <v>1.52623608856609E-2</v>
      </c>
      <c r="DD483" s="40">
        <v>3.6445610524776101E-3</v>
      </c>
      <c r="DE483" s="40">
        <v>3.20763366418282E-3</v>
      </c>
      <c r="DF483" s="40">
        <v>5.1782284696072498E-3</v>
      </c>
      <c r="DG483" s="40">
        <v>2.73870408029026E-2</v>
      </c>
      <c r="DH483" s="40">
        <v>1.7344999645463599E-2</v>
      </c>
      <c r="DI483" s="40">
        <v>2.2671530379063901E-2</v>
      </c>
      <c r="DJ483" s="40">
        <v>4.5771652207915797E-3</v>
      </c>
      <c r="DK483" s="40">
        <v>-2.55785004877826E-3</v>
      </c>
      <c r="DL483" s="40">
        <v>-2.4242851375158099E-3</v>
      </c>
      <c r="DM483" s="40">
        <v>1.7810653877803801E-2</v>
      </c>
      <c r="DN483" s="40">
        <v>-2.5729154332388701E-2</v>
      </c>
      <c r="DO483" s="40">
        <v>0.69872350055673005</v>
      </c>
      <c r="DP483" s="40">
        <v>0.89096848122378802</v>
      </c>
      <c r="DQ483" s="40">
        <v>1.0063981155113</v>
      </c>
      <c r="DR483" s="40">
        <v>1.0783507757847299</v>
      </c>
      <c r="DS483" s="40">
        <v>0.67416143674385598</v>
      </c>
      <c r="DT483" s="40">
        <v>-0.46009455211167699</v>
      </c>
      <c r="DU483" s="40">
        <v>-0.48947849199899701</v>
      </c>
      <c r="DV483" s="40">
        <v>-0.31306740539571998</v>
      </c>
      <c r="DW483" s="40">
        <v>-0.151950584810261</v>
      </c>
      <c r="DX483" s="40">
        <v>-7.0271842111768595E-2</v>
      </c>
      <c r="DY483" s="40">
        <v>2.3278633860483101E-2</v>
      </c>
      <c r="DZ483" s="40">
        <v>3.81843355441406E-2</v>
      </c>
      <c r="EA483" s="40">
        <v>2.9693463661908701E-2</v>
      </c>
      <c r="EB483" s="40">
        <v>1.5930860269405201E-2</v>
      </c>
      <c r="EC483" s="40">
        <v>1.3511554197515801E-2</v>
      </c>
      <c r="ED483" s="40">
        <v>1.37152496605262E-2</v>
      </c>
      <c r="EE483" s="40">
        <v>4.2519042519600397E-2</v>
      </c>
      <c r="EF483" s="40">
        <v>3.2179305459254397E-2</v>
      </c>
      <c r="EG483" s="40">
        <v>3.8999157578772099E-2</v>
      </c>
      <c r="EH483" s="40">
        <v>2.5994126158655002E-2</v>
      </c>
      <c r="EI483" s="40">
        <v>1.7643872948328001E-2</v>
      </c>
      <c r="EJ483" s="40">
        <v>8.4971005401155899E-3</v>
      </c>
      <c r="EK483" s="40">
        <v>2.8783179725536401E-2</v>
      </c>
      <c r="EL483" s="40">
        <v>4.4389598969959698E-3</v>
      </c>
      <c r="EM483" s="40">
        <v>0.73659148537646202</v>
      </c>
      <c r="EN483" s="40">
        <v>0.93046472621348297</v>
      </c>
      <c r="EO483" s="40">
        <v>1.0529245423758899</v>
      </c>
      <c r="EP483" s="40">
        <v>1.1350230853976999</v>
      </c>
      <c r="EQ483" s="40">
        <v>0.73037139336608403</v>
      </c>
      <c r="ER483" s="40">
        <v>-0.41581130433330499</v>
      </c>
      <c r="ES483" s="40">
        <v>-0.45115829124399698</v>
      </c>
      <c r="ET483" s="40">
        <v>-0.266601539268428</v>
      </c>
      <c r="EU483" s="40">
        <v>-0.108417745098096</v>
      </c>
      <c r="EV483" s="40">
        <v>-4.1405920577983299E-2</v>
      </c>
      <c r="EW483" s="40">
        <v>75.328980345600797</v>
      </c>
      <c r="EX483" s="40">
        <v>74.702051180582998</v>
      </c>
      <c r="EY483" s="40">
        <v>73.056555863342595</v>
      </c>
      <c r="EZ483" s="40">
        <v>71.887580794090496</v>
      </c>
      <c r="FA483" s="40">
        <v>70.903047091412702</v>
      </c>
      <c r="FB483" s="40">
        <v>69.444664292309696</v>
      </c>
      <c r="FC483" s="40">
        <v>67.940608099195401</v>
      </c>
      <c r="FD483" s="40">
        <v>68.856944994064094</v>
      </c>
      <c r="FE483" s="40">
        <v>74.031229389262606</v>
      </c>
      <c r="FF483" s="40">
        <v>78.549795541485295</v>
      </c>
      <c r="FG483" s="40">
        <v>84.081255771006497</v>
      </c>
      <c r="FH483" s="40">
        <v>87.970650309985501</v>
      </c>
      <c r="FI483" s="40">
        <v>91.202084157762798</v>
      </c>
      <c r="FJ483" s="40">
        <v>94.290133227806393</v>
      </c>
      <c r="FK483" s="40">
        <v>96.773347843292399</v>
      </c>
      <c r="FL483" s="40">
        <v>98.4977245745944</v>
      </c>
      <c r="FM483" s="40">
        <v>99.271204326605996</v>
      </c>
      <c r="FN483" s="40">
        <v>99.603086664028496</v>
      </c>
      <c r="FO483" s="40">
        <v>98.5195224904366</v>
      </c>
      <c r="FP483" s="40">
        <v>94.109715077166598</v>
      </c>
      <c r="FQ483" s="40">
        <v>87.037857802400694</v>
      </c>
      <c r="FR483" s="40">
        <v>82.611199050257198</v>
      </c>
      <c r="FS483" s="40">
        <v>79.296069120168795</v>
      </c>
      <c r="FT483" s="40">
        <v>76.721804511278194</v>
      </c>
      <c r="FU483" s="40">
        <v>3.7139616365287703E-2</v>
      </c>
      <c r="FV483" s="40">
        <v>0</v>
      </c>
      <c r="FW483" s="40">
        <v>0</v>
      </c>
      <c r="FX483" s="41">
        <v>1</v>
      </c>
      <c r="FY483" s="22"/>
      <c r="FZ483" s="22"/>
    </row>
    <row r="484" spans="1:182" x14ac:dyDescent="0.2">
      <c r="A484" t="s">
        <v>42</v>
      </c>
      <c r="B484" t="s">
        <v>58</v>
      </c>
      <c r="C484" t="s">
        <v>3</v>
      </c>
      <c r="D484" t="s">
        <v>40</v>
      </c>
      <c r="E484" t="s">
        <v>77</v>
      </c>
      <c r="F484" s="22" t="s">
        <v>1</v>
      </c>
      <c r="G484" s="35">
        <v>43703</v>
      </c>
      <c r="H484" s="40">
        <v>5500</v>
      </c>
      <c r="I484" s="40">
        <v>5.3512098847956899</v>
      </c>
      <c r="J484" s="40">
        <v>4.6854408204591103</v>
      </c>
      <c r="K484" s="40">
        <v>4.2220037815123197</v>
      </c>
      <c r="L484" s="40">
        <v>3.9581690810511598</v>
      </c>
      <c r="M484" s="40">
        <v>3.85911593427118</v>
      </c>
      <c r="N484" s="40">
        <v>4.0750431327596202</v>
      </c>
      <c r="O484" s="40">
        <v>4.5411666212436401</v>
      </c>
      <c r="P484" s="40">
        <v>4.8993082477531598</v>
      </c>
      <c r="Q484" s="40">
        <v>5.1845638886188201</v>
      </c>
      <c r="R484" s="40">
        <v>5.5586412832034</v>
      </c>
      <c r="S484" s="40">
        <v>6.16518727058045</v>
      </c>
      <c r="T484" s="40">
        <v>6.99872598839542</v>
      </c>
      <c r="U484" s="40">
        <v>7.9367347479191599</v>
      </c>
      <c r="V484" s="40">
        <v>9.0868865716074794</v>
      </c>
      <c r="W484" s="40">
        <v>10.165299816154899</v>
      </c>
      <c r="X484" s="40">
        <v>11.425080023483099</v>
      </c>
      <c r="Y484" s="40">
        <v>12.476882256438101</v>
      </c>
      <c r="Z484" s="40">
        <v>13.469808627417599</v>
      </c>
      <c r="AA484" s="40">
        <v>13.6052096218316</v>
      </c>
      <c r="AB484" s="40">
        <v>12.423458094532901</v>
      </c>
      <c r="AC484" s="40">
        <v>11.1138769319207</v>
      </c>
      <c r="AD484" s="40">
        <v>10.0364851032139</v>
      </c>
      <c r="AE484" s="40">
        <v>8.3014569198520203</v>
      </c>
      <c r="AF484" s="40">
        <v>6.68810122659941</v>
      </c>
      <c r="AG484" s="40">
        <v>-0.18976360816229501</v>
      </c>
      <c r="AH484" s="40">
        <v>-0.15468973058244301</v>
      </c>
      <c r="AI484" s="40">
        <v>-0.17369642724635401</v>
      </c>
      <c r="AJ484" s="40">
        <v>-0.12613774160406699</v>
      </c>
      <c r="AK484" s="40">
        <v>-0.16408193054994799</v>
      </c>
      <c r="AL484" s="40">
        <v>-0.122605342243681</v>
      </c>
      <c r="AM484" s="40">
        <v>-8.1198251588296702E-2</v>
      </c>
      <c r="AN484" s="40">
        <v>-9.7347854784572696E-2</v>
      </c>
      <c r="AO484" s="40">
        <v>-0.11587201025442299</v>
      </c>
      <c r="AP484" s="40">
        <v>-8.0782541178836098E-2</v>
      </c>
      <c r="AQ484" s="40">
        <v>-7.6373719084841002E-2</v>
      </c>
      <c r="AR484" s="40">
        <v>-1.63734399123205E-2</v>
      </c>
      <c r="AS484" s="40">
        <v>-6.6566728281124005E-2</v>
      </c>
      <c r="AT484" s="40">
        <v>-4.7947097672520797E-2</v>
      </c>
      <c r="AU484" s="40">
        <v>1.2157915806094901</v>
      </c>
      <c r="AV484" s="40">
        <v>1.6799428934894101</v>
      </c>
      <c r="AW484" s="40">
        <v>1.94428202879945</v>
      </c>
      <c r="AX484" s="40">
        <v>1.9217947289778099</v>
      </c>
      <c r="AY484" s="40">
        <v>1.4837077167458499</v>
      </c>
      <c r="AZ484" s="40">
        <v>-0.60661480075520402</v>
      </c>
      <c r="BA484" s="40">
        <v>-1.0414403417582501</v>
      </c>
      <c r="BB484" s="40">
        <v>-0.937827753973414</v>
      </c>
      <c r="BC484" s="40">
        <v>-0.64718710843843996</v>
      </c>
      <c r="BD484" s="40">
        <v>-0.47257690776216099</v>
      </c>
      <c r="BE484" s="40">
        <v>-0.14613353576970001</v>
      </c>
      <c r="BF484" s="40">
        <v>-0.11306173849488201</v>
      </c>
      <c r="BG484" s="40">
        <v>-0.12613021768049201</v>
      </c>
      <c r="BH484" s="40">
        <v>-8.2040475131352306E-2</v>
      </c>
      <c r="BI484" s="40">
        <v>-0.11834180342899001</v>
      </c>
      <c r="BJ484" s="40">
        <v>-9.5936568779389497E-2</v>
      </c>
      <c r="BK484" s="40">
        <v>-4.3510783764150698E-2</v>
      </c>
      <c r="BL484" s="40">
        <v>-7.0961867397885001E-2</v>
      </c>
      <c r="BM484" s="40">
        <v>-7.5842350705885603E-2</v>
      </c>
      <c r="BN484" s="40">
        <v>-4.67049952651745E-2</v>
      </c>
      <c r="BO484" s="40">
        <v>-4.16906710503748E-2</v>
      </c>
      <c r="BP484" s="40">
        <v>7.3961768822436401E-3</v>
      </c>
      <c r="BQ484" s="40">
        <v>-4.2907670962995199E-2</v>
      </c>
      <c r="BR484" s="40">
        <v>8.9782474963005596E-3</v>
      </c>
      <c r="BS484" s="40">
        <v>1.29832511603478</v>
      </c>
      <c r="BT484" s="40">
        <v>1.78378493189006</v>
      </c>
      <c r="BU484" s="40">
        <v>2.0564478428875801</v>
      </c>
      <c r="BV484" s="40">
        <v>2.0402291409667601</v>
      </c>
      <c r="BW484" s="40">
        <v>1.60416280226931</v>
      </c>
      <c r="BX484" s="40">
        <v>-0.51167119267305605</v>
      </c>
      <c r="BY484" s="40">
        <v>-0.94203613427977095</v>
      </c>
      <c r="BZ484" s="40">
        <v>-0.830809289034802</v>
      </c>
      <c r="CA484" s="40">
        <v>-0.54138459864560795</v>
      </c>
      <c r="CB484" s="40">
        <v>-0.39263660486984803</v>
      </c>
      <c r="CC484" s="40">
        <v>-0.115915480539571</v>
      </c>
      <c r="CD484" s="40">
        <v>-8.4230317985141301E-2</v>
      </c>
      <c r="CE484" s="40">
        <v>-9.3186005834694996E-2</v>
      </c>
      <c r="CF484" s="40">
        <v>-5.1498842704531297E-2</v>
      </c>
      <c r="CG484" s="40">
        <v>-8.6662330721792094E-2</v>
      </c>
      <c r="CH484" s="40">
        <v>-7.7465857518306702E-2</v>
      </c>
      <c r="CI484" s="40">
        <v>-1.7408558355350899E-2</v>
      </c>
      <c r="CJ484" s="40">
        <v>-5.2687012912707602E-2</v>
      </c>
      <c r="CK484" s="40">
        <v>-4.8117930443720897E-2</v>
      </c>
      <c r="CL484" s="40">
        <v>-2.31029907747793E-2</v>
      </c>
      <c r="CM484" s="40">
        <v>-1.76692976356333E-2</v>
      </c>
      <c r="CN484" s="40">
        <v>2.3858941065487499E-2</v>
      </c>
      <c r="CO484" s="40">
        <v>-2.6521479936336499E-2</v>
      </c>
      <c r="CP484" s="40">
        <v>4.8404568150253298E-2</v>
      </c>
      <c r="CQ484" s="40">
        <v>1.3554875912508999</v>
      </c>
      <c r="CR484" s="40">
        <v>1.85570561135547</v>
      </c>
      <c r="CS484" s="40">
        <v>2.1341335440376699</v>
      </c>
      <c r="CT484" s="40">
        <v>2.1222564539271098</v>
      </c>
      <c r="CU484" s="40">
        <v>1.68758962756414</v>
      </c>
      <c r="CV484" s="40">
        <v>-0.44591353893922803</v>
      </c>
      <c r="CW484" s="40">
        <v>-0.87318908299223597</v>
      </c>
      <c r="CX484" s="40">
        <v>-0.75668862622546196</v>
      </c>
      <c r="CY484" s="40">
        <v>-0.46810610266610703</v>
      </c>
      <c r="CZ484" s="40">
        <v>-0.33727019460638102</v>
      </c>
      <c r="DA484" s="40">
        <v>-8.5697425309441994E-2</v>
      </c>
      <c r="DB484" s="40">
        <v>-5.5398897475400798E-2</v>
      </c>
      <c r="DC484" s="40">
        <v>-6.0241793988897799E-2</v>
      </c>
      <c r="DD484" s="40">
        <v>-2.09572102777104E-2</v>
      </c>
      <c r="DE484" s="40">
        <v>-5.4982858014594703E-2</v>
      </c>
      <c r="DF484" s="40">
        <v>-5.89951462572239E-2</v>
      </c>
      <c r="DG484" s="40">
        <v>8.6936670534488707E-3</v>
      </c>
      <c r="DH484" s="40">
        <v>-3.4412158427530197E-2</v>
      </c>
      <c r="DI484" s="40">
        <v>-2.0393510181556201E-2</v>
      </c>
      <c r="DJ484" s="40">
        <v>4.9901371561583002E-4</v>
      </c>
      <c r="DK484" s="40">
        <v>6.3520757791082202E-3</v>
      </c>
      <c r="DL484" s="40">
        <v>4.0321705248731403E-2</v>
      </c>
      <c r="DM484" s="40">
        <v>-1.01352889096777E-2</v>
      </c>
      <c r="DN484" s="40">
        <v>8.7830888804206003E-2</v>
      </c>
      <c r="DO484" s="40">
        <v>1.4126500664670201</v>
      </c>
      <c r="DP484" s="40">
        <v>1.9276262908208699</v>
      </c>
      <c r="DQ484" s="40">
        <v>2.2118192451877499</v>
      </c>
      <c r="DR484" s="40">
        <v>2.20428376688746</v>
      </c>
      <c r="DS484" s="40">
        <v>1.77101645285897</v>
      </c>
      <c r="DT484" s="40">
        <v>-0.3801558852054</v>
      </c>
      <c r="DU484" s="40">
        <v>-0.80434203170470098</v>
      </c>
      <c r="DV484" s="40">
        <v>-0.68256796341612203</v>
      </c>
      <c r="DW484" s="40">
        <v>-0.39482760668660599</v>
      </c>
      <c r="DX484" s="40">
        <v>-0.28190378434291402</v>
      </c>
      <c r="DY484" s="40">
        <v>-4.2067352916847302E-2</v>
      </c>
      <c r="DZ484" s="40">
        <v>-1.3770905387839099E-2</v>
      </c>
      <c r="EA484" s="40">
        <v>-1.2675584423036099E-2</v>
      </c>
      <c r="EB484" s="40">
        <v>2.31400561950043E-2</v>
      </c>
      <c r="EC484" s="40">
        <v>-9.2427308936361297E-3</v>
      </c>
      <c r="ED484" s="40">
        <v>-3.2326372792932601E-2</v>
      </c>
      <c r="EE484" s="40">
        <v>4.6381134877594897E-2</v>
      </c>
      <c r="EF484" s="40">
        <v>-8.0261710408424305E-3</v>
      </c>
      <c r="EG484" s="40">
        <v>1.96361493669811E-2</v>
      </c>
      <c r="EH484" s="40">
        <v>3.4576559629277401E-2</v>
      </c>
      <c r="EI484" s="40">
        <v>4.1035123813574402E-2</v>
      </c>
      <c r="EJ484" s="40">
        <v>6.4091322043295595E-2</v>
      </c>
      <c r="EK484" s="40">
        <v>1.3523768408451001E-2</v>
      </c>
      <c r="EL484" s="40">
        <v>0.144756233973027</v>
      </c>
      <c r="EM484" s="40">
        <v>1.4951836018922999</v>
      </c>
      <c r="EN484" s="40">
        <v>2.0314683292215201</v>
      </c>
      <c r="EO484" s="40">
        <v>2.3239850592758802</v>
      </c>
      <c r="EP484" s="40">
        <v>2.3227181788764102</v>
      </c>
      <c r="EQ484" s="40">
        <v>1.8914715383824301</v>
      </c>
      <c r="ER484" s="40">
        <v>-0.28521227712325198</v>
      </c>
      <c r="ES484" s="40">
        <v>-0.70493782422622497</v>
      </c>
      <c r="ET484" s="40">
        <v>-0.57554949847750903</v>
      </c>
      <c r="EU484" s="40">
        <v>-0.28902509689377398</v>
      </c>
      <c r="EV484" s="40">
        <v>-0.201963481450601</v>
      </c>
      <c r="EW484" s="40">
        <v>75.262270625093194</v>
      </c>
      <c r="EX484" s="40">
        <v>74.676811377989907</v>
      </c>
      <c r="EY484" s="40">
        <v>72.926525436371804</v>
      </c>
      <c r="EZ484" s="40">
        <v>71.781441145755593</v>
      </c>
      <c r="FA484" s="40">
        <v>70.942886269829401</v>
      </c>
      <c r="FB484" s="40">
        <v>69.501777810930406</v>
      </c>
      <c r="FC484" s="40">
        <v>67.950780744940104</v>
      </c>
      <c r="FD484" s="40">
        <v>68.955728778158999</v>
      </c>
      <c r="FE484" s="40">
        <v>74.257322591874299</v>
      </c>
      <c r="FF484" s="40">
        <v>78.846586105723802</v>
      </c>
      <c r="FG484" s="40">
        <v>84.469429111343203</v>
      </c>
      <c r="FH484" s="40">
        <v>88.2999527574718</v>
      </c>
      <c r="FI484" s="40">
        <v>91.422907653289599</v>
      </c>
      <c r="FJ484" s="40">
        <v>94.423541697747297</v>
      </c>
      <c r="FK484" s="40">
        <v>96.808630463971397</v>
      </c>
      <c r="FL484" s="40">
        <v>98.4989183947486</v>
      </c>
      <c r="FM484" s="40">
        <v>99.181498334079293</v>
      </c>
      <c r="FN484" s="40">
        <v>99.414416430453997</v>
      </c>
      <c r="FO484" s="40">
        <v>98.218583718732901</v>
      </c>
      <c r="FP484" s="40">
        <v>93.722885275249894</v>
      </c>
      <c r="FQ484" s="40">
        <v>86.640820030832003</v>
      </c>
      <c r="FR484" s="40">
        <v>82.305721318812502</v>
      </c>
      <c r="FS484" s="40">
        <v>79.112984235914297</v>
      </c>
      <c r="FT484" s="40">
        <v>76.5986622905167</v>
      </c>
      <c r="FU484" s="40">
        <v>2.5811152497273601E-2</v>
      </c>
      <c r="FV484" s="40">
        <v>0</v>
      </c>
      <c r="FW484" s="40">
        <v>0</v>
      </c>
      <c r="FX484" s="41">
        <v>1</v>
      </c>
      <c r="FY484" s="22"/>
      <c r="FZ484" s="22"/>
    </row>
    <row r="485" spans="1:182" x14ac:dyDescent="0.2">
      <c r="A485" t="s">
        <v>42</v>
      </c>
      <c r="B485" t="s">
        <v>58</v>
      </c>
      <c r="C485" t="s">
        <v>3</v>
      </c>
      <c r="D485" t="s">
        <v>40</v>
      </c>
      <c r="E485" t="s">
        <v>77</v>
      </c>
      <c r="F485" s="22" t="s">
        <v>77</v>
      </c>
      <c r="G485" s="35">
        <v>43703</v>
      </c>
      <c r="H485" s="40">
        <v>4263</v>
      </c>
      <c r="I485" s="40">
        <v>4.2820538657627703</v>
      </c>
      <c r="J485" s="40">
        <v>3.7448542778306901</v>
      </c>
      <c r="K485" s="40">
        <v>3.3618524254814801</v>
      </c>
      <c r="L485" s="40">
        <v>3.1436402463199702</v>
      </c>
      <c r="M485" s="40">
        <v>3.0521379326099898</v>
      </c>
      <c r="N485" s="40">
        <v>3.2218384645379201</v>
      </c>
      <c r="O485" s="40">
        <v>3.5809626980967701</v>
      </c>
      <c r="P485" s="40">
        <v>3.8356399155949799</v>
      </c>
      <c r="Q485" s="40">
        <v>4.0349193873436402</v>
      </c>
      <c r="R485" s="40">
        <v>4.3218959323935797</v>
      </c>
      <c r="S485" s="40">
        <v>4.7913493119008796</v>
      </c>
      <c r="T485" s="40">
        <v>5.4280436670475201</v>
      </c>
      <c r="U485" s="40">
        <v>6.1532169688739398</v>
      </c>
      <c r="V485" s="40">
        <v>7.0473847616543299</v>
      </c>
      <c r="W485" s="40">
        <v>7.9114277463605402</v>
      </c>
      <c r="X485" s="40">
        <v>8.8840458699343294</v>
      </c>
      <c r="Y485" s="40">
        <v>9.6589895446734193</v>
      </c>
      <c r="Z485" s="40">
        <v>10.435679205370599</v>
      </c>
      <c r="AA485" s="40">
        <v>10.550196304090599</v>
      </c>
      <c r="AB485" s="40">
        <v>9.6478372638194596</v>
      </c>
      <c r="AC485" s="40">
        <v>8.6854108041216005</v>
      </c>
      <c r="AD485" s="40">
        <v>7.8964042823594598</v>
      </c>
      <c r="AE485" s="40">
        <v>6.5544598834205097</v>
      </c>
      <c r="AF485" s="40">
        <v>5.3070476874787902</v>
      </c>
      <c r="AG485" s="40">
        <v>-0.17110376502932001</v>
      </c>
      <c r="AH485" s="40">
        <v>-0.155524292273054</v>
      </c>
      <c r="AI485" s="40">
        <v>-0.16238821242588899</v>
      </c>
      <c r="AJ485" s="40">
        <v>-0.12145730722477199</v>
      </c>
      <c r="AK485" s="40">
        <v>-0.15218159235141601</v>
      </c>
      <c r="AL485" s="40">
        <v>-0.13003585920615399</v>
      </c>
      <c r="AM485" s="40">
        <v>-0.102647611307812</v>
      </c>
      <c r="AN485" s="40">
        <v>-0.12602774753545601</v>
      </c>
      <c r="AO485" s="40">
        <v>-0.11675558849197699</v>
      </c>
      <c r="AP485" s="40">
        <v>-6.8695568122223494E-2</v>
      </c>
      <c r="AQ485" s="40">
        <v>-4.6306423131360699E-2</v>
      </c>
      <c r="AR485" s="40">
        <v>9.9728382081899908E-3</v>
      </c>
      <c r="AS485" s="40">
        <v>-6.8775075579330699E-2</v>
      </c>
      <c r="AT485" s="40">
        <v>3.4947601429127098E-3</v>
      </c>
      <c r="AU485" s="40">
        <v>0.701472775634014</v>
      </c>
      <c r="AV485" s="40">
        <v>1.0235808168381999</v>
      </c>
      <c r="AW485" s="40">
        <v>1.19972991718911</v>
      </c>
      <c r="AX485" s="40">
        <v>1.1543700193345501</v>
      </c>
      <c r="AY485" s="40">
        <v>1.0303927276976299</v>
      </c>
      <c r="AZ485" s="40">
        <v>-0.21157063236270901</v>
      </c>
      <c r="BA485" s="40">
        <v>-0.64717362957868496</v>
      </c>
      <c r="BB485" s="40">
        <v>-0.64389043558474701</v>
      </c>
      <c r="BC485" s="40">
        <v>-0.46799217389901698</v>
      </c>
      <c r="BD485" s="40">
        <v>-0.371012569028498</v>
      </c>
      <c r="BE485" s="40">
        <v>-0.13545794627045901</v>
      </c>
      <c r="BF485" s="40">
        <v>-0.12356413731832</v>
      </c>
      <c r="BG485" s="40">
        <v>-0.121934990883992</v>
      </c>
      <c r="BH485" s="40">
        <v>-8.3417872380606398E-2</v>
      </c>
      <c r="BI485" s="40">
        <v>-0.113045718395572</v>
      </c>
      <c r="BJ485" s="40">
        <v>-0.104432926935904</v>
      </c>
      <c r="BK485" s="40">
        <v>-6.8352253119773707E-2</v>
      </c>
      <c r="BL485" s="40">
        <v>-9.7056275013578899E-2</v>
      </c>
      <c r="BM485" s="40">
        <v>-8.4370465538474299E-2</v>
      </c>
      <c r="BN485" s="40">
        <v>-4.0640091587643402E-2</v>
      </c>
      <c r="BO485" s="40">
        <v>-1.6278116269534501E-2</v>
      </c>
      <c r="BP485" s="40">
        <v>2.6798136485890599E-2</v>
      </c>
      <c r="BQ485" s="40">
        <v>-5.2189982365037503E-2</v>
      </c>
      <c r="BR485" s="40">
        <v>4.89584801581417E-2</v>
      </c>
      <c r="BS485" s="40">
        <v>0.77311025046610404</v>
      </c>
      <c r="BT485" s="40">
        <v>1.1060809960165601</v>
      </c>
      <c r="BU485" s="40">
        <v>1.29102495818328</v>
      </c>
      <c r="BV485" s="40">
        <v>1.24242260560227</v>
      </c>
      <c r="BW485" s="40">
        <v>1.1163189485568601</v>
      </c>
      <c r="BX485" s="40">
        <v>-0.128928675648907</v>
      </c>
      <c r="BY485" s="40">
        <v>-0.55918584195213805</v>
      </c>
      <c r="BZ485" s="40">
        <v>-0.56252563752881402</v>
      </c>
      <c r="CA485" s="40">
        <v>-0.38968586915841902</v>
      </c>
      <c r="CB485" s="40">
        <v>-0.30881902125615901</v>
      </c>
      <c r="CC485" s="40">
        <v>-0.110769760784862</v>
      </c>
      <c r="CD485" s="40">
        <v>-0.101428631355934</v>
      </c>
      <c r="CE485" s="40">
        <v>-9.3917212875510997E-2</v>
      </c>
      <c r="CF485" s="40">
        <v>-5.7071875685927698E-2</v>
      </c>
      <c r="CG485" s="40">
        <v>-8.5940331312195098E-2</v>
      </c>
      <c r="CH485" s="40">
        <v>-8.6700414038974702E-2</v>
      </c>
      <c r="CI485" s="40">
        <v>-4.4599392511660098E-2</v>
      </c>
      <c r="CJ485" s="40">
        <v>-7.6990721399855494E-2</v>
      </c>
      <c r="CK485" s="40">
        <v>-6.1940628034708102E-2</v>
      </c>
      <c r="CL485" s="40">
        <v>-2.1208954004350501E-2</v>
      </c>
      <c r="CM485" s="40">
        <v>4.51939758863507E-3</v>
      </c>
      <c r="CN485" s="40">
        <v>3.84512868186241E-2</v>
      </c>
      <c r="CO485" s="40">
        <v>-4.0703197327490399E-2</v>
      </c>
      <c r="CP485" s="40">
        <v>8.0446514145921494E-2</v>
      </c>
      <c r="CQ485" s="40">
        <v>0.82272614730771598</v>
      </c>
      <c r="CR485" s="40">
        <v>1.1632203687976601</v>
      </c>
      <c r="CS485" s="40">
        <v>1.3542556254664899</v>
      </c>
      <c r="CT485" s="40">
        <v>1.3034075586193401</v>
      </c>
      <c r="CU485" s="40">
        <v>1.17583118736949</v>
      </c>
      <c r="CV485" s="40">
        <v>-7.1691108178643007E-2</v>
      </c>
      <c r="CW485" s="40">
        <v>-0.49824576827655198</v>
      </c>
      <c r="CX485" s="40">
        <v>-0.50617262625442005</v>
      </c>
      <c r="CY485" s="40">
        <v>-0.33545116103722999</v>
      </c>
      <c r="CZ485" s="40">
        <v>-0.265743959527377</v>
      </c>
      <c r="DA485" s="40">
        <v>-8.6081575299264704E-2</v>
      </c>
      <c r="DB485" s="40">
        <v>-7.9293125393548394E-2</v>
      </c>
      <c r="DC485" s="40">
        <v>-6.5899434867029594E-2</v>
      </c>
      <c r="DD485" s="40">
        <v>-3.0725878991249001E-2</v>
      </c>
      <c r="DE485" s="40">
        <v>-5.8834944228817902E-2</v>
      </c>
      <c r="DF485" s="40">
        <v>-6.8967901142045193E-2</v>
      </c>
      <c r="DG485" s="40">
        <v>-2.08465319035465E-2</v>
      </c>
      <c r="DH485" s="40">
        <v>-5.69251677861322E-2</v>
      </c>
      <c r="DI485" s="40">
        <v>-3.9510790530941899E-2</v>
      </c>
      <c r="DJ485" s="40">
        <v>-1.7778164210577199E-3</v>
      </c>
      <c r="DK485" s="40">
        <v>2.5316911446804601E-2</v>
      </c>
      <c r="DL485" s="40">
        <v>5.0104437151357602E-2</v>
      </c>
      <c r="DM485" s="40">
        <v>-2.9216412289943299E-2</v>
      </c>
      <c r="DN485" s="40">
        <v>0.111934548133701</v>
      </c>
      <c r="DO485" s="40">
        <v>0.87234204414932903</v>
      </c>
      <c r="DP485" s="40">
        <v>1.2203597415787699</v>
      </c>
      <c r="DQ485" s="40">
        <v>1.4174862927497001</v>
      </c>
      <c r="DR485" s="40">
        <v>1.36439251163641</v>
      </c>
      <c r="DS485" s="40">
        <v>1.2353434261821199</v>
      </c>
      <c r="DT485" s="40">
        <v>-1.44535407083793E-2</v>
      </c>
      <c r="DU485" s="40">
        <v>-0.43730569460096702</v>
      </c>
      <c r="DV485" s="40">
        <v>-0.44981961498002598</v>
      </c>
      <c r="DW485" s="40">
        <v>-0.28121645291604203</v>
      </c>
      <c r="DX485" s="40">
        <v>-0.222668897798595</v>
      </c>
      <c r="DY485" s="40">
        <v>-5.0435756540404303E-2</v>
      </c>
      <c r="DZ485" s="40">
        <v>-4.7332970438815299E-2</v>
      </c>
      <c r="EA485" s="40">
        <v>-2.54462133251326E-2</v>
      </c>
      <c r="EB485" s="40">
        <v>7.3135558529164599E-3</v>
      </c>
      <c r="EC485" s="40">
        <v>-1.9699070272974399E-2</v>
      </c>
      <c r="ED485" s="40">
        <v>-4.3364968871795799E-2</v>
      </c>
      <c r="EE485" s="40">
        <v>1.3448826284491899E-2</v>
      </c>
      <c r="EF485" s="40">
        <v>-2.7953695264255299E-2</v>
      </c>
      <c r="EG485" s="40">
        <v>-7.1256675774396903E-3</v>
      </c>
      <c r="EH485" s="40">
        <v>2.6277660113522401E-2</v>
      </c>
      <c r="EI485" s="40">
        <v>5.5345218308630803E-2</v>
      </c>
      <c r="EJ485" s="40">
        <v>6.6929735429058196E-2</v>
      </c>
      <c r="EK485" s="40">
        <v>-1.2631319075650099E-2</v>
      </c>
      <c r="EL485" s="40">
        <v>0.15739826814892999</v>
      </c>
      <c r="EM485" s="40">
        <v>0.94397951898141796</v>
      </c>
      <c r="EN485" s="40">
        <v>1.3028599207571301</v>
      </c>
      <c r="EO485" s="40">
        <v>1.50878133374386</v>
      </c>
      <c r="EP485" s="40">
        <v>1.4524450979041399</v>
      </c>
      <c r="EQ485" s="40">
        <v>1.3212696470413401</v>
      </c>
      <c r="ER485" s="40">
        <v>6.8188416005423302E-2</v>
      </c>
      <c r="ES485" s="40">
        <v>-0.34931790697442</v>
      </c>
      <c r="ET485" s="40">
        <v>-0.36845481692409199</v>
      </c>
      <c r="EU485" s="40">
        <v>-0.20291014817544401</v>
      </c>
      <c r="EV485" s="40">
        <v>-0.16047535002625599</v>
      </c>
      <c r="EW485" s="40">
        <v>75.302267342470699</v>
      </c>
      <c r="EX485" s="40">
        <v>74.713358126143405</v>
      </c>
      <c r="EY485" s="40">
        <v>72.926191404492698</v>
      </c>
      <c r="EZ485" s="40">
        <v>71.780943526377399</v>
      </c>
      <c r="FA485" s="40">
        <v>70.960681402393305</v>
      </c>
      <c r="FB485" s="40">
        <v>69.5163152685721</v>
      </c>
      <c r="FC485" s="40">
        <v>67.963590558738005</v>
      </c>
      <c r="FD485" s="40">
        <v>68.989458057163404</v>
      </c>
      <c r="FE485" s="40">
        <v>74.334987853522506</v>
      </c>
      <c r="FF485" s="40">
        <v>78.914614761719093</v>
      </c>
      <c r="FG485" s="40">
        <v>84.531910745883707</v>
      </c>
      <c r="FH485" s="40">
        <v>88.3484689440062</v>
      </c>
      <c r="FI485" s="40">
        <v>91.459526737246193</v>
      </c>
      <c r="FJ485" s="40">
        <v>94.454293254956099</v>
      </c>
      <c r="FK485" s="40">
        <v>96.8211618630597</v>
      </c>
      <c r="FL485" s="40">
        <v>98.512401403593003</v>
      </c>
      <c r="FM485" s="40">
        <v>99.179797858621001</v>
      </c>
      <c r="FN485" s="40">
        <v>99.398119545331895</v>
      </c>
      <c r="FO485" s="40">
        <v>98.1811024802807</v>
      </c>
      <c r="FP485" s="40">
        <v>93.679392976036993</v>
      </c>
      <c r="FQ485" s="40">
        <v>86.606019254416196</v>
      </c>
      <c r="FR485" s="40">
        <v>82.303182077197604</v>
      </c>
      <c r="FS485" s="40">
        <v>79.128872626938204</v>
      </c>
      <c r="FT485" s="40">
        <v>76.624463905467394</v>
      </c>
      <c r="FU485" s="40">
        <v>2.5987976717813499E-2</v>
      </c>
      <c r="FV485" s="40">
        <v>0</v>
      </c>
      <c r="FW485" s="40">
        <v>0</v>
      </c>
      <c r="FX485" s="41">
        <v>1</v>
      </c>
      <c r="FY485" s="22"/>
      <c r="FZ485" s="22"/>
    </row>
    <row r="486" spans="1:182" x14ac:dyDescent="0.2">
      <c r="A486" t="s">
        <v>42</v>
      </c>
      <c r="B486" t="s">
        <v>58</v>
      </c>
      <c r="C486" t="s">
        <v>3</v>
      </c>
      <c r="D486" t="s">
        <v>40</v>
      </c>
      <c r="E486" t="s">
        <v>77</v>
      </c>
      <c r="F486" s="22" t="s">
        <v>78</v>
      </c>
      <c r="G486" s="35">
        <v>43703</v>
      </c>
      <c r="H486" s="40">
        <v>1237</v>
      </c>
      <c r="I486" s="40">
        <v>1.0489928533303201</v>
      </c>
      <c r="J486" s="40">
        <v>0.92055602159593597</v>
      </c>
      <c r="K486" s="40">
        <v>0.84138828721720005</v>
      </c>
      <c r="L486" s="40">
        <v>0.79704100555308099</v>
      </c>
      <c r="M486" s="40">
        <v>0.79097789583685496</v>
      </c>
      <c r="N486" s="40">
        <v>0.83669569255463405</v>
      </c>
      <c r="O486" s="40">
        <v>0.94344436448046498</v>
      </c>
      <c r="P486" s="40">
        <v>1.0472888778744001</v>
      </c>
      <c r="Q486" s="40">
        <v>1.13721655652461</v>
      </c>
      <c r="R486" s="40">
        <v>1.22772144343214</v>
      </c>
      <c r="S486" s="40">
        <v>1.3682075506076601</v>
      </c>
      <c r="T486" s="40">
        <v>1.5699825505712099</v>
      </c>
      <c r="U486" s="40">
        <v>1.78418256952886</v>
      </c>
      <c r="V486" s="40">
        <v>2.0365958226174299</v>
      </c>
      <c r="W486" s="40">
        <v>2.2486281603832499</v>
      </c>
      <c r="X486" s="40">
        <v>2.5335234802699498</v>
      </c>
      <c r="Y486" s="40">
        <v>2.8072252748101101</v>
      </c>
      <c r="Z486" s="40">
        <v>3.0233912455683298</v>
      </c>
      <c r="AA486" s="40">
        <v>3.0467711972551301</v>
      </c>
      <c r="AB486" s="40">
        <v>2.7644208550696701</v>
      </c>
      <c r="AC486" s="40">
        <v>2.4153428656185998</v>
      </c>
      <c r="AD486" s="40">
        <v>2.1240878207955598</v>
      </c>
      <c r="AE486" s="40">
        <v>1.7271969622290899</v>
      </c>
      <c r="AF486" s="40">
        <v>1.3598157556553501</v>
      </c>
      <c r="AG486" s="40">
        <v>-3.8866269614881002E-2</v>
      </c>
      <c r="AH486" s="40">
        <v>-1.6102499096142298E-2</v>
      </c>
      <c r="AI486" s="40">
        <v>-3.1320890750463001E-2</v>
      </c>
      <c r="AJ486" s="40">
        <v>-2.53674865360142E-2</v>
      </c>
      <c r="AK486" s="40">
        <v>-2.7963179355906601E-2</v>
      </c>
      <c r="AL486" s="40">
        <v>-1.6189274506068801E-2</v>
      </c>
      <c r="AM486" s="40">
        <v>-5.1942590917803504E-3</v>
      </c>
      <c r="AN486" s="40">
        <v>-1.2671581595444299E-2</v>
      </c>
      <c r="AO486" s="40">
        <v>-2.06869666539207E-2</v>
      </c>
      <c r="AP486" s="40">
        <v>-3.2807195540879901E-2</v>
      </c>
      <c r="AQ486" s="40">
        <v>-5.6041645114309403E-2</v>
      </c>
      <c r="AR486" s="40">
        <v>-3.2978633994982298E-2</v>
      </c>
      <c r="AS486" s="40">
        <v>-6.6018309067627796E-4</v>
      </c>
      <c r="AT486" s="40">
        <v>-7.8701037545833699E-2</v>
      </c>
      <c r="AU486" s="40">
        <v>0.47793847715528798</v>
      </c>
      <c r="AV486" s="40">
        <v>0.62649154366525095</v>
      </c>
      <c r="AW486" s="40">
        <v>0.71121946604785102</v>
      </c>
      <c r="AX486" s="40">
        <v>0.73503601098690996</v>
      </c>
      <c r="AY486" s="40">
        <v>0.433055242398732</v>
      </c>
      <c r="AZ486" s="40">
        <v>-0.43773507984635301</v>
      </c>
      <c r="BA486" s="40">
        <v>-0.43206448268914399</v>
      </c>
      <c r="BB486" s="40">
        <v>-0.32181139842990197</v>
      </c>
      <c r="BC486" s="40">
        <v>-0.20394875076773999</v>
      </c>
      <c r="BD486" s="40">
        <v>-0.120138984782175</v>
      </c>
      <c r="BE486" s="40">
        <v>-2.4885832085409398E-2</v>
      </c>
      <c r="BF486" s="40">
        <v>-2.5149939977507502E-3</v>
      </c>
      <c r="BG486" s="40">
        <v>-1.91874028674483E-2</v>
      </c>
      <c r="BH486" s="40">
        <v>-1.4062795807187001E-2</v>
      </c>
      <c r="BI486" s="40">
        <v>-1.8265564385094399E-2</v>
      </c>
      <c r="BJ486" s="40">
        <v>-7.8552062142155793E-3</v>
      </c>
      <c r="BK486" s="40">
        <v>7.1367101039348201E-3</v>
      </c>
      <c r="BL486" s="40">
        <v>2.3852197408284299E-3</v>
      </c>
      <c r="BM486" s="40">
        <v>-5.6507070872332003E-3</v>
      </c>
      <c r="BN486" s="40">
        <v>-1.95700639714672E-2</v>
      </c>
      <c r="BO486" s="40">
        <v>-3.95158194195031E-2</v>
      </c>
      <c r="BP486" s="40">
        <v>-2.3208625428455299E-2</v>
      </c>
      <c r="BQ486" s="40">
        <v>9.1927922227911692E-3</v>
      </c>
      <c r="BR486" s="40">
        <v>-5.2328512226391302E-2</v>
      </c>
      <c r="BS486" s="40">
        <v>0.510997004655529</v>
      </c>
      <c r="BT486" s="40">
        <v>0.66399814804663704</v>
      </c>
      <c r="BU486" s="40">
        <v>0.74887403044825196</v>
      </c>
      <c r="BV486" s="40">
        <v>0.78479593908384104</v>
      </c>
      <c r="BW486" s="40">
        <v>0.47881232483057301</v>
      </c>
      <c r="BX486" s="40">
        <v>-0.40410881220463402</v>
      </c>
      <c r="BY486" s="40">
        <v>-0.40261723154026702</v>
      </c>
      <c r="BZ486" s="40">
        <v>-0.285394680444574</v>
      </c>
      <c r="CA486" s="40">
        <v>-0.167854604399885</v>
      </c>
      <c r="CB486" s="40">
        <v>-9.7825249174602905E-2</v>
      </c>
      <c r="CC486" s="40">
        <v>-1.5203023640685201E-2</v>
      </c>
      <c r="CD486" s="40">
        <v>6.8956706421856497E-3</v>
      </c>
      <c r="CE486" s="40">
        <v>-1.0783786121552799E-2</v>
      </c>
      <c r="CF486" s="40">
        <v>-6.23320144554177E-3</v>
      </c>
      <c r="CG486" s="40">
        <v>-1.15490257978637E-2</v>
      </c>
      <c r="CH486" s="40">
        <v>-2.0830559031005001E-3</v>
      </c>
      <c r="CI486" s="40">
        <v>1.5677101805425201E-2</v>
      </c>
      <c r="CJ486" s="40">
        <v>1.2813514479248301E-2</v>
      </c>
      <c r="CK486" s="40">
        <v>4.7633604841476997E-3</v>
      </c>
      <c r="CL486" s="40">
        <v>-1.04020669703692E-2</v>
      </c>
      <c r="CM486" s="40">
        <v>-2.8070082885407799E-2</v>
      </c>
      <c r="CN486" s="40">
        <v>-1.6441947257363001E-2</v>
      </c>
      <c r="CO486" s="40">
        <v>1.6016932910075301E-2</v>
      </c>
      <c r="CP486" s="40">
        <v>-3.4062981527979097E-2</v>
      </c>
      <c r="CQ486" s="40">
        <v>0.53389324009699402</v>
      </c>
      <c r="CR486" s="40">
        <v>0.68997510798593997</v>
      </c>
      <c r="CS486" s="40">
        <v>0.77495346704599799</v>
      </c>
      <c r="CT486" s="40">
        <v>0.819259513701598</v>
      </c>
      <c r="CU486" s="40">
        <v>0.51050354073443804</v>
      </c>
      <c r="CV486" s="40">
        <v>-0.38081936167066999</v>
      </c>
      <c r="CW486" s="40">
        <v>-0.382222155098834</v>
      </c>
      <c r="CX486" s="40">
        <v>-0.260172572503092</v>
      </c>
      <c r="CY486" s="40">
        <v>-0.14285590857802499</v>
      </c>
      <c r="CZ486" s="40">
        <v>-8.2370823866462398E-2</v>
      </c>
      <c r="DA486" s="40">
        <v>-5.5202151959610002E-3</v>
      </c>
      <c r="DB486" s="40">
        <v>1.6306335282122001E-2</v>
      </c>
      <c r="DC486" s="40">
        <v>-2.3801693756572801E-3</v>
      </c>
      <c r="DD486" s="40">
        <v>1.59639291610341E-3</v>
      </c>
      <c r="DE486" s="40">
        <v>-4.8324872106330803E-3</v>
      </c>
      <c r="DF486" s="40">
        <v>3.68909440801459E-3</v>
      </c>
      <c r="DG486" s="40">
        <v>2.42174935069157E-2</v>
      </c>
      <c r="DH486" s="40">
        <v>2.3241809217668101E-2</v>
      </c>
      <c r="DI486" s="40">
        <v>1.5177428055528601E-2</v>
      </c>
      <c r="DJ486" s="40">
        <v>-1.23406996927116E-3</v>
      </c>
      <c r="DK486" s="40">
        <v>-1.6624346351312401E-2</v>
      </c>
      <c r="DL486" s="40">
        <v>-9.6752690862706991E-3</v>
      </c>
      <c r="DM486" s="40">
        <v>2.2841073597359499E-2</v>
      </c>
      <c r="DN486" s="40">
        <v>-1.5797450829566798E-2</v>
      </c>
      <c r="DO486" s="40">
        <v>0.55678947553845903</v>
      </c>
      <c r="DP486" s="40">
        <v>0.71595206792524302</v>
      </c>
      <c r="DQ486" s="40">
        <v>0.80103290364374402</v>
      </c>
      <c r="DR486" s="40">
        <v>0.85372308831935495</v>
      </c>
      <c r="DS486" s="40">
        <v>0.54219475663830197</v>
      </c>
      <c r="DT486" s="40">
        <v>-0.35752991113670601</v>
      </c>
      <c r="DU486" s="40">
        <v>-0.36182707865740099</v>
      </c>
      <c r="DV486" s="40">
        <v>-0.23495046456161001</v>
      </c>
      <c r="DW486" s="40">
        <v>-0.11785721275616599</v>
      </c>
      <c r="DX486" s="40">
        <v>-6.6916398558321905E-2</v>
      </c>
      <c r="DY486" s="40">
        <v>8.4602223335106305E-3</v>
      </c>
      <c r="DZ486" s="40">
        <v>2.9893840380513601E-2</v>
      </c>
      <c r="EA486" s="40">
        <v>9.7533185073574603E-3</v>
      </c>
      <c r="EB486" s="40">
        <v>1.29010836449307E-2</v>
      </c>
      <c r="EC486" s="40">
        <v>4.8651277601790997E-3</v>
      </c>
      <c r="ED486" s="40">
        <v>1.20231626998678E-2</v>
      </c>
      <c r="EE486" s="40">
        <v>3.6548462702630798E-2</v>
      </c>
      <c r="EF486" s="40">
        <v>3.82986105539408E-2</v>
      </c>
      <c r="EG486" s="40">
        <v>3.0213687622216101E-2</v>
      </c>
      <c r="EH486" s="40">
        <v>1.20030616001415E-2</v>
      </c>
      <c r="EI486" s="40">
        <v>-9.8520656506112696E-5</v>
      </c>
      <c r="EJ486" s="40">
        <v>9.4739480256293395E-5</v>
      </c>
      <c r="EK486" s="40">
        <v>3.2694048910826903E-2</v>
      </c>
      <c r="EL486" s="40">
        <v>1.05750744898755E-2</v>
      </c>
      <c r="EM486" s="40">
        <v>0.5898480030387</v>
      </c>
      <c r="EN486" s="40">
        <v>0.753458672306628</v>
      </c>
      <c r="EO486" s="40">
        <v>0.83868746804414596</v>
      </c>
      <c r="EP486" s="40">
        <v>0.90348301641628603</v>
      </c>
      <c r="EQ486" s="40">
        <v>0.58795183907014403</v>
      </c>
      <c r="ER486" s="40">
        <v>-0.32390364349498602</v>
      </c>
      <c r="ES486" s="40">
        <v>-0.33237982750852502</v>
      </c>
      <c r="ET486" s="40">
        <v>-0.19853374657628101</v>
      </c>
      <c r="EU486" s="40">
        <v>-8.1763066388311406E-2</v>
      </c>
      <c r="EV486" s="40">
        <v>-4.4602662950749598E-2</v>
      </c>
      <c r="EW486" s="40">
        <v>75.028521847468198</v>
      </c>
      <c r="EX486" s="40">
        <v>74.476595176648601</v>
      </c>
      <c r="EY486" s="40">
        <v>72.883420841861707</v>
      </c>
      <c r="EZ486" s="40">
        <v>71.7484203969031</v>
      </c>
      <c r="FA486" s="40">
        <v>70.864109637803693</v>
      </c>
      <c r="FB486" s="40">
        <v>69.446649461600103</v>
      </c>
      <c r="FC486" s="40">
        <v>67.886847023226807</v>
      </c>
      <c r="FD486" s="40">
        <v>68.811782504227097</v>
      </c>
      <c r="FE486" s="40">
        <v>73.925736406514204</v>
      </c>
      <c r="FF486" s="40">
        <v>78.587790335498795</v>
      </c>
      <c r="FG486" s="40">
        <v>84.271780724392599</v>
      </c>
      <c r="FH486" s="40">
        <v>88.155513037287506</v>
      </c>
      <c r="FI486" s="40">
        <v>91.303862240811597</v>
      </c>
      <c r="FJ486" s="40">
        <v>94.306087033905797</v>
      </c>
      <c r="FK486" s="40">
        <v>96.7539823796387</v>
      </c>
      <c r="FL486" s="40">
        <v>98.429340571326904</v>
      </c>
      <c r="FM486" s="40">
        <v>99.160763548989905</v>
      </c>
      <c r="FN486" s="40">
        <v>99.436281925780904</v>
      </c>
      <c r="FO486" s="40">
        <v>98.313295363531196</v>
      </c>
      <c r="FP486" s="40">
        <v>93.818189908338496</v>
      </c>
      <c r="FQ486" s="40">
        <v>86.683634421998804</v>
      </c>
      <c r="FR486" s="40">
        <v>82.209708997063302</v>
      </c>
      <c r="FS486" s="40">
        <v>78.960932633265102</v>
      </c>
      <c r="FT486" s="40">
        <v>76.416525763104005</v>
      </c>
      <c r="FU486" s="40">
        <v>4.3505788819732098E-2</v>
      </c>
      <c r="FV486" s="40">
        <v>0</v>
      </c>
      <c r="FW486" s="40">
        <v>0</v>
      </c>
      <c r="FX486" s="41">
        <v>1</v>
      </c>
      <c r="FY486" s="22"/>
      <c r="FZ486" s="22"/>
    </row>
    <row r="487" spans="1:182" x14ac:dyDescent="0.2">
      <c r="A487" t="s">
        <v>42</v>
      </c>
      <c r="B487" t="s">
        <v>58</v>
      </c>
      <c r="C487" t="s">
        <v>3</v>
      </c>
      <c r="D487" t="s">
        <v>40</v>
      </c>
      <c r="E487" t="s">
        <v>78</v>
      </c>
      <c r="F487" s="22" t="s">
        <v>1</v>
      </c>
      <c r="G487" s="35">
        <v>43703</v>
      </c>
      <c r="H487" s="40">
        <v>2251</v>
      </c>
      <c r="I487" s="40">
        <v>2.1754379954548702</v>
      </c>
      <c r="J487" s="40">
        <v>1.88656292679882</v>
      </c>
      <c r="K487" s="40">
        <v>1.67828126221206</v>
      </c>
      <c r="L487" s="40">
        <v>1.5458439975312499</v>
      </c>
      <c r="M487" s="40">
        <v>1.4805934274288499</v>
      </c>
      <c r="N487" s="40">
        <v>1.4762452737498</v>
      </c>
      <c r="O487" s="40">
        <v>1.5702763822863199</v>
      </c>
      <c r="P487" s="40">
        <v>1.7020600605188401</v>
      </c>
      <c r="Q487" s="40">
        <v>1.83618587154103</v>
      </c>
      <c r="R487" s="40">
        <v>2.0728078067441502</v>
      </c>
      <c r="S487" s="40">
        <v>2.3876311367905099</v>
      </c>
      <c r="T487" s="40">
        <v>2.8330935969996802</v>
      </c>
      <c r="U487" s="40">
        <v>3.30351684949082</v>
      </c>
      <c r="V487" s="40">
        <v>3.7543023391924502</v>
      </c>
      <c r="W487" s="40">
        <v>4.1962403476871097</v>
      </c>
      <c r="X487" s="40">
        <v>4.6716729902853498</v>
      </c>
      <c r="Y487" s="40">
        <v>4.9953737994352103</v>
      </c>
      <c r="Z487" s="40">
        <v>5.2758225870978999</v>
      </c>
      <c r="AA487" s="40">
        <v>5.2301273049278096</v>
      </c>
      <c r="AB487" s="40">
        <v>4.8297169828198996</v>
      </c>
      <c r="AC487" s="40">
        <v>4.32676539755691</v>
      </c>
      <c r="AD487" s="40">
        <v>3.9471382717728001</v>
      </c>
      <c r="AE487" s="40">
        <v>3.3145752652065501</v>
      </c>
      <c r="AF487" s="40">
        <v>2.7049054529327101</v>
      </c>
      <c r="AG487" s="40">
        <v>-6.8877105882492497E-3</v>
      </c>
      <c r="AH487" s="40">
        <v>-1.0689296702039301E-2</v>
      </c>
      <c r="AI487" s="40">
        <v>-8.3707033168082604E-3</v>
      </c>
      <c r="AJ487" s="40">
        <v>-3.0840743415246299E-2</v>
      </c>
      <c r="AK487" s="40">
        <v>-2.5860524692472901E-2</v>
      </c>
      <c r="AL487" s="40">
        <v>-1.9188703985901501E-2</v>
      </c>
      <c r="AM487" s="40">
        <v>-5.9197782866221099E-2</v>
      </c>
      <c r="AN487" s="40">
        <v>-6.9753102947728102E-2</v>
      </c>
      <c r="AO487" s="40">
        <v>-1.14141866276066E-2</v>
      </c>
      <c r="AP487" s="40">
        <v>-3.9673839014765698E-2</v>
      </c>
      <c r="AQ487" s="40">
        <v>-2.2856106282807698E-2</v>
      </c>
      <c r="AR487" s="40">
        <v>-3.72262548715665E-2</v>
      </c>
      <c r="AS487" s="40">
        <v>-1.0038037362648E-2</v>
      </c>
      <c r="AT487" s="40">
        <v>-2.4219581099527699E-2</v>
      </c>
      <c r="AU487" s="40">
        <v>0.24411510549197499</v>
      </c>
      <c r="AV487" s="40">
        <v>0.30285569761893899</v>
      </c>
      <c r="AW487" s="40">
        <v>0.340880354900018</v>
      </c>
      <c r="AX487" s="40">
        <v>0.38727618297301097</v>
      </c>
      <c r="AY487" s="40">
        <v>0.24832470223624101</v>
      </c>
      <c r="AZ487" s="40">
        <v>-0.22437042102531701</v>
      </c>
      <c r="BA487" s="40">
        <v>-0.34702580528805699</v>
      </c>
      <c r="BB487" s="40">
        <v>-0.238922814559097</v>
      </c>
      <c r="BC487" s="40">
        <v>-0.109120156994215</v>
      </c>
      <c r="BD487" s="40">
        <v>-3.97519548576356E-2</v>
      </c>
      <c r="BE487" s="40">
        <v>7.3010076095229E-3</v>
      </c>
      <c r="BF487" s="40">
        <v>6.4759038178739603E-3</v>
      </c>
      <c r="BG487" s="40">
        <v>7.2584036378014003E-3</v>
      </c>
      <c r="BH487" s="40">
        <v>-1.41457936204787E-2</v>
      </c>
      <c r="BI487" s="40">
        <v>-1.32830668619861E-2</v>
      </c>
      <c r="BJ487" s="40">
        <v>-8.5571649106249894E-3</v>
      </c>
      <c r="BK487" s="40">
        <v>-4.4183716211730797E-2</v>
      </c>
      <c r="BL487" s="40">
        <v>-5.3655610636912501E-2</v>
      </c>
      <c r="BM487" s="40">
        <v>3.0057582190512401E-3</v>
      </c>
      <c r="BN487" s="40">
        <v>-7.7634554589147897E-3</v>
      </c>
      <c r="BO487" s="40">
        <v>-7.88751067898717E-4</v>
      </c>
      <c r="BP487" s="40">
        <v>-2.29398738263158E-2</v>
      </c>
      <c r="BQ487" s="40">
        <v>3.9335425385187599E-3</v>
      </c>
      <c r="BR487" s="40">
        <v>-6.8764716591368496E-3</v>
      </c>
      <c r="BS487" s="40">
        <v>0.28606375847066101</v>
      </c>
      <c r="BT487" s="40">
        <v>0.32865458986192198</v>
      </c>
      <c r="BU487" s="40">
        <v>0.37620890927230499</v>
      </c>
      <c r="BV487" s="40">
        <v>0.42903415183211402</v>
      </c>
      <c r="BW487" s="40">
        <v>0.28706924632775699</v>
      </c>
      <c r="BX487" s="40">
        <v>-0.17866044746500701</v>
      </c>
      <c r="BY487" s="40">
        <v>-0.298754121576429</v>
      </c>
      <c r="BZ487" s="40">
        <v>-0.19360602445246999</v>
      </c>
      <c r="CA487" s="40">
        <v>-7.7749290013862202E-2</v>
      </c>
      <c r="CB487" s="40">
        <v>-1.25666297407651E-2</v>
      </c>
      <c r="CC487" s="40">
        <v>1.7128070610632901E-2</v>
      </c>
      <c r="CD487" s="40">
        <v>1.836446940813E-2</v>
      </c>
      <c r="CE487" s="40">
        <v>1.80830755040839E-2</v>
      </c>
      <c r="CF487" s="40">
        <v>-2.5829222499478902E-3</v>
      </c>
      <c r="CG487" s="40">
        <v>-4.5719578829238701E-3</v>
      </c>
      <c r="CH487" s="40">
        <v>-1.19379333362733E-3</v>
      </c>
      <c r="CI487" s="40">
        <v>-3.3785019383732101E-2</v>
      </c>
      <c r="CJ487" s="40">
        <v>-4.25065364997501E-2</v>
      </c>
      <c r="CK487" s="40">
        <v>1.2992968092800599E-2</v>
      </c>
      <c r="CL487" s="40">
        <v>1.4337578984222501E-2</v>
      </c>
      <c r="CM487" s="40">
        <v>1.44950319308244E-2</v>
      </c>
      <c r="CN487" s="40">
        <v>-1.30451698345496E-2</v>
      </c>
      <c r="CO487" s="40">
        <v>1.36102162168617E-2</v>
      </c>
      <c r="CP487" s="40">
        <v>5.1353131074833398E-3</v>
      </c>
      <c r="CQ487" s="40">
        <v>0.31511726773677501</v>
      </c>
      <c r="CR487" s="40">
        <v>0.34652282403901902</v>
      </c>
      <c r="CS487" s="40">
        <v>0.400677358410235</v>
      </c>
      <c r="CT487" s="40">
        <v>0.45795559385787898</v>
      </c>
      <c r="CU487" s="40">
        <v>0.313903599539197</v>
      </c>
      <c r="CV487" s="40">
        <v>-0.14700185902205801</v>
      </c>
      <c r="CW487" s="40">
        <v>-0.26532130048633901</v>
      </c>
      <c r="CX487" s="40">
        <v>-0.1622197536718</v>
      </c>
      <c r="CY487" s="40">
        <v>-5.60219231074017E-2</v>
      </c>
      <c r="CZ487" s="40">
        <v>6.2618436213382296E-3</v>
      </c>
      <c r="DA487" s="40">
        <v>2.6955133611742899E-2</v>
      </c>
      <c r="DB487" s="40">
        <v>3.0253034998386E-2</v>
      </c>
      <c r="DC487" s="40">
        <v>2.8907747370366499E-2</v>
      </c>
      <c r="DD487" s="40">
        <v>8.9799491205829092E-3</v>
      </c>
      <c r="DE487" s="40">
        <v>4.1391510961384104E-3</v>
      </c>
      <c r="DF487" s="40">
        <v>6.1695782433703198E-3</v>
      </c>
      <c r="DG487" s="40">
        <v>-2.3386322555733498E-2</v>
      </c>
      <c r="DH487" s="40">
        <v>-3.1357462362587699E-2</v>
      </c>
      <c r="DI487" s="40">
        <v>2.2980177966550101E-2</v>
      </c>
      <c r="DJ487" s="40">
        <v>3.6438613427359698E-2</v>
      </c>
      <c r="DK487" s="40">
        <v>2.9778814929547499E-2</v>
      </c>
      <c r="DL487" s="40">
        <v>-3.1504658427833699E-3</v>
      </c>
      <c r="DM487" s="40">
        <v>2.32868898952047E-2</v>
      </c>
      <c r="DN487" s="40">
        <v>1.7147097874103501E-2</v>
      </c>
      <c r="DO487" s="40">
        <v>0.34417077700288901</v>
      </c>
      <c r="DP487" s="40">
        <v>0.364391058216117</v>
      </c>
      <c r="DQ487" s="40">
        <v>0.425145807548165</v>
      </c>
      <c r="DR487" s="40">
        <v>0.486877035883645</v>
      </c>
      <c r="DS487" s="40">
        <v>0.34073795275063701</v>
      </c>
      <c r="DT487" s="40">
        <v>-0.11534327057910899</v>
      </c>
      <c r="DU487" s="40">
        <v>-0.23188847939624799</v>
      </c>
      <c r="DV487" s="40">
        <v>-0.13083348289113</v>
      </c>
      <c r="DW487" s="40">
        <v>-3.4294556200941101E-2</v>
      </c>
      <c r="DX487" s="40">
        <v>2.50903169834416E-2</v>
      </c>
      <c r="DY487" s="40">
        <v>4.1143851809514999E-2</v>
      </c>
      <c r="DZ487" s="40">
        <v>4.7418235518299302E-2</v>
      </c>
      <c r="EA487" s="40">
        <v>4.4536854324976102E-2</v>
      </c>
      <c r="EB487" s="40">
        <v>2.5674898915350498E-2</v>
      </c>
      <c r="EC487" s="40">
        <v>1.6716608926625201E-2</v>
      </c>
      <c r="ED487" s="40">
        <v>1.6801117318646801E-2</v>
      </c>
      <c r="EE487" s="40">
        <v>-8.3722559012432505E-3</v>
      </c>
      <c r="EF487" s="40">
        <v>-1.52599700517721E-2</v>
      </c>
      <c r="EG487" s="40">
        <v>3.7400122813207898E-2</v>
      </c>
      <c r="EH487" s="40">
        <v>6.8348996983210702E-2</v>
      </c>
      <c r="EI487" s="40">
        <v>5.1846170144456499E-2</v>
      </c>
      <c r="EJ487" s="40">
        <v>1.11359152024673E-2</v>
      </c>
      <c r="EK487" s="40">
        <v>3.7258469796371499E-2</v>
      </c>
      <c r="EL487" s="40">
        <v>3.4490207314494398E-2</v>
      </c>
      <c r="EM487" s="40">
        <v>0.386119429981576</v>
      </c>
      <c r="EN487" s="40">
        <v>0.39018995045909899</v>
      </c>
      <c r="EO487" s="40">
        <v>0.46047436192045199</v>
      </c>
      <c r="EP487" s="40">
        <v>0.52863500474274805</v>
      </c>
      <c r="EQ487" s="40">
        <v>0.37948249684215302</v>
      </c>
      <c r="ER487" s="40">
        <v>-6.9633297018798501E-2</v>
      </c>
      <c r="ES487" s="40">
        <v>-0.18361679568462</v>
      </c>
      <c r="ET487" s="40">
        <v>-8.5516692784503301E-2</v>
      </c>
      <c r="EU487" s="40">
        <v>-2.9236892205881798E-3</v>
      </c>
      <c r="EV487" s="40">
        <v>5.2275642100312103E-2</v>
      </c>
      <c r="EW487" s="40">
        <v>76.622061439353899</v>
      </c>
      <c r="EX487" s="40">
        <v>75.735253112831103</v>
      </c>
      <c r="EY487" s="40">
        <v>73.653117638575097</v>
      </c>
      <c r="EZ487" s="40">
        <v>72.354454112783003</v>
      </c>
      <c r="FA487" s="40">
        <v>71.210783135426198</v>
      </c>
      <c r="FB487" s="40">
        <v>69.622085476659805</v>
      </c>
      <c r="FC487" s="40">
        <v>68.300249987981303</v>
      </c>
      <c r="FD487" s="40">
        <v>69.293207057353001</v>
      </c>
      <c r="FE487" s="40">
        <v>74.829599538483706</v>
      </c>
      <c r="FF487" s="40">
        <v>78.855415605019004</v>
      </c>
      <c r="FG487" s="40">
        <v>83.918128936108801</v>
      </c>
      <c r="FH487" s="40">
        <v>87.756526128551499</v>
      </c>
      <c r="FI487" s="40">
        <v>91.145954521417195</v>
      </c>
      <c r="FJ487" s="40">
        <v>94.493654151242694</v>
      </c>
      <c r="FK487" s="40">
        <v>97.003797894331996</v>
      </c>
      <c r="FL487" s="40">
        <v>98.883635402144094</v>
      </c>
      <c r="FM487" s="40">
        <v>99.684918994279101</v>
      </c>
      <c r="FN487" s="40">
        <v>100.071246574684</v>
      </c>
      <c r="FO487" s="40">
        <v>98.913706071823498</v>
      </c>
      <c r="FP487" s="40">
        <v>94.764169991827302</v>
      </c>
      <c r="FQ487" s="40">
        <v>88.028075573289698</v>
      </c>
      <c r="FR487" s="40">
        <v>83.987164078650096</v>
      </c>
      <c r="FS487" s="40">
        <v>80.642709485120903</v>
      </c>
      <c r="FT487" s="40">
        <v>77.964881496081901</v>
      </c>
      <c r="FU487" s="40">
        <v>2.15423983962569E-2</v>
      </c>
      <c r="FV487" s="40">
        <v>0</v>
      </c>
      <c r="FW487" s="40">
        <v>0</v>
      </c>
      <c r="FX487" s="41">
        <v>1</v>
      </c>
      <c r="FY487" s="22"/>
      <c r="FZ487" s="22"/>
    </row>
    <row r="488" spans="1:182" x14ac:dyDescent="0.2">
      <c r="A488" t="s">
        <v>42</v>
      </c>
      <c r="B488" t="s">
        <v>58</v>
      </c>
      <c r="C488" t="s">
        <v>3</v>
      </c>
      <c r="D488" t="s">
        <v>40</v>
      </c>
      <c r="E488" t="s">
        <v>78</v>
      </c>
      <c r="F488" s="22" t="s">
        <v>77</v>
      </c>
      <c r="G488" s="35">
        <v>43703</v>
      </c>
      <c r="H488" s="40">
        <v>1804</v>
      </c>
      <c r="I488" s="40">
        <v>1.7999320455973</v>
      </c>
      <c r="J488" s="40">
        <v>1.55842025813574</v>
      </c>
      <c r="K488" s="40">
        <v>1.3870982853732801</v>
      </c>
      <c r="L488" s="40">
        <v>1.27593005251909</v>
      </c>
      <c r="M488" s="40">
        <v>1.22301484324928</v>
      </c>
      <c r="N488" s="40">
        <v>1.22302998057195</v>
      </c>
      <c r="O488" s="40">
        <v>1.2905461945834</v>
      </c>
      <c r="P488" s="40">
        <v>1.39647936939185</v>
      </c>
      <c r="Q488" s="40">
        <v>1.4949341389547299</v>
      </c>
      <c r="R488" s="40">
        <v>1.68427867451286</v>
      </c>
      <c r="S488" s="40">
        <v>1.9366265603259101</v>
      </c>
      <c r="T488" s="40">
        <v>2.2959056050132198</v>
      </c>
      <c r="U488" s="40">
        <v>2.6742740722546898</v>
      </c>
      <c r="V488" s="40">
        <v>3.0358105896212302</v>
      </c>
      <c r="W488" s="40">
        <v>3.3815462246183299</v>
      </c>
      <c r="X488" s="40">
        <v>3.7541930742618201</v>
      </c>
      <c r="Y488" s="40">
        <v>4.0046491659486101</v>
      </c>
      <c r="Z488" s="40">
        <v>4.2253567129454401</v>
      </c>
      <c r="AA488" s="40">
        <v>4.1860048856949801</v>
      </c>
      <c r="AB488" s="40">
        <v>3.87318373612933</v>
      </c>
      <c r="AC488" s="40">
        <v>3.50792749563495</v>
      </c>
      <c r="AD488" s="40">
        <v>3.2238983300321902</v>
      </c>
      <c r="AE488" s="40">
        <v>2.7309030965401799</v>
      </c>
      <c r="AF488" s="40">
        <v>2.2374432489657101</v>
      </c>
      <c r="AG488" s="40">
        <v>-2.2091344290789801E-2</v>
      </c>
      <c r="AH488" s="40">
        <v>-2.2854098144395599E-2</v>
      </c>
      <c r="AI488" s="40">
        <v>-2.6933204556591601E-2</v>
      </c>
      <c r="AJ488" s="40">
        <v>-3.62600347929522E-2</v>
      </c>
      <c r="AK488" s="40">
        <v>-3.71753611583042E-2</v>
      </c>
      <c r="AL488" s="40">
        <v>-2.5589738177003701E-2</v>
      </c>
      <c r="AM488" s="40">
        <v>-6.1907757862493799E-2</v>
      </c>
      <c r="AN488" s="40">
        <v>-6.8504001958910696E-2</v>
      </c>
      <c r="AO488" s="40">
        <v>-1.7680235911396901E-2</v>
      </c>
      <c r="AP488" s="40">
        <v>-2.8474348140930101E-2</v>
      </c>
      <c r="AQ488" s="40">
        <v>-2.40672565019188E-2</v>
      </c>
      <c r="AR488" s="40">
        <v>-3.5822691501905701E-2</v>
      </c>
      <c r="AS488" s="40">
        <v>2.8488516070203501E-3</v>
      </c>
      <c r="AT488" s="40">
        <v>-6.6679021744303997E-3</v>
      </c>
      <c r="AU488" s="40">
        <v>0.117909822365728</v>
      </c>
      <c r="AV488" s="40">
        <v>0.13438469513086601</v>
      </c>
      <c r="AW488" s="40">
        <v>0.151556047493562</v>
      </c>
      <c r="AX488" s="40">
        <v>0.179172811381899</v>
      </c>
      <c r="AY488" s="40">
        <v>0.13173403410845799</v>
      </c>
      <c r="AZ488" s="40">
        <v>-0.10684586348167401</v>
      </c>
      <c r="BA488" s="40">
        <v>-0.205956989561561</v>
      </c>
      <c r="BB488" s="40">
        <v>-0.14076030750240301</v>
      </c>
      <c r="BC488" s="40">
        <v>-6.1383989749671297E-2</v>
      </c>
      <c r="BD488" s="40">
        <v>-2.1577737892413199E-2</v>
      </c>
      <c r="BE488" s="40">
        <v>-8.0450556738594203E-3</v>
      </c>
      <c r="BF488" s="40">
        <v>-6.6927800219869302E-3</v>
      </c>
      <c r="BG488" s="40">
        <v>-1.22139857172264E-2</v>
      </c>
      <c r="BH488" s="40">
        <v>-1.9848672361496601E-2</v>
      </c>
      <c r="BI488" s="40">
        <v>-2.5103706538711901E-2</v>
      </c>
      <c r="BJ488" s="40">
        <v>-1.4997711645097099E-2</v>
      </c>
      <c r="BK488" s="40">
        <v>-4.8423897785046598E-2</v>
      </c>
      <c r="BL488" s="40">
        <v>-5.2542065439833897E-2</v>
      </c>
      <c r="BM488" s="40">
        <v>-4.7272014200002597E-3</v>
      </c>
      <c r="BN488" s="40">
        <v>-4.1249854321280697E-3</v>
      </c>
      <c r="BO488" s="40">
        <v>-8.0999411892265297E-3</v>
      </c>
      <c r="BP488" s="40">
        <v>-2.5950733739272199E-2</v>
      </c>
      <c r="BQ488" s="40">
        <v>1.2464587371380301E-2</v>
      </c>
      <c r="BR488" s="40">
        <v>6.9523754642252297E-3</v>
      </c>
      <c r="BS488" s="40">
        <v>0.151994872935593</v>
      </c>
      <c r="BT488" s="40">
        <v>0.15580141493396599</v>
      </c>
      <c r="BU488" s="40">
        <v>0.179216987355972</v>
      </c>
      <c r="BV488" s="40">
        <v>0.21203980883724699</v>
      </c>
      <c r="BW488" s="40">
        <v>0.163331692518907</v>
      </c>
      <c r="BX488" s="40">
        <v>-6.7232469171116305E-2</v>
      </c>
      <c r="BY488" s="40">
        <v>-0.16486672193437099</v>
      </c>
      <c r="BZ488" s="40">
        <v>-0.107901590625598</v>
      </c>
      <c r="CA488" s="40">
        <v>-3.9195423327619501E-2</v>
      </c>
      <c r="CB488" s="40">
        <v>-3.2877049453304799E-3</v>
      </c>
      <c r="CC488" s="40">
        <v>1.6833610334385E-3</v>
      </c>
      <c r="CD488" s="40">
        <v>4.5004996778542803E-3</v>
      </c>
      <c r="CE488" s="40">
        <v>-2.0194995877973201E-3</v>
      </c>
      <c r="CF488" s="40">
        <v>-8.4822127349119692E-3</v>
      </c>
      <c r="CG488" s="40">
        <v>-1.6742915322702001E-2</v>
      </c>
      <c r="CH488" s="40">
        <v>-7.6617063352716203E-3</v>
      </c>
      <c r="CI488" s="40">
        <v>-3.9085017370885398E-2</v>
      </c>
      <c r="CJ488" s="40">
        <v>-4.1486876831090203E-2</v>
      </c>
      <c r="CK488" s="40">
        <v>4.2440308103003001E-3</v>
      </c>
      <c r="CL488" s="40">
        <v>1.27393090052544E-2</v>
      </c>
      <c r="CM488" s="40">
        <v>2.9589727555900201E-3</v>
      </c>
      <c r="CN488" s="40">
        <v>-1.91134458655213E-2</v>
      </c>
      <c r="CO488" s="40">
        <v>1.91244166696483E-2</v>
      </c>
      <c r="CP488" s="40">
        <v>1.6385738265714499E-2</v>
      </c>
      <c r="CQ488" s="40">
        <v>0.17560207512801401</v>
      </c>
      <c r="CR488" s="40">
        <v>0.17063456982848199</v>
      </c>
      <c r="CS488" s="40">
        <v>0.19837487004198501</v>
      </c>
      <c r="CT488" s="40">
        <v>0.234803391153072</v>
      </c>
      <c r="CU488" s="40">
        <v>0.185216134478984</v>
      </c>
      <c r="CV488" s="40">
        <v>-3.9796352944720302E-2</v>
      </c>
      <c r="CW488" s="40">
        <v>-0.13640772774783</v>
      </c>
      <c r="CX488" s="40">
        <v>-8.5143743413246903E-2</v>
      </c>
      <c r="CY488" s="40">
        <v>-2.38276898160713E-2</v>
      </c>
      <c r="CZ488" s="40">
        <v>9.3799161574397698E-3</v>
      </c>
      <c r="DA488" s="40">
        <v>1.1411777740736401E-2</v>
      </c>
      <c r="DB488" s="40">
        <v>1.5693779377695501E-2</v>
      </c>
      <c r="DC488" s="40">
        <v>8.1749865416317798E-3</v>
      </c>
      <c r="DD488" s="40">
        <v>2.8842468916726398E-3</v>
      </c>
      <c r="DE488" s="40">
        <v>-8.3821241066921598E-3</v>
      </c>
      <c r="DF488" s="40">
        <v>-3.2570102544610401E-4</v>
      </c>
      <c r="DG488" s="40">
        <v>-2.97461369567243E-2</v>
      </c>
      <c r="DH488" s="40">
        <v>-3.0431688222346501E-2</v>
      </c>
      <c r="DI488" s="40">
        <v>1.3215263040600901E-2</v>
      </c>
      <c r="DJ488" s="40">
        <v>2.9603603442636801E-2</v>
      </c>
      <c r="DK488" s="40">
        <v>1.4017886700406599E-2</v>
      </c>
      <c r="DL488" s="40">
        <v>-1.22761579917704E-2</v>
      </c>
      <c r="DM488" s="40">
        <v>2.57842459679163E-2</v>
      </c>
      <c r="DN488" s="40">
        <v>2.5819101067203899E-2</v>
      </c>
      <c r="DO488" s="40">
        <v>0.199209277320434</v>
      </c>
      <c r="DP488" s="40">
        <v>0.185467724722997</v>
      </c>
      <c r="DQ488" s="40">
        <v>0.21753275272799799</v>
      </c>
      <c r="DR488" s="40">
        <v>0.25756697346889601</v>
      </c>
      <c r="DS488" s="40">
        <v>0.20710057643906099</v>
      </c>
      <c r="DT488" s="40">
        <v>-1.2360236718324299E-2</v>
      </c>
      <c r="DU488" s="40">
        <v>-0.10794873356129001</v>
      </c>
      <c r="DV488" s="40">
        <v>-6.23858962008959E-2</v>
      </c>
      <c r="DW488" s="40">
        <v>-8.4599563045231092E-3</v>
      </c>
      <c r="DX488" s="40">
        <v>2.2047537260209998E-2</v>
      </c>
      <c r="DY488" s="40">
        <v>2.54580663576668E-2</v>
      </c>
      <c r="DZ488" s="40">
        <v>3.18550975001042E-2</v>
      </c>
      <c r="EA488" s="40">
        <v>2.2894205380996999E-2</v>
      </c>
      <c r="EB488" s="40">
        <v>1.92956093231282E-2</v>
      </c>
      <c r="EC488" s="40">
        <v>3.68953051290007E-3</v>
      </c>
      <c r="ED488" s="40">
        <v>1.02663255064605E-2</v>
      </c>
      <c r="EE488" s="40">
        <v>-1.6262276879277102E-2</v>
      </c>
      <c r="EF488" s="40">
        <v>-1.4469751703269701E-2</v>
      </c>
      <c r="EG488" s="40">
        <v>2.6168297531997502E-2</v>
      </c>
      <c r="EH488" s="40">
        <v>5.3952966151438797E-2</v>
      </c>
      <c r="EI488" s="40">
        <v>2.9985202013098799E-2</v>
      </c>
      <c r="EJ488" s="40">
        <v>-2.4042002291369698E-3</v>
      </c>
      <c r="EK488" s="40">
        <v>3.5399981732276299E-2</v>
      </c>
      <c r="EL488" s="40">
        <v>3.94393787058595E-2</v>
      </c>
      <c r="EM488" s="40">
        <v>0.2332943278903</v>
      </c>
      <c r="EN488" s="40">
        <v>0.206884444526097</v>
      </c>
      <c r="EO488" s="40">
        <v>0.24519369259040799</v>
      </c>
      <c r="EP488" s="40">
        <v>0.290433970924245</v>
      </c>
      <c r="EQ488" s="40">
        <v>0.23869823484951</v>
      </c>
      <c r="ER488" s="40">
        <v>2.7253157592232999E-2</v>
      </c>
      <c r="ES488" s="40">
        <v>-6.68584659340999E-2</v>
      </c>
      <c r="ET488" s="40">
        <v>-2.9527179324090502E-2</v>
      </c>
      <c r="EU488" s="40">
        <v>1.3728610117528701E-2</v>
      </c>
      <c r="EV488" s="40">
        <v>4.03375702072927E-2</v>
      </c>
      <c r="EW488" s="40">
        <v>76.777528417371002</v>
      </c>
      <c r="EX488" s="40">
        <v>75.868172544447702</v>
      </c>
      <c r="EY488" s="40">
        <v>73.6999708539784</v>
      </c>
      <c r="EZ488" s="40">
        <v>72.389332556106098</v>
      </c>
      <c r="FA488" s="40">
        <v>71.266219761002603</v>
      </c>
      <c r="FB488" s="40">
        <v>69.6668609734771</v>
      </c>
      <c r="FC488" s="40">
        <v>68.357359370445906</v>
      </c>
      <c r="FD488" s="40">
        <v>69.380763625765098</v>
      </c>
      <c r="FE488" s="40">
        <v>74.988195861264899</v>
      </c>
      <c r="FF488" s="40">
        <v>78.970504226173105</v>
      </c>
      <c r="FG488" s="40">
        <v>84.000524628388206</v>
      </c>
      <c r="FH488" s="40">
        <v>87.818682599825095</v>
      </c>
      <c r="FI488" s="40">
        <v>91.198105508598104</v>
      </c>
      <c r="FJ488" s="40">
        <v>94.558583503351798</v>
      </c>
      <c r="FK488" s="40">
        <v>97.049285922471597</v>
      </c>
      <c r="FL488" s="40">
        <v>98.940046633634495</v>
      </c>
      <c r="FM488" s="40">
        <v>99.720751967356406</v>
      </c>
      <c r="FN488" s="40">
        <v>100.08606820169</v>
      </c>
      <c r="FO488" s="40">
        <v>98.885077236957201</v>
      </c>
      <c r="FP488" s="40">
        <v>94.748761294083394</v>
      </c>
      <c r="FQ488" s="40">
        <v>88.059049839696897</v>
      </c>
      <c r="FR488" s="40">
        <v>84.093646167298203</v>
      </c>
      <c r="FS488" s="40">
        <v>80.781812882541502</v>
      </c>
      <c r="FT488" s="40">
        <v>78.100816088603906</v>
      </c>
      <c r="FU488" s="40">
        <v>2.1616123015545399E-2</v>
      </c>
      <c r="FV488" s="40">
        <v>0</v>
      </c>
      <c r="FW488" s="40">
        <v>0</v>
      </c>
      <c r="FX488" s="41">
        <v>1</v>
      </c>
      <c r="FY488" s="22"/>
      <c r="FZ488" s="22"/>
    </row>
    <row r="489" spans="1:182" x14ac:dyDescent="0.2">
      <c r="A489" t="s">
        <v>42</v>
      </c>
      <c r="B489" t="s">
        <v>58</v>
      </c>
      <c r="C489" t="s">
        <v>3</v>
      </c>
      <c r="D489" t="s">
        <v>40</v>
      </c>
      <c r="E489" t="s">
        <v>78</v>
      </c>
      <c r="F489" s="22" t="s">
        <v>78</v>
      </c>
      <c r="G489" s="35">
        <v>43703</v>
      </c>
      <c r="H489" s="40">
        <v>447</v>
      </c>
      <c r="I489" s="40">
        <v>0.36792956200141602</v>
      </c>
      <c r="J489" s="40">
        <v>0.32081726220747597</v>
      </c>
      <c r="K489" s="40">
        <v>0.28498128155215202</v>
      </c>
      <c r="L489" s="40">
        <v>0.26465485276752898</v>
      </c>
      <c r="M489" s="40">
        <v>0.252554287941402</v>
      </c>
      <c r="N489" s="40">
        <v>0.24853591960919999</v>
      </c>
      <c r="O489" s="40">
        <v>0.27514801451728399</v>
      </c>
      <c r="P489" s="40">
        <v>0.30111882154166197</v>
      </c>
      <c r="Q489" s="40">
        <v>0.33709515520606398</v>
      </c>
      <c r="R489" s="40">
        <v>0.38571441258336803</v>
      </c>
      <c r="S489" s="40">
        <v>0.44889033156985497</v>
      </c>
      <c r="T489" s="40">
        <v>0.53627367168245899</v>
      </c>
      <c r="U489" s="40">
        <v>0.62917845842339004</v>
      </c>
      <c r="V489" s="40">
        <v>0.717945252515928</v>
      </c>
      <c r="W489" s="40">
        <v>0.81306535658387302</v>
      </c>
      <c r="X489" s="40">
        <v>0.91496275847790698</v>
      </c>
      <c r="Y489" s="40">
        <v>0.98803376847447499</v>
      </c>
      <c r="Z489" s="40">
        <v>1.0482624753436001</v>
      </c>
      <c r="AA489" s="40">
        <v>1.0447724240307299</v>
      </c>
      <c r="AB489" s="40">
        <v>0.95474813421279403</v>
      </c>
      <c r="AC489" s="40">
        <v>0.81411401857143095</v>
      </c>
      <c r="AD489" s="40">
        <v>0.715876990872091</v>
      </c>
      <c r="AE489" s="40">
        <v>0.57473051697018496</v>
      </c>
      <c r="AF489" s="40">
        <v>0.45916696651227401</v>
      </c>
      <c r="AG489" s="40">
        <v>3.0990140113958299E-4</v>
      </c>
      <c r="AH489" s="40">
        <v>-4.54768551838422E-4</v>
      </c>
      <c r="AI489" s="40">
        <v>6.7289788570837504E-3</v>
      </c>
      <c r="AJ489" s="40">
        <v>-2.3759339660762101E-3</v>
      </c>
      <c r="AK489" s="40">
        <v>3.5415701625226498E-3</v>
      </c>
      <c r="AL489" s="40">
        <v>-2.51338774453594E-3</v>
      </c>
      <c r="AM489" s="40">
        <v>-6.1587551928634996E-3</v>
      </c>
      <c r="AN489" s="40">
        <v>-1.0550605997539601E-2</v>
      </c>
      <c r="AO489" s="40">
        <v>-1.04541736778456E-4</v>
      </c>
      <c r="AP489" s="40">
        <v>-1.78551352294763E-2</v>
      </c>
      <c r="AQ489" s="40">
        <v>-8.1595230122940808E-3</v>
      </c>
      <c r="AR489" s="40">
        <v>-4.9670148159732296E-3</v>
      </c>
      <c r="AS489" s="40">
        <v>-1.55004124452616E-2</v>
      </c>
      <c r="AT489" s="40">
        <v>-2.33465901461383E-2</v>
      </c>
      <c r="AU489" s="40">
        <v>0.124340001367928</v>
      </c>
      <c r="AV489" s="40">
        <v>0.161902842936093</v>
      </c>
      <c r="AW489" s="40">
        <v>0.17320122982347</v>
      </c>
      <c r="AX489" s="40">
        <v>0.197001059713483</v>
      </c>
      <c r="AY489" s="40">
        <v>0.100439150261982</v>
      </c>
      <c r="AZ489" s="40">
        <v>-0.13289858959613801</v>
      </c>
      <c r="BA489" s="40">
        <v>-0.15867632598832701</v>
      </c>
      <c r="BB489" s="40">
        <v>-0.112024087680659</v>
      </c>
      <c r="BC489" s="40">
        <v>-6.10963570526094E-2</v>
      </c>
      <c r="BD489" s="40">
        <v>-2.6891356460379101E-2</v>
      </c>
      <c r="BE489" s="40">
        <v>7.2297963765763197E-3</v>
      </c>
      <c r="BF489" s="40">
        <v>6.0123856640616801E-3</v>
      </c>
      <c r="BG489" s="40">
        <v>1.2726146449984901E-2</v>
      </c>
      <c r="BH489" s="40">
        <v>7.5183587974390702E-4</v>
      </c>
      <c r="BI489" s="40">
        <v>6.7893745670882504E-3</v>
      </c>
      <c r="BJ489" s="40">
        <v>8.0334260950200699E-4</v>
      </c>
      <c r="BK489" s="40">
        <v>-1.0361766323052201E-3</v>
      </c>
      <c r="BL489" s="40">
        <v>-6.4680911955355899E-3</v>
      </c>
      <c r="BM489" s="40">
        <v>3.6636013162382299E-3</v>
      </c>
      <c r="BN489" s="40">
        <v>-7.6252837630955304E-3</v>
      </c>
      <c r="BO489" s="40">
        <v>2.06453629819894E-3</v>
      </c>
      <c r="BP489" s="40">
        <v>1.26274466123594E-3</v>
      </c>
      <c r="BQ489" s="40">
        <v>-9.27687885396959E-3</v>
      </c>
      <c r="BR489" s="40">
        <v>-1.6233849907529799E-2</v>
      </c>
      <c r="BS489" s="40">
        <v>0.134447595600974</v>
      </c>
      <c r="BT489" s="40">
        <v>0.17047456578824599</v>
      </c>
      <c r="BU489" s="40">
        <v>0.190446875564978</v>
      </c>
      <c r="BV489" s="40">
        <v>0.21308893837316101</v>
      </c>
      <c r="BW489" s="40">
        <v>0.11702714244641001</v>
      </c>
      <c r="BX489" s="40">
        <v>-0.119493766710459</v>
      </c>
      <c r="BY489" s="40">
        <v>-0.14364402672241899</v>
      </c>
      <c r="BZ489" s="40">
        <v>-9.5092223536858103E-2</v>
      </c>
      <c r="CA489" s="40">
        <v>-4.7013990939711398E-2</v>
      </c>
      <c r="CB489" s="40">
        <v>-1.5250214888957401E-2</v>
      </c>
      <c r="CC489" s="40">
        <v>1.20224945566951E-2</v>
      </c>
      <c r="CD489" s="40">
        <v>1.0491516973296E-2</v>
      </c>
      <c r="CE489" s="40">
        <v>1.6879766455836401E-2</v>
      </c>
      <c r="CF489" s="40">
        <v>2.91811974692738E-3</v>
      </c>
      <c r="CG489" s="40">
        <v>9.0387940040011702E-3</v>
      </c>
      <c r="CH489" s="40">
        <v>3.1004999490524101E-3</v>
      </c>
      <c r="CI489" s="40">
        <v>2.5117056739798901E-3</v>
      </c>
      <c r="CJ489" s="40">
        <v>-3.6405538801101002E-3</v>
      </c>
      <c r="CK489" s="40">
        <v>6.2734057159763296E-3</v>
      </c>
      <c r="CL489" s="40">
        <v>-5.4011980037014899E-4</v>
      </c>
      <c r="CM489" s="40">
        <v>9.1456886314009306E-3</v>
      </c>
      <c r="CN489" s="40">
        <v>5.5774570976214197E-3</v>
      </c>
      <c r="CO489" s="40">
        <v>-4.96647844720463E-3</v>
      </c>
      <c r="CP489" s="40">
        <v>-1.1307587685597E-2</v>
      </c>
      <c r="CQ489" s="40">
        <v>0.14144808457631999</v>
      </c>
      <c r="CR489" s="40">
        <v>0.176411314923864</v>
      </c>
      <c r="CS489" s="40">
        <v>0.20239115727065299</v>
      </c>
      <c r="CT489" s="40">
        <v>0.224231354124831</v>
      </c>
      <c r="CU489" s="40">
        <v>0.12851593530184099</v>
      </c>
      <c r="CV489" s="40">
        <v>-0.110209627214547</v>
      </c>
      <c r="CW489" s="40">
        <v>-0.13323270204329299</v>
      </c>
      <c r="CX489" s="40">
        <v>-8.33652660098919E-2</v>
      </c>
      <c r="CY489" s="40">
        <v>-3.7260587068608103E-2</v>
      </c>
      <c r="CZ489" s="40">
        <v>-7.1875956986515001E-3</v>
      </c>
      <c r="DA489" s="40">
        <v>1.6815192736813901E-2</v>
      </c>
      <c r="DB489" s="40">
        <v>1.49706482825304E-2</v>
      </c>
      <c r="DC489" s="40">
        <v>2.10333864616878E-2</v>
      </c>
      <c r="DD489" s="40">
        <v>5.0844036141108398E-3</v>
      </c>
      <c r="DE489" s="40">
        <v>1.12882134409141E-2</v>
      </c>
      <c r="DF489" s="40">
        <v>5.3976572886028197E-3</v>
      </c>
      <c r="DG489" s="40">
        <v>6.0595879802650002E-3</v>
      </c>
      <c r="DH489" s="40">
        <v>-8.1301656468461001E-4</v>
      </c>
      <c r="DI489" s="40">
        <v>8.8832101157144301E-3</v>
      </c>
      <c r="DJ489" s="40">
        <v>6.5450441623552298E-3</v>
      </c>
      <c r="DK489" s="40">
        <v>1.62268409646029E-2</v>
      </c>
      <c r="DL489" s="40">
        <v>9.8921695340069005E-3</v>
      </c>
      <c r="DM489" s="40">
        <v>-6.5607804043966099E-4</v>
      </c>
      <c r="DN489" s="40">
        <v>-6.3813254636641403E-3</v>
      </c>
      <c r="DO489" s="40">
        <v>0.14844857355166499</v>
      </c>
      <c r="DP489" s="40">
        <v>0.18234806405948301</v>
      </c>
      <c r="DQ489" s="40">
        <v>0.21433543897632701</v>
      </c>
      <c r="DR489" s="40">
        <v>0.23537376987650199</v>
      </c>
      <c r="DS489" s="40">
        <v>0.140004728157272</v>
      </c>
      <c r="DT489" s="40">
        <v>-0.10092548771863601</v>
      </c>
      <c r="DU489" s="40">
        <v>-0.122821377364168</v>
      </c>
      <c r="DV489" s="40">
        <v>-7.1638308482925697E-2</v>
      </c>
      <c r="DW489" s="40">
        <v>-2.7507183197504701E-2</v>
      </c>
      <c r="DX489" s="40">
        <v>8.7502349165444703E-4</v>
      </c>
      <c r="DY489" s="40">
        <v>2.3735087712250701E-2</v>
      </c>
      <c r="DZ489" s="40">
        <v>2.1437802498430501E-2</v>
      </c>
      <c r="EA489" s="40">
        <v>2.7030554054588998E-2</v>
      </c>
      <c r="EB489" s="40">
        <v>8.2121734599309593E-3</v>
      </c>
      <c r="EC489" s="40">
        <v>1.45360178454797E-2</v>
      </c>
      <c r="ED489" s="40">
        <v>8.7143876426407692E-3</v>
      </c>
      <c r="EE489" s="40">
        <v>1.11821665408233E-2</v>
      </c>
      <c r="EF489" s="40">
        <v>3.2694982373193998E-3</v>
      </c>
      <c r="EG489" s="40">
        <v>1.2651353168731099E-2</v>
      </c>
      <c r="EH489" s="40">
        <v>1.6774895628735999E-2</v>
      </c>
      <c r="EI489" s="40">
        <v>2.6450900275096001E-2</v>
      </c>
      <c r="EJ489" s="40">
        <v>1.6121929011216101E-2</v>
      </c>
      <c r="EK489" s="40">
        <v>5.5674555508523297E-3</v>
      </c>
      <c r="EL489" s="40">
        <v>7.3141477494437104E-4</v>
      </c>
      <c r="EM489" s="40">
        <v>0.15855616778471099</v>
      </c>
      <c r="EN489" s="40">
        <v>0.190919786911636</v>
      </c>
      <c r="EO489" s="40">
        <v>0.23158108471783601</v>
      </c>
      <c r="EP489" s="40">
        <v>0.25146164853618003</v>
      </c>
      <c r="EQ489" s="40">
        <v>0.15659272034169999</v>
      </c>
      <c r="ER489" s="40">
        <v>-8.7520664832956299E-2</v>
      </c>
      <c r="ES489" s="40">
        <v>-0.10778907809825999</v>
      </c>
      <c r="ET489" s="40">
        <v>-5.4706444339124798E-2</v>
      </c>
      <c r="EU489" s="40">
        <v>-1.34248170846067E-2</v>
      </c>
      <c r="EV489" s="40">
        <v>1.2516165063076099E-2</v>
      </c>
      <c r="EW489" s="40">
        <v>76.156856472595393</v>
      </c>
      <c r="EX489" s="40">
        <v>75.3218170185541</v>
      </c>
      <c r="EY489" s="40">
        <v>73.551610151418203</v>
      </c>
      <c r="EZ489" s="40">
        <v>72.284282362977194</v>
      </c>
      <c r="FA489" s="40">
        <v>71.010130091703999</v>
      </c>
      <c r="FB489" s="40">
        <v>69.442311793559398</v>
      </c>
      <c r="FC489" s="40">
        <v>68.098421838345104</v>
      </c>
      <c r="FD489" s="40">
        <v>68.969929622520795</v>
      </c>
      <c r="FE489" s="40">
        <v>74.263702281936403</v>
      </c>
      <c r="FF489" s="40">
        <v>78.388675623800395</v>
      </c>
      <c r="FG489" s="40">
        <v>83.502879078694804</v>
      </c>
      <c r="FH489" s="40">
        <v>87.421944977607197</v>
      </c>
      <c r="FI489" s="40">
        <v>90.891874600128006</v>
      </c>
      <c r="FJ489" s="40">
        <v>94.230006397952593</v>
      </c>
      <c r="FK489" s="40">
        <v>96.831520580081005</v>
      </c>
      <c r="FL489" s="40">
        <v>98.692791640008494</v>
      </c>
      <c r="FM489" s="40">
        <v>99.595009596929003</v>
      </c>
      <c r="FN489" s="40">
        <v>100.09191725314599</v>
      </c>
      <c r="FO489" s="40">
        <v>99.125826402217996</v>
      </c>
      <c r="FP489" s="40">
        <v>94.964491362763894</v>
      </c>
      <c r="FQ489" s="40">
        <v>88.073789720622699</v>
      </c>
      <c r="FR489" s="40">
        <v>83.759863510343394</v>
      </c>
      <c r="FS489" s="40">
        <v>80.253145660055495</v>
      </c>
      <c r="FT489" s="40">
        <v>77.576775431861805</v>
      </c>
      <c r="FU489" s="40">
        <v>4.0538654996694699E-2</v>
      </c>
      <c r="FV489" s="40">
        <v>0</v>
      </c>
      <c r="FW489" s="40">
        <v>0</v>
      </c>
      <c r="FX489" s="41">
        <v>1</v>
      </c>
      <c r="FY489" s="22"/>
      <c r="FZ489" s="22"/>
    </row>
    <row r="490" spans="1:182" x14ac:dyDescent="0.2">
      <c r="A490" t="s">
        <v>42</v>
      </c>
      <c r="B490" t="s">
        <v>58</v>
      </c>
      <c r="C490" t="s">
        <v>3</v>
      </c>
      <c r="D490" t="s">
        <v>41</v>
      </c>
      <c r="E490" t="s">
        <v>1</v>
      </c>
      <c r="F490" s="22" t="s">
        <v>1</v>
      </c>
      <c r="G490" s="35">
        <v>43703</v>
      </c>
      <c r="H490" s="40">
        <v>6778</v>
      </c>
      <c r="I490" s="40">
        <v>7.4928252786354603</v>
      </c>
      <c r="J490" s="40">
        <v>6.4305089482983604</v>
      </c>
      <c r="K490" s="40">
        <v>5.6419097901962996</v>
      </c>
      <c r="L490" s="40">
        <v>5.0703038447662996</v>
      </c>
      <c r="M490" s="40">
        <v>4.8071996177955896</v>
      </c>
      <c r="N490" s="40">
        <v>4.8354893231866898</v>
      </c>
      <c r="O490" s="40">
        <v>5.1420019298641897</v>
      </c>
      <c r="P490" s="40">
        <v>5.4751579988537902</v>
      </c>
      <c r="Q490" s="40">
        <v>5.94181009859585</v>
      </c>
      <c r="R490" s="40">
        <v>6.55936752942468</v>
      </c>
      <c r="S490" s="40">
        <v>7.5192722360700497</v>
      </c>
      <c r="T490" s="40">
        <v>8.8090962363512393</v>
      </c>
      <c r="U490" s="40">
        <v>10.214001468693301</v>
      </c>
      <c r="V490" s="40">
        <v>11.576676008666899</v>
      </c>
      <c r="W490" s="40">
        <v>12.9794984753783</v>
      </c>
      <c r="X490" s="40">
        <v>14.7906001779132</v>
      </c>
      <c r="Y490" s="40">
        <v>16.228486103325899</v>
      </c>
      <c r="Z490" s="40">
        <v>17.741533415248</v>
      </c>
      <c r="AA490" s="40">
        <v>17.1160374106353</v>
      </c>
      <c r="AB490" s="40">
        <v>15.472416046654001</v>
      </c>
      <c r="AC490" s="40">
        <v>14.2291153668983</v>
      </c>
      <c r="AD490" s="40">
        <v>12.8385988729546</v>
      </c>
      <c r="AE490" s="40">
        <v>11.0267706427775</v>
      </c>
      <c r="AF490" s="40">
        <v>9.1595023867761807</v>
      </c>
      <c r="AG490" s="40">
        <v>4.0610686182971097E-2</v>
      </c>
      <c r="AH490" s="40">
        <v>3.1178542402111001E-2</v>
      </c>
      <c r="AI490" s="40">
        <v>2.6365886710064401E-2</v>
      </c>
      <c r="AJ490" s="40">
        <v>4.99342167578571E-2</v>
      </c>
      <c r="AK490" s="40">
        <v>3.2045366757112802E-2</v>
      </c>
      <c r="AL490" s="40">
        <v>-4.7309536649296997E-2</v>
      </c>
      <c r="AM490" s="40">
        <v>-4.1913846669397702E-3</v>
      </c>
      <c r="AN490" s="40">
        <v>-6.6062167697539004E-2</v>
      </c>
      <c r="AO490" s="40">
        <v>-3.6912011377096897E-2</v>
      </c>
      <c r="AP490" s="40">
        <v>2.3615807276247899E-2</v>
      </c>
      <c r="AQ490" s="40">
        <v>3.5259037078757598E-2</v>
      </c>
      <c r="AR490" s="40">
        <v>-1.44214321718742E-2</v>
      </c>
      <c r="AS490" s="40">
        <v>-6.3783192554002804E-2</v>
      </c>
      <c r="AT490" s="40">
        <v>-6.7191331039538699E-2</v>
      </c>
      <c r="AU490" s="40">
        <v>1.3967117439785299</v>
      </c>
      <c r="AV490" s="40">
        <v>1.87443390186451</v>
      </c>
      <c r="AW490" s="40">
        <v>2.0291441590010701</v>
      </c>
      <c r="AX490" s="40">
        <v>1.96847055794687</v>
      </c>
      <c r="AY490" s="40">
        <v>1.4200077830718101</v>
      </c>
      <c r="AZ490" s="40">
        <v>-0.51370030637601705</v>
      </c>
      <c r="BA490" s="40">
        <v>-0.81994682634378002</v>
      </c>
      <c r="BB490" s="40">
        <v>-0.49799098840745898</v>
      </c>
      <c r="BC490" s="40">
        <v>-0.35123121145674202</v>
      </c>
      <c r="BD490" s="40">
        <v>-0.20100229439793901</v>
      </c>
      <c r="BE490" s="40">
        <v>0.101727803762964</v>
      </c>
      <c r="BF490" s="40">
        <v>7.8698967111593507E-2</v>
      </c>
      <c r="BG490" s="40">
        <v>6.5810188517102602E-2</v>
      </c>
      <c r="BH490" s="40">
        <v>8.7245550295423399E-2</v>
      </c>
      <c r="BI490" s="40">
        <v>6.7504405512760005E-2</v>
      </c>
      <c r="BJ490" s="40">
        <v>-1.51441820274314E-2</v>
      </c>
      <c r="BK490" s="40">
        <v>3.2638906357457802E-2</v>
      </c>
      <c r="BL490" s="40">
        <v>-3.1245167804611299E-2</v>
      </c>
      <c r="BM490" s="40">
        <v>-1.45950087050951E-3</v>
      </c>
      <c r="BN490" s="40">
        <v>6.8818417776891003E-2</v>
      </c>
      <c r="BO490" s="40">
        <v>7.0503552127520797E-2</v>
      </c>
      <c r="BP490" s="40">
        <v>9.1903642222800896E-3</v>
      </c>
      <c r="BQ490" s="40">
        <v>-4.0295985461728002E-2</v>
      </c>
      <c r="BR490" s="40">
        <v>-7.56272500115137E-3</v>
      </c>
      <c r="BS490" s="40">
        <v>1.4709576924757399</v>
      </c>
      <c r="BT490" s="40">
        <v>1.9615333756881499</v>
      </c>
      <c r="BU490" s="40">
        <v>2.1260706648941099</v>
      </c>
      <c r="BV490" s="40">
        <v>2.0863104129156298</v>
      </c>
      <c r="BW490" s="40">
        <v>1.5416622274871099</v>
      </c>
      <c r="BX490" s="40">
        <v>-0.40029019409270999</v>
      </c>
      <c r="BY490" s="40">
        <v>-0.74592426232291897</v>
      </c>
      <c r="BZ490" s="40">
        <v>-0.41003563557047901</v>
      </c>
      <c r="CA490" s="40">
        <v>-0.27174767404883199</v>
      </c>
      <c r="CB490" s="40">
        <v>-0.12571948444728501</v>
      </c>
      <c r="CC490" s="40">
        <v>0.144057333219624</v>
      </c>
      <c r="CD490" s="40">
        <v>0.111611468505335</v>
      </c>
      <c r="CE490" s="40">
        <v>9.3129191790662896E-2</v>
      </c>
      <c r="CF490" s="40">
        <v>0.113087266243145</v>
      </c>
      <c r="CG490" s="40">
        <v>9.2063227737114103E-2</v>
      </c>
      <c r="CH490" s="40">
        <v>7.1334445993169399E-3</v>
      </c>
      <c r="CI490" s="40">
        <v>5.81474537259438E-2</v>
      </c>
      <c r="CJ490" s="40">
        <v>-7.1310197407528798E-3</v>
      </c>
      <c r="CK490" s="40">
        <v>2.3094799908432599E-2</v>
      </c>
      <c r="CL490" s="40">
        <v>0.100125608110279</v>
      </c>
      <c r="CM490" s="40">
        <v>9.4913795885984101E-2</v>
      </c>
      <c r="CN490" s="40">
        <v>2.5543822476963601E-2</v>
      </c>
      <c r="CO490" s="40">
        <v>-2.4028817377993599E-2</v>
      </c>
      <c r="CP490" s="40">
        <v>3.3735865896200097E-2</v>
      </c>
      <c r="CQ490" s="40">
        <v>1.5223802102316999</v>
      </c>
      <c r="CR490" s="40">
        <v>2.02185820592989</v>
      </c>
      <c r="CS490" s="40">
        <v>2.19320166761131</v>
      </c>
      <c r="CT490" s="40">
        <v>2.16792593749497</v>
      </c>
      <c r="CU490" s="40">
        <v>1.62591972509686</v>
      </c>
      <c r="CV490" s="40">
        <v>-0.32174269580311798</v>
      </c>
      <c r="CW490" s="40">
        <v>-0.69465645997478798</v>
      </c>
      <c r="CX490" s="40">
        <v>-0.34911802613134102</v>
      </c>
      <c r="CY490" s="40">
        <v>-0.216697618168431</v>
      </c>
      <c r="CZ490" s="40">
        <v>-7.3578839607230606E-2</v>
      </c>
      <c r="DA490" s="40">
        <v>0.18638686267628299</v>
      </c>
      <c r="DB490" s="40">
        <v>0.14452396989907701</v>
      </c>
      <c r="DC490" s="40">
        <v>0.120448195064223</v>
      </c>
      <c r="DD490" s="40">
        <v>0.138928982190866</v>
      </c>
      <c r="DE490" s="40">
        <v>0.11662204996146799</v>
      </c>
      <c r="DF490" s="40">
        <v>2.9411071226065299E-2</v>
      </c>
      <c r="DG490" s="40">
        <v>8.3656001094429805E-2</v>
      </c>
      <c r="DH490" s="40">
        <v>1.6983128323105501E-2</v>
      </c>
      <c r="DI490" s="40">
        <v>4.7649100687374803E-2</v>
      </c>
      <c r="DJ490" s="40">
        <v>0.13143279844366601</v>
      </c>
      <c r="DK490" s="40">
        <v>0.119324039644448</v>
      </c>
      <c r="DL490" s="40">
        <v>4.1897280731647099E-2</v>
      </c>
      <c r="DM490" s="40">
        <v>-7.7616492942591203E-3</v>
      </c>
      <c r="DN490" s="40">
        <v>7.5034456793551599E-2</v>
      </c>
      <c r="DO490" s="40">
        <v>1.5738027279876601</v>
      </c>
      <c r="DP490" s="40">
        <v>2.08218303617162</v>
      </c>
      <c r="DQ490" s="40">
        <v>2.2603326703285198</v>
      </c>
      <c r="DR490" s="40">
        <v>2.2495414620743199</v>
      </c>
      <c r="DS490" s="40">
        <v>1.7101772227066101</v>
      </c>
      <c r="DT490" s="40">
        <v>-0.243195197513527</v>
      </c>
      <c r="DU490" s="40">
        <v>-0.64338865762665798</v>
      </c>
      <c r="DV490" s="40">
        <v>-0.28820041669220298</v>
      </c>
      <c r="DW490" s="40">
        <v>-0.16164756228803101</v>
      </c>
      <c r="DX490" s="40">
        <v>-2.1438194767176001E-2</v>
      </c>
      <c r="DY490" s="40">
        <v>0.24750398025627601</v>
      </c>
      <c r="DZ490" s="40">
        <v>0.19204439460855999</v>
      </c>
      <c r="EA490" s="40">
        <v>0.159892496871261</v>
      </c>
      <c r="EB490" s="40">
        <v>0.17624031572843199</v>
      </c>
      <c r="EC490" s="40">
        <v>0.15208108871711501</v>
      </c>
      <c r="ED490" s="40">
        <v>6.1576425847930903E-2</v>
      </c>
      <c r="EE490" s="40">
        <v>0.120486292118827</v>
      </c>
      <c r="EF490" s="40">
        <v>5.1800128216033303E-2</v>
      </c>
      <c r="EG490" s="40">
        <v>8.3101611193962102E-2</v>
      </c>
      <c r="EH490" s="40">
        <v>0.17663540894430901</v>
      </c>
      <c r="EI490" s="40">
        <v>0.15456855469321101</v>
      </c>
      <c r="EJ490" s="40">
        <v>6.5509077125801396E-2</v>
      </c>
      <c r="EK490" s="40">
        <v>1.57255577980157E-2</v>
      </c>
      <c r="EL490" s="40">
        <v>0.13466306283193899</v>
      </c>
      <c r="EM490" s="40">
        <v>1.6480486764848601</v>
      </c>
      <c r="EN490" s="40">
        <v>2.1692825099952602</v>
      </c>
      <c r="EO490" s="40">
        <v>2.3572591762215498</v>
      </c>
      <c r="EP490" s="40">
        <v>2.3673813170430802</v>
      </c>
      <c r="EQ490" s="40">
        <v>1.8318316671219099</v>
      </c>
      <c r="ER490" s="40">
        <v>-0.12978508523022</v>
      </c>
      <c r="ES490" s="40">
        <v>-0.56936609360579704</v>
      </c>
      <c r="ET490" s="40">
        <v>-0.20024506385522201</v>
      </c>
      <c r="EU490" s="40">
        <v>-8.2164024880120506E-2</v>
      </c>
      <c r="EV490" s="40">
        <v>5.3844615183477301E-2</v>
      </c>
      <c r="EW490" s="40">
        <v>79.188717005625307</v>
      </c>
      <c r="EX490" s="40">
        <v>78.079443422760704</v>
      </c>
      <c r="EY490" s="40">
        <v>76.688717005625307</v>
      </c>
      <c r="EZ490" s="40">
        <v>73.907264171354399</v>
      </c>
      <c r="FA490" s="40">
        <v>72.235084919948093</v>
      </c>
      <c r="FB490" s="40">
        <v>71.797990588489796</v>
      </c>
      <c r="FC490" s="40">
        <v>71.016537754219001</v>
      </c>
      <c r="FD490" s="40">
        <v>72.235084919948093</v>
      </c>
      <c r="FE490" s="40">
        <v>74.437094331458198</v>
      </c>
      <c r="FF490" s="40">
        <v>78.420556577239296</v>
      </c>
      <c r="FG490" s="40">
        <v>83.529830160103899</v>
      </c>
      <c r="FH490" s="40">
        <v>87.029830160103899</v>
      </c>
      <c r="FI490" s="40">
        <v>90.311282994374693</v>
      </c>
      <c r="FJ490" s="40">
        <v>92.983462245780999</v>
      </c>
      <c r="FK490" s="40">
        <v>95.937094331458198</v>
      </c>
      <c r="FL490" s="40">
        <v>97.781452834270894</v>
      </c>
      <c r="FM490" s="40">
        <v>98.562905668541802</v>
      </c>
      <c r="FN490" s="40">
        <v>99.344358502812597</v>
      </c>
      <c r="FO490" s="40">
        <v>97.062905668541802</v>
      </c>
      <c r="FP490" s="40">
        <v>92.390726417135397</v>
      </c>
      <c r="FQ490" s="40">
        <v>87.609273582864603</v>
      </c>
      <c r="FR490" s="40">
        <v>83.327820748593695</v>
      </c>
      <c r="FS490" s="40">
        <v>81.827820748593695</v>
      </c>
      <c r="FT490" s="40">
        <v>79.890726417135397</v>
      </c>
      <c r="FU490" s="40">
        <v>1.9398641983198898E-2</v>
      </c>
      <c r="FV490" s="40">
        <v>0</v>
      </c>
      <c r="FW490" s="40">
        <v>0</v>
      </c>
      <c r="FX490" s="41">
        <v>1</v>
      </c>
      <c r="FY490" s="22"/>
      <c r="FZ490" s="22"/>
    </row>
    <row r="491" spans="1:182" x14ac:dyDescent="0.2">
      <c r="A491" t="s">
        <v>42</v>
      </c>
      <c r="B491" t="s">
        <v>58</v>
      </c>
      <c r="C491" t="s">
        <v>3</v>
      </c>
      <c r="D491" t="s">
        <v>41</v>
      </c>
      <c r="E491" t="s">
        <v>1</v>
      </c>
      <c r="F491" s="22" t="s">
        <v>77</v>
      </c>
      <c r="G491" s="35">
        <v>43703</v>
      </c>
      <c r="H491" s="40">
        <v>5125</v>
      </c>
      <c r="I491" s="40">
        <v>5.9391399693654199</v>
      </c>
      <c r="J491" s="40">
        <v>5.1102055561290101</v>
      </c>
      <c r="K491" s="40">
        <v>4.4597584682851998</v>
      </c>
      <c r="L491" s="40">
        <v>3.98822670992906</v>
      </c>
      <c r="M491" s="40">
        <v>3.7745583936177001</v>
      </c>
      <c r="N491" s="40">
        <v>3.7706355788947699</v>
      </c>
      <c r="O491" s="40">
        <v>3.9713077679532902</v>
      </c>
      <c r="P491" s="40">
        <v>4.2235833089877399</v>
      </c>
      <c r="Q491" s="40">
        <v>4.5648832817071101</v>
      </c>
      <c r="R491" s="40">
        <v>5.0440351528190002</v>
      </c>
      <c r="S491" s="40">
        <v>5.7911529032564601</v>
      </c>
      <c r="T491" s="40">
        <v>6.7550455509890703</v>
      </c>
      <c r="U491" s="40">
        <v>7.7840816878923604</v>
      </c>
      <c r="V491" s="40">
        <v>8.7797669538487693</v>
      </c>
      <c r="W491" s="40">
        <v>9.7743454079034695</v>
      </c>
      <c r="X491" s="40">
        <v>11.1395941035659</v>
      </c>
      <c r="Y491" s="40">
        <v>12.274830026651999</v>
      </c>
      <c r="Z491" s="40">
        <v>13.488004787706201</v>
      </c>
      <c r="AA491" s="40">
        <v>13.0251850881282</v>
      </c>
      <c r="AB491" s="40">
        <v>11.7791313001012</v>
      </c>
      <c r="AC491" s="40">
        <v>10.901839534735601</v>
      </c>
      <c r="AD491" s="40">
        <v>9.9338386091284008</v>
      </c>
      <c r="AE491" s="40">
        <v>8.6144019999868302</v>
      </c>
      <c r="AF491" s="40">
        <v>7.19482047362676</v>
      </c>
      <c r="AG491" s="40">
        <v>-2.4486502834889099E-2</v>
      </c>
      <c r="AH491" s="40">
        <v>-2.1607038062614999E-2</v>
      </c>
      <c r="AI491" s="40">
        <v>1.6187081982035102E-2</v>
      </c>
      <c r="AJ491" s="40">
        <v>2.1523214585733801E-2</v>
      </c>
      <c r="AK491" s="40">
        <v>-1.1944236611155E-2</v>
      </c>
      <c r="AL491" s="40">
        <v>-4.84176234728219E-2</v>
      </c>
      <c r="AM491" s="40">
        <v>-4.05914476961063E-2</v>
      </c>
      <c r="AN491" s="40">
        <v>-3.65173159670487E-2</v>
      </c>
      <c r="AO491" s="40">
        <v>1.5301059278221099E-2</v>
      </c>
      <c r="AP491" s="40">
        <v>1.2333940520591301E-2</v>
      </c>
      <c r="AQ491" s="40">
        <v>5.00832798528172E-2</v>
      </c>
      <c r="AR491" s="40">
        <v>-1.8818231054056202E-2</v>
      </c>
      <c r="AS491" s="40">
        <v>-4.4374537753138203E-2</v>
      </c>
      <c r="AT491" s="40">
        <v>1.7963347628200899E-2</v>
      </c>
      <c r="AU491" s="40">
        <v>0.75356798804953096</v>
      </c>
      <c r="AV491" s="40">
        <v>1.00382169988452</v>
      </c>
      <c r="AW491" s="40">
        <v>1.0648975707450099</v>
      </c>
      <c r="AX491" s="40">
        <v>1.05696885236452</v>
      </c>
      <c r="AY491" s="40">
        <v>1.0203746805309999</v>
      </c>
      <c r="AZ491" s="40">
        <v>0.13209342250113901</v>
      </c>
      <c r="BA491" s="40">
        <v>-0.25321969532025801</v>
      </c>
      <c r="BB491" s="40">
        <v>-0.18138309372723399</v>
      </c>
      <c r="BC491" s="40">
        <v>-0.18056819373894101</v>
      </c>
      <c r="BD491" s="40">
        <v>-0.122185693713719</v>
      </c>
      <c r="BE491" s="40">
        <v>3.20293033358399E-2</v>
      </c>
      <c r="BF491" s="40">
        <v>1.8896335874016599E-2</v>
      </c>
      <c r="BG491" s="40">
        <v>4.7061076175118698E-2</v>
      </c>
      <c r="BH491" s="40">
        <v>5.2169160114105301E-2</v>
      </c>
      <c r="BI491" s="40">
        <v>1.45579646889049E-2</v>
      </c>
      <c r="BJ491" s="40">
        <v>-2.51020950481784E-2</v>
      </c>
      <c r="BK491" s="40">
        <v>-4.99135453611737E-3</v>
      </c>
      <c r="BL491" s="40">
        <v>-8.6837985990843095E-3</v>
      </c>
      <c r="BM491" s="40">
        <v>4.04516545329262E-2</v>
      </c>
      <c r="BN491" s="40">
        <v>4.4542504470416702E-2</v>
      </c>
      <c r="BO491" s="40">
        <v>8.3974430044345502E-2</v>
      </c>
      <c r="BP491" s="40">
        <v>6.4614480362551197E-5</v>
      </c>
      <c r="BQ491" s="40">
        <v>-2.5556124329835301E-2</v>
      </c>
      <c r="BR491" s="40">
        <v>6.7342338441059399E-2</v>
      </c>
      <c r="BS491" s="40">
        <v>0.80341888446126097</v>
      </c>
      <c r="BT491" s="40">
        <v>1.05895701159728</v>
      </c>
      <c r="BU491" s="40">
        <v>1.1327733325712701</v>
      </c>
      <c r="BV491" s="40">
        <v>1.14008445733464</v>
      </c>
      <c r="BW491" s="40">
        <v>1.0958379408991801</v>
      </c>
      <c r="BX491" s="40">
        <v>0.20467499091163899</v>
      </c>
      <c r="BY491" s="40">
        <v>-0.20256187349674401</v>
      </c>
      <c r="BZ491" s="40">
        <v>-0.11164465461100501</v>
      </c>
      <c r="CA491" s="40">
        <v>-0.11410382531982199</v>
      </c>
      <c r="CB491" s="40">
        <v>-6.1053073683729898E-2</v>
      </c>
      <c r="CC491" s="40">
        <v>7.1171978527280105E-2</v>
      </c>
      <c r="CD491" s="40">
        <v>4.6948849278313401E-2</v>
      </c>
      <c r="CE491" s="40">
        <v>6.8444310502725203E-2</v>
      </c>
      <c r="CF491" s="40">
        <v>7.339444863123E-2</v>
      </c>
      <c r="CG491" s="40">
        <v>3.2913308576464698E-2</v>
      </c>
      <c r="CH491" s="40">
        <v>-8.9538310866658505E-3</v>
      </c>
      <c r="CI491" s="40">
        <v>1.96651615389941E-2</v>
      </c>
      <c r="CJ491" s="40">
        <v>1.0593610741558001E-2</v>
      </c>
      <c r="CK491" s="40">
        <v>5.78708801908304E-2</v>
      </c>
      <c r="CL491" s="40">
        <v>6.68500577460827E-2</v>
      </c>
      <c r="CM491" s="40">
        <v>0.10744733742540299</v>
      </c>
      <c r="CN491" s="40">
        <v>1.31428157752546E-2</v>
      </c>
      <c r="CO491" s="40">
        <v>-1.2522548518824599E-2</v>
      </c>
      <c r="CP491" s="40">
        <v>0.101542077056305</v>
      </c>
      <c r="CQ491" s="40">
        <v>0.83794546345673404</v>
      </c>
      <c r="CR491" s="40">
        <v>1.09714356053249</v>
      </c>
      <c r="CS491" s="40">
        <v>1.17978387844424</v>
      </c>
      <c r="CT491" s="40">
        <v>1.1976500721443699</v>
      </c>
      <c r="CU491" s="40">
        <v>1.1481035651487099</v>
      </c>
      <c r="CV491" s="40">
        <v>0.25494476408969602</v>
      </c>
      <c r="CW491" s="40">
        <v>-0.16747642041918301</v>
      </c>
      <c r="CX491" s="40">
        <v>-6.3344024121222406E-2</v>
      </c>
      <c r="CY491" s="40">
        <v>-6.8070806221153496E-2</v>
      </c>
      <c r="CZ491" s="40">
        <v>-1.87128072774276E-2</v>
      </c>
      <c r="DA491" s="40">
        <v>0.11031465371872</v>
      </c>
      <c r="DB491" s="40">
        <v>7.5001362682610304E-2</v>
      </c>
      <c r="DC491" s="40">
        <v>8.9827544830331701E-2</v>
      </c>
      <c r="DD491" s="40">
        <v>9.4619737148354699E-2</v>
      </c>
      <c r="DE491" s="40">
        <v>5.1268652464024601E-2</v>
      </c>
      <c r="DF491" s="40">
        <v>7.1944328748467096E-3</v>
      </c>
      <c r="DG491" s="40">
        <v>4.4321677614105597E-2</v>
      </c>
      <c r="DH491" s="40">
        <v>2.9871020082200401E-2</v>
      </c>
      <c r="DI491" s="40">
        <v>7.5290105848734495E-2</v>
      </c>
      <c r="DJ491" s="40">
        <v>8.9157611021748601E-2</v>
      </c>
      <c r="DK491" s="40">
        <v>0.13092024480646</v>
      </c>
      <c r="DL491" s="40">
        <v>2.62210170701466E-2</v>
      </c>
      <c r="DM491" s="40">
        <v>5.1102729218613504E-4</v>
      </c>
      <c r="DN491" s="40">
        <v>0.135741815671551</v>
      </c>
      <c r="DO491" s="40">
        <v>0.872472042452206</v>
      </c>
      <c r="DP491" s="40">
        <v>1.1353301094677</v>
      </c>
      <c r="DQ491" s="40">
        <v>1.22679442431721</v>
      </c>
      <c r="DR491" s="40">
        <v>1.2552156869541</v>
      </c>
      <c r="DS491" s="40">
        <v>1.20036918939825</v>
      </c>
      <c r="DT491" s="40">
        <v>0.305214537267752</v>
      </c>
      <c r="DU491" s="40">
        <v>-0.13239096734162201</v>
      </c>
      <c r="DV491" s="40">
        <v>-1.50433936314395E-2</v>
      </c>
      <c r="DW491" s="40">
        <v>-2.2037787122485199E-2</v>
      </c>
      <c r="DX491" s="40">
        <v>2.36274591288748E-2</v>
      </c>
      <c r="DY491" s="40">
        <v>0.166830459889449</v>
      </c>
      <c r="DZ491" s="40">
        <v>0.115504736619242</v>
      </c>
      <c r="EA491" s="40">
        <v>0.120701539023415</v>
      </c>
      <c r="EB491" s="40">
        <v>0.125265682676726</v>
      </c>
      <c r="EC491" s="40">
        <v>7.7770853764084394E-2</v>
      </c>
      <c r="ED491" s="40">
        <v>3.0509961299490199E-2</v>
      </c>
      <c r="EE491" s="40">
        <v>7.99217707740945E-2</v>
      </c>
      <c r="EF491" s="40">
        <v>5.7704537450164801E-2</v>
      </c>
      <c r="EG491" s="40">
        <v>0.10044070110344</v>
      </c>
      <c r="EH491" s="40">
        <v>0.121366174971574</v>
      </c>
      <c r="EI491" s="40">
        <v>0.164811394997988</v>
      </c>
      <c r="EJ491" s="40">
        <v>4.5103862604565302E-2</v>
      </c>
      <c r="EK491" s="40">
        <v>1.9329440715489001E-2</v>
      </c>
      <c r="EL491" s="40">
        <v>0.18512080648441001</v>
      </c>
      <c r="EM491" s="40">
        <v>0.92232293886393701</v>
      </c>
      <c r="EN491" s="40">
        <v>1.1904654211804699</v>
      </c>
      <c r="EO491" s="40">
        <v>1.29467018614347</v>
      </c>
      <c r="EP491" s="40">
        <v>1.3383312919242201</v>
      </c>
      <c r="EQ491" s="40">
        <v>1.27583244976643</v>
      </c>
      <c r="ER491" s="40">
        <v>0.377796105678253</v>
      </c>
      <c r="ES491" s="40">
        <v>-8.1733145518108299E-2</v>
      </c>
      <c r="ET491" s="40">
        <v>5.46950454847892E-2</v>
      </c>
      <c r="EU491" s="40">
        <v>4.4426581296633898E-2</v>
      </c>
      <c r="EV491" s="40">
        <v>8.4760079158864202E-2</v>
      </c>
      <c r="EW491" s="40">
        <v>79.154384314201593</v>
      </c>
      <c r="EX491" s="40">
        <v>78.042249673718402</v>
      </c>
      <c r="EY491" s="40">
        <v>76.654384314201593</v>
      </c>
      <c r="EZ491" s="40">
        <v>73.878653595168004</v>
      </c>
      <c r="FA491" s="40">
        <v>72.215057516617605</v>
      </c>
      <c r="FB491" s="40">
        <v>71.766518954684798</v>
      </c>
      <c r="FC491" s="40">
        <v>70.990788235651195</v>
      </c>
      <c r="FD491" s="40">
        <v>72.215057516617605</v>
      </c>
      <c r="FE491" s="40">
        <v>74.448538561932807</v>
      </c>
      <c r="FF491" s="40">
        <v>78.457750326281598</v>
      </c>
      <c r="FG491" s="40">
        <v>83.569884966764803</v>
      </c>
      <c r="FH491" s="40">
        <v>87.069884966764803</v>
      </c>
      <c r="FI491" s="40">
        <v>90.345615685798407</v>
      </c>
      <c r="FJ491" s="40">
        <v>93.009211764348805</v>
      </c>
      <c r="FK491" s="40">
        <v>95.948538561932807</v>
      </c>
      <c r="FL491" s="40">
        <v>97.775730719033604</v>
      </c>
      <c r="FM491" s="40">
        <v>98.551461438067193</v>
      </c>
      <c r="FN491" s="40">
        <v>99.327192157100797</v>
      </c>
      <c r="FO491" s="40">
        <v>97.051461438067193</v>
      </c>
      <c r="FP491" s="40">
        <v>92.387865359516795</v>
      </c>
      <c r="FQ491" s="40">
        <v>87.612134640483205</v>
      </c>
      <c r="FR491" s="40">
        <v>83.336403921449602</v>
      </c>
      <c r="FS491" s="40">
        <v>81.836403921449602</v>
      </c>
      <c r="FT491" s="40">
        <v>79.887865359516795</v>
      </c>
      <c r="FU491" s="40">
        <v>1.7082821783881399E-2</v>
      </c>
      <c r="FV491" s="40">
        <v>0</v>
      </c>
      <c r="FW491" s="40">
        <v>0</v>
      </c>
      <c r="FX491" s="41">
        <v>1</v>
      </c>
      <c r="FY491" s="22"/>
      <c r="FZ491" s="22"/>
    </row>
    <row r="492" spans="1:182" x14ac:dyDescent="0.2">
      <c r="A492" t="s">
        <v>42</v>
      </c>
      <c r="B492" t="s">
        <v>58</v>
      </c>
      <c r="C492" t="s">
        <v>3</v>
      </c>
      <c r="D492" t="s">
        <v>41</v>
      </c>
      <c r="E492" t="s">
        <v>1</v>
      </c>
      <c r="F492" s="22" t="s">
        <v>78</v>
      </c>
      <c r="G492" s="35">
        <v>43703</v>
      </c>
      <c r="H492" s="40">
        <v>1653</v>
      </c>
      <c r="I492" s="40">
        <v>1.5876422904413401</v>
      </c>
      <c r="J492" s="40">
        <v>1.35405629482794</v>
      </c>
      <c r="K492" s="40">
        <v>1.20191012707212</v>
      </c>
      <c r="L492" s="40">
        <v>1.07566823519826</v>
      </c>
      <c r="M492" s="40">
        <v>1.02006538075106</v>
      </c>
      <c r="N492" s="40">
        <v>1.0453554074281499</v>
      </c>
      <c r="O492" s="40">
        <v>1.1330813296940601</v>
      </c>
      <c r="P492" s="40">
        <v>1.2203727033899201</v>
      </c>
      <c r="Q492" s="40">
        <v>1.3324025674570501</v>
      </c>
      <c r="R492" s="40">
        <v>1.4772878524333299</v>
      </c>
      <c r="S492" s="40">
        <v>1.6915282233707001</v>
      </c>
      <c r="T492" s="40">
        <v>2.0020365368646602</v>
      </c>
      <c r="U492" s="40">
        <v>2.3617312685529401</v>
      </c>
      <c r="V492" s="40">
        <v>2.7155048671014201</v>
      </c>
      <c r="W492" s="40">
        <v>3.1235582481462401</v>
      </c>
      <c r="X492" s="40">
        <v>3.58879085834621</v>
      </c>
      <c r="Y492" s="40">
        <v>3.9126425431050502</v>
      </c>
      <c r="Z492" s="40">
        <v>4.22979342512581</v>
      </c>
      <c r="AA492" s="40">
        <v>4.0629607741615201</v>
      </c>
      <c r="AB492" s="40">
        <v>3.68075199324355</v>
      </c>
      <c r="AC492" s="40">
        <v>3.3269207630514601</v>
      </c>
      <c r="AD492" s="40">
        <v>2.8997929020825399</v>
      </c>
      <c r="AE492" s="40">
        <v>2.4122400344184398</v>
      </c>
      <c r="AF492" s="40">
        <v>1.9595141491497099</v>
      </c>
      <c r="AG492" s="40">
        <v>3.4097517420852097E-2</v>
      </c>
      <c r="AH492" s="40">
        <v>3.0538491703480001E-2</v>
      </c>
      <c r="AI492" s="40">
        <v>1.90188329936143E-3</v>
      </c>
      <c r="AJ492" s="40">
        <v>1.3320343158829901E-2</v>
      </c>
      <c r="AK492" s="40">
        <v>1.2175207832231701E-2</v>
      </c>
      <c r="AL492" s="40">
        <v>2.0209196103558999E-3</v>
      </c>
      <c r="AM492" s="40">
        <v>2.3024754777696398E-2</v>
      </c>
      <c r="AN492" s="40">
        <v>-2.43121885820216E-2</v>
      </c>
      <c r="AO492" s="40">
        <v>-2.6140598138582799E-2</v>
      </c>
      <c r="AP492" s="40">
        <v>-1.7140295332716101E-2</v>
      </c>
      <c r="AQ492" s="40">
        <v>-3.10777645373784E-2</v>
      </c>
      <c r="AR492" s="40">
        <v>-1.09405457795114E-3</v>
      </c>
      <c r="AS492" s="40">
        <v>-3.2416781835882598E-2</v>
      </c>
      <c r="AT492" s="40">
        <v>-7.5479952401431405E-2</v>
      </c>
      <c r="AU492" s="40">
        <v>0.59618953492344395</v>
      </c>
      <c r="AV492" s="40">
        <v>0.79935480521996305</v>
      </c>
      <c r="AW492" s="40">
        <v>0.87908382253018602</v>
      </c>
      <c r="AX492" s="40">
        <v>0.86211232645866998</v>
      </c>
      <c r="AY492" s="40">
        <v>0.41565157949244402</v>
      </c>
      <c r="AZ492" s="40">
        <v>-0.603394330780335</v>
      </c>
      <c r="BA492" s="40">
        <v>-0.56258472730404696</v>
      </c>
      <c r="BB492" s="40">
        <v>-0.34897450788946199</v>
      </c>
      <c r="BC492" s="40">
        <v>-0.21870494249587399</v>
      </c>
      <c r="BD492" s="40">
        <v>-0.109774940501027</v>
      </c>
      <c r="BE492" s="40">
        <v>4.7255741822301703E-2</v>
      </c>
      <c r="BF492" s="40">
        <v>4.4367808817194397E-2</v>
      </c>
      <c r="BG492" s="40">
        <v>1.03857410586485E-2</v>
      </c>
      <c r="BH492" s="40">
        <v>1.97683809469021E-2</v>
      </c>
      <c r="BI492" s="40">
        <v>2.0028644602072099E-2</v>
      </c>
      <c r="BJ492" s="40">
        <v>1.3328538746606E-2</v>
      </c>
      <c r="BK492" s="40">
        <v>3.4073915993264897E-2</v>
      </c>
      <c r="BL492" s="40">
        <v>-1.1947067111232199E-2</v>
      </c>
      <c r="BM492" s="40">
        <v>-1.30128683791568E-2</v>
      </c>
      <c r="BN492" s="40">
        <v>-1.4912271608194999E-4</v>
      </c>
      <c r="BO492" s="40">
        <v>-1.44100879755203E-2</v>
      </c>
      <c r="BP492" s="40">
        <v>9.0097569560756204E-3</v>
      </c>
      <c r="BQ492" s="40">
        <v>-2.2128404328392502E-2</v>
      </c>
      <c r="BR492" s="40">
        <v>-5.6786751054966299E-2</v>
      </c>
      <c r="BS492" s="40">
        <v>0.63198932459298396</v>
      </c>
      <c r="BT492" s="40">
        <v>0.85020620152410598</v>
      </c>
      <c r="BU492" s="40">
        <v>0.93452218196851899</v>
      </c>
      <c r="BV492" s="40">
        <v>0.91153860442447598</v>
      </c>
      <c r="BW492" s="40">
        <v>0.47106495665364101</v>
      </c>
      <c r="BX492" s="40">
        <v>-0.55157642267737494</v>
      </c>
      <c r="BY492" s="40">
        <v>-0.52039590788086099</v>
      </c>
      <c r="BZ492" s="40">
        <v>-0.312892187461493</v>
      </c>
      <c r="CA492" s="40">
        <v>-0.18225431341726001</v>
      </c>
      <c r="CB492" s="40">
        <v>-8.2443386452840703E-2</v>
      </c>
      <c r="CC492" s="40">
        <v>5.6369087959240997E-2</v>
      </c>
      <c r="CD492" s="40">
        <v>5.3945951722318801E-2</v>
      </c>
      <c r="CE492" s="40">
        <v>1.6261635098609201E-2</v>
      </c>
      <c r="CF492" s="40">
        <v>2.4234272276456598E-2</v>
      </c>
      <c r="CG492" s="40">
        <v>2.5467910985174501E-2</v>
      </c>
      <c r="CH492" s="40">
        <v>2.1160161314311501E-2</v>
      </c>
      <c r="CI492" s="40">
        <v>4.1726531392439002E-2</v>
      </c>
      <c r="CJ492" s="40">
        <v>-3.3830216480624201E-3</v>
      </c>
      <c r="CK492" s="40">
        <v>-3.9206427383881104E-3</v>
      </c>
      <c r="CL492" s="40">
        <v>1.1618911678498999E-2</v>
      </c>
      <c r="CM492" s="40">
        <v>-2.86610596302102E-3</v>
      </c>
      <c r="CN492" s="40">
        <v>1.6007626045604299E-2</v>
      </c>
      <c r="CO492" s="40">
        <v>-1.50027054078808E-2</v>
      </c>
      <c r="CP492" s="40">
        <v>-4.3839896746943698E-2</v>
      </c>
      <c r="CQ492" s="40">
        <v>0.65678414986228095</v>
      </c>
      <c r="CR492" s="40">
        <v>0.88542572369727002</v>
      </c>
      <c r="CS492" s="40">
        <v>0.97291862083529501</v>
      </c>
      <c r="CT492" s="40">
        <v>0.94577109397780401</v>
      </c>
      <c r="CU492" s="40">
        <v>0.50944409287137604</v>
      </c>
      <c r="CV492" s="40">
        <v>-0.51568749737660602</v>
      </c>
      <c r="CW492" s="40">
        <v>-0.49117606006689801</v>
      </c>
      <c r="CX492" s="40">
        <v>-0.28790168224957402</v>
      </c>
      <c r="CY492" s="40">
        <v>-0.157008718755871</v>
      </c>
      <c r="CZ492" s="40">
        <v>-6.3513635378361105E-2</v>
      </c>
      <c r="DA492" s="40">
        <v>6.5482434096180403E-2</v>
      </c>
      <c r="DB492" s="40">
        <v>6.3524094627443101E-2</v>
      </c>
      <c r="DC492" s="40">
        <v>2.2137529138569801E-2</v>
      </c>
      <c r="DD492" s="40">
        <v>2.87001636060112E-2</v>
      </c>
      <c r="DE492" s="40">
        <v>3.09071773682769E-2</v>
      </c>
      <c r="DF492" s="40">
        <v>2.8991783882017001E-2</v>
      </c>
      <c r="DG492" s="40">
        <v>4.93791467916131E-2</v>
      </c>
      <c r="DH492" s="40">
        <v>5.18102381510736E-3</v>
      </c>
      <c r="DI492" s="40">
        <v>5.1715829023806E-3</v>
      </c>
      <c r="DJ492" s="40">
        <v>2.3386946073079899E-2</v>
      </c>
      <c r="DK492" s="40">
        <v>8.6778760494782906E-3</v>
      </c>
      <c r="DL492" s="40">
        <v>2.3005495135132899E-2</v>
      </c>
      <c r="DM492" s="40">
        <v>-7.8770064873692307E-3</v>
      </c>
      <c r="DN492" s="40">
        <v>-3.0893042438920999E-2</v>
      </c>
      <c r="DO492" s="40">
        <v>0.68157897513157695</v>
      </c>
      <c r="DP492" s="40">
        <v>0.92064524587043495</v>
      </c>
      <c r="DQ492" s="40">
        <v>1.0113150597020699</v>
      </c>
      <c r="DR492" s="40">
        <v>0.98000358353113204</v>
      </c>
      <c r="DS492" s="40">
        <v>0.54782322908911196</v>
      </c>
      <c r="DT492" s="40">
        <v>-0.47979857207583698</v>
      </c>
      <c r="DU492" s="40">
        <v>-0.46195621225293498</v>
      </c>
      <c r="DV492" s="40">
        <v>-0.26291117703765399</v>
      </c>
      <c r="DW492" s="40">
        <v>-0.13176312409448199</v>
      </c>
      <c r="DX492" s="40">
        <v>-4.4583884303881501E-2</v>
      </c>
      <c r="DY492" s="40">
        <v>7.8640658497629995E-2</v>
      </c>
      <c r="DZ492" s="40">
        <v>7.7353411741157604E-2</v>
      </c>
      <c r="EA492" s="40">
        <v>3.06213868978569E-2</v>
      </c>
      <c r="EB492" s="40">
        <v>3.5148201394083402E-2</v>
      </c>
      <c r="EC492" s="40">
        <v>3.8760614138117301E-2</v>
      </c>
      <c r="ED492" s="40">
        <v>4.0299403018267101E-2</v>
      </c>
      <c r="EE492" s="40">
        <v>6.0428308007181603E-2</v>
      </c>
      <c r="EF492" s="40">
        <v>1.7546145285896798E-2</v>
      </c>
      <c r="EG492" s="40">
        <v>1.8299312661806601E-2</v>
      </c>
      <c r="EH492" s="40">
        <v>4.0378118689714103E-2</v>
      </c>
      <c r="EI492" s="40">
        <v>2.5345552611336399E-2</v>
      </c>
      <c r="EJ492" s="40">
        <v>3.3109306669159698E-2</v>
      </c>
      <c r="EK492" s="40">
        <v>2.4113710201209299E-3</v>
      </c>
      <c r="EL492" s="40">
        <v>-1.2199841092456001E-2</v>
      </c>
      <c r="EM492" s="40">
        <v>0.71737876480111695</v>
      </c>
      <c r="EN492" s="40">
        <v>0.97149664217457798</v>
      </c>
      <c r="EO492" s="40">
        <v>1.0667534191404</v>
      </c>
      <c r="EP492" s="40">
        <v>1.0294298614969399</v>
      </c>
      <c r="EQ492" s="40">
        <v>0.60323660625030895</v>
      </c>
      <c r="ER492" s="40">
        <v>-0.42798066397287698</v>
      </c>
      <c r="ES492" s="40">
        <v>-0.41976739282974801</v>
      </c>
      <c r="ET492" s="40">
        <v>-0.22682885660968499</v>
      </c>
      <c r="EU492" s="40">
        <v>-9.5312495015867901E-2</v>
      </c>
      <c r="EV492" s="40">
        <v>-1.72523302556956E-2</v>
      </c>
      <c r="EW492" s="40">
        <v>79.3921648116754</v>
      </c>
      <c r="EX492" s="40">
        <v>78.299845212648293</v>
      </c>
      <c r="EY492" s="40">
        <v>76.8921648116754</v>
      </c>
      <c r="EZ492" s="40">
        <v>74.0768040097295</v>
      </c>
      <c r="FA492" s="40">
        <v>72.353762806810593</v>
      </c>
      <c r="FB492" s="40">
        <v>71.984484410702393</v>
      </c>
      <c r="FC492" s="40">
        <v>71.169123608756493</v>
      </c>
      <c r="FD492" s="40">
        <v>72.353762806810593</v>
      </c>
      <c r="FE492" s="40">
        <v>74.3692783961082</v>
      </c>
      <c r="FF492" s="40">
        <v>78.200154787351707</v>
      </c>
      <c r="FG492" s="40">
        <v>83.2924743863787</v>
      </c>
      <c r="FH492" s="40">
        <v>86.7924743863787</v>
      </c>
      <c r="FI492" s="40">
        <v>90.1078351883246</v>
      </c>
      <c r="FJ492" s="40">
        <v>92.830876391243507</v>
      </c>
      <c r="FK492" s="40">
        <v>95.8692783961082</v>
      </c>
      <c r="FL492" s="40">
        <v>97.8153608019459</v>
      </c>
      <c r="FM492" s="40">
        <v>98.6307216038918</v>
      </c>
      <c r="FN492" s="40">
        <v>99.4460824058377</v>
      </c>
      <c r="FO492" s="40">
        <v>97.1307216038918</v>
      </c>
      <c r="FP492" s="40">
        <v>92.407680400972893</v>
      </c>
      <c r="FQ492" s="40">
        <v>87.592319599027107</v>
      </c>
      <c r="FR492" s="40">
        <v>83.276958797081207</v>
      </c>
      <c r="FS492" s="40">
        <v>81.776958797081207</v>
      </c>
      <c r="FT492" s="40">
        <v>79.907680400972893</v>
      </c>
      <c r="FU492" s="40">
        <v>3.9459089677494397E-2</v>
      </c>
      <c r="FV492" s="40">
        <v>0</v>
      </c>
      <c r="FW492" s="40">
        <v>0</v>
      </c>
      <c r="FX492" s="41">
        <v>1</v>
      </c>
      <c r="FY492" s="22"/>
      <c r="FZ492" s="22"/>
    </row>
    <row r="493" spans="1:182" x14ac:dyDescent="0.2">
      <c r="A493" t="s">
        <v>42</v>
      </c>
      <c r="B493" t="s">
        <v>58</v>
      </c>
      <c r="C493" t="s">
        <v>3</v>
      </c>
      <c r="D493" t="s">
        <v>41</v>
      </c>
      <c r="E493" t="s">
        <v>77</v>
      </c>
      <c r="F493" s="22" t="s">
        <v>1</v>
      </c>
      <c r="G493" s="35">
        <v>43703</v>
      </c>
      <c r="H493" s="40">
        <v>3868</v>
      </c>
      <c r="I493" s="40">
        <v>4.3636487309182899</v>
      </c>
      <c r="J493" s="40">
        <v>3.8094222033141101</v>
      </c>
      <c r="K493" s="40">
        <v>3.3852867294698101</v>
      </c>
      <c r="L493" s="40">
        <v>3.0594653412356498</v>
      </c>
      <c r="M493" s="40">
        <v>2.9211561677497002</v>
      </c>
      <c r="N493" s="40">
        <v>2.99215542520328</v>
      </c>
      <c r="O493" s="40">
        <v>3.23160013448735</v>
      </c>
      <c r="P493" s="40">
        <v>3.3888814026937699</v>
      </c>
      <c r="Q493" s="40">
        <v>3.6305114244735601</v>
      </c>
      <c r="R493" s="40">
        <v>3.9419530945025301</v>
      </c>
      <c r="S493" s="40">
        <v>4.4181178476765099</v>
      </c>
      <c r="T493" s="40">
        <v>5.0921883622884296</v>
      </c>
      <c r="U493" s="40">
        <v>5.8078127798360502</v>
      </c>
      <c r="V493" s="40">
        <v>6.5078190814322303</v>
      </c>
      <c r="W493" s="40">
        <v>7.2883076423487303</v>
      </c>
      <c r="X493" s="40">
        <v>8.3686925889024</v>
      </c>
      <c r="Y493" s="40">
        <v>9.2573340226975507</v>
      </c>
      <c r="Z493" s="40">
        <v>10.236819685802001</v>
      </c>
      <c r="AA493" s="40">
        <v>9.8864036844113894</v>
      </c>
      <c r="AB493" s="40">
        <v>8.9424832981143894</v>
      </c>
      <c r="AC493" s="40">
        <v>8.2425748232690896</v>
      </c>
      <c r="AD493" s="40">
        <v>7.4020687900864299</v>
      </c>
      <c r="AE493" s="40">
        <v>6.3302154320383597</v>
      </c>
      <c r="AF493" s="40">
        <v>5.2836199319972703</v>
      </c>
      <c r="AG493" s="40">
        <v>-7.7703229307086504E-3</v>
      </c>
      <c r="AH493" s="40">
        <v>4.8386619333084004E-3</v>
      </c>
      <c r="AI493" s="40">
        <v>1.13561954807491E-2</v>
      </c>
      <c r="AJ493" s="40">
        <v>1.9511582332082399E-2</v>
      </c>
      <c r="AK493" s="40">
        <v>-7.8163507771570693E-3</v>
      </c>
      <c r="AL493" s="40">
        <v>-2.6077069169515001E-2</v>
      </c>
      <c r="AM493" s="40">
        <v>2.71394950563437E-2</v>
      </c>
      <c r="AN493" s="40">
        <v>-5.15262738237059E-2</v>
      </c>
      <c r="AO493" s="40">
        <v>-2.2326911758431101E-2</v>
      </c>
      <c r="AP493" s="40">
        <v>-2.56493718570153E-2</v>
      </c>
      <c r="AQ493" s="40">
        <v>7.7203656432173404E-3</v>
      </c>
      <c r="AR493" s="40">
        <v>7.3384250727587599E-3</v>
      </c>
      <c r="AS493" s="40">
        <v>-5.8184251753802999E-2</v>
      </c>
      <c r="AT493" s="40">
        <v>-7.5168054634754594E-2</v>
      </c>
      <c r="AU493" s="40">
        <v>0.915373127293167</v>
      </c>
      <c r="AV493" s="40">
        <v>1.1927891697172901</v>
      </c>
      <c r="AW493" s="40">
        <v>1.3253979998874501</v>
      </c>
      <c r="AX493" s="40">
        <v>1.3460937922918901</v>
      </c>
      <c r="AY493" s="40">
        <v>1.04376111362281</v>
      </c>
      <c r="AZ493" s="40">
        <v>-0.25652205219317797</v>
      </c>
      <c r="BA493" s="40">
        <v>-0.42202316476318302</v>
      </c>
      <c r="BB493" s="40">
        <v>-0.24827026995680701</v>
      </c>
      <c r="BC493" s="40">
        <v>-0.17714028003060101</v>
      </c>
      <c r="BD493" s="40">
        <v>-0.10559554907863899</v>
      </c>
      <c r="BE493" s="40">
        <v>2.5651441297094499E-2</v>
      </c>
      <c r="BF493" s="40">
        <v>3.4535303221174998E-2</v>
      </c>
      <c r="BG493" s="40">
        <v>3.6362589773566899E-2</v>
      </c>
      <c r="BH493" s="40">
        <v>4.5999355444037202E-2</v>
      </c>
      <c r="BI493" s="40">
        <v>1.66577464019581E-2</v>
      </c>
      <c r="BJ493" s="40">
        <v>-3.7796087114997001E-3</v>
      </c>
      <c r="BK493" s="40">
        <v>5.47234043440009E-2</v>
      </c>
      <c r="BL493" s="40">
        <v>-1.71601296218311E-2</v>
      </c>
      <c r="BM493" s="40">
        <v>5.7964541301315396E-3</v>
      </c>
      <c r="BN493" s="40">
        <v>8.2268704974123308E-3</v>
      </c>
      <c r="BO493" s="40">
        <v>3.6215850712754301E-2</v>
      </c>
      <c r="BP493" s="40">
        <v>2.2531888373904799E-2</v>
      </c>
      <c r="BQ493" s="40">
        <v>-4.2975997826962299E-2</v>
      </c>
      <c r="BR493" s="40">
        <v>-2.8664358522260899E-2</v>
      </c>
      <c r="BS493" s="40">
        <v>0.97754277847411997</v>
      </c>
      <c r="BT493" s="40">
        <v>1.28846751340401</v>
      </c>
      <c r="BU493" s="40">
        <v>1.4165498530826299</v>
      </c>
      <c r="BV493" s="40">
        <v>1.4435210464330499</v>
      </c>
      <c r="BW493" s="40">
        <v>1.12481923979012</v>
      </c>
      <c r="BX493" s="40">
        <v>-0.17997757278201401</v>
      </c>
      <c r="BY493" s="40">
        <v>-0.37238611475641697</v>
      </c>
      <c r="BZ493" s="40">
        <v>-0.19362645592854499</v>
      </c>
      <c r="CA493" s="40">
        <v>-0.128163245606667</v>
      </c>
      <c r="CB493" s="40">
        <v>-5.6682947260963901E-2</v>
      </c>
      <c r="CC493" s="40">
        <v>4.8799253389552197E-2</v>
      </c>
      <c r="CD493" s="40">
        <v>5.5103106513163101E-2</v>
      </c>
      <c r="CE493" s="40">
        <v>5.3681942284542997E-2</v>
      </c>
      <c r="CF493" s="40">
        <v>6.4344706412467603E-2</v>
      </c>
      <c r="CG493" s="40">
        <v>3.36084315535045E-2</v>
      </c>
      <c r="CH493" s="40">
        <v>1.1663544477636199E-2</v>
      </c>
      <c r="CI493" s="40">
        <v>7.3827935888596097E-2</v>
      </c>
      <c r="CJ493" s="40">
        <v>6.6417571638322896E-3</v>
      </c>
      <c r="CK493" s="40">
        <v>2.52746116731833E-2</v>
      </c>
      <c r="CL493" s="40">
        <v>3.1689452755907101E-2</v>
      </c>
      <c r="CM493" s="40">
        <v>5.5951736866973398E-2</v>
      </c>
      <c r="CN493" s="40">
        <v>3.30548347728866E-2</v>
      </c>
      <c r="CO493" s="40">
        <v>-3.2442807485680701E-2</v>
      </c>
      <c r="CP493" s="40">
        <v>3.5439597424364402E-3</v>
      </c>
      <c r="CQ493" s="40">
        <v>1.0206012894965</v>
      </c>
      <c r="CR493" s="40">
        <v>1.3547340427793599</v>
      </c>
      <c r="CS493" s="40">
        <v>1.4796813489324501</v>
      </c>
      <c r="CT493" s="40">
        <v>1.5109988658614999</v>
      </c>
      <c r="CU493" s="40">
        <v>1.1809598510486601</v>
      </c>
      <c r="CV493" s="40">
        <v>-0.126963099516995</v>
      </c>
      <c r="CW493" s="40">
        <v>-0.33800764512958897</v>
      </c>
      <c r="CX493" s="40">
        <v>-0.15578031679238299</v>
      </c>
      <c r="CY493" s="40">
        <v>-9.4241900761921696E-2</v>
      </c>
      <c r="CZ493" s="40">
        <v>-2.28062282430351E-2</v>
      </c>
      <c r="DA493" s="40">
        <v>7.1947065482010006E-2</v>
      </c>
      <c r="DB493" s="40">
        <v>7.5670909805151204E-2</v>
      </c>
      <c r="DC493" s="40">
        <v>7.1001294795519199E-2</v>
      </c>
      <c r="DD493" s="40">
        <v>8.2690057380898005E-2</v>
      </c>
      <c r="DE493" s="40">
        <v>5.0559116705050901E-2</v>
      </c>
      <c r="DF493" s="40">
        <v>2.7106697666772001E-2</v>
      </c>
      <c r="DG493" s="40">
        <v>9.2932467433191196E-2</v>
      </c>
      <c r="DH493" s="40">
        <v>3.04436439494956E-2</v>
      </c>
      <c r="DI493" s="40">
        <v>4.4752769216235097E-2</v>
      </c>
      <c r="DJ493" s="40">
        <v>5.5152035014401898E-2</v>
      </c>
      <c r="DK493" s="40">
        <v>7.5687623021192502E-2</v>
      </c>
      <c r="DL493" s="40">
        <v>4.3577781171868397E-2</v>
      </c>
      <c r="DM493" s="40">
        <v>-2.1909617144398999E-2</v>
      </c>
      <c r="DN493" s="40">
        <v>3.5752278007133799E-2</v>
      </c>
      <c r="DO493" s="40">
        <v>1.06365980051888</v>
      </c>
      <c r="DP493" s="40">
        <v>1.4210005721547101</v>
      </c>
      <c r="DQ493" s="40">
        <v>1.54281284478227</v>
      </c>
      <c r="DR493" s="40">
        <v>1.5784766852899399</v>
      </c>
      <c r="DS493" s="40">
        <v>1.23710046230719</v>
      </c>
      <c r="DT493" s="40">
        <v>-7.3948626251976804E-2</v>
      </c>
      <c r="DU493" s="40">
        <v>-0.30362917550276097</v>
      </c>
      <c r="DV493" s="40">
        <v>-0.11793417765622199</v>
      </c>
      <c r="DW493" s="40">
        <v>-6.0320555917176798E-2</v>
      </c>
      <c r="DX493" s="40">
        <v>1.10704907748937E-2</v>
      </c>
      <c r="DY493" s="40">
        <v>0.105368829709813</v>
      </c>
      <c r="DZ493" s="40">
        <v>0.105367551093018</v>
      </c>
      <c r="EA493" s="40">
        <v>9.6007689088336998E-2</v>
      </c>
      <c r="EB493" s="40">
        <v>0.109177830492853</v>
      </c>
      <c r="EC493" s="40">
        <v>7.5033213884166006E-2</v>
      </c>
      <c r="ED493" s="40">
        <v>4.9404158124787302E-2</v>
      </c>
      <c r="EE493" s="40">
        <v>0.120516376720848</v>
      </c>
      <c r="EF493" s="40">
        <v>6.4809788151370396E-2</v>
      </c>
      <c r="EG493" s="40">
        <v>7.2876135104797707E-2</v>
      </c>
      <c r="EH493" s="40">
        <v>8.9028277368829498E-2</v>
      </c>
      <c r="EI493" s="40">
        <v>0.104183108090729</v>
      </c>
      <c r="EJ493" s="40">
        <v>5.8771244473014399E-2</v>
      </c>
      <c r="EK493" s="40">
        <v>-6.7013632175583404E-3</v>
      </c>
      <c r="EL493" s="40">
        <v>8.2255974119627401E-2</v>
      </c>
      <c r="EM493" s="40">
        <v>1.1258294516998399</v>
      </c>
      <c r="EN493" s="40">
        <v>1.51667891584143</v>
      </c>
      <c r="EO493" s="40">
        <v>1.63396469797744</v>
      </c>
      <c r="EP493" s="40">
        <v>1.6759039394310999</v>
      </c>
      <c r="EQ493" s="40">
        <v>1.3181585884745</v>
      </c>
      <c r="ER493" s="40">
        <v>2.5958531591874401E-3</v>
      </c>
      <c r="ES493" s="40">
        <v>-0.25399212549599598</v>
      </c>
      <c r="ET493" s="40">
        <v>-6.3290363627959506E-2</v>
      </c>
      <c r="EU493" s="40">
        <v>-1.1343521493242199E-2</v>
      </c>
      <c r="EV493" s="40">
        <v>5.9983092592568898E-2</v>
      </c>
      <c r="EW493" s="40">
        <v>78.924609289016104</v>
      </c>
      <c r="EX493" s="40">
        <v>77.793326729767401</v>
      </c>
      <c r="EY493" s="40">
        <v>76.424609289016104</v>
      </c>
      <c r="EZ493" s="40">
        <v>73.687174407513396</v>
      </c>
      <c r="FA493" s="40">
        <v>72.081022085259406</v>
      </c>
      <c r="FB493" s="40">
        <v>71.555891848264693</v>
      </c>
      <c r="FC493" s="40">
        <v>70.818456966762099</v>
      </c>
      <c r="FD493" s="40">
        <v>72.081022085259406</v>
      </c>
      <c r="FE493" s="40">
        <v>74.525130236994599</v>
      </c>
      <c r="FF493" s="40">
        <v>78.706673270232599</v>
      </c>
      <c r="FG493" s="40">
        <v>83.837955829481302</v>
      </c>
      <c r="FH493" s="40">
        <v>87.337955829481302</v>
      </c>
      <c r="FI493" s="40">
        <v>90.575390710983896</v>
      </c>
      <c r="FJ493" s="40">
        <v>93.181543033237901</v>
      </c>
      <c r="FK493" s="40">
        <v>96.025130236994599</v>
      </c>
      <c r="FL493" s="40">
        <v>97.737434881502693</v>
      </c>
      <c r="FM493" s="40">
        <v>98.474869763005401</v>
      </c>
      <c r="FN493" s="40">
        <v>99.212304644507995</v>
      </c>
      <c r="FO493" s="40">
        <v>96.974869763005401</v>
      </c>
      <c r="FP493" s="40">
        <v>92.368717440751297</v>
      </c>
      <c r="FQ493" s="40">
        <v>87.631282559248703</v>
      </c>
      <c r="FR493" s="40">
        <v>83.393847677745995</v>
      </c>
      <c r="FS493" s="40">
        <v>81.893847677745995</v>
      </c>
      <c r="FT493" s="40">
        <v>79.868717440751297</v>
      </c>
      <c r="FU493" s="40">
        <v>2.9193227524823801E-2</v>
      </c>
      <c r="FV493" s="40">
        <v>0</v>
      </c>
      <c r="FW493" s="40">
        <v>0</v>
      </c>
      <c r="FX493" s="41">
        <v>1</v>
      </c>
      <c r="FY493" s="22"/>
      <c r="FZ493" s="22"/>
    </row>
    <row r="494" spans="1:182" x14ac:dyDescent="0.2">
      <c r="A494" t="s">
        <v>42</v>
      </c>
      <c r="B494" t="s">
        <v>58</v>
      </c>
      <c r="C494" t="s">
        <v>3</v>
      </c>
      <c r="D494" t="s">
        <v>41</v>
      </c>
      <c r="E494" t="s">
        <v>77</v>
      </c>
      <c r="F494" s="22" t="s">
        <v>77</v>
      </c>
      <c r="G494" s="35">
        <v>43703</v>
      </c>
      <c r="H494" s="40">
        <v>2903</v>
      </c>
      <c r="I494" s="40">
        <v>3.4780785823704501</v>
      </c>
      <c r="J494" s="40">
        <v>3.0395684602052802</v>
      </c>
      <c r="K494" s="40">
        <v>2.6890047779158901</v>
      </c>
      <c r="L494" s="40">
        <v>2.4211720630809399</v>
      </c>
      <c r="M494" s="40">
        <v>2.30675268365736</v>
      </c>
      <c r="N494" s="40">
        <v>2.34951514743199</v>
      </c>
      <c r="O494" s="40">
        <v>2.5188355501259299</v>
      </c>
      <c r="P494" s="40">
        <v>2.6299096052019801</v>
      </c>
      <c r="Q494" s="40">
        <v>2.8045265059527602</v>
      </c>
      <c r="R494" s="40">
        <v>3.0357207903707799</v>
      </c>
      <c r="S494" s="40">
        <v>3.40179162284231</v>
      </c>
      <c r="T494" s="40">
        <v>3.9112344233582901</v>
      </c>
      <c r="U494" s="40">
        <v>4.4424882720996397</v>
      </c>
      <c r="V494" s="40">
        <v>4.95583561945016</v>
      </c>
      <c r="W494" s="40">
        <v>5.5053964425394204</v>
      </c>
      <c r="X494" s="40">
        <v>6.2952921892478004</v>
      </c>
      <c r="Y494" s="40">
        <v>6.9961172488871597</v>
      </c>
      <c r="Z494" s="40">
        <v>7.7905853020413698</v>
      </c>
      <c r="AA494" s="40">
        <v>7.5359817374215297</v>
      </c>
      <c r="AB494" s="40">
        <v>6.8113710793885103</v>
      </c>
      <c r="AC494" s="40">
        <v>6.3233127904508999</v>
      </c>
      <c r="AD494" s="40">
        <v>5.7441665726903199</v>
      </c>
      <c r="AE494" s="40">
        <v>4.9641655063117103</v>
      </c>
      <c r="AF494" s="40">
        <v>4.1773827909302499</v>
      </c>
      <c r="AG494" s="40">
        <v>-2.9259467869890501E-2</v>
      </c>
      <c r="AH494" s="40">
        <v>-1.7302038652282199E-2</v>
      </c>
      <c r="AI494" s="40">
        <v>6.29677323623541E-3</v>
      </c>
      <c r="AJ494" s="40">
        <v>1.09328793385819E-2</v>
      </c>
      <c r="AK494" s="40">
        <v>-1.8996552758717301E-2</v>
      </c>
      <c r="AL494" s="40">
        <v>-3.8396942324406401E-2</v>
      </c>
      <c r="AM494" s="40">
        <v>-1.4877900857201301E-2</v>
      </c>
      <c r="AN494" s="40">
        <v>-5.5370692981664901E-2</v>
      </c>
      <c r="AO494" s="40">
        <v>-1.7413078873222399E-2</v>
      </c>
      <c r="AP494" s="40">
        <v>-3.19712601164912E-2</v>
      </c>
      <c r="AQ494" s="40">
        <v>2.6974496866458999E-2</v>
      </c>
      <c r="AR494" s="40">
        <v>-7.8197966040910293E-3</v>
      </c>
      <c r="AS494" s="40">
        <v>-3.8196463237533E-2</v>
      </c>
      <c r="AT494" s="40">
        <v>-2.74783165545496E-2</v>
      </c>
      <c r="AU494" s="40">
        <v>0.51434516366396099</v>
      </c>
      <c r="AV494" s="40">
        <v>0.67295261043169696</v>
      </c>
      <c r="AW494" s="40">
        <v>0.73593399358216405</v>
      </c>
      <c r="AX494" s="40">
        <v>0.78989065085314603</v>
      </c>
      <c r="AY494" s="40">
        <v>0.77908952506833395</v>
      </c>
      <c r="AZ494" s="40">
        <v>0.13062820941270001</v>
      </c>
      <c r="BA494" s="40">
        <v>-0.119957584386475</v>
      </c>
      <c r="BB494" s="40">
        <v>-9.5260895427165496E-2</v>
      </c>
      <c r="BC494" s="40">
        <v>-0.10633519891459101</v>
      </c>
      <c r="BD494" s="40">
        <v>-7.8976807678524705E-2</v>
      </c>
      <c r="BE494" s="40">
        <v>5.4498575681566699E-3</v>
      </c>
      <c r="BF494" s="40">
        <v>1.1747616718033E-2</v>
      </c>
      <c r="BG494" s="40">
        <v>3.30696178544733E-2</v>
      </c>
      <c r="BH494" s="40">
        <v>3.7778061326848501E-2</v>
      </c>
      <c r="BI494" s="40">
        <v>5.4546227410672303E-3</v>
      </c>
      <c r="BJ494" s="40">
        <v>-1.4305838368805101E-2</v>
      </c>
      <c r="BK494" s="40">
        <v>1.5862267489499801E-2</v>
      </c>
      <c r="BL494" s="40">
        <v>-2.5661380264323901E-2</v>
      </c>
      <c r="BM494" s="40">
        <v>6.1335802257130303E-3</v>
      </c>
      <c r="BN494" s="40">
        <v>-5.2003744330933596E-3</v>
      </c>
      <c r="BO494" s="40">
        <v>5.0245443192275502E-2</v>
      </c>
      <c r="BP494" s="40">
        <v>5.7608226562198299E-3</v>
      </c>
      <c r="BQ494" s="40">
        <v>-2.4748068321848699E-2</v>
      </c>
      <c r="BR494" s="40">
        <v>1.02900828150654E-2</v>
      </c>
      <c r="BS494" s="40">
        <v>0.55769024460211802</v>
      </c>
      <c r="BT494" s="40">
        <v>0.72740192738666398</v>
      </c>
      <c r="BU494" s="40">
        <v>0.78886311537276299</v>
      </c>
      <c r="BV494" s="40">
        <v>0.85367565442601601</v>
      </c>
      <c r="BW494" s="40">
        <v>0.82823726708047596</v>
      </c>
      <c r="BX494" s="40">
        <v>0.180944822876594</v>
      </c>
      <c r="BY494" s="40">
        <v>-8.2125922327838705E-2</v>
      </c>
      <c r="BZ494" s="40">
        <v>-4.4116376965118803E-2</v>
      </c>
      <c r="CA494" s="40">
        <v>-6.2205620757105097E-2</v>
      </c>
      <c r="CB494" s="40">
        <v>-3.48957809524486E-2</v>
      </c>
      <c r="CC494" s="40">
        <v>2.9489430632570202E-2</v>
      </c>
      <c r="CD494" s="40">
        <v>3.1867319534418799E-2</v>
      </c>
      <c r="CE494" s="40">
        <v>5.1612408479750703E-2</v>
      </c>
      <c r="CF494" s="40">
        <v>5.63709525942485E-2</v>
      </c>
      <c r="CG494" s="40">
        <v>2.2389432407334899E-2</v>
      </c>
      <c r="CH494" s="40">
        <v>2.3795868428363801E-3</v>
      </c>
      <c r="CI494" s="40">
        <v>3.7152814443571401E-2</v>
      </c>
      <c r="CJ494" s="40">
        <v>-5.0848007788825197E-3</v>
      </c>
      <c r="CK494" s="40">
        <v>2.2441924588153798E-2</v>
      </c>
      <c r="CL494" s="40">
        <v>1.33410594398813E-2</v>
      </c>
      <c r="CM494" s="40">
        <v>6.6362829727949699E-2</v>
      </c>
      <c r="CN494" s="40">
        <v>1.51667181856777E-2</v>
      </c>
      <c r="CO494" s="40">
        <v>-1.54337509706882E-2</v>
      </c>
      <c r="CP494" s="40">
        <v>3.6448361165717702E-2</v>
      </c>
      <c r="CQ494" s="40">
        <v>0.58771091561906397</v>
      </c>
      <c r="CR494" s="40">
        <v>0.76511335844235095</v>
      </c>
      <c r="CS494" s="40">
        <v>0.82552166388853399</v>
      </c>
      <c r="CT494" s="40">
        <v>0.89785295359424</v>
      </c>
      <c r="CU494" s="40">
        <v>0.86227684348079203</v>
      </c>
      <c r="CV494" s="40">
        <v>0.215793956083695</v>
      </c>
      <c r="CW494" s="40">
        <v>-5.5923828431485502E-2</v>
      </c>
      <c r="CX494" s="40">
        <v>-8.6938392783191404E-3</v>
      </c>
      <c r="CY494" s="40">
        <v>-3.1641609355842003E-2</v>
      </c>
      <c r="CZ494" s="40">
        <v>-4.3653961246789101E-3</v>
      </c>
      <c r="DA494" s="40">
        <v>5.3529003696983803E-2</v>
      </c>
      <c r="DB494" s="40">
        <v>5.1987022350804601E-2</v>
      </c>
      <c r="DC494" s="40">
        <v>7.0155199105028099E-2</v>
      </c>
      <c r="DD494" s="40">
        <v>7.4963843861648602E-2</v>
      </c>
      <c r="DE494" s="40">
        <v>3.9324242073602501E-2</v>
      </c>
      <c r="DF494" s="40">
        <v>1.9065012054477901E-2</v>
      </c>
      <c r="DG494" s="40">
        <v>5.8443361397643001E-2</v>
      </c>
      <c r="DH494" s="40">
        <v>1.5491778706558899E-2</v>
      </c>
      <c r="DI494" s="40">
        <v>3.87502689505946E-2</v>
      </c>
      <c r="DJ494" s="40">
        <v>3.1882493312855899E-2</v>
      </c>
      <c r="DK494" s="40">
        <v>8.2480216263623896E-2</v>
      </c>
      <c r="DL494" s="40">
        <v>2.45726137151355E-2</v>
      </c>
      <c r="DM494" s="40">
        <v>-6.1194336195276597E-3</v>
      </c>
      <c r="DN494" s="40">
        <v>6.2606639516369994E-2</v>
      </c>
      <c r="DO494" s="40">
        <v>0.61773158663601102</v>
      </c>
      <c r="DP494" s="40">
        <v>0.80282478949803804</v>
      </c>
      <c r="DQ494" s="40">
        <v>0.86218021240430498</v>
      </c>
      <c r="DR494" s="40">
        <v>0.94203025276246499</v>
      </c>
      <c r="DS494" s="40">
        <v>0.896316419881108</v>
      </c>
      <c r="DT494" s="40">
        <v>0.25064308929079598</v>
      </c>
      <c r="DU494" s="40">
        <v>-2.9721734535132299E-2</v>
      </c>
      <c r="DV494" s="40">
        <v>2.6728698408480599E-2</v>
      </c>
      <c r="DW494" s="40">
        <v>-1.07759795457902E-3</v>
      </c>
      <c r="DX494" s="40">
        <v>2.6164988703090801E-2</v>
      </c>
      <c r="DY494" s="40">
        <v>8.8238329135030893E-2</v>
      </c>
      <c r="DZ494" s="40">
        <v>8.1036677721119804E-2</v>
      </c>
      <c r="EA494" s="40">
        <v>9.6928043723265994E-2</v>
      </c>
      <c r="EB494" s="40">
        <v>0.101809025849915</v>
      </c>
      <c r="EC494" s="40">
        <v>6.3775417573387103E-2</v>
      </c>
      <c r="ED494" s="40">
        <v>4.3156116010079203E-2</v>
      </c>
      <c r="EE494" s="40">
        <v>8.9183529744344098E-2</v>
      </c>
      <c r="EF494" s="40">
        <v>4.52010914238999E-2</v>
      </c>
      <c r="EG494" s="40">
        <v>6.2296928049530097E-2</v>
      </c>
      <c r="EH494" s="40">
        <v>5.8653378996253697E-2</v>
      </c>
      <c r="EI494" s="40">
        <v>0.10575116258944001</v>
      </c>
      <c r="EJ494" s="40">
        <v>3.8153232975446399E-2</v>
      </c>
      <c r="EK494" s="40">
        <v>7.3289612961566202E-3</v>
      </c>
      <c r="EL494" s="40">
        <v>0.10037503888598499</v>
      </c>
      <c r="EM494" s="40">
        <v>0.66107666757416705</v>
      </c>
      <c r="EN494" s="40">
        <v>0.85727410645300495</v>
      </c>
      <c r="EO494" s="40">
        <v>0.91510933419490403</v>
      </c>
      <c r="EP494" s="40">
        <v>1.00581525633534</v>
      </c>
      <c r="EQ494" s="40">
        <v>0.94546416189325</v>
      </c>
      <c r="ER494" s="40">
        <v>0.30095970275468997</v>
      </c>
      <c r="ES494" s="40">
        <v>8.1099275235040208E-3</v>
      </c>
      <c r="ET494" s="40">
        <v>7.7873216870527298E-2</v>
      </c>
      <c r="EU494" s="40">
        <v>4.3051980202906397E-2</v>
      </c>
      <c r="EV494" s="40">
        <v>7.0246015429166905E-2</v>
      </c>
      <c r="EW494" s="40">
        <v>78.878432589903994</v>
      </c>
      <c r="EX494" s="40">
        <v>77.743301972395997</v>
      </c>
      <c r="EY494" s="40">
        <v>76.378432589903994</v>
      </c>
      <c r="EZ494" s="40">
        <v>73.648693824920002</v>
      </c>
      <c r="FA494" s="40">
        <v>72.054085677443993</v>
      </c>
      <c r="FB494" s="40">
        <v>71.513563207412005</v>
      </c>
      <c r="FC494" s="40">
        <v>70.783824442427999</v>
      </c>
      <c r="FD494" s="40">
        <v>72.054085677443993</v>
      </c>
      <c r="FE494" s="40">
        <v>74.540522470032002</v>
      </c>
      <c r="FF494" s="40">
        <v>78.756698027604003</v>
      </c>
      <c r="FG494" s="40">
        <v>83.891828645112</v>
      </c>
      <c r="FH494" s="40">
        <v>87.391828645112</v>
      </c>
      <c r="FI494" s="40">
        <v>90.621567410096006</v>
      </c>
      <c r="FJ494" s="40">
        <v>93.216175557572001</v>
      </c>
      <c r="FK494" s="40">
        <v>96.040522470032002</v>
      </c>
      <c r="FL494" s="40">
        <v>97.729738764984006</v>
      </c>
      <c r="FM494" s="40">
        <v>98.459477529967998</v>
      </c>
      <c r="FN494" s="40">
        <v>99.189216294952004</v>
      </c>
      <c r="FO494" s="40">
        <v>96.959477529967998</v>
      </c>
      <c r="FP494" s="40">
        <v>92.364869382492003</v>
      </c>
      <c r="FQ494" s="40">
        <v>87.635130617507997</v>
      </c>
      <c r="FR494" s="40">
        <v>83.405391852524005</v>
      </c>
      <c r="FS494" s="40">
        <v>81.905391852524005</v>
      </c>
      <c r="FT494" s="40">
        <v>79.864869382492003</v>
      </c>
      <c r="FU494" s="40">
        <v>2.39904572298613E-2</v>
      </c>
      <c r="FV494" s="40">
        <v>0</v>
      </c>
      <c r="FW494" s="40">
        <v>0</v>
      </c>
      <c r="FX494" s="41">
        <v>1</v>
      </c>
      <c r="FY494" s="22"/>
      <c r="FZ494" s="22"/>
    </row>
    <row r="495" spans="1:182" x14ac:dyDescent="0.2">
      <c r="A495" t="s">
        <v>42</v>
      </c>
      <c r="B495" t="s">
        <v>58</v>
      </c>
      <c r="C495" t="s">
        <v>3</v>
      </c>
      <c r="D495" t="s">
        <v>41</v>
      </c>
      <c r="E495" t="s">
        <v>77</v>
      </c>
      <c r="F495" s="22" t="s">
        <v>78</v>
      </c>
      <c r="G495" s="35">
        <v>43703</v>
      </c>
      <c r="H495" s="40">
        <v>965</v>
      </c>
      <c r="I495" s="40">
        <v>0.91025338063870398</v>
      </c>
      <c r="J495" s="40">
        <v>0.788498155162632</v>
      </c>
      <c r="K495" s="40">
        <v>0.70918112586883897</v>
      </c>
      <c r="L495" s="40">
        <v>0.64626230097235304</v>
      </c>
      <c r="M495" s="40">
        <v>0.61947668628524999</v>
      </c>
      <c r="N495" s="40">
        <v>0.64643817370253398</v>
      </c>
      <c r="O495" s="40">
        <v>0.71605654608450198</v>
      </c>
      <c r="P495" s="40">
        <v>0.76483637363647505</v>
      </c>
      <c r="Q495" s="40">
        <v>0.82865387002169</v>
      </c>
      <c r="R495" s="40">
        <v>0.91092772619777096</v>
      </c>
      <c r="S495" s="40">
        <v>1.02535741398741</v>
      </c>
      <c r="T495" s="40">
        <v>1.1924117733702</v>
      </c>
      <c r="U495" s="40">
        <v>1.3763293218874499</v>
      </c>
      <c r="V495" s="40">
        <v>1.5608675035937101</v>
      </c>
      <c r="W495" s="40">
        <v>1.78814118005857</v>
      </c>
      <c r="X495" s="40">
        <v>2.0766232352299201</v>
      </c>
      <c r="Y495" s="40">
        <v>2.2666234675232801</v>
      </c>
      <c r="Z495" s="40">
        <v>2.45728989527165</v>
      </c>
      <c r="AA495" s="40">
        <v>2.36229690758308</v>
      </c>
      <c r="AB495" s="40">
        <v>2.1394849606444102</v>
      </c>
      <c r="AC495" s="40">
        <v>1.9314752233768699</v>
      </c>
      <c r="AD495" s="40">
        <v>1.6721946270243599</v>
      </c>
      <c r="AE495" s="40">
        <v>1.38420468842096</v>
      </c>
      <c r="AF495" s="40">
        <v>1.12629828438258</v>
      </c>
      <c r="AG495" s="40">
        <v>2.6014676925338702E-3</v>
      </c>
      <c r="AH495" s="40">
        <v>1.15190222970176E-2</v>
      </c>
      <c r="AI495" s="40">
        <v>-6.1294458742057996E-3</v>
      </c>
      <c r="AJ495" s="40">
        <v>-3.6573978374764499E-3</v>
      </c>
      <c r="AK495" s="40">
        <v>-4.9861055189569401E-3</v>
      </c>
      <c r="AL495" s="40">
        <v>-8.6192926504697707E-3</v>
      </c>
      <c r="AM495" s="40">
        <v>1.45529877801057E-2</v>
      </c>
      <c r="AN495" s="40">
        <v>-8.6549706250769708E-3</v>
      </c>
      <c r="AO495" s="40">
        <v>-1.38092411304781E-2</v>
      </c>
      <c r="AP495" s="40">
        <v>-3.62449558656102E-3</v>
      </c>
      <c r="AQ495" s="40">
        <v>-3.0154791522271102E-2</v>
      </c>
      <c r="AR495" s="40">
        <v>6.7900159376458403E-3</v>
      </c>
      <c r="AS495" s="40">
        <v>-2.6630902790818499E-2</v>
      </c>
      <c r="AT495" s="40">
        <v>-6.1607216919803198E-2</v>
      </c>
      <c r="AU495" s="40">
        <v>0.36070010608729702</v>
      </c>
      <c r="AV495" s="40">
        <v>0.47557103796719302</v>
      </c>
      <c r="AW495" s="40">
        <v>0.54682552079362801</v>
      </c>
      <c r="AX495" s="40">
        <v>0.52815930792787902</v>
      </c>
      <c r="AY495" s="40">
        <v>0.25757161699076597</v>
      </c>
      <c r="AZ495" s="40">
        <v>-0.36614120675003697</v>
      </c>
      <c r="BA495" s="40">
        <v>-0.31188650836778298</v>
      </c>
      <c r="BB495" s="40">
        <v>-0.18068765090606301</v>
      </c>
      <c r="BC495" s="40">
        <v>-0.104267672762477</v>
      </c>
      <c r="BD495" s="40">
        <v>-4.6402902066292703E-2</v>
      </c>
      <c r="BE495" s="40">
        <v>1.44982536507387E-2</v>
      </c>
      <c r="BF495" s="40">
        <v>1.92436262765735E-2</v>
      </c>
      <c r="BG495" s="40">
        <v>-7.2050360190166398E-4</v>
      </c>
      <c r="BH495" s="40">
        <v>1.84538236593073E-3</v>
      </c>
      <c r="BI495" s="40">
        <v>1.6716969175288199E-3</v>
      </c>
      <c r="BJ495" s="40">
        <v>-1.14036476987309E-3</v>
      </c>
      <c r="BK495" s="40">
        <v>2.34688888290338E-2</v>
      </c>
      <c r="BL495" s="40">
        <v>1.92132409137119E-5</v>
      </c>
      <c r="BM495" s="40">
        <v>-5.8147787750846298E-3</v>
      </c>
      <c r="BN495" s="40">
        <v>8.1738235943503296E-3</v>
      </c>
      <c r="BO495" s="40">
        <v>-1.7393149700247901E-2</v>
      </c>
      <c r="BP495" s="40">
        <v>1.27939304261852E-2</v>
      </c>
      <c r="BQ495" s="40">
        <v>-2.04583444310459E-2</v>
      </c>
      <c r="BR495" s="40">
        <v>-4.3857361476676598E-2</v>
      </c>
      <c r="BS495" s="40">
        <v>0.38743550042331998</v>
      </c>
      <c r="BT495" s="40">
        <v>0.52221936418030002</v>
      </c>
      <c r="BU495" s="40">
        <v>0.58937478490186801</v>
      </c>
      <c r="BV495" s="40">
        <v>0.56416308408609706</v>
      </c>
      <c r="BW495" s="40">
        <v>0.29359058470307497</v>
      </c>
      <c r="BX495" s="40">
        <v>-0.33204814904735502</v>
      </c>
      <c r="BY495" s="40">
        <v>-0.28192193690563799</v>
      </c>
      <c r="BZ495" s="40">
        <v>-0.15487843368135601</v>
      </c>
      <c r="CA495" s="40">
        <v>-7.7722079285601098E-2</v>
      </c>
      <c r="CB495" s="40">
        <v>-2.7876618518306601E-2</v>
      </c>
      <c r="CC495" s="40">
        <v>2.2737931364568899E-2</v>
      </c>
      <c r="CD495" s="40">
        <v>2.45936634615843E-2</v>
      </c>
      <c r="CE495" s="40">
        <v>3.0257133387974399E-3</v>
      </c>
      <c r="CF495" s="40">
        <v>5.6565911718561299E-3</v>
      </c>
      <c r="CG495" s="40">
        <v>6.2828706035748198E-3</v>
      </c>
      <c r="CH495" s="40">
        <v>4.0395178973942998E-3</v>
      </c>
      <c r="CI495" s="40">
        <v>2.9644014735279198E-2</v>
      </c>
      <c r="CJ495" s="40">
        <v>6.0269265625925101E-3</v>
      </c>
      <c r="CK495" s="40">
        <v>-2.7783850103019799E-4</v>
      </c>
      <c r="CL495" s="40">
        <v>1.6345303518183401E-2</v>
      </c>
      <c r="CM495" s="40">
        <v>-8.5544754497216807E-3</v>
      </c>
      <c r="CN495" s="40">
        <v>1.6952223311402701E-2</v>
      </c>
      <c r="CO495" s="40">
        <v>-1.6183249314346899E-2</v>
      </c>
      <c r="CP495" s="40">
        <v>-3.15638656676199E-2</v>
      </c>
      <c r="CQ495" s="40">
        <v>0.40595235309722</v>
      </c>
      <c r="CR495" s="40">
        <v>0.55452785281210004</v>
      </c>
      <c r="CS495" s="40">
        <v>0.61884427560668698</v>
      </c>
      <c r="CT495" s="40">
        <v>0.58909918977605402</v>
      </c>
      <c r="CU495" s="40">
        <v>0.31853721201711799</v>
      </c>
      <c r="CV495" s="40">
        <v>-0.30843540113913698</v>
      </c>
      <c r="CW495" s="40">
        <v>-0.26116856599113197</v>
      </c>
      <c r="CX495" s="40">
        <v>-0.137003048453368</v>
      </c>
      <c r="CY495" s="40">
        <v>-5.9336682108562598E-2</v>
      </c>
      <c r="CZ495" s="40">
        <v>-1.5045370969033901E-2</v>
      </c>
      <c r="DA495" s="40">
        <v>3.0977609078398999E-2</v>
      </c>
      <c r="DB495" s="40">
        <v>2.9943700646595101E-2</v>
      </c>
      <c r="DC495" s="40">
        <v>6.7719302794965403E-3</v>
      </c>
      <c r="DD495" s="40">
        <v>9.4677999777815196E-3</v>
      </c>
      <c r="DE495" s="40">
        <v>1.08940442896208E-2</v>
      </c>
      <c r="DF495" s="40">
        <v>9.2194005646617002E-3</v>
      </c>
      <c r="DG495" s="40">
        <v>3.5819140641524701E-2</v>
      </c>
      <c r="DH495" s="40">
        <v>1.20346398842713E-2</v>
      </c>
      <c r="DI495" s="40">
        <v>5.2591017730242396E-3</v>
      </c>
      <c r="DJ495" s="40">
        <v>2.45167834420165E-2</v>
      </c>
      <c r="DK495" s="40">
        <v>2.8419880080454501E-4</v>
      </c>
      <c r="DL495" s="40">
        <v>2.1110516196620299E-2</v>
      </c>
      <c r="DM495" s="40">
        <v>-1.1908154197647999E-2</v>
      </c>
      <c r="DN495" s="40">
        <v>-1.9270369858563102E-2</v>
      </c>
      <c r="DO495" s="40">
        <v>0.42446920577111902</v>
      </c>
      <c r="DP495" s="40">
        <v>0.58683634144389996</v>
      </c>
      <c r="DQ495" s="40">
        <v>0.64831376631150694</v>
      </c>
      <c r="DR495" s="40">
        <v>0.61403529546601199</v>
      </c>
      <c r="DS495" s="40">
        <v>0.343483839331161</v>
      </c>
      <c r="DT495" s="40">
        <v>-0.28482265323091899</v>
      </c>
      <c r="DU495" s="40">
        <v>-0.24041519507662701</v>
      </c>
      <c r="DV495" s="40">
        <v>-0.11912766322538</v>
      </c>
      <c r="DW495" s="40">
        <v>-4.0951284931524203E-2</v>
      </c>
      <c r="DX495" s="40">
        <v>-2.2141234197611101E-3</v>
      </c>
      <c r="DY495" s="40">
        <v>4.2874395036603903E-2</v>
      </c>
      <c r="DZ495" s="40">
        <v>3.7668304626150999E-2</v>
      </c>
      <c r="EA495" s="40">
        <v>1.2180872551800699E-2</v>
      </c>
      <c r="EB495" s="40">
        <v>1.49705801811887E-2</v>
      </c>
      <c r="EC495" s="40">
        <v>1.7551846726106601E-2</v>
      </c>
      <c r="ED495" s="40">
        <v>1.6698328445258401E-2</v>
      </c>
      <c r="EE495" s="40">
        <v>4.4735041690452698E-2</v>
      </c>
      <c r="EF495" s="40">
        <v>2.0708823750262E-2</v>
      </c>
      <c r="EG495" s="40">
        <v>1.3253564128417701E-2</v>
      </c>
      <c r="EH495" s="40">
        <v>3.6315102622927802E-2</v>
      </c>
      <c r="EI495" s="40">
        <v>1.30458406228277E-2</v>
      </c>
      <c r="EJ495" s="40">
        <v>2.7114430685159702E-2</v>
      </c>
      <c r="EK495" s="40">
        <v>-5.7355958378753503E-3</v>
      </c>
      <c r="EL495" s="40">
        <v>-1.52051441543659E-3</v>
      </c>
      <c r="EM495" s="40">
        <v>0.45120460010714297</v>
      </c>
      <c r="EN495" s="40">
        <v>0.63348466765700795</v>
      </c>
      <c r="EO495" s="40">
        <v>0.69086303041974695</v>
      </c>
      <c r="EP495" s="40">
        <v>0.65003907162423002</v>
      </c>
      <c r="EQ495" s="40">
        <v>0.37950280704347</v>
      </c>
      <c r="ER495" s="40">
        <v>-0.25072959552823698</v>
      </c>
      <c r="ES495" s="40">
        <v>-0.210450623614482</v>
      </c>
      <c r="ET495" s="40">
        <v>-9.3318446000672101E-2</v>
      </c>
      <c r="EU495" s="40">
        <v>-1.44056914546483E-2</v>
      </c>
      <c r="EV495" s="40">
        <v>1.6312160128224899E-2</v>
      </c>
      <c r="EW495" s="40">
        <v>79.095773843518003</v>
      </c>
      <c r="EX495" s="40">
        <v>77.978754997144506</v>
      </c>
      <c r="EY495" s="40">
        <v>76.595773843518003</v>
      </c>
      <c r="EZ495" s="40">
        <v>73.829811536264998</v>
      </c>
      <c r="FA495" s="40">
        <v>72.180868075385504</v>
      </c>
      <c r="FB495" s="40">
        <v>71.712792689891501</v>
      </c>
      <c r="FC495" s="40">
        <v>70.946830382638495</v>
      </c>
      <c r="FD495" s="40">
        <v>72.180868075385504</v>
      </c>
      <c r="FE495" s="40">
        <v>74.468075385494004</v>
      </c>
      <c r="FF495" s="40">
        <v>78.521245002855494</v>
      </c>
      <c r="FG495" s="40">
        <v>83.638263849229006</v>
      </c>
      <c r="FH495" s="40">
        <v>87.138263849229006</v>
      </c>
      <c r="FI495" s="40">
        <v>90.404226156481997</v>
      </c>
      <c r="FJ495" s="40">
        <v>93.053169617361505</v>
      </c>
      <c r="FK495" s="40">
        <v>95.968075385494004</v>
      </c>
      <c r="FL495" s="40">
        <v>97.765962307253005</v>
      </c>
      <c r="FM495" s="40">
        <v>98.531924614505996</v>
      </c>
      <c r="FN495" s="40">
        <v>99.297886921759002</v>
      </c>
      <c r="FO495" s="40">
        <v>97.031924614505996</v>
      </c>
      <c r="FP495" s="40">
        <v>92.382981153626503</v>
      </c>
      <c r="FQ495" s="40">
        <v>87.617018846373497</v>
      </c>
      <c r="FR495" s="40">
        <v>83.351056539120506</v>
      </c>
      <c r="FS495" s="40">
        <v>81.851056539120506</v>
      </c>
      <c r="FT495" s="40">
        <v>79.882981153626503</v>
      </c>
      <c r="FU495" s="40">
        <v>5.1448855534675403E-2</v>
      </c>
      <c r="FV495" s="40">
        <v>0</v>
      </c>
      <c r="FW495" s="40">
        <v>0</v>
      </c>
      <c r="FX495" s="41">
        <v>1</v>
      </c>
      <c r="FY495" s="22"/>
      <c r="FZ495" s="22"/>
    </row>
    <row r="496" spans="1:182" x14ac:dyDescent="0.2">
      <c r="A496" t="s">
        <v>42</v>
      </c>
      <c r="B496" t="s">
        <v>58</v>
      </c>
      <c r="C496" t="s">
        <v>3</v>
      </c>
      <c r="D496" t="s">
        <v>41</v>
      </c>
      <c r="E496" t="s">
        <v>78</v>
      </c>
      <c r="F496" s="22" t="s">
        <v>1</v>
      </c>
      <c r="G496" s="35">
        <v>43703</v>
      </c>
      <c r="H496" s="40">
        <v>2910</v>
      </c>
      <c r="I496" s="40">
        <v>3.1355461531362598</v>
      </c>
      <c r="J496" s="40">
        <v>2.6417373038605101</v>
      </c>
      <c r="K496" s="40">
        <v>2.27735981713331</v>
      </c>
      <c r="L496" s="40">
        <v>2.01069494851312</v>
      </c>
      <c r="M496" s="40">
        <v>1.8787977635178099</v>
      </c>
      <c r="N496" s="40">
        <v>1.8342265118374701</v>
      </c>
      <c r="O496" s="40">
        <v>1.8866773090667299</v>
      </c>
      <c r="P496" s="40">
        <v>2.0596682408166802</v>
      </c>
      <c r="Q496" s="40">
        <v>2.2585491495407801</v>
      </c>
      <c r="R496" s="40">
        <v>2.5636155956601301</v>
      </c>
      <c r="S496" s="40">
        <v>3.04571609934619</v>
      </c>
      <c r="T496" s="40">
        <v>3.6439381257224102</v>
      </c>
      <c r="U496" s="40">
        <v>4.3317861198032199</v>
      </c>
      <c r="V496" s="40">
        <v>4.9993061002159598</v>
      </c>
      <c r="W496" s="40">
        <v>5.6361316394199301</v>
      </c>
      <c r="X496" s="40">
        <v>6.3632450486401098</v>
      </c>
      <c r="Y496" s="40">
        <v>6.91633349140292</v>
      </c>
      <c r="Z496" s="40">
        <v>7.4527254557027902</v>
      </c>
      <c r="AA496" s="40">
        <v>7.1921047751404803</v>
      </c>
      <c r="AB496" s="40">
        <v>6.5139128926477996</v>
      </c>
      <c r="AC496" s="40">
        <v>5.9809943723101799</v>
      </c>
      <c r="AD496" s="40">
        <v>5.4260214340957802</v>
      </c>
      <c r="AE496" s="40">
        <v>4.6857450740405797</v>
      </c>
      <c r="AF496" s="40">
        <v>3.8566609308987898</v>
      </c>
      <c r="AG496" s="40">
        <v>2.17305665354777E-2</v>
      </c>
      <c r="AH496" s="40">
        <v>3.8356937093580699E-3</v>
      </c>
      <c r="AI496" s="40">
        <v>-3.9073588308944397E-3</v>
      </c>
      <c r="AJ496" s="40">
        <v>1.8844775851185099E-2</v>
      </c>
      <c r="AK496" s="40">
        <v>2.03549932570696E-2</v>
      </c>
      <c r="AL496" s="40">
        <v>-4.6493925783965403E-3</v>
      </c>
      <c r="AM496" s="40">
        <v>-2.5547120154554698E-2</v>
      </c>
      <c r="AN496" s="40">
        <v>-2.58034855308766E-3</v>
      </c>
      <c r="AO496" s="40">
        <v>8.10845493399312E-3</v>
      </c>
      <c r="AP496" s="40">
        <v>2.18501366511334E-2</v>
      </c>
      <c r="AQ496" s="40">
        <v>1.28475066110606E-2</v>
      </c>
      <c r="AR496" s="40">
        <v>-2.7616042473787801E-2</v>
      </c>
      <c r="AS496" s="40">
        <v>-1.4370059406190299E-2</v>
      </c>
      <c r="AT496" s="40">
        <v>1.06363571224089E-2</v>
      </c>
      <c r="AU496" s="40">
        <v>0.43672477332523402</v>
      </c>
      <c r="AV496" s="40">
        <v>0.58821918355202496</v>
      </c>
      <c r="AW496" s="40">
        <v>0.63320023319673002</v>
      </c>
      <c r="AX496" s="40">
        <v>0.58829733828896402</v>
      </c>
      <c r="AY496" s="40">
        <v>0.37144929001028298</v>
      </c>
      <c r="AZ496" s="40">
        <v>-0.25170985946952701</v>
      </c>
      <c r="BA496" s="40">
        <v>-0.408002627531041</v>
      </c>
      <c r="BB496" s="40">
        <v>-0.28867440917766402</v>
      </c>
      <c r="BC496" s="40">
        <v>-0.21108485280768199</v>
      </c>
      <c r="BD496" s="40">
        <v>-0.116306262062794</v>
      </c>
      <c r="BE496" s="40">
        <v>5.3606117933073197E-2</v>
      </c>
      <c r="BF496" s="40">
        <v>2.6911734116749301E-2</v>
      </c>
      <c r="BG496" s="40">
        <v>1.8370289429284901E-2</v>
      </c>
      <c r="BH496" s="40">
        <v>3.3406288655941502E-2</v>
      </c>
      <c r="BI496" s="40">
        <v>3.1026317683803501E-2</v>
      </c>
      <c r="BJ496" s="40">
        <v>7.3235296469153499E-3</v>
      </c>
      <c r="BK496" s="40">
        <v>-6.4789601943881503E-3</v>
      </c>
      <c r="BL496" s="40">
        <v>9.4549541766418502E-3</v>
      </c>
      <c r="BM496" s="40">
        <v>2.38877123556171E-2</v>
      </c>
      <c r="BN496" s="40">
        <v>3.84811284613275E-2</v>
      </c>
      <c r="BO496" s="40">
        <v>3.4217779188047803E-2</v>
      </c>
      <c r="BP496" s="40">
        <v>-1.4738054876994099E-2</v>
      </c>
      <c r="BQ496" s="40">
        <v>-1.74451272794004E-3</v>
      </c>
      <c r="BR496" s="40">
        <v>3.6100069210086398E-2</v>
      </c>
      <c r="BS496" s="40">
        <v>0.47504236022226098</v>
      </c>
      <c r="BT496" s="40">
        <v>0.62873029730423502</v>
      </c>
      <c r="BU496" s="40">
        <v>0.67406777007583596</v>
      </c>
      <c r="BV496" s="40">
        <v>0.62612919679022105</v>
      </c>
      <c r="BW496" s="40">
        <v>0.43432028604807199</v>
      </c>
      <c r="BX496" s="40">
        <v>-0.202878923101901</v>
      </c>
      <c r="BY496" s="40">
        <v>-0.36981952592307099</v>
      </c>
      <c r="BZ496" s="40">
        <v>-0.23934658005383899</v>
      </c>
      <c r="CA496" s="40">
        <v>-0.16670680676188901</v>
      </c>
      <c r="CB496" s="40">
        <v>-8.2667847095774002E-2</v>
      </c>
      <c r="CC496" s="40">
        <v>7.5683027729510993E-2</v>
      </c>
      <c r="CD496" s="40">
        <v>4.2894129407058203E-2</v>
      </c>
      <c r="CE496" s="40">
        <v>3.3799720750552903E-2</v>
      </c>
      <c r="CF496" s="40">
        <v>4.3491548066215698E-2</v>
      </c>
      <c r="CG496" s="40">
        <v>3.8417244474023601E-2</v>
      </c>
      <c r="CH496" s="40">
        <v>1.5615939107412199E-2</v>
      </c>
      <c r="CI496" s="40">
        <v>6.7275893072590003E-3</v>
      </c>
      <c r="CJ496" s="40">
        <v>1.7790568184470501E-2</v>
      </c>
      <c r="CK496" s="40">
        <v>3.48163779779549E-2</v>
      </c>
      <c r="CL496" s="40">
        <v>4.9999702726576098E-2</v>
      </c>
      <c r="CM496" s="40">
        <v>4.90187648752482E-2</v>
      </c>
      <c r="CN496" s="40">
        <v>-5.8187998972824301E-3</v>
      </c>
      <c r="CO496" s="40">
        <v>6.9999024405916202E-3</v>
      </c>
      <c r="CP496" s="40">
        <v>5.3736158632668903E-2</v>
      </c>
      <c r="CQ496" s="40">
        <v>0.50158100418142504</v>
      </c>
      <c r="CR496" s="40">
        <v>0.65678817128122402</v>
      </c>
      <c r="CS496" s="40">
        <v>0.70237250162475295</v>
      </c>
      <c r="CT496" s="40">
        <v>0.65233142674213596</v>
      </c>
      <c r="CU496" s="40">
        <v>0.47786454638181303</v>
      </c>
      <c r="CV496" s="40">
        <v>-0.169058765325902</v>
      </c>
      <c r="CW496" s="40">
        <v>-0.34337402606542999</v>
      </c>
      <c r="CX496" s="40">
        <v>-0.205182275868565</v>
      </c>
      <c r="CY496" s="40">
        <v>-0.13597070725808499</v>
      </c>
      <c r="CZ496" s="40">
        <v>-5.9369983361311301E-2</v>
      </c>
      <c r="DA496" s="40">
        <v>9.7759937525948706E-2</v>
      </c>
      <c r="DB496" s="40">
        <v>5.8876524697367101E-2</v>
      </c>
      <c r="DC496" s="40">
        <v>4.9229152071820902E-2</v>
      </c>
      <c r="DD496" s="40">
        <v>5.3576807476489997E-2</v>
      </c>
      <c r="DE496" s="40">
        <v>4.5808171264243698E-2</v>
      </c>
      <c r="DF496" s="40">
        <v>2.3908348567909101E-2</v>
      </c>
      <c r="DG496" s="40">
        <v>1.99341388089062E-2</v>
      </c>
      <c r="DH496" s="40">
        <v>2.6126182192299199E-2</v>
      </c>
      <c r="DI496" s="40">
        <v>4.5745043600292801E-2</v>
      </c>
      <c r="DJ496" s="40">
        <v>6.1518276991824598E-2</v>
      </c>
      <c r="DK496" s="40">
        <v>6.3819750562448596E-2</v>
      </c>
      <c r="DL496" s="40">
        <v>3.1004550824292399E-3</v>
      </c>
      <c r="DM496" s="40">
        <v>1.5744317609123301E-2</v>
      </c>
      <c r="DN496" s="40">
        <v>7.13722480552514E-2</v>
      </c>
      <c r="DO496" s="40">
        <v>0.52811964814058998</v>
      </c>
      <c r="DP496" s="40">
        <v>0.68484604525821302</v>
      </c>
      <c r="DQ496" s="40">
        <v>0.73067723317366895</v>
      </c>
      <c r="DR496" s="40">
        <v>0.67853365669404997</v>
      </c>
      <c r="DS496" s="40">
        <v>0.52140880671555501</v>
      </c>
      <c r="DT496" s="40">
        <v>-0.135238607549902</v>
      </c>
      <c r="DU496" s="40">
        <v>-0.316928526207788</v>
      </c>
      <c r="DV496" s="40">
        <v>-0.171017971683292</v>
      </c>
      <c r="DW496" s="40">
        <v>-0.10523460775427999</v>
      </c>
      <c r="DX496" s="40">
        <v>-3.6072119626848601E-2</v>
      </c>
      <c r="DY496" s="40">
        <v>0.12963548892354401</v>
      </c>
      <c r="DZ496" s="40">
        <v>8.1952565104758304E-2</v>
      </c>
      <c r="EA496" s="40">
        <v>7.1506800332000298E-2</v>
      </c>
      <c r="EB496" s="40">
        <v>6.8138320281246403E-2</v>
      </c>
      <c r="EC496" s="40">
        <v>5.6479495690977599E-2</v>
      </c>
      <c r="ED496" s="40">
        <v>3.5881270793220899E-2</v>
      </c>
      <c r="EE496" s="40">
        <v>3.9002298769072699E-2</v>
      </c>
      <c r="EF496" s="40">
        <v>3.8161484922028699E-2</v>
      </c>
      <c r="EG496" s="40">
        <v>6.1524301021916798E-2</v>
      </c>
      <c r="EH496" s="40">
        <v>7.8149268802018806E-2</v>
      </c>
      <c r="EI496" s="40">
        <v>8.5190023139435703E-2</v>
      </c>
      <c r="EJ496" s="40">
        <v>1.5978442679223E-2</v>
      </c>
      <c r="EK496" s="40">
        <v>2.8369864287373502E-2</v>
      </c>
      <c r="EL496" s="40">
        <v>9.6835960142929001E-2</v>
      </c>
      <c r="EM496" s="40">
        <v>0.566437235037616</v>
      </c>
      <c r="EN496" s="40">
        <v>0.72535715901042197</v>
      </c>
      <c r="EO496" s="40">
        <v>0.771544770052775</v>
      </c>
      <c r="EP496" s="40">
        <v>0.716365515195307</v>
      </c>
      <c r="EQ496" s="40">
        <v>0.58427980275334401</v>
      </c>
      <c r="ER496" s="40">
        <v>-8.6407671182276796E-2</v>
      </c>
      <c r="ES496" s="40">
        <v>-0.27874542459981899</v>
      </c>
      <c r="ET496" s="40">
        <v>-0.121690142559467</v>
      </c>
      <c r="EU496" s="40">
        <v>-6.0856561708487002E-2</v>
      </c>
      <c r="EV496" s="40">
        <v>-2.4337046598285001E-3</v>
      </c>
      <c r="EW496" s="40">
        <v>79.668869309838499</v>
      </c>
      <c r="EX496" s="40">
        <v>78.599608418991707</v>
      </c>
      <c r="EY496" s="40">
        <v>77.168869309838499</v>
      </c>
      <c r="EZ496" s="40">
        <v>74.307391091532097</v>
      </c>
      <c r="FA496" s="40">
        <v>72.515173764072401</v>
      </c>
      <c r="FB496" s="40">
        <v>72.238130200685305</v>
      </c>
      <c r="FC496" s="40">
        <v>71.376651982378903</v>
      </c>
      <c r="FD496" s="40">
        <v>72.515173764072401</v>
      </c>
      <c r="FE496" s="40">
        <v>74.277043563387195</v>
      </c>
      <c r="FF496" s="40">
        <v>77.900391581008293</v>
      </c>
      <c r="FG496" s="40">
        <v>82.969652471855099</v>
      </c>
      <c r="FH496" s="40">
        <v>86.469652471855099</v>
      </c>
      <c r="FI496" s="40">
        <v>89.831130690161501</v>
      </c>
      <c r="FJ496" s="40">
        <v>92.623348017621097</v>
      </c>
      <c r="FK496" s="40">
        <v>95.777043563387195</v>
      </c>
      <c r="FL496" s="40">
        <v>97.861478218306402</v>
      </c>
      <c r="FM496" s="40">
        <v>98.722956436612805</v>
      </c>
      <c r="FN496" s="40">
        <v>99.584434654919207</v>
      </c>
      <c r="FO496" s="40">
        <v>97.222956436612805</v>
      </c>
      <c r="FP496" s="40">
        <v>92.430739109153194</v>
      </c>
      <c r="FQ496" s="40">
        <v>87.569260890846806</v>
      </c>
      <c r="FR496" s="40">
        <v>83.207782672540404</v>
      </c>
      <c r="FS496" s="40">
        <v>81.707782672540404</v>
      </c>
      <c r="FT496" s="40">
        <v>79.930739109153194</v>
      </c>
      <c r="FU496" s="40">
        <v>2.0006184849652602E-2</v>
      </c>
      <c r="FV496" s="40">
        <v>0</v>
      </c>
      <c r="FW496" s="40">
        <v>0</v>
      </c>
      <c r="FX496" s="41">
        <v>1</v>
      </c>
      <c r="FY496" s="22"/>
      <c r="FZ496" s="22"/>
    </row>
    <row r="497" spans="1:182" x14ac:dyDescent="0.2">
      <c r="A497" t="s">
        <v>42</v>
      </c>
      <c r="B497" t="s">
        <v>58</v>
      </c>
      <c r="C497" t="s">
        <v>3</v>
      </c>
      <c r="D497" t="s">
        <v>41</v>
      </c>
      <c r="E497" t="s">
        <v>78</v>
      </c>
      <c r="F497" s="22" t="s">
        <v>77</v>
      </c>
      <c r="G497" s="35">
        <v>43703</v>
      </c>
      <c r="H497" s="40">
        <v>2222</v>
      </c>
      <c r="I497" s="40">
        <v>2.4638060922521401</v>
      </c>
      <c r="J497" s="40">
        <v>2.07942098505311</v>
      </c>
      <c r="K497" s="40">
        <v>1.78591345023834</v>
      </c>
      <c r="L497" s="40">
        <v>1.58207272354313</v>
      </c>
      <c r="M497" s="40">
        <v>1.4793475345574201</v>
      </c>
      <c r="N497" s="40">
        <v>1.43736079275704</v>
      </c>
      <c r="O497" s="40">
        <v>1.4724043877770101</v>
      </c>
      <c r="P497" s="40">
        <v>1.61034329699219</v>
      </c>
      <c r="Q497" s="40">
        <v>1.7616887681872599</v>
      </c>
      <c r="R497" s="40">
        <v>2.00510270545848</v>
      </c>
      <c r="S497" s="40">
        <v>2.3883244243136001</v>
      </c>
      <c r="T497" s="40">
        <v>2.83961770556503</v>
      </c>
      <c r="U497" s="40">
        <v>3.3451889783248498</v>
      </c>
      <c r="V497" s="40">
        <v>3.8365019820905899</v>
      </c>
      <c r="W497" s="40">
        <v>4.2879479201319999</v>
      </c>
      <c r="X497" s="40">
        <v>4.8488011783365303</v>
      </c>
      <c r="Y497" s="40">
        <v>5.2717670024912104</v>
      </c>
      <c r="Z497" s="40">
        <v>5.6834163969135103</v>
      </c>
      <c r="AA497" s="40">
        <v>5.4895870701993301</v>
      </c>
      <c r="AB497" s="40">
        <v>4.9684699348869801</v>
      </c>
      <c r="AC497" s="40">
        <v>4.5807562123733998</v>
      </c>
      <c r="AD497" s="40">
        <v>4.1926351985845303</v>
      </c>
      <c r="AE497" s="40">
        <v>3.6529172995850399</v>
      </c>
      <c r="AF497" s="40">
        <v>3.0214116569062899</v>
      </c>
      <c r="AG497" s="40">
        <v>-1.0257001427667899E-2</v>
      </c>
      <c r="AH497" s="40">
        <v>-2.6884299039000199E-2</v>
      </c>
      <c r="AI497" s="40">
        <v>-1.7237262943091101E-2</v>
      </c>
      <c r="AJ497" s="40">
        <v>-5.0335561889957399E-3</v>
      </c>
      <c r="AK497" s="40">
        <v>-6.9814289343472097E-4</v>
      </c>
      <c r="AL497" s="40">
        <v>-2.0709727829421699E-2</v>
      </c>
      <c r="AM497" s="40">
        <v>-3.7522548340595603E-2</v>
      </c>
      <c r="AN497" s="40">
        <v>6.8616694366187498E-3</v>
      </c>
      <c r="AO497" s="40">
        <v>1.5365213534428801E-2</v>
      </c>
      <c r="AP497" s="40">
        <v>3.3189243912231201E-2</v>
      </c>
      <c r="AQ497" s="40">
        <v>5.89740342133541E-3</v>
      </c>
      <c r="AR497" s="40">
        <v>-2.29574516108637E-2</v>
      </c>
      <c r="AS497" s="40">
        <v>-1.4561583541107599E-2</v>
      </c>
      <c r="AT497" s="40">
        <v>2.9469029846330499E-2</v>
      </c>
      <c r="AU497" s="40">
        <v>0.211439439537526</v>
      </c>
      <c r="AV497" s="40">
        <v>0.28298918870898798</v>
      </c>
      <c r="AW497" s="40">
        <v>0.28650942810306801</v>
      </c>
      <c r="AX497" s="40">
        <v>0.24753114697197101</v>
      </c>
      <c r="AY497" s="40">
        <v>0.21199457883581299</v>
      </c>
      <c r="AZ497" s="40">
        <v>-2.5212025850797098E-2</v>
      </c>
      <c r="BA497" s="40">
        <v>-0.168689220532597</v>
      </c>
      <c r="BB497" s="40">
        <v>-0.11168184850971501</v>
      </c>
      <c r="BC497" s="40">
        <v>-9.4763101416892204E-2</v>
      </c>
      <c r="BD497" s="40">
        <v>-5.5561061539083398E-2</v>
      </c>
      <c r="BE497" s="40">
        <v>2.1589601530193101E-2</v>
      </c>
      <c r="BF497" s="40">
        <v>-2.1143925445780299E-3</v>
      </c>
      <c r="BG497" s="40">
        <v>4.4812251652834E-3</v>
      </c>
      <c r="BH497" s="40">
        <v>1.1520498505191599E-2</v>
      </c>
      <c r="BI497" s="40">
        <v>9.9741211272420909E-3</v>
      </c>
      <c r="BJ497" s="40">
        <v>-1.03241463784348E-2</v>
      </c>
      <c r="BK497" s="40">
        <v>-1.9266284633476301E-2</v>
      </c>
      <c r="BL497" s="40">
        <v>1.9001442995158699E-2</v>
      </c>
      <c r="BM497" s="40">
        <v>2.9530939180694899E-2</v>
      </c>
      <c r="BN497" s="40">
        <v>4.7449734401476103E-2</v>
      </c>
      <c r="BO497" s="40">
        <v>2.87597056579816E-2</v>
      </c>
      <c r="BP497" s="40">
        <v>-1.1461718403465E-2</v>
      </c>
      <c r="BQ497" s="40">
        <v>-3.3295391073967602E-3</v>
      </c>
      <c r="BR497" s="40">
        <v>5.0447374197810799E-2</v>
      </c>
      <c r="BS497" s="40">
        <v>0.234779804534968</v>
      </c>
      <c r="BT497" s="40">
        <v>0.31129975316221797</v>
      </c>
      <c r="BU497" s="40">
        <v>0.32704075003571098</v>
      </c>
      <c r="BV497" s="40">
        <v>0.280511885705574</v>
      </c>
      <c r="BW497" s="40">
        <v>0.25840363138480399</v>
      </c>
      <c r="BX497" s="40">
        <v>1.2251572916962499E-2</v>
      </c>
      <c r="BY497" s="40">
        <v>-0.13352171705278601</v>
      </c>
      <c r="BZ497" s="40">
        <v>-7.4768024753291404E-2</v>
      </c>
      <c r="CA497" s="40">
        <v>-5.76257305720893E-2</v>
      </c>
      <c r="CB497" s="40">
        <v>-2.6620977140980901E-2</v>
      </c>
      <c r="CC497" s="40">
        <v>4.3646461725455499E-2</v>
      </c>
      <c r="CD497" s="40">
        <v>1.50411692376349E-2</v>
      </c>
      <c r="CE497" s="40">
        <v>1.9523383868764101E-2</v>
      </c>
      <c r="CF497" s="40">
        <v>2.2985786358264999E-2</v>
      </c>
      <c r="CG497" s="40">
        <v>1.7365698677364799E-2</v>
      </c>
      <c r="CH497" s="40">
        <v>-3.13112430276673E-3</v>
      </c>
      <c r="CI497" s="40">
        <v>-6.62205200343444E-3</v>
      </c>
      <c r="CJ497" s="40">
        <v>2.74094131807751E-2</v>
      </c>
      <c r="CK497" s="40">
        <v>3.93420776106733E-2</v>
      </c>
      <c r="CL497" s="40">
        <v>5.7326506673022297E-2</v>
      </c>
      <c r="CM497" s="40">
        <v>4.4594066542336698E-2</v>
      </c>
      <c r="CN497" s="40">
        <v>-3.4998086031282202E-3</v>
      </c>
      <c r="CO497" s="40">
        <v>4.4497406515510499E-3</v>
      </c>
      <c r="CP497" s="40">
        <v>6.4976911589944397E-2</v>
      </c>
      <c r="CQ497" s="40">
        <v>0.25094527023114299</v>
      </c>
      <c r="CR497" s="40">
        <v>0.33090756386090198</v>
      </c>
      <c r="CS497" s="40">
        <v>0.35511262013690797</v>
      </c>
      <c r="CT497" s="40">
        <v>0.30335424488423202</v>
      </c>
      <c r="CU497" s="40">
        <v>0.29054639980572999</v>
      </c>
      <c r="CV497" s="40">
        <v>3.81987472992747E-2</v>
      </c>
      <c r="CW497" s="40">
        <v>-0.10916481127238099</v>
      </c>
      <c r="CX497" s="40">
        <v>-4.9201622869067402E-2</v>
      </c>
      <c r="CY497" s="40">
        <v>-3.1904500655438699E-2</v>
      </c>
      <c r="CZ497" s="40">
        <v>-6.5771628461668702E-3</v>
      </c>
      <c r="DA497" s="40">
        <v>6.57033219207179E-2</v>
      </c>
      <c r="DB497" s="40">
        <v>3.21967310198479E-2</v>
      </c>
      <c r="DC497" s="40">
        <v>3.4565542572244902E-2</v>
      </c>
      <c r="DD497" s="40">
        <v>3.4451074211338403E-2</v>
      </c>
      <c r="DE497" s="40">
        <v>2.4757276227487499E-2</v>
      </c>
      <c r="DF497" s="40">
        <v>4.0618977729013203E-3</v>
      </c>
      <c r="DG497" s="40">
        <v>6.0221806266073903E-3</v>
      </c>
      <c r="DH497" s="40">
        <v>3.5817383366391502E-2</v>
      </c>
      <c r="DI497" s="40">
        <v>4.91532160406516E-2</v>
      </c>
      <c r="DJ497" s="40">
        <v>6.7203278944568595E-2</v>
      </c>
      <c r="DK497" s="40">
        <v>6.04284274266918E-2</v>
      </c>
      <c r="DL497" s="40">
        <v>4.4621011972085702E-3</v>
      </c>
      <c r="DM497" s="40">
        <v>1.2229020410498901E-2</v>
      </c>
      <c r="DN497" s="40">
        <v>7.9506448982077899E-2</v>
      </c>
      <c r="DO497" s="40">
        <v>0.26711073592731699</v>
      </c>
      <c r="DP497" s="40">
        <v>0.35051537455958498</v>
      </c>
      <c r="DQ497" s="40">
        <v>0.38318449023810502</v>
      </c>
      <c r="DR497" s="40">
        <v>0.32619660406288897</v>
      </c>
      <c r="DS497" s="40">
        <v>0.322689168226656</v>
      </c>
      <c r="DT497" s="40">
        <v>6.4145921681586907E-2</v>
      </c>
      <c r="DU497" s="40">
        <v>-8.4807905491975699E-2</v>
      </c>
      <c r="DV497" s="40">
        <v>-2.3635220984843299E-2</v>
      </c>
      <c r="DW497" s="40">
        <v>-6.1832707387880397E-3</v>
      </c>
      <c r="DX497" s="40">
        <v>1.34666514486471E-2</v>
      </c>
      <c r="DY497" s="40">
        <v>9.75499248785789E-2</v>
      </c>
      <c r="DZ497" s="40">
        <v>5.6966637514270099E-2</v>
      </c>
      <c r="EA497" s="40">
        <v>5.6284030680619303E-2</v>
      </c>
      <c r="EB497" s="40">
        <v>5.1005128905525797E-2</v>
      </c>
      <c r="EC497" s="40">
        <v>3.5429540248164297E-2</v>
      </c>
      <c r="ED497" s="40">
        <v>1.4447479223888299E-2</v>
      </c>
      <c r="EE497" s="40">
        <v>2.4278444333726699E-2</v>
      </c>
      <c r="EF497" s="40">
        <v>4.7957156924931403E-2</v>
      </c>
      <c r="EG497" s="40">
        <v>6.3318941686917707E-2</v>
      </c>
      <c r="EH497" s="40">
        <v>8.1463769433813504E-2</v>
      </c>
      <c r="EI497" s="40">
        <v>8.3290729663338003E-2</v>
      </c>
      <c r="EJ497" s="40">
        <v>1.59578344046073E-2</v>
      </c>
      <c r="EK497" s="40">
        <v>2.3461064844209699E-2</v>
      </c>
      <c r="EL497" s="40">
        <v>0.100484793333558</v>
      </c>
      <c r="EM497" s="40">
        <v>0.29045110092475901</v>
      </c>
      <c r="EN497" s="40">
        <v>0.37882593901281603</v>
      </c>
      <c r="EO497" s="40">
        <v>0.423715812170748</v>
      </c>
      <c r="EP497" s="40">
        <v>0.35917734279649299</v>
      </c>
      <c r="EQ497" s="40">
        <v>0.36909822077564702</v>
      </c>
      <c r="ER497" s="40">
        <v>0.101609520449346</v>
      </c>
      <c r="ES497" s="40">
        <v>-4.9640402012164797E-2</v>
      </c>
      <c r="ET497" s="40">
        <v>1.3278602771580401E-2</v>
      </c>
      <c r="EU497" s="40">
        <v>3.0954100106014799E-2</v>
      </c>
      <c r="EV497" s="40">
        <v>4.2406735846749699E-2</v>
      </c>
      <c r="EW497" s="40">
        <v>79.627528367044903</v>
      </c>
      <c r="EX497" s="40">
        <v>78.554822397631995</v>
      </c>
      <c r="EY497" s="40">
        <v>77.127528367044903</v>
      </c>
      <c r="EZ497" s="40">
        <v>74.272940305870705</v>
      </c>
      <c r="FA497" s="40">
        <v>72.491058214109501</v>
      </c>
      <c r="FB497" s="40">
        <v>72.200234336457797</v>
      </c>
      <c r="FC497" s="40">
        <v>71.345646275283698</v>
      </c>
      <c r="FD497" s="40">
        <v>72.491058214109501</v>
      </c>
      <c r="FE497" s="40">
        <v>74.290823877651704</v>
      </c>
      <c r="FF497" s="40">
        <v>77.945177602368005</v>
      </c>
      <c r="FG497" s="40">
        <v>83.017883571780999</v>
      </c>
      <c r="FH497" s="40">
        <v>86.517883571780999</v>
      </c>
      <c r="FI497" s="40">
        <v>89.872471632955097</v>
      </c>
      <c r="FJ497" s="40">
        <v>92.654353724716302</v>
      </c>
      <c r="FK497" s="40">
        <v>95.790823877651704</v>
      </c>
      <c r="FL497" s="40">
        <v>97.854588061174198</v>
      </c>
      <c r="FM497" s="40">
        <v>98.709176122348296</v>
      </c>
      <c r="FN497" s="40">
        <v>99.563764183522494</v>
      </c>
      <c r="FO497" s="40">
        <v>97.209176122348296</v>
      </c>
      <c r="FP497" s="40">
        <v>92.427294030587106</v>
      </c>
      <c r="FQ497" s="40">
        <v>87.572705969412894</v>
      </c>
      <c r="FR497" s="40">
        <v>83.218117908238796</v>
      </c>
      <c r="FS497" s="40">
        <v>81.718117908238796</v>
      </c>
      <c r="FT497" s="40">
        <v>79.927294030587106</v>
      </c>
      <c r="FU497" s="40">
        <v>2.0396231484973999E-2</v>
      </c>
      <c r="FV497" s="40">
        <v>0</v>
      </c>
      <c r="FW497" s="40">
        <v>0</v>
      </c>
      <c r="FX497" s="41">
        <v>1</v>
      </c>
      <c r="FY497" s="22"/>
      <c r="FZ497" s="22"/>
    </row>
    <row r="498" spans="1:182" x14ac:dyDescent="0.2">
      <c r="A498" t="s">
        <v>42</v>
      </c>
      <c r="B498" t="s">
        <v>58</v>
      </c>
      <c r="C498" t="s">
        <v>3</v>
      </c>
      <c r="D498" t="s">
        <v>41</v>
      </c>
      <c r="E498" t="s">
        <v>78</v>
      </c>
      <c r="F498" s="22" t="s">
        <v>78</v>
      </c>
      <c r="G498" s="35">
        <v>43703</v>
      </c>
      <c r="H498" s="40">
        <v>688</v>
      </c>
      <c r="I498" s="40">
        <v>0.67941108292526198</v>
      </c>
      <c r="J498" s="40">
        <v>0.56926836299020001</v>
      </c>
      <c r="K498" s="40">
        <v>0.49693947420033802</v>
      </c>
      <c r="L498" s="40">
        <v>0.43107655199401201</v>
      </c>
      <c r="M498" s="40">
        <v>0.40017330782969002</v>
      </c>
      <c r="N498" s="40">
        <v>0.39828274232459299</v>
      </c>
      <c r="O498" s="40">
        <v>0.41549886618614801</v>
      </c>
      <c r="P498" s="40">
        <v>0.45074418023951102</v>
      </c>
      <c r="Q498" s="40">
        <v>0.49618195657763398</v>
      </c>
      <c r="R498" s="40">
        <v>0.55784495973130899</v>
      </c>
      <c r="S498" s="40">
        <v>0.65679322302280596</v>
      </c>
      <c r="T498" s="40">
        <v>0.80445412763873603</v>
      </c>
      <c r="U498" s="40">
        <v>0.98753614007855295</v>
      </c>
      <c r="V498" s="40">
        <v>1.16453547298042</v>
      </c>
      <c r="W498" s="40">
        <v>1.3505839049252</v>
      </c>
      <c r="X498" s="40">
        <v>1.51664714661693</v>
      </c>
      <c r="Y498" s="40">
        <v>1.6443574648996</v>
      </c>
      <c r="Z498" s="40">
        <v>1.7674827747422499</v>
      </c>
      <c r="AA498" s="40">
        <v>1.7007360720673499</v>
      </c>
      <c r="AB498" s="40">
        <v>1.5433339701375099</v>
      </c>
      <c r="AC498" s="40">
        <v>1.39727661839065</v>
      </c>
      <c r="AD498" s="40">
        <v>1.2306074641309801</v>
      </c>
      <c r="AE498" s="40">
        <v>1.03057395723824</v>
      </c>
      <c r="AF498" s="40">
        <v>0.83371890914887403</v>
      </c>
      <c r="AG498" s="40">
        <v>2.6268855902809699E-2</v>
      </c>
      <c r="AH498" s="40">
        <v>1.8085399214196801E-2</v>
      </c>
      <c r="AI498" s="40">
        <v>8.1053787830104706E-3</v>
      </c>
      <c r="AJ498" s="40">
        <v>1.3886547417960001E-2</v>
      </c>
      <c r="AK498" s="40">
        <v>1.41139734540775E-2</v>
      </c>
      <c r="AL498" s="40">
        <v>9.8882127356781403E-3</v>
      </c>
      <c r="AM498" s="40">
        <v>4.6759135203493203E-3</v>
      </c>
      <c r="AN498" s="40">
        <v>-2.04213387608333E-2</v>
      </c>
      <c r="AO498" s="40">
        <v>-1.9635307813257501E-2</v>
      </c>
      <c r="AP498" s="40">
        <v>-2.3205264156924098E-2</v>
      </c>
      <c r="AQ498" s="40">
        <v>-1.07751035064099E-2</v>
      </c>
      <c r="AR498" s="40">
        <v>-1.45014074467758E-2</v>
      </c>
      <c r="AS498" s="40">
        <v>-9.2606240884726809E-3</v>
      </c>
      <c r="AT498" s="40">
        <v>-2.9438620610393901E-2</v>
      </c>
      <c r="AU498" s="40">
        <v>0.21357609114231499</v>
      </c>
      <c r="AV498" s="40">
        <v>0.281202991492296</v>
      </c>
      <c r="AW498" s="40">
        <v>0.30315740274117298</v>
      </c>
      <c r="AX498" s="40">
        <v>0.31672069668948399</v>
      </c>
      <c r="AY498" s="40">
        <v>0.14215051911413801</v>
      </c>
      <c r="AZ498" s="40">
        <v>-0.25024688116229199</v>
      </c>
      <c r="BA498" s="40">
        <v>-0.26504310477753201</v>
      </c>
      <c r="BB498" s="40">
        <v>-0.18787163181438299</v>
      </c>
      <c r="BC498" s="40">
        <v>-0.132600921137802</v>
      </c>
      <c r="BD498" s="40">
        <v>-7.4454161768306507E-2</v>
      </c>
      <c r="BE498" s="40">
        <v>3.3650074799603698E-2</v>
      </c>
      <c r="BF498" s="40">
        <v>2.7925401032962101E-2</v>
      </c>
      <c r="BG498" s="40">
        <v>1.4925804576080601E-2</v>
      </c>
      <c r="BH498" s="40">
        <v>1.9849077447154299E-2</v>
      </c>
      <c r="BI498" s="40">
        <v>1.9361645411129901E-2</v>
      </c>
      <c r="BJ498" s="40">
        <v>1.6438771260128701E-2</v>
      </c>
      <c r="BK498" s="40">
        <v>1.1067000058494701E-2</v>
      </c>
      <c r="BL498" s="40">
        <v>-1.34315300127164E-2</v>
      </c>
      <c r="BM498" s="40">
        <v>-1.0207586669702401E-2</v>
      </c>
      <c r="BN498" s="40">
        <v>-1.3370567765333401E-2</v>
      </c>
      <c r="BO498" s="40">
        <v>-2.0736925728099E-3</v>
      </c>
      <c r="BP498" s="40">
        <v>-7.3993150160849104E-3</v>
      </c>
      <c r="BQ498" s="40">
        <v>-2.20539301085518E-3</v>
      </c>
      <c r="BR498" s="40">
        <v>-1.8486078538871801E-2</v>
      </c>
      <c r="BS498" s="40">
        <v>0.23355555792371699</v>
      </c>
      <c r="BT498" s="40">
        <v>0.30638748979616798</v>
      </c>
      <c r="BU498" s="40">
        <v>0.32871504891723202</v>
      </c>
      <c r="BV498" s="40">
        <v>0.337774324797807</v>
      </c>
      <c r="BW498" s="40">
        <v>0.170470250409443</v>
      </c>
      <c r="BX498" s="40">
        <v>-0.22317041687377301</v>
      </c>
      <c r="BY498" s="40">
        <v>-0.245386400315911</v>
      </c>
      <c r="BZ498" s="40">
        <v>-0.168011645267582</v>
      </c>
      <c r="CA498" s="40">
        <v>-0.113807719665936</v>
      </c>
      <c r="CB498" s="40">
        <v>-6.0004668045781299E-2</v>
      </c>
      <c r="CC498" s="40">
        <v>3.8762284522337299E-2</v>
      </c>
      <c r="CD498" s="40">
        <v>3.4740556317336302E-2</v>
      </c>
      <c r="CE498" s="40">
        <v>1.9649610703502299E-2</v>
      </c>
      <c r="CF498" s="40">
        <v>2.3978707581897799E-2</v>
      </c>
      <c r="CG498" s="40">
        <v>2.2996167022758598E-2</v>
      </c>
      <c r="CH498" s="40">
        <v>2.0975668139393101E-2</v>
      </c>
      <c r="CI498" s="40">
        <v>1.54934471258388E-2</v>
      </c>
      <c r="CJ498" s="40">
        <v>-8.5904097666156098E-3</v>
      </c>
      <c r="CK498" s="40">
        <v>-3.67797572506062E-3</v>
      </c>
      <c r="CL498" s="40">
        <v>-6.5590870036586098E-3</v>
      </c>
      <c r="CM498" s="40">
        <v>3.9528781329540904E-3</v>
      </c>
      <c r="CN498" s="40">
        <v>-2.4804274334797199E-3</v>
      </c>
      <c r="CO498" s="40">
        <v>2.6810385413637001E-3</v>
      </c>
      <c r="CP498" s="40">
        <v>-1.09003812645363E-2</v>
      </c>
      <c r="CQ498" s="40">
        <v>0.24739327575366399</v>
      </c>
      <c r="CR498" s="40">
        <v>0.323830196602647</v>
      </c>
      <c r="CS498" s="40">
        <v>0.34641619680327901</v>
      </c>
      <c r="CT498" s="40">
        <v>0.35235600349059498</v>
      </c>
      <c r="CU498" s="40">
        <v>0.19008441003502299</v>
      </c>
      <c r="CV498" s="40">
        <v>-0.20441734018976601</v>
      </c>
      <c r="CW498" s="40">
        <v>-0.23177222668542299</v>
      </c>
      <c r="CX498" s="40">
        <v>-0.154256679084149</v>
      </c>
      <c r="CY498" s="40">
        <v>-0.100791605575688</v>
      </c>
      <c r="CZ498" s="40">
        <v>-4.9996992710619997E-2</v>
      </c>
      <c r="DA498" s="40">
        <v>4.3874494245070901E-2</v>
      </c>
      <c r="DB498" s="40">
        <v>4.1555711601710399E-2</v>
      </c>
      <c r="DC498" s="40">
        <v>2.4373416830924002E-2</v>
      </c>
      <c r="DD498" s="40">
        <v>2.8108337716641198E-2</v>
      </c>
      <c r="DE498" s="40">
        <v>2.6630688634387199E-2</v>
      </c>
      <c r="DF498" s="40">
        <v>2.55125650186575E-2</v>
      </c>
      <c r="DG498" s="40">
        <v>1.9919894193182901E-2</v>
      </c>
      <c r="DH498" s="40">
        <v>-3.7492895205147999E-3</v>
      </c>
      <c r="DI498" s="40">
        <v>2.8516352195812199E-3</v>
      </c>
      <c r="DJ498" s="40">
        <v>2.5239375801620499E-4</v>
      </c>
      <c r="DK498" s="40">
        <v>9.9794488387180899E-3</v>
      </c>
      <c r="DL498" s="40">
        <v>2.4384601491254602E-3</v>
      </c>
      <c r="DM498" s="40">
        <v>7.5674700935825902E-3</v>
      </c>
      <c r="DN498" s="40">
        <v>-3.31468399020078E-3</v>
      </c>
      <c r="DO498" s="40">
        <v>0.26123099358361201</v>
      </c>
      <c r="DP498" s="40">
        <v>0.34127290340912497</v>
      </c>
      <c r="DQ498" s="40">
        <v>0.36411734468932599</v>
      </c>
      <c r="DR498" s="40">
        <v>0.36693768218338302</v>
      </c>
      <c r="DS498" s="40">
        <v>0.20969856966060199</v>
      </c>
      <c r="DT498" s="40">
        <v>-0.18566426350575899</v>
      </c>
      <c r="DU498" s="40">
        <v>-0.21815805305493399</v>
      </c>
      <c r="DV498" s="40">
        <v>-0.140501712900717</v>
      </c>
      <c r="DW498" s="40">
        <v>-8.7775491485439505E-2</v>
      </c>
      <c r="DX498" s="40">
        <v>-3.9989317375458702E-2</v>
      </c>
      <c r="DY498" s="40">
        <v>5.1255713141864903E-2</v>
      </c>
      <c r="DZ498" s="40">
        <v>5.1395713420475699E-2</v>
      </c>
      <c r="EA498" s="40">
        <v>3.1193842623994099E-2</v>
      </c>
      <c r="EB498" s="40">
        <v>3.4070867745835502E-2</v>
      </c>
      <c r="EC498" s="40">
        <v>3.1878360591439697E-2</v>
      </c>
      <c r="ED498" s="40">
        <v>3.2063123543108099E-2</v>
      </c>
      <c r="EE498" s="40">
        <v>2.6310980731328301E-2</v>
      </c>
      <c r="EF498" s="40">
        <v>3.24051922760203E-3</v>
      </c>
      <c r="EG498" s="40">
        <v>1.22793563631362E-2</v>
      </c>
      <c r="EH498" s="40">
        <v>1.00870901496069E-2</v>
      </c>
      <c r="EI498" s="40">
        <v>1.8680859772318099E-2</v>
      </c>
      <c r="EJ498" s="40">
        <v>9.5405525798163502E-3</v>
      </c>
      <c r="EK498" s="40">
        <v>1.4622701171200099E-2</v>
      </c>
      <c r="EL498" s="40">
        <v>7.6378580813213004E-3</v>
      </c>
      <c r="EM498" s="40">
        <v>0.28121046036501302</v>
      </c>
      <c r="EN498" s="40">
        <v>0.36645740171299701</v>
      </c>
      <c r="EO498" s="40">
        <v>0.38967499086538498</v>
      </c>
      <c r="EP498" s="40">
        <v>0.38799131029170603</v>
      </c>
      <c r="EQ498" s="40">
        <v>0.23801830095590701</v>
      </c>
      <c r="ER498" s="40">
        <v>-0.15858779921723901</v>
      </c>
      <c r="ES498" s="40">
        <v>-0.198501348593313</v>
      </c>
      <c r="ET498" s="40">
        <v>-0.120641726353916</v>
      </c>
      <c r="EU498" s="40">
        <v>-6.89822900135732E-2</v>
      </c>
      <c r="EV498" s="40">
        <v>-2.5539823652933499E-2</v>
      </c>
      <c r="EW498" s="40">
        <v>79.913008421429893</v>
      </c>
      <c r="EX498" s="40">
        <v>78.864092456549002</v>
      </c>
      <c r="EY498" s="40">
        <v>77.413008421429893</v>
      </c>
      <c r="EZ498" s="40">
        <v>74.510840351191504</v>
      </c>
      <c r="FA498" s="40">
        <v>72.657588245834106</v>
      </c>
      <c r="FB498" s="40">
        <v>72.461924386310699</v>
      </c>
      <c r="FC498" s="40">
        <v>71.559756316072395</v>
      </c>
      <c r="FD498" s="40">
        <v>72.657588245834106</v>
      </c>
      <c r="FE498" s="40">
        <v>74.195663859523407</v>
      </c>
      <c r="FF498" s="40">
        <v>77.635907543450998</v>
      </c>
      <c r="FG498" s="40">
        <v>82.684823508331803</v>
      </c>
      <c r="FH498" s="40">
        <v>86.184823508331803</v>
      </c>
      <c r="FI498" s="40">
        <v>89.586991578570107</v>
      </c>
      <c r="FJ498" s="40">
        <v>92.440243683927605</v>
      </c>
      <c r="FK498" s="40">
        <v>95.695663859523407</v>
      </c>
      <c r="FL498" s="40">
        <v>97.902168070238304</v>
      </c>
      <c r="FM498" s="40">
        <v>98.804336140476593</v>
      </c>
      <c r="FN498" s="40">
        <v>99.706504210714897</v>
      </c>
      <c r="FO498" s="40">
        <v>97.304336140476593</v>
      </c>
      <c r="FP498" s="40">
        <v>92.451084035119194</v>
      </c>
      <c r="FQ498" s="40">
        <v>87.548915964880806</v>
      </c>
      <c r="FR498" s="40">
        <v>83.146747894642502</v>
      </c>
      <c r="FS498" s="40">
        <v>81.646747894642502</v>
      </c>
      <c r="FT498" s="40">
        <v>79.951084035119194</v>
      </c>
      <c r="FU498" s="40">
        <v>4.61088029276112E-2</v>
      </c>
      <c r="FV498" s="40">
        <v>0</v>
      </c>
      <c r="FW498" s="40">
        <v>0</v>
      </c>
      <c r="FX498" s="41">
        <v>1</v>
      </c>
      <c r="FY498" s="22"/>
      <c r="FZ498" s="22"/>
    </row>
    <row r="499" spans="1:182" x14ac:dyDescent="0.2">
      <c r="A499" t="s">
        <v>42</v>
      </c>
      <c r="B499" t="s">
        <v>58</v>
      </c>
      <c r="C499" t="s">
        <v>3</v>
      </c>
      <c r="D499" t="s">
        <v>1</v>
      </c>
      <c r="E499" t="s">
        <v>1</v>
      </c>
      <c r="F499" s="22" t="s">
        <v>1</v>
      </c>
      <c r="G499" s="35">
        <v>43704</v>
      </c>
      <c r="H499" s="40">
        <v>66410</v>
      </c>
      <c r="I499" s="40">
        <v>71.721932773953895</v>
      </c>
      <c r="J499" s="40">
        <v>62.374044373671602</v>
      </c>
      <c r="K499" s="40">
        <v>56.133752700939603</v>
      </c>
      <c r="L499" s="40">
        <v>51.867907519185202</v>
      </c>
      <c r="M499" s="40">
        <v>49.368141224514098</v>
      </c>
      <c r="N499" s="40">
        <v>49.2115965888405</v>
      </c>
      <c r="O499" s="40">
        <v>52.031284179471399</v>
      </c>
      <c r="P499" s="40">
        <v>55.436756952932598</v>
      </c>
      <c r="Q499" s="40">
        <v>59.073712474205401</v>
      </c>
      <c r="R499" s="40">
        <v>64.620410169313104</v>
      </c>
      <c r="S499" s="40">
        <v>72.957219059483506</v>
      </c>
      <c r="T499" s="40">
        <v>83.897049328588096</v>
      </c>
      <c r="U499" s="40">
        <v>96.743962921826096</v>
      </c>
      <c r="V499" s="40">
        <v>109.765997886798</v>
      </c>
      <c r="W499" s="40">
        <v>122.15082108525399</v>
      </c>
      <c r="X499" s="40">
        <v>135.98913678092501</v>
      </c>
      <c r="Y499" s="40">
        <v>146.427522320419</v>
      </c>
      <c r="Z499" s="40">
        <v>153.56824956364801</v>
      </c>
      <c r="AA499" s="40">
        <v>152.15745154903601</v>
      </c>
      <c r="AB499" s="40">
        <v>143.68789319081</v>
      </c>
      <c r="AC499" s="40">
        <v>133.669947845156</v>
      </c>
      <c r="AD499" s="40">
        <v>124.08131018610899</v>
      </c>
      <c r="AE499" s="40">
        <v>106.620525899679</v>
      </c>
      <c r="AF499" s="40">
        <v>88.666669688094004</v>
      </c>
      <c r="AG499" s="40">
        <v>-1.4361391550940501</v>
      </c>
      <c r="AH499" s="40">
        <v>-0.70895517741403602</v>
      </c>
      <c r="AI499" s="40">
        <v>-0.44113391475068497</v>
      </c>
      <c r="AJ499" s="40">
        <v>-0.42531897745691499</v>
      </c>
      <c r="AK499" s="40">
        <v>-0.1060517169787</v>
      </c>
      <c r="AL499" s="40">
        <v>-0.35676649556612999</v>
      </c>
      <c r="AM499" s="40">
        <v>-0.37148884162170798</v>
      </c>
      <c r="AN499" s="40">
        <v>-0.17009207284429301</v>
      </c>
      <c r="AO499" s="40">
        <v>-6.8369824841399904E-2</v>
      </c>
      <c r="AP499" s="40">
        <v>-0.113389151112169</v>
      </c>
      <c r="AQ499" s="40">
        <v>-0.24600174160726801</v>
      </c>
      <c r="AR499" s="40">
        <v>-0.22383948664446399</v>
      </c>
      <c r="AS499" s="40">
        <v>0.161161126617759</v>
      </c>
      <c r="AT499" s="40">
        <v>0.70266567595109897</v>
      </c>
      <c r="AU499" s="40">
        <v>12.1550424488668</v>
      </c>
      <c r="AV499" s="40">
        <v>15.0524834284966</v>
      </c>
      <c r="AW499" s="40">
        <v>16.542254137613099</v>
      </c>
      <c r="AX499" s="40">
        <v>16.246238491355001</v>
      </c>
      <c r="AY499" s="40">
        <v>12.139255673443699</v>
      </c>
      <c r="AZ499" s="40">
        <v>-3.0751582886126401</v>
      </c>
      <c r="BA499" s="40">
        <v>-5.1687748170992398</v>
      </c>
      <c r="BB499" s="40">
        <v>-3.2823869804569998</v>
      </c>
      <c r="BC499" s="40">
        <v>-1.7539650948560801</v>
      </c>
      <c r="BD499" s="40">
        <v>-0.53844807423153596</v>
      </c>
      <c r="BE499" s="40">
        <v>-1.39795957725945</v>
      </c>
      <c r="BF499" s="40">
        <v>-0.66943289118469096</v>
      </c>
      <c r="BG499" s="40">
        <v>-0.40373895143038502</v>
      </c>
      <c r="BH499" s="40">
        <v>-0.38425655652744301</v>
      </c>
      <c r="BI499" s="40">
        <v>-6.8489683170681104E-2</v>
      </c>
      <c r="BJ499" s="40">
        <v>-0.32238370037797898</v>
      </c>
      <c r="BK499" s="40">
        <v>-0.33542399150816199</v>
      </c>
      <c r="BL499" s="40">
        <v>-0.13754038690841999</v>
      </c>
      <c r="BM499" s="40">
        <v>-4.0543228046545698E-2</v>
      </c>
      <c r="BN499" s="40">
        <v>-8.3398129066052804E-2</v>
      </c>
      <c r="BO499" s="40">
        <v>-0.22000727261209299</v>
      </c>
      <c r="BP499" s="40">
        <v>-0.20059095461816001</v>
      </c>
      <c r="BQ499" s="40">
        <v>0.18395360572598701</v>
      </c>
      <c r="BR499" s="40">
        <v>0.75720808696546105</v>
      </c>
      <c r="BS499" s="40">
        <v>12.2344200496222</v>
      </c>
      <c r="BT499" s="40">
        <v>15.1357678987335</v>
      </c>
      <c r="BU499" s="40">
        <v>16.634864043299899</v>
      </c>
      <c r="BV499" s="40">
        <v>16.356299651360299</v>
      </c>
      <c r="BW499" s="40">
        <v>12.247493758094301</v>
      </c>
      <c r="BX499" s="40">
        <v>-2.9930409299139602</v>
      </c>
      <c r="BY499" s="40">
        <v>-5.0966503005680304</v>
      </c>
      <c r="BZ499" s="40">
        <v>-3.1918219651475899</v>
      </c>
      <c r="CA499" s="40">
        <v>-1.66964840075262</v>
      </c>
      <c r="CB499" s="40">
        <v>-0.482310135277982</v>
      </c>
      <c r="CC499" s="40">
        <v>-1.3715165179565101</v>
      </c>
      <c r="CD499" s="40">
        <v>-0.64205987613780202</v>
      </c>
      <c r="CE499" s="40">
        <v>-0.37783931374989999</v>
      </c>
      <c r="CF499" s="40">
        <v>-0.35581684887891202</v>
      </c>
      <c r="CG499" s="40">
        <v>-4.2474332979345102E-2</v>
      </c>
      <c r="CH499" s="40">
        <v>-0.298570281169944</v>
      </c>
      <c r="CI499" s="40">
        <v>-0.310445586182792</v>
      </c>
      <c r="CJ499" s="40">
        <v>-0.11499518839046</v>
      </c>
      <c r="CK499" s="40">
        <v>-2.1270611873757499E-2</v>
      </c>
      <c r="CL499" s="40">
        <v>-6.2626438557664504E-2</v>
      </c>
      <c r="CM499" s="40">
        <v>-0.20200358257220699</v>
      </c>
      <c r="CN499" s="40">
        <v>-0.18448909215804801</v>
      </c>
      <c r="CO499" s="40">
        <v>0.19973960732429899</v>
      </c>
      <c r="CP499" s="40">
        <v>0.794983994683097</v>
      </c>
      <c r="CQ499" s="40">
        <v>12.2893967340998</v>
      </c>
      <c r="CR499" s="40">
        <v>15.1934504691125</v>
      </c>
      <c r="CS499" s="40">
        <v>16.699005381863799</v>
      </c>
      <c r="CT499" s="40">
        <v>16.432527675504002</v>
      </c>
      <c r="CU499" s="40">
        <v>12.322459125800799</v>
      </c>
      <c r="CV499" s="40">
        <v>-2.9361666974309002</v>
      </c>
      <c r="CW499" s="40">
        <v>-5.0466970801292597</v>
      </c>
      <c r="CX499" s="40">
        <v>-3.1290969114297802</v>
      </c>
      <c r="CY499" s="40">
        <v>-1.6112509152679899</v>
      </c>
      <c r="CZ499" s="40">
        <v>-0.44342916977007102</v>
      </c>
      <c r="DA499" s="40">
        <v>-1.34507345865357</v>
      </c>
      <c r="DB499" s="40">
        <v>-0.61468686109091397</v>
      </c>
      <c r="DC499" s="40">
        <v>-0.35193967606941601</v>
      </c>
      <c r="DD499" s="40">
        <v>-0.32737714123038197</v>
      </c>
      <c r="DE499" s="40">
        <v>-1.64589827880092E-2</v>
      </c>
      <c r="DF499" s="40">
        <v>-0.27475686196190902</v>
      </c>
      <c r="DG499" s="40">
        <v>-0.28546718085742201</v>
      </c>
      <c r="DH499" s="40">
        <v>-9.2449989872500096E-2</v>
      </c>
      <c r="DI499" s="40">
        <v>-1.9979957009694099E-3</v>
      </c>
      <c r="DJ499" s="40">
        <v>-4.1854748049276302E-2</v>
      </c>
      <c r="DK499" s="40">
        <v>-0.18399989253232099</v>
      </c>
      <c r="DL499" s="40">
        <v>-0.16838722969793599</v>
      </c>
      <c r="DM499" s="40">
        <v>0.21552560892261199</v>
      </c>
      <c r="DN499" s="40">
        <v>0.83275990240073205</v>
      </c>
      <c r="DO499" s="40">
        <v>12.344373418577399</v>
      </c>
      <c r="DP499" s="40">
        <v>15.251133039491499</v>
      </c>
      <c r="DQ499" s="40">
        <v>16.763146720427699</v>
      </c>
      <c r="DR499" s="40">
        <v>16.508755699647601</v>
      </c>
      <c r="DS499" s="40">
        <v>12.3974244935073</v>
      </c>
      <c r="DT499" s="40">
        <v>-2.8792924649478402</v>
      </c>
      <c r="DU499" s="40">
        <v>-4.9967438596904996</v>
      </c>
      <c r="DV499" s="40">
        <v>-3.0663718577119701</v>
      </c>
      <c r="DW499" s="40">
        <v>-1.5528534297833501</v>
      </c>
      <c r="DX499" s="40">
        <v>-0.40454820426215998</v>
      </c>
      <c r="DY499" s="40">
        <v>-1.3068938808189701</v>
      </c>
      <c r="DZ499" s="40">
        <v>-0.57516457486156902</v>
      </c>
      <c r="EA499" s="40">
        <v>-0.314544712749116</v>
      </c>
      <c r="EB499" s="40">
        <v>-0.28631472030090999</v>
      </c>
      <c r="EC499" s="40">
        <v>2.11030510200097E-2</v>
      </c>
      <c r="ED499" s="40">
        <v>-0.240374066773758</v>
      </c>
      <c r="EE499" s="40">
        <v>-0.24940233074387599</v>
      </c>
      <c r="EF499" s="40">
        <v>-5.9898303936627498E-2</v>
      </c>
      <c r="EG499" s="40">
        <v>2.5828601093884799E-2</v>
      </c>
      <c r="EH499" s="40">
        <v>-1.18637260031603E-2</v>
      </c>
      <c r="EI499" s="40">
        <v>-0.158005423537146</v>
      </c>
      <c r="EJ499" s="40">
        <v>-0.14513869767163201</v>
      </c>
      <c r="EK499" s="40">
        <v>0.23831808803083901</v>
      </c>
      <c r="EL499" s="40">
        <v>0.88730231341509502</v>
      </c>
      <c r="EM499" s="40">
        <v>12.4237510193327</v>
      </c>
      <c r="EN499" s="40">
        <v>15.3344175097284</v>
      </c>
      <c r="EO499" s="40">
        <v>16.855756626114498</v>
      </c>
      <c r="EP499" s="40">
        <v>16.618816859652899</v>
      </c>
      <c r="EQ499" s="40">
        <v>12.505662578157899</v>
      </c>
      <c r="ER499" s="40">
        <v>-2.7971751062491599</v>
      </c>
      <c r="ES499" s="40">
        <v>-4.9246193431592804</v>
      </c>
      <c r="ET499" s="40">
        <v>-2.9758068424025499</v>
      </c>
      <c r="EU499" s="40">
        <v>-1.4685367356799</v>
      </c>
      <c r="EV499" s="40">
        <v>-0.34841026530860603</v>
      </c>
      <c r="EW499" s="40">
        <v>77.332885493199996</v>
      </c>
      <c r="EX499" s="40">
        <v>76.065627829733003</v>
      </c>
      <c r="EY499" s="40">
        <v>75.133963689183304</v>
      </c>
      <c r="EZ499" s="40">
        <v>73.799152758094294</v>
      </c>
      <c r="FA499" s="40">
        <v>72.455225732895599</v>
      </c>
      <c r="FB499" s="40">
        <v>71.674136293039197</v>
      </c>
      <c r="FC499" s="40">
        <v>70.4576558888417</v>
      </c>
      <c r="FD499" s="40">
        <v>70.7585514935502</v>
      </c>
      <c r="FE499" s="40">
        <v>73.992644530154394</v>
      </c>
      <c r="FF499" s="40">
        <v>78.084081788251098</v>
      </c>
      <c r="FG499" s="40">
        <v>82.934803291503101</v>
      </c>
      <c r="FH499" s="40">
        <v>86.824791028414296</v>
      </c>
      <c r="FI499" s="40">
        <v>90.230464534535898</v>
      </c>
      <c r="FJ499" s="40">
        <v>92.8420454176796</v>
      </c>
      <c r="FK499" s="40">
        <v>94.9599423315465</v>
      </c>
      <c r="FL499" s="40">
        <v>96.426799488629101</v>
      </c>
      <c r="FM499" s="40">
        <v>96.694822000895599</v>
      </c>
      <c r="FN499" s="40">
        <v>96.2326023547446</v>
      </c>
      <c r="FO499" s="40">
        <v>94.396230718983006</v>
      </c>
      <c r="FP499" s="40">
        <v>91.175960333970195</v>
      </c>
      <c r="FQ499" s="40">
        <v>86.797672318375703</v>
      </c>
      <c r="FR499" s="40">
        <v>83.560735350630495</v>
      </c>
      <c r="FS499" s="40">
        <v>81.213244539301598</v>
      </c>
      <c r="FT499" s="40">
        <v>79.273305751219795</v>
      </c>
      <c r="FU499" s="40">
        <v>1.8820306439637901E-3</v>
      </c>
      <c r="FV499" s="40">
        <v>0</v>
      </c>
      <c r="FW499" s="40">
        <v>0</v>
      </c>
      <c r="FX499" s="41">
        <v>1</v>
      </c>
      <c r="FY499" s="22"/>
      <c r="FZ499" s="22"/>
    </row>
    <row r="500" spans="1:182" x14ac:dyDescent="0.2">
      <c r="A500" t="s">
        <v>42</v>
      </c>
      <c r="B500" t="s">
        <v>58</v>
      </c>
      <c r="C500" t="s">
        <v>3</v>
      </c>
      <c r="D500" t="s">
        <v>1</v>
      </c>
      <c r="E500" t="s">
        <v>1</v>
      </c>
      <c r="F500" s="22" t="s">
        <v>77</v>
      </c>
      <c r="G500" s="35">
        <v>43704</v>
      </c>
      <c r="H500" s="40">
        <v>54319</v>
      </c>
      <c r="I500" s="40">
        <v>60.319527230214703</v>
      </c>
      <c r="J500" s="40">
        <v>52.532754222851402</v>
      </c>
      <c r="K500" s="40">
        <v>47.260821888007499</v>
      </c>
      <c r="L500" s="40">
        <v>43.698104273864203</v>
      </c>
      <c r="M500" s="40">
        <v>41.4799242653026</v>
      </c>
      <c r="N500" s="40">
        <v>41.215470107279103</v>
      </c>
      <c r="O500" s="40">
        <v>43.352569612754998</v>
      </c>
      <c r="P500" s="40">
        <v>46.034758278281402</v>
      </c>
      <c r="Q500" s="40">
        <v>48.874396842466403</v>
      </c>
      <c r="R500" s="40">
        <v>53.425787272500003</v>
      </c>
      <c r="S500" s="40">
        <v>60.345982125391302</v>
      </c>
      <c r="T500" s="40">
        <v>69.145576525591693</v>
      </c>
      <c r="U500" s="40">
        <v>79.465846828395897</v>
      </c>
      <c r="V500" s="40">
        <v>90.022949190568198</v>
      </c>
      <c r="W500" s="40">
        <v>99.884452643407798</v>
      </c>
      <c r="X500" s="40">
        <v>110.731141047047</v>
      </c>
      <c r="Y500" s="40">
        <v>118.89559337028599</v>
      </c>
      <c r="Z500" s="40">
        <v>124.591424129762</v>
      </c>
      <c r="AA500" s="40">
        <v>123.67592780985299</v>
      </c>
      <c r="AB500" s="40">
        <v>116.998866686935</v>
      </c>
      <c r="AC500" s="40">
        <v>109.44093409397399</v>
      </c>
      <c r="AD500" s="40">
        <v>102.32581965213799</v>
      </c>
      <c r="AE500" s="40">
        <v>88.4994707710607</v>
      </c>
      <c r="AF500" s="40">
        <v>73.9867693727888</v>
      </c>
      <c r="AG500" s="40">
        <v>-0.85578679769738497</v>
      </c>
      <c r="AH500" s="40">
        <v>-0.47711803950434301</v>
      </c>
      <c r="AI500" s="40">
        <v>-0.34563274912626402</v>
      </c>
      <c r="AJ500" s="40">
        <v>-0.27297569562318402</v>
      </c>
      <c r="AK500" s="40">
        <v>-0.12061480924708499</v>
      </c>
      <c r="AL500" s="40">
        <v>-0.30967773592522801</v>
      </c>
      <c r="AM500" s="40">
        <v>-0.350554556246997</v>
      </c>
      <c r="AN500" s="40">
        <v>-7.8283185643275993E-2</v>
      </c>
      <c r="AO500" s="40">
        <v>2.6785517600231502E-2</v>
      </c>
      <c r="AP500" s="40">
        <v>7.6900845229551998E-2</v>
      </c>
      <c r="AQ500" s="40">
        <v>-8.3236684081313198E-2</v>
      </c>
      <c r="AR500" s="40">
        <v>-0.18872514776677701</v>
      </c>
      <c r="AS500" s="40">
        <v>0.153942752471602</v>
      </c>
      <c r="AT500" s="40">
        <v>0.57531149137128101</v>
      </c>
      <c r="AU500" s="40">
        <v>7.4406535566104601</v>
      </c>
      <c r="AV500" s="40">
        <v>9.3582236693978391</v>
      </c>
      <c r="AW500" s="40">
        <v>10.172799072893</v>
      </c>
      <c r="AX500" s="40">
        <v>10.0681030451591</v>
      </c>
      <c r="AY500" s="40">
        <v>9.0053999558734201</v>
      </c>
      <c r="AZ500" s="40">
        <v>0.11032557178403</v>
      </c>
      <c r="BA500" s="40">
        <v>-2.6659040384986898</v>
      </c>
      <c r="BB500" s="40">
        <v>-1.87086686947467</v>
      </c>
      <c r="BC500" s="40">
        <v>-1.0303931877758801</v>
      </c>
      <c r="BD500" s="40">
        <v>-0.48419467778928998</v>
      </c>
      <c r="BE500" s="40">
        <v>-0.82026492229224002</v>
      </c>
      <c r="BF500" s="40">
        <v>-0.44285386457610298</v>
      </c>
      <c r="BG500" s="40">
        <v>-0.31447470172685399</v>
      </c>
      <c r="BH500" s="40">
        <v>-0.23760092566302801</v>
      </c>
      <c r="BI500" s="40">
        <v>-9.0368319648114606E-2</v>
      </c>
      <c r="BJ500" s="40">
        <v>-0.27911375082072198</v>
      </c>
      <c r="BK500" s="40">
        <v>-0.31401870651249802</v>
      </c>
      <c r="BL500" s="40">
        <v>-4.4469995045310198E-2</v>
      </c>
      <c r="BM500" s="40">
        <v>5.63473898778378E-2</v>
      </c>
      <c r="BN500" s="40">
        <v>9.9982840110931503E-2</v>
      </c>
      <c r="BO500" s="40">
        <v>-6.5120509722371406E-2</v>
      </c>
      <c r="BP500" s="40">
        <v>-0.17289202284452401</v>
      </c>
      <c r="BQ500" s="40">
        <v>0.16953501031384199</v>
      </c>
      <c r="BR500" s="40">
        <v>0.62218723229256701</v>
      </c>
      <c r="BS500" s="40">
        <v>7.5080621325052501</v>
      </c>
      <c r="BT500" s="40">
        <v>9.4233917588222198</v>
      </c>
      <c r="BU500" s="40">
        <v>10.235992601931599</v>
      </c>
      <c r="BV500" s="40">
        <v>10.132981195361401</v>
      </c>
      <c r="BW500" s="40">
        <v>9.0820655910897798</v>
      </c>
      <c r="BX500" s="40">
        <v>0.17291260559906199</v>
      </c>
      <c r="BY500" s="40">
        <v>-2.6093052883182999</v>
      </c>
      <c r="BZ500" s="40">
        <v>-1.79693216436031</v>
      </c>
      <c r="CA500" s="40">
        <v>-0.96155065642998705</v>
      </c>
      <c r="CB500" s="40">
        <v>-0.43794354488901799</v>
      </c>
      <c r="CC500" s="40">
        <v>-0.79566257959586095</v>
      </c>
      <c r="CD500" s="40">
        <v>-0.41912260139873297</v>
      </c>
      <c r="CE500" s="40">
        <v>-0.292894733013848</v>
      </c>
      <c r="CF500" s="40">
        <v>-0.21310046774972499</v>
      </c>
      <c r="CG500" s="40">
        <v>-6.9419693090842602E-2</v>
      </c>
      <c r="CH500" s="40">
        <v>-0.257945227843493</v>
      </c>
      <c r="CI500" s="40">
        <v>-0.288714088284449</v>
      </c>
      <c r="CJ500" s="40">
        <v>-2.1051082241268299E-2</v>
      </c>
      <c r="CK500" s="40">
        <v>7.6821852563862397E-2</v>
      </c>
      <c r="CL500" s="40">
        <v>0.11596935945178601</v>
      </c>
      <c r="CM500" s="40">
        <v>-5.2573302548127199E-2</v>
      </c>
      <c r="CN500" s="40">
        <v>-0.161926048755345</v>
      </c>
      <c r="CO500" s="40">
        <v>0.18033416059714999</v>
      </c>
      <c r="CP500" s="40">
        <v>0.65465322765848499</v>
      </c>
      <c r="CQ500" s="40">
        <v>7.5547491068252599</v>
      </c>
      <c r="CR500" s="40">
        <v>9.46852697903795</v>
      </c>
      <c r="CS500" s="40">
        <v>10.279760247639199</v>
      </c>
      <c r="CT500" s="40">
        <v>10.1779156045551</v>
      </c>
      <c r="CU500" s="40">
        <v>9.1351639764964006</v>
      </c>
      <c r="CV500" s="40">
        <v>0.21626019456234699</v>
      </c>
      <c r="CW500" s="40">
        <v>-2.5701051663584402</v>
      </c>
      <c r="CX500" s="40">
        <v>-1.7457252128231799</v>
      </c>
      <c r="CY500" s="40">
        <v>-0.91387052893276399</v>
      </c>
      <c r="CZ500" s="40">
        <v>-0.40591015113572898</v>
      </c>
      <c r="DA500" s="40">
        <v>-0.771060236899482</v>
      </c>
      <c r="DB500" s="40">
        <v>-0.39539133822136302</v>
      </c>
      <c r="DC500" s="40">
        <v>-0.271314764300842</v>
      </c>
      <c r="DD500" s="40">
        <v>-0.188600009836422</v>
      </c>
      <c r="DE500" s="40">
        <v>-4.8471066533570702E-2</v>
      </c>
      <c r="DF500" s="40">
        <v>-0.23677670486626401</v>
      </c>
      <c r="DG500" s="40">
        <v>-0.26340947005639898</v>
      </c>
      <c r="DH500" s="40">
        <v>2.3678305627736701E-3</v>
      </c>
      <c r="DI500" s="40">
        <v>9.7296315249886897E-2</v>
      </c>
      <c r="DJ500" s="40">
        <v>0.13195587879264001</v>
      </c>
      <c r="DK500" s="40">
        <v>-4.0026095373883103E-2</v>
      </c>
      <c r="DL500" s="40">
        <v>-0.15096007466616701</v>
      </c>
      <c r="DM500" s="40">
        <v>0.19113331088045701</v>
      </c>
      <c r="DN500" s="40">
        <v>0.68711922302440298</v>
      </c>
      <c r="DO500" s="40">
        <v>7.6014360811452697</v>
      </c>
      <c r="DP500" s="40">
        <v>9.5136621992536803</v>
      </c>
      <c r="DQ500" s="40">
        <v>10.3235278933468</v>
      </c>
      <c r="DR500" s="40">
        <v>10.222850013748801</v>
      </c>
      <c r="DS500" s="40">
        <v>9.1882623619030195</v>
      </c>
      <c r="DT500" s="40">
        <v>0.25960778352563202</v>
      </c>
      <c r="DU500" s="40">
        <v>-2.5309050443985801</v>
      </c>
      <c r="DV500" s="40">
        <v>-1.6945182612860401</v>
      </c>
      <c r="DW500" s="40">
        <v>-0.86619040143554105</v>
      </c>
      <c r="DX500" s="40">
        <v>-0.37387675738244103</v>
      </c>
      <c r="DY500" s="40">
        <v>-0.73553836149433705</v>
      </c>
      <c r="DZ500" s="40">
        <v>-0.361127163293122</v>
      </c>
      <c r="EA500" s="40">
        <v>-0.240156716901432</v>
      </c>
      <c r="EB500" s="40">
        <v>-0.15322523987626599</v>
      </c>
      <c r="EC500" s="40">
        <v>-1.82245769346004E-2</v>
      </c>
      <c r="ED500" s="40">
        <v>-0.20621271976175801</v>
      </c>
      <c r="EE500" s="40">
        <v>-0.2268736203219</v>
      </c>
      <c r="EF500" s="40">
        <v>3.6181021160739499E-2</v>
      </c>
      <c r="EG500" s="40">
        <v>0.126858187527493</v>
      </c>
      <c r="EH500" s="40">
        <v>0.155037873674019</v>
      </c>
      <c r="EI500" s="40">
        <v>-2.19099210149412E-2</v>
      </c>
      <c r="EJ500" s="40">
        <v>-0.13512694974391401</v>
      </c>
      <c r="EK500" s="40">
        <v>0.20672556872269701</v>
      </c>
      <c r="EL500" s="40">
        <v>0.73399496394568897</v>
      </c>
      <c r="EM500" s="40">
        <v>7.6688446570400597</v>
      </c>
      <c r="EN500" s="40">
        <v>9.5788302886780698</v>
      </c>
      <c r="EO500" s="40">
        <v>10.386721422385399</v>
      </c>
      <c r="EP500" s="40">
        <v>10.287728163951099</v>
      </c>
      <c r="EQ500" s="40">
        <v>9.2649279971193792</v>
      </c>
      <c r="ER500" s="40">
        <v>0.32219481734066402</v>
      </c>
      <c r="ES500" s="40">
        <v>-2.4743062942181901</v>
      </c>
      <c r="ET500" s="40">
        <v>-1.6205835561716799</v>
      </c>
      <c r="EU500" s="40">
        <v>-0.79734787008965202</v>
      </c>
      <c r="EV500" s="40">
        <v>-0.32762562448216898</v>
      </c>
      <c r="EW500" s="40">
        <v>77.312716647761903</v>
      </c>
      <c r="EX500" s="40">
        <v>76.0434491997854</v>
      </c>
      <c r="EY500" s="40">
        <v>75.091053786780193</v>
      </c>
      <c r="EZ500" s="40">
        <v>73.758135107941797</v>
      </c>
      <c r="FA500" s="40">
        <v>72.424357908115994</v>
      </c>
      <c r="FB500" s="40">
        <v>71.646257475227301</v>
      </c>
      <c r="FC500" s="40">
        <v>70.443417194399601</v>
      </c>
      <c r="FD500" s="40">
        <v>70.706462842044999</v>
      </c>
      <c r="FE500" s="40">
        <v>73.935197313991793</v>
      </c>
      <c r="FF500" s="40">
        <v>77.993432057156497</v>
      </c>
      <c r="FG500" s="40">
        <v>82.834952775173406</v>
      </c>
      <c r="FH500" s="40">
        <v>86.749162423456596</v>
      </c>
      <c r="FI500" s="40">
        <v>90.154540180969406</v>
      </c>
      <c r="FJ500" s="40">
        <v>92.731585065881802</v>
      </c>
      <c r="FK500" s="40">
        <v>94.8018890905403</v>
      </c>
      <c r="FL500" s="40">
        <v>96.262273702468093</v>
      </c>
      <c r="FM500" s="40">
        <v>96.525129132367894</v>
      </c>
      <c r="FN500" s="40">
        <v>96.093583547686507</v>
      </c>
      <c r="FO500" s="40">
        <v>94.270334360762902</v>
      </c>
      <c r="FP500" s="40">
        <v>91.077893765940502</v>
      </c>
      <c r="FQ500" s="40">
        <v>86.755479926036799</v>
      </c>
      <c r="FR500" s="40">
        <v>83.572803270926499</v>
      </c>
      <c r="FS500" s="40">
        <v>81.256025746867394</v>
      </c>
      <c r="FT500" s="40">
        <v>79.286022458090201</v>
      </c>
      <c r="FU500" s="40">
        <v>1.6386060303538201E-3</v>
      </c>
      <c r="FV500" s="40">
        <v>0</v>
      </c>
      <c r="FW500" s="40">
        <v>0</v>
      </c>
      <c r="FX500" s="41">
        <v>1</v>
      </c>
      <c r="FY500" s="22"/>
      <c r="FZ500" s="22"/>
    </row>
    <row r="501" spans="1:182" x14ac:dyDescent="0.2">
      <c r="A501" t="s">
        <v>42</v>
      </c>
      <c r="B501" t="s">
        <v>58</v>
      </c>
      <c r="C501" t="s">
        <v>3</v>
      </c>
      <c r="D501" t="s">
        <v>1</v>
      </c>
      <c r="E501" t="s">
        <v>1</v>
      </c>
      <c r="F501" s="22" t="s">
        <v>78</v>
      </c>
      <c r="G501" s="35">
        <v>43704</v>
      </c>
      <c r="H501" s="40">
        <v>12091</v>
      </c>
      <c r="I501" s="40">
        <v>11.3977708663658</v>
      </c>
      <c r="J501" s="40">
        <v>9.87790731079469</v>
      </c>
      <c r="K501" s="40">
        <v>8.9225872788573</v>
      </c>
      <c r="L501" s="40">
        <v>8.1608291191701099</v>
      </c>
      <c r="M501" s="40">
        <v>7.7710515172767103</v>
      </c>
      <c r="N501" s="40">
        <v>7.9124631376663501</v>
      </c>
      <c r="O501" s="40">
        <v>8.5656672894125894</v>
      </c>
      <c r="P501" s="40">
        <v>9.2701653182459598</v>
      </c>
      <c r="Q501" s="40">
        <v>10.159383046031</v>
      </c>
      <c r="R501" s="40">
        <v>11.215366762512501</v>
      </c>
      <c r="S501" s="40">
        <v>12.708470497924299</v>
      </c>
      <c r="T501" s="40">
        <v>14.858170629180099</v>
      </c>
      <c r="U501" s="40">
        <v>17.378601889655702</v>
      </c>
      <c r="V501" s="40">
        <v>19.9279344982845</v>
      </c>
      <c r="W501" s="40">
        <v>22.4371680389022</v>
      </c>
      <c r="X501" s="40">
        <v>25.310624216871901</v>
      </c>
      <c r="Y501" s="40">
        <v>27.439638259404902</v>
      </c>
      <c r="Z501" s="40">
        <v>28.801345631718199</v>
      </c>
      <c r="AA501" s="40">
        <v>28.279468735483</v>
      </c>
      <c r="AB501" s="40">
        <v>26.422938059013401</v>
      </c>
      <c r="AC501" s="40">
        <v>23.987691681034899</v>
      </c>
      <c r="AD501" s="40">
        <v>21.5208861112128</v>
      </c>
      <c r="AE501" s="40">
        <v>17.8981723519342</v>
      </c>
      <c r="AF501" s="40">
        <v>14.548238999687699</v>
      </c>
      <c r="AG501" s="40">
        <v>-0.531834312268884</v>
      </c>
      <c r="AH501" s="40">
        <v>-0.24907752962904001</v>
      </c>
      <c r="AI501" s="40">
        <v>-0.17903974110509399</v>
      </c>
      <c r="AJ501" s="40">
        <v>-0.12966769238432599</v>
      </c>
      <c r="AK501" s="40">
        <v>-6.5953997860132799E-2</v>
      </c>
      <c r="AL501" s="40">
        <v>-3.4438353534258503E-2</v>
      </c>
      <c r="AM501" s="40">
        <v>2.9767702529041099E-2</v>
      </c>
      <c r="AN501" s="40">
        <v>-6.0295690925803599E-2</v>
      </c>
      <c r="AO501" s="40">
        <v>-0.17846588106460401</v>
      </c>
      <c r="AP501" s="40">
        <v>-0.15705582077639799</v>
      </c>
      <c r="AQ501" s="40">
        <v>-0.13527847093310999</v>
      </c>
      <c r="AR501" s="40">
        <v>6.2317402215034002E-3</v>
      </c>
      <c r="AS501" s="40">
        <v>-2.6012708155341902E-2</v>
      </c>
      <c r="AT501" s="40">
        <v>-2.6935792193814499E-2</v>
      </c>
      <c r="AU501" s="40">
        <v>4.68366757319109</v>
      </c>
      <c r="AV501" s="40">
        <v>5.8183881607718204</v>
      </c>
      <c r="AW501" s="40">
        <v>6.3953874789809397</v>
      </c>
      <c r="AX501" s="40">
        <v>6.2077840484961602</v>
      </c>
      <c r="AY501" s="40">
        <v>3.311823154771</v>
      </c>
      <c r="AZ501" s="40">
        <v>-3.0686376820033101</v>
      </c>
      <c r="BA501" s="40">
        <v>-2.61316955945416</v>
      </c>
      <c r="BB501" s="40">
        <v>-1.69401977739317</v>
      </c>
      <c r="BC501" s="40">
        <v>-0.97192662466004798</v>
      </c>
      <c r="BD501" s="40">
        <v>-0.34883655731566698</v>
      </c>
      <c r="BE501" s="40">
        <v>-0.521362920809331</v>
      </c>
      <c r="BF501" s="40">
        <v>-0.24039197290664099</v>
      </c>
      <c r="BG501" s="40">
        <v>-0.17172042319330799</v>
      </c>
      <c r="BH501" s="40">
        <v>-0.122435212449114</v>
      </c>
      <c r="BI501" s="40">
        <v>-5.8919221800477699E-2</v>
      </c>
      <c r="BJ501" s="40">
        <v>-2.8723204462607399E-2</v>
      </c>
      <c r="BK501" s="40">
        <v>3.7413956463498203E-2</v>
      </c>
      <c r="BL501" s="40">
        <v>-5.04193126570706E-2</v>
      </c>
      <c r="BM501" s="40">
        <v>-0.16999063211721099</v>
      </c>
      <c r="BN501" s="40">
        <v>-0.14791646872403</v>
      </c>
      <c r="BO501" s="40">
        <v>-0.12663811375488401</v>
      </c>
      <c r="BP501" s="40">
        <v>1.36162741067634E-2</v>
      </c>
      <c r="BQ501" s="40">
        <v>-1.8624250820375901E-2</v>
      </c>
      <c r="BR501" s="40">
        <v>-1.0373769508246301E-2</v>
      </c>
      <c r="BS501" s="40">
        <v>4.70649480191957</v>
      </c>
      <c r="BT501" s="40">
        <v>5.8470976758713196</v>
      </c>
      <c r="BU501" s="40">
        <v>6.4315565012706299</v>
      </c>
      <c r="BV501" s="40">
        <v>6.2455895612032597</v>
      </c>
      <c r="BW501" s="40">
        <v>3.3493064142561901</v>
      </c>
      <c r="BX501" s="40">
        <v>-3.0364668365793399</v>
      </c>
      <c r="BY501" s="40">
        <v>-2.5857067002220799</v>
      </c>
      <c r="BZ501" s="40">
        <v>-1.6694497854142201</v>
      </c>
      <c r="CA501" s="40">
        <v>-0.95052201654143298</v>
      </c>
      <c r="CB501" s="40">
        <v>-0.33387079654653801</v>
      </c>
      <c r="CC501" s="40">
        <v>-0.51411046698313101</v>
      </c>
      <c r="CD501" s="40">
        <v>-0.23437638277925901</v>
      </c>
      <c r="CE501" s="40">
        <v>-0.16665108590422401</v>
      </c>
      <c r="CF501" s="40">
        <v>-0.117426018878073</v>
      </c>
      <c r="CG501" s="40">
        <v>-5.4046957331388097E-2</v>
      </c>
      <c r="CH501" s="40">
        <v>-2.4764909625469098E-2</v>
      </c>
      <c r="CI501" s="40">
        <v>4.2709728645948998E-2</v>
      </c>
      <c r="CJ501" s="40">
        <v>-4.3578963154261303E-2</v>
      </c>
      <c r="CK501" s="40">
        <v>-0.16412070051414401</v>
      </c>
      <c r="CL501" s="40">
        <v>-0.141586581333494</v>
      </c>
      <c r="CM501" s="40">
        <v>-0.120653828694106</v>
      </c>
      <c r="CN501" s="40">
        <v>1.8730779780410201E-2</v>
      </c>
      <c r="CO501" s="40">
        <v>-1.3507027777414599E-2</v>
      </c>
      <c r="CP501" s="40">
        <v>1.0970369513848401E-3</v>
      </c>
      <c r="CQ501" s="40">
        <v>4.7223048709990101</v>
      </c>
      <c r="CR501" s="40">
        <v>5.8669817985722901</v>
      </c>
      <c r="CS501" s="40">
        <v>6.4566070559278597</v>
      </c>
      <c r="CT501" s="40">
        <v>6.2717735441383997</v>
      </c>
      <c r="CU501" s="40">
        <v>3.3752672055914998</v>
      </c>
      <c r="CV501" s="40">
        <v>-3.0141854070397902</v>
      </c>
      <c r="CW501" s="40">
        <v>-2.56668600757722</v>
      </c>
      <c r="CX501" s="40">
        <v>-1.65243268381643</v>
      </c>
      <c r="CY501" s="40">
        <v>-0.935697250162696</v>
      </c>
      <c r="CZ501" s="40">
        <v>-0.32350555622758798</v>
      </c>
      <c r="DA501" s="40">
        <v>-0.50685801315693102</v>
      </c>
      <c r="DB501" s="40">
        <v>-0.228360792651877</v>
      </c>
      <c r="DC501" s="40">
        <v>-0.16158174861513999</v>
      </c>
      <c r="DD501" s="40">
        <v>-0.11241682530703299</v>
      </c>
      <c r="DE501" s="40">
        <v>-4.9174692862298398E-2</v>
      </c>
      <c r="DF501" s="40">
        <v>-2.0806614788330902E-2</v>
      </c>
      <c r="DG501" s="40">
        <v>4.80055008283998E-2</v>
      </c>
      <c r="DH501" s="40">
        <v>-3.6738613651452E-2</v>
      </c>
      <c r="DI501" s="40">
        <v>-0.15825076891107701</v>
      </c>
      <c r="DJ501" s="40">
        <v>-0.135256693942958</v>
      </c>
      <c r="DK501" s="40">
        <v>-0.114669543633328</v>
      </c>
      <c r="DL501" s="40">
        <v>2.3845285454057102E-2</v>
      </c>
      <c r="DM501" s="40">
        <v>-8.3898047344533409E-3</v>
      </c>
      <c r="DN501" s="40">
        <v>1.2567843411015999E-2</v>
      </c>
      <c r="DO501" s="40">
        <v>4.7381149400784501</v>
      </c>
      <c r="DP501" s="40">
        <v>5.8868659212732704</v>
      </c>
      <c r="DQ501" s="40">
        <v>6.4816576105850796</v>
      </c>
      <c r="DR501" s="40">
        <v>6.2979575270735397</v>
      </c>
      <c r="DS501" s="40">
        <v>3.40122799692681</v>
      </c>
      <c r="DT501" s="40">
        <v>-2.9919039775002298</v>
      </c>
      <c r="DU501" s="40">
        <v>-2.54766531493236</v>
      </c>
      <c r="DV501" s="40">
        <v>-1.63541558221865</v>
      </c>
      <c r="DW501" s="40">
        <v>-0.92087248378395903</v>
      </c>
      <c r="DX501" s="40">
        <v>-0.313140315908638</v>
      </c>
      <c r="DY501" s="40">
        <v>-0.49638662169737902</v>
      </c>
      <c r="DZ501" s="40">
        <v>-0.21967523592947799</v>
      </c>
      <c r="EA501" s="40">
        <v>-0.15426243070335399</v>
      </c>
      <c r="EB501" s="40">
        <v>-0.105184345371821</v>
      </c>
      <c r="EC501" s="40">
        <v>-4.2139916802643299E-2</v>
      </c>
      <c r="ED501" s="40">
        <v>-1.5091465716679801E-2</v>
      </c>
      <c r="EE501" s="40">
        <v>5.56517547628569E-2</v>
      </c>
      <c r="EF501" s="40">
        <v>-2.6862235382719101E-2</v>
      </c>
      <c r="EG501" s="40">
        <v>-0.14977551996368399</v>
      </c>
      <c r="EH501" s="40">
        <v>-0.12611734189059001</v>
      </c>
      <c r="EI501" s="40">
        <v>-0.106029186455102</v>
      </c>
      <c r="EJ501" s="40">
        <v>3.1229819339317101E-2</v>
      </c>
      <c r="EK501" s="40">
        <v>-1.0013473994873699E-3</v>
      </c>
      <c r="EL501" s="40">
        <v>2.91298660965842E-2</v>
      </c>
      <c r="EM501" s="40">
        <v>4.7609421688069302</v>
      </c>
      <c r="EN501" s="40">
        <v>5.9155754363727597</v>
      </c>
      <c r="EO501" s="40">
        <v>6.5178266328747698</v>
      </c>
      <c r="EP501" s="40">
        <v>6.3357630397806401</v>
      </c>
      <c r="EQ501" s="40">
        <v>3.4387112564120002</v>
      </c>
      <c r="ER501" s="40">
        <v>-2.9597331320762601</v>
      </c>
      <c r="ES501" s="40">
        <v>-2.5202024557002698</v>
      </c>
      <c r="ET501" s="40">
        <v>-1.6108455902397001</v>
      </c>
      <c r="EU501" s="40">
        <v>-0.89946787566534403</v>
      </c>
      <c r="EV501" s="40">
        <v>-0.29817455513950902</v>
      </c>
      <c r="EW501" s="40">
        <v>77.838931294599803</v>
      </c>
      <c r="EX501" s="40">
        <v>76.609763484685004</v>
      </c>
      <c r="EY501" s="40">
        <v>75.735849761231904</v>
      </c>
      <c r="EZ501" s="40">
        <v>74.261490460793198</v>
      </c>
      <c r="FA501" s="40">
        <v>72.786416443137497</v>
      </c>
      <c r="FB501" s="40">
        <v>71.991628394741795</v>
      </c>
      <c r="FC501" s="40">
        <v>70.667194204371498</v>
      </c>
      <c r="FD501" s="40">
        <v>71.140812482487206</v>
      </c>
      <c r="FE501" s="40">
        <v>74.501016905488697</v>
      </c>
      <c r="FF501" s="40">
        <v>78.853033868484204</v>
      </c>
      <c r="FG501" s="40">
        <v>83.785747301943005</v>
      </c>
      <c r="FH501" s="40">
        <v>87.5864780572836</v>
      </c>
      <c r="FI501" s="40">
        <v>91.079606007754705</v>
      </c>
      <c r="FJ501" s="40">
        <v>93.970091916843899</v>
      </c>
      <c r="FK501" s="40">
        <v>96.402445289447201</v>
      </c>
      <c r="FL501" s="40">
        <v>97.812849276321401</v>
      </c>
      <c r="FM501" s="40">
        <v>98.022217498363801</v>
      </c>
      <c r="FN501" s="40">
        <v>97.481222261391295</v>
      </c>
      <c r="FO501" s="40">
        <v>95.614652685588894</v>
      </c>
      <c r="FP501" s="40">
        <v>92.253563403594598</v>
      </c>
      <c r="FQ501" s="40">
        <v>87.580985474347401</v>
      </c>
      <c r="FR501" s="40">
        <v>84.017527570365303</v>
      </c>
      <c r="FS501" s="40">
        <v>81.478549888349406</v>
      </c>
      <c r="FT501" s="40">
        <v>79.634892829640094</v>
      </c>
      <c r="FU501" s="40">
        <v>3.5608878519073502E-3</v>
      </c>
      <c r="FV501" s="40">
        <v>0</v>
      </c>
      <c r="FW501" s="40">
        <v>0</v>
      </c>
      <c r="FX501" s="41">
        <v>1</v>
      </c>
      <c r="FY501" s="22"/>
      <c r="FZ501" s="22"/>
    </row>
    <row r="502" spans="1:182" x14ac:dyDescent="0.2">
      <c r="A502" t="s">
        <v>42</v>
      </c>
      <c r="B502" t="s">
        <v>58</v>
      </c>
      <c r="C502" t="s">
        <v>3</v>
      </c>
      <c r="D502" t="s">
        <v>1</v>
      </c>
      <c r="E502" t="s">
        <v>77</v>
      </c>
      <c r="F502" s="22" t="s">
        <v>1</v>
      </c>
      <c r="G502" s="35">
        <v>43704</v>
      </c>
      <c r="H502" s="40">
        <v>41094</v>
      </c>
      <c r="I502" s="40">
        <v>43.093352703852297</v>
      </c>
      <c r="J502" s="40">
        <v>37.6607126735381</v>
      </c>
      <c r="K502" s="40">
        <v>34.0964982067037</v>
      </c>
      <c r="L502" s="40">
        <v>31.836999288701598</v>
      </c>
      <c r="M502" s="40">
        <v>30.594469729588202</v>
      </c>
      <c r="N502" s="40">
        <v>31.1572312404043</v>
      </c>
      <c r="O502" s="40">
        <v>33.636871983670197</v>
      </c>
      <c r="P502" s="40">
        <v>35.846353691184603</v>
      </c>
      <c r="Q502" s="40">
        <v>37.824035246369199</v>
      </c>
      <c r="R502" s="40">
        <v>40.309011069546997</v>
      </c>
      <c r="S502" s="40">
        <v>44.306437115066203</v>
      </c>
      <c r="T502" s="40">
        <v>49.9905104452289</v>
      </c>
      <c r="U502" s="40">
        <v>56.876184454363099</v>
      </c>
      <c r="V502" s="40">
        <v>64.1780782595483</v>
      </c>
      <c r="W502" s="40">
        <v>71.242714356764793</v>
      </c>
      <c r="X502" s="40">
        <v>79.717685832415597</v>
      </c>
      <c r="Y502" s="40">
        <v>86.426084607086594</v>
      </c>
      <c r="Z502" s="40">
        <v>91.864145378725794</v>
      </c>
      <c r="AA502" s="40">
        <v>91.513573984521798</v>
      </c>
      <c r="AB502" s="40">
        <v>86.571788061588506</v>
      </c>
      <c r="AC502" s="40">
        <v>80.608783343901194</v>
      </c>
      <c r="AD502" s="40">
        <v>74.801283494839396</v>
      </c>
      <c r="AE502" s="40">
        <v>63.970886166369503</v>
      </c>
      <c r="AF502" s="40">
        <v>53.205118080973797</v>
      </c>
      <c r="AG502" s="40">
        <v>-1.02073484125517</v>
      </c>
      <c r="AH502" s="40">
        <v>-0.56301494963711496</v>
      </c>
      <c r="AI502" s="40">
        <v>-0.45171881118628399</v>
      </c>
      <c r="AJ502" s="40">
        <v>-0.300876434391874</v>
      </c>
      <c r="AK502" s="40">
        <v>-0.180594776083395</v>
      </c>
      <c r="AL502" s="40">
        <v>-0.27542375627203802</v>
      </c>
      <c r="AM502" s="40">
        <v>-0.33019018653500698</v>
      </c>
      <c r="AN502" s="40">
        <v>-6.2127621960458901E-2</v>
      </c>
      <c r="AO502" s="40">
        <v>-0.15221777641885301</v>
      </c>
      <c r="AP502" s="40">
        <v>-0.20593089940947401</v>
      </c>
      <c r="AQ502" s="40">
        <v>-0.307599062097697</v>
      </c>
      <c r="AR502" s="40">
        <v>-0.208537849607172</v>
      </c>
      <c r="AS502" s="40">
        <v>0.17993772973215599</v>
      </c>
      <c r="AT502" s="40">
        <v>0.47800254241797302</v>
      </c>
      <c r="AU502" s="40">
        <v>8.5406617075303508</v>
      </c>
      <c r="AV502" s="40">
        <v>10.984215812986101</v>
      </c>
      <c r="AW502" s="40">
        <v>12.0917220425903</v>
      </c>
      <c r="AX502" s="40">
        <v>12.0451707497468</v>
      </c>
      <c r="AY502" s="40">
        <v>9.5577713597818903</v>
      </c>
      <c r="AZ502" s="40">
        <v>-1.7223808466194099</v>
      </c>
      <c r="BA502" s="40">
        <v>-3.5168316135536299</v>
      </c>
      <c r="BB502" s="40">
        <v>-2.2795766196148399</v>
      </c>
      <c r="BC502" s="40">
        <v>-1.2809531111086001</v>
      </c>
      <c r="BD502" s="40">
        <v>-0.76821506291770103</v>
      </c>
      <c r="BE502" s="40">
        <v>-0.991585316292934</v>
      </c>
      <c r="BF502" s="40">
        <v>-0.53308534244153005</v>
      </c>
      <c r="BG502" s="40">
        <v>-0.42448891836811398</v>
      </c>
      <c r="BH502" s="40">
        <v>-0.27437305441473397</v>
      </c>
      <c r="BI502" s="40">
        <v>-0.15580191065797</v>
      </c>
      <c r="BJ502" s="40">
        <v>-0.25379826832110602</v>
      </c>
      <c r="BK502" s="40">
        <v>-0.30357766658718299</v>
      </c>
      <c r="BL502" s="40">
        <v>-3.7833859771447799E-2</v>
      </c>
      <c r="BM502" s="40">
        <v>-0.128213216420899</v>
      </c>
      <c r="BN502" s="40">
        <v>-0.18394926577396101</v>
      </c>
      <c r="BO502" s="40">
        <v>-0.29086778023717802</v>
      </c>
      <c r="BP502" s="40">
        <v>-0.19583688507861199</v>
      </c>
      <c r="BQ502" s="40">
        <v>0.19236784595065101</v>
      </c>
      <c r="BR502" s="40">
        <v>0.51660955505655803</v>
      </c>
      <c r="BS502" s="40">
        <v>8.5929811960239704</v>
      </c>
      <c r="BT502" s="40">
        <v>11.052190833464399</v>
      </c>
      <c r="BU502" s="40">
        <v>12.167097673497199</v>
      </c>
      <c r="BV502" s="40">
        <v>12.1241377400847</v>
      </c>
      <c r="BW502" s="40">
        <v>9.6389919143840697</v>
      </c>
      <c r="BX502" s="40">
        <v>-1.6618412313490301</v>
      </c>
      <c r="BY502" s="40">
        <v>-3.46427661574607</v>
      </c>
      <c r="BZ502" s="40">
        <v>-2.2229813161550198</v>
      </c>
      <c r="CA502" s="40">
        <v>-1.2249923043067199</v>
      </c>
      <c r="CB502" s="40">
        <v>-0.727988691640581</v>
      </c>
      <c r="CC502" s="40">
        <v>-0.97139644410141301</v>
      </c>
      <c r="CD502" s="40">
        <v>-0.51235618767153301</v>
      </c>
      <c r="CE502" s="40">
        <v>-0.40562957755185602</v>
      </c>
      <c r="CF502" s="40">
        <v>-0.25601689417901902</v>
      </c>
      <c r="CG502" s="40">
        <v>-0.138630447590084</v>
      </c>
      <c r="CH502" s="40">
        <v>-0.238820521243366</v>
      </c>
      <c r="CI502" s="40">
        <v>-0.285145916340243</v>
      </c>
      <c r="CJ502" s="40">
        <v>-2.1008074084698399E-2</v>
      </c>
      <c r="CK502" s="40">
        <v>-0.111587731290687</v>
      </c>
      <c r="CL502" s="40">
        <v>-0.16872485327999701</v>
      </c>
      <c r="CM502" s="40">
        <v>-0.27927974538858502</v>
      </c>
      <c r="CN502" s="40">
        <v>-0.18704023573669901</v>
      </c>
      <c r="CO502" s="40">
        <v>0.20097690657809</v>
      </c>
      <c r="CP502" s="40">
        <v>0.54334865440265701</v>
      </c>
      <c r="CQ502" s="40">
        <v>8.6292175143753607</v>
      </c>
      <c r="CR502" s="40">
        <v>11.0992701255774</v>
      </c>
      <c r="CS502" s="40">
        <v>12.219302605848799</v>
      </c>
      <c r="CT502" s="40">
        <v>12.178830037037899</v>
      </c>
      <c r="CU502" s="40">
        <v>9.6952450230817906</v>
      </c>
      <c r="CV502" s="40">
        <v>-1.61991167823278</v>
      </c>
      <c r="CW502" s="40">
        <v>-3.4278771843612699</v>
      </c>
      <c r="CX502" s="40">
        <v>-2.18378358138333</v>
      </c>
      <c r="CY502" s="40">
        <v>-1.1862340199874599</v>
      </c>
      <c r="CZ502" s="40">
        <v>-0.70012802943443697</v>
      </c>
      <c r="DA502" s="40">
        <v>-0.95120757190989302</v>
      </c>
      <c r="DB502" s="40">
        <v>-0.49162703290153598</v>
      </c>
      <c r="DC502" s="40">
        <v>-0.38677023673559702</v>
      </c>
      <c r="DD502" s="40">
        <v>-0.237660733943303</v>
      </c>
      <c r="DE502" s="40">
        <v>-0.121458984522198</v>
      </c>
      <c r="DF502" s="40">
        <v>-0.22384277416562601</v>
      </c>
      <c r="DG502" s="40">
        <v>-0.26671416609330201</v>
      </c>
      <c r="DH502" s="40">
        <v>-4.18228839794895E-3</v>
      </c>
      <c r="DI502" s="40">
        <v>-9.4962246160475605E-2</v>
      </c>
      <c r="DJ502" s="40">
        <v>-0.15350044078603201</v>
      </c>
      <c r="DK502" s="40">
        <v>-0.26769171053999302</v>
      </c>
      <c r="DL502" s="40">
        <v>-0.17824358639478599</v>
      </c>
      <c r="DM502" s="40">
        <v>0.20958596720552899</v>
      </c>
      <c r="DN502" s="40">
        <v>0.57008775374875598</v>
      </c>
      <c r="DO502" s="40">
        <v>8.6654538327267492</v>
      </c>
      <c r="DP502" s="40">
        <v>11.1463494176904</v>
      </c>
      <c r="DQ502" s="40">
        <v>12.2715075382004</v>
      </c>
      <c r="DR502" s="40">
        <v>12.2335223339911</v>
      </c>
      <c r="DS502" s="40">
        <v>9.7514981317795097</v>
      </c>
      <c r="DT502" s="40">
        <v>-1.57798212511653</v>
      </c>
      <c r="DU502" s="40">
        <v>-3.3914777529764701</v>
      </c>
      <c r="DV502" s="40">
        <v>-2.1445858466116401</v>
      </c>
      <c r="DW502" s="40">
        <v>-1.1474757356682099</v>
      </c>
      <c r="DX502" s="40">
        <v>-0.67226736722829195</v>
      </c>
      <c r="DY502" s="40">
        <v>-0.92205804694765703</v>
      </c>
      <c r="DZ502" s="40">
        <v>-0.46169742570595101</v>
      </c>
      <c r="EA502" s="40">
        <v>-0.35954034391742701</v>
      </c>
      <c r="EB502" s="40">
        <v>-0.211157353966163</v>
      </c>
      <c r="EC502" s="40">
        <v>-9.6666119096773195E-2</v>
      </c>
      <c r="ED502" s="40">
        <v>-0.20221728621469401</v>
      </c>
      <c r="EE502" s="40">
        <v>-0.24010164614547799</v>
      </c>
      <c r="EF502" s="40">
        <v>2.01114737910622E-2</v>
      </c>
      <c r="EG502" s="40">
        <v>-7.0957686162521003E-2</v>
      </c>
      <c r="EH502" s="40">
        <v>-0.131518807150519</v>
      </c>
      <c r="EI502" s="40">
        <v>-0.25096042867947399</v>
      </c>
      <c r="EJ502" s="40">
        <v>-0.16554262186622601</v>
      </c>
      <c r="EK502" s="40">
        <v>0.22201608342402299</v>
      </c>
      <c r="EL502" s="40">
        <v>0.60869476638734099</v>
      </c>
      <c r="EM502" s="40">
        <v>8.7177733212203599</v>
      </c>
      <c r="EN502" s="40">
        <v>11.2143244381688</v>
      </c>
      <c r="EO502" s="40">
        <v>12.346883169107301</v>
      </c>
      <c r="EP502" s="40">
        <v>12.312489324329</v>
      </c>
      <c r="EQ502" s="40">
        <v>9.8327186863816802</v>
      </c>
      <c r="ER502" s="40">
        <v>-1.5174425098461499</v>
      </c>
      <c r="ES502" s="40">
        <v>-3.3389227551689098</v>
      </c>
      <c r="ET502" s="40">
        <v>-2.0879905431518302</v>
      </c>
      <c r="EU502" s="40">
        <v>-1.09151492886632</v>
      </c>
      <c r="EV502" s="40">
        <v>-0.63204099595117202</v>
      </c>
      <c r="EW502" s="40">
        <v>75.501644583863396</v>
      </c>
      <c r="EX502" s="40">
        <v>74.320843445465997</v>
      </c>
      <c r="EY502" s="40">
        <v>73.430525214053006</v>
      </c>
      <c r="EZ502" s="40">
        <v>72.129172279122102</v>
      </c>
      <c r="FA502" s="40">
        <v>70.913498972661202</v>
      </c>
      <c r="FB502" s="40">
        <v>70.212828861584597</v>
      </c>
      <c r="FC502" s="40">
        <v>69.057456043817098</v>
      </c>
      <c r="FD502" s="40">
        <v>69.410552265242899</v>
      </c>
      <c r="FE502" s="40">
        <v>72.6370028500654</v>
      </c>
      <c r="FF502" s="40">
        <v>76.815443916385703</v>
      </c>
      <c r="FG502" s="40">
        <v>81.788550417506301</v>
      </c>
      <c r="FH502" s="40">
        <v>85.791489548339996</v>
      </c>
      <c r="FI502" s="40">
        <v>89.229231039988903</v>
      </c>
      <c r="FJ502" s="40">
        <v>91.792388733025007</v>
      </c>
      <c r="FK502" s="40">
        <v>93.815724132739206</v>
      </c>
      <c r="FL502" s="40">
        <v>95.105423645741396</v>
      </c>
      <c r="FM502" s="40">
        <v>95.234346977706906</v>
      </c>
      <c r="FN502" s="40">
        <v>94.693473602468899</v>
      </c>
      <c r="FO502" s="40">
        <v>92.644827240341797</v>
      </c>
      <c r="FP502" s="40">
        <v>89.145597641349497</v>
      </c>
      <c r="FQ502" s="40">
        <v>84.596984966831002</v>
      </c>
      <c r="FR502" s="40">
        <v>81.3449363272846</v>
      </c>
      <c r="FS502" s="40">
        <v>79.001465714060799</v>
      </c>
      <c r="FT502" s="40">
        <v>77.169265427800994</v>
      </c>
      <c r="FU502" s="40">
        <v>2.2848041045686698E-3</v>
      </c>
      <c r="FV502" s="40">
        <v>0</v>
      </c>
      <c r="FW502" s="40">
        <v>0</v>
      </c>
      <c r="FX502" s="41">
        <v>1</v>
      </c>
      <c r="FY502" s="22"/>
      <c r="FZ502" s="22"/>
    </row>
    <row r="503" spans="1:182" x14ac:dyDescent="0.2">
      <c r="A503" t="s">
        <v>42</v>
      </c>
      <c r="B503" t="s">
        <v>58</v>
      </c>
      <c r="C503" t="s">
        <v>3</v>
      </c>
      <c r="D503" t="s">
        <v>1</v>
      </c>
      <c r="E503" t="s">
        <v>77</v>
      </c>
      <c r="F503" s="22" t="s">
        <v>77</v>
      </c>
      <c r="G503" s="35">
        <v>43704</v>
      </c>
      <c r="H503" s="40">
        <v>33196</v>
      </c>
      <c r="I503" s="40">
        <v>35.834817611282702</v>
      </c>
      <c r="J503" s="40">
        <v>31.3700569943285</v>
      </c>
      <c r="K503" s="40">
        <v>28.394464998625502</v>
      </c>
      <c r="L503" s="40">
        <v>26.464556251004701</v>
      </c>
      <c r="M503" s="40">
        <v>25.363010813477299</v>
      </c>
      <c r="N503" s="40">
        <v>25.738257922235402</v>
      </c>
      <c r="O503" s="40">
        <v>27.665723116755</v>
      </c>
      <c r="P503" s="40">
        <v>29.363046644452599</v>
      </c>
      <c r="Q503" s="40">
        <v>30.831981689033999</v>
      </c>
      <c r="R503" s="40">
        <v>32.810348168189698</v>
      </c>
      <c r="S503" s="40">
        <v>36.066660993009201</v>
      </c>
      <c r="T503" s="40">
        <v>40.5560445604725</v>
      </c>
      <c r="U503" s="40">
        <v>46.019619162979303</v>
      </c>
      <c r="V503" s="40">
        <v>51.828899595210402</v>
      </c>
      <c r="W503" s="40">
        <v>57.415260748731903</v>
      </c>
      <c r="X503" s="40">
        <v>64.005230027641801</v>
      </c>
      <c r="Y503" s="40">
        <v>69.232333497848501</v>
      </c>
      <c r="Z503" s="40">
        <v>73.570059600526506</v>
      </c>
      <c r="AA503" s="40">
        <v>73.452963342406093</v>
      </c>
      <c r="AB503" s="40">
        <v>69.648095916261497</v>
      </c>
      <c r="AC503" s="40">
        <v>65.213308645054497</v>
      </c>
      <c r="AD503" s="40">
        <v>61.008612092101501</v>
      </c>
      <c r="AE503" s="40">
        <v>52.519773454639498</v>
      </c>
      <c r="AF503" s="40">
        <v>43.891669719469398</v>
      </c>
      <c r="AG503" s="40">
        <v>-0.74618262486884901</v>
      </c>
      <c r="AH503" s="40">
        <v>-0.41490514455718103</v>
      </c>
      <c r="AI503" s="40">
        <v>-0.32011913882041299</v>
      </c>
      <c r="AJ503" s="40">
        <v>-0.25127243578970898</v>
      </c>
      <c r="AK503" s="40">
        <v>-0.19408374532008199</v>
      </c>
      <c r="AL503" s="40">
        <v>-0.28746561684470701</v>
      </c>
      <c r="AM503" s="40">
        <v>-0.406663160608916</v>
      </c>
      <c r="AN503" s="40">
        <v>-0.10711151135133801</v>
      </c>
      <c r="AO503" s="40">
        <v>-9.7735170239942298E-2</v>
      </c>
      <c r="AP503" s="40">
        <v>-0.10472591260615</v>
      </c>
      <c r="AQ503" s="40">
        <v>-0.205126347679989</v>
      </c>
      <c r="AR503" s="40">
        <v>-0.222830058250091</v>
      </c>
      <c r="AS503" s="40">
        <v>0.19892980825149201</v>
      </c>
      <c r="AT503" s="40">
        <v>0.51223227686226502</v>
      </c>
      <c r="AU503" s="40">
        <v>5.5458922794921701</v>
      </c>
      <c r="AV503" s="40">
        <v>7.09023980659033</v>
      </c>
      <c r="AW503" s="40">
        <v>7.8538432535333298</v>
      </c>
      <c r="AX503" s="40">
        <v>7.9637612538967604</v>
      </c>
      <c r="AY503" s="40">
        <v>7.1511863031841303</v>
      </c>
      <c r="AZ503" s="40">
        <v>0.18343898447738199</v>
      </c>
      <c r="BA503" s="40">
        <v>-1.80510551246715</v>
      </c>
      <c r="BB503" s="40">
        <v>-1.2157616883882301</v>
      </c>
      <c r="BC503" s="40">
        <v>-0.731057696842911</v>
      </c>
      <c r="BD503" s="40">
        <v>-0.57415180480837602</v>
      </c>
      <c r="BE503" s="40">
        <v>-0.72085811360714702</v>
      </c>
      <c r="BF503" s="40">
        <v>-0.388316304863356</v>
      </c>
      <c r="BG503" s="40">
        <v>-0.295002760393268</v>
      </c>
      <c r="BH503" s="40">
        <v>-0.22779386923494599</v>
      </c>
      <c r="BI503" s="40">
        <v>-0.17309747320764199</v>
      </c>
      <c r="BJ503" s="40">
        <v>-0.26726417851551998</v>
      </c>
      <c r="BK503" s="40">
        <v>-0.38096622731109703</v>
      </c>
      <c r="BL503" s="40">
        <v>-8.3196538082891902E-2</v>
      </c>
      <c r="BM503" s="40">
        <v>-7.5830414316454903E-2</v>
      </c>
      <c r="BN503" s="40">
        <v>-8.5169196587765006E-2</v>
      </c>
      <c r="BO503" s="40">
        <v>-0.18833123419408601</v>
      </c>
      <c r="BP503" s="40">
        <v>-0.21216192283285401</v>
      </c>
      <c r="BQ503" s="40">
        <v>0.20933112280928001</v>
      </c>
      <c r="BR503" s="40">
        <v>0.54271914454862402</v>
      </c>
      <c r="BS503" s="40">
        <v>5.5881395555674498</v>
      </c>
      <c r="BT503" s="40">
        <v>7.1443163495852504</v>
      </c>
      <c r="BU503" s="40">
        <v>7.9115680576780099</v>
      </c>
      <c r="BV503" s="40">
        <v>8.0200292274375897</v>
      </c>
      <c r="BW503" s="40">
        <v>7.2137439790751401</v>
      </c>
      <c r="BX503" s="40">
        <v>0.230776019767717</v>
      </c>
      <c r="BY503" s="40">
        <v>-1.7625322555356699</v>
      </c>
      <c r="BZ503" s="40">
        <v>-1.16939489707898</v>
      </c>
      <c r="CA503" s="40">
        <v>-0.68442594650753297</v>
      </c>
      <c r="CB503" s="40">
        <v>-0.53886092211617198</v>
      </c>
      <c r="CC503" s="40">
        <v>-0.70331843425259299</v>
      </c>
      <c r="CD503" s="40">
        <v>-0.36990095548819901</v>
      </c>
      <c r="CE503" s="40">
        <v>-0.27760723320589797</v>
      </c>
      <c r="CF503" s="40">
        <v>-0.211532685561171</v>
      </c>
      <c r="CG503" s="40">
        <v>-0.15856244507241801</v>
      </c>
      <c r="CH503" s="40">
        <v>-0.25327272386776101</v>
      </c>
      <c r="CI503" s="40">
        <v>-0.36316860958882502</v>
      </c>
      <c r="CJ503" s="40">
        <v>-6.6633100448632701E-2</v>
      </c>
      <c r="CK503" s="40">
        <v>-6.0659247091649E-2</v>
      </c>
      <c r="CL503" s="40">
        <v>-7.1624274648469502E-2</v>
      </c>
      <c r="CM503" s="40">
        <v>-0.17669898975619999</v>
      </c>
      <c r="CN503" s="40">
        <v>-0.204773204740896</v>
      </c>
      <c r="CO503" s="40">
        <v>0.21653504158679099</v>
      </c>
      <c r="CP503" s="40">
        <v>0.56383425623696504</v>
      </c>
      <c r="CQ503" s="40">
        <v>5.6173998902805797</v>
      </c>
      <c r="CR503" s="40">
        <v>7.1817695985317798</v>
      </c>
      <c r="CS503" s="40">
        <v>7.9515480811832697</v>
      </c>
      <c r="CT503" s="40">
        <v>8.0590002545045305</v>
      </c>
      <c r="CU503" s="40">
        <v>7.25707123482968</v>
      </c>
      <c r="CV503" s="40">
        <v>0.26356150620841201</v>
      </c>
      <c r="CW503" s="40">
        <v>-1.73304614747455</v>
      </c>
      <c r="CX503" s="40">
        <v>-1.1372813986639601</v>
      </c>
      <c r="CY503" s="40">
        <v>-0.65212893827815299</v>
      </c>
      <c r="CZ503" s="40">
        <v>-0.51441856426911003</v>
      </c>
      <c r="DA503" s="40">
        <v>-0.68577875489803797</v>
      </c>
      <c r="DB503" s="40">
        <v>-0.35148560611304103</v>
      </c>
      <c r="DC503" s="40">
        <v>-0.260211706018528</v>
      </c>
      <c r="DD503" s="40">
        <v>-0.195271501887395</v>
      </c>
      <c r="DE503" s="40">
        <v>-0.14402741693719301</v>
      </c>
      <c r="DF503" s="40">
        <v>-0.23928126922000101</v>
      </c>
      <c r="DG503" s="40">
        <v>-0.34537099186655401</v>
      </c>
      <c r="DH503" s="40">
        <v>-5.00696628143735E-2</v>
      </c>
      <c r="DI503" s="40">
        <v>-4.5488079866843202E-2</v>
      </c>
      <c r="DJ503" s="40">
        <v>-5.8079352709173901E-2</v>
      </c>
      <c r="DK503" s="40">
        <v>-0.165066745318314</v>
      </c>
      <c r="DL503" s="40">
        <v>-0.19738448664893901</v>
      </c>
      <c r="DM503" s="40">
        <v>0.22373896036430199</v>
      </c>
      <c r="DN503" s="40">
        <v>0.58494936792530605</v>
      </c>
      <c r="DO503" s="40">
        <v>5.6466602249937097</v>
      </c>
      <c r="DP503" s="40">
        <v>7.2192228474783002</v>
      </c>
      <c r="DQ503" s="40">
        <v>7.9915281046885296</v>
      </c>
      <c r="DR503" s="40">
        <v>8.0979712815714695</v>
      </c>
      <c r="DS503" s="40">
        <v>7.3003984905842199</v>
      </c>
      <c r="DT503" s="40">
        <v>0.29634699264910602</v>
      </c>
      <c r="DU503" s="40">
        <v>-1.70356003941344</v>
      </c>
      <c r="DV503" s="40">
        <v>-1.1051679002489301</v>
      </c>
      <c r="DW503" s="40">
        <v>-0.61983193004877302</v>
      </c>
      <c r="DX503" s="40">
        <v>-0.48997620642204798</v>
      </c>
      <c r="DY503" s="40">
        <v>-0.66045424363633698</v>
      </c>
      <c r="DZ503" s="40">
        <v>-0.324896766419217</v>
      </c>
      <c r="EA503" s="40">
        <v>-0.23509532759138299</v>
      </c>
      <c r="EB503" s="40">
        <v>-0.17179293533263201</v>
      </c>
      <c r="EC503" s="40">
        <v>-0.12304114482475299</v>
      </c>
      <c r="ED503" s="40">
        <v>-0.21907983089081401</v>
      </c>
      <c r="EE503" s="40">
        <v>-0.31967405856873399</v>
      </c>
      <c r="EF503" s="40">
        <v>-2.6154689545927701E-2</v>
      </c>
      <c r="EG503" s="40">
        <v>-2.35833239433558E-2</v>
      </c>
      <c r="EH503" s="40">
        <v>-3.8522636690789001E-2</v>
      </c>
      <c r="EI503" s="40">
        <v>-0.14827163183241099</v>
      </c>
      <c r="EJ503" s="40">
        <v>-0.18671635123170199</v>
      </c>
      <c r="EK503" s="40">
        <v>0.23414027492209</v>
      </c>
      <c r="EL503" s="40">
        <v>0.61543623561166605</v>
      </c>
      <c r="EM503" s="40">
        <v>5.688907501069</v>
      </c>
      <c r="EN503" s="40">
        <v>7.2732993904732304</v>
      </c>
      <c r="EO503" s="40">
        <v>8.0492529088331999</v>
      </c>
      <c r="EP503" s="40">
        <v>8.1542392551122997</v>
      </c>
      <c r="EQ503" s="40">
        <v>7.3629561664752199</v>
      </c>
      <c r="ER503" s="40">
        <v>0.34368402793944097</v>
      </c>
      <c r="ES503" s="40">
        <v>-1.66098678248196</v>
      </c>
      <c r="ET503" s="40">
        <v>-1.05880110893968</v>
      </c>
      <c r="EU503" s="40">
        <v>-0.57320017971339499</v>
      </c>
      <c r="EV503" s="40">
        <v>-0.45468532372984399</v>
      </c>
      <c r="EW503" s="40">
        <v>75.363036491072606</v>
      </c>
      <c r="EX503" s="40">
        <v>74.184941769898799</v>
      </c>
      <c r="EY503" s="40">
        <v>73.275245836204704</v>
      </c>
      <c r="EZ503" s="40">
        <v>71.986615906544301</v>
      </c>
      <c r="FA503" s="40">
        <v>70.790425673791603</v>
      </c>
      <c r="FB503" s="40">
        <v>70.094766740139903</v>
      </c>
      <c r="FC503" s="40">
        <v>68.953654461879594</v>
      </c>
      <c r="FD503" s="40">
        <v>69.273039890487595</v>
      </c>
      <c r="FE503" s="40">
        <v>72.476228469658196</v>
      </c>
      <c r="FF503" s="40">
        <v>76.605498131089007</v>
      </c>
      <c r="FG503" s="40">
        <v>81.571377426720005</v>
      </c>
      <c r="FH503" s="40">
        <v>85.607073555330899</v>
      </c>
      <c r="FI503" s="40">
        <v>89.049595089276707</v>
      </c>
      <c r="FJ503" s="40">
        <v>91.559277196161702</v>
      </c>
      <c r="FK503" s="40">
        <v>93.5197287885657</v>
      </c>
      <c r="FL503" s="40">
        <v>94.797969556516193</v>
      </c>
      <c r="FM503" s="40">
        <v>94.913843577999899</v>
      </c>
      <c r="FN503" s="40">
        <v>94.398414297346406</v>
      </c>
      <c r="FO503" s="40">
        <v>92.352556039711402</v>
      </c>
      <c r="FP503" s="40">
        <v>88.872286887840204</v>
      </c>
      <c r="FQ503" s="40">
        <v>84.386628399762301</v>
      </c>
      <c r="FR503" s="40">
        <v>81.199844676820803</v>
      </c>
      <c r="FS503" s="40">
        <v>78.898195171080403</v>
      </c>
      <c r="FT503" s="40">
        <v>77.048345921425295</v>
      </c>
      <c r="FU503" s="40">
        <v>2.1682524539491598E-3</v>
      </c>
      <c r="FV503" s="40">
        <v>0</v>
      </c>
      <c r="FW503" s="40">
        <v>0</v>
      </c>
      <c r="FX503" s="41">
        <v>1</v>
      </c>
      <c r="FY503" s="22"/>
      <c r="FZ503" s="22"/>
    </row>
    <row r="504" spans="1:182" x14ac:dyDescent="0.2">
      <c r="A504" t="s">
        <v>42</v>
      </c>
      <c r="B504" t="s">
        <v>58</v>
      </c>
      <c r="C504" t="s">
        <v>3</v>
      </c>
      <c r="D504" t="s">
        <v>1</v>
      </c>
      <c r="E504" t="s">
        <v>77</v>
      </c>
      <c r="F504" s="22" t="s">
        <v>78</v>
      </c>
      <c r="G504" s="35">
        <v>43704</v>
      </c>
      <c r="H504" s="40">
        <v>7898</v>
      </c>
      <c r="I504" s="40">
        <v>7.1921727327229599</v>
      </c>
      <c r="J504" s="40">
        <v>6.2572532140138204</v>
      </c>
      <c r="K504" s="40">
        <v>5.69068023474588</v>
      </c>
      <c r="L504" s="40">
        <v>5.2645674643591303</v>
      </c>
      <c r="M504" s="40">
        <v>5.0793483273635696</v>
      </c>
      <c r="N504" s="40">
        <v>5.2900523553362397</v>
      </c>
      <c r="O504" s="40">
        <v>5.8427014515162501</v>
      </c>
      <c r="P504" s="40">
        <v>6.3571736993037904</v>
      </c>
      <c r="Q504" s="40">
        <v>6.8856853880169702</v>
      </c>
      <c r="R504" s="40">
        <v>7.4427974991282202</v>
      </c>
      <c r="S504" s="40">
        <v>8.2146456590462105</v>
      </c>
      <c r="T504" s="40">
        <v>9.4323552713121792</v>
      </c>
      <c r="U504" s="40">
        <v>10.8594207825557</v>
      </c>
      <c r="V504" s="40">
        <v>12.3446405339956</v>
      </c>
      <c r="W504" s="40">
        <v>13.8198914680064</v>
      </c>
      <c r="X504" s="40">
        <v>15.6912383742171</v>
      </c>
      <c r="Y504" s="40">
        <v>17.149577276001398</v>
      </c>
      <c r="Z504" s="40">
        <v>18.231274276174702</v>
      </c>
      <c r="AA504" s="40">
        <v>17.993694457589601</v>
      </c>
      <c r="AB504" s="40">
        <v>16.8443856599885</v>
      </c>
      <c r="AC504" s="40">
        <v>15.310363131726101</v>
      </c>
      <c r="AD504" s="40">
        <v>13.6816444128937</v>
      </c>
      <c r="AE504" s="40">
        <v>11.3338414860205</v>
      </c>
      <c r="AF504" s="40">
        <v>9.2060723347603304</v>
      </c>
      <c r="AG504" s="40">
        <v>-0.36589138841357999</v>
      </c>
      <c r="AH504" s="40">
        <v>-0.235317305738132</v>
      </c>
      <c r="AI504" s="40">
        <v>-0.215223212633497</v>
      </c>
      <c r="AJ504" s="40">
        <v>-0.13693249583469999</v>
      </c>
      <c r="AK504" s="40">
        <v>-7.2123664848640995E-2</v>
      </c>
      <c r="AL504" s="40">
        <v>-6.1426870773068999E-2</v>
      </c>
      <c r="AM504" s="40">
        <v>-6.0711450615075701E-4</v>
      </c>
      <c r="AN504" s="40">
        <v>-4.0160933296862697E-2</v>
      </c>
      <c r="AO504" s="40">
        <v>-0.13785027512376199</v>
      </c>
      <c r="AP504" s="40">
        <v>-0.16287258570106999</v>
      </c>
      <c r="AQ504" s="40">
        <v>-0.150310914258318</v>
      </c>
      <c r="AR504" s="40">
        <v>1.05992284796942E-2</v>
      </c>
      <c r="AS504" s="40">
        <v>-2.5917406338400398E-2</v>
      </c>
      <c r="AT504" s="40">
        <v>-5.53400318579685E-2</v>
      </c>
      <c r="AU504" s="40">
        <v>2.9596530941754202</v>
      </c>
      <c r="AV504" s="40">
        <v>3.8576962980540501</v>
      </c>
      <c r="AW504" s="40">
        <v>4.1884376385552802</v>
      </c>
      <c r="AX504" s="40">
        <v>4.0315268135037803</v>
      </c>
      <c r="AY504" s="40">
        <v>2.3559305317385699</v>
      </c>
      <c r="AZ504" s="40">
        <v>-1.9766571809311</v>
      </c>
      <c r="BA504" s="40">
        <v>-1.7867750131156399</v>
      </c>
      <c r="BB504" s="40">
        <v>-1.1580595801828499</v>
      </c>
      <c r="BC504" s="40">
        <v>-0.65691168283088597</v>
      </c>
      <c r="BD504" s="40">
        <v>-0.278761782295875</v>
      </c>
      <c r="BE504" s="40">
        <v>-0.35680654594230499</v>
      </c>
      <c r="BF504" s="40">
        <v>-0.227721056287155</v>
      </c>
      <c r="BG504" s="40">
        <v>-0.209481189385575</v>
      </c>
      <c r="BH504" s="40">
        <v>-0.13116031469682801</v>
      </c>
      <c r="BI504" s="40">
        <v>-6.5919951551117101E-2</v>
      </c>
      <c r="BJ504" s="40">
        <v>-5.6762482214391903E-2</v>
      </c>
      <c r="BK504" s="40">
        <v>6.0241827225385996E-3</v>
      </c>
      <c r="BL504" s="40">
        <v>-3.2022712483220798E-2</v>
      </c>
      <c r="BM504" s="40">
        <v>-0.13115918538933599</v>
      </c>
      <c r="BN504" s="40">
        <v>-0.15563196278376601</v>
      </c>
      <c r="BO504" s="40">
        <v>-0.14254113846562799</v>
      </c>
      <c r="BP504" s="40">
        <v>1.55777530475565E-2</v>
      </c>
      <c r="BQ504" s="40">
        <v>-2.08574691479941E-2</v>
      </c>
      <c r="BR504" s="40">
        <v>-4.2859633194006999E-2</v>
      </c>
      <c r="BS504" s="40">
        <v>2.97692515642157</v>
      </c>
      <c r="BT504" s="40">
        <v>3.8832694399970298</v>
      </c>
      <c r="BU504" s="40">
        <v>4.2168331127419503</v>
      </c>
      <c r="BV504" s="40">
        <v>4.0626545402621002</v>
      </c>
      <c r="BW504" s="40">
        <v>2.3855687456555201</v>
      </c>
      <c r="BX504" s="40">
        <v>-1.9498276724954999</v>
      </c>
      <c r="BY504" s="40">
        <v>-1.7635930861682201</v>
      </c>
      <c r="BZ504" s="40">
        <v>-1.13716003640729</v>
      </c>
      <c r="CA504" s="40">
        <v>-0.638875360722445</v>
      </c>
      <c r="CB504" s="40">
        <v>-0.26695426942018202</v>
      </c>
      <c r="CC504" s="40">
        <v>-0.35051441172158299</v>
      </c>
      <c r="CD504" s="40">
        <v>-0.22245991705763599</v>
      </c>
      <c r="CE504" s="40">
        <v>-0.20550428157581699</v>
      </c>
      <c r="CF504" s="40">
        <v>-0.12716251962436101</v>
      </c>
      <c r="CG504" s="40">
        <v>-6.1623278619437998E-2</v>
      </c>
      <c r="CH504" s="40">
        <v>-5.35319409076392E-2</v>
      </c>
      <c r="CI504" s="40">
        <v>1.0616998982406801E-2</v>
      </c>
      <c r="CJ504" s="40">
        <v>-2.63862055389106E-2</v>
      </c>
      <c r="CK504" s="40">
        <v>-0.12652495702213901</v>
      </c>
      <c r="CL504" s="40">
        <v>-0.15061712940813399</v>
      </c>
      <c r="CM504" s="40">
        <v>-0.137159815420446</v>
      </c>
      <c r="CN504" s="40">
        <v>1.90258639973277E-2</v>
      </c>
      <c r="CO504" s="40">
        <v>-1.7352972063853798E-2</v>
      </c>
      <c r="CP504" s="40">
        <v>-3.4215747098011701E-2</v>
      </c>
      <c r="CQ504" s="40">
        <v>2.9888877341178999</v>
      </c>
      <c r="CR504" s="40">
        <v>3.9009813202040502</v>
      </c>
      <c r="CS504" s="40">
        <v>4.2364997316633497</v>
      </c>
      <c r="CT504" s="40">
        <v>4.08421350899145</v>
      </c>
      <c r="CU504" s="40">
        <v>2.4060960823283999</v>
      </c>
      <c r="CV504" s="40">
        <v>-1.93124563668293</v>
      </c>
      <c r="CW504" s="40">
        <v>-1.7475373541828501</v>
      </c>
      <c r="CX504" s="40">
        <v>-1.1226850760539899</v>
      </c>
      <c r="CY504" s="40">
        <v>-0.626383458973646</v>
      </c>
      <c r="CZ504" s="40">
        <v>-0.25877642197134998</v>
      </c>
      <c r="DA504" s="40">
        <v>-0.34422227750086098</v>
      </c>
      <c r="DB504" s="40">
        <v>-0.217198777828116</v>
      </c>
      <c r="DC504" s="40">
        <v>-0.20152737376606</v>
      </c>
      <c r="DD504" s="40">
        <v>-0.12316472455189401</v>
      </c>
      <c r="DE504" s="40">
        <v>-5.7326605687758797E-2</v>
      </c>
      <c r="DF504" s="40">
        <v>-5.0301399600886497E-2</v>
      </c>
      <c r="DG504" s="40">
        <v>1.5209815242275101E-2</v>
      </c>
      <c r="DH504" s="40">
        <v>-2.0749698594600401E-2</v>
      </c>
      <c r="DI504" s="40">
        <v>-0.12189072865494199</v>
      </c>
      <c r="DJ504" s="40">
        <v>-0.14560229603250199</v>
      </c>
      <c r="DK504" s="40">
        <v>-0.13177849237526401</v>
      </c>
      <c r="DL504" s="40">
        <v>2.2473974947098799E-2</v>
      </c>
      <c r="DM504" s="40">
        <v>-1.38484749797134E-2</v>
      </c>
      <c r="DN504" s="40">
        <v>-2.5571861002016302E-2</v>
      </c>
      <c r="DO504" s="40">
        <v>3.00085031181422</v>
      </c>
      <c r="DP504" s="40">
        <v>3.91869320041106</v>
      </c>
      <c r="DQ504" s="40">
        <v>4.2561663505847598</v>
      </c>
      <c r="DR504" s="40">
        <v>4.1057724777207998</v>
      </c>
      <c r="DS504" s="40">
        <v>2.4266234190012801</v>
      </c>
      <c r="DT504" s="40">
        <v>-1.9126636008703699</v>
      </c>
      <c r="DU504" s="40">
        <v>-1.73148162219748</v>
      </c>
      <c r="DV504" s="40">
        <v>-1.1082101157006901</v>
      </c>
      <c r="DW504" s="40">
        <v>-0.61389155722484801</v>
      </c>
      <c r="DX504" s="40">
        <v>-0.25059857452251799</v>
      </c>
      <c r="DY504" s="40">
        <v>-0.33513743502958598</v>
      </c>
      <c r="DZ504" s="40">
        <v>-0.20960252837714</v>
      </c>
      <c r="EA504" s="40">
        <v>-0.195785350518138</v>
      </c>
      <c r="EB504" s="40">
        <v>-0.117392543414023</v>
      </c>
      <c r="EC504" s="40">
        <v>-5.1122892390234903E-2</v>
      </c>
      <c r="ED504" s="40">
        <v>-4.5637011042209401E-2</v>
      </c>
      <c r="EE504" s="40">
        <v>2.1841112470964399E-2</v>
      </c>
      <c r="EF504" s="40">
        <v>-1.26114777809585E-2</v>
      </c>
      <c r="EG504" s="40">
        <v>-0.115199638920517</v>
      </c>
      <c r="EH504" s="40">
        <v>-0.13836167311519801</v>
      </c>
      <c r="EI504" s="40">
        <v>-0.12400871658257299</v>
      </c>
      <c r="EJ504" s="40">
        <v>2.74524995149611E-2</v>
      </c>
      <c r="EK504" s="40">
        <v>-8.7885377893070892E-3</v>
      </c>
      <c r="EL504" s="40">
        <v>-1.3091462338054799E-2</v>
      </c>
      <c r="EM504" s="40">
        <v>3.0181223740603702</v>
      </c>
      <c r="EN504" s="40">
        <v>3.9442663423540401</v>
      </c>
      <c r="EO504" s="40">
        <v>4.2845618247714299</v>
      </c>
      <c r="EP504" s="40">
        <v>4.1369002044791099</v>
      </c>
      <c r="EQ504" s="40">
        <v>2.4562616329182299</v>
      </c>
      <c r="ER504" s="40">
        <v>-1.8858340924347701</v>
      </c>
      <c r="ES504" s="40">
        <v>-1.70829969525006</v>
      </c>
      <c r="ET504" s="40">
        <v>-1.0873105719251299</v>
      </c>
      <c r="EU504" s="40">
        <v>-0.59585523511640703</v>
      </c>
      <c r="EV504" s="40">
        <v>-0.23879106164682501</v>
      </c>
      <c r="EW504" s="40">
        <v>76.564889242592699</v>
      </c>
      <c r="EX504" s="40">
        <v>75.391006083626806</v>
      </c>
      <c r="EY504" s="40">
        <v>74.550469821617497</v>
      </c>
      <c r="EZ504" s="40">
        <v>73.038888841108701</v>
      </c>
      <c r="FA504" s="40">
        <v>71.6405810804917</v>
      </c>
      <c r="FB504" s="40">
        <v>70.931055905852403</v>
      </c>
      <c r="FC504" s="40">
        <v>69.672028456835207</v>
      </c>
      <c r="FD504" s="40">
        <v>70.169805649988206</v>
      </c>
      <c r="FE504" s="40">
        <v>73.583188268841099</v>
      </c>
      <c r="FF504" s="40">
        <v>78.089300222886806</v>
      </c>
      <c r="FG504" s="40">
        <v>83.155286346884097</v>
      </c>
      <c r="FH504" s="40">
        <v>87.0479757917103</v>
      </c>
      <c r="FI504" s="40">
        <v>90.576149934602498</v>
      </c>
      <c r="FJ504" s="40">
        <v>93.521041057008603</v>
      </c>
      <c r="FK504" s="40">
        <v>95.920540031666107</v>
      </c>
      <c r="FL504" s="40">
        <v>97.146872338143893</v>
      </c>
      <c r="FM504" s="40">
        <v>97.231380120509996</v>
      </c>
      <c r="FN504" s="40">
        <v>96.645224355699597</v>
      </c>
      <c r="FO504" s="40">
        <v>94.617780209031906</v>
      </c>
      <c r="FP504" s="40">
        <v>91.010072408483794</v>
      </c>
      <c r="FQ504" s="40">
        <v>86.156729725551301</v>
      </c>
      <c r="FR504" s="40">
        <v>82.539563057601399</v>
      </c>
      <c r="FS504" s="40">
        <v>79.947820817069896</v>
      </c>
      <c r="FT504" s="40">
        <v>78.144317751599502</v>
      </c>
      <c r="FU504" s="40">
        <v>4.4149525847252003E-3</v>
      </c>
      <c r="FV504" s="40">
        <v>0</v>
      </c>
      <c r="FW504" s="40">
        <v>0</v>
      </c>
      <c r="FX504" s="41">
        <v>1</v>
      </c>
      <c r="FY504" s="22"/>
      <c r="FZ504" s="22"/>
    </row>
    <row r="505" spans="1:182" x14ac:dyDescent="0.2">
      <c r="A505" t="s">
        <v>42</v>
      </c>
      <c r="B505" t="s">
        <v>58</v>
      </c>
      <c r="C505" t="s">
        <v>3</v>
      </c>
      <c r="D505" t="s">
        <v>1</v>
      </c>
      <c r="E505" t="s">
        <v>78</v>
      </c>
      <c r="F505" s="22" t="s">
        <v>1</v>
      </c>
      <c r="G505" s="35">
        <v>43704</v>
      </c>
      <c r="H505" s="40">
        <v>25316</v>
      </c>
      <c r="I505" s="40">
        <v>28.7692970556738</v>
      </c>
      <c r="J505" s="40">
        <v>24.9097380579245</v>
      </c>
      <c r="K505" s="40">
        <v>22.196602962003201</v>
      </c>
      <c r="L505" s="40">
        <v>20.135292759250898</v>
      </c>
      <c r="M505" s="40">
        <v>18.851430909220401</v>
      </c>
      <c r="N505" s="40">
        <v>18.2065126381917</v>
      </c>
      <c r="O505" s="40">
        <v>18.519360164904601</v>
      </c>
      <c r="P505" s="40">
        <v>19.644695195745701</v>
      </c>
      <c r="Q505" s="40">
        <v>21.277719059986602</v>
      </c>
      <c r="R505" s="40">
        <v>24.320501445003099</v>
      </c>
      <c r="S505" s="40">
        <v>28.6519326038655</v>
      </c>
      <c r="T505" s="40">
        <v>33.886605424936697</v>
      </c>
      <c r="U505" s="40">
        <v>39.857054057204302</v>
      </c>
      <c r="V505" s="40">
        <v>45.666897464360197</v>
      </c>
      <c r="W505" s="40">
        <v>50.967785005784002</v>
      </c>
      <c r="X505" s="40">
        <v>56.206500331056297</v>
      </c>
      <c r="Y505" s="40">
        <v>59.790294659161503</v>
      </c>
      <c r="Z505" s="40">
        <v>61.539846810289298</v>
      </c>
      <c r="AA505" s="40">
        <v>60.485020925767401</v>
      </c>
      <c r="AB505" s="40">
        <v>56.975534078770799</v>
      </c>
      <c r="AC505" s="40">
        <v>52.948237494521301</v>
      </c>
      <c r="AD505" s="40">
        <v>49.184590239314801</v>
      </c>
      <c r="AE505" s="40">
        <v>42.611006631417197</v>
      </c>
      <c r="AF505" s="40">
        <v>35.509255152484798</v>
      </c>
      <c r="AG505" s="40">
        <v>-0.35437199886579002</v>
      </c>
      <c r="AH505" s="40">
        <v>-0.15001824306897099</v>
      </c>
      <c r="AI505" s="40">
        <v>-8.2903974901683594E-2</v>
      </c>
      <c r="AJ505" s="40">
        <v>-5.0315501297457502E-2</v>
      </c>
      <c r="AK505" s="40">
        <v>7.4571912739611806E-2</v>
      </c>
      <c r="AL505" s="40">
        <v>3.5708327862425199E-2</v>
      </c>
      <c r="AM505" s="40">
        <v>9.8556193040183093E-2</v>
      </c>
      <c r="AN505" s="40">
        <v>6.0312328437256398E-3</v>
      </c>
      <c r="AO505" s="40">
        <v>7.9917876548968897E-2</v>
      </c>
      <c r="AP505" s="40">
        <v>0.15496125245353601</v>
      </c>
      <c r="AQ505" s="40">
        <v>8.54939652146499E-2</v>
      </c>
      <c r="AR505" s="40">
        <v>-5.5207908885012598E-2</v>
      </c>
      <c r="AS505" s="40">
        <v>2.1782161527073299E-2</v>
      </c>
      <c r="AT505" s="40">
        <v>0.20522765857932901</v>
      </c>
      <c r="AU505" s="40">
        <v>3.6203513146368902</v>
      </c>
      <c r="AV505" s="40">
        <v>4.1904253948654402</v>
      </c>
      <c r="AW505" s="40">
        <v>4.3623972971047902</v>
      </c>
      <c r="AX505" s="40">
        <v>4.2921524485251101</v>
      </c>
      <c r="AY505" s="40">
        <v>2.8606580555022498</v>
      </c>
      <c r="AZ505" s="40">
        <v>-1.25627596780159</v>
      </c>
      <c r="BA505" s="40">
        <v>-1.67889759363651</v>
      </c>
      <c r="BB505" s="40">
        <v>-1.1959435268707199</v>
      </c>
      <c r="BC505" s="40">
        <v>-0.58181868587619001</v>
      </c>
      <c r="BD505" s="40">
        <v>4.16606406335224E-2</v>
      </c>
      <c r="BE505" s="40">
        <v>-0.32312372036561698</v>
      </c>
      <c r="BF505" s="40">
        <v>-0.121860956854501</v>
      </c>
      <c r="BG505" s="40">
        <v>-5.9518229411540301E-2</v>
      </c>
      <c r="BH505" s="40">
        <v>-2.5074999964615E-2</v>
      </c>
      <c r="BI505" s="40">
        <v>9.3894068588652402E-2</v>
      </c>
      <c r="BJ505" s="40">
        <v>5.6352515703027899E-2</v>
      </c>
      <c r="BK505" s="40">
        <v>0.119301988788658</v>
      </c>
      <c r="BL505" s="40">
        <v>2.6858973425263499E-2</v>
      </c>
      <c r="BM505" s="40">
        <v>9.63991478399987E-2</v>
      </c>
      <c r="BN505" s="40">
        <v>0.170071907660412</v>
      </c>
      <c r="BO505" s="40">
        <v>0.101047693346666</v>
      </c>
      <c r="BP505" s="40">
        <v>-4.4394923344111201E-2</v>
      </c>
      <c r="BQ505" s="40">
        <v>3.2541541956189197E-2</v>
      </c>
      <c r="BR505" s="40">
        <v>0.23253927553551601</v>
      </c>
      <c r="BS505" s="40">
        <v>3.6592753784685099</v>
      </c>
      <c r="BT505" s="40">
        <v>4.22705788357211</v>
      </c>
      <c r="BU505" s="40">
        <v>4.3995791513070897</v>
      </c>
      <c r="BV505" s="40">
        <v>4.33508018209558</v>
      </c>
      <c r="BW505" s="40">
        <v>2.9083250190674099</v>
      </c>
      <c r="BX505" s="40">
        <v>-1.21649139930993</v>
      </c>
      <c r="BY505" s="40">
        <v>-1.6401291087337999</v>
      </c>
      <c r="BZ505" s="40">
        <v>-1.14762609842139</v>
      </c>
      <c r="CA505" s="40">
        <v>-0.53459880015845496</v>
      </c>
      <c r="CB505" s="40">
        <v>7.4724783757358901E-2</v>
      </c>
      <c r="CC505" s="40">
        <v>-0.30148125786709201</v>
      </c>
      <c r="CD505" s="40">
        <v>-0.10235930619705701</v>
      </c>
      <c r="CE505" s="40">
        <v>-4.33213333243627E-2</v>
      </c>
      <c r="CF505" s="40">
        <v>-7.5935056308709999E-3</v>
      </c>
      <c r="CG505" s="40">
        <v>0.107276534869194</v>
      </c>
      <c r="CH505" s="40">
        <v>7.0650617313658501E-2</v>
      </c>
      <c r="CI505" s="40">
        <v>0.13367046372675601</v>
      </c>
      <c r="CJ505" s="40">
        <v>4.12842031051147E-2</v>
      </c>
      <c r="CK505" s="40">
        <v>0.107814026129763</v>
      </c>
      <c r="CL505" s="40">
        <v>0.18053750142555799</v>
      </c>
      <c r="CM505" s="40">
        <v>0.111820158070044</v>
      </c>
      <c r="CN505" s="40">
        <v>-3.6905882497756802E-2</v>
      </c>
      <c r="CO505" s="40">
        <v>3.9993456065416703E-2</v>
      </c>
      <c r="CP505" s="40">
        <v>0.25145521824081102</v>
      </c>
      <c r="CQ505" s="40">
        <v>3.6862340665050799</v>
      </c>
      <c r="CR505" s="40">
        <v>4.2524294336579</v>
      </c>
      <c r="CS505" s="40">
        <v>4.4253311902616304</v>
      </c>
      <c r="CT505" s="40">
        <v>4.3648117995970104</v>
      </c>
      <c r="CU505" s="40">
        <v>2.9413390128261998</v>
      </c>
      <c r="CV505" s="40">
        <v>-1.1889367283671499</v>
      </c>
      <c r="CW505" s="40">
        <v>-1.61327817418946</v>
      </c>
      <c r="CX505" s="40">
        <v>-1.1141615946653101</v>
      </c>
      <c r="CY505" s="40">
        <v>-0.50189445115487397</v>
      </c>
      <c r="CZ505" s="40">
        <v>9.7624908562619794E-2</v>
      </c>
      <c r="DA505" s="40">
        <v>-0.27983879536856598</v>
      </c>
      <c r="DB505" s="40">
        <v>-8.2857655539612704E-2</v>
      </c>
      <c r="DC505" s="40">
        <v>-2.7124437237184999E-2</v>
      </c>
      <c r="DD505" s="40">
        <v>9.8879887028729598E-3</v>
      </c>
      <c r="DE505" s="40">
        <v>0.120659001149735</v>
      </c>
      <c r="DF505" s="40">
        <v>8.4948718924289193E-2</v>
      </c>
      <c r="DG505" s="40">
        <v>0.14803893866485399</v>
      </c>
      <c r="DH505" s="40">
        <v>5.5709432784965901E-2</v>
      </c>
      <c r="DI505" s="40">
        <v>0.11922890441952801</v>
      </c>
      <c r="DJ505" s="40">
        <v>0.19100309519070399</v>
      </c>
      <c r="DK505" s="40">
        <v>0.12259262279342199</v>
      </c>
      <c r="DL505" s="40">
        <v>-2.9416841651402299E-2</v>
      </c>
      <c r="DM505" s="40">
        <v>4.74453701746443E-2</v>
      </c>
      <c r="DN505" s="40">
        <v>0.27037116094610603</v>
      </c>
      <c r="DO505" s="40">
        <v>3.7131927545416601</v>
      </c>
      <c r="DP505" s="40">
        <v>4.2778009837436803</v>
      </c>
      <c r="DQ505" s="40">
        <v>4.4510832292161799</v>
      </c>
      <c r="DR505" s="40">
        <v>4.3945434170984399</v>
      </c>
      <c r="DS505" s="40">
        <v>2.9743530065849799</v>
      </c>
      <c r="DT505" s="40">
        <v>-1.1613820574243701</v>
      </c>
      <c r="DU505" s="40">
        <v>-1.58642723964512</v>
      </c>
      <c r="DV505" s="40">
        <v>-1.0806970909092399</v>
      </c>
      <c r="DW505" s="40">
        <v>-0.46919010215129398</v>
      </c>
      <c r="DX505" s="40">
        <v>0.12052503336788099</v>
      </c>
      <c r="DY505" s="40">
        <v>-0.24859051686839301</v>
      </c>
      <c r="DZ505" s="40">
        <v>-5.4700369325143397E-2</v>
      </c>
      <c r="EA505" s="40">
        <v>-3.7386917470417099E-3</v>
      </c>
      <c r="EB505" s="40">
        <v>3.5128490035715498E-2</v>
      </c>
      <c r="EC505" s="40">
        <v>0.139981156998776</v>
      </c>
      <c r="ED505" s="40">
        <v>0.105592906764892</v>
      </c>
      <c r="EE505" s="40">
        <v>0.16878473441333</v>
      </c>
      <c r="EF505" s="40">
        <v>7.6537173366503702E-2</v>
      </c>
      <c r="EG505" s="40">
        <v>0.13571017571055799</v>
      </c>
      <c r="EH505" s="40">
        <v>0.20611375039757901</v>
      </c>
      <c r="EI505" s="40">
        <v>0.13814635092543801</v>
      </c>
      <c r="EJ505" s="40">
        <v>-1.8603856110500999E-2</v>
      </c>
      <c r="EK505" s="40">
        <v>5.8204750603760201E-2</v>
      </c>
      <c r="EL505" s="40">
        <v>0.29768277790229303</v>
      </c>
      <c r="EM505" s="40">
        <v>3.7521168183732798</v>
      </c>
      <c r="EN505" s="40">
        <v>4.3144334724503501</v>
      </c>
      <c r="EO505" s="40">
        <v>4.4882650834184803</v>
      </c>
      <c r="EP505" s="40">
        <v>4.4374711506689097</v>
      </c>
      <c r="EQ505" s="40">
        <v>3.02201997015014</v>
      </c>
      <c r="ER505" s="40">
        <v>-1.12159748893272</v>
      </c>
      <c r="ES505" s="40">
        <v>-1.5476587547424101</v>
      </c>
      <c r="ET505" s="40">
        <v>-1.03237966245991</v>
      </c>
      <c r="EU505" s="40">
        <v>-0.42197021643355798</v>
      </c>
      <c r="EV505" s="40">
        <v>0.15358917649171699</v>
      </c>
      <c r="EW505" s="40">
        <v>80.489134055699097</v>
      </c>
      <c r="EX505" s="40">
        <v>79.0937959147969</v>
      </c>
      <c r="EY505" s="40">
        <v>78.068150294037395</v>
      </c>
      <c r="EZ505" s="40">
        <v>76.626066160610904</v>
      </c>
      <c r="FA505" s="40">
        <v>75.042858065437599</v>
      </c>
      <c r="FB505" s="40">
        <v>74.114676589044706</v>
      </c>
      <c r="FC505" s="40">
        <v>72.780021399667106</v>
      </c>
      <c r="FD505" s="40">
        <v>72.996816159835802</v>
      </c>
      <c r="FE505" s="40">
        <v>76.278026454441203</v>
      </c>
      <c r="FF505" s="40">
        <v>80.250166966842201</v>
      </c>
      <c r="FG505" s="40">
        <v>84.893614582110203</v>
      </c>
      <c r="FH505" s="40">
        <v>88.606185676638802</v>
      </c>
      <c r="FI505" s="40">
        <v>91.989957028067707</v>
      </c>
      <c r="FJ505" s="40">
        <v>94.718197562677702</v>
      </c>
      <c r="FK505" s="40">
        <v>97.039904382342101</v>
      </c>
      <c r="FL505" s="40">
        <v>98.792119050554305</v>
      </c>
      <c r="FM505" s="40">
        <v>99.252095541758706</v>
      </c>
      <c r="FN505" s="40">
        <v>98.940194269715093</v>
      </c>
      <c r="FO505" s="40">
        <v>97.458324001456205</v>
      </c>
      <c r="FP505" s="40">
        <v>94.707167264454199</v>
      </c>
      <c r="FQ505" s="40">
        <v>90.611158405690702</v>
      </c>
      <c r="FR505" s="40">
        <v>87.383074765010903</v>
      </c>
      <c r="FS505" s="40">
        <v>85.012711971391994</v>
      </c>
      <c r="FT505" s="40">
        <v>82.8768150035242</v>
      </c>
      <c r="FU505" s="40">
        <v>2.1207474464222898E-3</v>
      </c>
      <c r="FV505" s="40">
        <v>0</v>
      </c>
      <c r="FW505" s="40">
        <v>0</v>
      </c>
      <c r="FX505" s="41">
        <v>1</v>
      </c>
      <c r="FY505" s="22"/>
      <c r="FZ505" s="22"/>
    </row>
    <row r="506" spans="1:182" x14ac:dyDescent="0.2">
      <c r="A506" t="s">
        <v>42</v>
      </c>
      <c r="B506" t="s">
        <v>58</v>
      </c>
      <c r="C506" t="s">
        <v>3</v>
      </c>
      <c r="D506" t="s">
        <v>1</v>
      </c>
      <c r="E506" t="s">
        <v>78</v>
      </c>
      <c r="F506" s="22" t="s">
        <v>77</v>
      </c>
      <c r="G506" s="35">
        <v>43704</v>
      </c>
      <c r="H506" s="40">
        <v>21123</v>
      </c>
      <c r="I506" s="40">
        <v>24.503541828942101</v>
      </c>
      <c r="J506" s="40">
        <v>21.224137696116099</v>
      </c>
      <c r="K506" s="40">
        <v>18.898177383972701</v>
      </c>
      <c r="L506" s="40">
        <v>17.1741209709492</v>
      </c>
      <c r="M506" s="40">
        <v>16.0959235506411</v>
      </c>
      <c r="N506" s="40">
        <v>15.5158335489709</v>
      </c>
      <c r="O506" s="40">
        <v>15.7248519766306</v>
      </c>
      <c r="P506" s="40">
        <v>16.6696873128253</v>
      </c>
      <c r="Q506" s="40">
        <v>17.972241079175902</v>
      </c>
      <c r="R506" s="40">
        <v>20.5281278652152</v>
      </c>
      <c r="S506" s="40">
        <v>24.1549832007635</v>
      </c>
      <c r="T506" s="40">
        <v>28.4646334659753</v>
      </c>
      <c r="U506" s="40">
        <v>33.333815356073302</v>
      </c>
      <c r="V506" s="40">
        <v>38.066239725536903</v>
      </c>
      <c r="W506" s="40">
        <v>42.341190525000698</v>
      </c>
      <c r="X506" s="40">
        <v>46.587357534404802</v>
      </c>
      <c r="Y506" s="40">
        <v>49.493067577247203</v>
      </c>
      <c r="Z506" s="40">
        <v>50.940139435490899</v>
      </c>
      <c r="AA506" s="40">
        <v>50.159206084698198</v>
      </c>
      <c r="AB506" s="40">
        <v>47.3402469570918</v>
      </c>
      <c r="AC506" s="40">
        <v>44.207797399805699</v>
      </c>
      <c r="AD506" s="40">
        <v>41.2610397249301</v>
      </c>
      <c r="AE506" s="40">
        <v>35.961940892231297</v>
      </c>
      <c r="AF506" s="40">
        <v>30.099223183485101</v>
      </c>
      <c r="AG506" s="40">
        <v>-0.23751124942192101</v>
      </c>
      <c r="AH506" s="40">
        <v>-0.18741063870563901</v>
      </c>
      <c r="AI506" s="40">
        <v>-0.173370964958934</v>
      </c>
      <c r="AJ506" s="40">
        <v>-0.112079172363789</v>
      </c>
      <c r="AK506" s="40">
        <v>1.96662707667133E-2</v>
      </c>
      <c r="AL506" s="40">
        <v>-4.3670173641514799E-2</v>
      </c>
      <c r="AM506" s="40">
        <v>1.04081560747185E-2</v>
      </c>
      <c r="AN506" s="40">
        <v>-2.97692761694206E-2</v>
      </c>
      <c r="AO506" s="40">
        <v>8.3936929454566198E-2</v>
      </c>
      <c r="AP506" s="40">
        <v>0.12591073813566001</v>
      </c>
      <c r="AQ506" s="40">
        <v>6.1309101459496397E-2</v>
      </c>
      <c r="AR506" s="40">
        <v>-5.2801716294437202E-2</v>
      </c>
      <c r="AS506" s="40">
        <v>1.82945507620631E-2</v>
      </c>
      <c r="AT506" s="40">
        <v>0.168090586047873</v>
      </c>
      <c r="AU506" s="40">
        <v>1.8905277812620001</v>
      </c>
      <c r="AV506" s="40">
        <v>2.22283350428728</v>
      </c>
      <c r="AW506" s="40">
        <v>2.13306055592586</v>
      </c>
      <c r="AX506" s="40">
        <v>2.0863678357389102</v>
      </c>
      <c r="AY506" s="40">
        <v>1.8672244887574001</v>
      </c>
      <c r="AZ506" s="40">
        <v>-0.218142492939112</v>
      </c>
      <c r="BA506" s="40">
        <v>-0.90831224138359901</v>
      </c>
      <c r="BB506" s="40">
        <v>-0.72233747467070597</v>
      </c>
      <c r="BC506" s="40">
        <v>-0.330978556800684</v>
      </c>
      <c r="BD506" s="40">
        <v>5.6430304243310102E-2</v>
      </c>
      <c r="BE506" s="40">
        <v>-0.208077310135836</v>
      </c>
      <c r="BF506" s="40">
        <v>-0.160175527534511</v>
      </c>
      <c r="BG506" s="40">
        <v>-0.15045727315296101</v>
      </c>
      <c r="BH506" s="40">
        <v>-8.7489087253243294E-2</v>
      </c>
      <c r="BI506" s="40">
        <v>3.7956154834666099E-2</v>
      </c>
      <c r="BJ506" s="40">
        <v>-2.4541692505462401E-2</v>
      </c>
      <c r="BK506" s="40">
        <v>3.0169412985864501E-2</v>
      </c>
      <c r="BL506" s="40">
        <v>-8.56535672635814E-3</v>
      </c>
      <c r="BM506" s="40">
        <v>9.9422331360948704E-2</v>
      </c>
      <c r="BN506" s="40">
        <v>0.140151277109927</v>
      </c>
      <c r="BO506" s="40">
        <v>7.7083423009441196E-2</v>
      </c>
      <c r="BP506" s="40">
        <v>-4.2912528454965002E-2</v>
      </c>
      <c r="BQ506" s="40">
        <v>2.8161718781956099E-2</v>
      </c>
      <c r="BR506" s="40">
        <v>0.18878910883316299</v>
      </c>
      <c r="BS506" s="40">
        <v>1.9220087901529801</v>
      </c>
      <c r="BT506" s="40">
        <v>2.25673048093546</v>
      </c>
      <c r="BU506" s="40">
        <v>2.1679024035165</v>
      </c>
      <c r="BV506" s="40">
        <v>2.1208650755083398</v>
      </c>
      <c r="BW506" s="40">
        <v>1.9064846618614699</v>
      </c>
      <c r="BX506" s="40">
        <v>-0.184430910480539</v>
      </c>
      <c r="BY506" s="40">
        <v>-0.87495847440713104</v>
      </c>
      <c r="BZ506" s="40">
        <v>-0.68153748922466195</v>
      </c>
      <c r="CA506" s="40">
        <v>-0.29067941880340298</v>
      </c>
      <c r="CB506" s="40">
        <v>8.71047826566934E-2</v>
      </c>
      <c r="CC506" s="40">
        <v>-0.187691453450021</v>
      </c>
      <c r="CD506" s="40">
        <v>-0.141312572502891</v>
      </c>
      <c r="CE506" s="40">
        <v>-0.13458732000943699</v>
      </c>
      <c r="CF506" s="40">
        <v>-7.0458069213718402E-2</v>
      </c>
      <c r="CG506" s="40">
        <v>5.0623672824204602E-2</v>
      </c>
      <c r="CH506" s="40">
        <v>-1.12933647411513E-2</v>
      </c>
      <c r="CI506" s="40">
        <v>4.38559993243995E-2</v>
      </c>
      <c r="CJ506" s="40">
        <v>6.1204132870426101E-3</v>
      </c>
      <c r="CK506" s="40">
        <v>0.110147473548594</v>
      </c>
      <c r="CL506" s="40">
        <v>0.15001423102297601</v>
      </c>
      <c r="CM506" s="40">
        <v>8.8008670062089997E-2</v>
      </c>
      <c r="CN506" s="40">
        <v>-3.60633070824831E-2</v>
      </c>
      <c r="CO506" s="40">
        <v>3.4995689294475801E-2</v>
      </c>
      <c r="CP506" s="40">
        <v>0.203124842660966</v>
      </c>
      <c r="CQ506" s="40">
        <v>1.9438124410112101</v>
      </c>
      <c r="CR506" s="40">
        <v>2.28020742370264</v>
      </c>
      <c r="CS506" s="40">
        <v>2.1920337610201002</v>
      </c>
      <c r="CT506" s="40">
        <v>2.1447577586847402</v>
      </c>
      <c r="CU506" s="40">
        <v>1.9336761381562599</v>
      </c>
      <c r="CV506" s="40">
        <v>-0.16108237116431401</v>
      </c>
      <c r="CW506" s="40">
        <v>-0.85185775700381094</v>
      </c>
      <c r="CX506" s="40">
        <v>-0.65327954359250395</v>
      </c>
      <c r="CY506" s="40">
        <v>-0.26276835858854197</v>
      </c>
      <c r="CZ506" s="40">
        <v>0.108349832963058</v>
      </c>
      <c r="DA506" s="40">
        <v>-0.16730559676420501</v>
      </c>
      <c r="DB506" s="40">
        <v>-0.12244961747127101</v>
      </c>
      <c r="DC506" s="40">
        <v>-0.118717366865912</v>
      </c>
      <c r="DD506" s="40">
        <v>-5.34270511741936E-2</v>
      </c>
      <c r="DE506" s="40">
        <v>6.3291190813743001E-2</v>
      </c>
      <c r="DF506" s="40">
        <v>1.9549630231597598E-3</v>
      </c>
      <c r="DG506" s="40">
        <v>5.7542585662934499E-2</v>
      </c>
      <c r="DH506" s="40">
        <v>2.0806183300443402E-2</v>
      </c>
      <c r="DI506" s="40">
        <v>0.120872615736238</v>
      </c>
      <c r="DJ506" s="40">
        <v>0.15987718493602601</v>
      </c>
      <c r="DK506" s="40">
        <v>9.8933917114738798E-2</v>
      </c>
      <c r="DL506" s="40">
        <v>-2.92140857100011E-2</v>
      </c>
      <c r="DM506" s="40">
        <v>4.1829659806995503E-2</v>
      </c>
      <c r="DN506" s="40">
        <v>0.21746057648876899</v>
      </c>
      <c r="DO506" s="40">
        <v>1.9656160918694501</v>
      </c>
      <c r="DP506" s="40">
        <v>2.3036843664698301</v>
      </c>
      <c r="DQ506" s="40">
        <v>2.2161651185236999</v>
      </c>
      <c r="DR506" s="40">
        <v>2.1686504418611299</v>
      </c>
      <c r="DS506" s="40">
        <v>1.9608676144510599</v>
      </c>
      <c r="DT506" s="40">
        <v>-0.13773383184808999</v>
      </c>
      <c r="DU506" s="40">
        <v>-0.82875703960048996</v>
      </c>
      <c r="DV506" s="40">
        <v>-0.62502159796034695</v>
      </c>
      <c r="DW506" s="40">
        <v>-0.23485729837368099</v>
      </c>
      <c r="DX506" s="40">
        <v>0.12959488326942301</v>
      </c>
      <c r="DY506" s="40">
        <v>-0.13787165747812</v>
      </c>
      <c r="DZ506" s="40">
        <v>-9.5214506300142901E-2</v>
      </c>
      <c r="EA506" s="40">
        <v>-9.5803675059939405E-2</v>
      </c>
      <c r="EB506" s="40">
        <v>-2.88369660636476E-2</v>
      </c>
      <c r="EC506" s="40">
        <v>8.1581074881695803E-2</v>
      </c>
      <c r="ED506" s="40">
        <v>2.1083444159212199E-2</v>
      </c>
      <c r="EE506" s="40">
        <v>7.7303842574080503E-2</v>
      </c>
      <c r="EF506" s="40">
        <v>4.2010102743505799E-2</v>
      </c>
      <c r="EG506" s="40">
        <v>0.13635801764262101</v>
      </c>
      <c r="EH506" s="40">
        <v>0.17411772391029201</v>
      </c>
      <c r="EI506" s="40">
        <v>0.11470823866468401</v>
      </c>
      <c r="EJ506" s="40">
        <v>-1.93248978705289E-2</v>
      </c>
      <c r="EK506" s="40">
        <v>5.1696827826888503E-2</v>
      </c>
      <c r="EL506" s="40">
        <v>0.23815909927406001</v>
      </c>
      <c r="EM506" s="40">
        <v>1.9970971007604199</v>
      </c>
      <c r="EN506" s="40">
        <v>2.3375813431179999</v>
      </c>
      <c r="EO506" s="40">
        <v>2.2510069661143399</v>
      </c>
      <c r="EP506" s="40">
        <v>2.20314768163056</v>
      </c>
      <c r="EQ506" s="40">
        <v>2.00012778755513</v>
      </c>
      <c r="ER506" s="40">
        <v>-0.104022249389517</v>
      </c>
      <c r="ES506" s="40">
        <v>-0.795403272624022</v>
      </c>
      <c r="ET506" s="40">
        <v>-0.58422161251430205</v>
      </c>
      <c r="EU506" s="40">
        <v>-0.1945581603764</v>
      </c>
      <c r="EV506" s="40">
        <v>0.160269361682807</v>
      </c>
      <c r="EW506" s="40">
        <v>80.560210093576003</v>
      </c>
      <c r="EX506" s="40">
        <v>79.154021157149302</v>
      </c>
      <c r="EY506" s="40">
        <v>78.107683672583505</v>
      </c>
      <c r="EZ506" s="40">
        <v>76.65483084201</v>
      </c>
      <c r="FA506" s="40">
        <v>75.075349912604295</v>
      </c>
      <c r="FB506" s="40">
        <v>74.150546710037901</v>
      </c>
      <c r="FC506" s="40">
        <v>72.835598240657205</v>
      </c>
      <c r="FD506" s="40">
        <v>73.009348712010393</v>
      </c>
      <c r="FE506" s="40">
        <v>76.299818696161594</v>
      </c>
      <c r="FF506" s="40">
        <v>80.256010011715205</v>
      </c>
      <c r="FG506" s="40">
        <v>84.890255807290799</v>
      </c>
      <c r="FH506" s="40">
        <v>88.619821389556407</v>
      </c>
      <c r="FI506" s="40">
        <v>91.996388895960294</v>
      </c>
      <c r="FJ506" s="40">
        <v>94.714881882738695</v>
      </c>
      <c r="FK506" s="40">
        <v>97.004651439731305</v>
      </c>
      <c r="FL506" s="40">
        <v>98.7571462028952</v>
      </c>
      <c r="FM506" s="40">
        <v>99.221902555633505</v>
      </c>
      <c r="FN506" s="40">
        <v>98.940683493974106</v>
      </c>
      <c r="FO506" s="40">
        <v>97.475997190935303</v>
      </c>
      <c r="FP506" s="40">
        <v>94.755600751108005</v>
      </c>
      <c r="FQ506" s="40">
        <v>90.707245454022598</v>
      </c>
      <c r="FR506" s="40">
        <v>87.5245292191251</v>
      </c>
      <c r="FS506" s="40">
        <v>85.168375258607099</v>
      </c>
      <c r="FT506" s="40">
        <v>82.986491443078805</v>
      </c>
      <c r="FU506" s="40">
        <v>2.1745968964705302E-3</v>
      </c>
      <c r="FV506" s="40">
        <v>0</v>
      </c>
      <c r="FW506" s="40">
        <v>0</v>
      </c>
      <c r="FX506" s="41">
        <v>1</v>
      </c>
      <c r="FY506" s="22"/>
      <c r="FZ506" s="22"/>
    </row>
    <row r="507" spans="1:182" x14ac:dyDescent="0.2">
      <c r="A507" t="s">
        <v>42</v>
      </c>
      <c r="B507" t="s">
        <v>58</v>
      </c>
      <c r="C507" t="s">
        <v>3</v>
      </c>
      <c r="D507" t="s">
        <v>1</v>
      </c>
      <c r="E507" t="s">
        <v>78</v>
      </c>
      <c r="F507" s="22" t="s">
        <v>78</v>
      </c>
      <c r="G507" s="35">
        <v>43704</v>
      </c>
      <c r="H507" s="40">
        <v>4193</v>
      </c>
      <c r="I507" s="40">
        <v>4.2145175998338997</v>
      </c>
      <c r="J507" s="40">
        <v>3.6395801066632401</v>
      </c>
      <c r="K507" s="40">
        <v>3.2590626240288998</v>
      </c>
      <c r="L507" s="40">
        <v>2.9251873302026001</v>
      </c>
      <c r="M507" s="40">
        <v>2.7174584333030101</v>
      </c>
      <c r="N507" s="40">
        <v>2.65716011039749</v>
      </c>
      <c r="O507" s="40">
        <v>2.75523467214762</v>
      </c>
      <c r="P507" s="40">
        <v>2.9350995325632199</v>
      </c>
      <c r="Q507" s="40">
        <v>3.2742165825057099</v>
      </c>
      <c r="R507" s="40">
        <v>3.7661409402609598</v>
      </c>
      <c r="S507" s="40">
        <v>4.4789589730442501</v>
      </c>
      <c r="T507" s="40">
        <v>5.41875100851379</v>
      </c>
      <c r="U507" s="40">
        <v>6.5252650973047199</v>
      </c>
      <c r="V507" s="40">
        <v>7.5987510131012002</v>
      </c>
      <c r="W507" s="40">
        <v>8.6279421033700991</v>
      </c>
      <c r="X507" s="40">
        <v>9.6117831506011697</v>
      </c>
      <c r="Y507" s="40">
        <v>10.275551992440599</v>
      </c>
      <c r="Z507" s="40">
        <v>10.5715526942222</v>
      </c>
      <c r="AA507" s="40">
        <v>10.2968923766984</v>
      </c>
      <c r="AB507" s="40">
        <v>9.5891836526668808</v>
      </c>
      <c r="AC507" s="40">
        <v>8.6866460399929206</v>
      </c>
      <c r="AD507" s="40">
        <v>7.8536396868160399</v>
      </c>
      <c r="AE507" s="40">
        <v>6.5796547985731504</v>
      </c>
      <c r="AF507" s="40">
        <v>5.3464912265473901</v>
      </c>
      <c r="AG507" s="40">
        <v>-0.16390382913067</v>
      </c>
      <c r="AH507" s="40">
        <v>-6.2257000284259099E-3</v>
      </c>
      <c r="AI507" s="40">
        <v>5.2589880526677603E-2</v>
      </c>
      <c r="AJ507" s="40">
        <v>2.4357312569781801E-2</v>
      </c>
      <c r="AK507" s="40">
        <v>1.9474910247237898E-2</v>
      </c>
      <c r="AL507" s="40">
        <v>4.6654419871822901E-2</v>
      </c>
      <c r="AM507" s="40">
        <v>4.97681969405563E-2</v>
      </c>
      <c r="AN507" s="40">
        <v>-8.2060575844120406E-3</v>
      </c>
      <c r="AO507" s="40">
        <v>-4.2603309115194603E-2</v>
      </c>
      <c r="AP507" s="40">
        <v>-2.7837973405266999E-3</v>
      </c>
      <c r="AQ507" s="40">
        <v>-3.2617958320427698E-3</v>
      </c>
      <c r="AR507" s="40">
        <v>-1.01649322600576E-2</v>
      </c>
      <c r="AS507" s="40">
        <v>-1.44900778004429E-3</v>
      </c>
      <c r="AT507" s="40">
        <v>2.3954548654093799E-2</v>
      </c>
      <c r="AU507" s="40">
        <v>1.7098820714643199</v>
      </c>
      <c r="AV507" s="40">
        <v>1.93817010327954</v>
      </c>
      <c r="AW507" s="40">
        <v>2.1884795004996298</v>
      </c>
      <c r="AX507" s="40">
        <v>2.1643184223679501</v>
      </c>
      <c r="AY507" s="40">
        <v>0.94855688580022401</v>
      </c>
      <c r="AZ507" s="40">
        <v>-1.1011528190649</v>
      </c>
      <c r="BA507" s="40">
        <v>-0.83337749050350496</v>
      </c>
      <c r="BB507" s="40">
        <v>-0.54158430291973503</v>
      </c>
      <c r="BC507" s="40">
        <v>-0.31620595150819197</v>
      </c>
      <c r="BD507" s="40">
        <v>-7.1068618298734301E-2</v>
      </c>
      <c r="BE507" s="40">
        <v>-0.15821412808371901</v>
      </c>
      <c r="BF507" s="40">
        <v>-9.0786318920207899E-4</v>
      </c>
      <c r="BG507" s="40">
        <v>5.72462989872419E-2</v>
      </c>
      <c r="BH507" s="40">
        <v>2.8218138879995899E-2</v>
      </c>
      <c r="BI507" s="40">
        <v>2.3224606241847801E-2</v>
      </c>
      <c r="BJ507" s="40">
        <v>4.9882340421316097E-2</v>
      </c>
      <c r="BK507" s="40">
        <v>5.3662037107003402E-2</v>
      </c>
      <c r="BL507" s="40">
        <v>-4.0470030395103303E-3</v>
      </c>
      <c r="BM507" s="40">
        <v>-3.7990820364085798E-2</v>
      </c>
      <c r="BN507" s="40">
        <v>2.0885906514904102E-3</v>
      </c>
      <c r="BO507" s="40">
        <v>2.10365305263797E-3</v>
      </c>
      <c r="BP507" s="40">
        <v>-5.7587950534779301E-3</v>
      </c>
      <c r="BQ507" s="40">
        <v>2.9490075764509599E-3</v>
      </c>
      <c r="BR507" s="40">
        <v>3.3706362834070601E-2</v>
      </c>
      <c r="BS507" s="40">
        <v>1.7225925037402301</v>
      </c>
      <c r="BT507" s="40">
        <v>1.9492873539462601</v>
      </c>
      <c r="BU507" s="40">
        <v>2.20343192124133</v>
      </c>
      <c r="BV507" s="40">
        <v>2.17971525001628</v>
      </c>
      <c r="BW507" s="40">
        <v>0.96471398350548898</v>
      </c>
      <c r="BX507" s="40">
        <v>-1.0876331021158701</v>
      </c>
      <c r="BY507" s="40">
        <v>-0.82287863073492296</v>
      </c>
      <c r="BZ507" s="40">
        <v>-0.52981580256838101</v>
      </c>
      <c r="CA507" s="40">
        <v>-0.30557794872727301</v>
      </c>
      <c r="CB507" s="40">
        <v>-6.2556253191917696E-2</v>
      </c>
      <c r="CC507" s="40">
        <v>-0.15427345847096499</v>
      </c>
      <c r="CD507" s="40">
        <v>2.7752544060773601E-3</v>
      </c>
      <c r="CE507" s="40">
        <v>6.0471320228320698E-2</v>
      </c>
      <c r="CF507" s="40">
        <v>3.0892135421330801E-2</v>
      </c>
      <c r="CG507" s="40">
        <v>2.5821634265127999E-2</v>
      </c>
      <c r="CH507" s="40">
        <v>5.2117988360777502E-2</v>
      </c>
      <c r="CI507" s="40">
        <v>5.6358898944596003E-2</v>
      </c>
      <c r="CJ507" s="40">
        <v>-1.16645453131462E-3</v>
      </c>
      <c r="CK507" s="40">
        <v>-3.4796224705953997E-2</v>
      </c>
      <c r="CL507" s="40">
        <v>5.4631917321519398E-3</v>
      </c>
      <c r="CM507" s="40">
        <v>5.8197466055617004E-3</v>
      </c>
      <c r="CN507" s="40">
        <v>-2.7071178464845502E-3</v>
      </c>
      <c r="CO507" s="40">
        <v>5.9950596148172003E-3</v>
      </c>
      <c r="CP507" s="40">
        <v>4.0460439628463199E-2</v>
      </c>
      <c r="CQ507" s="40">
        <v>1.7313957104151101</v>
      </c>
      <c r="CR507" s="40">
        <v>1.95698712789188</v>
      </c>
      <c r="CS507" s="40">
        <v>2.21378792229791</v>
      </c>
      <c r="CT507" s="40">
        <v>2.1903790459426098</v>
      </c>
      <c r="CU507" s="40">
        <v>0.97590434015727301</v>
      </c>
      <c r="CV507" s="40">
        <v>-1.07826938734168</v>
      </c>
      <c r="CW507" s="40">
        <v>-0.81560715244156501</v>
      </c>
      <c r="CX507" s="40">
        <v>-0.52166497507506404</v>
      </c>
      <c r="CY507" s="40">
        <v>-0.298217026376974</v>
      </c>
      <c r="CZ507" s="40">
        <v>-5.66606150498992E-2</v>
      </c>
      <c r="DA507" s="40">
        <v>-0.150332788858212</v>
      </c>
      <c r="DB507" s="40">
        <v>6.4583720013567996E-3</v>
      </c>
      <c r="DC507" s="40">
        <v>6.3696341469399606E-2</v>
      </c>
      <c r="DD507" s="40">
        <v>3.3566131962665599E-2</v>
      </c>
      <c r="DE507" s="40">
        <v>2.8418662288408301E-2</v>
      </c>
      <c r="DF507" s="40">
        <v>5.4353636300238803E-2</v>
      </c>
      <c r="DG507" s="40">
        <v>5.9055760782188702E-2</v>
      </c>
      <c r="DH507" s="40">
        <v>1.71409397688108E-3</v>
      </c>
      <c r="DI507" s="40">
        <v>-3.1601629047822197E-2</v>
      </c>
      <c r="DJ507" s="40">
        <v>8.8377928128134803E-3</v>
      </c>
      <c r="DK507" s="40">
        <v>9.5358401584854403E-3</v>
      </c>
      <c r="DL507" s="40">
        <v>3.4455936050883901E-4</v>
      </c>
      <c r="DM507" s="40">
        <v>9.0411116531834406E-3</v>
      </c>
      <c r="DN507" s="40">
        <v>4.7214516422855901E-2</v>
      </c>
      <c r="DO507" s="40">
        <v>1.7401989170899901</v>
      </c>
      <c r="DP507" s="40">
        <v>1.9646869018374999</v>
      </c>
      <c r="DQ507" s="40">
        <v>2.2241439233545002</v>
      </c>
      <c r="DR507" s="40">
        <v>2.2010428418689498</v>
      </c>
      <c r="DS507" s="40">
        <v>0.98709469680905704</v>
      </c>
      <c r="DT507" s="40">
        <v>-1.0689056725674899</v>
      </c>
      <c r="DU507" s="40">
        <v>-0.80833567414820795</v>
      </c>
      <c r="DV507" s="40">
        <v>-0.51351414758174596</v>
      </c>
      <c r="DW507" s="40">
        <v>-0.290856104026676</v>
      </c>
      <c r="DX507" s="40">
        <v>-5.0764976907880698E-2</v>
      </c>
      <c r="DY507" s="40">
        <v>-0.14464308781126001</v>
      </c>
      <c r="DZ507" s="40">
        <v>1.17762088405806E-2</v>
      </c>
      <c r="EA507" s="40">
        <v>6.8352759929963897E-2</v>
      </c>
      <c r="EB507" s="40">
        <v>3.7426958272879701E-2</v>
      </c>
      <c r="EC507" s="40">
        <v>3.2168358283018103E-2</v>
      </c>
      <c r="ED507" s="40">
        <v>5.7581556849732103E-2</v>
      </c>
      <c r="EE507" s="40">
        <v>6.2949600948635803E-2</v>
      </c>
      <c r="EF507" s="40">
        <v>5.8731485217827896E-3</v>
      </c>
      <c r="EG507" s="40">
        <v>-2.6989140296713399E-2</v>
      </c>
      <c r="EH507" s="40">
        <v>1.37101808048306E-2</v>
      </c>
      <c r="EI507" s="40">
        <v>1.49012890431662E-2</v>
      </c>
      <c r="EJ507" s="40">
        <v>4.7506965670885502E-3</v>
      </c>
      <c r="EK507" s="40">
        <v>1.3439127009678699E-2</v>
      </c>
      <c r="EL507" s="40">
        <v>5.6966330602832599E-2</v>
      </c>
      <c r="EM507" s="40">
        <v>1.7529093493659</v>
      </c>
      <c r="EN507" s="40">
        <v>1.97580415250422</v>
      </c>
      <c r="EO507" s="40">
        <v>2.2390963440962</v>
      </c>
      <c r="EP507" s="40">
        <v>2.2164396695172699</v>
      </c>
      <c r="EQ507" s="40">
        <v>1.00325179451432</v>
      </c>
      <c r="ER507" s="40">
        <v>-1.0553859556184599</v>
      </c>
      <c r="ES507" s="40">
        <v>-0.79783681437962595</v>
      </c>
      <c r="ET507" s="40">
        <v>-0.50174564723039194</v>
      </c>
      <c r="EU507" s="40">
        <v>-0.28022810124575698</v>
      </c>
      <c r="EV507" s="40">
        <v>-4.2252611801064099E-2</v>
      </c>
      <c r="EW507" s="40">
        <v>80.325300920851902</v>
      </c>
      <c r="EX507" s="40">
        <v>78.994757293494999</v>
      </c>
      <c r="EY507" s="40">
        <v>78.049090989852502</v>
      </c>
      <c r="EZ507" s="40">
        <v>76.615360352878994</v>
      </c>
      <c r="FA507" s="40">
        <v>74.979605588971495</v>
      </c>
      <c r="FB507" s="40">
        <v>74.018678707245897</v>
      </c>
      <c r="FC507" s="40">
        <v>72.557769721476603</v>
      </c>
      <c r="FD507" s="40">
        <v>72.992726591326502</v>
      </c>
      <c r="FE507" s="40">
        <v>76.242566452246194</v>
      </c>
      <c r="FF507" s="40">
        <v>80.292430541646496</v>
      </c>
      <c r="FG507" s="40">
        <v>84.965568729897996</v>
      </c>
      <c r="FH507" s="40">
        <v>88.595089756179505</v>
      </c>
      <c r="FI507" s="40">
        <v>92.051684993351799</v>
      </c>
      <c r="FJ507" s="40">
        <v>94.869425733011497</v>
      </c>
      <c r="FK507" s="40">
        <v>97.395243843713601</v>
      </c>
      <c r="FL507" s="40">
        <v>99.152396479598295</v>
      </c>
      <c r="FM507" s="40">
        <v>99.570706054329904</v>
      </c>
      <c r="FN507" s="40">
        <v>99.127860156782006</v>
      </c>
      <c r="FO507" s="40">
        <v>97.573603071142202</v>
      </c>
      <c r="FP507" s="40">
        <v>94.679630566295998</v>
      </c>
      <c r="FQ507" s="40">
        <v>90.361848886766396</v>
      </c>
      <c r="FR507" s="40">
        <v>86.889111993603095</v>
      </c>
      <c r="FS507" s="40">
        <v>84.437402114018099</v>
      </c>
      <c r="FT507" s="40">
        <v>82.516873791997995</v>
      </c>
      <c r="FU507" s="40">
        <v>4.4308607248166199E-3</v>
      </c>
      <c r="FV507" s="40">
        <v>0</v>
      </c>
      <c r="FW507" s="40">
        <v>0</v>
      </c>
      <c r="FX507" s="41">
        <v>1</v>
      </c>
      <c r="FY507" s="22"/>
      <c r="FZ507" s="22"/>
    </row>
    <row r="508" spans="1:182" x14ac:dyDescent="0.2">
      <c r="A508" t="s">
        <v>42</v>
      </c>
      <c r="B508" t="s">
        <v>58</v>
      </c>
      <c r="C508" t="s">
        <v>3</v>
      </c>
      <c r="D508" t="s">
        <v>37</v>
      </c>
      <c r="E508" t="s">
        <v>1</v>
      </c>
      <c r="F508" s="22" t="s">
        <v>1</v>
      </c>
      <c r="G508" s="35">
        <v>43704</v>
      </c>
      <c r="H508" s="40">
        <v>9456</v>
      </c>
      <c r="I508" s="40">
        <v>7.4421731711017403</v>
      </c>
      <c r="J508" s="40">
        <v>6.4002820239979101</v>
      </c>
      <c r="K508" s="40">
        <v>5.7424343709258201</v>
      </c>
      <c r="L508" s="40">
        <v>5.6211957027384098</v>
      </c>
      <c r="M508" s="40">
        <v>5.5203178664807799</v>
      </c>
      <c r="N508" s="40">
        <v>5.5522119669507202</v>
      </c>
      <c r="O508" s="40">
        <v>6.04390987553582</v>
      </c>
      <c r="P508" s="40">
        <v>6.6662853722336299</v>
      </c>
      <c r="Q508" s="40">
        <v>6.9125421105168599</v>
      </c>
      <c r="R508" s="40">
        <v>7.1524386872766499</v>
      </c>
      <c r="S508" s="40">
        <v>7.6354499690346902</v>
      </c>
      <c r="T508" s="40">
        <v>8.3760025598300096</v>
      </c>
      <c r="U508" s="40">
        <v>9.3951633844493507</v>
      </c>
      <c r="V508" s="40">
        <v>10.439815211247801</v>
      </c>
      <c r="W508" s="40">
        <v>11.5008205664129</v>
      </c>
      <c r="X508" s="40">
        <v>12.729600347332401</v>
      </c>
      <c r="Y508" s="40">
        <v>13.598223121587401</v>
      </c>
      <c r="Z508" s="40">
        <v>14.808046555252099</v>
      </c>
      <c r="AA508" s="40">
        <v>14.859445934298799</v>
      </c>
      <c r="AB508" s="40">
        <v>14.1896187283459</v>
      </c>
      <c r="AC508" s="40">
        <v>13.598805166478501</v>
      </c>
      <c r="AD508" s="40">
        <v>12.926529831506301</v>
      </c>
      <c r="AE508" s="40">
        <v>11.129294250448099</v>
      </c>
      <c r="AF508" s="40">
        <v>9.2616556737350297</v>
      </c>
      <c r="AG508" s="40">
        <v>-0.136347405234582</v>
      </c>
      <c r="AH508" s="40">
        <v>4.7189990894106103E-2</v>
      </c>
      <c r="AI508" s="40">
        <v>3.9414025362818898E-2</v>
      </c>
      <c r="AJ508" s="40">
        <v>5.6766938809672603E-2</v>
      </c>
      <c r="AK508" s="40">
        <v>0.119902215889907</v>
      </c>
      <c r="AL508" s="40">
        <v>5.8908196356176203E-2</v>
      </c>
      <c r="AM508" s="40">
        <v>3.729839355233E-2</v>
      </c>
      <c r="AN508" s="40">
        <v>1.4973526241845401E-2</v>
      </c>
      <c r="AO508" s="40">
        <v>-0.13938553698747999</v>
      </c>
      <c r="AP508" s="40">
        <v>-4.9484300393371698E-2</v>
      </c>
      <c r="AQ508" s="40">
        <v>-9.8654287966972194E-3</v>
      </c>
      <c r="AR508" s="40">
        <v>-9.5973515084415595E-2</v>
      </c>
      <c r="AS508" s="40">
        <v>-1.1346333067904E-2</v>
      </c>
      <c r="AT508" s="40">
        <v>3.4059140659857198E-2</v>
      </c>
      <c r="AU508" s="40">
        <v>1.0914828829908501</v>
      </c>
      <c r="AV508" s="40">
        <v>1.34896175035692</v>
      </c>
      <c r="AW508" s="40">
        <v>1.5380552261686899</v>
      </c>
      <c r="AX508" s="40">
        <v>1.54721185518556</v>
      </c>
      <c r="AY508" s="40">
        <v>1.10000885424997</v>
      </c>
      <c r="AZ508" s="40">
        <v>-0.27751626960600601</v>
      </c>
      <c r="BA508" s="40">
        <v>-0.37839302230001898</v>
      </c>
      <c r="BB508" s="40">
        <v>-0.26711269297826201</v>
      </c>
      <c r="BC508" s="40">
        <v>-7.6166597312629106E-2</v>
      </c>
      <c r="BD508" s="40">
        <v>-2.0714007144029101E-2</v>
      </c>
      <c r="BE508" s="40">
        <v>-6.0165443100298401E-2</v>
      </c>
      <c r="BF508" s="40">
        <v>0.11007786044560799</v>
      </c>
      <c r="BG508" s="40">
        <v>9.6867889059301895E-2</v>
      </c>
      <c r="BH508" s="40">
        <v>0.118889845517828</v>
      </c>
      <c r="BI508" s="40">
        <v>0.17016720516339801</v>
      </c>
      <c r="BJ508" s="40">
        <v>0.11159882640732401</v>
      </c>
      <c r="BK508" s="40">
        <v>9.9446794918280998E-2</v>
      </c>
      <c r="BL508" s="40">
        <v>7.6815490160569294E-2</v>
      </c>
      <c r="BM508" s="40">
        <v>-8.5564742817789696E-2</v>
      </c>
      <c r="BN508" s="40">
        <v>2.0210080523641399E-2</v>
      </c>
      <c r="BO508" s="40">
        <v>4.1050453338883401E-2</v>
      </c>
      <c r="BP508" s="40">
        <v>-6.35139288062464E-2</v>
      </c>
      <c r="BQ508" s="40">
        <v>2.0649849725860699E-2</v>
      </c>
      <c r="BR508" s="40">
        <v>0.118044405266619</v>
      </c>
      <c r="BS508" s="40">
        <v>1.1818602999808101</v>
      </c>
      <c r="BT508" s="40">
        <v>1.4458532719945301</v>
      </c>
      <c r="BU508" s="40">
        <v>1.6520092360912799</v>
      </c>
      <c r="BV508" s="40">
        <v>1.69538638057025</v>
      </c>
      <c r="BW508" s="40">
        <v>1.2535239718714299</v>
      </c>
      <c r="BX508" s="40">
        <v>-0.13216913547395101</v>
      </c>
      <c r="BY508" s="40">
        <v>-0.24968996276880001</v>
      </c>
      <c r="BZ508" s="40">
        <v>-0.13378253981853</v>
      </c>
      <c r="CA508" s="40">
        <v>3.4288536747974501E-3</v>
      </c>
      <c r="CB508" s="40">
        <v>4.0330990623920399E-2</v>
      </c>
      <c r="CC508" s="40">
        <v>-7.4020481969218101E-3</v>
      </c>
      <c r="CD508" s="40">
        <v>0.15363380732354601</v>
      </c>
      <c r="CE508" s="40">
        <v>0.136660260035503</v>
      </c>
      <c r="CF508" s="40">
        <v>0.16191598146074801</v>
      </c>
      <c r="CG508" s="40">
        <v>0.20498058361348701</v>
      </c>
      <c r="CH508" s="40">
        <v>0.14809219627086101</v>
      </c>
      <c r="CI508" s="40">
        <v>0.14249058838352599</v>
      </c>
      <c r="CJ508" s="40">
        <v>0.119647045983356</v>
      </c>
      <c r="CK508" s="40">
        <v>-4.8288624728534603E-2</v>
      </c>
      <c r="CL508" s="40">
        <v>6.8480196438860705E-2</v>
      </c>
      <c r="CM508" s="40">
        <v>7.6314638202460802E-2</v>
      </c>
      <c r="CN508" s="40">
        <v>-4.1032518230651301E-2</v>
      </c>
      <c r="CO508" s="40">
        <v>4.2810308459809397E-2</v>
      </c>
      <c r="CP508" s="40">
        <v>0.17621234369146799</v>
      </c>
      <c r="CQ508" s="40">
        <v>1.2444554236740299</v>
      </c>
      <c r="CR508" s="40">
        <v>1.5129600447229901</v>
      </c>
      <c r="CS508" s="40">
        <v>1.7309334362289901</v>
      </c>
      <c r="CT508" s="40">
        <v>1.7980116054720801</v>
      </c>
      <c r="CU508" s="40">
        <v>1.3598480746875501</v>
      </c>
      <c r="CV508" s="40">
        <v>-3.1502153140707402E-2</v>
      </c>
      <c r="CW508" s="40">
        <v>-0.16055061580175201</v>
      </c>
      <c r="CX508" s="40">
        <v>-4.1438481899749503E-2</v>
      </c>
      <c r="CY508" s="40">
        <v>5.8556420559452101E-2</v>
      </c>
      <c r="CZ508" s="40">
        <v>8.2610570118455101E-2</v>
      </c>
      <c r="DA508" s="40">
        <v>4.5361346706454801E-2</v>
      </c>
      <c r="DB508" s="40">
        <v>0.19718975420148399</v>
      </c>
      <c r="DC508" s="40">
        <v>0.176452631011704</v>
      </c>
      <c r="DD508" s="40">
        <v>0.20494211740366799</v>
      </c>
      <c r="DE508" s="40">
        <v>0.239793962063577</v>
      </c>
      <c r="DF508" s="40">
        <v>0.184585566134399</v>
      </c>
      <c r="DG508" s="40">
        <v>0.185534381848771</v>
      </c>
      <c r="DH508" s="40">
        <v>0.16247860180614301</v>
      </c>
      <c r="DI508" s="40">
        <v>-1.10125066392796E-2</v>
      </c>
      <c r="DJ508" s="40">
        <v>0.11675031235408</v>
      </c>
      <c r="DK508" s="40">
        <v>0.111578823066038</v>
      </c>
      <c r="DL508" s="40">
        <v>-1.8551107655056201E-2</v>
      </c>
      <c r="DM508" s="40">
        <v>6.4970767193757994E-2</v>
      </c>
      <c r="DN508" s="40">
        <v>0.23438028211631701</v>
      </c>
      <c r="DO508" s="40">
        <v>1.30705054736725</v>
      </c>
      <c r="DP508" s="40">
        <v>1.58006681745146</v>
      </c>
      <c r="DQ508" s="40">
        <v>1.8098576363666901</v>
      </c>
      <c r="DR508" s="40">
        <v>1.9006368303739001</v>
      </c>
      <c r="DS508" s="40">
        <v>1.46617217750367</v>
      </c>
      <c r="DT508" s="40">
        <v>6.9164829192535707E-2</v>
      </c>
      <c r="DU508" s="40">
        <v>-7.1411268834703306E-2</v>
      </c>
      <c r="DV508" s="40">
        <v>5.0905576019031E-2</v>
      </c>
      <c r="DW508" s="40">
        <v>0.113683987444107</v>
      </c>
      <c r="DX508" s="40">
        <v>0.12489014961299</v>
      </c>
      <c r="DY508" s="40">
        <v>0.121543308840738</v>
      </c>
      <c r="DZ508" s="40">
        <v>0.26007762375298599</v>
      </c>
      <c r="EA508" s="40">
        <v>0.233906494708187</v>
      </c>
      <c r="EB508" s="40">
        <v>0.26706502411182398</v>
      </c>
      <c r="EC508" s="40">
        <v>0.29005895133706699</v>
      </c>
      <c r="ED508" s="40">
        <v>0.23727619618554599</v>
      </c>
      <c r="EE508" s="40">
        <v>0.24768278321472201</v>
      </c>
      <c r="EF508" s="40">
        <v>0.224320565724867</v>
      </c>
      <c r="EG508" s="40">
        <v>4.2808287530410397E-2</v>
      </c>
      <c r="EH508" s="40">
        <v>0.186444693271093</v>
      </c>
      <c r="EI508" s="40">
        <v>0.16249470520161899</v>
      </c>
      <c r="EJ508" s="40">
        <v>1.3908478623113001E-2</v>
      </c>
      <c r="EK508" s="40">
        <v>9.6966949987522699E-2</v>
      </c>
      <c r="EL508" s="40">
        <v>0.31836554672307898</v>
      </c>
      <c r="EM508" s="40">
        <v>1.3974279643572101</v>
      </c>
      <c r="EN508" s="40">
        <v>1.6769583390890701</v>
      </c>
      <c r="EO508" s="40">
        <v>1.92381164628928</v>
      </c>
      <c r="EP508" s="40">
        <v>2.0488113557585899</v>
      </c>
      <c r="EQ508" s="40">
        <v>1.61968729512512</v>
      </c>
      <c r="ER508" s="40">
        <v>0.21451196332459099</v>
      </c>
      <c r="ES508" s="40">
        <v>5.7291790696514897E-2</v>
      </c>
      <c r="ET508" s="40">
        <v>0.18423572917876299</v>
      </c>
      <c r="EU508" s="40">
        <v>0.193279438431533</v>
      </c>
      <c r="EV508" s="40">
        <v>0.185935147380939</v>
      </c>
      <c r="EW508" s="40">
        <v>68.012730283585199</v>
      </c>
      <c r="EX508" s="40">
        <v>67.5675326019458</v>
      </c>
      <c r="EY508" s="40">
        <v>66.625784861657394</v>
      </c>
      <c r="EZ508" s="40">
        <v>64.566325122472904</v>
      </c>
      <c r="FA508" s="40">
        <v>63.2449113365073</v>
      </c>
      <c r="FB508" s="40">
        <v>62.839284482163798</v>
      </c>
      <c r="FC508" s="40">
        <v>62.170237355965</v>
      </c>
      <c r="FD508" s="40">
        <v>62.237735458497198</v>
      </c>
      <c r="FE508" s="40">
        <v>65.404402125163898</v>
      </c>
      <c r="FF508" s="40">
        <v>70.254657420823804</v>
      </c>
      <c r="FG508" s="40">
        <v>74.865366038777296</v>
      </c>
      <c r="FH508" s="40">
        <v>79.068308838749701</v>
      </c>
      <c r="FI508" s="40">
        <v>82.394207548471698</v>
      </c>
      <c r="FJ508" s="40">
        <v>85.129010556820504</v>
      </c>
      <c r="FK508" s="40">
        <v>87.121230939073996</v>
      </c>
      <c r="FL508" s="40">
        <v>88.104671220589296</v>
      </c>
      <c r="FM508" s="40">
        <v>87.050731387566401</v>
      </c>
      <c r="FN508" s="40">
        <v>86.375526116055994</v>
      </c>
      <c r="FO508" s="40">
        <v>83.428241219899306</v>
      </c>
      <c r="FP508" s="40">
        <v>79.153332643345095</v>
      </c>
      <c r="FQ508" s="40">
        <v>74.829917891395894</v>
      </c>
      <c r="FR508" s="40">
        <v>71.638204650520905</v>
      </c>
      <c r="FS508" s="40">
        <v>69.555112813082204</v>
      </c>
      <c r="FT508" s="40">
        <v>68.258469606016703</v>
      </c>
      <c r="FU508" s="40">
        <v>1.6842026856433399E-2</v>
      </c>
      <c r="FV508" s="40">
        <v>0</v>
      </c>
      <c r="FW508" s="40">
        <v>0</v>
      </c>
      <c r="FX508" s="41">
        <v>1</v>
      </c>
      <c r="FY508" s="22"/>
      <c r="FZ508" s="22"/>
    </row>
    <row r="509" spans="1:182" x14ac:dyDescent="0.2">
      <c r="A509" t="s">
        <v>42</v>
      </c>
      <c r="B509" t="s">
        <v>58</v>
      </c>
      <c r="C509" t="s">
        <v>3</v>
      </c>
      <c r="D509" t="s">
        <v>37</v>
      </c>
      <c r="E509" t="s">
        <v>1</v>
      </c>
      <c r="F509" s="22" t="s">
        <v>77</v>
      </c>
      <c r="G509" s="35">
        <v>43704</v>
      </c>
      <c r="H509" s="40">
        <v>7449</v>
      </c>
      <c r="I509" s="40">
        <v>5.9906248313285202</v>
      </c>
      <c r="J509" s="40">
        <v>5.1791190565281502</v>
      </c>
      <c r="K509" s="40">
        <v>4.6652170678854796</v>
      </c>
      <c r="L509" s="40">
        <v>4.5558460419878202</v>
      </c>
      <c r="M509" s="40">
        <v>4.4515376819437202</v>
      </c>
      <c r="N509" s="40">
        <v>4.4728498361546301</v>
      </c>
      <c r="O509" s="40">
        <v>4.8521088402303203</v>
      </c>
      <c r="P509" s="40">
        <v>5.3300387933819797</v>
      </c>
      <c r="Q509" s="40">
        <v>5.4867721182773899</v>
      </c>
      <c r="R509" s="40">
        <v>5.6511596124329699</v>
      </c>
      <c r="S509" s="40">
        <v>6.0063184009607298</v>
      </c>
      <c r="T509" s="40">
        <v>6.5524066087254704</v>
      </c>
      <c r="U509" s="40">
        <v>7.3095640971438396</v>
      </c>
      <c r="V509" s="40">
        <v>8.0655296811218307</v>
      </c>
      <c r="W509" s="40">
        <v>8.8048723986143997</v>
      </c>
      <c r="X509" s="40">
        <v>9.66185929007667</v>
      </c>
      <c r="Y509" s="40">
        <v>10.253775551029401</v>
      </c>
      <c r="Z509" s="40">
        <v>11.126636705721401</v>
      </c>
      <c r="AA509" s="40">
        <v>11.186248711817299</v>
      </c>
      <c r="AB509" s="40">
        <v>10.7479089286165</v>
      </c>
      <c r="AC509" s="40">
        <v>10.4141166415556</v>
      </c>
      <c r="AD509" s="40">
        <v>10.039427756960601</v>
      </c>
      <c r="AE509" s="40">
        <v>8.7337139355007807</v>
      </c>
      <c r="AF509" s="40">
        <v>7.3405677208269697</v>
      </c>
      <c r="AG509" s="40">
        <v>-0.11021052445693801</v>
      </c>
      <c r="AH509" s="40">
        <v>1.6323362773723999E-2</v>
      </c>
      <c r="AI509" s="40">
        <v>6.2634016037581E-3</v>
      </c>
      <c r="AJ509" s="40">
        <v>-1.7283262215276301E-3</v>
      </c>
      <c r="AK509" s="40">
        <v>4.4442266183918999E-2</v>
      </c>
      <c r="AL509" s="40">
        <v>8.7337431333446396E-3</v>
      </c>
      <c r="AM509" s="40">
        <v>-2.4371348724185001E-2</v>
      </c>
      <c r="AN509" s="40">
        <v>-3.0950266170790101E-2</v>
      </c>
      <c r="AO509" s="40">
        <v>-0.15189814854447301</v>
      </c>
      <c r="AP509" s="40">
        <v>-2.5795785547069201E-2</v>
      </c>
      <c r="AQ509" s="40">
        <v>1.26869714874731E-2</v>
      </c>
      <c r="AR509" s="40">
        <v>-8.6399024367241506E-2</v>
      </c>
      <c r="AS509" s="40">
        <v>4.2534909919103104E-3</v>
      </c>
      <c r="AT509" s="40">
        <v>0.107648895351607</v>
      </c>
      <c r="AU509" s="40">
        <v>0.58374571894598803</v>
      </c>
      <c r="AV509" s="40">
        <v>0.71947912607867903</v>
      </c>
      <c r="AW509" s="40">
        <v>0.78297417326095997</v>
      </c>
      <c r="AX509" s="40">
        <v>0.84332463035554095</v>
      </c>
      <c r="AY509" s="40">
        <v>0.79501865871034505</v>
      </c>
      <c r="AZ509" s="40">
        <v>0.12531763431263099</v>
      </c>
      <c r="BA509" s="40">
        <v>-0.204521335174571</v>
      </c>
      <c r="BB509" s="40">
        <v>-0.124930205595655</v>
      </c>
      <c r="BC509" s="40">
        <v>-2.9895103055230899E-2</v>
      </c>
      <c r="BD509" s="40">
        <v>-6.01361053917224E-2</v>
      </c>
      <c r="BE509" s="40">
        <v>-3.8451034353737E-2</v>
      </c>
      <c r="BF509" s="40">
        <v>8.3981476602754596E-2</v>
      </c>
      <c r="BG509" s="40">
        <v>7.1048606623436705E-2</v>
      </c>
      <c r="BH509" s="40">
        <v>6.16533921429624E-2</v>
      </c>
      <c r="BI509" s="40">
        <v>9.6475638461334598E-2</v>
      </c>
      <c r="BJ509" s="40">
        <v>6.2767572217694495E-2</v>
      </c>
      <c r="BK509" s="40">
        <v>3.7158648853442E-2</v>
      </c>
      <c r="BL509" s="40">
        <v>2.9296502578256101E-2</v>
      </c>
      <c r="BM509" s="40">
        <v>-9.0313487275942003E-2</v>
      </c>
      <c r="BN509" s="40">
        <v>4.1890924017078897E-2</v>
      </c>
      <c r="BO509" s="40">
        <v>6.2696102428831293E-2</v>
      </c>
      <c r="BP509" s="40">
        <v>-6.1204731734789103E-2</v>
      </c>
      <c r="BQ509" s="40">
        <v>2.8648306780933799E-2</v>
      </c>
      <c r="BR509" s="40">
        <v>0.17352266015718201</v>
      </c>
      <c r="BS509" s="40">
        <v>0.66600895952420403</v>
      </c>
      <c r="BT509" s="40">
        <v>0.812409106660824</v>
      </c>
      <c r="BU509" s="40">
        <v>0.88221881512316203</v>
      </c>
      <c r="BV509" s="40">
        <v>0.94017779961400705</v>
      </c>
      <c r="BW509" s="40">
        <v>0.88136609994964898</v>
      </c>
      <c r="BX509" s="40">
        <v>0.200177220983001</v>
      </c>
      <c r="BY509" s="40">
        <v>-9.6685067080325204E-2</v>
      </c>
      <c r="BZ509" s="40">
        <v>-1.8257661548198599E-2</v>
      </c>
      <c r="CA509" s="40">
        <v>3.8368156375428099E-2</v>
      </c>
      <c r="CB509" s="40">
        <v>1.19209413781594E-2</v>
      </c>
      <c r="CC509" s="40">
        <v>1.12493698929556E-2</v>
      </c>
      <c r="CD509" s="40">
        <v>0.130841280135857</v>
      </c>
      <c r="CE509" s="40">
        <v>0.115918642266838</v>
      </c>
      <c r="CF509" s="40">
        <v>0.105551377204379</v>
      </c>
      <c r="CG509" s="40">
        <v>0.13251379359297</v>
      </c>
      <c r="CH509" s="40">
        <v>0.100191237639881</v>
      </c>
      <c r="CI509" s="40">
        <v>7.9774137738718803E-2</v>
      </c>
      <c r="CJ509" s="40">
        <v>7.1023231085919306E-2</v>
      </c>
      <c r="CK509" s="40">
        <v>-4.7660138484865097E-2</v>
      </c>
      <c r="CL509" s="40">
        <v>8.8770532869213103E-2</v>
      </c>
      <c r="CM509" s="40">
        <v>9.7332274177499206E-2</v>
      </c>
      <c r="CN509" s="40">
        <v>-4.3755241406171201E-2</v>
      </c>
      <c r="CO509" s="40">
        <v>4.55440818832153E-2</v>
      </c>
      <c r="CP509" s="40">
        <v>0.21914662899224699</v>
      </c>
      <c r="CQ509" s="40">
        <v>0.72298422935263196</v>
      </c>
      <c r="CR509" s="40">
        <v>0.87677212812220295</v>
      </c>
      <c r="CS509" s="40">
        <v>0.95095535175094503</v>
      </c>
      <c r="CT509" s="40">
        <v>1.00725800960151</v>
      </c>
      <c r="CU509" s="40">
        <v>0.94117007471436798</v>
      </c>
      <c r="CV509" s="40">
        <v>0.25202474266838398</v>
      </c>
      <c r="CW509" s="40">
        <v>-2.1997996296642099E-2</v>
      </c>
      <c r="CX509" s="40">
        <v>5.5623417505695702E-2</v>
      </c>
      <c r="CY509" s="40">
        <v>8.5647081908781106E-2</v>
      </c>
      <c r="CZ509" s="40">
        <v>6.18274324657574E-2</v>
      </c>
      <c r="DA509" s="40">
        <v>6.0949774139648298E-2</v>
      </c>
      <c r="DB509" s="40">
        <v>0.17770108366895901</v>
      </c>
      <c r="DC509" s="40">
        <v>0.16078867791023799</v>
      </c>
      <c r="DD509" s="40">
        <v>0.149449362265796</v>
      </c>
      <c r="DE509" s="40">
        <v>0.16855194872460599</v>
      </c>
      <c r="DF509" s="40">
        <v>0.137614903062068</v>
      </c>
      <c r="DG509" s="40">
        <v>0.122389626623996</v>
      </c>
      <c r="DH509" s="40">
        <v>0.112749959593583</v>
      </c>
      <c r="DI509" s="40">
        <v>-5.00678969378831E-3</v>
      </c>
      <c r="DJ509" s="40">
        <v>0.13565014172134701</v>
      </c>
      <c r="DK509" s="40">
        <v>0.13196844592616699</v>
      </c>
      <c r="DL509" s="40">
        <v>-2.63057510775534E-2</v>
      </c>
      <c r="DM509" s="40">
        <v>6.2439856985496797E-2</v>
      </c>
      <c r="DN509" s="40">
        <v>0.26477059782731199</v>
      </c>
      <c r="DO509" s="40">
        <v>0.77995949918106</v>
      </c>
      <c r="DP509" s="40">
        <v>0.94113514958358102</v>
      </c>
      <c r="DQ509" s="40">
        <v>1.01969188837873</v>
      </c>
      <c r="DR509" s="40">
        <v>1.0743382195890201</v>
      </c>
      <c r="DS509" s="40">
        <v>1.00097404947909</v>
      </c>
      <c r="DT509" s="40">
        <v>0.30387226435376702</v>
      </c>
      <c r="DU509" s="40">
        <v>5.2689074487041E-2</v>
      </c>
      <c r="DV509" s="40">
        <v>0.12950449655959001</v>
      </c>
      <c r="DW509" s="40">
        <v>0.13292600744213401</v>
      </c>
      <c r="DX509" s="40">
        <v>0.111733923553356</v>
      </c>
      <c r="DY509" s="40">
        <v>0.13270926424284901</v>
      </c>
      <c r="DZ509" s="40">
        <v>0.24535919749799001</v>
      </c>
      <c r="EA509" s="40">
        <v>0.22557388292991701</v>
      </c>
      <c r="EB509" s="40">
        <v>0.212831080630286</v>
      </c>
      <c r="EC509" s="40">
        <v>0.220585321002021</v>
      </c>
      <c r="ED509" s="40">
        <v>0.19164873214641701</v>
      </c>
      <c r="EE509" s="40">
        <v>0.183919624201623</v>
      </c>
      <c r="EF509" s="40">
        <v>0.172996728342629</v>
      </c>
      <c r="EG509" s="40">
        <v>5.6577871574742998E-2</v>
      </c>
      <c r="EH509" s="40">
        <v>0.203336851285495</v>
      </c>
      <c r="EI509" s="40">
        <v>0.181977576867525</v>
      </c>
      <c r="EJ509" s="40">
        <v>-1.1114584451010401E-3</v>
      </c>
      <c r="EK509" s="40">
        <v>8.6834672774520297E-2</v>
      </c>
      <c r="EL509" s="40">
        <v>0.33064436263288699</v>
      </c>
      <c r="EM509" s="40">
        <v>0.86222273975927599</v>
      </c>
      <c r="EN509" s="40">
        <v>1.03406513016573</v>
      </c>
      <c r="EO509" s="40">
        <v>1.11893653024093</v>
      </c>
      <c r="EP509" s="40">
        <v>1.1711913888474901</v>
      </c>
      <c r="EQ509" s="40">
        <v>1.0873214907183899</v>
      </c>
      <c r="ER509" s="40">
        <v>0.37873185102413698</v>
      </c>
      <c r="ES509" s="40">
        <v>0.16052534258128701</v>
      </c>
      <c r="ET509" s="40">
        <v>0.236177040607046</v>
      </c>
      <c r="EU509" s="40">
        <v>0.20118926687279301</v>
      </c>
      <c r="EV509" s="40">
        <v>0.18379097032323699</v>
      </c>
      <c r="EW509" s="40">
        <v>67.6562818402696</v>
      </c>
      <c r="EX509" s="40">
        <v>67.214456462105204</v>
      </c>
      <c r="EY509" s="40">
        <v>66.285719884003498</v>
      </c>
      <c r="EZ509" s="40">
        <v>64.324868720119099</v>
      </c>
      <c r="FA509" s="40">
        <v>63.074868720119099</v>
      </c>
      <c r="FB509" s="40">
        <v>62.660083078611201</v>
      </c>
      <c r="FC509" s="40">
        <v>62.024218198918398</v>
      </c>
      <c r="FD509" s="40">
        <v>62.105905635237903</v>
      </c>
      <c r="FE509" s="40">
        <v>65.238498314915006</v>
      </c>
      <c r="FF509" s="40">
        <v>70.000764166470702</v>
      </c>
      <c r="FG509" s="40">
        <v>74.545497296026298</v>
      </c>
      <c r="FH509" s="40">
        <v>78.727270945998896</v>
      </c>
      <c r="FI509" s="40">
        <v>81.973058233403904</v>
      </c>
      <c r="FJ509" s="40">
        <v>84.602417901089396</v>
      </c>
      <c r="FK509" s="40">
        <v>86.486715259816606</v>
      </c>
      <c r="FL509" s="40">
        <v>87.526177600125393</v>
      </c>
      <c r="FM509" s="40">
        <v>86.527078924680595</v>
      </c>
      <c r="FN509" s="40">
        <v>85.814033231444498</v>
      </c>
      <c r="FO509" s="40">
        <v>82.8610588604123</v>
      </c>
      <c r="FP509" s="40">
        <v>78.621051806567905</v>
      </c>
      <c r="FQ509" s="40">
        <v>74.338251430362902</v>
      </c>
      <c r="FR509" s="40">
        <v>71.221608276510693</v>
      </c>
      <c r="FS509" s="40">
        <v>69.184105337408894</v>
      </c>
      <c r="FT509" s="40">
        <v>67.925797476291294</v>
      </c>
      <c r="FU509" s="40">
        <v>1.6228262317395999E-2</v>
      </c>
      <c r="FV509" s="40">
        <v>0</v>
      </c>
      <c r="FW509" s="40">
        <v>0</v>
      </c>
      <c r="FX509" s="41">
        <v>1</v>
      </c>
      <c r="FY509" s="22"/>
      <c r="FZ509" s="22"/>
    </row>
    <row r="510" spans="1:182" x14ac:dyDescent="0.2">
      <c r="A510" t="s">
        <v>42</v>
      </c>
      <c r="B510" t="s">
        <v>58</v>
      </c>
      <c r="C510" t="s">
        <v>3</v>
      </c>
      <c r="D510" t="s">
        <v>37</v>
      </c>
      <c r="E510" t="s">
        <v>1</v>
      </c>
      <c r="F510" s="22" t="s">
        <v>78</v>
      </c>
      <c r="G510" s="35">
        <v>43704</v>
      </c>
      <c r="H510" s="40">
        <v>2007</v>
      </c>
      <c r="I510" s="40">
        <v>1.47063534117832</v>
      </c>
      <c r="J510" s="40">
        <v>1.2781762600183899</v>
      </c>
      <c r="K510" s="40">
        <v>1.15203599398311</v>
      </c>
      <c r="L510" s="40">
        <v>1.02581070042542</v>
      </c>
      <c r="M510" s="40">
        <v>0.98055690886918301</v>
      </c>
      <c r="N510" s="40">
        <v>1.0108575760535801</v>
      </c>
      <c r="O510" s="40">
        <v>1.1229347481376999</v>
      </c>
      <c r="P510" s="40">
        <v>1.25992424991425</v>
      </c>
      <c r="Q510" s="40">
        <v>1.3713985871799601</v>
      </c>
      <c r="R510" s="40">
        <v>1.4830409054688201</v>
      </c>
      <c r="S510" s="40">
        <v>1.6221521044128999</v>
      </c>
      <c r="T510" s="40">
        <v>1.8215865234766999</v>
      </c>
      <c r="U510" s="40">
        <v>2.0883220947086101</v>
      </c>
      <c r="V510" s="40">
        <v>2.38701150012758</v>
      </c>
      <c r="W510" s="40">
        <v>2.7199273319703599</v>
      </c>
      <c r="X510" s="40">
        <v>3.0768956467575399</v>
      </c>
      <c r="Y510" s="40">
        <v>3.3312708298108902</v>
      </c>
      <c r="Z510" s="40">
        <v>3.65105642604758</v>
      </c>
      <c r="AA510" s="40">
        <v>3.6411217257780102</v>
      </c>
      <c r="AB510" s="40">
        <v>3.4158507511458098</v>
      </c>
      <c r="AC510" s="40">
        <v>3.16020393138961</v>
      </c>
      <c r="AD510" s="40">
        <v>2.8577605128397101</v>
      </c>
      <c r="AE510" s="40">
        <v>2.3663028489714102</v>
      </c>
      <c r="AF510" s="40">
        <v>1.9070419425515099</v>
      </c>
      <c r="AG510" s="40">
        <v>-7.7910678738342606E-2</v>
      </c>
      <c r="AH510" s="40">
        <v>-2.5980154771567801E-2</v>
      </c>
      <c r="AI510" s="40">
        <v>-2.17035082496881E-2</v>
      </c>
      <c r="AJ510" s="40">
        <v>6.9903326865044298E-3</v>
      </c>
      <c r="AK510" s="40">
        <v>2.0809673020557001E-2</v>
      </c>
      <c r="AL510" s="40">
        <v>1.49308106237573E-2</v>
      </c>
      <c r="AM510" s="40">
        <v>1.37023115982898E-2</v>
      </c>
      <c r="AN510" s="40">
        <v>-7.09195533597349E-3</v>
      </c>
      <c r="AO510" s="40">
        <v>-5.2006137968648301E-2</v>
      </c>
      <c r="AP510" s="40">
        <v>-6.7079956120076098E-2</v>
      </c>
      <c r="AQ510" s="40">
        <v>-5.43550474558765E-2</v>
      </c>
      <c r="AR510" s="40">
        <v>-2.6197346409559199E-2</v>
      </c>
      <c r="AS510" s="40">
        <v>-2.3941973327061401E-2</v>
      </c>
      <c r="AT510" s="40">
        <v>-9.3282979322548407E-2</v>
      </c>
      <c r="AU510" s="40">
        <v>0.45538304651546602</v>
      </c>
      <c r="AV510" s="40">
        <v>0.52739512474726402</v>
      </c>
      <c r="AW510" s="40">
        <v>0.63157226079104201</v>
      </c>
      <c r="AX510" s="40">
        <v>0.60985131276179705</v>
      </c>
      <c r="AY510" s="40">
        <v>0.21048207471559399</v>
      </c>
      <c r="AZ510" s="40">
        <v>-0.47855621627890199</v>
      </c>
      <c r="BA510" s="40">
        <v>-0.29553614902027803</v>
      </c>
      <c r="BB510" s="40">
        <v>-0.22831099588196699</v>
      </c>
      <c r="BC510" s="40">
        <v>-0.138508171504338</v>
      </c>
      <c r="BD510" s="40">
        <v>-4.1373453054229598E-2</v>
      </c>
      <c r="BE510" s="40">
        <v>-5.3271630239554599E-2</v>
      </c>
      <c r="BF510" s="40">
        <v>-5.94191919161321E-3</v>
      </c>
      <c r="BG510" s="40">
        <v>-8.3590127307243498E-3</v>
      </c>
      <c r="BH510" s="40">
        <v>1.9543387757551399E-2</v>
      </c>
      <c r="BI510" s="40">
        <v>3.62282742587407E-2</v>
      </c>
      <c r="BJ510" s="40">
        <v>2.0873867353601801E-2</v>
      </c>
      <c r="BK510" s="40">
        <v>2.8556093011724099E-2</v>
      </c>
      <c r="BL510" s="40">
        <v>1.15385545774869E-2</v>
      </c>
      <c r="BM510" s="40">
        <v>-3.3780145434159997E-2</v>
      </c>
      <c r="BN510" s="40">
        <v>-4.9190880099994602E-2</v>
      </c>
      <c r="BO510" s="40">
        <v>-4.06196323413687E-2</v>
      </c>
      <c r="BP510" s="40">
        <v>-1.1477276541676001E-2</v>
      </c>
      <c r="BQ510" s="40">
        <v>-8.7668342231989396E-3</v>
      </c>
      <c r="BR510" s="40">
        <v>-5.6608807621143099E-2</v>
      </c>
      <c r="BS510" s="40">
        <v>0.50004862887123003</v>
      </c>
      <c r="BT510" s="40">
        <v>0.59672172986470895</v>
      </c>
      <c r="BU510" s="40">
        <v>0.71681837094253498</v>
      </c>
      <c r="BV510" s="40">
        <v>0.71129444491314198</v>
      </c>
      <c r="BW510" s="40">
        <v>0.325757403946695</v>
      </c>
      <c r="BX510" s="40">
        <v>-0.37169345048403102</v>
      </c>
      <c r="BY510" s="40">
        <v>-0.20887561447388001</v>
      </c>
      <c r="BZ510" s="40">
        <v>-0.16199899987108901</v>
      </c>
      <c r="CA510" s="40">
        <v>-8.6573779003226006E-2</v>
      </c>
      <c r="CB510" s="40">
        <v>-1.4790806024625E-2</v>
      </c>
      <c r="CC510" s="40">
        <v>-3.6206700306489099E-2</v>
      </c>
      <c r="CD510" s="40">
        <v>7.9365017291868206E-3</v>
      </c>
      <c r="CE510" s="40">
        <v>8.8334421477316496E-4</v>
      </c>
      <c r="CF510" s="40">
        <v>2.82375954597631E-2</v>
      </c>
      <c r="CG510" s="40">
        <v>4.6907150507083897E-2</v>
      </c>
      <c r="CH510" s="40">
        <v>2.4990010340536498E-2</v>
      </c>
      <c r="CI510" s="40">
        <v>3.8843776770039501E-2</v>
      </c>
      <c r="CJ510" s="40">
        <v>2.4441988989985598E-2</v>
      </c>
      <c r="CK510" s="40">
        <v>-2.1156878526068099E-2</v>
      </c>
      <c r="CL510" s="40">
        <v>-3.6800960543442403E-2</v>
      </c>
      <c r="CM510" s="40">
        <v>-3.11065256748441E-2</v>
      </c>
      <c r="CN510" s="40">
        <v>-1.28220099248777E-3</v>
      </c>
      <c r="CO510" s="40">
        <v>1.7434208925647199E-3</v>
      </c>
      <c r="CP510" s="40">
        <v>-3.120838802018E-2</v>
      </c>
      <c r="CQ510" s="40">
        <v>0.53098387514740697</v>
      </c>
      <c r="CR510" s="40">
        <v>0.64473712538149197</v>
      </c>
      <c r="CS510" s="40">
        <v>0.77585956715078797</v>
      </c>
      <c r="CT510" s="40">
        <v>0.78155364921799098</v>
      </c>
      <c r="CU510" s="40">
        <v>0.40559674581237598</v>
      </c>
      <c r="CV510" s="40">
        <v>-0.297680624427345</v>
      </c>
      <c r="CW510" s="40">
        <v>-0.14885479223843501</v>
      </c>
      <c r="CX510" s="40">
        <v>-0.11607151343820001</v>
      </c>
      <c r="CY510" s="40">
        <v>-5.0604176963139499E-2</v>
      </c>
      <c r="CZ510" s="40">
        <v>3.6202543301581702E-3</v>
      </c>
      <c r="DA510" s="40">
        <v>-1.91417703734236E-2</v>
      </c>
      <c r="DB510" s="40">
        <v>2.1814922649986801E-2</v>
      </c>
      <c r="DC510" s="40">
        <v>1.01257011602707E-2</v>
      </c>
      <c r="DD510" s="40">
        <v>3.6931803161974697E-2</v>
      </c>
      <c r="DE510" s="40">
        <v>5.7586026755427101E-2</v>
      </c>
      <c r="DF510" s="40">
        <v>2.9106153327471199E-2</v>
      </c>
      <c r="DG510" s="40">
        <v>4.9131460528354903E-2</v>
      </c>
      <c r="DH510" s="40">
        <v>3.7345423402484298E-2</v>
      </c>
      <c r="DI510" s="40">
        <v>-8.5336116179763194E-3</v>
      </c>
      <c r="DJ510" s="40">
        <v>-2.4411040986890099E-2</v>
      </c>
      <c r="DK510" s="40">
        <v>-2.15934190083194E-2</v>
      </c>
      <c r="DL510" s="40">
        <v>8.9128745567004508E-3</v>
      </c>
      <c r="DM510" s="40">
        <v>1.22536760083284E-2</v>
      </c>
      <c r="DN510" s="40">
        <v>-5.8079684192168897E-3</v>
      </c>
      <c r="DO510" s="40">
        <v>0.56191912142358302</v>
      </c>
      <c r="DP510" s="40">
        <v>0.69275252089827599</v>
      </c>
      <c r="DQ510" s="40">
        <v>0.83490076335904195</v>
      </c>
      <c r="DR510" s="40">
        <v>0.85181285352283898</v>
      </c>
      <c r="DS510" s="40">
        <v>0.48543608767805602</v>
      </c>
      <c r="DT510" s="40">
        <v>-0.22366779837065801</v>
      </c>
      <c r="DU510" s="40">
        <v>-8.8833970002989301E-2</v>
      </c>
      <c r="DV510" s="40">
        <v>-7.0144027005311804E-2</v>
      </c>
      <c r="DW510" s="40">
        <v>-1.4634574923053E-2</v>
      </c>
      <c r="DX510" s="40">
        <v>2.2031314684941398E-2</v>
      </c>
      <c r="DY510" s="40">
        <v>5.4972781253642897E-3</v>
      </c>
      <c r="DZ510" s="40">
        <v>4.1853158229941401E-2</v>
      </c>
      <c r="EA510" s="40">
        <v>2.34701966792344E-2</v>
      </c>
      <c r="EB510" s="40">
        <v>4.9484858233021699E-2</v>
      </c>
      <c r="EC510" s="40">
        <v>7.3004627993610793E-2</v>
      </c>
      <c r="ED510" s="40">
        <v>3.5049210057315698E-2</v>
      </c>
      <c r="EE510" s="40">
        <v>6.39852419417892E-2</v>
      </c>
      <c r="EF510" s="40">
        <v>5.59759333159447E-2</v>
      </c>
      <c r="EG510" s="40">
        <v>9.6923809165120698E-3</v>
      </c>
      <c r="EH510" s="40">
        <v>-6.5219649668086599E-3</v>
      </c>
      <c r="EI510" s="40">
        <v>-7.8580038938116797E-3</v>
      </c>
      <c r="EJ510" s="40">
        <v>2.3632944424583701E-2</v>
      </c>
      <c r="EK510" s="40">
        <v>2.7428815112190801E-2</v>
      </c>
      <c r="EL510" s="40">
        <v>3.0866203282188299E-2</v>
      </c>
      <c r="EM510" s="40">
        <v>0.60658470377934604</v>
      </c>
      <c r="EN510" s="40">
        <v>0.76207912601572103</v>
      </c>
      <c r="EO510" s="40">
        <v>0.92014687351053503</v>
      </c>
      <c r="EP510" s="40">
        <v>0.95325598567418501</v>
      </c>
      <c r="EQ510" s="40">
        <v>0.60071141690915797</v>
      </c>
      <c r="ER510" s="40">
        <v>-0.116805032575788</v>
      </c>
      <c r="ES510" s="40">
        <v>-2.1734354565920398E-3</v>
      </c>
      <c r="ET510" s="40">
        <v>-3.8320309944331601E-3</v>
      </c>
      <c r="EU510" s="40">
        <v>3.7299817578058697E-2</v>
      </c>
      <c r="EV510" s="40">
        <v>4.8613961714546003E-2</v>
      </c>
      <c r="EW510" s="40">
        <v>71.510229027277404</v>
      </c>
      <c r="EX510" s="40">
        <v>71.099652599073593</v>
      </c>
      <c r="EY510" s="40">
        <v>69.964037570766905</v>
      </c>
      <c r="EZ510" s="40">
        <v>66.803010808028802</v>
      </c>
      <c r="FA510" s="40">
        <v>64.802753474009293</v>
      </c>
      <c r="FB510" s="40">
        <v>64.467575913535796</v>
      </c>
      <c r="FC510" s="40">
        <v>63.476904271744701</v>
      </c>
      <c r="FD510" s="40">
        <v>63.407938754503299</v>
      </c>
      <c r="FE510" s="40">
        <v>66.882913021101402</v>
      </c>
      <c r="FF510" s="40">
        <v>72.576363870303695</v>
      </c>
      <c r="FG510" s="40">
        <v>77.743952650540393</v>
      </c>
      <c r="FH510" s="40">
        <v>82.088780236747297</v>
      </c>
      <c r="FI510" s="40">
        <v>86.168682449819897</v>
      </c>
      <c r="FJ510" s="40">
        <v>89.896937725167305</v>
      </c>
      <c r="FK510" s="40">
        <v>93.003795676788499</v>
      </c>
      <c r="FL510" s="40">
        <v>93.3879953679876</v>
      </c>
      <c r="FM510" s="40">
        <v>91.5588008234689</v>
      </c>
      <c r="FN510" s="40">
        <v>91.342382913021098</v>
      </c>
      <c r="FO510" s="40">
        <v>88.541044776119406</v>
      </c>
      <c r="FP510" s="40">
        <v>84.0845985589295</v>
      </c>
      <c r="FQ510" s="40">
        <v>79.522516726711302</v>
      </c>
      <c r="FR510" s="40">
        <v>75.655236747298005</v>
      </c>
      <c r="FS510" s="40">
        <v>73.127380339680897</v>
      </c>
      <c r="FT510" s="40">
        <v>71.515375707668596</v>
      </c>
      <c r="FU510" s="40">
        <v>5.4745481300737697E-2</v>
      </c>
      <c r="FV510" s="40">
        <v>0</v>
      </c>
      <c r="FW510" s="40">
        <v>0</v>
      </c>
      <c r="FX510" s="41">
        <v>1</v>
      </c>
      <c r="FY510" s="22"/>
      <c r="FZ510" s="22"/>
    </row>
    <row r="511" spans="1:182" x14ac:dyDescent="0.2">
      <c r="A511" t="s">
        <v>42</v>
      </c>
      <c r="B511" t="s">
        <v>58</v>
      </c>
      <c r="C511" t="s">
        <v>3</v>
      </c>
      <c r="D511" t="s">
        <v>37</v>
      </c>
      <c r="E511" t="s">
        <v>77</v>
      </c>
      <c r="F511" s="22" t="s">
        <v>1</v>
      </c>
      <c r="G511" s="35">
        <v>43704</v>
      </c>
      <c r="H511" s="40">
        <v>7633</v>
      </c>
      <c r="I511" s="40">
        <v>6.0705307862368798</v>
      </c>
      <c r="J511" s="40">
        <v>5.2190855875163704</v>
      </c>
      <c r="K511" s="40">
        <v>4.6924878853372398</v>
      </c>
      <c r="L511" s="40">
        <v>4.6434840379923603</v>
      </c>
      <c r="M511" s="40">
        <v>4.5821061888638104</v>
      </c>
      <c r="N511" s="40">
        <v>4.6063749408958197</v>
      </c>
      <c r="O511" s="40">
        <v>5.0349140287222003</v>
      </c>
      <c r="P511" s="40">
        <v>5.5590324141441103</v>
      </c>
      <c r="Q511" s="40">
        <v>5.7438687565788804</v>
      </c>
      <c r="R511" s="40">
        <v>5.8961503223291301</v>
      </c>
      <c r="S511" s="40">
        <v>6.2469985686694898</v>
      </c>
      <c r="T511" s="40">
        <v>6.8256633282486101</v>
      </c>
      <c r="U511" s="40">
        <v>7.6251316006438596</v>
      </c>
      <c r="V511" s="40">
        <v>8.4367584964597704</v>
      </c>
      <c r="W511" s="40">
        <v>9.2839010265916002</v>
      </c>
      <c r="X511" s="40">
        <v>10.274923195175701</v>
      </c>
      <c r="Y511" s="40">
        <v>10.9804278205602</v>
      </c>
      <c r="Z511" s="40">
        <v>11.9988501220407</v>
      </c>
      <c r="AA511" s="40">
        <v>12.116148888884499</v>
      </c>
      <c r="AB511" s="40">
        <v>11.5659133671428</v>
      </c>
      <c r="AC511" s="40">
        <v>11.0809609167499</v>
      </c>
      <c r="AD511" s="40">
        <v>10.573823891183901</v>
      </c>
      <c r="AE511" s="40">
        <v>9.1116695592038006</v>
      </c>
      <c r="AF511" s="40">
        <v>7.5818573255876398</v>
      </c>
      <c r="AG511" s="40">
        <v>-0.17085358226893299</v>
      </c>
      <c r="AH511" s="40">
        <v>-2.0473131666703399E-2</v>
      </c>
      <c r="AI511" s="40">
        <v>2.20487156557455E-2</v>
      </c>
      <c r="AJ511" s="40">
        <v>4.3513442760717197E-2</v>
      </c>
      <c r="AK511" s="40">
        <v>9.8791077953774301E-2</v>
      </c>
      <c r="AL511" s="40">
        <v>3.0305005115797898E-2</v>
      </c>
      <c r="AM511" s="40">
        <v>1.1785464558239599E-2</v>
      </c>
      <c r="AN511" s="40">
        <v>1.9769619595051299E-2</v>
      </c>
      <c r="AO511" s="40">
        <v>-0.11493292554635701</v>
      </c>
      <c r="AP511" s="40">
        <v>-4.7608512597983897E-2</v>
      </c>
      <c r="AQ511" s="40">
        <v>-1.77803568639114E-3</v>
      </c>
      <c r="AR511" s="40">
        <v>-8.1309256669714502E-2</v>
      </c>
      <c r="AS511" s="40">
        <v>-1.19145788265799E-2</v>
      </c>
      <c r="AT511" s="40">
        <v>-5.0301029625480602E-2</v>
      </c>
      <c r="AU511" s="40">
        <v>0.82550862928450597</v>
      </c>
      <c r="AV511" s="40">
        <v>1.0654956469686301</v>
      </c>
      <c r="AW511" s="40">
        <v>1.2403744857066299</v>
      </c>
      <c r="AX511" s="40">
        <v>1.24063734519881</v>
      </c>
      <c r="AY511" s="40">
        <v>0.86191813911648096</v>
      </c>
      <c r="AZ511" s="40">
        <v>-0.31506036344236799</v>
      </c>
      <c r="BA511" s="40">
        <v>-0.37038846405075598</v>
      </c>
      <c r="BB511" s="40">
        <v>-0.33637637767211198</v>
      </c>
      <c r="BC511" s="40">
        <v>-0.117113883595434</v>
      </c>
      <c r="BD511" s="40">
        <v>-2.77975377939584E-2</v>
      </c>
      <c r="BE511" s="40">
        <v>-9.4385392797164E-2</v>
      </c>
      <c r="BF511" s="40">
        <v>4.3385247665565403E-2</v>
      </c>
      <c r="BG511" s="40">
        <v>6.9760501147467902E-2</v>
      </c>
      <c r="BH511" s="40">
        <v>9.9340170261209101E-2</v>
      </c>
      <c r="BI511" s="40">
        <v>0.145065708241022</v>
      </c>
      <c r="BJ511" s="40">
        <v>7.9328569631171394E-2</v>
      </c>
      <c r="BK511" s="40">
        <v>6.0742075810804999E-2</v>
      </c>
      <c r="BL511" s="40">
        <v>6.6219076152262898E-2</v>
      </c>
      <c r="BM511" s="40">
        <v>-6.6898734693304901E-2</v>
      </c>
      <c r="BN511" s="40">
        <v>1.4246711187347501E-2</v>
      </c>
      <c r="BO511" s="40">
        <v>4.4188430938112297E-2</v>
      </c>
      <c r="BP511" s="40">
        <v>-5.32967048189344E-2</v>
      </c>
      <c r="BQ511" s="40">
        <v>1.5958525576993898E-2</v>
      </c>
      <c r="BR511" s="40">
        <v>2.9555179519816802E-2</v>
      </c>
      <c r="BS511" s="40">
        <v>0.91246917696503704</v>
      </c>
      <c r="BT511" s="40">
        <v>1.16760289275805</v>
      </c>
      <c r="BU511" s="40">
        <v>1.3674900132830701</v>
      </c>
      <c r="BV511" s="40">
        <v>1.38727813786287</v>
      </c>
      <c r="BW511" s="40">
        <v>1.01094647438701</v>
      </c>
      <c r="BX511" s="40">
        <v>-0.17816347052645901</v>
      </c>
      <c r="BY511" s="40">
        <v>-0.25982342780281198</v>
      </c>
      <c r="BZ511" s="40">
        <v>-0.20175894973533601</v>
      </c>
      <c r="CA511" s="40">
        <v>-2.43950879615028E-2</v>
      </c>
      <c r="CB511" s="40">
        <v>2.6156525822571899E-2</v>
      </c>
      <c r="CC511" s="40">
        <v>-4.1423757711770502E-2</v>
      </c>
      <c r="CD511" s="40">
        <v>8.7613366661227696E-2</v>
      </c>
      <c r="CE511" s="40">
        <v>0.102805538436053</v>
      </c>
      <c r="CF511" s="40">
        <v>0.13800559166476301</v>
      </c>
      <c r="CG511" s="40">
        <v>0.17711537621295101</v>
      </c>
      <c r="CH511" s="40">
        <v>0.11328214107550399</v>
      </c>
      <c r="CI511" s="40">
        <v>9.4649275629274096E-2</v>
      </c>
      <c r="CJ511" s="40">
        <v>9.8389828266200199E-2</v>
      </c>
      <c r="CK511" s="40">
        <v>-3.3630400433597302E-2</v>
      </c>
      <c r="CL511" s="40">
        <v>5.70874507533536E-2</v>
      </c>
      <c r="CM511" s="40">
        <v>7.60246656959737E-2</v>
      </c>
      <c r="CN511" s="40">
        <v>-3.3895296740881299E-2</v>
      </c>
      <c r="CO511" s="40">
        <v>3.5263352777906501E-2</v>
      </c>
      <c r="CP511" s="40">
        <v>8.4863346710273097E-2</v>
      </c>
      <c r="CQ511" s="40">
        <v>0.97269778738326196</v>
      </c>
      <c r="CR511" s="40">
        <v>1.23832206014556</v>
      </c>
      <c r="CS511" s="40">
        <v>1.45552984045429</v>
      </c>
      <c r="CT511" s="40">
        <v>1.48884110415454</v>
      </c>
      <c r="CU511" s="40">
        <v>1.1141630454148299</v>
      </c>
      <c r="CV511" s="40">
        <v>-8.3349099517802006E-2</v>
      </c>
      <c r="CW511" s="40">
        <v>-0.183246420508442</v>
      </c>
      <c r="CX511" s="40">
        <v>-0.10852332922736201</v>
      </c>
      <c r="CY511" s="40">
        <v>3.9821667448069503E-2</v>
      </c>
      <c r="CZ511" s="40">
        <v>6.3524945924733803E-2</v>
      </c>
      <c r="DA511" s="40">
        <v>1.15378773736231E-2</v>
      </c>
      <c r="DB511" s="40">
        <v>0.13184148565689</v>
      </c>
      <c r="DC511" s="40">
        <v>0.13585057572463699</v>
      </c>
      <c r="DD511" s="40">
        <v>0.17667101306831701</v>
      </c>
      <c r="DE511" s="40">
        <v>0.209165044184879</v>
      </c>
      <c r="DF511" s="40">
        <v>0.147235712519836</v>
      </c>
      <c r="DG511" s="40">
        <v>0.12855647544774301</v>
      </c>
      <c r="DH511" s="40">
        <v>0.13056058038013699</v>
      </c>
      <c r="DI511" s="40">
        <v>-3.6206617388960001E-4</v>
      </c>
      <c r="DJ511" s="40">
        <v>9.9928190319359594E-2</v>
      </c>
      <c r="DK511" s="40">
        <v>0.10786090045383501</v>
      </c>
      <c r="DL511" s="40">
        <v>-1.44938886628282E-2</v>
      </c>
      <c r="DM511" s="40">
        <v>5.4568179978819097E-2</v>
      </c>
      <c r="DN511" s="40">
        <v>0.14017151390072899</v>
      </c>
      <c r="DO511" s="40">
        <v>1.03292639780149</v>
      </c>
      <c r="DP511" s="40">
        <v>1.3090412275330701</v>
      </c>
      <c r="DQ511" s="40">
        <v>1.54356966762551</v>
      </c>
      <c r="DR511" s="40">
        <v>1.5904040704462199</v>
      </c>
      <c r="DS511" s="40">
        <v>1.21737961644265</v>
      </c>
      <c r="DT511" s="40">
        <v>1.14652714908547E-2</v>
      </c>
      <c r="DU511" s="40">
        <v>-0.106669413214072</v>
      </c>
      <c r="DV511" s="40">
        <v>-1.5287708719387101E-2</v>
      </c>
      <c r="DW511" s="40">
        <v>0.104038422857642</v>
      </c>
      <c r="DX511" s="40">
        <v>0.100893366026896</v>
      </c>
      <c r="DY511" s="40">
        <v>8.8006066845392403E-2</v>
      </c>
      <c r="DZ511" s="40">
        <v>0.19569986498915901</v>
      </c>
      <c r="EA511" s="40">
        <v>0.18356236121635999</v>
      </c>
      <c r="EB511" s="40">
        <v>0.23249774056880901</v>
      </c>
      <c r="EC511" s="40">
        <v>0.25543967447212701</v>
      </c>
      <c r="ED511" s="40">
        <v>0.19625927703521001</v>
      </c>
      <c r="EE511" s="40">
        <v>0.17751308670030899</v>
      </c>
      <c r="EF511" s="40">
        <v>0.17701003693734901</v>
      </c>
      <c r="EG511" s="40">
        <v>4.7672124679162202E-2</v>
      </c>
      <c r="EH511" s="40">
        <v>0.16178341410469099</v>
      </c>
      <c r="EI511" s="40">
        <v>0.153827367078338</v>
      </c>
      <c r="EJ511" s="40">
        <v>1.3518663187951901E-2</v>
      </c>
      <c r="EK511" s="40">
        <v>8.2441284382392899E-2</v>
      </c>
      <c r="EL511" s="40">
        <v>0.220027723046027</v>
      </c>
      <c r="EM511" s="40">
        <v>1.1198869454820199</v>
      </c>
      <c r="EN511" s="40">
        <v>1.4111484733224899</v>
      </c>
      <c r="EO511" s="40">
        <v>1.6706851952019499</v>
      </c>
      <c r="EP511" s="40">
        <v>1.73704486311027</v>
      </c>
      <c r="EQ511" s="40">
        <v>1.36640795171318</v>
      </c>
      <c r="ER511" s="40">
        <v>0.148362164406764</v>
      </c>
      <c r="ES511" s="40">
        <v>3.8956230338716498E-3</v>
      </c>
      <c r="ET511" s="40">
        <v>0.119329719217389</v>
      </c>
      <c r="EU511" s="40">
        <v>0.19675721849157299</v>
      </c>
      <c r="EV511" s="40">
        <v>0.15484742964342599</v>
      </c>
      <c r="EW511" s="40">
        <v>68.201075870895494</v>
      </c>
      <c r="EX511" s="40">
        <v>67.763188417389898</v>
      </c>
      <c r="EY511" s="40">
        <v>66.844718633763904</v>
      </c>
      <c r="EZ511" s="40">
        <v>64.747250329960394</v>
      </c>
      <c r="FA511" s="40">
        <v>63.376754789425298</v>
      </c>
      <c r="FB511" s="40">
        <v>63.000239971203499</v>
      </c>
      <c r="FC511" s="40">
        <v>62.310282766068099</v>
      </c>
      <c r="FD511" s="40">
        <v>62.367615886093702</v>
      </c>
      <c r="FE511" s="40">
        <v>65.507539095308601</v>
      </c>
      <c r="FF511" s="40">
        <v>70.422029356477196</v>
      </c>
      <c r="FG511" s="40">
        <v>75.040435147782304</v>
      </c>
      <c r="FH511" s="40">
        <v>79.221133463984302</v>
      </c>
      <c r="FI511" s="40">
        <v>82.569371675398997</v>
      </c>
      <c r="FJ511" s="40">
        <v>85.337839459264899</v>
      </c>
      <c r="FK511" s="40">
        <v>87.387313522377298</v>
      </c>
      <c r="FL511" s="40">
        <v>88.319861616606005</v>
      </c>
      <c r="FM511" s="40">
        <v>87.251229852417694</v>
      </c>
      <c r="FN511" s="40">
        <v>86.585309762828501</v>
      </c>
      <c r="FO511" s="40">
        <v>83.6643002839659</v>
      </c>
      <c r="FP511" s="40">
        <v>79.351057873055197</v>
      </c>
      <c r="FQ511" s="40">
        <v>75.015258169019702</v>
      </c>
      <c r="FR511" s="40">
        <v>71.814062312522495</v>
      </c>
      <c r="FS511" s="40">
        <v>69.728432588089404</v>
      </c>
      <c r="FT511" s="40">
        <v>68.427288725352994</v>
      </c>
      <c r="FU511" s="40">
        <v>2.1173804816652899E-2</v>
      </c>
      <c r="FV511" s="40">
        <v>0</v>
      </c>
      <c r="FW511" s="40">
        <v>0</v>
      </c>
      <c r="FX511" s="41">
        <v>1</v>
      </c>
      <c r="FY511" s="22"/>
      <c r="FZ511" s="22"/>
    </row>
    <row r="512" spans="1:182" x14ac:dyDescent="0.2">
      <c r="A512" t="s">
        <v>42</v>
      </c>
      <c r="B512" t="s">
        <v>58</v>
      </c>
      <c r="C512" t="s">
        <v>3</v>
      </c>
      <c r="D512" t="s">
        <v>37</v>
      </c>
      <c r="E512" t="s">
        <v>77</v>
      </c>
      <c r="F512" s="22" t="s">
        <v>77</v>
      </c>
      <c r="G512" s="35">
        <v>43704</v>
      </c>
      <c r="H512" s="40">
        <v>5963</v>
      </c>
      <c r="I512" s="40">
        <v>4.9018186823534702</v>
      </c>
      <c r="J512" s="40">
        <v>4.2367166362200503</v>
      </c>
      <c r="K512" s="40">
        <v>3.8222923839251699</v>
      </c>
      <c r="L512" s="40">
        <v>3.7664420312449902</v>
      </c>
      <c r="M512" s="40">
        <v>3.6948160306439202</v>
      </c>
      <c r="N512" s="40">
        <v>3.7083350987007302</v>
      </c>
      <c r="O512" s="40">
        <v>4.0377582509702599</v>
      </c>
      <c r="P512" s="40">
        <v>4.4345773388664496</v>
      </c>
      <c r="Q512" s="40">
        <v>4.5506587421002402</v>
      </c>
      <c r="R512" s="40">
        <v>4.6494462076043099</v>
      </c>
      <c r="S512" s="40">
        <v>4.9151763454081498</v>
      </c>
      <c r="T512" s="40">
        <v>5.3420077400315398</v>
      </c>
      <c r="U512" s="40">
        <v>5.9327497401824001</v>
      </c>
      <c r="V512" s="40">
        <v>6.5174214606916303</v>
      </c>
      <c r="W512" s="40">
        <v>7.11471592991363</v>
      </c>
      <c r="X512" s="40">
        <v>7.7976333257584001</v>
      </c>
      <c r="Y512" s="40">
        <v>8.2656444327477807</v>
      </c>
      <c r="Z512" s="40">
        <v>8.9991132324115508</v>
      </c>
      <c r="AA512" s="40">
        <v>9.1104838611787304</v>
      </c>
      <c r="AB512" s="40">
        <v>8.7476388628984694</v>
      </c>
      <c r="AC512" s="40">
        <v>8.4643274718675094</v>
      </c>
      <c r="AD512" s="40">
        <v>8.2110281329509398</v>
      </c>
      <c r="AE512" s="40">
        <v>7.1587712287685799</v>
      </c>
      <c r="AF512" s="40">
        <v>6.0188574187858599</v>
      </c>
      <c r="AG512" s="40">
        <v>-0.118464505351698</v>
      </c>
      <c r="AH512" s="40">
        <v>-2.9842965730812201E-2</v>
      </c>
      <c r="AI512" s="40">
        <v>-5.8757722962643399E-3</v>
      </c>
      <c r="AJ512" s="40">
        <v>4.2903509803562997E-3</v>
      </c>
      <c r="AK512" s="40">
        <v>5.1942784245975301E-2</v>
      </c>
      <c r="AL512" s="40">
        <v>4.9423187181003199E-3</v>
      </c>
      <c r="AM512" s="40">
        <v>-2.2932486820326899E-2</v>
      </c>
      <c r="AN512" s="40">
        <v>-1.7422316195006199E-2</v>
      </c>
      <c r="AO512" s="40">
        <v>-0.118802287271794</v>
      </c>
      <c r="AP512" s="40">
        <v>-3.88272625176629E-2</v>
      </c>
      <c r="AQ512" s="40">
        <v>1.3074861102072E-2</v>
      </c>
      <c r="AR512" s="40">
        <v>-7.1728010629921596E-2</v>
      </c>
      <c r="AS512" s="40">
        <v>-6.0515899164580503E-4</v>
      </c>
      <c r="AT512" s="40">
        <v>4.0112810520762598E-2</v>
      </c>
      <c r="AU512" s="40">
        <v>0.449775233682218</v>
      </c>
      <c r="AV512" s="40">
        <v>0.58318287291387605</v>
      </c>
      <c r="AW512" s="40">
        <v>0.67631298916409299</v>
      </c>
      <c r="AX512" s="40">
        <v>0.72259402358521796</v>
      </c>
      <c r="AY512" s="40">
        <v>0.67769191692658504</v>
      </c>
      <c r="AZ512" s="40">
        <v>7.9743356453522804E-2</v>
      </c>
      <c r="BA512" s="40">
        <v>-0.19375479582771199</v>
      </c>
      <c r="BB512" s="40">
        <v>-0.17573187022885101</v>
      </c>
      <c r="BC512" s="40">
        <v>-5.9095176174588503E-2</v>
      </c>
      <c r="BD512" s="40">
        <v>-5.1450517258917201E-2</v>
      </c>
      <c r="BE512" s="40">
        <v>-5.0246675329920998E-2</v>
      </c>
      <c r="BF512" s="40">
        <v>3.51664555049939E-2</v>
      </c>
      <c r="BG512" s="40">
        <v>4.9077251037628597E-2</v>
      </c>
      <c r="BH512" s="40">
        <v>6.0449251067146499E-2</v>
      </c>
      <c r="BI512" s="40">
        <v>9.5942544371646996E-2</v>
      </c>
      <c r="BJ512" s="40">
        <v>5.1948197621228098E-2</v>
      </c>
      <c r="BK512" s="40">
        <v>2.4033558367587901E-2</v>
      </c>
      <c r="BL512" s="40">
        <v>2.64304806617227E-2</v>
      </c>
      <c r="BM512" s="40">
        <v>-6.8257002342815801E-2</v>
      </c>
      <c r="BN512" s="40">
        <v>2.2940781564351299E-2</v>
      </c>
      <c r="BO512" s="40">
        <v>6.0320940095782802E-2</v>
      </c>
      <c r="BP512" s="40">
        <v>-4.9689983221031499E-2</v>
      </c>
      <c r="BQ512" s="40">
        <v>2.0961605907071201E-2</v>
      </c>
      <c r="BR512" s="40">
        <v>0.104702753878386</v>
      </c>
      <c r="BS512" s="40">
        <v>0.52612794307330801</v>
      </c>
      <c r="BT512" s="40">
        <v>0.66880909843268699</v>
      </c>
      <c r="BU512" s="40">
        <v>0.77144609702814104</v>
      </c>
      <c r="BV512" s="40">
        <v>0.80762652541667501</v>
      </c>
      <c r="BW512" s="40">
        <v>0.756587349967068</v>
      </c>
      <c r="BX512" s="40">
        <v>0.142121576638811</v>
      </c>
      <c r="BY512" s="40">
        <v>-0.111841557797281</v>
      </c>
      <c r="BZ512" s="40">
        <v>-8.2645257908795594E-2</v>
      </c>
      <c r="CA512" s="40">
        <v>1.2792417389163001E-2</v>
      </c>
      <c r="CB512" s="40">
        <v>7.5315893162507903E-3</v>
      </c>
      <c r="CC512" s="40">
        <v>-2.9992140667692698E-3</v>
      </c>
      <c r="CD512" s="40">
        <v>8.0191782616661697E-2</v>
      </c>
      <c r="CE512" s="40">
        <v>8.7137547596934803E-2</v>
      </c>
      <c r="CF512" s="40">
        <v>9.9344734192083103E-2</v>
      </c>
      <c r="CG512" s="40">
        <v>0.12641664419953699</v>
      </c>
      <c r="CH512" s="40">
        <v>8.4504326156934206E-2</v>
      </c>
      <c r="CI512" s="40">
        <v>5.6562098193481701E-2</v>
      </c>
      <c r="CJ512" s="40">
        <v>5.6802794177232302E-2</v>
      </c>
      <c r="CK512" s="40">
        <v>-3.3249491975592203E-2</v>
      </c>
      <c r="CL512" s="40">
        <v>6.5721140733412897E-2</v>
      </c>
      <c r="CM512" s="40">
        <v>9.3043430482512401E-2</v>
      </c>
      <c r="CN512" s="40">
        <v>-3.4426512571416698E-2</v>
      </c>
      <c r="CO512" s="40">
        <v>3.5898681577733002E-2</v>
      </c>
      <c r="CP512" s="40">
        <v>0.149437551889467</v>
      </c>
      <c r="CQ512" s="40">
        <v>0.57900959700660604</v>
      </c>
      <c r="CR512" s="40">
        <v>0.72811356138641203</v>
      </c>
      <c r="CS512" s="40">
        <v>0.83733499773364495</v>
      </c>
      <c r="CT512" s="40">
        <v>0.86651977715317996</v>
      </c>
      <c r="CU512" s="40">
        <v>0.81123008655411399</v>
      </c>
      <c r="CV512" s="40">
        <v>0.18532454191823799</v>
      </c>
      <c r="CW512" s="40">
        <v>-5.5108698667246103E-2</v>
      </c>
      <c r="CX512" s="40">
        <v>-1.81737537828827E-2</v>
      </c>
      <c r="CY512" s="40">
        <v>6.2581545702395505E-2</v>
      </c>
      <c r="CZ512" s="40">
        <v>4.8382416654788499E-2</v>
      </c>
      <c r="DA512" s="40">
        <v>4.4248247196382401E-2</v>
      </c>
      <c r="DB512" s="40">
        <v>0.125217109728329</v>
      </c>
      <c r="DC512" s="40">
        <v>0.12519784415624099</v>
      </c>
      <c r="DD512" s="40">
        <v>0.13824021731701999</v>
      </c>
      <c r="DE512" s="40">
        <v>0.156890744027426</v>
      </c>
      <c r="DF512" s="40">
        <v>0.11706045469264</v>
      </c>
      <c r="DG512" s="40">
        <v>8.9090638019375598E-2</v>
      </c>
      <c r="DH512" s="40">
        <v>8.7175107692741893E-2</v>
      </c>
      <c r="DI512" s="40">
        <v>1.75801839163135E-3</v>
      </c>
      <c r="DJ512" s="40">
        <v>0.108501499902474</v>
      </c>
      <c r="DK512" s="40">
        <v>0.12576592086924199</v>
      </c>
      <c r="DL512" s="40">
        <v>-1.9163041921801901E-2</v>
      </c>
      <c r="DM512" s="40">
        <v>5.0835757248394897E-2</v>
      </c>
      <c r="DN512" s="40">
        <v>0.19417234990054899</v>
      </c>
      <c r="DO512" s="40">
        <v>0.63189125093990495</v>
      </c>
      <c r="DP512" s="40">
        <v>0.78741802434013597</v>
      </c>
      <c r="DQ512" s="40">
        <v>0.90322389843914896</v>
      </c>
      <c r="DR512" s="40">
        <v>0.92541302888968502</v>
      </c>
      <c r="DS512" s="40">
        <v>0.86587282314115999</v>
      </c>
      <c r="DT512" s="40">
        <v>0.22852750719766601</v>
      </c>
      <c r="DU512" s="40">
        <v>1.62416046278841E-3</v>
      </c>
      <c r="DV512" s="40">
        <v>4.6297750343030103E-2</v>
      </c>
      <c r="DW512" s="40">
        <v>0.112370674015628</v>
      </c>
      <c r="DX512" s="40">
        <v>8.9233243993326203E-2</v>
      </c>
      <c r="DY512" s="40">
        <v>0.11246607721816</v>
      </c>
      <c r="DZ512" s="40">
        <v>0.190226530964136</v>
      </c>
      <c r="EA512" s="40">
        <v>0.18015086749013401</v>
      </c>
      <c r="EB512" s="40">
        <v>0.19439911740381</v>
      </c>
      <c r="EC512" s="40">
        <v>0.200890504153098</v>
      </c>
      <c r="ED512" s="40">
        <v>0.164066333595768</v>
      </c>
      <c r="EE512" s="40">
        <v>0.13605668320729</v>
      </c>
      <c r="EF512" s="40">
        <v>0.131027904549471</v>
      </c>
      <c r="EG512" s="40">
        <v>5.2303303320609403E-2</v>
      </c>
      <c r="EH512" s="40">
        <v>0.17026954398448901</v>
      </c>
      <c r="EI512" s="40">
        <v>0.17301199986295299</v>
      </c>
      <c r="EJ512" s="40">
        <v>2.8749854870881199E-3</v>
      </c>
      <c r="EK512" s="40">
        <v>7.2402522147111903E-2</v>
      </c>
      <c r="EL512" s="40">
        <v>0.25876229325817202</v>
      </c>
      <c r="EM512" s="40">
        <v>0.70824396033099501</v>
      </c>
      <c r="EN512" s="40">
        <v>0.87304424985894802</v>
      </c>
      <c r="EO512" s="40">
        <v>0.99835700630319602</v>
      </c>
      <c r="EP512" s="40">
        <v>1.01044553072114</v>
      </c>
      <c r="EQ512" s="40">
        <v>0.94476825618164395</v>
      </c>
      <c r="ER512" s="40">
        <v>0.290905727382954</v>
      </c>
      <c r="ES512" s="40">
        <v>8.3537398493219603E-2</v>
      </c>
      <c r="ET512" s="40">
        <v>0.13938436266308499</v>
      </c>
      <c r="EU512" s="40">
        <v>0.18425826757937899</v>
      </c>
      <c r="EV512" s="40">
        <v>0.148215350568494</v>
      </c>
      <c r="EW512" s="40">
        <v>67.838156508997699</v>
      </c>
      <c r="EX512" s="40">
        <v>67.401460689592</v>
      </c>
      <c r="EY512" s="40">
        <v>66.495146297907397</v>
      </c>
      <c r="EZ512" s="40">
        <v>64.499221576079506</v>
      </c>
      <c r="FA512" s="40">
        <v>63.203214432895301</v>
      </c>
      <c r="FB512" s="40">
        <v>62.8159943220843</v>
      </c>
      <c r="FC512" s="40">
        <v>62.160034800128201</v>
      </c>
      <c r="FD512" s="40">
        <v>62.233046384907702</v>
      </c>
      <c r="FE512" s="40">
        <v>65.337561243646704</v>
      </c>
      <c r="FF512" s="40">
        <v>70.159599798525605</v>
      </c>
      <c r="FG512" s="40">
        <v>74.706717340537594</v>
      </c>
      <c r="FH512" s="40">
        <v>78.865126608361194</v>
      </c>
      <c r="FI512" s="40">
        <v>82.134392600393795</v>
      </c>
      <c r="FJ512" s="40">
        <v>84.798777416548404</v>
      </c>
      <c r="FK512" s="40">
        <v>86.740761939649204</v>
      </c>
      <c r="FL512" s="40">
        <v>87.734649022391096</v>
      </c>
      <c r="FM512" s="40">
        <v>86.725536883556899</v>
      </c>
      <c r="FN512" s="40">
        <v>86.021315078529199</v>
      </c>
      <c r="FO512" s="40">
        <v>83.095769037043794</v>
      </c>
      <c r="FP512" s="40">
        <v>78.814666422455204</v>
      </c>
      <c r="FQ512" s="40">
        <v>74.516209533403497</v>
      </c>
      <c r="FR512" s="40">
        <v>71.390425385777704</v>
      </c>
      <c r="FS512" s="40">
        <v>69.351504189752305</v>
      </c>
      <c r="FT512" s="40">
        <v>68.087504006593704</v>
      </c>
      <c r="FU512" s="40">
        <v>1.86511660967957E-2</v>
      </c>
      <c r="FV512" s="40">
        <v>0</v>
      </c>
      <c r="FW512" s="40">
        <v>0</v>
      </c>
      <c r="FX512" s="41">
        <v>1</v>
      </c>
      <c r="FY512" s="22"/>
      <c r="FZ512" s="22"/>
    </row>
    <row r="513" spans="1:182" x14ac:dyDescent="0.2">
      <c r="A513" t="s">
        <v>42</v>
      </c>
      <c r="B513" t="s">
        <v>58</v>
      </c>
      <c r="C513" t="s">
        <v>3</v>
      </c>
      <c r="D513" t="s">
        <v>37</v>
      </c>
      <c r="E513" t="s">
        <v>77</v>
      </c>
      <c r="F513" s="22" t="s">
        <v>78</v>
      </c>
      <c r="G513" s="35">
        <v>43704</v>
      </c>
      <c r="H513" s="40">
        <v>1670</v>
      </c>
      <c r="I513" s="40">
        <v>1.19469431779498</v>
      </c>
      <c r="J513" s="40">
        <v>1.0427231312201899</v>
      </c>
      <c r="K513" s="40">
        <v>0.94824027891520701</v>
      </c>
      <c r="L513" s="40">
        <v>0.85194990511331903</v>
      </c>
      <c r="M513" s="40">
        <v>0.81511208209675901</v>
      </c>
      <c r="N513" s="40">
        <v>0.84382041945808695</v>
      </c>
      <c r="O513" s="40">
        <v>0.94337592720824004</v>
      </c>
      <c r="P513" s="40">
        <v>1.0630008220373299</v>
      </c>
      <c r="Q513" s="40">
        <v>1.15022658129347</v>
      </c>
      <c r="R513" s="40">
        <v>1.23812678127426</v>
      </c>
      <c r="S513" s="40">
        <v>1.33114387700262</v>
      </c>
      <c r="T513" s="40">
        <v>1.48278979150815</v>
      </c>
      <c r="U513" s="40">
        <v>1.6936771364130601</v>
      </c>
      <c r="V513" s="40">
        <v>1.9288030145106501</v>
      </c>
      <c r="W513" s="40">
        <v>2.1841716321766</v>
      </c>
      <c r="X513" s="40">
        <v>2.48039894739436</v>
      </c>
      <c r="Y513" s="40">
        <v>2.7028874086444699</v>
      </c>
      <c r="Z513" s="40">
        <v>2.97236536340086</v>
      </c>
      <c r="AA513" s="40">
        <v>2.97932470090372</v>
      </c>
      <c r="AB513" s="40">
        <v>2.7984595416942399</v>
      </c>
      <c r="AC513" s="40">
        <v>2.59952408860544</v>
      </c>
      <c r="AD513" s="40">
        <v>2.34532549438664</v>
      </c>
      <c r="AE513" s="40">
        <v>1.9366657797123801</v>
      </c>
      <c r="AF513" s="40">
        <v>1.56007521736403</v>
      </c>
      <c r="AG513" s="40">
        <v>-8.7420938179833499E-2</v>
      </c>
      <c r="AH513" s="40">
        <v>-3.1435731785566398E-2</v>
      </c>
      <c r="AI513" s="40">
        <v>-1.49214836928708E-2</v>
      </c>
      <c r="AJ513" s="40">
        <v>3.4994907512202702E-6</v>
      </c>
      <c r="AK513" s="40">
        <v>8.8411697465182893E-3</v>
      </c>
      <c r="AL513" s="40">
        <v>5.8231982099182797E-3</v>
      </c>
      <c r="AM513" s="40">
        <v>1.47547297268768E-3</v>
      </c>
      <c r="AN513" s="40">
        <v>3.6265966951497699E-3</v>
      </c>
      <c r="AO513" s="40">
        <v>-3.8074732508926901E-2</v>
      </c>
      <c r="AP513" s="40">
        <v>-4.28768603992674E-2</v>
      </c>
      <c r="AQ513" s="40">
        <v>-4.9152298146774999E-2</v>
      </c>
      <c r="AR513" s="40">
        <v>-2.2512651209378402E-2</v>
      </c>
      <c r="AS513" s="40">
        <v>-1.9197326905456401E-2</v>
      </c>
      <c r="AT513" s="40">
        <v>-0.10193119323282</v>
      </c>
      <c r="AU513" s="40">
        <v>0.33791303416861201</v>
      </c>
      <c r="AV513" s="40">
        <v>0.41662834914403202</v>
      </c>
      <c r="AW513" s="40">
        <v>0.48979436487241201</v>
      </c>
      <c r="AX513" s="40">
        <v>0.46235761016576998</v>
      </c>
      <c r="AY513" s="40">
        <v>0.128382407693861</v>
      </c>
      <c r="AZ513" s="40">
        <v>-0.43462073466699103</v>
      </c>
      <c r="BA513" s="40">
        <v>-0.26262201026797999</v>
      </c>
      <c r="BB513" s="40">
        <v>-0.214480127192933</v>
      </c>
      <c r="BC513" s="40">
        <v>-0.119701752427832</v>
      </c>
      <c r="BD513" s="40">
        <v>-3.7224809662892801E-2</v>
      </c>
      <c r="BE513" s="40">
        <v>-6.3550648621619396E-2</v>
      </c>
      <c r="BF513" s="40">
        <v>-1.1969365093375E-2</v>
      </c>
      <c r="BG513" s="40">
        <v>-3.0630648223573401E-3</v>
      </c>
      <c r="BH513" s="40">
        <v>1.3217984704987E-2</v>
      </c>
      <c r="BI513" s="40">
        <v>2.489668552915E-2</v>
      </c>
      <c r="BJ513" s="40">
        <v>1.22231223657694E-2</v>
      </c>
      <c r="BK513" s="40">
        <v>1.59151503106909E-2</v>
      </c>
      <c r="BL513" s="40">
        <v>1.8352299096052099E-2</v>
      </c>
      <c r="BM513" s="40">
        <v>-2.2330267847395401E-2</v>
      </c>
      <c r="BN513" s="40">
        <v>-2.7294233077641498E-2</v>
      </c>
      <c r="BO513" s="40">
        <v>-3.2872824379979702E-2</v>
      </c>
      <c r="BP513" s="40">
        <v>-1.04319672405339E-2</v>
      </c>
      <c r="BQ513" s="40">
        <v>-6.6078283646395803E-3</v>
      </c>
      <c r="BR513" s="40">
        <v>-7.3770216790166904E-2</v>
      </c>
      <c r="BS513" s="40">
        <v>0.375526613814963</v>
      </c>
      <c r="BT513" s="40">
        <v>0.476983105565635</v>
      </c>
      <c r="BU513" s="40">
        <v>0.56427924849084399</v>
      </c>
      <c r="BV513" s="40">
        <v>0.55250578852383003</v>
      </c>
      <c r="BW513" s="40">
        <v>0.226933926062832</v>
      </c>
      <c r="BX513" s="40">
        <v>-0.34161874276337301</v>
      </c>
      <c r="BY513" s="40">
        <v>-0.18607124110169199</v>
      </c>
      <c r="BZ513" s="40">
        <v>-0.14687790249100799</v>
      </c>
      <c r="CA513" s="40">
        <v>-7.0364107915255505E-2</v>
      </c>
      <c r="CB513" s="40">
        <v>-1.11493608001011E-2</v>
      </c>
      <c r="CC513" s="40">
        <v>-4.7018158788948002E-2</v>
      </c>
      <c r="CD513" s="40">
        <v>1.51298117782731E-3</v>
      </c>
      <c r="CE513" s="40">
        <v>5.1500399634142402E-3</v>
      </c>
      <c r="CF513" s="40">
        <v>2.2370296909476499E-2</v>
      </c>
      <c r="CG513" s="40">
        <v>3.6016686850764097E-2</v>
      </c>
      <c r="CH513" s="40">
        <v>1.6655690340214701E-2</v>
      </c>
      <c r="CI513" s="40">
        <v>2.5916026847835501E-2</v>
      </c>
      <c r="CJ513" s="40">
        <v>2.8551275720451099E-2</v>
      </c>
      <c r="CK513" s="40">
        <v>-1.1425699584709501E-2</v>
      </c>
      <c r="CL513" s="40">
        <v>-1.6501752863574099E-2</v>
      </c>
      <c r="CM513" s="40">
        <v>-2.1597710440770201E-2</v>
      </c>
      <c r="CN513" s="40">
        <v>-2.0649223247376802E-3</v>
      </c>
      <c r="CO513" s="40">
        <v>2.1116199737180601E-3</v>
      </c>
      <c r="CP513" s="40">
        <v>-5.4266010291924002E-2</v>
      </c>
      <c r="CQ513" s="40">
        <v>0.40157766449690502</v>
      </c>
      <c r="CR513" s="40">
        <v>0.518784626006352</v>
      </c>
      <c r="CS513" s="40">
        <v>0.61586725198390202</v>
      </c>
      <c r="CT513" s="40">
        <v>0.61494214223892896</v>
      </c>
      <c r="CU513" s="40">
        <v>0.29519040747064501</v>
      </c>
      <c r="CV513" s="40">
        <v>-0.27720584648010699</v>
      </c>
      <c r="CW513" s="40">
        <v>-0.13305241157143499</v>
      </c>
      <c r="CX513" s="40">
        <v>-0.100056807597086</v>
      </c>
      <c r="CY513" s="40">
        <v>-3.6193005621632898E-2</v>
      </c>
      <c r="CZ513" s="40">
        <v>6.9104156494099803E-3</v>
      </c>
      <c r="DA513" s="40">
        <v>-3.04856689562766E-2</v>
      </c>
      <c r="DB513" s="40">
        <v>1.4995327449029599E-2</v>
      </c>
      <c r="DC513" s="40">
        <v>1.3363144749185801E-2</v>
      </c>
      <c r="DD513" s="40">
        <v>3.1522609113965899E-2</v>
      </c>
      <c r="DE513" s="40">
        <v>4.7136688172378302E-2</v>
      </c>
      <c r="DF513" s="40">
        <v>2.1088258314660002E-2</v>
      </c>
      <c r="DG513" s="40">
        <v>3.5916903384980201E-2</v>
      </c>
      <c r="DH513" s="40">
        <v>3.8750252344850099E-2</v>
      </c>
      <c r="DI513" s="40">
        <v>-5.2113132202362899E-4</v>
      </c>
      <c r="DJ513" s="40">
        <v>-5.7092726495066104E-3</v>
      </c>
      <c r="DK513" s="40">
        <v>-1.03225965015608E-2</v>
      </c>
      <c r="DL513" s="40">
        <v>6.3021225910585002E-3</v>
      </c>
      <c r="DM513" s="40">
        <v>1.08310683120757E-2</v>
      </c>
      <c r="DN513" s="40">
        <v>-3.4761803793681101E-2</v>
      </c>
      <c r="DO513" s="40">
        <v>0.42762871517884798</v>
      </c>
      <c r="DP513" s="40">
        <v>0.56058614644706894</v>
      </c>
      <c r="DQ513" s="40">
        <v>0.66745525547695905</v>
      </c>
      <c r="DR513" s="40">
        <v>0.67737849595402699</v>
      </c>
      <c r="DS513" s="40">
        <v>0.363446888878457</v>
      </c>
      <c r="DT513" s="40">
        <v>-0.212792950196842</v>
      </c>
      <c r="DU513" s="40">
        <v>-8.0033582041177803E-2</v>
      </c>
      <c r="DV513" s="40">
        <v>-5.3235712703163698E-2</v>
      </c>
      <c r="DW513" s="40">
        <v>-2.0219033280102698E-3</v>
      </c>
      <c r="DX513" s="40">
        <v>2.4970192098921099E-2</v>
      </c>
      <c r="DY513" s="40">
        <v>-6.6153793980625701E-3</v>
      </c>
      <c r="DZ513" s="40">
        <v>3.4461694141221001E-2</v>
      </c>
      <c r="EA513" s="40">
        <v>2.5221563619699301E-2</v>
      </c>
      <c r="EB513" s="40">
        <v>4.47370943282017E-2</v>
      </c>
      <c r="EC513" s="40">
        <v>6.3192203955010004E-2</v>
      </c>
      <c r="ED513" s="40">
        <v>2.7488182470511099E-2</v>
      </c>
      <c r="EE513" s="40">
        <v>5.03565807229834E-2</v>
      </c>
      <c r="EF513" s="40">
        <v>5.3475954745752403E-2</v>
      </c>
      <c r="EG513" s="40">
        <v>1.52233333395079E-2</v>
      </c>
      <c r="EH513" s="40">
        <v>9.8733546721192292E-3</v>
      </c>
      <c r="EI513" s="40">
        <v>5.9568772652346001E-3</v>
      </c>
      <c r="EJ513" s="40">
        <v>1.8382806559903E-2</v>
      </c>
      <c r="EK513" s="40">
        <v>2.34205668528925E-2</v>
      </c>
      <c r="EL513" s="40">
        <v>-6.6008273510280704E-3</v>
      </c>
      <c r="EM513" s="40">
        <v>0.46524229482519902</v>
      </c>
      <c r="EN513" s="40">
        <v>0.62094090286867298</v>
      </c>
      <c r="EO513" s="40">
        <v>0.74194013909539103</v>
      </c>
      <c r="EP513" s="40">
        <v>0.76752667431208799</v>
      </c>
      <c r="EQ513" s="40">
        <v>0.46199840724742802</v>
      </c>
      <c r="ER513" s="40">
        <v>-0.119790958293223</v>
      </c>
      <c r="ES513" s="40">
        <v>-3.4828128748898598E-3</v>
      </c>
      <c r="ET513" s="40">
        <v>1.4366511998761201E-2</v>
      </c>
      <c r="EU513" s="40">
        <v>4.7315741184566197E-2</v>
      </c>
      <c r="EV513" s="40">
        <v>5.1045640961712803E-2</v>
      </c>
      <c r="EW513" s="40">
        <v>71.480086194085303</v>
      </c>
      <c r="EX513" s="40">
        <v>71.084930896121307</v>
      </c>
      <c r="EY513" s="40">
        <v>70.011443007876395</v>
      </c>
      <c r="EZ513" s="40">
        <v>66.8733095556546</v>
      </c>
      <c r="FA513" s="40">
        <v>64.823896567097606</v>
      </c>
      <c r="FB513" s="40">
        <v>64.559295586268405</v>
      </c>
      <c r="FC513" s="40">
        <v>63.547406746916302</v>
      </c>
      <c r="FD513" s="40">
        <v>63.456680041610902</v>
      </c>
      <c r="FE513" s="40">
        <v>66.888913657304201</v>
      </c>
      <c r="FF513" s="40">
        <v>72.663248625352907</v>
      </c>
      <c r="FG513" s="40">
        <v>77.857928369742893</v>
      </c>
      <c r="FH513" s="40">
        <v>82.186580472581397</v>
      </c>
      <c r="FI513" s="40">
        <v>86.239114281468304</v>
      </c>
      <c r="FJ513" s="40">
        <v>89.920344776341196</v>
      </c>
      <c r="FK513" s="40">
        <v>92.990340318026497</v>
      </c>
      <c r="FL513" s="40">
        <v>93.306583444791201</v>
      </c>
      <c r="FM513" s="40">
        <v>91.535294991826404</v>
      </c>
      <c r="FN513" s="40">
        <v>91.293505721503905</v>
      </c>
      <c r="FO513" s="40">
        <v>88.493089612126596</v>
      </c>
      <c r="FP513" s="40">
        <v>83.994055580324002</v>
      </c>
      <c r="FQ513" s="40">
        <v>79.444791202258898</v>
      </c>
      <c r="FR513" s="40">
        <v>75.612795363352603</v>
      </c>
      <c r="FS513" s="40">
        <v>73.104027344330504</v>
      </c>
      <c r="FT513" s="40">
        <v>71.511220092138501</v>
      </c>
      <c r="FU513" s="40">
        <v>5.7124461644765701E-2</v>
      </c>
      <c r="FV513" s="40">
        <v>0</v>
      </c>
      <c r="FW513" s="40">
        <v>0</v>
      </c>
      <c r="FX513" s="41">
        <v>1</v>
      </c>
      <c r="FY513" s="22"/>
      <c r="FZ513" s="22"/>
    </row>
    <row r="514" spans="1:182" x14ac:dyDescent="0.2">
      <c r="A514" t="s">
        <v>42</v>
      </c>
      <c r="B514" t="s">
        <v>58</v>
      </c>
      <c r="C514" t="s">
        <v>3</v>
      </c>
      <c r="D514" t="s">
        <v>37</v>
      </c>
      <c r="E514" t="s">
        <v>78</v>
      </c>
      <c r="F514" s="22" t="s">
        <v>1</v>
      </c>
      <c r="G514" s="35">
        <v>43704</v>
      </c>
      <c r="H514" s="40">
        <v>1823</v>
      </c>
      <c r="I514" s="40">
        <v>1.38574148137658</v>
      </c>
      <c r="J514" s="40">
        <v>1.21541104806861</v>
      </c>
      <c r="K514" s="40">
        <v>1.08023598796595</v>
      </c>
      <c r="L514" s="40">
        <v>0.93482879115637096</v>
      </c>
      <c r="M514" s="40">
        <v>0.89169773476185099</v>
      </c>
      <c r="N514" s="40">
        <v>0.90922999579805797</v>
      </c>
      <c r="O514" s="40">
        <v>0.97590023818682703</v>
      </c>
      <c r="P514" s="40">
        <v>1.06277645599323</v>
      </c>
      <c r="Q514" s="40">
        <v>1.1178870842311901</v>
      </c>
      <c r="R514" s="40">
        <v>1.2266604165133199</v>
      </c>
      <c r="S514" s="40">
        <v>1.3745001207272101</v>
      </c>
      <c r="T514" s="40">
        <v>1.5503164617385099</v>
      </c>
      <c r="U514" s="40">
        <v>1.76929702219688</v>
      </c>
      <c r="V514" s="40">
        <v>2.00089257803916</v>
      </c>
      <c r="W514" s="40">
        <v>2.2139561822877201</v>
      </c>
      <c r="X514" s="40">
        <v>2.4521767180480301</v>
      </c>
      <c r="Y514" s="40">
        <v>2.61866695414205</v>
      </c>
      <c r="Z514" s="40">
        <v>2.80860053607439</v>
      </c>
      <c r="AA514" s="40">
        <v>2.74446360651958</v>
      </c>
      <c r="AB514" s="40">
        <v>2.6236919988299099</v>
      </c>
      <c r="AC514" s="40">
        <v>2.51710112019446</v>
      </c>
      <c r="AD514" s="40">
        <v>2.3485410323602598</v>
      </c>
      <c r="AE514" s="40">
        <v>2.01221924999285</v>
      </c>
      <c r="AF514" s="40">
        <v>1.67449965593808</v>
      </c>
      <c r="AG514" s="40">
        <v>-3.4176843159618199E-2</v>
      </c>
      <c r="AH514" s="40">
        <v>-6.6545436052519E-4</v>
      </c>
      <c r="AI514" s="40">
        <v>-3.4876663439044803E-2</v>
      </c>
      <c r="AJ514" s="40">
        <v>-3.6808634038383498E-2</v>
      </c>
      <c r="AK514" s="40">
        <v>-2.2256995907041398E-2</v>
      </c>
      <c r="AL514" s="40">
        <v>-1.18367691825159E-2</v>
      </c>
      <c r="AM514" s="40">
        <v>-1.1747917941039999E-2</v>
      </c>
      <c r="AN514" s="40">
        <v>-3.1405648016763398E-2</v>
      </c>
      <c r="AO514" s="40">
        <v>-6.4015792139681102E-2</v>
      </c>
      <c r="AP514" s="40">
        <v>-4.6585793795814803E-2</v>
      </c>
      <c r="AQ514" s="40">
        <v>-3.50003045726777E-2</v>
      </c>
      <c r="AR514" s="40">
        <v>-2.85626914608961E-2</v>
      </c>
      <c r="AS514" s="40">
        <v>-9.5623427742973707E-3</v>
      </c>
      <c r="AT514" s="40">
        <v>4.3731282981107802E-2</v>
      </c>
      <c r="AU514" s="40">
        <v>0.222933350797138</v>
      </c>
      <c r="AV514" s="40">
        <v>0.21112984698937401</v>
      </c>
      <c r="AW514" s="40">
        <v>0.180544497732464</v>
      </c>
      <c r="AX514" s="40">
        <v>0.225138828332795</v>
      </c>
      <c r="AY514" s="40">
        <v>0.168518487830389</v>
      </c>
      <c r="AZ514" s="40">
        <v>-3.2016073079223398E-2</v>
      </c>
      <c r="BA514" s="40">
        <v>-6.6358066220293499E-2</v>
      </c>
      <c r="BB514" s="40">
        <v>-2.5611994518474301E-2</v>
      </c>
      <c r="BC514" s="40">
        <v>-4.87675830967228E-2</v>
      </c>
      <c r="BD514" s="40">
        <v>-4.5562311749439498E-2</v>
      </c>
      <c r="BE514" s="40">
        <v>-1.23827376472913E-2</v>
      </c>
      <c r="BF514" s="40">
        <v>1.8616349115897199E-2</v>
      </c>
      <c r="BG514" s="40">
        <v>-1.71831709385807E-2</v>
      </c>
      <c r="BH514" s="40">
        <v>-1.80767973527391E-2</v>
      </c>
      <c r="BI514" s="40">
        <v>-6.18375515772813E-3</v>
      </c>
      <c r="BJ514" s="40">
        <v>2.6903918562306201E-3</v>
      </c>
      <c r="BK514" s="40">
        <v>8.3831220503808503E-3</v>
      </c>
      <c r="BL514" s="40">
        <v>-1.5889764537383399E-2</v>
      </c>
      <c r="BM514" s="40">
        <v>-4.8036198901138402E-2</v>
      </c>
      <c r="BN514" s="40">
        <v>-2.59012811667211E-2</v>
      </c>
      <c r="BO514" s="40">
        <v>-2.3560824695560801E-2</v>
      </c>
      <c r="BP514" s="40">
        <v>-1.7231933786794801E-2</v>
      </c>
      <c r="BQ514" s="40">
        <v>1.63784300123359E-3</v>
      </c>
      <c r="BR514" s="40">
        <v>7.4000129054693206E-2</v>
      </c>
      <c r="BS514" s="40">
        <v>0.25425730826267501</v>
      </c>
      <c r="BT514" s="40">
        <v>0.25169984641108201</v>
      </c>
      <c r="BU514" s="40">
        <v>0.23958925770089101</v>
      </c>
      <c r="BV514" s="40">
        <v>0.28065916293825899</v>
      </c>
      <c r="BW514" s="40">
        <v>0.21823983706581901</v>
      </c>
      <c r="BX514" s="40">
        <v>1.8766212480548199E-2</v>
      </c>
      <c r="BY514" s="40">
        <v>-1.34184308964774E-2</v>
      </c>
      <c r="BZ514" s="40">
        <v>2.3623453626135899E-2</v>
      </c>
      <c r="CA514" s="40">
        <v>-1.7886406480295498E-2</v>
      </c>
      <c r="CB514" s="40">
        <v>-1.94750775616989E-2</v>
      </c>
      <c r="CC514" s="40">
        <v>2.7117934398157798E-3</v>
      </c>
      <c r="CD514" s="40">
        <v>3.1970867466087301E-2</v>
      </c>
      <c r="CE514" s="40">
        <v>-4.9287119319152096E-3</v>
      </c>
      <c r="CF514" s="40">
        <v>-5.1031843264945703E-3</v>
      </c>
      <c r="CG514" s="40">
        <v>4.9485224218146504E-3</v>
      </c>
      <c r="CH514" s="40">
        <v>1.27518593380112E-2</v>
      </c>
      <c r="CI514" s="40">
        <v>2.2325819023855199E-2</v>
      </c>
      <c r="CJ514" s="40">
        <v>-5.1435109051355702E-3</v>
      </c>
      <c r="CK514" s="40">
        <v>-3.69687813022797E-2</v>
      </c>
      <c r="CL514" s="40">
        <v>-1.15752507304218E-2</v>
      </c>
      <c r="CM514" s="40">
        <v>-1.5637875780414399E-2</v>
      </c>
      <c r="CN514" s="40">
        <v>-9.3842855382596894E-3</v>
      </c>
      <c r="CO514" s="40">
        <v>9.3950575505760692E-3</v>
      </c>
      <c r="CP514" s="40">
        <v>9.4964239638179695E-2</v>
      </c>
      <c r="CQ514" s="40">
        <v>0.27595218578207298</v>
      </c>
      <c r="CR514" s="40">
        <v>0.279798504423384</v>
      </c>
      <c r="CS514" s="40">
        <v>0.28048347858874001</v>
      </c>
      <c r="CT514" s="40">
        <v>0.31911237755607202</v>
      </c>
      <c r="CU514" s="40">
        <v>0.25267669208162202</v>
      </c>
      <c r="CV514" s="40">
        <v>5.3937868762691299E-2</v>
      </c>
      <c r="CW514" s="40">
        <v>2.32473992603731E-2</v>
      </c>
      <c r="CX514" s="40">
        <v>5.7723775026622799E-2</v>
      </c>
      <c r="CY514" s="40">
        <v>3.5018023718392101E-3</v>
      </c>
      <c r="CZ514" s="40">
        <v>-1.40713863202947E-3</v>
      </c>
      <c r="DA514" s="40">
        <v>1.78063245269229E-2</v>
      </c>
      <c r="DB514" s="40">
        <v>4.53253858162775E-2</v>
      </c>
      <c r="DC514" s="40">
        <v>7.3257470747503002E-3</v>
      </c>
      <c r="DD514" s="40">
        <v>7.8704286997500102E-3</v>
      </c>
      <c r="DE514" s="40">
        <v>1.60808000013574E-2</v>
      </c>
      <c r="DF514" s="40">
        <v>2.2813326819791702E-2</v>
      </c>
      <c r="DG514" s="40">
        <v>3.6268515997329401E-2</v>
      </c>
      <c r="DH514" s="40">
        <v>5.6027427271122098E-3</v>
      </c>
      <c r="DI514" s="40">
        <v>-2.5901363703420999E-2</v>
      </c>
      <c r="DJ514" s="40">
        <v>2.7507797058775102E-3</v>
      </c>
      <c r="DK514" s="40">
        <v>-7.7149268652680503E-3</v>
      </c>
      <c r="DL514" s="40">
        <v>-1.5366372897246299E-3</v>
      </c>
      <c r="DM514" s="40">
        <v>1.7152272099918601E-2</v>
      </c>
      <c r="DN514" s="40">
        <v>0.115928350221666</v>
      </c>
      <c r="DO514" s="40">
        <v>0.297647063301471</v>
      </c>
      <c r="DP514" s="40">
        <v>0.30789716243568599</v>
      </c>
      <c r="DQ514" s="40">
        <v>0.32137769947658901</v>
      </c>
      <c r="DR514" s="40">
        <v>0.357565592173886</v>
      </c>
      <c r="DS514" s="40">
        <v>0.28711354709742498</v>
      </c>
      <c r="DT514" s="40">
        <v>8.9109525044834506E-2</v>
      </c>
      <c r="DU514" s="40">
        <v>5.9913229417223698E-2</v>
      </c>
      <c r="DV514" s="40">
        <v>9.1824096427109606E-2</v>
      </c>
      <c r="DW514" s="40">
        <v>2.4890011223973899E-2</v>
      </c>
      <c r="DX514" s="40">
        <v>1.6660800297639999E-2</v>
      </c>
      <c r="DY514" s="40">
        <v>3.96004300392497E-2</v>
      </c>
      <c r="DZ514" s="40">
        <v>6.4607189292699901E-2</v>
      </c>
      <c r="EA514" s="40">
        <v>2.5019239575214399E-2</v>
      </c>
      <c r="EB514" s="40">
        <v>2.66022653853944E-2</v>
      </c>
      <c r="EC514" s="40">
        <v>3.2154040750670701E-2</v>
      </c>
      <c r="ED514" s="40">
        <v>3.7340487858538302E-2</v>
      </c>
      <c r="EE514" s="40">
        <v>5.6399555988750301E-2</v>
      </c>
      <c r="EF514" s="40">
        <v>2.11186262064923E-2</v>
      </c>
      <c r="EG514" s="40">
        <v>-9.9217704648783493E-3</v>
      </c>
      <c r="EH514" s="40">
        <v>2.3435292334971099E-2</v>
      </c>
      <c r="EI514" s="40">
        <v>3.72455301184877E-3</v>
      </c>
      <c r="EJ514" s="40">
        <v>9.7941203843767092E-3</v>
      </c>
      <c r="EK514" s="40">
        <v>2.8352457875449499E-2</v>
      </c>
      <c r="EL514" s="40">
        <v>0.14619719629525199</v>
      </c>
      <c r="EM514" s="40">
        <v>0.32897102076700802</v>
      </c>
      <c r="EN514" s="40">
        <v>0.34846716185739401</v>
      </c>
      <c r="EO514" s="40">
        <v>0.38042245944501601</v>
      </c>
      <c r="EP514" s="40">
        <v>0.41308592677935002</v>
      </c>
      <c r="EQ514" s="40">
        <v>0.33683489633285502</v>
      </c>
      <c r="ER514" s="40">
        <v>0.13989181060460601</v>
      </c>
      <c r="ES514" s="40">
        <v>0.11285286474104</v>
      </c>
      <c r="ET514" s="40">
        <v>0.14105954457172001</v>
      </c>
      <c r="EU514" s="40">
        <v>5.57711878404012E-2</v>
      </c>
      <c r="EV514" s="40">
        <v>4.2748034485380497E-2</v>
      </c>
      <c r="EW514" s="40">
        <v>68.730104679026397</v>
      </c>
      <c r="EX514" s="40">
        <v>68.284840459074303</v>
      </c>
      <c r="EY514" s="40">
        <v>67.055807794173305</v>
      </c>
      <c r="EZ514" s="40">
        <v>64.594463362340804</v>
      </c>
      <c r="FA514" s="40">
        <v>63.285155757346502</v>
      </c>
      <c r="FB514" s="40">
        <v>62.676188674486099</v>
      </c>
      <c r="FC514" s="40">
        <v>62.0068735023332</v>
      </c>
      <c r="FD514" s="40">
        <v>62.087148442426503</v>
      </c>
      <c r="FE514" s="40">
        <v>65.504792533736904</v>
      </c>
      <c r="FF514" s="40">
        <v>70.298587463740702</v>
      </c>
      <c r="FG514" s="40">
        <v>74.988397023584298</v>
      </c>
      <c r="FH514" s="40">
        <v>79.335792659856196</v>
      </c>
      <c r="FI514" s="40">
        <v>82.903014251481906</v>
      </c>
      <c r="FJ514" s="40">
        <v>85.935931391096005</v>
      </c>
      <c r="FK514" s="40">
        <v>88.224303190818503</v>
      </c>
      <c r="FL514" s="40">
        <v>89.2463740698701</v>
      </c>
      <c r="FM514" s="40">
        <v>87.675810316559506</v>
      </c>
      <c r="FN514" s="40">
        <v>87.213141631983902</v>
      </c>
      <c r="FO514" s="40">
        <v>84.268192710303893</v>
      </c>
      <c r="FP514" s="40">
        <v>80.224618489090702</v>
      </c>
      <c r="FQ514" s="40">
        <v>75.955795182242397</v>
      </c>
      <c r="FR514" s="40">
        <v>72.547736158405897</v>
      </c>
      <c r="FS514" s="40">
        <v>70.277651658468898</v>
      </c>
      <c r="FT514" s="40">
        <v>68.885798965821706</v>
      </c>
      <c r="FU514" s="40">
        <v>3.4221942047104499E-2</v>
      </c>
      <c r="FV514" s="40">
        <v>0</v>
      </c>
      <c r="FW514" s="40">
        <v>0</v>
      </c>
      <c r="FX514" s="41">
        <v>1</v>
      </c>
      <c r="FY514" s="22"/>
      <c r="FZ514" s="22"/>
    </row>
    <row r="515" spans="1:182" x14ac:dyDescent="0.2">
      <c r="A515" t="s">
        <v>42</v>
      </c>
      <c r="B515" t="s">
        <v>58</v>
      </c>
      <c r="C515" t="s">
        <v>3</v>
      </c>
      <c r="D515" t="s">
        <v>37</v>
      </c>
      <c r="E515" t="s">
        <v>78</v>
      </c>
      <c r="F515" s="22" t="s">
        <v>77</v>
      </c>
      <c r="G515" s="35">
        <v>43704</v>
      </c>
      <c r="H515" s="40">
        <v>1486</v>
      </c>
      <c r="I515" s="40">
        <v>1.1043419542436701</v>
      </c>
      <c r="J515" s="40">
        <v>0.974569187680981</v>
      </c>
      <c r="K515" s="40">
        <v>0.87169141302404196</v>
      </c>
      <c r="L515" s="40">
        <v>0.75773593175145104</v>
      </c>
      <c r="M515" s="40">
        <v>0.723433892148312</v>
      </c>
      <c r="N515" s="40">
        <v>0.73954620779757996</v>
      </c>
      <c r="O515" s="40">
        <v>0.79343440986906599</v>
      </c>
      <c r="P515" s="40">
        <v>0.86380902297817197</v>
      </c>
      <c r="Q515" s="40">
        <v>0.89562938637370604</v>
      </c>
      <c r="R515" s="40">
        <v>0.97784874849736103</v>
      </c>
      <c r="S515" s="40">
        <v>1.08206117425073</v>
      </c>
      <c r="T515" s="40">
        <v>1.21119764561357</v>
      </c>
      <c r="U515" s="40">
        <v>1.37542754205768</v>
      </c>
      <c r="V515" s="40">
        <v>1.54582805002242</v>
      </c>
      <c r="W515" s="40">
        <v>1.6878194064251499</v>
      </c>
      <c r="X515" s="40">
        <v>1.8614374955161801</v>
      </c>
      <c r="Y515" s="40">
        <v>1.98754346136648</v>
      </c>
      <c r="Z515" s="40">
        <v>2.1248596410009002</v>
      </c>
      <c r="AA515" s="40">
        <v>2.0773904491521602</v>
      </c>
      <c r="AB515" s="40">
        <v>2.0006896649325498</v>
      </c>
      <c r="AC515" s="40">
        <v>1.9495177150154299</v>
      </c>
      <c r="AD515" s="40">
        <v>1.8272277807719699</v>
      </c>
      <c r="AE515" s="40">
        <v>1.57313745759986</v>
      </c>
      <c r="AF515" s="40">
        <v>1.31962380081873</v>
      </c>
      <c r="AG515" s="40">
        <v>-4.5021701008864497E-2</v>
      </c>
      <c r="AH515" s="40">
        <v>-6.1470914988627596E-3</v>
      </c>
      <c r="AI515" s="40">
        <v>-3.1464858377996598E-2</v>
      </c>
      <c r="AJ515" s="40">
        <v>-4.2597996008736302E-2</v>
      </c>
      <c r="AK515" s="40">
        <v>-3.2728522062218199E-2</v>
      </c>
      <c r="AL515" s="40">
        <v>-1.9768394829457098E-2</v>
      </c>
      <c r="AM515" s="40">
        <v>-2.3032464967916701E-2</v>
      </c>
      <c r="AN515" s="40">
        <v>-2.8726676602808001E-2</v>
      </c>
      <c r="AO515" s="40">
        <v>-6.0296125906504301E-2</v>
      </c>
      <c r="AP515" s="40">
        <v>-3.02883633106306E-2</v>
      </c>
      <c r="AQ515" s="40">
        <v>-2.98994472114145E-2</v>
      </c>
      <c r="AR515" s="40">
        <v>-2.6519220655465001E-2</v>
      </c>
      <c r="AS515" s="40">
        <v>-4.9601145601905596E-3</v>
      </c>
      <c r="AT515" s="40">
        <v>3.02573279363661E-2</v>
      </c>
      <c r="AU515" s="40">
        <v>0.103162039994423</v>
      </c>
      <c r="AV515" s="40">
        <v>9.0195778011967098E-2</v>
      </c>
      <c r="AW515" s="40">
        <v>3.0119839075423399E-2</v>
      </c>
      <c r="AX515" s="40">
        <v>6.04083085590452E-2</v>
      </c>
      <c r="AY515" s="40">
        <v>6.1349386246318999E-2</v>
      </c>
      <c r="AZ515" s="40">
        <v>-3.9142268600034901E-3</v>
      </c>
      <c r="BA515" s="40">
        <v>-4.3668424696373803E-2</v>
      </c>
      <c r="BB515" s="40">
        <v>-7.1587039600797698E-3</v>
      </c>
      <c r="BC515" s="40">
        <v>-4.1775434116461299E-2</v>
      </c>
      <c r="BD515" s="40">
        <v>-4.8059433964345401E-2</v>
      </c>
      <c r="BE515" s="40">
        <v>-2.4291712008495E-2</v>
      </c>
      <c r="BF515" s="40">
        <v>1.1501567708172599E-2</v>
      </c>
      <c r="BG515" s="40">
        <v>-1.4337059407930499E-2</v>
      </c>
      <c r="BH515" s="40">
        <v>-2.545254404916E-2</v>
      </c>
      <c r="BI515" s="40">
        <v>-1.7859196375781199E-2</v>
      </c>
      <c r="BJ515" s="40">
        <v>-6.5388120795621101E-3</v>
      </c>
      <c r="BK515" s="40">
        <v>-4.8470334808058003E-3</v>
      </c>
      <c r="BL515" s="40">
        <v>-1.30235855299309E-2</v>
      </c>
      <c r="BM515" s="40">
        <v>-4.1899463144751702E-2</v>
      </c>
      <c r="BN515" s="40">
        <v>-9.7599429319273501E-3</v>
      </c>
      <c r="BO515" s="40">
        <v>-1.6572921856303002E-2</v>
      </c>
      <c r="BP515" s="40">
        <v>-1.7170944950121701E-2</v>
      </c>
      <c r="BQ515" s="40">
        <v>4.2609544267212598E-3</v>
      </c>
      <c r="BR515" s="40">
        <v>5.5295540485122502E-2</v>
      </c>
      <c r="BS515" s="40">
        <v>0.12963657046463101</v>
      </c>
      <c r="BT515" s="40">
        <v>0.12725507544216999</v>
      </c>
      <c r="BU515" s="40">
        <v>8.0949346952054899E-2</v>
      </c>
      <c r="BV515" s="40">
        <v>0.111388127184083</v>
      </c>
      <c r="BW515" s="40">
        <v>0.10523165737073099</v>
      </c>
      <c r="BX515" s="40">
        <v>3.8940106107012103E-2</v>
      </c>
      <c r="BY515" s="40">
        <v>2.3259322558224502E-3</v>
      </c>
      <c r="BZ515" s="40">
        <v>3.7083316898642103E-2</v>
      </c>
      <c r="CA515" s="40">
        <v>-9.8246363210605803E-3</v>
      </c>
      <c r="CB515" s="40">
        <v>-2.1319091794339499E-2</v>
      </c>
      <c r="CC515" s="40">
        <v>-9.9341847759833492E-3</v>
      </c>
      <c r="CD515" s="40">
        <v>2.3724975312383701E-2</v>
      </c>
      <c r="CE515" s="40">
        <v>-2.4743980171634599E-3</v>
      </c>
      <c r="CF515" s="40">
        <v>-1.35776562516339E-2</v>
      </c>
      <c r="CG515" s="40">
        <v>-7.5607467013361898E-3</v>
      </c>
      <c r="CH515" s="40">
        <v>2.6239566321337002E-3</v>
      </c>
      <c r="CI515" s="40">
        <v>7.7481409694322503E-3</v>
      </c>
      <c r="CJ515" s="40">
        <v>-2.14767248871197E-3</v>
      </c>
      <c r="CK515" s="40">
        <v>-2.9157990557164299E-2</v>
      </c>
      <c r="CL515" s="40">
        <v>4.4579784872507099E-3</v>
      </c>
      <c r="CM515" s="40">
        <v>-7.3430109915475399E-3</v>
      </c>
      <c r="CN515" s="40">
        <v>-1.0696357673973001E-2</v>
      </c>
      <c r="CO515" s="40">
        <v>1.0647438717190301E-2</v>
      </c>
      <c r="CP515" s="40">
        <v>7.2636930223234697E-2</v>
      </c>
      <c r="CQ515" s="40">
        <v>0.14797274961972801</v>
      </c>
      <c r="CR515" s="40">
        <v>0.152922231949701</v>
      </c>
      <c r="CS515" s="40">
        <v>0.116153709267003</v>
      </c>
      <c r="CT515" s="40">
        <v>0.14669659426549</v>
      </c>
      <c r="CU515" s="40">
        <v>0.135624384674251</v>
      </c>
      <c r="CV515" s="40">
        <v>6.8620886574096901E-2</v>
      </c>
      <c r="CW515" s="40">
        <v>3.41814837696824E-2</v>
      </c>
      <c r="CX515" s="40">
        <v>6.7725205772250704E-2</v>
      </c>
      <c r="CY515" s="40">
        <v>1.2304388901276201E-2</v>
      </c>
      <c r="CZ515" s="40">
        <v>-2.7988122656963802E-3</v>
      </c>
      <c r="DA515" s="40">
        <v>4.4233424565283102E-3</v>
      </c>
      <c r="DB515" s="40">
        <v>3.5948382916594697E-2</v>
      </c>
      <c r="DC515" s="40">
        <v>9.3882633736036194E-3</v>
      </c>
      <c r="DD515" s="40">
        <v>-1.7027684541077301E-3</v>
      </c>
      <c r="DE515" s="40">
        <v>2.7377029731088199E-3</v>
      </c>
      <c r="DF515" s="40">
        <v>1.1786725343829499E-2</v>
      </c>
      <c r="DG515" s="40">
        <v>2.0343315419670299E-2</v>
      </c>
      <c r="DH515" s="40">
        <v>8.7282405525069794E-3</v>
      </c>
      <c r="DI515" s="40">
        <v>-1.64165179695769E-2</v>
      </c>
      <c r="DJ515" s="40">
        <v>1.8675899906428799E-2</v>
      </c>
      <c r="DK515" s="40">
        <v>1.8868998732078899E-3</v>
      </c>
      <c r="DL515" s="40">
        <v>-4.2217703978243096E-3</v>
      </c>
      <c r="DM515" s="40">
        <v>1.70339230076593E-2</v>
      </c>
      <c r="DN515" s="40">
        <v>8.9978319961346906E-2</v>
      </c>
      <c r="DO515" s="40">
        <v>0.166308928774825</v>
      </c>
      <c r="DP515" s="40">
        <v>0.17858938845723199</v>
      </c>
      <c r="DQ515" s="40">
        <v>0.151358071581952</v>
      </c>
      <c r="DR515" s="40">
        <v>0.18200506134689801</v>
      </c>
      <c r="DS515" s="40">
        <v>0.166017111977771</v>
      </c>
      <c r="DT515" s="40">
        <v>9.8301667041181595E-2</v>
      </c>
      <c r="DU515" s="40">
        <v>6.6037035283542406E-2</v>
      </c>
      <c r="DV515" s="40">
        <v>9.8367094645859202E-2</v>
      </c>
      <c r="DW515" s="40">
        <v>3.4433414123612997E-2</v>
      </c>
      <c r="DX515" s="40">
        <v>1.5721467262946699E-2</v>
      </c>
      <c r="DY515" s="40">
        <v>2.5153331456897798E-2</v>
      </c>
      <c r="DZ515" s="40">
        <v>5.3597042123630097E-2</v>
      </c>
      <c r="EA515" s="40">
        <v>2.65160623436697E-2</v>
      </c>
      <c r="EB515" s="40">
        <v>1.54426835054686E-2</v>
      </c>
      <c r="EC515" s="40">
        <v>1.76070286595458E-2</v>
      </c>
      <c r="ED515" s="40">
        <v>2.5016308093724501E-2</v>
      </c>
      <c r="EE515" s="40">
        <v>3.8528746906781201E-2</v>
      </c>
      <c r="EF515" s="40">
        <v>2.4431331625384099E-2</v>
      </c>
      <c r="EG515" s="40">
        <v>1.9801447921756498E-3</v>
      </c>
      <c r="EH515" s="40">
        <v>3.9204320285132002E-2</v>
      </c>
      <c r="EI515" s="40">
        <v>1.5213425228319401E-2</v>
      </c>
      <c r="EJ515" s="40">
        <v>5.1265053075190397E-3</v>
      </c>
      <c r="EK515" s="40">
        <v>2.6254991994571101E-2</v>
      </c>
      <c r="EL515" s="40">
        <v>0.11501653251010301</v>
      </c>
      <c r="EM515" s="40">
        <v>0.19278345924503301</v>
      </c>
      <c r="EN515" s="40">
        <v>0.21564868588743499</v>
      </c>
      <c r="EO515" s="40">
        <v>0.20218757945858301</v>
      </c>
      <c r="EP515" s="40">
        <v>0.23298487997193601</v>
      </c>
      <c r="EQ515" s="40">
        <v>0.20989938310218201</v>
      </c>
      <c r="ER515" s="40">
        <v>0.141156000008197</v>
      </c>
      <c r="ES515" s="40">
        <v>0.11203139223573901</v>
      </c>
      <c r="ET515" s="40">
        <v>0.142609115504581</v>
      </c>
      <c r="EU515" s="40">
        <v>6.6384211919013697E-2</v>
      </c>
      <c r="EV515" s="40">
        <v>4.2461809432952601E-2</v>
      </c>
      <c r="EW515" s="40">
        <v>68.1434218377088</v>
      </c>
      <c r="EX515" s="40">
        <v>67.706369331742195</v>
      </c>
      <c r="EY515" s="40">
        <v>66.525208830548905</v>
      </c>
      <c r="EZ515" s="40">
        <v>64.235978520286395</v>
      </c>
      <c r="FA515" s="40">
        <v>63.016557279236302</v>
      </c>
      <c r="FB515" s="40">
        <v>62.422807279236302</v>
      </c>
      <c r="FC515" s="40">
        <v>61.797658114558502</v>
      </c>
      <c r="FD515" s="40">
        <v>61.887604415274502</v>
      </c>
      <c r="FE515" s="40">
        <v>65.249925417661103</v>
      </c>
      <c r="FF515" s="40">
        <v>69.942571599045394</v>
      </c>
      <c r="FG515" s="40">
        <v>74.567124105011899</v>
      </c>
      <c r="FH515" s="40">
        <v>78.897822195704094</v>
      </c>
      <c r="FI515" s="40">
        <v>82.330101431980907</v>
      </c>
      <c r="FJ515" s="40">
        <v>85.173926014319804</v>
      </c>
      <c r="FK515" s="40">
        <v>87.257831145584703</v>
      </c>
      <c r="FL515" s="40">
        <v>88.342258353221993</v>
      </c>
      <c r="FM515" s="40">
        <v>86.891408114558502</v>
      </c>
      <c r="FN515" s="40">
        <v>86.349418257756597</v>
      </c>
      <c r="FO515" s="40">
        <v>83.374030429594299</v>
      </c>
      <c r="FP515" s="40">
        <v>79.366721360381902</v>
      </c>
      <c r="FQ515" s="40">
        <v>75.162440334128902</v>
      </c>
      <c r="FR515" s="40">
        <v>71.879400357995195</v>
      </c>
      <c r="FS515" s="40">
        <v>69.681458830548905</v>
      </c>
      <c r="FT515" s="40">
        <v>68.353594868735101</v>
      </c>
      <c r="FU515" s="40">
        <v>3.7191450405827303E-2</v>
      </c>
      <c r="FV515" s="40">
        <v>0</v>
      </c>
      <c r="FW515" s="40">
        <v>0</v>
      </c>
      <c r="FX515" s="41">
        <v>1</v>
      </c>
      <c r="FY515" s="22"/>
      <c r="FZ515" s="22"/>
    </row>
    <row r="516" spans="1:182" x14ac:dyDescent="0.2">
      <c r="A516" t="s">
        <v>42</v>
      </c>
      <c r="B516" t="s">
        <v>58</v>
      </c>
      <c r="C516" t="s">
        <v>3</v>
      </c>
      <c r="D516" t="s">
        <v>37</v>
      </c>
      <c r="E516" t="s">
        <v>78</v>
      </c>
      <c r="F516" s="22" t="s">
        <v>78</v>
      </c>
      <c r="G516" s="35">
        <v>43704</v>
      </c>
      <c r="H516" s="40">
        <v>337</v>
      </c>
      <c r="I516" s="40">
        <v>0.274964660057051</v>
      </c>
      <c r="J516" s="40">
        <v>0.23474836876735899</v>
      </c>
      <c r="K516" s="40">
        <v>0.20334232444422201</v>
      </c>
      <c r="L516" s="40">
        <v>0.17299536399974699</v>
      </c>
      <c r="M516" s="40">
        <v>0.16478502667391601</v>
      </c>
      <c r="N516" s="40">
        <v>0.16619723731292799</v>
      </c>
      <c r="O516" s="40">
        <v>0.17879481772962699</v>
      </c>
      <c r="P516" s="40">
        <v>0.19563198958716099</v>
      </c>
      <c r="Q516" s="40">
        <v>0.21953734483767701</v>
      </c>
      <c r="R516" s="40">
        <v>0.24559017604052799</v>
      </c>
      <c r="S516" s="40">
        <v>0.29036039565257399</v>
      </c>
      <c r="T516" s="40">
        <v>0.33874152299205901</v>
      </c>
      <c r="U516" s="40">
        <v>0.39468808510720699</v>
      </c>
      <c r="V516" s="40">
        <v>0.45769331817738601</v>
      </c>
      <c r="W516" s="40">
        <v>0.53363085218557904</v>
      </c>
      <c r="X516" s="40">
        <v>0.59554753142244199</v>
      </c>
      <c r="Y516" s="40">
        <v>0.62648630800641503</v>
      </c>
      <c r="Z516" s="40">
        <v>0.67717832099047004</v>
      </c>
      <c r="AA516" s="40">
        <v>0.66137037202471005</v>
      </c>
      <c r="AB516" s="40">
        <v>0.61809919943235803</v>
      </c>
      <c r="AC516" s="40">
        <v>0.56129542591132597</v>
      </c>
      <c r="AD516" s="40">
        <v>0.51220091203015305</v>
      </c>
      <c r="AE516" s="40">
        <v>0.42880727574427902</v>
      </c>
      <c r="AF516" s="40">
        <v>0.34613259222804099</v>
      </c>
      <c r="AG516" s="40">
        <v>-1.72726304289012E-3</v>
      </c>
      <c r="AH516" s="40">
        <v>-3.89813802652684E-3</v>
      </c>
      <c r="AI516" s="40">
        <v>-1.3402312387743E-2</v>
      </c>
      <c r="AJ516" s="40">
        <v>-2.4872082948559499E-3</v>
      </c>
      <c r="AK516" s="40">
        <v>3.22712304662759E-3</v>
      </c>
      <c r="AL516" s="40">
        <v>-7.3662622042379498E-4</v>
      </c>
      <c r="AM516" s="40">
        <v>2.6816990343292301E-3</v>
      </c>
      <c r="AN516" s="40">
        <v>-1.39416488105876E-2</v>
      </c>
      <c r="AO516" s="40">
        <v>-2.0790284196895201E-2</v>
      </c>
      <c r="AP516" s="40">
        <v>-3.3104331830572299E-2</v>
      </c>
      <c r="AQ516" s="40">
        <v>-2.4489833328410399E-2</v>
      </c>
      <c r="AR516" s="40">
        <v>-1.0859580801996799E-2</v>
      </c>
      <c r="AS516" s="40">
        <v>-1.1682521721167601E-2</v>
      </c>
      <c r="AT516" s="40">
        <v>1.82661645414883E-3</v>
      </c>
      <c r="AU516" s="40">
        <v>9.7744070973440594E-2</v>
      </c>
      <c r="AV516" s="40">
        <v>9.5723145411839905E-2</v>
      </c>
      <c r="AW516" s="40">
        <v>0.124578837831615</v>
      </c>
      <c r="AX516" s="40">
        <v>0.129223983692627</v>
      </c>
      <c r="AY516" s="40">
        <v>7.0534052319653401E-2</v>
      </c>
      <c r="AZ516" s="40">
        <v>-5.2001781216482003E-2</v>
      </c>
      <c r="BA516" s="40">
        <v>-4.39028732602234E-2</v>
      </c>
      <c r="BB516" s="40">
        <v>-3.4804092587347901E-2</v>
      </c>
      <c r="BC516" s="40">
        <v>-3.02973833469448E-2</v>
      </c>
      <c r="BD516" s="40">
        <v>-1.053718578029E-2</v>
      </c>
      <c r="BE516" s="40">
        <v>5.9480043653635803E-3</v>
      </c>
      <c r="BF516" s="40">
        <v>2.6771207455803499E-3</v>
      </c>
      <c r="BG516" s="40">
        <v>-7.28344720485446E-3</v>
      </c>
      <c r="BH516" s="40">
        <v>2.2391739882633502E-3</v>
      </c>
      <c r="BI516" s="40">
        <v>7.4792933295136903E-3</v>
      </c>
      <c r="BJ516" s="40">
        <v>4.0923922255438703E-3</v>
      </c>
      <c r="BK516" s="40">
        <v>8.3421370641086692E-3</v>
      </c>
      <c r="BL516" s="40">
        <v>-8.8339172999122601E-3</v>
      </c>
      <c r="BM516" s="40">
        <v>-1.49374438317375E-2</v>
      </c>
      <c r="BN516" s="40">
        <v>-2.4745528735056602E-2</v>
      </c>
      <c r="BO516" s="40">
        <v>-1.5811471982397199E-2</v>
      </c>
      <c r="BP516" s="40">
        <v>-4.0595758622071904E-3</v>
      </c>
      <c r="BQ516" s="40">
        <v>-4.8587310749153003E-3</v>
      </c>
      <c r="BR516" s="40">
        <v>1.4710269312510399E-2</v>
      </c>
      <c r="BS516" s="40">
        <v>0.11671442678104001</v>
      </c>
      <c r="BT516" s="40">
        <v>0.11379216559645799</v>
      </c>
      <c r="BU516" s="40">
        <v>0.14615239496096799</v>
      </c>
      <c r="BV516" s="40">
        <v>0.15247062812963799</v>
      </c>
      <c r="BW516" s="40">
        <v>9.4923333331894996E-2</v>
      </c>
      <c r="BX516" s="40">
        <v>-3.2783873712796702E-2</v>
      </c>
      <c r="BY516" s="40">
        <v>-2.6948063019543601E-2</v>
      </c>
      <c r="BZ516" s="40">
        <v>-2.3412552711903602E-2</v>
      </c>
      <c r="CA516" s="40">
        <v>-2.0624463493418E-2</v>
      </c>
      <c r="CB516" s="40">
        <v>-5.6506433671009004E-3</v>
      </c>
      <c r="CC516" s="40">
        <v>1.1263871191383E-2</v>
      </c>
      <c r="CD516" s="40">
        <v>7.2311249411280499E-3</v>
      </c>
      <c r="CE516" s="40">
        <v>-3.04553981890146E-3</v>
      </c>
      <c r="CF516" s="40">
        <v>5.5126519597150803E-3</v>
      </c>
      <c r="CG516" s="40">
        <v>1.04243335141817E-2</v>
      </c>
      <c r="CH516" s="40">
        <v>7.43695569072691E-3</v>
      </c>
      <c r="CI516" s="40">
        <v>1.2262539200311199E-2</v>
      </c>
      <c r="CJ516" s="40">
        <v>-5.2963180151479501E-3</v>
      </c>
      <c r="CK516" s="40">
        <v>-1.0883784424161399E-2</v>
      </c>
      <c r="CL516" s="40">
        <v>-1.8956247174273799E-2</v>
      </c>
      <c r="CM516" s="40">
        <v>-9.8008653507805493E-3</v>
      </c>
      <c r="CN516" s="40">
        <v>6.5008684443985899E-4</v>
      </c>
      <c r="CO516" s="40">
        <v>-1.3259446042987699E-4</v>
      </c>
      <c r="CP516" s="40">
        <v>2.3633448035126101E-2</v>
      </c>
      <c r="CQ516" s="40">
        <v>0.12985323742455601</v>
      </c>
      <c r="CR516" s="40">
        <v>0.12630671393321</v>
      </c>
      <c r="CS516" s="40">
        <v>0.16109417490987701</v>
      </c>
      <c r="CT516" s="40">
        <v>0.168571183251156</v>
      </c>
      <c r="CU516" s="40">
        <v>0.111815275064638</v>
      </c>
      <c r="CV516" s="40">
        <v>-1.94736095186799E-2</v>
      </c>
      <c r="CW516" s="40">
        <v>-1.52052130957791E-2</v>
      </c>
      <c r="CX516" s="40">
        <v>-1.5522806895877501E-2</v>
      </c>
      <c r="CY516" s="40">
        <v>-1.3925028669191101E-2</v>
      </c>
      <c r="CZ516" s="40">
        <v>-2.2662389774538699E-3</v>
      </c>
      <c r="DA516" s="40">
        <v>1.6579738017402399E-2</v>
      </c>
      <c r="DB516" s="40">
        <v>1.17851291366757E-2</v>
      </c>
      <c r="DC516" s="40">
        <v>1.19236756705155E-3</v>
      </c>
      <c r="DD516" s="40">
        <v>8.7861299311668001E-3</v>
      </c>
      <c r="DE516" s="40">
        <v>1.3369373698849701E-2</v>
      </c>
      <c r="DF516" s="40">
        <v>1.0781519155909899E-2</v>
      </c>
      <c r="DG516" s="40">
        <v>1.6182941336513702E-2</v>
      </c>
      <c r="DH516" s="40">
        <v>-1.7587187303836299E-3</v>
      </c>
      <c r="DI516" s="40">
        <v>-6.83012501658538E-3</v>
      </c>
      <c r="DJ516" s="40">
        <v>-1.3166965613491099E-2</v>
      </c>
      <c r="DK516" s="40">
        <v>-3.7902587191639102E-3</v>
      </c>
      <c r="DL516" s="40">
        <v>5.3597495510869101E-3</v>
      </c>
      <c r="DM516" s="40">
        <v>4.59354215405554E-3</v>
      </c>
      <c r="DN516" s="40">
        <v>3.2556626757741701E-2</v>
      </c>
      <c r="DO516" s="40">
        <v>0.142992048068073</v>
      </c>
      <c r="DP516" s="40">
        <v>0.138821262269963</v>
      </c>
      <c r="DQ516" s="40">
        <v>0.17603595485878601</v>
      </c>
      <c r="DR516" s="40">
        <v>0.184671738372674</v>
      </c>
      <c r="DS516" s="40">
        <v>0.12870721679738001</v>
      </c>
      <c r="DT516" s="40">
        <v>-6.1633453245631201E-3</v>
      </c>
      <c r="DU516" s="40">
        <v>-3.4623631720145601E-3</v>
      </c>
      <c r="DV516" s="40">
        <v>-7.6330610798512897E-3</v>
      </c>
      <c r="DW516" s="40">
        <v>-7.2255938449642598E-3</v>
      </c>
      <c r="DX516" s="40">
        <v>1.11816541219316E-3</v>
      </c>
      <c r="DY516" s="40">
        <v>2.42550054256561E-2</v>
      </c>
      <c r="DZ516" s="40">
        <v>1.8360387908782898E-2</v>
      </c>
      <c r="EA516" s="40">
        <v>7.3112327499401299E-3</v>
      </c>
      <c r="EB516" s="40">
        <v>1.35125122142861E-2</v>
      </c>
      <c r="EC516" s="40">
        <v>1.76215439817358E-2</v>
      </c>
      <c r="ED516" s="40">
        <v>1.5610537601877601E-2</v>
      </c>
      <c r="EE516" s="40">
        <v>2.18433793662931E-2</v>
      </c>
      <c r="EF516" s="40">
        <v>3.3490127802917099E-3</v>
      </c>
      <c r="EG516" s="40">
        <v>-9.7728465142762899E-4</v>
      </c>
      <c r="EH516" s="40">
        <v>-4.8081625179754303E-3</v>
      </c>
      <c r="EI516" s="40">
        <v>4.8881026268492601E-3</v>
      </c>
      <c r="EJ516" s="40">
        <v>1.21597544908766E-2</v>
      </c>
      <c r="EK516" s="40">
        <v>1.14173328003079E-2</v>
      </c>
      <c r="EL516" s="40">
        <v>4.54402796161033E-2</v>
      </c>
      <c r="EM516" s="40">
        <v>0.16196240387567201</v>
      </c>
      <c r="EN516" s="40">
        <v>0.156890282454581</v>
      </c>
      <c r="EO516" s="40">
        <v>0.197609511988138</v>
      </c>
      <c r="EP516" s="40">
        <v>0.207918382809685</v>
      </c>
      <c r="EQ516" s="40">
        <v>0.15309649780962201</v>
      </c>
      <c r="ER516" s="40">
        <v>1.30545621791222E-2</v>
      </c>
      <c r="ES516" s="40">
        <v>1.34924470686652E-2</v>
      </c>
      <c r="ET516" s="40">
        <v>3.75847879559297E-3</v>
      </c>
      <c r="EU516" s="40">
        <v>2.4473260085626099E-3</v>
      </c>
      <c r="EV516" s="40">
        <v>6.0047078253822198E-3</v>
      </c>
      <c r="EW516" s="40">
        <v>72.413903432227997</v>
      </c>
      <c r="EX516" s="40">
        <v>71.936591041303103</v>
      </c>
      <c r="EY516" s="40">
        <v>70.367364746945896</v>
      </c>
      <c r="EZ516" s="40">
        <v>66.766433973240296</v>
      </c>
      <c r="FA516" s="40">
        <v>64.916521233275205</v>
      </c>
      <c r="FB516" s="40">
        <v>64.181210005817306</v>
      </c>
      <c r="FC516" s="40">
        <v>63.2510180337406</v>
      </c>
      <c r="FD516" s="40">
        <v>63.269342641070402</v>
      </c>
      <c r="FE516" s="40">
        <v>67.031995346131495</v>
      </c>
      <c r="FF516" s="40">
        <v>72.4252472367656</v>
      </c>
      <c r="FG516" s="40">
        <v>77.476439790575895</v>
      </c>
      <c r="FH516" s="40">
        <v>81.914485165794105</v>
      </c>
      <c r="FI516" s="40">
        <v>86.325189063408999</v>
      </c>
      <c r="FJ516" s="40">
        <v>90.539848749272807</v>
      </c>
      <c r="FK516" s="40">
        <v>94.137870855148293</v>
      </c>
      <c r="FL516" s="40">
        <v>94.759162303664894</v>
      </c>
      <c r="FM516" s="40">
        <v>92.296393251890606</v>
      </c>
      <c r="FN516" s="40">
        <v>92.363292611983695</v>
      </c>
      <c r="FO516" s="40">
        <v>89.638743455497405</v>
      </c>
      <c r="FP516" s="40">
        <v>85.449389179755698</v>
      </c>
      <c r="FQ516" s="40">
        <v>80.863001745200705</v>
      </c>
      <c r="FR516" s="40">
        <v>76.704770215241396</v>
      </c>
      <c r="FS516" s="40">
        <v>73.984293193717306</v>
      </c>
      <c r="FT516" s="40">
        <v>72.209714950552694</v>
      </c>
      <c r="FU516" s="40">
        <v>8.3280214931603494E-2</v>
      </c>
      <c r="FV516" s="40">
        <v>0</v>
      </c>
      <c r="FW516" s="40">
        <v>0</v>
      </c>
      <c r="FX516" s="41">
        <v>1</v>
      </c>
      <c r="FY516" s="22"/>
      <c r="FZ516" s="22"/>
    </row>
    <row r="517" spans="1:182" x14ac:dyDescent="0.2">
      <c r="A517" t="s">
        <v>42</v>
      </c>
      <c r="B517" t="s">
        <v>58</v>
      </c>
      <c r="C517" t="s">
        <v>3</v>
      </c>
      <c r="D517" t="s">
        <v>80</v>
      </c>
      <c r="E517" t="s">
        <v>1</v>
      </c>
      <c r="F517" s="22" t="s">
        <v>1</v>
      </c>
      <c r="G517" s="35">
        <v>43704</v>
      </c>
      <c r="H517" s="40">
        <v>14625</v>
      </c>
      <c r="I517" s="40">
        <v>20.834307177555701</v>
      </c>
      <c r="J517" s="40">
        <v>17.937541980993501</v>
      </c>
      <c r="K517" s="40">
        <v>15.7595496935536</v>
      </c>
      <c r="L517" s="40">
        <v>14.1797410149785</v>
      </c>
      <c r="M517" s="40">
        <v>13.2489566351795</v>
      </c>
      <c r="N517" s="40">
        <v>12.900460159716699</v>
      </c>
      <c r="O517" s="40">
        <v>13.352560112055899</v>
      </c>
      <c r="P517" s="40">
        <v>14.043839691097499</v>
      </c>
      <c r="Q517" s="40">
        <v>14.9862259245081</v>
      </c>
      <c r="R517" s="40">
        <v>16.911534144332901</v>
      </c>
      <c r="S517" s="40">
        <v>19.7808009076962</v>
      </c>
      <c r="T517" s="40">
        <v>23.489417440824599</v>
      </c>
      <c r="U517" s="40">
        <v>27.6303875425589</v>
      </c>
      <c r="V517" s="40">
        <v>31.587282619189601</v>
      </c>
      <c r="W517" s="40">
        <v>35.3136873218684</v>
      </c>
      <c r="X517" s="40">
        <v>39.201871384514099</v>
      </c>
      <c r="Y517" s="40">
        <v>41.9662039887749</v>
      </c>
      <c r="Z517" s="40">
        <v>43.435294960721002</v>
      </c>
      <c r="AA517" s="40">
        <v>42.845350297898001</v>
      </c>
      <c r="AB517" s="40">
        <v>40.538352973565601</v>
      </c>
      <c r="AC517" s="40">
        <v>37.776526749297403</v>
      </c>
      <c r="AD517" s="40">
        <v>34.9301064538354</v>
      </c>
      <c r="AE517" s="40">
        <v>30.600819268257698</v>
      </c>
      <c r="AF517" s="40">
        <v>25.5926662583588</v>
      </c>
      <c r="AG517" s="40">
        <v>-0.61735996491290301</v>
      </c>
      <c r="AH517" s="40">
        <v>-0.43661447220013799</v>
      </c>
      <c r="AI517" s="40">
        <v>-0.44646621317070101</v>
      </c>
      <c r="AJ517" s="40">
        <v>-0.51675437062828899</v>
      </c>
      <c r="AK517" s="40">
        <v>-0.18806253777873999</v>
      </c>
      <c r="AL517" s="40">
        <v>-0.255151112603202</v>
      </c>
      <c r="AM517" s="40">
        <v>-0.249103692807912</v>
      </c>
      <c r="AN517" s="40">
        <v>9.0766760320335094E-2</v>
      </c>
      <c r="AO517" s="40">
        <v>-5.3905605518403503E-3</v>
      </c>
      <c r="AP517" s="40">
        <v>-0.15680864802689901</v>
      </c>
      <c r="AQ517" s="40">
        <v>-0.49268936439282701</v>
      </c>
      <c r="AR517" s="40">
        <v>-0.19112048393543901</v>
      </c>
      <c r="AS517" s="40">
        <v>-9.1379709451530094E-2</v>
      </c>
      <c r="AT517" s="40">
        <v>0.12848296585212199</v>
      </c>
      <c r="AU517" s="40">
        <v>2.7264155563663102</v>
      </c>
      <c r="AV517" s="40">
        <v>3.4696461389619899</v>
      </c>
      <c r="AW517" s="40">
        <v>3.8427246410291702</v>
      </c>
      <c r="AX517" s="40">
        <v>3.8317495046386498</v>
      </c>
      <c r="AY517" s="40">
        <v>2.4134738105667601</v>
      </c>
      <c r="AZ517" s="40">
        <v>-1.58090338319013</v>
      </c>
      <c r="BA517" s="40">
        <v>-1.7425349180717</v>
      </c>
      <c r="BB517" s="40">
        <v>-1.35767356438083</v>
      </c>
      <c r="BC517" s="40">
        <v>-1.1734305273663199</v>
      </c>
      <c r="BD517" s="40">
        <v>-0.420505347469326</v>
      </c>
      <c r="BE517" s="40">
        <v>-0.503331524076987</v>
      </c>
      <c r="BF517" s="40">
        <v>-0.32123202178580401</v>
      </c>
      <c r="BG517" s="40">
        <v>-0.336161338838047</v>
      </c>
      <c r="BH517" s="40">
        <v>-0.39645888356203002</v>
      </c>
      <c r="BI517" s="40">
        <v>-8.3991567702040207E-2</v>
      </c>
      <c r="BJ517" s="40">
        <v>-0.147447175058426</v>
      </c>
      <c r="BK517" s="40">
        <v>-0.16162125893457199</v>
      </c>
      <c r="BL517" s="40">
        <v>0.14880303714089299</v>
      </c>
      <c r="BM517" s="40">
        <v>6.3504146559795804E-2</v>
      </c>
      <c r="BN517" s="40">
        <v>-7.1790107145653204E-2</v>
      </c>
      <c r="BO517" s="40">
        <v>-0.400268442120853</v>
      </c>
      <c r="BP517" s="40">
        <v>-0.10407740531003799</v>
      </c>
      <c r="BQ517" s="40">
        <v>-5.8184658496195397E-3</v>
      </c>
      <c r="BR517" s="40">
        <v>0.30188109842056998</v>
      </c>
      <c r="BS517" s="40">
        <v>2.98072778496552</v>
      </c>
      <c r="BT517" s="40">
        <v>3.7188135733022598</v>
      </c>
      <c r="BU517" s="40">
        <v>4.1136707155163403</v>
      </c>
      <c r="BV517" s="40">
        <v>4.1860949214107404</v>
      </c>
      <c r="BW517" s="40">
        <v>2.7433369236847298</v>
      </c>
      <c r="BX517" s="40">
        <v>-1.29156207116495</v>
      </c>
      <c r="BY517" s="40">
        <v>-1.5183842431416801</v>
      </c>
      <c r="BZ517" s="40">
        <v>-1.0494257280221</v>
      </c>
      <c r="CA517" s="40">
        <v>-0.88667254017569397</v>
      </c>
      <c r="CB517" s="40">
        <v>-0.25588141915350399</v>
      </c>
      <c r="CC517" s="40">
        <v>-0.42435577331545299</v>
      </c>
      <c r="CD517" s="40">
        <v>-0.241318488114938</v>
      </c>
      <c r="CE517" s="40">
        <v>-0.25976451889368402</v>
      </c>
      <c r="CF517" s="40">
        <v>-0.31314259567247499</v>
      </c>
      <c r="CG517" s="40">
        <v>-1.19123308551952E-2</v>
      </c>
      <c r="CH517" s="40">
        <v>-7.2851756010192198E-2</v>
      </c>
      <c r="CI517" s="40">
        <v>-0.101031191729012</v>
      </c>
      <c r="CJ517" s="40">
        <v>0.188998785672641</v>
      </c>
      <c r="CK517" s="40">
        <v>0.11122041083343399</v>
      </c>
      <c r="CL517" s="40">
        <v>-1.2906524720735901E-2</v>
      </c>
      <c r="CM517" s="40">
        <v>-0.33625799289436997</v>
      </c>
      <c r="CN517" s="40">
        <v>-4.3791634210807499E-2</v>
      </c>
      <c r="CO517" s="40">
        <v>5.34409908264116E-2</v>
      </c>
      <c r="CP517" s="40">
        <v>0.42197611681994202</v>
      </c>
      <c r="CQ517" s="40">
        <v>3.1568636597895998</v>
      </c>
      <c r="CR517" s="40">
        <v>3.8913861792950399</v>
      </c>
      <c r="CS517" s="40">
        <v>4.3013271413312397</v>
      </c>
      <c r="CT517" s="40">
        <v>4.4315134776352698</v>
      </c>
      <c r="CU517" s="40">
        <v>2.9717991109781199</v>
      </c>
      <c r="CV517" s="40">
        <v>-1.0911651598680701</v>
      </c>
      <c r="CW517" s="40">
        <v>-1.3631381685086299</v>
      </c>
      <c r="CX517" s="40">
        <v>-0.83593421556618397</v>
      </c>
      <c r="CY517" s="40">
        <v>-0.68806483178972599</v>
      </c>
      <c r="CZ517" s="40">
        <v>-0.141863387890905</v>
      </c>
      <c r="DA517" s="40">
        <v>-0.34538002255391897</v>
      </c>
      <c r="DB517" s="40">
        <v>-0.16140495444407099</v>
      </c>
      <c r="DC517" s="40">
        <v>-0.18336769894932101</v>
      </c>
      <c r="DD517" s="40">
        <v>-0.22982630778292101</v>
      </c>
      <c r="DE517" s="40">
        <v>6.0166905991649797E-2</v>
      </c>
      <c r="DF517" s="40">
        <v>1.74366303804192E-3</v>
      </c>
      <c r="DG517" s="40">
        <v>-4.0441124523452901E-2</v>
      </c>
      <c r="DH517" s="40">
        <v>0.22919453420438901</v>
      </c>
      <c r="DI517" s="40">
        <v>0.15893667510707099</v>
      </c>
      <c r="DJ517" s="40">
        <v>4.5977057704181402E-2</v>
      </c>
      <c r="DK517" s="40">
        <v>-0.272247543667887</v>
      </c>
      <c r="DL517" s="40">
        <v>1.64941368884233E-2</v>
      </c>
      <c r="DM517" s="40">
        <v>0.112700447502443</v>
      </c>
      <c r="DN517" s="40">
        <v>0.54207113521931405</v>
      </c>
      <c r="DO517" s="40">
        <v>3.3329995346136898</v>
      </c>
      <c r="DP517" s="40">
        <v>4.0639587852878298</v>
      </c>
      <c r="DQ517" s="40">
        <v>4.4889835671461498</v>
      </c>
      <c r="DR517" s="40">
        <v>4.6769320338598002</v>
      </c>
      <c r="DS517" s="40">
        <v>3.20026129827151</v>
      </c>
      <c r="DT517" s="40">
        <v>-0.89076824857119596</v>
      </c>
      <c r="DU517" s="40">
        <v>-1.2078920938755799</v>
      </c>
      <c r="DV517" s="40">
        <v>-0.62244270311027095</v>
      </c>
      <c r="DW517" s="40">
        <v>-0.48945712340375902</v>
      </c>
      <c r="DX517" s="40">
        <v>-2.78453566283061E-2</v>
      </c>
      <c r="DY517" s="40">
        <v>-0.23135158171800299</v>
      </c>
      <c r="DZ517" s="40">
        <v>-4.6022504029737503E-2</v>
      </c>
      <c r="EA517" s="40">
        <v>-7.3062824616667202E-2</v>
      </c>
      <c r="EB517" s="40">
        <v>-0.109530820716661</v>
      </c>
      <c r="EC517" s="40">
        <v>0.16423787606835</v>
      </c>
      <c r="ED517" s="40">
        <v>0.109447600582817</v>
      </c>
      <c r="EE517" s="40">
        <v>4.70413093498879E-2</v>
      </c>
      <c r="EF517" s="40">
        <v>0.28723081102494802</v>
      </c>
      <c r="EG517" s="40">
        <v>0.227831382218707</v>
      </c>
      <c r="EH517" s="40">
        <v>0.130995598585427</v>
      </c>
      <c r="EI517" s="40">
        <v>-0.17982662139591399</v>
      </c>
      <c r="EJ517" s="40">
        <v>0.103537215513824</v>
      </c>
      <c r="EK517" s="40">
        <v>0.19826169110435299</v>
      </c>
      <c r="EL517" s="40">
        <v>0.71546926778776199</v>
      </c>
      <c r="EM517" s="40">
        <v>3.5873117632128899</v>
      </c>
      <c r="EN517" s="40">
        <v>4.3131262196280904</v>
      </c>
      <c r="EO517" s="40">
        <v>4.7599296416333097</v>
      </c>
      <c r="EP517" s="40">
        <v>5.0312774506319</v>
      </c>
      <c r="EQ517" s="40">
        <v>3.5301244113894801</v>
      </c>
      <c r="ER517" s="40">
        <v>-0.60142693654601198</v>
      </c>
      <c r="ES517" s="40">
        <v>-0.983741418945556</v>
      </c>
      <c r="ET517" s="40">
        <v>-0.31419486675153702</v>
      </c>
      <c r="EU517" s="40">
        <v>-0.20269913621312899</v>
      </c>
      <c r="EV517" s="40">
        <v>0.136778571687516</v>
      </c>
      <c r="EW517" s="40">
        <v>87.849092908191295</v>
      </c>
      <c r="EX517" s="40">
        <v>85.847556099755096</v>
      </c>
      <c r="EY517" s="40">
        <v>83.945836873407004</v>
      </c>
      <c r="EZ517" s="40">
        <v>82.034596931380904</v>
      </c>
      <c r="FA517" s="40">
        <v>80.074728872007597</v>
      </c>
      <c r="FB517" s="40">
        <v>78.604315557998902</v>
      </c>
      <c r="FC517" s="40">
        <v>77.595307111799698</v>
      </c>
      <c r="FD517" s="40">
        <v>77.183554900294894</v>
      </c>
      <c r="FE517" s="40">
        <v>80.674546454095704</v>
      </c>
      <c r="FF517" s="40">
        <v>84.273851766704993</v>
      </c>
      <c r="FG517" s="40">
        <v>89.274876305662403</v>
      </c>
      <c r="FH517" s="40">
        <v>92.755322604827796</v>
      </c>
      <c r="FI517" s="40">
        <v>96.215702933679907</v>
      </c>
      <c r="FJ517" s="40">
        <v>99.627455145184697</v>
      </c>
      <c r="FK517" s="40">
        <v>101.656529561697</v>
      </c>
      <c r="FL517" s="40">
        <v>103.626430606227</v>
      </c>
      <c r="FM517" s="40">
        <v>104.55722424908799</v>
      </c>
      <c r="FN517" s="40">
        <v>104.448398220801</v>
      </c>
      <c r="FO517" s="40">
        <v>103.398745564496</v>
      </c>
      <c r="FP517" s="40">
        <v>101.37919186366101</v>
      </c>
      <c r="FQ517" s="40">
        <v>98.270878104852798</v>
      </c>
      <c r="FR517" s="40">
        <v>94.770878104852798</v>
      </c>
      <c r="FS517" s="40">
        <v>92.750812134539501</v>
      </c>
      <c r="FT517" s="40">
        <v>89.858101354390499</v>
      </c>
      <c r="FU517" s="40">
        <v>2.6344987839369002E-2</v>
      </c>
      <c r="FV517" s="40">
        <v>0</v>
      </c>
      <c r="FW517" s="40">
        <v>0</v>
      </c>
      <c r="FX517" s="41">
        <v>1</v>
      </c>
      <c r="FY517" s="22"/>
      <c r="FZ517" s="22"/>
    </row>
    <row r="518" spans="1:182" x14ac:dyDescent="0.2">
      <c r="A518" t="s">
        <v>42</v>
      </c>
      <c r="B518" t="s">
        <v>58</v>
      </c>
      <c r="C518" t="s">
        <v>3</v>
      </c>
      <c r="D518" t="s">
        <v>80</v>
      </c>
      <c r="E518" t="s">
        <v>1</v>
      </c>
      <c r="F518" s="22" t="s">
        <v>77</v>
      </c>
      <c r="G518" s="35">
        <v>43704</v>
      </c>
      <c r="H518" s="40">
        <v>12286</v>
      </c>
      <c r="I518" s="40">
        <v>17.921747981047801</v>
      </c>
      <c r="J518" s="40">
        <v>15.435411000002899</v>
      </c>
      <c r="K518" s="40">
        <v>13.607482957466001</v>
      </c>
      <c r="L518" s="40">
        <v>12.3226658920799</v>
      </c>
      <c r="M518" s="40">
        <v>11.4596180292756</v>
      </c>
      <c r="N518" s="40">
        <v>11.097332661185099</v>
      </c>
      <c r="O518" s="40">
        <v>11.4320160363885</v>
      </c>
      <c r="P518" s="40">
        <v>11.9564506975775</v>
      </c>
      <c r="Q518" s="40">
        <v>12.7398856751091</v>
      </c>
      <c r="R518" s="40">
        <v>14.350134841288201</v>
      </c>
      <c r="S518" s="40">
        <v>16.881285903971101</v>
      </c>
      <c r="T518" s="40">
        <v>19.9404431931953</v>
      </c>
      <c r="U518" s="40">
        <v>23.344598574294501</v>
      </c>
      <c r="V518" s="40">
        <v>26.715578772099001</v>
      </c>
      <c r="W518" s="40">
        <v>29.838211567952001</v>
      </c>
      <c r="X518" s="40">
        <v>33.015999210724701</v>
      </c>
      <c r="Y518" s="40">
        <v>35.342683209521603</v>
      </c>
      <c r="Z518" s="40">
        <v>36.550625316773797</v>
      </c>
      <c r="AA518" s="40">
        <v>36.059888055514598</v>
      </c>
      <c r="AB518" s="40">
        <v>34.086580868397299</v>
      </c>
      <c r="AC518" s="40">
        <v>31.798455142521799</v>
      </c>
      <c r="AD518" s="40">
        <v>29.573042980603699</v>
      </c>
      <c r="AE518" s="40">
        <v>25.990309794941499</v>
      </c>
      <c r="AF518" s="40">
        <v>21.848804791921101</v>
      </c>
      <c r="AG518" s="40">
        <v>-0.37370493738043098</v>
      </c>
      <c r="AH518" s="40">
        <v>-0.32099700823420801</v>
      </c>
      <c r="AI518" s="40">
        <v>-0.34688195891923801</v>
      </c>
      <c r="AJ518" s="40">
        <v>-0.27099594462163001</v>
      </c>
      <c r="AK518" s="40">
        <v>-2.87857564242151E-2</v>
      </c>
      <c r="AL518" s="40">
        <v>-0.179943153877901</v>
      </c>
      <c r="AM518" s="40">
        <v>-0.194128716127552</v>
      </c>
      <c r="AN518" s="40">
        <v>0.12994673741403501</v>
      </c>
      <c r="AO518" s="40">
        <v>1.8573112731053E-3</v>
      </c>
      <c r="AP518" s="40">
        <v>-0.110285444940558</v>
      </c>
      <c r="AQ518" s="40">
        <v>-0.30194808923640898</v>
      </c>
      <c r="AR518" s="40">
        <v>-0.104052998373972</v>
      </c>
      <c r="AS518" s="40">
        <v>-7.2702624991692694E-2</v>
      </c>
      <c r="AT518" s="40">
        <v>-0.13683374382727101</v>
      </c>
      <c r="AU518" s="40">
        <v>1.5672610520513801</v>
      </c>
      <c r="AV518" s="40">
        <v>2.3150434690562798</v>
      </c>
      <c r="AW518" s="40">
        <v>2.6129444401711899</v>
      </c>
      <c r="AX518" s="40">
        <v>2.6527785967013902</v>
      </c>
      <c r="AY518" s="40">
        <v>1.9315287518564199</v>
      </c>
      <c r="AZ518" s="40">
        <v>-0.524660685508334</v>
      </c>
      <c r="BA518" s="40">
        <v>-0.95119482623935103</v>
      </c>
      <c r="BB518" s="40">
        <v>-1.0057987743449801</v>
      </c>
      <c r="BC518" s="40">
        <v>-0.83373544911541897</v>
      </c>
      <c r="BD518" s="40">
        <v>-0.40344656128676398</v>
      </c>
      <c r="BE518" s="40">
        <v>-0.27123596119221599</v>
      </c>
      <c r="BF518" s="40">
        <v>-0.23136975625959399</v>
      </c>
      <c r="BG518" s="40">
        <v>-0.27614275815396799</v>
      </c>
      <c r="BH518" s="40">
        <v>-0.18202865764238699</v>
      </c>
      <c r="BI518" s="40">
        <v>3.2144520497255601E-2</v>
      </c>
      <c r="BJ518" s="40">
        <v>-9.6713249034112797E-2</v>
      </c>
      <c r="BK518" s="40">
        <v>-0.11266212409086</v>
      </c>
      <c r="BL518" s="40">
        <v>0.189726115675524</v>
      </c>
      <c r="BM518" s="40">
        <v>8.4026427525500505E-2</v>
      </c>
      <c r="BN518" s="40">
        <v>-4.7296663920722001E-2</v>
      </c>
      <c r="BO518" s="40">
        <v>-0.25374261070249099</v>
      </c>
      <c r="BP518" s="40">
        <v>-4.9349244615526498E-2</v>
      </c>
      <c r="BQ518" s="40">
        <v>-1.8558244993399999E-2</v>
      </c>
      <c r="BR518" s="40">
        <v>2.83635566193127E-2</v>
      </c>
      <c r="BS518" s="40">
        <v>1.8014480351947399</v>
      </c>
      <c r="BT518" s="40">
        <v>2.5169496441237902</v>
      </c>
      <c r="BU518" s="40">
        <v>2.7899047057588202</v>
      </c>
      <c r="BV518" s="40">
        <v>2.8324662910561602</v>
      </c>
      <c r="BW518" s="40">
        <v>2.1765307975810102</v>
      </c>
      <c r="BX518" s="40">
        <v>-0.29461554039735099</v>
      </c>
      <c r="BY518" s="40">
        <v>-0.76637365305024596</v>
      </c>
      <c r="BZ518" s="40">
        <v>-0.73900047408217495</v>
      </c>
      <c r="CA518" s="40">
        <v>-0.59022047338198202</v>
      </c>
      <c r="CB518" s="40">
        <v>-0.250100690906358</v>
      </c>
      <c r="CC518" s="40">
        <v>-0.20026626043242901</v>
      </c>
      <c r="CD518" s="40">
        <v>-0.16929419457078801</v>
      </c>
      <c r="CE518" s="40">
        <v>-0.22714900319465001</v>
      </c>
      <c r="CF518" s="40">
        <v>-0.120410185698943</v>
      </c>
      <c r="CG518" s="40">
        <v>7.4344644682989694E-2</v>
      </c>
      <c r="CH518" s="40">
        <v>-3.9068470480069901E-2</v>
      </c>
      <c r="CI518" s="40">
        <v>-5.6238610615485199E-2</v>
      </c>
      <c r="CJ518" s="40">
        <v>0.23112913095530199</v>
      </c>
      <c r="CK518" s="40">
        <v>0.14093650713259301</v>
      </c>
      <c r="CL518" s="40">
        <v>-3.6708260672196698E-3</v>
      </c>
      <c r="CM518" s="40">
        <v>-0.220355643116804</v>
      </c>
      <c r="CN518" s="40">
        <v>-1.1461591404832499E-2</v>
      </c>
      <c r="CO518" s="40">
        <v>1.8941987655015501E-2</v>
      </c>
      <c r="CP518" s="40">
        <v>0.142778703673031</v>
      </c>
      <c r="CQ518" s="40">
        <v>1.96364522632303</v>
      </c>
      <c r="CR518" s="40">
        <v>2.6567892459148199</v>
      </c>
      <c r="CS518" s="40">
        <v>2.9124668466360499</v>
      </c>
      <c r="CT518" s="40">
        <v>2.9569174407890402</v>
      </c>
      <c r="CU518" s="40">
        <v>2.34621846810747</v>
      </c>
      <c r="CV518" s="40">
        <v>-0.13528697367311601</v>
      </c>
      <c r="CW518" s="40">
        <v>-0.63836707151467298</v>
      </c>
      <c r="CX518" s="40">
        <v>-0.554216784059825</v>
      </c>
      <c r="CY518" s="40">
        <v>-0.42156274300137703</v>
      </c>
      <c r="CZ518" s="40">
        <v>-0.143893808213818</v>
      </c>
      <c r="DA518" s="40">
        <v>-0.129296559672643</v>
      </c>
      <c r="DB518" s="40">
        <v>-0.107218632881981</v>
      </c>
      <c r="DC518" s="40">
        <v>-0.17815524823533199</v>
      </c>
      <c r="DD518" s="40">
        <v>-5.87917137554992E-2</v>
      </c>
      <c r="DE518" s="40">
        <v>0.116544768868724</v>
      </c>
      <c r="DF518" s="40">
        <v>1.8576308073973102E-2</v>
      </c>
      <c r="DG518" s="40">
        <v>1.84902859889617E-4</v>
      </c>
      <c r="DH518" s="40">
        <v>0.27253214623508099</v>
      </c>
      <c r="DI518" s="40">
        <v>0.197846586739686</v>
      </c>
      <c r="DJ518" s="40">
        <v>3.9955011786282697E-2</v>
      </c>
      <c r="DK518" s="40">
        <v>-0.18696867553111801</v>
      </c>
      <c r="DL518" s="40">
        <v>2.6426061805861399E-2</v>
      </c>
      <c r="DM518" s="40">
        <v>5.64422203034309E-2</v>
      </c>
      <c r="DN518" s="40">
        <v>0.25719385072675</v>
      </c>
      <c r="DO518" s="40">
        <v>2.12584241745133</v>
      </c>
      <c r="DP518" s="40">
        <v>2.7966288477058399</v>
      </c>
      <c r="DQ518" s="40">
        <v>3.0350289875132899</v>
      </c>
      <c r="DR518" s="40">
        <v>3.0813685905219099</v>
      </c>
      <c r="DS518" s="40">
        <v>2.5159061386339299</v>
      </c>
      <c r="DT518" s="40">
        <v>2.4041593051119199E-2</v>
      </c>
      <c r="DU518" s="40">
        <v>-0.5103604899791</v>
      </c>
      <c r="DV518" s="40">
        <v>-0.36943309403747498</v>
      </c>
      <c r="DW518" s="40">
        <v>-0.25290501262077097</v>
      </c>
      <c r="DX518" s="40">
        <v>-3.7686925521277698E-2</v>
      </c>
      <c r="DY518" s="40">
        <v>-2.6827583484427601E-2</v>
      </c>
      <c r="DZ518" s="40">
        <v>-1.7591380907366699E-2</v>
      </c>
      <c r="EA518" s="40">
        <v>-0.107416047470062</v>
      </c>
      <c r="EB518" s="40">
        <v>3.0175573223743899E-2</v>
      </c>
      <c r="EC518" s="40">
        <v>0.17747504579019399</v>
      </c>
      <c r="ED518" s="40">
        <v>0.101806212917761</v>
      </c>
      <c r="EE518" s="40">
        <v>8.16514948965813E-2</v>
      </c>
      <c r="EF518" s="40">
        <v>0.33231152449656998</v>
      </c>
      <c r="EG518" s="40">
        <v>0.28001570299208101</v>
      </c>
      <c r="EH518" s="40">
        <v>0.102943792806118</v>
      </c>
      <c r="EI518" s="40">
        <v>-0.13876319699719999</v>
      </c>
      <c r="EJ518" s="40">
        <v>8.1129815564307303E-2</v>
      </c>
      <c r="EK518" s="40">
        <v>0.110586600301724</v>
      </c>
      <c r="EL518" s="40">
        <v>0.42239115117333398</v>
      </c>
      <c r="EM518" s="40">
        <v>2.3600294005946898</v>
      </c>
      <c r="EN518" s="40">
        <v>2.9985350227733498</v>
      </c>
      <c r="EO518" s="40">
        <v>3.2119892531009202</v>
      </c>
      <c r="EP518" s="40">
        <v>3.2610562848766902</v>
      </c>
      <c r="EQ518" s="40">
        <v>2.7609081843585099</v>
      </c>
      <c r="ER518" s="40">
        <v>0.25408673816210198</v>
      </c>
      <c r="ES518" s="40">
        <v>-0.32553931678999498</v>
      </c>
      <c r="ET518" s="40">
        <v>-0.10263479377467299</v>
      </c>
      <c r="EU518" s="40">
        <v>-9.3900368873348905E-3</v>
      </c>
      <c r="EV518" s="40">
        <v>0.115658944859129</v>
      </c>
      <c r="EW518" s="40">
        <v>87.870292834891004</v>
      </c>
      <c r="EX518" s="40">
        <v>85.873507788162001</v>
      </c>
      <c r="EY518" s="40">
        <v>83.969632398753902</v>
      </c>
      <c r="EZ518" s="40">
        <v>82.055501557632397</v>
      </c>
      <c r="FA518" s="40">
        <v>80.092236760124607</v>
      </c>
      <c r="FB518" s="40">
        <v>78.620859813084095</v>
      </c>
      <c r="FC518" s="40">
        <v>77.609532710280405</v>
      </c>
      <c r="FD518" s="40">
        <v>77.196473520249199</v>
      </c>
      <c r="FE518" s="40">
        <v>80.685146417445495</v>
      </c>
      <c r="FF518" s="40">
        <v>84.279127725856696</v>
      </c>
      <c r="FG518" s="40">
        <v>89.276984423675998</v>
      </c>
      <c r="FH518" s="40">
        <v>92.757545171339601</v>
      </c>
      <c r="FI518" s="40">
        <v>96.219738317757006</v>
      </c>
      <c r="FJ518" s="40">
        <v>99.632797507788197</v>
      </c>
      <c r="FK518" s="40">
        <v>101.662492211838</v>
      </c>
      <c r="FL518" s="40">
        <v>103.634940809969</v>
      </c>
      <c r="FM518" s="40">
        <v>104.568510903427</v>
      </c>
      <c r="FN518" s="40">
        <v>104.46427414330201</v>
      </c>
      <c r="FO518" s="40">
        <v>103.417283489097</v>
      </c>
      <c r="FP518" s="40">
        <v>101.39784423675999</v>
      </c>
      <c r="FQ518" s="40">
        <v>98.292535825545201</v>
      </c>
      <c r="FR518" s="40">
        <v>94.792535825545201</v>
      </c>
      <c r="FS518" s="40">
        <v>92.774168224299103</v>
      </c>
      <c r="FT518" s="40">
        <v>89.881619937694694</v>
      </c>
      <c r="FU518" s="40">
        <v>2.2311400663531201E-2</v>
      </c>
      <c r="FV518" s="40">
        <v>0</v>
      </c>
      <c r="FW518" s="40">
        <v>0</v>
      </c>
      <c r="FX518" s="41">
        <v>1</v>
      </c>
      <c r="FY518" s="22"/>
      <c r="FZ518" s="22"/>
    </row>
    <row r="519" spans="1:182" x14ac:dyDescent="0.2">
      <c r="A519" t="s">
        <v>42</v>
      </c>
      <c r="B519" t="s">
        <v>58</v>
      </c>
      <c r="C519" t="s">
        <v>3</v>
      </c>
      <c r="D519" t="s">
        <v>80</v>
      </c>
      <c r="E519" t="s">
        <v>1</v>
      </c>
      <c r="F519" s="22" t="s">
        <v>78</v>
      </c>
      <c r="G519" s="35">
        <v>43704</v>
      </c>
      <c r="H519" s="40">
        <v>2339</v>
      </c>
      <c r="I519" s="40">
        <v>2.8725475491869998</v>
      </c>
      <c r="J519" s="40">
        <v>2.4625708954063099</v>
      </c>
      <c r="K519" s="40">
        <v>2.1540656583134199</v>
      </c>
      <c r="L519" s="40">
        <v>1.92541607042066</v>
      </c>
      <c r="M519" s="40">
        <v>1.8114511805598299</v>
      </c>
      <c r="N519" s="40">
        <v>1.83043541289561</v>
      </c>
      <c r="O519" s="40">
        <v>1.95889189581575</v>
      </c>
      <c r="P519" s="40">
        <v>2.0730025225069602</v>
      </c>
      <c r="Q519" s="40">
        <v>2.24626645736637</v>
      </c>
      <c r="R519" s="40">
        <v>2.5613648091127601</v>
      </c>
      <c r="S519" s="40">
        <v>2.9518939076830102</v>
      </c>
      <c r="T519" s="40">
        <v>3.5447308716837198</v>
      </c>
      <c r="U519" s="40">
        <v>4.2566557896899804</v>
      </c>
      <c r="V519" s="40">
        <v>4.9022647443384804</v>
      </c>
      <c r="W519" s="40">
        <v>5.4896796690319398</v>
      </c>
      <c r="X519" s="40">
        <v>6.1708891157738703</v>
      </c>
      <c r="Y519" s="40">
        <v>6.6010929612161897</v>
      </c>
      <c r="Z519" s="40">
        <v>6.83811780604875</v>
      </c>
      <c r="AA519" s="40">
        <v>6.6942534891054102</v>
      </c>
      <c r="AB519" s="40">
        <v>6.3127827961503096</v>
      </c>
      <c r="AC519" s="40">
        <v>5.7930788220491198</v>
      </c>
      <c r="AD519" s="40">
        <v>5.2049684014383004</v>
      </c>
      <c r="AE519" s="40">
        <v>4.4277937057235102</v>
      </c>
      <c r="AF519" s="40">
        <v>3.5968691757953701</v>
      </c>
      <c r="AG519" s="40">
        <v>-0.17186688515156701</v>
      </c>
      <c r="AH519" s="40">
        <v>-0.12897752981083899</v>
      </c>
      <c r="AI519" s="40">
        <v>-9.9512950521951998E-2</v>
      </c>
      <c r="AJ519" s="40">
        <v>-0.14203038034719201</v>
      </c>
      <c r="AK519" s="40">
        <v>-7.5680391444197304E-2</v>
      </c>
      <c r="AL519" s="40">
        <v>-5.7888179430242402E-2</v>
      </c>
      <c r="AM519" s="40">
        <v>-3.4181548868927998E-2</v>
      </c>
      <c r="AN519" s="40">
        <v>-6.4783763062836897E-2</v>
      </c>
      <c r="AO519" s="40">
        <v>-4.7254784486264398E-2</v>
      </c>
      <c r="AP519" s="40">
        <v>-7.7378915688165097E-3</v>
      </c>
      <c r="AQ519" s="40">
        <v>-9.1459065140283402E-2</v>
      </c>
      <c r="AR519" s="40">
        <v>-1.04228530638937E-2</v>
      </c>
      <c r="AS519" s="40">
        <v>-5.8863740017026198E-2</v>
      </c>
      <c r="AT519" s="40">
        <v>-1.9801416064110899E-2</v>
      </c>
      <c r="AU519" s="40">
        <v>1.00564103434918</v>
      </c>
      <c r="AV519" s="40">
        <v>1.1839078015426301</v>
      </c>
      <c r="AW519" s="40">
        <v>1.2245934553575399</v>
      </c>
      <c r="AX519" s="40">
        <v>1.2196439399194801</v>
      </c>
      <c r="AY519" s="40">
        <v>0.50854684826757601</v>
      </c>
      <c r="AZ519" s="40">
        <v>-0.95458333866100398</v>
      </c>
      <c r="BA519" s="40">
        <v>-0.82878299485752405</v>
      </c>
      <c r="BB519" s="40">
        <v>-0.55435625264746902</v>
      </c>
      <c r="BC519" s="40">
        <v>-0.39906165992885001</v>
      </c>
      <c r="BD519" s="40">
        <v>-0.209240676093987</v>
      </c>
      <c r="BE519" s="40">
        <v>-0.14488598121377999</v>
      </c>
      <c r="BF519" s="40">
        <v>-0.105516879573163</v>
      </c>
      <c r="BG519" s="40">
        <v>-7.4648862981038497E-2</v>
      </c>
      <c r="BH519" s="40">
        <v>-0.11593794117395401</v>
      </c>
      <c r="BI519" s="40">
        <v>-5.2727041528602601E-2</v>
      </c>
      <c r="BJ519" s="40">
        <v>-4.0591936673833998E-2</v>
      </c>
      <c r="BK519" s="40">
        <v>-1.45182404047892E-2</v>
      </c>
      <c r="BL519" s="40">
        <v>-3.8578703004357603E-2</v>
      </c>
      <c r="BM519" s="40">
        <v>-2.6646788031005699E-2</v>
      </c>
      <c r="BN519" s="40">
        <v>1.18043123447355E-2</v>
      </c>
      <c r="BO519" s="40">
        <v>-7.4401520753222899E-2</v>
      </c>
      <c r="BP519" s="40">
        <v>1.21118927344325E-2</v>
      </c>
      <c r="BQ519" s="40">
        <v>-3.6738286507752398E-2</v>
      </c>
      <c r="BR519" s="40">
        <v>3.46137936738668E-2</v>
      </c>
      <c r="BS519" s="40">
        <v>1.0787263799974001</v>
      </c>
      <c r="BT519" s="40">
        <v>1.26653212821827</v>
      </c>
      <c r="BU519" s="40">
        <v>1.3446372240959401</v>
      </c>
      <c r="BV519" s="40">
        <v>1.3277821092564499</v>
      </c>
      <c r="BW519" s="40">
        <v>0.60690721331783104</v>
      </c>
      <c r="BX519" s="40">
        <v>-0.85617918240530599</v>
      </c>
      <c r="BY519" s="40">
        <v>-0.75421123769135001</v>
      </c>
      <c r="BZ519" s="40">
        <v>-0.47822057683841401</v>
      </c>
      <c r="CA519" s="40">
        <v>-0.33559070659010398</v>
      </c>
      <c r="CB519" s="40">
        <v>-0.16728087098869199</v>
      </c>
      <c r="CC519" s="40">
        <v>-0.126199089337587</v>
      </c>
      <c r="CD519" s="40">
        <v>-8.9268104686024599E-2</v>
      </c>
      <c r="CE519" s="40">
        <v>-5.7428071692926498E-2</v>
      </c>
      <c r="CF519" s="40">
        <v>-9.7866397287185394E-2</v>
      </c>
      <c r="CG519" s="40">
        <v>-3.6829621299163597E-2</v>
      </c>
      <c r="CH519" s="40">
        <v>-2.8612611629771498E-2</v>
      </c>
      <c r="CI519" s="40">
        <v>-8.9949286227391698E-4</v>
      </c>
      <c r="CJ519" s="40">
        <v>-2.0429158235544E-2</v>
      </c>
      <c r="CK519" s="40">
        <v>-1.23737524636155E-2</v>
      </c>
      <c r="CL519" s="40">
        <v>2.5339183244431501E-2</v>
      </c>
      <c r="CM519" s="40">
        <v>-6.2587517472631096E-2</v>
      </c>
      <c r="CN519" s="40">
        <v>2.7719389027432501E-2</v>
      </c>
      <c r="CO519" s="40">
        <v>-2.1414264807335302E-2</v>
      </c>
      <c r="CP519" s="40">
        <v>7.2301602174967602E-2</v>
      </c>
      <c r="CQ519" s="40">
        <v>1.12934506775566</v>
      </c>
      <c r="CR519" s="40">
        <v>1.3237574851778</v>
      </c>
      <c r="CS519" s="40">
        <v>1.4277791726384199</v>
      </c>
      <c r="CT519" s="40">
        <v>1.40267827592117</v>
      </c>
      <c r="CU519" s="40">
        <v>0.67503130251940502</v>
      </c>
      <c r="CV519" s="40">
        <v>-0.78802476354824103</v>
      </c>
      <c r="CW519" s="40">
        <v>-0.70256306584376604</v>
      </c>
      <c r="CX519" s="40">
        <v>-0.42548923970288999</v>
      </c>
      <c r="CY519" s="40">
        <v>-0.291630917657352</v>
      </c>
      <c r="CZ519" s="40">
        <v>-0.138219637793661</v>
      </c>
      <c r="DA519" s="40">
        <v>-0.107512197461395</v>
      </c>
      <c r="DB519" s="40">
        <v>-7.3019329798886201E-2</v>
      </c>
      <c r="DC519" s="40">
        <v>-4.0207280404814499E-2</v>
      </c>
      <c r="DD519" s="40">
        <v>-7.9794853400416504E-2</v>
      </c>
      <c r="DE519" s="40">
        <v>-2.0932201069724699E-2</v>
      </c>
      <c r="DF519" s="40">
        <v>-1.6633286585708999E-2</v>
      </c>
      <c r="DG519" s="40">
        <v>1.27192546802413E-2</v>
      </c>
      <c r="DH519" s="40">
        <v>-2.2796134667303E-3</v>
      </c>
      <c r="DI519" s="40">
        <v>1.8992831037747101E-3</v>
      </c>
      <c r="DJ519" s="40">
        <v>3.88740541441275E-2</v>
      </c>
      <c r="DK519" s="40">
        <v>-5.0773514192039203E-2</v>
      </c>
      <c r="DL519" s="40">
        <v>4.3326885320432398E-2</v>
      </c>
      <c r="DM519" s="40">
        <v>-6.0902431069182698E-3</v>
      </c>
      <c r="DN519" s="40">
        <v>0.109989410676068</v>
      </c>
      <c r="DO519" s="40">
        <v>1.17996375551392</v>
      </c>
      <c r="DP519" s="40">
        <v>1.38098284213734</v>
      </c>
      <c r="DQ519" s="40">
        <v>1.5109211211809099</v>
      </c>
      <c r="DR519" s="40">
        <v>1.4775744425858901</v>
      </c>
      <c r="DS519" s="40">
        <v>0.74315539172098</v>
      </c>
      <c r="DT519" s="40">
        <v>-0.71987034469117706</v>
      </c>
      <c r="DU519" s="40">
        <v>-0.65091489399618296</v>
      </c>
      <c r="DV519" s="40">
        <v>-0.37275790256736602</v>
      </c>
      <c r="DW519" s="40">
        <v>-0.24767112872460001</v>
      </c>
      <c r="DX519" s="40">
        <v>-0.10915840459863101</v>
      </c>
      <c r="DY519" s="40">
        <v>-8.05312935236078E-2</v>
      </c>
      <c r="DZ519" s="40">
        <v>-4.9558679561210697E-2</v>
      </c>
      <c r="EA519" s="40">
        <v>-1.5343192863901E-2</v>
      </c>
      <c r="EB519" s="40">
        <v>-5.3702414227178703E-2</v>
      </c>
      <c r="EC519" s="40">
        <v>2.0211488458700198E-3</v>
      </c>
      <c r="ED519" s="40">
        <v>6.6295617069932699E-4</v>
      </c>
      <c r="EE519" s="40">
        <v>3.2382563144380101E-2</v>
      </c>
      <c r="EF519" s="40">
        <v>2.3925446591749E-2</v>
      </c>
      <c r="EG519" s="40">
        <v>2.2507279559033502E-2</v>
      </c>
      <c r="EH519" s="40">
        <v>5.8416258057679603E-2</v>
      </c>
      <c r="EI519" s="40">
        <v>-3.37159698049787E-2</v>
      </c>
      <c r="EJ519" s="40">
        <v>6.5861631118758604E-2</v>
      </c>
      <c r="EK519" s="40">
        <v>1.6035210402355501E-2</v>
      </c>
      <c r="EL519" s="40">
        <v>0.16440462041404599</v>
      </c>
      <c r="EM519" s="40">
        <v>1.2530491011621501</v>
      </c>
      <c r="EN519" s="40">
        <v>1.4636071688129699</v>
      </c>
      <c r="EO519" s="40">
        <v>1.6309648899193101</v>
      </c>
      <c r="EP519" s="40">
        <v>1.5857126119228699</v>
      </c>
      <c r="EQ519" s="40">
        <v>0.84151575677123502</v>
      </c>
      <c r="ER519" s="40">
        <v>-0.62146618843547896</v>
      </c>
      <c r="ES519" s="40">
        <v>-0.57634313683000804</v>
      </c>
      <c r="ET519" s="40">
        <v>-0.29662222675831101</v>
      </c>
      <c r="EU519" s="40">
        <v>-0.18420017538585401</v>
      </c>
      <c r="EV519" s="40">
        <v>-6.7198599493335301E-2</v>
      </c>
      <c r="EW519" s="40">
        <v>87.889842260357099</v>
      </c>
      <c r="EX519" s="40">
        <v>85.868131391922304</v>
      </c>
      <c r="EY519" s="40">
        <v>83.955754896862501</v>
      </c>
      <c r="EZ519" s="40">
        <v>82.038958224995696</v>
      </c>
      <c r="FA519" s="40">
        <v>80.085586756803593</v>
      </c>
      <c r="FB519" s="40">
        <v>78.613321199514601</v>
      </c>
      <c r="FC519" s="40">
        <v>77.616137978852507</v>
      </c>
      <c r="FD519" s="40">
        <v>77.192104350840694</v>
      </c>
      <c r="FE519" s="40">
        <v>80.6949211301785</v>
      </c>
      <c r="FF519" s="40">
        <v>84.297018547408598</v>
      </c>
      <c r="FG519" s="40">
        <v>89.3114924596984</v>
      </c>
      <c r="FH519" s="40">
        <v>92.795415149939302</v>
      </c>
      <c r="FI519" s="40">
        <v>96.256023574276298</v>
      </c>
      <c r="FJ519" s="40">
        <v>99.680057202288097</v>
      </c>
      <c r="FK519" s="40">
        <v>101.700554688854</v>
      </c>
      <c r="FL519" s="40">
        <v>103.665583289998</v>
      </c>
      <c r="FM519" s="40">
        <v>104.598457271624</v>
      </c>
      <c r="FN519" s="40">
        <v>104.491939677587</v>
      </c>
      <c r="FO519" s="40">
        <v>103.440890968972</v>
      </c>
      <c r="FP519" s="40">
        <v>101.424813659213</v>
      </c>
      <c r="FQ519" s="40">
        <v>98.325533021320894</v>
      </c>
      <c r="FR519" s="40">
        <v>94.825533021320894</v>
      </c>
      <c r="FS519" s="40">
        <v>92.802218755416902</v>
      </c>
      <c r="FT519" s="40">
        <v>89.887025481019194</v>
      </c>
      <c r="FU519" s="40">
        <v>5.4461708157536003E-2</v>
      </c>
      <c r="FV519" s="40">
        <v>0</v>
      </c>
      <c r="FW519" s="40">
        <v>0</v>
      </c>
      <c r="FX519" s="41">
        <v>1</v>
      </c>
      <c r="FY519" s="22"/>
      <c r="FZ519" s="22"/>
    </row>
    <row r="520" spans="1:182" x14ac:dyDescent="0.2">
      <c r="A520" t="s">
        <v>42</v>
      </c>
      <c r="B520" t="s">
        <v>58</v>
      </c>
      <c r="C520" t="s">
        <v>3</v>
      </c>
      <c r="D520" t="s">
        <v>80</v>
      </c>
      <c r="E520" t="s">
        <v>77</v>
      </c>
      <c r="F520" s="22" t="s">
        <v>1</v>
      </c>
      <c r="G520" s="35">
        <v>43704</v>
      </c>
      <c r="H520" s="40">
        <v>7118</v>
      </c>
      <c r="I520" s="40">
        <v>10.681551593023899</v>
      </c>
      <c r="J520" s="40">
        <v>9.2340981595562805</v>
      </c>
      <c r="K520" s="40">
        <v>8.1820742436236706</v>
      </c>
      <c r="L520" s="40">
        <v>7.3916035456584899</v>
      </c>
      <c r="M520" s="40">
        <v>6.9553264072045504</v>
      </c>
      <c r="N520" s="40">
        <v>6.9399054160825902</v>
      </c>
      <c r="O520" s="40">
        <v>7.3762974639318903</v>
      </c>
      <c r="P520" s="40">
        <v>7.7141228878365196</v>
      </c>
      <c r="Q520" s="40">
        <v>8.0317427292097001</v>
      </c>
      <c r="R520" s="40">
        <v>8.7885854076254795</v>
      </c>
      <c r="S520" s="40">
        <v>9.9580877186995203</v>
      </c>
      <c r="T520" s="40">
        <v>11.5980238024797</v>
      </c>
      <c r="U520" s="40">
        <v>13.526615127552599</v>
      </c>
      <c r="V520" s="40">
        <v>15.484785813498</v>
      </c>
      <c r="W520" s="40">
        <v>17.258619392643801</v>
      </c>
      <c r="X520" s="40">
        <v>19.426922363505199</v>
      </c>
      <c r="Y520" s="40">
        <v>20.933084009311202</v>
      </c>
      <c r="Z520" s="40">
        <v>21.9144867014883</v>
      </c>
      <c r="AA520" s="40">
        <v>21.7149223670026</v>
      </c>
      <c r="AB520" s="40">
        <v>20.678988359244801</v>
      </c>
      <c r="AC520" s="40">
        <v>19.2028590195746</v>
      </c>
      <c r="AD520" s="40">
        <v>17.815714671580299</v>
      </c>
      <c r="AE520" s="40">
        <v>15.640109075301</v>
      </c>
      <c r="AF520" s="40">
        <v>13.0936916105577</v>
      </c>
      <c r="AG520" s="40">
        <v>-0.34893060184294999</v>
      </c>
      <c r="AH520" s="40">
        <v>-0.29930351003518801</v>
      </c>
      <c r="AI520" s="40">
        <v>-0.34613128415338801</v>
      </c>
      <c r="AJ520" s="40">
        <v>-0.23381522797765</v>
      </c>
      <c r="AK520" s="40">
        <v>-0.10310892159432999</v>
      </c>
      <c r="AL520" s="40">
        <v>-0.21296726706584601</v>
      </c>
      <c r="AM520" s="40">
        <v>-0.16388909542494801</v>
      </c>
      <c r="AN520" s="40">
        <v>-4.72297484703623E-2</v>
      </c>
      <c r="AO520" s="40">
        <v>-7.7598964140843205E-2</v>
      </c>
      <c r="AP520" s="40">
        <v>-0.161015312081076</v>
      </c>
      <c r="AQ520" s="40">
        <v>-0.37081156134987397</v>
      </c>
      <c r="AR520" s="40">
        <v>-0.122677662476617</v>
      </c>
      <c r="AS520" s="40">
        <v>-2.4981136208686201E-2</v>
      </c>
      <c r="AT520" s="40">
        <v>-4.1839190306323E-3</v>
      </c>
      <c r="AU520" s="40">
        <v>1.68075692774922</v>
      </c>
      <c r="AV520" s="40">
        <v>2.25657882994973</v>
      </c>
      <c r="AW520" s="40">
        <v>2.4052415256341901</v>
      </c>
      <c r="AX520" s="40">
        <v>2.6263339670051402</v>
      </c>
      <c r="AY520" s="40">
        <v>1.8519345322057901</v>
      </c>
      <c r="AZ520" s="40">
        <v>-0.85081763480463302</v>
      </c>
      <c r="BA520" s="40">
        <v>-1.13387032674648</v>
      </c>
      <c r="BB520" s="40">
        <v>-0.95905783388596499</v>
      </c>
      <c r="BC520" s="40">
        <v>-0.68308468104481501</v>
      </c>
      <c r="BD520" s="40">
        <v>-0.34739812554654997</v>
      </c>
      <c r="BE520" s="40">
        <v>-0.26300830720330198</v>
      </c>
      <c r="BF520" s="40">
        <v>-0.21776379652854699</v>
      </c>
      <c r="BG520" s="40">
        <v>-0.272572453783261</v>
      </c>
      <c r="BH520" s="40">
        <v>-0.17914900634650499</v>
      </c>
      <c r="BI520" s="40">
        <v>-4.8717541501272797E-2</v>
      </c>
      <c r="BJ520" s="40">
        <v>-0.14369781521887401</v>
      </c>
      <c r="BK520" s="40">
        <v>-0.105725907429615</v>
      </c>
      <c r="BL520" s="40">
        <v>1.9710983701229701E-2</v>
      </c>
      <c r="BM520" s="40">
        <v>-2.06601276726887E-2</v>
      </c>
      <c r="BN520" s="40">
        <v>-0.10603991342963399</v>
      </c>
      <c r="BO520" s="40">
        <v>-0.32464635177618101</v>
      </c>
      <c r="BP520" s="40">
        <v>-7.6014306075301005E-2</v>
      </c>
      <c r="BQ520" s="40">
        <v>2.04240851731908E-2</v>
      </c>
      <c r="BR520" s="40">
        <v>0.113073240521073</v>
      </c>
      <c r="BS520" s="40">
        <v>1.8413153344651301</v>
      </c>
      <c r="BT520" s="40">
        <v>2.4411175299971202</v>
      </c>
      <c r="BU520" s="40">
        <v>2.6145188308101899</v>
      </c>
      <c r="BV520" s="40">
        <v>2.8309511873273601</v>
      </c>
      <c r="BW520" s="40">
        <v>2.08391157565914</v>
      </c>
      <c r="BX520" s="40">
        <v>-0.622900785636611</v>
      </c>
      <c r="BY520" s="40">
        <v>-0.95096648035147002</v>
      </c>
      <c r="BZ520" s="40">
        <v>-0.75897088606159702</v>
      </c>
      <c r="CA520" s="40">
        <v>-0.53154705814904202</v>
      </c>
      <c r="CB520" s="40">
        <v>-0.246970055320339</v>
      </c>
      <c r="CC520" s="40">
        <v>-0.20349878767839299</v>
      </c>
      <c r="CD520" s="40">
        <v>-0.16128963934583199</v>
      </c>
      <c r="CE520" s="40">
        <v>-0.22162583194897101</v>
      </c>
      <c r="CF520" s="40">
        <v>-0.14128734777284599</v>
      </c>
      <c r="CG520" s="40">
        <v>-1.10462373396529E-2</v>
      </c>
      <c r="CH520" s="40">
        <v>-9.5722003883116205E-2</v>
      </c>
      <c r="CI520" s="40">
        <v>-6.5442260604824706E-2</v>
      </c>
      <c r="CJ520" s="40">
        <v>6.6073930883728094E-2</v>
      </c>
      <c r="CK520" s="40">
        <v>1.8775537014084E-2</v>
      </c>
      <c r="CL520" s="40">
        <v>-6.7964119793554198E-2</v>
      </c>
      <c r="CM520" s="40">
        <v>-0.292672468257136</v>
      </c>
      <c r="CN520" s="40">
        <v>-4.3695407580933397E-2</v>
      </c>
      <c r="CO520" s="40">
        <v>5.1871603185713697E-2</v>
      </c>
      <c r="CP520" s="40">
        <v>0.194285192029613</v>
      </c>
      <c r="CQ520" s="40">
        <v>1.9525175978523099</v>
      </c>
      <c r="CR520" s="40">
        <v>2.5689284714952301</v>
      </c>
      <c r="CS520" s="40">
        <v>2.7594636548598999</v>
      </c>
      <c r="CT520" s="40">
        <v>2.9726684508032299</v>
      </c>
      <c r="CU520" s="40">
        <v>2.2445781692902198</v>
      </c>
      <c r="CV520" s="40">
        <v>-0.46504627019910699</v>
      </c>
      <c r="CW520" s="40">
        <v>-0.824287833512795</v>
      </c>
      <c r="CX520" s="40">
        <v>-0.62039127551731299</v>
      </c>
      <c r="CY520" s="40">
        <v>-0.42659256215594898</v>
      </c>
      <c r="CZ520" s="40">
        <v>-0.177413879812686</v>
      </c>
      <c r="DA520" s="40">
        <v>-0.14398926815348501</v>
      </c>
      <c r="DB520" s="40">
        <v>-0.10481548216311801</v>
      </c>
      <c r="DC520" s="40">
        <v>-0.17067921011468101</v>
      </c>
      <c r="DD520" s="40">
        <v>-0.103425689199188</v>
      </c>
      <c r="DE520" s="40">
        <v>2.6625066821967101E-2</v>
      </c>
      <c r="DF520" s="40">
        <v>-4.7746192547358401E-2</v>
      </c>
      <c r="DG520" s="40">
        <v>-2.5158613780033999E-2</v>
      </c>
      <c r="DH520" s="40">
        <v>0.112436878066226</v>
      </c>
      <c r="DI520" s="40">
        <v>5.8211201700856703E-2</v>
      </c>
      <c r="DJ520" s="40">
        <v>-2.9888326157474499E-2</v>
      </c>
      <c r="DK520" s="40">
        <v>-0.26069858473809099</v>
      </c>
      <c r="DL520" s="40">
        <v>-1.13765090865659E-2</v>
      </c>
      <c r="DM520" s="40">
        <v>8.3319121198236604E-2</v>
      </c>
      <c r="DN520" s="40">
        <v>0.27549714353815302</v>
      </c>
      <c r="DO520" s="40">
        <v>2.0637198612394898</v>
      </c>
      <c r="DP520" s="40">
        <v>2.69673941299334</v>
      </c>
      <c r="DQ520" s="40">
        <v>2.9044084789096201</v>
      </c>
      <c r="DR520" s="40">
        <v>3.1143857142790998</v>
      </c>
      <c r="DS520" s="40">
        <v>2.4052447629213001</v>
      </c>
      <c r="DT520" s="40">
        <v>-0.30719175476160199</v>
      </c>
      <c r="DU520" s="40">
        <v>-0.69760918667411898</v>
      </c>
      <c r="DV520" s="40">
        <v>-0.48181166497302802</v>
      </c>
      <c r="DW520" s="40">
        <v>-0.32163806616285501</v>
      </c>
      <c r="DX520" s="40">
        <v>-0.107857704305033</v>
      </c>
      <c r="DY520" s="40">
        <v>-5.8066973513836898E-2</v>
      </c>
      <c r="DZ520" s="40">
        <v>-2.3275768656477101E-2</v>
      </c>
      <c r="EA520" s="40">
        <v>-9.7120379744552801E-2</v>
      </c>
      <c r="EB520" s="40">
        <v>-4.8759467568042503E-2</v>
      </c>
      <c r="EC520" s="40">
        <v>8.1016446915023702E-2</v>
      </c>
      <c r="ED520" s="40">
        <v>2.1523259299613798E-2</v>
      </c>
      <c r="EE520" s="40">
        <v>3.3004574215298399E-2</v>
      </c>
      <c r="EF520" s="40">
        <v>0.17937761023781801</v>
      </c>
      <c r="EG520" s="40">
        <v>0.115150038169011</v>
      </c>
      <c r="EH520" s="40">
        <v>2.50870724939679E-2</v>
      </c>
      <c r="EI520" s="40">
        <v>-0.21453337516439799</v>
      </c>
      <c r="EJ520" s="40">
        <v>3.52868473147505E-2</v>
      </c>
      <c r="EK520" s="40">
        <v>0.128724342580114</v>
      </c>
      <c r="EL520" s="40">
        <v>0.39275430308985798</v>
      </c>
      <c r="EM520" s="40">
        <v>2.2242782679554098</v>
      </c>
      <c r="EN520" s="40">
        <v>2.8812781130407199</v>
      </c>
      <c r="EO520" s="40">
        <v>3.1136857840856198</v>
      </c>
      <c r="EP520" s="40">
        <v>3.3190029346013299</v>
      </c>
      <c r="EQ520" s="40">
        <v>2.6372218063746602</v>
      </c>
      <c r="ER520" s="40">
        <v>-7.9274905593580899E-2</v>
      </c>
      <c r="ES520" s="40">
        <v>-0.51470534027911297</v>
      </c>
      <c r="ET520" s="40">
        <v>-0.28172471714865999</v>
      </c>
      <c r="EU520" s="40">
        <v>-0.17010044326708201</v>
      </c>
      <c r="EV520" s="40">
        <v>-7.4296340788228303E-3</v>
      </c>
      <c r="EW520" s="40">
        <v>87.840557989393602</v>
      </c>
      <c r="EX520" s="40">
        <v>85.805971869956196</v>
      </c>
      <c r="EY520" s="40">
        <v>83.898201521789304</v>
      </c>
      <c r="EZ520" s="40">
        <v>81.988125432326498</v>
      </c>
      <c r="FA520" s="40">
        <v>80.043463223426301</v>
      </c>
      <c r="FB520" s="40">
        <v>78.573437860272094</v>
      </c>
      <c r="FC520" s="40">
        <v>77.582660825455406</v>
      </c>
      <c r="FD520" s="40">
        <v>77.161056029513503</v>
      </c>
      <c r="FE520" s="40">
        <v>80.670278994696801</v>
      </c>
      <c r="FF520" s="40">
        <v>84.285566059488104</v>
      </c>
      <c r="FG520" s="40">
        <v>89.308623472446399</v>
      </c>
      <c r="FH520" s="40">
        <v>92.792483283375603</v>
      </c>
      <c r="FI520" s="40">
        <v>96.248674198754898</v>
      </c>
      <c r="FJ520" s="40">
        <v>99.670278994696801</v>
      </c>
      <c r="FK520" s="40">
        <v>101.688724925063</v>
      </c>
      <c r="FL520" s="40">
        <v>103.647221581739</v>
      </c>
      <c r="FM520" s="40">
        <v>104.57343786027199</v>
      </c>
      <c r="FN520" s="40">
        <v>104.455845054185</v>
      </c>
      <c r="FO520" s="40">
        <v>103.39820152178901</v>
      </c>
      <c r="FP520" s="40">
        <v>101.382061332718</v>
      </c>
      <c r="FQ520" s="40">
        <v>98.275997233110402</v>
      </c>
      <c r="FR520" s="40">
        <v>94.775997233110402</v>
      </c>
      <c r="FS520" s="40">
        <v>92.748328337560494</v>
      </c>
      <c r="FT520" s="40">
        <v>89.831335024210304</v>
      </c>
      <c r="FU520" s="40">
        <v>3.6774722831971203E-2</v>
      </c>
      <c r="FV520" s="40">
        <v>0</v>
      </c>
      <c r="FW520" s="40">
        <v>0</v>
      </c>
      <c r="FX520" s="41">
        <v>1</v>
      </c>
      <c r="FY520" s="22"/>
      <c r="FZ520" s="22"/>
    </row>
    <row r="521" spans="1:182" x14ac:dyDescent="0.2">
      <c r="A521" t="s">
        <v>42</v>
      </c>
      <c r="B521" t="s">
        <v>58</v>
      </c>
      <c r="C521" t="s">
        <v>3</v>
      </c>
      <c r="D521" t="s">
        <v>80</v>
      </c>
      <c r="E521" t="s">
        <v>77</v>
      </c>
      <c r="F521" s="22" t="s">
        <v>77</v>
      </c>
      <c r="G521" s="35">
        <v>43704</v>
      </c>
      <c r="H521" s="40">
        <v>5929</v>
      </c>
      <c r="I521" s="40">
        <v>9.1491728383965292</v>
      </c>
      <c r="J521" s="40">
        <v>7.92591879998814</v>
      </c>
      <c r="K521" s="40">
        <v>7.02741528199837</v>
      </c>
      <c r="L521" s="40">
        <v>6.3548066678594601</v>
      </c>
      <c r="M521" s="40">
        <v>5.9605365765405498</v>
      </c>
      <c r="N521" s="40">
        <v>5.8949656907505696</v>
      </c>
      <c r="O521" s="40">
        <v>6.2222850396148601</v>
      </c>
      <c r="P521" s="40">
        <v>6.4921855881549204</v>
      </c>
      <c r="Q521" s="40">
        <v>6.7631435842513898</v>
      </c>
      <c r="R521" s="40">
        <v>7.3818799753638498</v>
      </c>
      <c r="S521" s="40">
        <v>8.4136077527722293</v>
      </c>
      <c r="T521" s="40">
        <v>9.7818977723885805</v>
      </c>
      <c r="U521" s="40">
        <v>11.3769080633096</v>
      </c>
      <c r="V521" s="40">
        <v>13.032596637883</v>
      </c>
      <c r="W521" s="40">
        <v>14.5415811338334</v>
      </c>
      <c r="X521" s="40">
        <v>16.3359584613595</v>
      </c>
      <c r="Y521" s="40">
        <v>17.616749822780701</v>
      </c>
      <c r="Z521" s="40">
        <v>18.403473640885501</v>
      </c>
      <c r="AA521" s="40">
        <v>18.253498893758099</v>
      </c>
      <c r="AB521" s="40">
        <v>17.368630370552101</v>
      </c>
      <c r="AC521" s="40">
        <v>16.155904693796501</v>
      </c>
      <c r="AD521" s="40">
        <v>15.070746723733</v>
      </c>
      <c r="AE521" s="40">
        <v>13.294586913773299</v>
      </c>
      <c r="AF521" s="40">
        <v>11.168059199222901</v>
      </c>
      <c r="AG521" s="40">
        <v>-0.27289100364435698</v>
      </c>
      <c r="AH521" s="40">
        <v>-0.229804493769838</v>
      </c>
      <c r="AI521" s="40">
        <v>-0.28119161011133897</v>
      </c>
      <c r="AJ521" s="40">
        <v>-0.183321045609846</v>
      </c>
      <c r="AK521" s="40">
        <v>-9.08967008764692E-2</v>
      </c>
      <c r="AL521" s="40">
        <v>-0.18876769764298401</v>
      </c>
      <c r="AM521" s="40">
        <v>-0.191292237012614</v>
      </c>
      <c r="AN521" s="40">
        <v>-4.3554852920166698E-2</v>
      </c>
      <c r="AO521" s="40">
        <v>-4.8920265097420298E-2</v>
      </c>
      <c r="AP521" s="40">
        <v>-0.14273493959182401</v>
      </c>
      <c r="AQ521" s="40">
        <v>-0.31452322561186502</v>
      </c>
      <c r="AR521" s="40">
        <v>-0.140987249959104</v>
      </c>
      <c r="AS521" s="40">
        <v>1.7962689951359599E-2</v>
      </c>
      <c r="AT521" s="40">
        <v>-1.87123538580279E-2</v>
      </c>
      <c r="AU521" s="40">
        <v>1.15470609613166</v>
      </c>
      <c r="AV521" s="40">
        <v>1.62601574843906</v>
      </c>
      <c r="AW521" s="40">
        <v>1.77576843641542</v>
      </c>
      <c r="AX521" s="40">
        <v>1.94248657770888</v>
      </c>
      <c r="AY521" s="40">
        <v>1.47658340084116</v>
      </c>
      <c r="AZ521" s="40">
        <v>-0.31607478236384201</v>
      </c>
      <c r="BA521" s="40">
        <v>-0.64393445180290698</v>
      </c>
      <c r="BB521" s="40">
        <v>-0.63854469316776197</v>
      </c>
      <c r="BC521" s="40">
        <v>-0.47698093672924302</v>
      </c>
      <c r="BD521" s="40">
        <v>-0.24306683095529399</v>
      </c>
      <c r="BE521" s="40">
        <v>-0.20612386535162</v>
      </c>
      <c r="BF521" s="40">
        <v>-0.159129825593913</v>
      </c>
      <c r="BG521" s="40">
        <v>-0.21897276777077199</v>
      </c>
      <c r="BH521" s="40">
        <v>-0.13927514259493601</v>
      </c>
      <c r="BI521" s="40">
        <v>-4.4218557895291999E-2</v>
      </c>
      <c r="BJ521" s="40">
        <v>-0.12853315406766699</v>
      </c>
      <c r="BK521" s="40">
        <v>-0.13809209279457399</v>
      </c>
      <c r="BL521" s="40">
        <v>1.90957459401483E-2</v>
      </c>
      <c r="BM521" s="40">
        <v>5.2842719995695002E-3</v>
      </c>
      <c r="BN521" s="40">
        <v>-9.1521965566946598E-2</v>
      </c>
      <c r="BO521" s="40">
        <v>-0.270618343237992</v>
      </c>
      <c r="BP521" s="40">
        <v>-0.10223224227427399</v>
      </c>
      <c r="BQ521" s="40">
        <v>5.5721487069668299E-2</v>
      </c>
      <c r="BR521" s="40">
        <v>7.8985646475359897E-2</v>
      </c>
      <c r="BS521" s="40">
        <v>1.2843047191993</v>
      </c>
      <c r="BT521" s="40">
        <v>1.7789888463111001</v>
      </c>
      <c r="BU521" s="40">
        <v>1.92915749918444</v>
      </c>
      <c r="BV521" s="40">
        <v>2.09279289810486</v>
      </c>
      <c r="BW521" s="40">
        <v>1.66125498177971</v>
      </c>
      <c r="BX521" s="40">
        <v>-0.14519086514202401</v>
      </c>
      <c r="BY521" s="40">
        <v>-0.49545359525841498</v>
      </c>
      <c r="BZ521" s="40">
        <v>-0.46838162709944398</v>
      </c>
      <c r="CA521" s="40">
        <v>-0.34929937272365003</v>
      </c>
      <c r="CB521" s="40">
        <v>-0.14969480781229999</v>
      </c>
      <c r="CC521" s="40">
        <v>-0.159881148760803</v>
      </c>
      <c r="CD521" s="40">
        <v>-0.11018076570939001</v>
      </c>
      <c r="CE521" s="40">
        <v>-0.17588018710108999</v>
      </c>
      <c r="CF521" s="40">
        <v>-0.108769084342523</v>
      </c>
      <c r="CG521" s="40">
        <v>-1.18894182607567E-2</v>
      </c>
      <c r="CH521" s="40">
        <v>-8.6814892678086605E-2</v>
      </c>
      <c r="CI521" s="40">
        <v>-0.101245834971164</v>
      </c>
      <c r="CJ521" s="40">
        <v>6.2487359860160803E-2</v>
      </c>
      <c r="CK521" s="40">
        <v>4.2826169271287802E-2</v>
      </c>
      <c r="CL521" s="40">
        <v>-5.60520157658645E-2</v>
      </c>
      <c r="CM521" s="40">
        <v>-0.24020995545197399</v>
      </c>
      <c r="CN521" s="40">
        <v>-7.5390642009979095E-2</v>
      </c>
      <c r="CO521" s="40">
        <v>8.1873114930316807E-2</v>
      </c>
      <c r="CP521" s="40">
        <v>0.146650983891774</v>
      </c>
      <c r="CQ521" s="40">
        <v>1.3740643307435401</v>
      </c>
      <c r="CR521" s="40">
        <v>1.88493754789991</v>
      </c>
      <c r="CS521" s="40">
        <v>2.0353942967937502</v>
      </c>
      <c r="CT521" s="40">
        <v>2.1968945977374701</v>
      </c>
      <c r="CU521" s="40">
        <v>1.78915795617825</v>
      </c>
      <c r="CV521" s="40">
        <v>-2.6837184632747799E-2</v>
      </c>
      <c r="CW521" s="40">
        <v>-0.39261620632848199</v>
      </c>
      <c r="CX521" s="40">
        <v>-0.35052720590317399</v>
      </c>
      <c r="CY521" s="40">
        <v>-0.26086751044589801</v>
      </c>
      <c r="CZ521" s="40">
        <v>-8.5025629019858801E-2</v>
      </c>
      <c r="DA521" s="40">
        <v>-0.113638432169986</v>
      </c>
      <c r="DB521" s="40">
        <v>-6.1231705824867699E-2</v>
      </c>
      <c r="DC521" s="40">
        <v>-0.132787606431408</v>
      </c>
      <c r="DD521" s="40">
        <v>-7.8263026090110002E-2</v>
      </c>
      <c r="DE521" s="40">
        <v>2.0439721373778499E-2</v>
      </c>
      <c r="DF521" s="40">
        <v>-4.5096631288506599E-2</v>
      </c>
      <c r="DG521" s="40">
        <v>-6.4399577147754697E-2</v>
      </c>
      <c r="DH521" s="40">
        <v>0.105878973780173</v>
      </c>
      <c r="DI521" s="40">
        <v>8.0368066543006003E-2</v>
      </c>
      <c r="DJ521" s="40">
        <v>-2.0582065964782501E-2</v>
      </c>
      <c r="DK521" s="40">
        <v>-0.20980156766595701</v>
      </c>
      <c r="DL521" s="40">
        <v>-4.8549041745684099E-2</v>
      </c>
      <c r="DM521" s="40">
        <v>0.10802474279096499</v>
      </c>
      <c r="DN521" s="40">
        <v>0.21431632130818801</v>
      </c>
      <c r="DO521" s="40">
        <v>1.4638239422877899</v>
      </c>
      <c r="DP521" s="40">
        <v>1.9908862494887301</v>
      </c>
      <c r="DQ521" s="40">
        <v>2.1416310944030701</v>
      </c>
      <c r="DR521" s="40">
        <v>2.3009962973700899</v>
      </c>
      <c r="DS521" s="40">
        <v>1.9170609305767901</v>
      </c>
      <c r="DT521" s="40">
        <v>9.1516495876527895E-2</v>
      </c>
      <c r="DU521" s="40">
        <v>-0.28977881739854999</v>
      </c>
      <c r="DV521" s="40">
        <v>-0.232672784706905</v>
      </c>
      <c r="DW521" s="40">
        <v>-0.17243564816814699</v>
      </c>
      <c r="DX521" s="40">
        <v>-2.0356450227417101E-2</v>
      </c>
      <c r="DY521" s="40">
        <v>-4.6871293877248497E-2</v>
      </c>
      <c r="DZ521" s="40">
        <v>9.4429623510577394E-3</v>
      </c>
      <c r="EA521" s="40">
        <v>-7.0568764090841202E-2</v>
      </c>
      <c r="EB521" s="40">
        <v>-3.4217123075199397E-2</v>
      </c>
      <c r="EC521" s="40">
        <v>6.7117864354955703E-2</v>
      </c>
      <c r="ED521" s="40">
        <v>1.5137912286810801E-2</v>
      </c>
      <c r="EE521" s="40">
        <v>-1.1199432929714599E-2</v>
      </c>
      <c r="EF521" s="40">
        <v>0.16852957264048801</v>
      </c>
      <c r="EG521" s="40">
        <v>0.13457260363999601</v>
      </c>
      <c r="EH521" s="40">
        <v>3.0630908060094799E-2</v>
      </c>
      <c r="EI521" s="40">
        <v>-0.16589668529208401</v>
      </c>
      <c r="EJ521" s="40">
        <v>-9.7940340608539192E-3</v>
      </c>
      <c r="EK521" s="40">
        <v>0.14578353990927401</v>
      </c>
      <c r="EL521" s="40">
        <v>0.312014321641575</v>
      </c>
      <c r="EM521" s="40">
        <v>1.5934225653554299</v>
      </c>
      <c r="EN521" s="40">
        <v>2.1438593473607699</v>
      </c>
      <c r="EO521" s="40">
        <v>2.2950201571720799</v>
      </c>
      <c r="EP521" s="40">
        <v>2.4513026177660602</v>
      </c>
      <c r="EQ521" s="40">
        <v>2.10173251151534</v>
      </c>
      <c r="ER521" s="40">
        <v>0.262400413098346</v>
      </c>
      <c r="ES521" s="40">
        <v>-0.14129796085405799</v>
      </c>
      <c r="ET521" s="40">
        <v>-6.2509718638586398E-2</v>
      </c>
      <c r="EU521" s="40">
        <v>-4.47540841625539E-2</v>
      </c>
      <c r="EV521" s="40">
        <v>7.3015572915576601E-2</v>
      </c>
      <c r="EW521" s="40">
        <v>87.888958642468495</v>
      </c>
      <c r="EX521" s="40">
        <v>85.862705931590796</v>
      </c>
      <c r="EY521" s="40">
        <v>83.949454019708597</v>
      </c>
      <c r="EZ521" s="40">
        <v>82.032777841190097</v>
      </c>
      <c r="FA521" s="40">
        <v>80.081478522238697</v>
      </c>
      <c r="FB521" s="40">
        <v>78.609253129399207</v>
      </c>
      <c r="FC521" s="40">
        <v>77.6145797663889</v>
      </c>
      <c r="FD521" s="40">
        <v>77.189152684244604</v>
      </c>
      <c r="FE521" s="40">
        <v>80.694479321234297</v>
      </c>
      <c r="FF521" s="40">
        <v>84.298729216603903</v>
      </c>
      <c r="FG521" s="40">
        <v>89.316231023855707</v>
      </c>
      <c r="FH521" s="40">
        <v>92.800631586957394</v>
      </c>
      <c r="FI521" s="40">
        <v>96.260681809534702</v>
      </c>
      <c r="FJ521" s="40">
        <v>99.686108891678998</v>
      </c>
      <c r="FK521" s="40">
        <v>101.705132595214</v>
      </c>
      <c r="FL521" s="40">
        <v>103.66860708442699</v>
      </c>
      <c r="FM521" s="40">
        <v>104.60088269984399</v>
      </c>
      <c r="FN521" s="40">
        <v>104.493208537838</v>
      </c>
      <c r="FO521" s="40">
        <v>103.441083590153</v>
      </c>
      <c r="FP521" s="40">
        <v>101.425484153255</v>
      </c>
      <c r="FQ521" s="40">
        <v>98.326560894875001</v>
      </c>
      <c r="FR521" s="40">
        <v>94.826560894875001</v>
      </c>
      <c r="FS521" s="40">
        <v>92.802210554350694</v>
      </c>
      <c r="FT521" s="40">
        <v>89.883632005478802</v>
      </c>
      <c r="FU521" s="40">
        <v>3.4346766171700301E-2</v>
      </c>
      <c r="FV521" s="40">
        <v>0</v>
      </c>
      <c r="FW521" s="40">
        <v>0</v>
      </c>
      <c r="FX521" s="41">
        <v>1</v>
      </c>
      <c r="FY521" s="22"/>
      <c r="FZ521" s="22"/>
    </row>
    <row r="522" spans="1:182" x14ac:dyDescent="0.2">
      <c r="A522" t="s">
        <v>42</v>
      </c>
      <c r="B522" t="s">
        <v>58</v>
      </c>
      <c r="C522" t="s">
        <v>3</v>
      </c>
      <c r="D522" t="s">
        <v>80</v>
      </c>
      <c r="E522" t="s">
        <v>77</v>
      </c>
      <c r="F522" s="22" t="s">
        <v>78</v>
      </c>
      <c r="G522" s="35">
        <v>43704</v>
      </c>
      <c r="H522" s="40">
        <v>1189</v>
      </c>
      <c r="I522" s="40">
        <v>1.5024287983706801</v>
      </c>
      <c r="J522" s="40">
        <v>1.2816117180917701</v>
      </c>
      <c r="K522" s="40">
        <v>1.1275953976661299</v>
      </c>
      <c r="L522" s="40">
        <v>1.0130815801750099</v>
      </c>
      <c r="M522" s="40">
        <v>0.97284736942902705</v>
      </c>
      <c r="N522" s="40">
        <v>1.02615067228867</v>
      </c>
      <c r="O522" s="40">
        <v>1.1364224781608401</v>
      </c>
      <c r="P522" s="40">
        <v>1.20558187840701</v>
      </c>
      <c r="Q522" s="40">
        <v>1.2562904506959101</v>
      </c>
      <c r="R522" s="40">
        <v>1.39831628528969</v>
      </c>
      <c r="S522" s="40">
        <v>1.53898291064323</v>
      </c>
      <c r="T522" s="40">
        <v>1.8154943309765701</v>
      </c>
      <c r="U522" s="40">
        <v>2.1502481474436101</v>
      </c>
      <c r="V522" s="40">
        <v>2.4496806538865101</v>
      </c>
      <c r="W522" s="40">
        <v>2.7090422477968401</v>
      </c>
      <c r="X522" s="40">
        <v>3.0775489959538902</v>
      </c>
      <c r="Y522" s="40">
        <v>3.3069384801822301</v>
      </c>
      <c r="Z522" s="40">
        <v>3.5040240256783401</v>
      </c>
      <c r="AA522" s="40">
        <v>3.45604656459009</v>
      </c>
      <c r="AB522" s="40">
        <v>3.3059480878471001</v>
      </c>
      <c r="AC522" s="40">
        <v>3.0360659620617501</v>
      </c>
      <c r="AD522" s="40">
        <v>2.72138574570825</v>
      </c>
      <c r="AE522" s="40">
        <v>2.3163692742228799</v>
      </c>
      <c r="AF522" s="40">
        <v>1.89245732579929</v>
      </c>
      <c r="AG522" s="40">
        <v>-0.116711381366131</v>
      </c>
      <c r="AH522" s="40">
        <v>-0.11315836013946701</v>
      </c>
      <c r="AI522" s="40">
        <v>-0.10544579993181701</v>
      </c>
      <c r="AJ522" s="40">
        <v>-8.7015078535086499E-2</v>
      </c>
      <c r="AK522" s="40">
        <v>-4.6717016207267301E-2</v>
      </c>
      <c r="AL522" s="40">
        <v>-4.9085617837448497E-2</v>
      </c>
      <c r="AM522" s="40">
        <v>-9.2880142307577497E-4</v>
      </c>
      <c r="AN522" s="40">
        <v>-4.4260375388843802E-2</v>
      </c>
      <c r="AO522" s="40">
        <v>-6.2826820181298093E-2</v>
      </c>
      <c r="AP522" s="40">
        <v>-5.02109932263817E-2</v>
      </c>
      <c r="AQ522" s="40">
        <v>-9.0096757036259398E-2</v>
      </c>
      <c r="AR522" s="40">
        <v>1.1225481406473999E-2</v>
      </c>
      <c r="AS522" s="40">
        <v>-5.6255175278423497E-2</v>
      </c>
      <c r="AT522" s="40">
        <v>-1.23091401517603E-2</v>
      </c>
      <c r="AU522" s="40">
        <v>0.48475648659811699</v>
      </c>
      <c r="AV522" s="40">
        <v>0.56254051916562597</v>
      </c>
      <c r="AW522" s="40">
        <v>0.56568005313551695</v>
      </c>
      <c r="AX522" s="40">
        <v>0.649343907853835</v>
      </c>
      <c r="AY522" s="40">
        <v>0.34658037467654002</v>
      </c>
      <c r="AZ522" s="40">
        <v>-0.567500695967187</v>
      </c>
      <c r="BA522" s="40">
        <v>-0.54592485142019098</v>
      </c>
      <c r="BB522" s="40">
        <v>-0.38133601525654198</v>
      </c>
      <c r="BC522" s="40">
        <v>-0.26647007010126</v>
      </c>
      <c r="BD522" s="40">
        <v>-0.167921720625403</v>
      </c>
      <c r="BE522" s="40">
        <v>-9.1566481690151594E-2</v>
      </c>
      <c r="BF522" s="40">
        <v>-9.3103146321018099E-2</v>
      </c>
      <c r="BG522" s="40">
        <v>-8.5752389597223005E-2</v>
      </c>
      <c r="BH522" s="40">
        <v>-6.91825940634129E-2</v>
      </c>
      <c r="BI522" s="40">
        <v>-3.2480759451447301E-2</v>
      </c>
      <c r="BJ522" s="40">
        <v>-3.5962720265398797E-2</v>
      </c>
      <c r="BK522" s="40">
        <v>1.20239511915781E-2</v>
      </c>
      <c r="BL522" s="40">
        <v>-2.5744510205531399E-2</v>
      </c>
      <c r="BM522" s="40">
        <v>-4.7322165182645697E-2</v>
      </c>
      <c r="BN522" s="40">
        <v>-3.0673510009876798E-2</v>
      </c>
      <c r="BO522" s="40">
        <v>-7.2245758740688407E-2</v>
      </c>
      <c r="BP522" s="40">
        <v>2.5025454958072998E-2</v>
      </c>
      <c r="BQ522" s="40">
        <v>-4.2567258808776202E-2</v>
      </c>
      <c r="BR522" s="40">
        <v>2.11978382572331E-2</v>
      </c>
      <c r="BS522" s="40">
        <v>0.53318799994628396</v>
      </c>
      <c r="BT522" s="40">
        <v>0.62660701905177096</v>
      </c>
      <c r="BU522" s="40">
        <v>0.65087945308964701</v>
      </c>
      <c r="BV522" s="40">
        <v>0.71676310278689404</v>
      </c>
      <c r="BW522" s="40">
        <v>0.409108353167422</v>
      </c>
      <c r="BX522" s="40">
        <v>-0.49249260343551698</v>
      </c>
      <c r="BY522" s="40">
        <v>-0.48551736063893802</v>
      </c>
      <c r="BZ522" s="40">
        <v>-0.32731117313081898</v>
      </c>
      <c r="CA522" s="40">
        <v>-0.22241871809588001</v>
      </c>
      <c r="CB522" s="40">
        <v>-0.13886916560833501</v>
      </c>
      <c r="CC522" s="40">
        <v>-7.41512007727229E-2</v>
      </c>
      <c r="CD522" s="40">
        <v>-7.9212966323957495E-2</v>
      </c>
      <c r="CE522" s="40">
        <v>-7.2112793590929203E-2</v>
      </c>
      <c r="CF522" s="40">
        <v>-5.6831869640894699E-2</v>
      </c>
      <c r="CG522" s="40">
        <v>-2.26207713898487E-2</v>
      </c>
      <c r="CH522" s="40">
        <v>-2.6873841382886701E-2</v>
      </c>
      <c r="CI522" s="40">
        <v>2.0994988194905299E-2</v>
      </c>
      <c r="CJ522" s="40">
        <v>-1.29204783838944E-2</v>
      </c>
      <c r="CK522" s="40">
        <v>-3.6583688361944797E-2</v>
      </c>
      <c r="CL522" s="40">
        <v>-1.7141908650575102E-2</v>
      </c>
      <c r="CM522" s="40">
        <v>-5.9882211700137099E-2</v>
      </c>
      <c r="CN522" s="40">
        <v>3.4583274601464702E-2</v>
      </c>
      <c r="CO522" s="40">
        <v>-3.3087049558988203E-2</v>
      </c>
      <c r="CP522" s="40">
        <v>4.4404669431997799E-2</v>
      </c>
      <c r="CQ522" s="40">
        <v>0.56673151855575599</v>
      </c>
      <c r="CR522" s="40">
        <v>0.67097928170905696</v>
      </c>
      <c r="CS522" s="40">
        <v>0.70988829795749897</v>
      </c>
      <c r="CT522" s="40">
        <v>0.763457431820458</v>
      </c>
      <c r="CU522" s="40">
        <v>0.452415040593099</v>
      </c>
      <c r="CV522" s="40">
        <v>-0.44054222704298601</v>
      </c>
      <c r="CW522" s="40">
        <v>-0.44367931654137099</v>
      </c>
      <c r="CX522" s="40">
        <v>-0.28989373204880098</v>
      </c>
      <c r="CY522" s="40">
        <v>-0.19190888588926799</v>
      </c>
      <c r="CZ522" s="40">
        <v>-0.118747454505442</v>
      </c>
      <c r="DA522" s="40">
        <v>-5.6735919855294199E-2</v>
      </c>
      <c r="DB522" s="40">
        <v>-6.5322786326896795E-2</v>
      </c>
      <c r="DC522" s="40">
        <v>-5.84731975846354E-2</v>
      </c>
      <c r="DD522" s="40">
        <v>-4.4481145218376601E-2</v>
      </c>
      <c r="DE522" s="40">
        <v>-1.27607833282501E-2</v>
      </c>
      <c r="DF522" s="40">
        <v>-1.7784962500374701E-2</v>
      </c>
      <c r="DG522" s="40">
        <v>2.99660251982325E-2</v>
      </c>
      <c r="DH522" s="40">
        <v>-9.6446562257482399E-5</v>
      </c>
      <c r="DI522" s="40">
        <v>-2.58452115412439E-2</v>
      </c>
      <c r="DJ522" s="40">
        <v>-3.61030729127343E-3</v>
      </c>
      <c r="DK522" s="40">
        <v>-4.7518664659585798E-2</v>
      </c>
      <c r="DL522" s="40">
        <v>4.4141094244856301E-2</v>
      </c>
      <c r="DM522" s="40">
        <v>-2.36068403092001E-2</v>
      </c>
      <c r="DN522" s="40">
        <v>6.7611500606762506E-2</v>
      </c>
      <c r="DO522" s="40">
        <v>0.60027503716522801</v>
      </c>
      <c r="DP522" s="40">
        <v>0.71535154436634196</v>
      </c>
      <c r="DQ522" s="40">
        <v>0.76889714282535104</v>
      </c>
      <c r="DR522" s="40">
        <v>0.81015176085402096</v>
      </c>
      <c r="DS522" s="40">
        <v>0.49572172801877701</v>
      </c>
      <c r="DT522" s="40">
        <v>-0.38859185065045498</v>
      </c>
      <c r="DU522" s="40">
        <v>-0.40184127244380402</v>
      </c>
      <c r="DV522" s="40">
        <v>-0.25247629096678298</v>
      </c>
      <c r="DW522" s="40">
        <v>-0.161399053682655</v>
      </c>
      <c r="DX522" s="40">
        <v>-9.8625743402548205E-2</v>
      </c>
      <c r="DY522" s="40">
        <v>-3.1591020179315199E-2</v>
      </c>
      <c r="DZ522" s="40">
        <v>-4.5267572508448303E-2</v>
      </c>
      <c r="EA522" s="40">
        <v>-3.87797872500419E-2</v>
      </c>
      <c r="EB522" s="40">
        <v>-2.6648660746702899E-2</v>
      </c>
      <c r="EC522" s="40">
        <v>1.4754734275698499E-3</v>
      </c>
      <c r="ED522" s="40">
        <v>-4.6620649283249504E-3</v>
      </c>
      <c r="EE522" s="40">
        <v>4.2918777812886298E-2</v>
      </c>
      <c r="EF522" s="40">
        <v>1.8419418621054898E-2</v>
      </c>
      <c r="EG522" s="40">
        <v>-1.03405565425914E-2</v>
      </c>
      <c r="EH522" s="40">
        <v>1.5927175925231501E-2</v>
      </c>
      <c r="EI522" s="40">
        <v>-2.96676663640148E-2</v>
      </c>
      <c r="EJ522" s="40">
        <v>5.7941067796455401E-2</v>
      </c>
      <c r="EK522" s="40">
        <v>-9.9189238395527794E-3</v>
      </c>
      <c r="EL522" s="40">
        <v>0.101118479015756</v>
      </c>
      <c r="EM522" s="40">
        <v>0.64870655051339399</v>
      </c>
      <c r="EN522" s="40">
        <v>0.77941804425248695</v>
      </c>
      <c r="EO522" s="40">
        <v>0.85409654277948099</v>
      </c>
      <c r="EP522" s="40">
        <v>0.87757095578708</v>
      </c>
      <c r="EQ522" s="40">
        <v>0.55824970650965799</v>
      </c>
      <c r="ER522" s="40">
        <v>-0.31358375811878397</v>
      </c>
      <c r="ES522" s="40">
        <v>-0.34143378166255101</v>
      </c>
      <c r="ET522" s="40">
        <v>-0.19845144884106</v>
      </c>
      <c r="EU522" s="40">
        <v>-0.117347701677275</v>
      </c>
      <c r="EV522" s="40">
        <v>-6.9573188385480197E-2</v>
      </c>
      <c r="EW522" s="40">
        <v>87.803867403314896</v>
      </c>
      <c r="EX522" s="40">
        <v>85.737569060773495</v>
      </c>
      <c r="EY522" s="40">
        <v>83.828310731625606</v>
      </c>
      <c r="EZ522" s="40">
        <v>81.923237903900898</v>
      </c>
      <c r="FA522" s="40">
        <v>79.9948936882639</v>
      </c>
      <c r="FB522" s="40">
        <v>78.526536079022307</v>
      </c>
      <c r="FC522" s="40">
        <v>77.552821027959197</v>
      </c>
      <c r="FD522" s="40">
        <v>77.125648752720593</v>
      </c>
      <c r="FE522" s="40">
        <v>80.651933701657498</v>
      </c>
      <c r="FF522" s="40">
        <v>84.2868742675373</v>
      </c>
      <c r="FG522" s="40">
        <v>89.331073162564905</v>
      </c>
      <c r="FH522" s="40">
        <v>92.8173447178972</v>
      </c>
      <c r="FI522" s="40">
        <v>96.267788381048007</v>
      </c>
      <c r="FJ522" s="40">
        <v>99.694960656286597</v>
      </c>
      <c r="FK522" s="40">
        <v>101.70450359953099</v>
      </c>
      <c r="FL522" s="40">
        <v>103.65076176125901</v>
      </c>
      <c r="FM522" s="40">
        <v>104.56956303365099</v>
      </c>
      <c r="FN522" s="40">
        <v>104.438807969195</v>
      </c>
      <c r="FO522" s="40">
        <v>103.371337686255</v>
      </c>
      <c r="FP522" s="40">
        <v>101.357609241587</v>
      </c>
      <c r="FQ522" s="40">
        <v>98.248953624644201</v>
      </c>
      <c r="FR522" s="40">
        <v>94.748953624644201</v>
      </c>
      <c r="FS522" s="40">
        <v>92.7131257324627</v>
      </c>
      <c r="FT522" s="40">
        <v>89.777582454378006</v>
      </c>
      <c r="FU522" s="40">
        <v>7.2789478408399097E-2</v>
      </c>
      <c r="FV522" s="40">
        <v>0</v>
      </c>
      <c r="FW522" s="40">
        <v>0</v>
      </c>
      <c r="FX522" s="41">
        <v>1</v>
      </c>
      <c r="FY522" s="22"/>
      <c r="FZ522" s="22"/>
    </row>
    <row r="523" spans="1:182" x14ac:dyDescent="0.2">
      <c r="A523" t="s">
        <v>42</v>
      </c>
      <c r="B523" t="s">
        <v>58</v>
      </c>
      <c r="C523" t="s">
        <v>3</v>
      </c>
      <c r="D523" t="s">
        <v>80</v>
      </c>
      <c r="E523" t="s">
        <v>78</v>
      </c>
      <c r="F523" s="22" t="s">
        <v>1</v>
      </c>
      <c r="G523" s="35">
        <v>43704</v>
      </c>
      <c r="H523" s="40">
        <v>7507</v>
      </c>
      <c r="I523" s="40">
        <v>10.153326516944301</v>
      </c>
      <c r="J523" s="40">
        <v>8.7088737942052905</v>
      </c>
      <c r="K523" s="40">
        <v>7.5870651383936298</v>
      </c>
      <c r="L523" s="40">
        <v>6.82495652591812</v>
      </c>
      <c r="M523" s="40">
        <v>6.3017156330853004</v>
      </c>
      <c r="N523" s="40">
        <v>5.9907512267232903</v>
      </c>
      <c r="O523" s="40">
        <v>6.0149094622718202</v>
      </c>
      <c r="P523" s="40">
        <v>6.3272223364618299</v>
      </c>
      <c r="Q523" s="40">
        <v>6.9300660133658596</v>
      </c>
      <c r="R523" s="40">
        <v>8.0790647850449098</v>
      </c>
      <c r="S523" s="40">
        <v>9.7823693783898396</v>
      </c>
      <c r="T523" s="40">
        <v>11.8034642072086</v>
      </c>
      <c r="U523" s="40">
        <v>13.981914247706101</v>
      </c>
      <c r="V523" s="40">
        <v>16.0328192350044</v>
      </c>
      <c r="W523" s="40">
        <v>17.949792362397101</v>
      </c>
      <c r="X523" s="40">
        <v>19.6556293923609</v>
      </c>
      <c r="Y523" s="40">
        <v>20.8699977943173</v>
      </c>
      <c r="Z523" s="40">
        <v>21.341311210065399</v>
      </c>
      <c r="AA523" s="40">
        <v>20.9357863309686</v>
      </c>
      <c r="AB523" s="40">
        <v>19.711772946064201</v>
      </c>
      <c r="AC523" s="40">
        <v>18.381209188472798</v>
      </c>
      <c r="AD523" s="40">
        <v>16.968755566498899</v>
      </c>
      <c r="AE523" s="40">
        <v>14.8582006532392</v>
      </c>
      <c r="AF523" s="40">
        <v>12.4357291519605</v>
      </c>
      <c r="AG523" s="40">
        <v>-0.294468309685051</v>
      </c>
      <c r="AH523" s="40">
        <v>-0.23361600186228601</v>
      </c>
      <c r="AI523" s="40">
        <v>-0.21029030703083501</v>
      </c>
      <c r="AJ523" s="40">
        <v>-0.21375594808769499</v>
      </c>
      <c r="AK523" s="40">
        <v>-6.0879210330169797E-2</v>
      </c>
      <c r="AL523" s="40">
        <v>-4.7113731089970301E-2</v>
      </c>
      <c r="AM523" s="40">
        <v>-8.2782560844736897E-2</v>
      </c>
      <c r="AN523" s="40">
        <v>5.3415301790113202E-2</v>
      </c>
      <c r="AO523" s="40">
        <v>1.8955476172659799E-2</v>
      </c>
      <c r="AP523" s="40">
        <v>2.82103653736238E-2</v>
      </c>
      <c r="AQ523" s="40">
        <v>-5.9692506039739399E-2</v>
      </c>
      <c r="AR523" s="40">
        <v>-5.62046795254489E-2</v>
      </c>
      <c r="AS523" s="40">
        <v>-4.1642246389961599E-2</v>
      </c>
      <c r="AT523" s="40">
        <v>7.4340559996543404E-3</v>
      </c>
      <c r="AU523" s="40">
        <v>0.93684224282650397</v>
      </c>
      <c r="AV523" s="40">
        <v>1.20592351796681</v>
      </c>
      <c r="AW523" s="40">
        <v>1.31817784811184</v>
      </c>
      <c r="AX523" s="40">
        <v>1.18005784830078</v>
      </c>
      <c r="AY523" s="40">
        <v>0.58516614163360603</v>
      </c>
      <c r="AZ523" s="40">
        <v>-0.71885851146154101</v>
      </c>
      <c r="BA523" s="40">
        <v>-0.71621994577343695</v>
      </c>
      <c r="BB523" s="40">
        <v>-0.64036279265062301</v>
      </c>
      <c r="BC523" s="40">
        <v>-0.54673969269283496</v>
      </c>
      <c r="BD523" s="40">
        <v>-0.20714003975621301</v>
      </c>
      <c r="BE523" s="40">
        <v>-0.198959156094805</v>
      </c>
      <c r="BF523" s="40">
        <v>-0.14612604435414001</v>
      </c>
      <c r="BG523" s="40">
        <v>-0.13875813175991</v>
      </c>
      <c r="BH523" s="40">
        <v>-0.136984549610664</v>
      </c>
      <c r="BI523" s="40">
        <v>-5.5021518295728898E-3</v>
      </c>
      <c r="BJ523" s="40">
        <v>1.35144194996257E-2</v>
      </c>
      <c r="BK523" s="40">
        <v>-2.4735072717989699E-2</v>
      </c>
      <c r="BL523" s="40">
        <v>0.10251224123793801</v>
      </c>
      <c r="BM523" s="40">
        <v>6.4873515641830595E-2</v>
      </c>
      <c r="BN523" s="40">
        <v>6.4168555607028804E-2</v>
      </c>
      <c r="BO523" s="40">
        <v>-1.8209120649282099E-2</v>
      </c>
      <c r="BP523" s="40">
        <v>-2.71668205826049E-2</v>
      </c>
      <c r="BQ523" s="40">
        <v>-1.26092123645521E-2</v>
      </c>
      <c r="BR523" s="40">
        <v>9.1301584000187605E-2</v>
      </c>
      <c r="BS523" s="40">
        <v>1.0540959801815999</v>
      </c>
      <c r="BT523" s="40">
        <v>1.3149843255350899</v>
      </c>
      <c r="BU523" s="40">
        <v>1.42674476357214</v>
      </c>
      <c r="BV523" s="40">
        <v>1.30456272578701</v>
      </c>
      <c r="BW523" s="40">
        <v>0.72393407237087304</v>
      </c>
      <c r="BX523" s="40">
        <v>-0.60282388892876704</v>
      </c>
      <c r="BY523" s="40">
        <v>-0.60059927989043704</v>
      </c>
      <c r="BZ523" s="40">
        <v>-0.490157356006025</v>
      </c>
      <c r="CA523" s="40">
        <v>-0.39283076036683201</v>
      </c>
      <c r="CB523" s="40">
        <v>-0.106336302786964</v>
      </c>
      <c r="CC523" s="40">
        <v>-0.13280980726487299</v>
      </c>
      <c r="CD523" s="40">
        <v>-8.5530766302034295E-2</v>
      </c>
      <c r="CE523" s="40">
        <v>-8.9215165073589703E-2</v>
      </c>
      <c r="CF523" s="40">
        <v>-8.3812912891882196E-2</v>
      </c>
      <c r="CG523" s="40">
        <v>3.2851830194466802E-2</v>
      </c>
      <c r="CH523" s="40">
        <v>5.5505291908261797E-2</v>
      </c>
      <c r="CI523" s="40">
        <v>1.54684407302719E-2</v>
      </c>
      <c r="CJ523" s="40">
        <v>0.136516631936966</v>
      </c>
      <c r="CK523" s="40">
        <v>9.6676209899430807E-2</v>
      </c>
      <c r="CL523" s="40">
        <v>8.9073088624327806E-2</v>
      </c>
      <c r="CM523" s="40">
        <v>1.0522145702555E-2</v>
      </c>
      <c r="CN523" s="40">
        <v>-7.0552879359505596E-3</v>
      </c>
      <c r="CO523" s="40">
        <v>7.4989785589849997E-3</v>
      </c>
      <c r="CP523" s="40">
        <v>0.14938797841022</v>
      </c>
      <c r="CQ523" s="40">
        <v>1.1353055614872001</v>
      </c>
      <c r="CR523" s="40">
        <v>1.39051950862822</v>
      </c>
      <c r="CS523" s="40">
        <v>1.5019378784958</v>
      </c>
      <c r="CT523" s="40">
        <v>1.39079442465849</v>
      </c>
      <c r="CU523" s="40">
        <v>0.82004431847491599</v>
      </c>
      <c r="CV523" s="40">
        <v>-0.52245866283536202</v>
      </c>
      <c r="CW523" s="40">
        <v>-0.52052075891164196</v>
      </c>
      <c r="CX523" s="40">
        <v>-0.386125528152296</v>
      </c>
      <c r="CY523" s="40">
        <v>-0.28623390268601001</v>
      </c>
      <c r="CZ523" s="40">
        <v>-3.6519941637464699E-2</v>
      </c>
      <c r="DA523" s="40">
        <v>-6.6660458434940797E-2</v>
      </c>
      <c r="DB523" s="40">
        <v>-2.4935488249928299E-2</v>
      </c>
      <c r="DC523" s="40">
        <v>-3.9672198387269098E-2</v>
      </c>
      <c r="DD523" s="40">
        <v>-3.06412761731008E-2</v>
      </c>
      <c r="DE523" s="40">
        <v>7.1205812218506498E-2</v>
      </c>
      <c r="DF523" s="40">
        <v>9.7496164316897893E-2</v>
      </c>
      <c r="DG523" s="40">
        <v>5.56719541785336E-2</v>
      </c>
      <c r="DH523" s="40">
        <v>0.170521022635995</v>
      </c>
      <c r="DI523" s="40">
        <v>0.128478904157031</v>
      </c>
      <c r="DJ523" s="40">
        <v>0.113977621641627</v>
      </c>
      <c r="DK523" s="40">
        <v>3.9253412054391999E-2</v>
      </c>
      <c r="DL523" s="40">
        <v>1.3056244710703701E-2</v>
      </c>
      <c r="DM523" s="40">
        <v>2.76071694825221E-2</v>
      </c>
      <c r="DN523" s="40">
        <v>0.207474372820252</v>
      </c>
      <c r="DO523" s="40">
        <v>1.2165151427928</v>
      </c>
      <c r="DP523" s="40">
        <v>1.46605469172134</v>
      </c>
      <c r="DQ523" s="40">
        <v>1.5771309934194599</v>
      </c>
      <c r="DR523" s="40">
        <v>1.47702612352998</v>
      </c>
      <c r="DS523" s="40">
        <v>0.91615456457895905</v>
      </c>
      <c r="DT523" s="40">
        <v>-0.442093436741956</v>
      </c>
      <c r="DU523" s="40">
        <v>-0.44044223793284598</v>
      </c>
      <c r="DV523" s="40">
        <v>-0.28209370029856701</v>
      </c>
      <c r="DW523" s="40">
        <v>-0.17963704500518801</v>
      </c>
      <c r="DX523" s="40">
        <v>3.3296419512034499E-2</v>
      </c>
      <c r="DY523" s="40">
        <v>2.8848695155305401E-2</v>
      </c>
      <c r="DZ523" s="40">
        <v>6.2554469258217199E-2</v>
      </c>
      <c r="EA523" s="40">
        <v>3.18599768836553E-2</v>
      </c>
      <c r="EB523" s="40">
        <v>4.61301223039303E-2</v>
      </c>
      <c r="EC523" s="40">
        <v>0.12658287071910301</v>
      </c>
      <c r="ED523" s="40">
        <v>0.15812431490649401</v>
      </c>
      <c r="EE523" s="40">
        <v>0.113719442305281</v>
      </c>
      <c r="EF523" s="40">
        <v>0.21961796208381901</v>
      </c>
      <c r="EG523" s="40">
        <v>0.17439694362620201</v>
      </c>
      <c r="EH523" s="40">
        <v>0.14993581187503199</v>
      </c>
      <c r="EI523" s="40">
        <v>8.0736797444849295E-2</v>
      </c>
      <c r="EJ523" s="40">
        <v>4.20941036535478E-2</v>
      </c>
      <c r="EK523" s="40">
        <v>5.66402035079316E-2</v>
      </c>
      <c r="EL523" s="40">
        <v>0.29134190082078498</v>
      </c>
      <c r="EM523" s="40">
        <v>1.3337688801479</v>
      </c>
      <c r="EN523" s="40">
        <v>1.5751154992896199</v>
      </c>
      <c r="EO523" s="40">
        <v>1.6856979088797599</v>
      </c>
      <c r="EP523" s="40">
        <v>1.60153100101621</v>
      </c>
      <c r="EQ523" s="40">
        <v>1.0549224953162299</v>
      </c>
      <c r="ER523" s="40">
        <v>-0.32605881420918198</v>
      </c>
      <c r="ES523" s="40">
        <v>-0.32482157204984702</v>
      </c>
      <c r="ET523" s="40">
        <v>-0.131888263653969</v>
      </c>
      <c r="EU523" s="40">
        <v>-2.5728112679184199E-2</v>
      </c>
      <c r="EV523" s="40">
        <v>0.13410015648128401</v>
      </c>
      <c r="EW523" s="40">
        <v>87.915605594931904</v>
      </c>
      <c r="EX523" s="40">
        <v>85.944772000250893</v>
      </c>
      <c r="EY523" s="40">
        <v>84.039798030483595</v>
      </c>
      <c r="EZ523" s="40">
        <v>82.119488176629204</v>
      </c>
      <c r="FA523" s="40">
        <v>80.141943172552203</v>
      </c>
      <c r="FB523" s="40">
        <v>78.668506554600796</v>
      </c>
      <c r="FC523" s="40">
        <v>77.643448535407401</v>
      </c>
      <c r="FD523" s="40">
        <v>77.232860816659397</v>
      </c>
      <c r="FE523" s="40">
        <v>80.707802797466002</v>
      </c>
      <c r="FF523" s="40">
        <v>84.283384557486002</v>
      </c>
      <c r="FG523" s="40">
        <v>89.2639402872734</v>
      </c>
      <c r="FH523" s="40">
        <v>92.742990654205599</v>
      </c>
      <c r="FI523" s="40">
        <v>96.210813523176299</v>
      </c>
      <c r="FJ523" s="40">
        <v>99.621401241924403</v>
      </c>
      <c r="FK523" s="40">
        <v>101.657686759079</v>
      </c>
      <c r="FL523" s="40">
        <v>103.64084551213701</v>
      </c>
      <c r="FM523" s="40">
        <v>104.582104999059</v>
      </c>
      <c r="FN523" s="40">
        <v>104.491187354952</v>
      </c>
      <c r="FO523" s="40">
        <v>103.453396474942</v>
      </c>
      <c r="FP523" s="40">
        <v>101.432446841874</v>
      </c>
      <c r="FQ523" s="40">
        <v>98.331807062660701</v>
      </c>
      <c r="FR523" s="40">
        <v>94.831807062660701</v>
      </c>
      <c r="FS523" s="40">
        <v>92.820579564699202</v>
      </c>
      <c r="FT523" s="40">
        <v>89.940663614125299</v>
      </c>
      <c r="FU523" s="40">
        <v>2.1047196491777401E-2</v>
      </c>
      <c r="FV523" s="40">
        <v>0</v>
      </c>
      <c r="FW523" s="40">
        <v>0</v>
      </c>
      <c r="FX523" s="41">
        <v>1</v>
      </c>
      <c r="FY523" s="22"/>
      <c r="FZ523" s="22"/>
    </row>
    <row r="524" spans="1:182" x14ac:dyDescent="0.2">
      <c r="A524" t="s">
        <v>42</v>
      </c>
      <c r="B524" t="s">
        <v>58</v>
      </c>
      <c r="C524" t="s">
        <v>3</v>
      </c>
      <c r="D524" t="s">
        <v>80</v>
      </c>
      <c r="E524" t="s">
        <v>78</v>
      </c>
      <c r="F524" s="22" t="s">
        <v>77</v>
      </c>
      <c r="G524" s="35">
        <v>43704</v>
      </c>
      <c r="H524" s="40">
        <v>6357</v>
      </c>
      <c r="I524" s="40">
        <v>8.7729354748961299</v>
      </c>
      <c r="J524" s="40">
        <v>7.5136170308997299</v>
      </c>
      <c r="K524" s="40">
        <v>6.5442149092280504</v>
      </c>
      <c r="L524" s="40">
        <v>5.8972958204024897</v>
      </c>
      <c r="M524" s="40">
        <v>5.4518308021589403</v>
      </c>
      <c r="N524" s="40">
        <v>5.1720205040419298</v>
      </c>
      <c r="O524" s="40">
        <v>5.1758258568899898</v>
      </c>
      <c r="P524" s="40">
        <v>5.4443472612039798</v>
      </c>
      <c r="Q524" s="40">
        <v>5.9316518794198396</v>
      </c>
      <c r="R524" s="40">
        <v>6.9112891954443496</v>
      </c>
      <c r="S524" s="40">
        <v>8.3681262299750401</v>
      </c>
      <c r="T524" s="40">
        <v>10.074258267274701</v>
      </c>
      <c r="U524" s="40">
        <v>11.8752007522006</v>
      </c>
      <c r="V524" s="40">
        <v>13.577827060142299</v>
      </c>
      <c r="W524" s="40">
        <v>15.1721185981537</v>
      </c>
      <c r="X524" s="40">
        <v>16.573309094048099</v>
      </c>
      <c r="Y524" s="40">
        <v>17.585256407460399</v>
      </c>
      <c r="Z524" s="40">
        <v>18.010503627938999</v>
      </c>
      <c r="AA524" s="40">
        <v>17.690543219792101</v>
      </c>
      <c r="AB524" s="40">
        <v>16.6921074065508</v>
      </c>
      <c r="AC524" s="40">
        <v>15.6120743638707</v>
      </c>
      <c r="AD524" s="40">
        <v>14.473282910846899</v>
      </c>
      <c r="AE524" s="40">
        <v>12.7318362214828</v>
      </c>
      <c r="AF524" s="40">
        <v>10.7183223705094</v>
      </c>
      <c r="AG524" s="40">
        <v>-0.237778012932708</v>
      </c>
      <c r="AH524" s="40">
        <v>-0.22567211155904801</v>
      </c>
      <c r="AI524" s="40">
        <v>-0.23118971272630201</v>
      </c>
      <c r="AJ524" s="40">
        <v>-0.17895311217673901</v>
      </c>
      <c r="AK524" s="40">
        <v>-4.64034670472823E-2</v>
      </c>
      <c r="AL524" s="40">
        <v>-4.3302879125486103E-2</v>
      </c>
      <c r="AM524" s="40">
        <v>-6.6386064591826097E-2</v>
      </c>
      <c r="AN524" s="40">
        <v>4.5068411518554903E-2</v>
      </c>
      <c r="AO524" s="40">
        <v>-6.4080883590479001E-3</v>
      </c>
      <c r="AP524" s="40">
        <v>-1.9890680797236601E-2</v>
      </c>
      <c r="AQ524" s="40">
        <v>-6.0750486245727597E-2</v>
      </c>
      <c r="AR524" s="40">
        <v>-4.6303209468143397E-2</v>
      </c>
      <c r="AS524" s="40">
        <v>-5.2410746511457398E-2</v>
      </c>
      <c r="AT524" s="40">
        <v>1.17677569142086E-2</v>
      </c>
      <c r="AU524" s="40">
        <v>0.412553584411255</v>
      </c>
      <c r="AV524" s="40">
        <v>0.57466485212257701</v>
      </c>
      <c r="AW524" s="40">
        <v>0.61533355791816202</v>
      </c>
      <c r="AX524" s="40">
        <v>0.58749184338660698</v>
      </c>
      <c r="AY524" s="40">
        <v>0.40863115616224599</v>
      </c>
      <c r="AZ524" s="40">
        <v>-0.34833940566967803</v>
      </c>
      <c r="BA524" s="40">
        <v>-0.43669335414905902</v>
      </c>
      <c r="BB524" s="40">
        <v>-0.47089445796979901</v>
      </c>
      <c r="BC524" s="40">
        <v>-0.42013737668114198</v>
      </c>
      <c r="BD524" s="40">
        <v>-0.18080250128450601</v>
      </c>
      <c r="BE524" s="40">
        <v>-0.150415305290757</v>
      </c>
      <c r="BF524" s="40">
        <v>-0.144300338236557</v>
      </c>
      <c r="BG524" s="40">
        <v>-0.16404102097279699</v>
      </c>
      <c r="BH524" s="40">
        <v>-0.107106126849464</v>
      </c>
      <c r="BI524" s="40">
        <v>3.3408977026137599E-3</v>
      </c>
      <c r="BJ524" s="40">
        <v>9.1485913041565795E-3</v>
      </c>
      <c r="BK524" s="40">
        <v>-1.4631102510381E-2</v>
      </c>
      <c r="BL524" s="40">
        <v>9.3741715415014998E-2</v>
      </c>
      <c r="BM524" s="40">
        <v>3.42417686720509E-2</v>
      </c>
      <c r="BN524" s="40">
        <v>1.7218338748600698E-2</v>
      </c>
      <c r="BO524" s="40">
        <v>-1.69459324724235E-2</v>
      </c>
      <c r="BP524" s="40">
        <v>-1.8466998650849002E-2</v>
      </c>
      <c r="BQ524" s="40">
        <v>-2.4476712440375799E-2</v>
      </c>
      <c r="BR524" s="40">
        <v>7.3698684078921106E-2</v>
      </c>
      <c r="BS524" s="40">
        <v>0.50622712730098396</v>
      </c>
      <c r="BT524" s="40">
        <v>0.67474945416897203</v>
      </c>
      <c r="BU524" s="40">
        <v>0.71733140596151701</v>
      </c>
      <c r="BV524" s="40">
        <v>0.68315060095192004</v>
      </c>
      <c r="BW524" s="40">
        <v>0.516203281360196</v>
      </c>
      <c r="BX524" s="40">
        <v>-0.25491440185958703</v>
      </c>
      <c r="BY524" s="40">
        <v>-0.33976289921821101</v>
      </c>
      <c r="BZ524" s="40">
        <v>-0.345887352299943</v>
      </c>
      <c r="CA524" s="40">
        <v>-0.290687893345982</v>
      </c>
      <c r="CB524" s="40">
        <v>-8.9199739777507406E-2</v>
      </c>
      <c r="CC524" s="40">
        <v>-8.9908160108338797E-2</v>
      </c>
      <c r="CD524" s="40">
        <v>-8.7942495913794702E-2</v>
      </c>
      <c r="CE524" s="40">
        <v>-0.117534041617367</v>
      </c>
      <c r="CF524" s="40">
        <v>-5.7345123677111802E-2</v>
      </c>
      <c r="CG524" s="40">
        <v>3.77936931936243E-2</v>
      </c>
      <c r="CH524" s="40">
        <v>4.5476319942384699E-2</v>
      </c>
      <c r="CI524" s="40">
        <v>2.1214226567637998E-2</v>
      </c>
      <c r="CJ524" s="40">
        <v>0.127452697421676</v>
      </c>
      <c r="CK524" s="40">
        <v>6.2395735821348601E-2</v>
      </c>
      <c r="CL524" s="40">
        <v>4.2919932641953401E-2</v>
      </c>
      <c r="CM524" s="40">
        <v>1.33929680304675E-2</v>
      </c>
      <c r="CN524" s="40">
        <v>8.1227616459439997E-4</v>
      </c>
      <c r="CO524" s="40">
        <v>-5.1296855373554901E-3</v>
      </c>
      <c r="CP524" s="40">
        <v>0.116591855574874</v>
      </c>
      <c r="CQ524" s="40">
        <v>0.57110513775150396</v>
      </c>
      <c r="CR524" s="40">
        <v>0.74406774466158199</v>
      </c>
      <c r="CS524" s="40">
        <v>0.78797480480335702</v>
      </c>
      <c r="CT524" s="40">
        <v>0.74940356503924999</v>
      </c>
      <c r="CU524" s="40">
        <v>0.590707407578555</v>
      </c>
      <c r="CV524" s="40">
        <v>-0.190208528818507</v>
      </c>
      <c r="CW524" s="40">
        <v>-0.27262916140944499</v>
      </c>
      <c r="CX524" s="40">
        <v>-0.25930781171840001</v>
      </c>
      <c r="CY524" s="40">
        <v>-0.20103157552613199</v>
      </c>
      <c r="CZ524" s="40">
        <v>-2.5755946204507201E-2</v>
      </c>
      <c r="DA524" s="40">
        <v>-2.94010149259211E-2</v>
      </c>
      <c r="DB524" s="40">
        <v>-3.1584653591032102E-2</v>
      </c>
      <c r="DC524" s="40">
        <v>-7.1027062261936405E-2</v>
      </c>
      <c r="DD524" s="40">
        <v>-7.5841205047594796E-3</v>
      </c>
      <c r="DE524" s="40">
        <v>7.2246488684634694E-2</v>
      </c>
      <c r="DF524" s="40">
        <v>8.1804048580612798E-2</v>
      </c>
      <c r="DG524" s="40">
        <v>5.7059555645656901E-2</v>
      </c>
      <c r="DH524" s="40">
        <v>0.16116367942833801</v>
      </c>
      <c r="DI524" s="40">
        <v>9.0549702970646406E-2</v>
      </c>
      <c r="DJ524" s="40">
        <v>6.8621526535306204E-2</v>
      </c>
      <c r="DK524" s="40">
        <v>4.37318685333586E-2</v>
      </c>
      <c r="DL524" s="40">
        <v>2.0091550980037801E-2</v>
      </c>
      <c r="DM524" s="40">
        <v>1.42173413656648E-2</v>
      </c>
      <c r="DN524" s="40">
        <v>0.15948502707082601</v>
      </c>
      <c r="DO524" s="40">
        <v>0.63598314820202295</v>
      </c>
      <c r="DP524" s="40">
        <v>0.81338603515419095</v>
      </c>
      <c r="DQ524" s="40">
        <v>0.85861820364519703</v>
      </c>
      <c r="DR524" s="40">
        <v>0.81565652912658004</v>
      </c>
      <c r="DS524" s="40">
        <v>0.665211533796914</v>
      </c>
      <c r="DT524" s="40">
        <v>-0.125502655777428</v>
      </c>
      <c r="DU524" s="40">
        <v>-0.20549542360067999</v>
      </c>
      <c r="DV524" s="40">
        <v>-0.17272827113685699</v>
      </c>
      <c r="DW524" s="40">
        <v>-0.111375257706282</v>
      </c>
      <c r="DX524" s="40">
        <v>3.7687847368492899E-2</v>
      </c>
      <c r="DY524" s="40">
        <v>5.7961692716030598E-2</v>
      </c>
      <c r="DZ524" s="40">
        <v>4.97871197314586E-2</v>
      </c>
      <c r="EA524" s="40">
        <v>-3.8783705084314002E-3</v>
      </c>
      <c r="EB524" s="40">
        <v>6.4262864822515198E-2</v>
      </c>
      <c r="EC524" s="40">
        <v>0.121990853434531</v>
      </c>
      <c r="ED524" s="40">
        <v>0.13425551901025601</v>
      </c>
      <c r="EE524" s="40">
        <v>0.108814517727102</v>
      </c>
      <c r="EF524" s="40">
        <v>0.209836983324798</v>
      </c>
      <c r="EG524" s="40">
        <v>0.13119956000174501</v>
      </c>
      <c r="EH524" s="40">
        <v>0.105730546081143</v>
      </c>
      <c r="EI524" s="40">
        <v>8.7536422306662601E-2</v>
      </c>
      <c r="EJ524" s="40">
        <v>4.79277617973322E-2</v>
      </c>
      <c r="EK524" s="40">
        <v>4.2151375436746498E-2</v>
      </c>
      <c r="EL524" s="40">
        <v>0.221415954235539</v>
      </c>
      <c r="EM524" s="40">
        <v>0.72965669109175202</v>
      </c>
      <c r="EN524" s="40">
        <v>0.91347063720058597</v>
      </c>
      <c r="EO524" s="40">
        <v>0.96061605168855202</v>
      </c>
      <c r="EP524" s="40">
        <v>0.91131528669189399</v>
      </c>
      <c r="EQ524" s="40">
        <v>0.77278365899486401</v>
      </c>
      <c r="ER524" s="40">
        <v>-3.20776519673368E-2</v>
      </c>
      <c r="ES524" s="40">
        <v>-0.10856496866983199</v>
      </c>
      <c r="ET524" s="40">
        <v>-4.7721165467000899E-2</v>
      </c>
      <c r="EU524" s="40">
        <v>1.8074225628877599E-2</v>
      </c>
      <c r="EV524" s="40">
        <v>0.12929060887549099</v>
      </c>
      <c r="EW524" s="40">
        <v>87.932408204245505</v>
      </c>
      <c r="EX524" s="40">
        <v>85.960915088927095</v>
      </c>
      <c r="EY524" s="40">
        <v>84.053248709122201</v>
      </c>
      <c r="EZ524" s="40">
        <v>82.130647590361406</v>
      </c>
      <c r="FA524" s="40">
        <v>80.152377366609301</v>
      </c>
      <c r="FB524" s="40">
        <v>78.678176993688993</v>
      </c>
      <c r="FC524" s="40">
        <v>77.653739959839399</v>
      </c>
      <c r="FD524" s="40">
        <v>77.240641135972496</v>
      </c>
      <c r="FE524" s="40">
        <v>80.716204102122802</v>
      </c>
      <c r="FF524" s="40">
        <v>84.289533132530096</v>
      </c>
      <c r="FG524" s="40">
        <v>89.270528542742397</v>
      </c>
      <c r="FH524" s="40">
        <v>92.750161359724601</v>
      </c>
      <c r="FI524" s="40">
        <v>96.218929288582899</v>
      </c>
      <c r="FJ524" s="40">
        <v>99.632028112449802</v>
      </c>
      <c r="FK524" s="40">
        <v>101.667330034423</v>
      </c>
      <c r="FL524" s="40">
        <v>103.651032702238</v>
      </c>
      <c r="FM524" s="40">
        <v>104.59400100401599</v>
      </c>
      <c r="FN524" s="40">
        <v>104.505737234653</v>
      </c>
      <c r="FO524" s="40">
        <v>103.469072719449</v>
      </c>
      <c r="FP524" s="40">
        <v>101.44870553643101</v>
      </c>
      <c r="FQ524" s="40">
        <v>98.350939472174403</v>
      </c>
      <c r="FR524" s="40">
        <v>94.850939472174403</v>
      </c>
      <c r="FS524" s="40">
        <v>92.840074584050498</v>
      </c>
      <c r="FT524" s="40">
        <v>89.956845238095198</v>
      </c>
      <c r="FU524" s="40">
        <v>2.0734061228718299E-2</v>
      </c>
      <c r="FV524" s="40">
        <v>0</v>
      </c>
      <c r="FW524" s="40">
        <v>0</v>
      </c>
      <c r="FX524" s="41">
        <v>1</v>
      </c>
      <c r="FY524" s="22"/>
      <c r="FZ524" s="22"/>
    </row>
    <row r="525" spans="1:182" x14ac:dyDescent="0.2">
      <c r="A525" t="s">
        <v>42</v>
      </c>
      <c r="B525" t="s">
        <v>58</v>
      </c>
      <c r="C525" t="s">
        <v>3</v>
      </c>
      <c r="D525" t="s">
        <v>80</v>
      </c>
      <c r="E525" t="s">
        <v>78</v>
      </c>
      <c r="F525" s="22" t="s">
        <v>78</v>
      </c>
      <c r="G525" s="35">
        <v>43704</v>
      </c>
      <c r="H525" s="40">
        <v>1150</v>
      </c>
      <c r="I525" s="40">
        <v>1.37513847696021</v>
      </c>
      <c r="J525" s="40">
        <v>1.19071433242396</v>
      </c>
      <c r="K525" s="40">
        <v>1.0384290199133099</v>
      </c>
      <c r="L525" s="40">
        <v>0.92448819879852395</v>
      </c>
      <c r="M525" s="40">
        <v>0.84671272213551896</v>
      </c>
      <c r="N525" s="40">
        <v>0.81548611978944097</v>
      </c>
      <c r="O525" s="40">
        <v>0.83582308572331898</v>
      </c>
      <c r="P525" s="40">
        <v>0.87890193418795803</v>
      </c>
      <c r="Q525" s="40">
        <v>0.99506365886138204</v>
      </c>
      <c r="R525" s="40">
        <v>1.1644656946423599</v>
      </c>
      <c r="S525" s="40">
        <v>1.4127979597273099</v>
      </c>
      <c r="T525" s="40">
        <v>1.72889035872552</v>
      </c>
      <c r="U525" s="40">
        <v>2.1067851508464099</v>
      </c>
      <c r="V525" s="40">
        <v>2.4540791015690302</v>
      </c>
      <c r="W525" s="40">
        <v>2.7761206046579798</v>
      </c>
      <c r="X525" s="40">
        <v>3.08025252029665</v>
      </c>
      <c r="Y525" s="40">
        <v>3.28193374102589</v>
      </c>
      <c r="Z525" s="40">
        <v>3.3280766694440498</v>
      </c>
      <c r="AA525" s="40">
        <v>3.2408973764752602</v>
      </c>
      <c r="AB525" s="40">
        <v>3.0138834552952201</v>
      </c>
      <c r="AC525" s="40">
        <v>2.7616596154597701</v>
      </c>
      <c r="AD525" s="40">
        <v>2.4866902010076899</v>
      </c>
      <c r="AE525" s="40">
        <v>2.1170824113384601</v>
      </c>
      <c r="AF525" s="40">
        <v>1.70781901065274</v>
      </c>
      <c r="AG525" s="40">
        <v>-7.7235555835688793E-2</v>
      </c>
      <c r="AH525" s="40">
        <v>-2.8740069270065699E-2</v>
      </c>
      <c r="AI525" s="40">
        <v>6.1279425961751504E-4</v>
      </c>
      <c r="AJ525" s="40">
        <v>-5.1221668663516497E-2</v>
      </c>
      <c r="AK525" s="40">
        <v>-2.75610993210328E-2</v>
      </c>
      <c r="AL525" s="40">
        <v>-8.6692460537955707E-3</v>
      </c>
      <c r="AM525" s="40">
        <v>-2.7715113848425701E-2</v>
      </c>
      <c r="AN525" s="40">
        <v>-1.53889543212855E-2</v>
      </c>
      <c r="AO525" s="40">
        <v>9.0656041769807093E-3</v>
      </c>
      <c r="AP525" s="40">
        <v>2.7029070205623899E-2</v>
      </c>
      <c r="AQ525" s="40">
        <v>-2.6243379758491999E-2</v>
      </c>
      <c r="AR525" s="40">
        <v>-2.8016839487866301E-2</v>
      </c>
      <c r="AS525" s="40">
        <v>-9.4012572278658908E-3</v>
      </c>
      <c r="AT525" s="40">
        <v>-2.6353660779018202E-2</v>
      </c>
      <c r="AU525" s="40">
        <v>0.48998468420136598</v>
      </c>
      <c r="AV525" s="40">
        <v>0.59113821564827496</v>
      </c>
      <c r="AW525" s="40">
        <v>0.63598352915159595</v>
      </c>
      <c r="AX525" s="40">
        <v>0.55448159722902002</v>
      </c>
      <c r="AY525" s="40">
        <v>0.15105874600239999</v>
      </c>
      <c r="AZ525" s="40">
        <v>-0.40824047733931701</v>
      </c>
      <c r="BA525" s="40">
        <v>-0.301078953226254</v>
      </c>
      <c r="BB525" s="40">
        <v>-0.191977465294385</v>
      </c>
      <c r="BC525" s="40">
        <v>-0.152035626636703</v>
      </c>
      <c r="BD525" s="40">
        <v>-6.0515892562224699E-2</v>
      </c>
      <c r="BE525" s="40">
        <v>-6.0558921845792202E-2</v>
      </c>
      <c r="BF525" s="40">
        <v>-1.3413040477457699E-2</v>
      </c>
      <c r="BG525" s="40">
        <v>1.46324295559474E-2</v>
      </c>
      <c r="BH525" s="40">
        <v>-3.9514731349250799E-2</v>
      </c>
      <c r="BI525" s="40">
        <v>-1.5919826925422199E-2</v>
      </c>
      <c r="BJ525" s="40">
        <v>1.1022772535766801E-3</v>
      </c>
      <c r="BK525" s="40">
        <v>-1.71832427647764E-2</v>
      </c>
      <c r="BL525" s="40">
        <v>-4.41928956460131E-3</v>
      </c>
      <c r="BM525" s="40">
        <v>2.10769299786671E-2</v>
      </c>
      <c r="BN525" s="40">
        <v>3.7296258062274303E-2</v>
      </c>
      <c r="BO525" s="40">
        <v>-1.23434270298797E-2</v>
      </c>
      <c r="BP525" s="40">
        <v>-1.5485897931639001E-2</v>
      </c>
      <c r="BQ525" s="40">
        <v>3.0015505521602901E-3</v>
      </c>
      <c r="BR525" s="40">
        <v>5.8793598920732796E-3</v>
      </c>
      <c r="BS525" s="40">
        <v>0.53062175250197097</v>
      </c>
      <c r="BT525" s="40">
        <v>0.62154379132929805</v>
      </c>
      <c r="BU525" s="40">
        <v>0.67976179226710698</v>
      </c>
      <c r="BV525" s="40">
        <v>0.602551369463459</v>
      </c>
      <c r="BW525" s="40">
        <v>0.195107005356977</v>
      </c>
      <c r="BX525" s="40">
        <v>-0.36917848595980701</v>
      </c>
      <c r="BY525" s="40">
        <v>-0.27425611413411999</v>
      </c>
      <c r="BZ525" s="40">
        <v>-0.15680563782165</v>
      </c>
      <c r="CA525" s="40">
        <v>-0.11807064460524</v>
      </c>
      <c r="CB525" s="40">
        <v>-3.43167705706479E-2</v>
      </c>
      <c r="CC525" s="40">
        <v>-4.9008735945920201E-2</v>
      </c>
      <c r="CD525" s="40">
        <v>-2.7975870259658898E-3</v>
      </c>
      <c r="CE525" s="40">
        <v>2.4342386254590599E-2</v>
      </c>
      <c r="CF525" s="40">
        <v>-3.1406542227882597E-2</v>
      </c>
      <c r="CG525" s="40">
        <v>-7.8571171266815093E-3</v>
      </c>
      <c r="CH525" s="40">
        <v>7.8700045295641008E-3</v>
      </c>
      <c r="CI525" s="40">
        <v>-9.8889009351641501E-3</v>
      </c>
      <c r="CJ525" s="40">
        <v>3.17826682931714E-3</v>
      </c>
      <c r="CK525" s="40">
        <v>2.9395937639173201E-2</v>
      </c>
      <c r="CL525" s="40">
        <v>4.44072810951638E-2</v>
      </c>
      <c r="CM525" s="40">
        <v>-2.71636211305218E-3</v>
      </c>
      <c r="CN525" s="40">
        <v>-6.8070059824276502E-3</v>
      </c>
      <c r="CO525" s="40">
        <v>1.15916974383048E-2</v>
      </c>
      <c r="CP525" s="40">
        <v>2.8203851818386399E-2</v>
      </c>
      <c r="CQ525" s="40">
        <v>0.55876686221548599</v>
      </c>
      <c r="CR525" s="40">
        <v>0.64260260042238104</v>
      </c>
      <c r="CS525" s="40">
        <v>0.7100824839405</v>
      </c>
      <c r="CT525" s="40">
        <v>0.63584434727952499</v>
      </c>
      <c r="CU525" s="40">
        <v>0.22561469560306499</v>
      </c>
      <c r="CV525" s="40">
        <v>-0.342124269723732</v>
      </c>
      <c r="CW525" s="40">
        <v>-0.25567869748851901</v>
      </c>
      <c r="CX525" s="40">
        <v>-0.132445737256917</v>
      </c>
      <c r="CY525" s="40">
        <v>-9.4546601516755702E-2</v>
      </c>
      <c r="CZ525" s="40">
        <v>-1.6171338488882001E-2</v>
      </c>
      <c r="DA525" s="40">
        <v>-3.74585500460482E-2</v>
      </c>
      <c r="DB525" s="40">
        <v>7.8178664255259406E-3</v>
      </c>
      <c r="DC525" s="40">
        <v>3.4052342953233797E-2</v>
      </c>
      <c r="DD525" s="40">
        <v>-2.3298353106514399E-2</v>
      </c>
      <c r="DE525" s="40">
        <v>2.0559267205919599E-4</v>
      </c>
      <c r="DF525" s="40">
        <v>1.46377318055515E-2</v>
      </c>
      <c r="DG525" s="40">
        <v>-2.5945591055519098E-3</v>
      </c>
      <c r="DH525" s="40">
        <v>1.07758232232356E-2</v>
      </c>
      <c r="DI525" s="40">
        <v>3.7714945299679302E-2</v>
      </c>
      <c r="DJ525" s="40">
        <v>5.1518304128053201E-2</v>
      </c>
      <c r="DK525" s="40">
        <v>6.9107028037753097E-3</v>
      </c>
      <c r="DL525" s="40">
        <v>1.87188596678369E-3</v>
      </c>
      <c r="DM525" s="40">
        <v>2.0181844324449302E-2</v>
      </c>
      <c r="DN525" s="40">
        <v>5.0528343744699403E-2</v>
      </c>
      <c r="DO525" s="40">
        <v>0.58691197192900002</v>
      </c>
      <c r="DP525" s="40">
        <v>0.66366140951546404</v>
      </c>
      <c r="DQ525" s="40">
        <v>0.74040317561389202</v>
      </c>
      <c r="DR525" s="40">
        <v>0.66913732509558999</v>
      </c>
      <c r="DS525" s="40">
        <v>0.25612238584915298</v>
      </c>
      <c r="DT525" s="40">
        <v>-0.31507005348765699</v>
      </c>
      <c r="DU525" s="40">
        <v>-0.23710128084291701</v>
      </c>
      <c r="DV525" s="40">
        <v>-0.108085836692184</v>
      </c>
      <c r="DW525" s="40">
        <v>-7.1022558428271501E-2</v>
      </c>
      <c r="DX525" s="40">
        <v>1.9740935928838801E-3</v>
      </c>
      <c r="DY525" s="40">
        <v>-2.0781916056151602E-2</v>
      </c>
      <c r="DZ525" s="40">
        <v>2.3144895218133898E-2</v>
      </c>
      <c r="EA525" s="40">
        <v>4.8071978249563697E-2</v>
      </c>
      <c r="EB525" s="40">
        <v>-1.1591415792248601E-2</v>
      </c>
      <c r="EC525" s="40">
        <v>1.18468650676698E-2</v>
      </c>
      <c r="ED525" s="40">
        <v>2.44092551129238E-2</v>
      </c>
      <c r="EE525" s="40">
        <v>7.9373119780973608E-3</v>
      </c>
      <c r="EF525" s="40">
        <v>2.1745487979919698E-2</v>
      </c>
      <c r="EG525" s="40">
        <v>4.9726271101365703E-2</v>
      </c>
      <c r="EH525" s="40">
        <v>6.1785491984703698E-2</v>
      </c>
      <c r="EI525" s="40">
        <v>2.0810655532387701E-2</v>
      </c>
      <c r="EJ525" s="40">
        <v>1.4402827523011001E-2</v>
      </c>
      <c r="EK525" s="40">
        <v>3.2584652104475399E-2</v>
      </c>
      <c r="EL525" s="40">
        <v>8.2761364415790906E-2</v>
      </c>
      <c r="EM525" s="40">
        <v>0.627549040229605</v>
      </c>
      <c r="EN525" s="40">
        <v>0.69406698519648802</v>
      </c>
      <c r="EO525" s="40">
        <v>0.78418143872940405</v>
      </c>
      <c r="EP525" s="40">
        <v>0.71720709733002896</v>
      </c>
      <c r="EQ525" s="40">
        <v>0.30017064520372999</v>
      </c>
      <c r="ER525" s="40">
        <v>-0.27600806210814699</v>
      </c>
      <c r="ES525" s="40">
        <v>-0.210278441750783</v>
      </c>
      <c r="ET525" s="40">
        <v>-7.2914009219448295E-2</v>
      </c>
      <c r="EU525" s="40">
        <v>-3.7057576396808699E-2</v>
      </c>
      <c r="EV525" s="40">
        <v>2.8173215584460599E-2</v>
      </c>
      <c r="EW525" s="40">
        <v>88.016262860935896</v>
      </c>
      <c r="EX525" s="40">
        <v>86.039661466976398</v>
      </c>
      <c r="EY525" s="40">
        <v>84.118154663126404</v>
      </c>
      <c r="EZ525" s="40">
        <v>82.184118818453399</v>
      </c>
      <c r="FA525" s="40">
        <v>80.203036840358493</v>
      </c>
      <c r="FB525" s="40">
        <v>78.725024892134101</v>
      </c>
      <c r="FC525" s="40">
        <v>77.704696315964199</v>
      </c>
      <c r="FD525" s="40">
        <v>77.2784600066379</v>
      </c>
      <c r="FE525" s="40">
        <v>80.758131430467998</v>
      </c>
      <c r="FF525" s="40">
        <v>84.321025555924294</v>
      </c>
      <c r="FG525" s="40">
        <v>89.305426485230697</v>
      </c>
      <c r="FH525" s="40">
        <v>92.788167938931295</v>
      </c>
      <c r="FI525" s="40">
        <v>96.261450381679396</v>
      </c>
      <c r="FJ525" s="40">
        <v>99.687686691005595</v>
      </c>
      <c r="FK525" s="40">
        <v>101.71747427812799</v>
      </c>
      <c r="FL525" s="40">
        <v>103.70328576169899</v>
      </c>
      <c r="FM525" s="40">
        <v>104.654580152672</v>
      </c>
      <c r="FN525" s="40">
        <v>104.57915698639199</v>
      </c>
      <c r="FO525" s="40">
        <v>103.547709923664</v>
      </c>
      <c r="FP525" s="40">
        <v>101.530451377365</v>
      </c>
      <c r="FQ525" s="40">
        <v>98.447228675738501</v>
      </c>
      <c r="FR525" s="40">
        <v>94.947228675738501</v>
      </c>
      <c r="FS525" s="40">
        <v>92.937769664785904</v>
      </c>
      <c r="FT525" s="40">
        <v>90.036591437105898</v>
      </c>
      <c r="FU525" s="40">
        <v>4.7532629725919602E-2</v>
      </c>
      <c r="FV525" s="40">
        <v>0</v>
      </c>
      <c r="FW525" s="40">
        <v>0</v>
      </c>
      <c r="FX525" s="41">
        <v>1</v>
      </c>
      <c r="FY525" s="22"/>
      <c r="FZ525" s="22"/>
    </row>
    <row r="526" spans="1:182" x14ac:dyDescent="0.2">
      <c r="A526" t="s">
        <v>42</v>
      </c>
      <c r="B526" t="s">
        <v>58</v>
      </c>
      <c r="C526" t="s">
        <v>3</v>
      </c>
      <c r="D526" t="s">
        <v>39</v>
      </c>
      <c r="E526" t="s">
        <v>1</v>
      </c>
      <c r="F526" s="22" t="s">
        <v>1</v>
      </c>
      <c r="G526" s="35">
        <v>43704</v>
      </c>
      <c r="H526" s="40">
        <v>6510</v>
      </c>
      <c r="I526" s="40">
        <v>9.5978229648644504</v>
      </c>
      <c r="J526" s="40">
        <v>8.4916406477576096</v>
      </c>
      <c r="K526" s="40">
        <v>7.7324089913559604</v>
      </c>
      <c r="L526" s="40">
        <v>6.9655842571877198</v>
      </c>
      <c r="M526" s="40">
        <v>6.4841822914210097</v>
      </c>
      <c r="N526" s="40">
        <v>6.2211777264922397</v>
      </c>
      <c r="O526" s="40">
        <v>6.1599280225588604</v>
      </c>
      <c r="P526" s="40">
        <v>6.2830850174162602</v>
      </c>
      <c r="Q526" s="40">
        <v>6.7656094398363704</v>
      </c>
      <c r="R526" s="40">
        <v>7.72776249579272</v>
      </c>
      <c r="S526" s="40">
        <v>8.9812212202779698</v>
      </c>
      <c r="T526" s="40">
        <v>10.4853406839432</v>
      </c>
      <c r="U526" s="40">
        <v>12.2745411791817</v>
      </c>
      <c r="V526" s="40">
        <v>14.0788661870798</v>
      </c>
      <c r="W526" s="40">
        <v>15.723222467831601</v>
      </c>
      <c r="X526" s="40">
        <v>17.4126367207401</v>
      </c>
      <c r="Y526" s="40">
        <v>18.391243281664899</v>
      </c>
      <c r="Z526" s="40">
        <v>19.131056608969299</v>
      </c>
      <c r="AA526" s="40">
        <v>19.148205255841798</v>
      </c>
      <c r="AB526" s="40">
        <v>18.278435024071499</v>
      </c>
      <c r="AC526" s="40">
        <v>17.087196137143401</v>
      </c>
      <c r="AD526" s="40">
        <v>16.1017180192156</v>
      </c>
      <c r="AE526" s="40">
        <v>14.152626922326601</v>
      </c>
      <c r="AF526" s="40">
        <v>11.7998115811031</v>
      </c>
      <c r="AG526" s="40">
        <v>-0.111605671172174</v>
      </c>
      <c r="AH526" s="40">
        <v>-0.17102129109946301</v>
      </c>
      <c r="AI526" s="40">
        <v>-7.4797644308274694E-2</v>
      </c>
      <c r="AJ526" s="40">
        <v>-0.105472979969311</v>
      </c>
      <c r="AK526" s="40">
        <v>-8.8145653811833702E-2</v>
      </c>
      <c r="AL526" s="40">
        <v>-0.100470116239816</v>
      </c>
      <c r="AM526" s="40">
        <v>-3.8595534543555701E-2</v>
      </c>
      <c r="AN526" s="40">
        <v>-0.13720946334365999</v>
      </c>
      <c r="AO526" s="40">
        <v>-0.12464305671925199</v>
      </c>
      <c r="AP526" s="40">
        <v>-0.114119945155595</v>
      </c>
      <c r="AQ526" s="40">
        <v>-6.8894495806534797E-2</v>
      </c>
      <c r="AR526" s="40">
        <v>-8.22784923570134E-2</v>
      </c>
      <c r="AS526" s="40">
        <v>1.92863963845732E-3</v>
      </c>
      <c r="AT526" s="40">
        <v>4.5104107846065403E-2</v>
      </c>
      <c r="AU526" s="40">
        <v>1.1209172810277299</v>
      </c>
      <c r="AV526" s="40">
        <v>1.31690170361487</v>
      </c>
      <c r="AW526" s="40">
        <v>1.3290296889453701</v>
      </c>
      <c r="AX526" s="40">
        <v>1.44081472089222</v>
      </c>
      <c r="AY526" s="40">
        <v>1.1821852031940601</v>
      </c>
      <c r="AZ526" s="40">
        <v>-0.30154590570015199</v>
      </c>
      <c r="BA526" s="40">
        <v>-0.60719996791952502</v>
      </c>
      <c r="BB526" s="40">
        <v>-0.5390299631205</v>
      </c>
      <c r="BC526" s="40">
        <v>-0.31288474125634602</v>
      </c>
      <c r="BD526" s="40">
        <v>-0.30840164531089997</v>
      </c>
      <c r="BE526" s="40">
        <v>-6.7553534153663303E-2</v>
      </c>
      <c r="BF526" s="40">
        <v>-0.125701196181223</v>
      </c>
      <c r="BG526" s="40">
        <v>-4.2278350033436302E-2</v>
      </c>
      <c r="BH526" s="40">
        <v>-6.9702354650330894E-2</v>
      </c>
      <c r="BI526" s="40">
        <v>-5.0262173469528201E-2</v>
      </c>
      <c r="BJ526" s="40">
        <v>-6.2836640749396197E-2</v>
      </c>
      <c r="BK526" s="40">
        <v>4.4119070998937604E-3</v>
      </c>
      <c r="BL526" s="40">
        <v>-8.6914534168063995E-2</v>
      </c>
      <c r="BM526" s="40">
        <v>-7.0234356657408306E-2</v>
      </c>
      <c r="BN526" s="40">
        <v>-6.4174576171053904E-2</v>
      </c>
      <c r="BO526" s="40">
        <v>-1.7236709447591599E-2</v>
      </c>
      <c r="BP526" s="40">
        <v>-5.8395290977874999E-2</v>
      </c>
      <c r="BQ526" s="40">
        <v>2.5679715568541199E-2</v>
      </c>
      <c r="BR526" s="40">
        <v>0.12077200550911101</v>
      </c>
      <c r="BS526" s="40">
        <v>1.1909206862597399</v>
      </c>
      <c r="BT526" s="40">
        <v>1.4129692103191001</v>
      </c>
      <c r="BU526" s="40">
        <v>1.4317453221918699</v>
      </c>
      <c r="BV526" s="40">
        <v>1.5198031577490501</v>
      </c>
      <c r="BW526" s="40">
        <v>1.2660855597969101</v>
      </c>
      <c r="BX526" s="40">
        <v>-0.24033740106728299</v>
      </c>
      <c r="BY526" s="40">
        <v>-0.52554994033826796</v>
      </c>
      <c r="BZ526" s="40">
        <v>-0.48123757961736602</v>
      </c>
      <c r="CA526" s="40">
        <v>-0.27194073269865299</v>
      </c>
      <c r="CB526" s="40">
        <v>-0.244077987130804</v>
      </c>
      <c r="CC526" s="40">
        <v>-3.7043158249347299E-2</v>
      </c>
      <c r="CD526" s="40">
        <v>-9.4312636498095903E-2</v>
      </c>
      <c r="CE526" s="40">
        <v>-1.97555858812348E-2</v>
      </c>
      <c r="CF526" s="40">
        <v>-4.49277285213893E-2</v>
      </c>
      <c r="CG526" s="40">
        <v>-2.4024190387758101E-2</v>
      </c>
      <c r="CH526" s="40">
        <v>-3.6771810266460002E-2</v>
      </c>
      <c r="CI526" s="40">
        <v>3.4198730169866201E-2</v>
      </c>
      <c r="CJ526" s="40">
        <v>-5.2080419432981903E-2</v>
      </c>
      <c r="CK526" s="40">
        <v>-3.2551056738167702E-2</v>
      </c>
      <c r="CL526" s="40">
        <v>-2.95825657594413E-2</v>
      </c>
      <c r="CM526" s="40">
        <v>1.8541316021046E-2</v>
      </c>
      <c r="CN526" s="40">
        <v>-4.18538584573643E-2</v>
      </c>
      <c r="CO526" s="40">
        <v>4.2129638405526498E-2</v>
      </c>
      <c r="CP526" s="40">
        <v>0.173179360925688</v>
      </c>
      <c r="CQ526" s="40">
        <v>1.2394048314741499</v>
      </c>
      <c r="CR526" s="40">
        <v>1.4795052728148901</v>
      </c>
      <c r="CS526" s="40">
        <v>1.5028858568788399</v>
      </c>
      <c r="CT526" s="40">
        <v>1.5745103084959899</v>
      </c>
      <c r="CU526" s="40">
        <v>1.32419469119691</v>
      </c>
      <c r="CV526" s="40">
        <v>-0.19794457721619199</v>
      </c>
      <c r="CW526" s="40">
        <v>-0.46899937996352098</v>
      </c>
      <c r="CX526" s="40">
        <v>-0.441210750854301</v>
      </c>
      <c r="CY526" s="40">
        <v>-0.243583037098101</v>
      </c>
      <c r="CZ526" s="40">
        <v>-0.199527617422501</v>
      </c>
      <c r="DA526" s="40">
        <v>-6.5327823450313204E-3</v>
      </c>
      <c r="DB526" s="40">
        <v>-6.2924076814969199E-2</v>
      </c>
      <c r="DC526" s="40">
        <v>2.7671782709666999E-3</v>
      </c>
      <c r="DD526" s="40">
        <v>-2.0153102392447601E-2</v>
      </c>
      <c r="DE526" s="40">
        <v>2.2137926940118602E-3</v>
      </c>
      <c r="DF526" s="40">
        <v>-1.07069797835238E-2</v>
      </c>
      <c r="DG526" s="40">
        <v>6.3985553239838705E-2</v>
      </c>
      <c r="DH526" s="40">
        <v>-1.7246304697899801E-2</v>
      </c>
      <c r="DI526" s="40">
        <v>5.1322431810727799E-3</v>
      </c>
      <c r="DJ526" s="40">
        <v>5.0094446521712702E-3</v>
      </c>
      <c r="DK526" s="40">
        <v>5.4319341489683703E-2</v>
      </c>
      <c r="DL526" s="40">
        <v>-2.5312425936853601E-2</v>
      </c>
      <c r="DM526" s="40">
        <v>5.8579561242511902E-2</v>
      </c>
      <c r="DN526" s="40">
        <v>0.22558671634226499</v>
      </c>
      <c r="DO526" s="40">
        <v>1.2878889766885699</v>
      </c>
      <c r="DP526" s="40">
        <v>1.5460413353106801</v>
      </c>
      <c r="DQ526" s="40">
        <v>1.5740263915658099</v>
      </c>
      <c r="DR526" s="40">
        <v>1.62921745924293</v>
      </c>
      <c r="DS526" s="40">
        <v>1.38230382259691</v>
      </c>
      <c r="DT526" s="40">
        <v>-0.15555175336510099</v>
      </c>
      <c r="DU526" s="40">
        <v>-0.412448819588775</v>
      </c>
      <c r="DV526" s="40">
        <v>-0.40118392209123599</v>
      </c>
      <c r="DW526" s="40">
        <v>-0.21522534149754899</v>
      </c>
      <c r="DX526" s="40">
        <v>-0.15497724771419899</v>
      </c>
      <c r="DY526" s="40">
        <v>3.7519354673479798E-2</v>
      </c>
      <c r="DZ526" s="40">
        <v>-1.7603981896728401E-2</v>
      </c>
      <c r="EA526" s="40">
        <v>3.5286472545805102E-2</v>
      </c>
      <c r="EB526" s="40">
        <v>1.5617522926532301E-2</v>
      </c>
      <c r="EC526" s="40">
        <v>4.0097273036317403E-2</v>
      </c>
      <c r="ED526" s="40">
        <v>2.6926495706895998E-2</v>
      </c>
      <c r="EE526" s="40">
        <v>0.10699299488328801</v>
      </c>
      <c r="EF526" s="40">
        <v>3.3048624477695902E-2</v>
      </c>
      <c r="EG526" s="40">
        <v>5.9540943242916498E-2</v>
      </c>
      <c r="EH526" s="40">
        <v>5.4954813636712598E-2</v>
      </c>
      <c r="EI526" s="40">
        <v>0.10597712784862701</v>
      </c>
      <c r="EJ526" s="40">
        <v>-1.4292245577151399E-3</v>
      </c>
      <c r="EK526" s="40">
        <v>8.23306371725957E-2</v>
      </c>
      <c r="EL526" s="40">
        <v>0.30125461400531001</v>
      </c>
      <c r="EM526" s="40">
        <v>1.3578923819205799</v>
      </c>
      <c r="EN526" s="40">
        <v>1.6421088420149199</v>
      </c>
      <c r="EO526" s="40">
        <v>1.6767420248123099</v>
      </c>
      <c r="EP526" s="40">
        <v>1.7082058960997599</v>
      </c>
      <c r="EQ526" s="40">
        <v>1.46620417919977</v>
      </c>
      <c r="ER526" s="40">
        <v>-9.4343248732232196E-2</v>
      </c>
      <c r="ES526" s="40">
        <v>-0.33079879200751799</v>
      </c>
      <c r="ET526" s="40">
        <v>-0.34339153858810201</v>
      </c>
      <c r="EU526" s="40">
        <v>-0.17428133293985601</v>
      </c>
      <c r="EV526" s="40">
        <v>-9.0653589534102505E-2</v>
      </c>
      <c r="EW526" s="40">
        <v>86</v>
      </c>
      <c r="EX526" s="40">
        <v>84.5</v>
      </c>
      <c r="EY526" s="40">
        <v>84</v>
      </c>
      <c r="EZ526" s="40">
        <v>82.5</v>
      </c>
      <c r="FA526" s="40">
        <v>80.5</v>
      </c>
      <c r="FB526" s="40">
        <v>80</v>
      </c>
      <c r="FC526" s="40">
        <v>78.5</v>
      </c>
      <c r="FD526" s="40">
        <v>78</v>
      </c>
      <c r="FE526" s="40">
        <v>81</v>
      </c>
      <c r="FF526" s="40">
        <v>84.5</v>
      </c>
      <c r="FG526" s="40">
        <v>88</v>
      </c>
      <c r="FH526" s="40">
        <v>91.5</v>
      </c>
      <c r="FI526" s="40">
        <v>94.5</v>
      </c>
      <c r="FJ526" s="40">
        <v>97</v>
      </c>
      <c r="FK526" s="40">
        <v>99.5</v>
      </c>
      <c r="FL526" s="40">
        <v>101.5</v>
      </c>
      <c r="FM526" s="40">
        <v>102</v>
      </c>
      <c r="FN526" s="40">
        <v>103</v>
      </c>
      <c r="FO526" s="40">
        <v>103</v>
      </c>
      <c r="FP526" s="40">
        <v>101.5</v>
      </c>
      <c r="FQ526" s="40">
        <v>98.5</v>
      </c>
      <c r="FR526" s="40">
        <v>96.5</v>
      </c>
      <c r="FS526" s="40">
        <v>94</v>
      </c>
      <c r="FT526" s="40">
        <v>91</v>
      </c>
      <c r="FU526" s="40">
        <v>1.7515547414195001E-2</v>
      </c>
      <c r="FV526" s="40">
        <v>0</v>
      </c>
      <c r="FW526" s="40">
        <v>0</v>
      </c>
      <c r="FX526" s="41">
        <v>1</v>
      </c>
      <c r="FY526" s="22"/>
      <c r="FZ526" s="22"/>
    </row>
    <row r="527" spans="1:182" x14ac:dyDescent="0.2">
      <c r="A527" t="s">
        <v>42</v>
      </c>
      <c r="B527" t="s">
        <v>58</v>
      </c>
      <c r="C527" t="s">
        <v>3</v>
      </c>
      <c r="D527" t="s">
        <v>39</v>
      </c>
      <c r="E527" t="s">
        <v>1</v>
      </c>
      <c r="F527" s="22" t="s">
        <v>77</v>
      </c>
      <c r="G527" s="35">
        <v>43704</v>
      </c>
      <c r="H527" s="40">
        <v>5810</v>
      </c>
      <c r="I527" s="40">
        <v>8.5820322653775705</v>
      </c>
      <c r="J527" s="40">
        <v>7.5980774647461402</v>
      </c>
      <c r="K527" s="40">
        <v>6.9172060290465298</v>
      </c>
      <c r="L527" s="40">
        <v>6.2417981143991499</v>
      </c>
      <c r="M527" s="40">
        <v>5.81549912492516</v>
      </c>
      <c r="N527" s="40">
        <v>5.5650922999672101</v>
      </c>
      <c r="O527" s="40">
        <v>5.4891319030913301</v>
      </c>
      <c r="P527" s="40">
        <v>5.6040321431320503</v>
      </c>
      <c r="Q527" s="40">
        <v>6.03836134070015</v>
      </c>
      <c r="R527" s="40">
        <v>6.8936982204573196</v>
      </c>
      <c r="S527" s="40">
        <v>8.0015986912091801</v>
      </c>
      <c r="T527" s="40">
        <v>9.3154093416950001</v>
      </c>
      <c r="U527" s="40">
        <v>10.9004210944028</v>
      </c>
      <c r="V527" s="40">
        <v>12.5064394186203</v>
      </c>
      <c r="W527" s="40">
        <v>13.977492715143599</v>
      </c>
      <c r="X527" s="40">
        <v>15.4639875485144</v>
      </c>
      <c r="Y527" s="40">
        <v>16.331826235387201</v>
      </c>
      <c r="Z527" s="40">
        <v>16.964335712507999</v>
      </c>
      <c r="AA527" s="40">
        <v>16.9723326288204</v>
      </c>
      <c r="AB527" s="40">
        <v>16.178149188602799</v>
      </c>
      <c r="AC527" s="40">
        <v>15.125133893973601</v>
      </c>
      <c r="AD527" s="40">
        <v>14.262489783125201</v>
      </c>
      <c r="AE527" s="40">
        <v>12.5587385728626</v>
      </c>
      <c r="AF527" s="40">
        <v>10.494110781501901</v>
      </c>
      <c r="AG527" s="40">
        <v>-9.4497136689937797E-2</v>
      </c>
      <c r="AH527" s="40">
        <v>-0.178431899788208</v>
      </c>
      <c r="AI527" s="40">
        <v>-9.2702884065779506E-2</v>
      </c>
      <c r="AJ527" s="40">
        <v>-0.123770763958715</v>
      </c>
      <c r="AK527" s="40">
        <v>-7.6771690658495997E-2</v>
      </c>
      <c r="AL527" s="40">
        <v>-0.111166024518109</v>
      </c>
      <c r="AM527" s="40">
        <v>-5.8789410817450899E-2</v>
      </c>
      <c r="AN527" s="40">
        <v>-0.137069842617004</v>
      </c>
      <c r="AO527" s="40">
        <v>-0.120635620169333</v>
      </c>
      <c r="AP527" s="40">
        <v>-0.12780492533562299</v>
      </c>
      <c r="AQ527" s="40">
        <v>-7.97171533194381E-2</v>
      </c>
      <c r="AR527" s="40">
        <v>-7.5895943660742093E-2</v>
      </c>
      <c r="AS527" s="40">
        <v>1.5143856963247399E-2</v>
      </c>
      <c r="AT527" s="40">
        <v>2.0568874506986998E-2</v>
      </c>
      <c r="AU527" s="40">
        <v>0.73132681670906297</v>
      </c>
      <c r="AV527" s="40">
        <v>0.88389736717994605</v>
      </c>
      <c r="AW527" s="40">
        <v>0.88942468331793501</v>
      </c>
      <c r="AX527" s="40">
        <v>0.97306352091710402</v>
      </c>
      <c r="AY527" s="40">
        <v>0.94870097354313998</v>
      </c>
      <c r="AZ527" s="40">
        <v>-8.8284396209966406E-2</v>
      </c>
      <c r="BA527" s="40">
        <v>-0.40171153602769999</v>
      </c>
      <c r="BB527" s="40">
        <v>-0.39089194416555201</v>
      </c>
      <c r="BC527" s="40">
        <v>-0.25444908146744999</v>
      </c>
      <c r="BD527" s="40">
        <v>-0.26739217358218198</v>
      </c>
      <c r="BE527" s="40">
        <v>-5.6135046374094402E-2</v>
      </c>
      <c r="BF527" s="40">
        <v>-0.14116751383460099</v>
      </c>
      <c r="BG527" s="40">
        <v>-6.5891081788040401E-2</v>
      </c>
      <c r="BH527" s="40">
        <v>-8.9447689054136206E-2</v>
      </c>
      <c r="BI527" s="40">
        <v>-4.66579589908118E-2</v>
      </c>
      <c r="BJ527" s="40">
        <v>-7.9857097676243605E-2</v>
      </c>
      <c r="BK527" s="40">
        <v>-2.2033674826591201E-2</v>
      </c>
      <c r="BL527" s="40">
        <v>-9.3553388863023307E-2</v>
      </c>
      <c r="BM527" s="40">
        <v>-7.2411907826004901E-2</v>
      </c>
      <c r="BN527" s="40">
        <v>-8.2561263178003205E-2</v>
      </c>
      <c r="BO527" s="40">
        <v>-2.9039464797375202E-2</v>
      </c>
      <c r="BP527" s="40">
        <v>-5.8073671002551203E-2</v>
      </c>
      <c r="BQ527" s="40">
        <v>3.2905215130549899E-2</v>
      </c>
      <c r="BR527" s="40">
        <v>8.1791472165168494E-2</v>
      </c>
      <c r="BS527" s="40">
        <v>0.78004572810307304</v>
      </c>
      <c r="BT527" s="40">
        <v>0.96163849253469602</v>
      </c>
      <c r="BU527" s="40">
        <v>0.97032082702421096</v>
      </c>
      <c r="BV527" s="40">
        <v>1.04034138676243</v>
      </c>
      <c r="BW527" s="40">
        <v>1.01617826911816</v>
      </c>
      <c r="BX527" s="40">
        <v>-3.5868794984821199E-2</v>
      </c>
      <c r="BY527" s="40">
        <v>-0.33098165342129898</v>
      </c>
      <c r="BZ527" s="40">
        <v>-0.33450633382545097</v>
      </c>
      <c r="CA527" s="40">
        <v>-0.212685338691467</v>
      </c>
      <c r="CB527" s="40">
        <v>-0.203780177749988</v>
      </c>
      <c r="CC527" s="40">
        <v>-2.9565579482627301E-2</v>
      </c>
      <c r="CD527" s="40">
        <v>-0.11535831364051501</v>
      </c>
      <c r="CE527" s="40">
        <v>-4.7321309206468001E-2</v>
      </c>
      <c r="CF527" s="40">
        <v>-6.5675631932579498E-2</v>
      </c>
      <c r="CG527" s="40">
        <v>-2.5801280172332099E-2</v>
      </c>
      <c r="CH527" s="40">
        <v>-5.8172630321013101E-2</v>
      </c>
      <c r="CI527" s="40">
        <v>3.4232359527812898E-3</v>
      </c>
      <c r="CJ527" s="40">
        <v>-6.3414025555885004E-2</v>
      </c>
      <c r="CK527" s="40">
        <v>-3.9012311559465697E-2</v>
      </c>
      <c r="CL527" s="40">
        <v>-5.1225640592047997E-2</v>
      </c>
      <c r="CM527" s="40">
        <v>6.0597478950818297E-3</v>
      </c>
      <c r="CN527" s="40">
        <v>-4.5730019250943298E-2</v>
      </c>
      <c r="CO527" s="40">
        <v>4.5206677691330598E-2</v>
      </c>
      <c r="CP527" s="40">
        <v>0.124194056802661</v>
      </c>
      <c r="CQ527" s="40">
        <v>0.81378829772360495</v>
      </c>
      <c r="CR527" s="40">
        <v>1.0154817591349401</v>
      </c>
      <c r="CS527" s="40">
        <v>1.0263492497236799</v>
      </c>
      <c r="CT527" s="40">
        <v>1.08693783170035</v>
      </c>
      <c r="CU527" s="40">
        <v>1.06291283847936</v>
      </c>
      <c r="CV527" s="40">
        <v>4.3409075163917699E-4</v>
      </c>
      <c r="CW527" s="40">
        <v>-0.28199435219042701</v>
      </c>
      <c r="CX527" s="40">
        <v>-0.29545383186969199</v>
      </c>
      <c r="CY527" s="40">
        <v>-0.18375989766845999</v>
      </c>
      <c r="CZ527" s="40">
        <v>-0.15972270321592699</v>
      </c>
      <c r="DA527" s="40">
        <v>-2.99611259116027E-3</v>
      </c>
      <c r="DB527" s="40">
        <v>-8.9549113446429102E-2</v>
      </c>
      <c r="DC527" s="40">
        <v>-2.8751536624895699E-2</v>
      </c>
      <c r="DD527" s="40">
        <v>-4.1903574811022803E-2</v>
      </c>
      <c r="DE527" s="40">
        <v>-4.9446013538523197E-3</v>
      </c>
      <c r="DF527" s="40">
        <v>-3.6488162965782701E-2</v>
      </c>
      <c r="DG527" s="40">
        <v>2.8880146732153798E-2</v>
      </c>
      <c r="DH527" s="40">
        <v>-3.3274662248746603E-2</v>
      </c>
      <c r="DI527" s="40">
        <v>-5.61271529292659E-3</v>
      </c>
      <c r="DJ527" s="40">
        <v>-1.9890018006092799E-2</v>
      </c>
      <c r="DK527" s="40">
        <v>4.1158960587538797E-2</v>
      </c>
      <c r="DL527" s="40">
        <v>-3.33863674993354E-2</v>
      </c>
      <c r="DM527" s="40">
        <v>5.7508140252111199E-2</v>
      </c>
      <c r="DN527" s="40">
        <v>0.16659664144015299</v>
      </c>
      <c r="DO527" s="40">
        <v>0.84753086734413696</v>
      </c>
      <c r="DP527" s="40">
        <v>1.0693250257351801</v>
      </c>
      <c r="DQ527" s="40">
        <v>1.08237767242315</v>
      </c>
      <c r="DR527" s="40">
        <v>1.1335342766382701</v>
      </c>
      <c r="DS527" s="40">
        <v>1.10964740784056</v>
      </c>
      <c r="DT527" s="40">
        <v>3.67369764880996E-2</v>
      </c>
      <c r="DU527" s="40">
        <v>-0.23300705095955501</v>
      </c>
      <c r="DV527" s="40">
        <v>-0.256401329913933</v>
      </c>
      <c r="DW527" s="40">
        <v>-0.15483445664545201</v>
      </c>
      <c r="DX527" s="40">
        <v>-0.115665228681866</v>
      </c>
      <c r="DY527" s="40">
        <v>3.5365977724683098E-2</v>
      </c>
      <c r="DZ527" s="40">
        <v>-5.2284727492822002E-2</v>
      </c>
      <c r="EA527" s="40">
        <v>-1.9397343471565501E-3</v>
      </c>
      <c r="EB527" s="40">
        <v>-7.5804999064441898E-3</v>
      </c>
      <c r="EC527" s="40">
        <v>2.5169130313831799E-2</v>
      </c>
      <c r="ED527" s="40">
        <v>-5.1792361239173202E-3</v>
      </c>
      <c r="EE527" s="40">
        <v>6.5635882723013503E-2</v>
      </c>
      <c r="EF527" s="40">
        <v>1.02417915052344E-2</v>
      </c>
      <c r="EG527" s="40">
        <v>4.2610997050401202E-2</v>
      </c>
      <c r="EH527" s="40">
        <v>2.53536441515268E-2</v>
      </c>
      <c r="EI527" s="40">
        <v>9.1836649109601806E-2</v>
      </c>
      <c r="EJ527" s="40">
        <v>-1.55640948411445E-2</v>
      </c>
      <c r="EK527" s="40">
        <v>7.5269498419413702E-2</v>
      </c>
      <c r="EL527" s="40">
        <v>0.22781923909833399</v>
      </c>
      <c r="EM527" s="40">
        <v>0.89624977873814804</v>
      </c>
      <c r="EN527" s="40">
        <v>1.14706615108993</v>
      </c>
      <c r="EO527" s="40">
        <v>1.16327381612942</v>
      </c>
      <c r="EP527" s="40">
        <v>1.2008121424836</v>
      </c>
      <c r="EQ527" s="40">
        <v>1.1771247034155901</v>
      </c>
      <c r="ER527" s="40">
        <v>8.9152577713244696E-2</v>
      </c>
      <c r="ES527" s="40">
        <v>-0.16227716835315301</v>
      </c>
      <c r="ET527" s="40">
        <v>-0.20001571957383199</v>
      </c>
      <c r="EU527" s="40">
        <v>-0.11307071386947</v>
      </c>
      <c r="EV527" s="40">
        <v>-5.2053232849671997E-2</v>
      </c>
      <c r="EW527" s="40">
        <v>86</v>
      </c>
      <c r="EX527" s="40">
        <v>84.5</v>
      </c>
      <c r="EY527" s="40">
        <v>84</v>
      </c>
      <c r="EZ527" s="40">
        <v>82.5</v>
      </c>
      <c r="FA527" s="40">
        <v>80.5</v>
      </c>
      <c r="FB527" s="40">
        <v>80</v>
      </c>
      <c r="FC527" s="40">
        <v>78.5</v>
      </c>
      <c r="FD527" s="40">
        <v>78</v>
      </c>
      <c r="FE527" s="40">
        <v>81</v>
      </c>
      <c r="FF527" s="40">
        <v>84.5</v>
      </c>
      <c r="FG527" s="40">
        <v>88</v>
      </c>
      <c r="FH527" s="40">
        <v>91.5</v>
      </c>
      <c r="FI527" s="40">
        <v>94.5</v>
      </c>
      <c r="FJ527" s="40">
        <v>97</v>
      </c>
      <c r="FK527" s="40">
        <v>99.5</v>
      </c>
      <c r="FL527" s="40">
        <v>101.5</v>
      </c>
      <c r="FM527" s="40">
        <v>102</v>
      </c>
      <c r="FN527" s="40">
        <v>103</v>
      </c>
      <c r="FO527" s="40">
        <v>103</v>
      </c>
      <c r="FP527" s="40">
        <v>101.5</v>
      </c>
      <c r="FQ527" s="40">
        <v>98.5</v>
      </c>
      <c r="FR527" s="40">
        <v>96.5</v>
      </c>
      <c r="FS527" s="40">
        <v>94</v>
      </c>
      <c r="FT527" s="40">
        <v>91</v>
      </c>
      <c r="FU527" s="40">
        <v>1.5553882188264E-2</v>
      </c>
      <c r="FV527" s="40">
        <v>0</v>
      </c>
      <c r="FW527" s="40">
        <v>0</v>
      </c>
      <c r="FX527" s="41">
        <v>1</v>
      </c>
      <c r="FY527" s="22"/>
      <c r="FZ527" s="22"/>
    </row>
    <row r="528" spans="1:182" x14ac:dyDescent="0.2">
      <c r="A528" t="s">
        <v>42</v>
      </c>
      <c r="B528" t="s">
        <v>58</v>
      </c>
      <c r="C528" t="s">
        <v>3</v>
      </c>
      <c r="D528" t="s">
        <v>39</v>
      </c>
      <c r="E528" t="s">
        <v>1</v>
      </c>
      <c r="F528" s="22" t="s">
        <v>78</v>
      </c>
      <c r="G528" s="35">
        <v>43704</v>
      </c>
      <c r="H528" s="40">
        <v>700</v>
      </c>
      <c r="I528" s="40">
        <v>1.00077422783336</v>
      </c>
      <c r="J528" s="40">
        <v>0.88116355515890399</v>
      </c>
      <c r="K528" s="40">
        <v>0.80605854655498699</v>
      </c>
      <c r="L528" s="40">
        <v>0.71442503487444797</v>
      </c>
      <c r="M528" s="40">
        <v>0.65861911825223596</v>
      </c>
      <c r="N528" s="40">
        <v>0.647628812628396</v>
      </c>
      <c r="O528" s="40">
        <v>0.662334728803603</v>
      </c>
      <c r="P528" s="40">
        <v>0.669639019863008</v>
      </c>
      <c r="Q528" s="40">
        <v>0.71763231177817</v>
      </c>
      <c r="R528" s="40">
        <v>0.825718274060802</v>
      </c>
      <c r="S528" s="40">
        <v>0.97522961271307695</v>
      </c>
      <c r="T528" s="40">
        <v>1.17082031339123</v>
      </c>
      <c r="U528" s="40">
        <v>1.3765283609500301</v>
      </c>
      <c r="V528" s="40">
        <v>1.57263296386398</v>
      </c>
      <c r="W528" s="40">
        <v>1.7429146121505099</v>
      </c>
      <c r="X528" s="40">
        <v>1.9452171524052999</v>
      </c>
      <c r="Y528" s="40">
        <v>2.0549951234705501</v>
      </c>
      <c r="Z528" s="40">
        <v>2.1626924937236902</v>
      </c>
      <c r="AA528" s="40">
        <v>2.17141715033602</v>
      </c>
      <c r="AB528" s="40">
        <v>2.0920150691183599</v>
      </c>
      <c r="AC528" s="40">
        <v>1.95049107745939</v>
      </c>
      <c r="AD528" s="40">
        <v>1.82902455740323</v>
      </c>
      <c r="AE528" s="40">
        <v>1.58672394794795</v>
      </c>
      <c r="AF528" s="40">
        <v>1.2976313756994</v>
      </c>
      <c r="AG528" s="40">
        <v>-4.79936938350407E-2</v>
      </c>
      <c r="AH528" s="40">
        <v>-7.8454164379655605E-3</v>
      </c>
      <c r="AI528" s="40">
        <v>1.0293687744354599E-3</v>
      </c>
      <c r="AJ528" s="40">
        <v>-5.77007430266647E-3</v>
      </c>
      <c r="AK528" s="40">
        <v>-2.8929813694730501E-2</v>
      </c>
      <c r="AL528" s="40">
        <v>-2.2918167008301499E-3</v>
      </c>
      <c r="AM528" s="40">
        <v>4.6053705799461797E-3</v>
      </c>
      <c r="AN528" s="40">
        <v>-1.48428284671582E-2</v>
      </c>
      <c r="AO528" s="40">
        <v>-2.4625920337587801E-2</v>
      </c>
      <c r="AP528" s="40">
        <v>-2.3369046035213899E-3</v>
      </c>
      <c r="AQ528" s="40">
        <v>-8.3574050843327804E-3</v>
      </c>
      <c r="AR528" s="40">
        <v>-9.0716343822301003E-3</v>
      </c>
      <c r="AS528" s="40">
        <v>-1.5569257430668899E-2</v>
      </c>
      <c r="AT528" s="40">
        <v>8.5044180829548801E-4</v>
      </c>
      <c r="AU528" s="40">
        <v>0.37712358297068499</v>
      </c>
      <c r="AV528" s="40">
        <v>0.41177409428161998</v>
      </c>
      <c r="AW528" s="40">
        <v>0.42786984879512602</v>
      </c>
      <c r="AX528" s="40">
        <v>0.44342684422490403</v>
      </c>
      <c r="AY528" s="40">
        <v>0.20134197300708401</v>
      </c>
      <c r="AZ528" s="40">
        <v>-0.26272067849317798</v>
      </c>
      <c r="BA528" s="40">
        <v>-0.25740810985585599</v>
      </c>
      <c r="BB528" s="40">
        <v>-0.19953519480947099</v>
      </c>
      <c r="BC528" s="40">
        <v>-0.102201206323236</v>
      </c>
      <c r="BD528" s="40">
        <v>-7.6698605702122905E-2</v>
      </c>
      <c r="BE528" s="40">
        <v>-3.2210626725939197E-2</v>
      </c>
      <c r="BF528" s="40">
        <v>3.1739819491448502E-3</v>
      </c>
      <c r="BG528" s="40">
        <v>1.20268970423842E-2</v>
      </c>
      <c r="BH528" s="40">
        <v>4.4197360413501096E-3</v>
      </c>
      <c r="BI528" s="40">
        <v>-1.64547799728216E-2</v>
      </c>
      <c r="BJ528" s="40">
        <v>6.9272881479149903E-3</v>
      </c>
      <c r="BK528" s="40">
        <v>1.47207146030847E-2</v>
      </c>
      <c r="BL528" s="40">
        <v>-4.8909395240458696E-3</v>
      </c>
      <c r="BM528" s="40">
        <v>-1.2179979992005201E-2</v>
      </c>
      <c r="BN528" s="40">
        <v>6.9822644757638096E-3</v>
      </c>
      <c r="BO528" s="40">
        <v>1.19421137782234E-3</v>
      </c>
      <c r="BP528" s="40">
        <v>-1.5749646915933599E-3</v>
      </c>
      <c r="BQ528" s="40">
        <v>-7.9813925252747008E-3</v>
      </c>
      <c r="BR528" s="40">
        <v>2.7750009915230502E-2</v>
      </c>
      <c r="BS528" s="40">
        <v>0.40768725805780798</v>
      </c>
      <c r="BT528" s="40">
        <v>0.44437998347851898</v>
      </c>
      <c r="BU528" s="40">
        <v>0.45837715648288402</v>
      </c>
      <c r="BV528" s="40">
        <v>0.46921816821247098</v>
      </c>
      <c r="BW528" s="40">
        <v>0.232244872767884</v>
      </c>
      <c r="BX528" s="40">
        <v>-0.23817823524096099</v>
      </c>
      <c r="BY528" s="40">
        <v>-0.23003555002905701</v>
      </c>
      <c r="BZ528" s="40">
        <v>-0.18118928311039201</v>
      </c>
      <c r="CA528" s="40">
        <v>-8.8090952367395697E-2</v>
      </c>
      <c r="CB528" s="40">
        <v>-6.3912840212066294E-2</v>
      </c>
      <c r="CC528" s="40">
        <v>-2.12793225256597E-2</v>
      </c>
      <c r="CD528" s="40">
        <v>1.08059837039945E-2</v>
      </c>
      <c r="CE528" s="40">
        <v>1.9643751619324801E-2</v>
      </c>
      <c r="CF528" s="40">
        <v>1.1477167644702101E-2</v>
      </c>
      <c r="CG528" s="40">
        <v>-7.8146096193489507E-3</v>
      </c>
      <c r="CH528" s="40">
        <v>1.3312412082273101E-2</v>
      </c>
      <c r="CI528" s="40">
        <v>2.1726571059441001E-2</v>
      </c>
      <c r="CJ528" s="40">
        <v>2.0017084418127002E-3</v>
      </c>
      <c r="CK528" s="40">
        <v>-3.5599596223497001E-3</v>
      </c>
      <c r="CL528" s="40">
        <v>1.3436692591371299E-2</v>
      </c>
      <c r="CM528" s="40">
        <v>7.8096318427079998E-3</v>
      </c>
      <c r="CN528" s="40">
        <v>3.6172058992614302E-3</v>
      </c>
      <c r="CO528" s="40">
        <v>-2.72606040648412E-3</v>
      </c>
      <c r="CP528" s="40">
        <v>4.6380568842745502E-2</v>
      </c>
      <c r="CQ528" s="40">
        <v>0.42885556631794097</v>
      </c>
      <c r="CR528" s="40">
        <v>0.46696272300994901</v>
      </c>
      <c r="CS528" s="40">
        <v>0.47950642485392903</v>
      </c>
      <c r="CT528" s="40">
        <v>0.48708116063892198</v>
      </c>
      <c r="CU528" s="40">
        <v>0.25364812700363698</v>
      </c>
      <c r="CV528" s="40">
        <v>-0.22118021380738601</v>
      </c>
      <c r="CW528" s="40">
        <v>-0.21107739847722501</v>
      </c>
      <c r="CX528" s="40">
        <v>-0.168482960554211</v>
      </c>
      <c r="CY528" s="40">
        <v>-7.8318233461224102E-2</v>
      </c>
      <c r="CZ528" s="40">
        <v>-5.5057457982547298E-2</v>
      </c>
      <c r="DA528" s="40">
        <v>-1.03480183253803E-2</v>
      </c>
      <c r="DB528" s="40">
        <v>1.8437985458844099E-2</v>
      </c>
      <c r="DC528" s="40">
        <v>2.7260606196265299E-2</v>
      </c>
      <c r="DD528" s="40">
        <v>1.85345992480541E-2</v>
      </c>
      <c r="DE528" s="40">
        <v>8.2556073412375205E-4</v>
      </c>
      <c r="DF528" s="40">
        <v>1.9697536016631101E-2</v>
      </c>
      <c r="DG528" s="40">
        <v>2.8732427515797399E-2</v>
      </c>
      <c r="DH528" s="40">
        <v>8.8943564076712708E-3</v>
      </c>
      <c r="DI528" s="40">
        <v>5.0600607473057701E-3</v>
      </c>
      <c r="DJ528" s="40">
        <v>1.98911207069787E-2</v>
      </c>
      <c r="DK528" s="40">
        <v>1.4425052307593699E-2</v>
      </c>
      <c r="DL528" s="40">
        <v>8.8093764901162296E-3</v>
      </c>
      <c r="DM528" s="40">
        <v>2.5292717123064699E-3</v>
      </c>
      <c r="DN528" s="40">
        <v>6.5011127770260496E-2</v>
      </c>
      <c r="DO528" s="40">
        <v>0.45002387457807502</v>
      </c>
      <c r="DP528" s="40">
        <v>0.48954546254137798</v>
      </c>
      <c r="DQ528" s="40">
        <v>0.50063569322497303</v>
      </c>
      <c r="DR528" s="40">
        <v>0.50494415306537399</v>
      </c>
      <c r="DS528" s="40">
        <v>0.27505138123938999</v>
      </c>
      <c r="DT528" s="40">
        <v>-0.20418219237381</v>
      </c>
      <c r="DU528" s="40">
        <v>-0.19211924692539301</v>
      </c>
      <c r="DV528" s="40">
        <v>-0.15577663799802999</v>
      </c>
      <c r="DW528" s="40">
        <v>-6.8545514555052506E-2</v>
      </c>
      <c r="DX528" s="40">
        <v>-4.6202075753028302E-2</v>
      </c>
      <c r="DY528" s="40">
        <v>5.4350487837212897E-3</v>
      </c>
      <c r="DZ528" s="40">
        <v>2.9457383845954501E-2</v>
      </c>
      <c r="EA528" s="40">
        <v>3.8258134464214097E-2</v>
      </c>
      <c r="EB528" s="40">
        <v>2.8724409592070701E-2</v>
      </c>
      <c r="EC528" s="40">
        <v>1.3300594456032599E-2</v>
      </c>
      <c r="ED528" s="40">
        <v>2.8916640865376299E-2</v>
      </c>
      <c r="EE528" s="40">
        <v>3.8847771538935899E-2</v>
      </c>
      <c r="EF528" s="40">
        <v>1.8846245350783601E-2</v>
      </c>
      <c r="EG528" s="40">
        <v>1.7506001092888399E-2</v>
      </c>
      <c r="EH528" s="40">
        <v>2.9210289786263902E-2</v>
      </c>
      <c r="EI528" s="40">
        <v>2.3976668769748799E-2</v>
      </c>
      <c r="EJ528" s="40">
        <v>1.6306046180753E-2</v>
      </c>
      <c r="EK528" s="40">
        <v>1.01171366177007E-2</v>
      </c>
      <c r="EL528" s="40">
        <v>9.19106958771954E-2</v>
      </c>
      <c r="EM528" s="40">
        <v>0.48058754966519801</v>
      </c>
      <c r="EN528" s="40">
        <v>0.52215135173827698</v>
      </c>
      <c r="EO528" s="40">
        <v>0.53114300091273103</v>
      </c>
      <c r="EP528" s="40">
        <v>0.53073547705294</v>
      </c>
      <c r="EQ528" s="40">
        <v>0.30595428100019001</v>
      </c>
      <c r="ER528" s="40">
        <v>-0.179639749121593</v>
      </c>
      <c r="ES528" s="40">
        <v>-0.164746687098594</v>
      </c>
      <c r="ET528" s="40">
        <v>-0.13743072629895101</v>
      </c>
      <c r="EU528" s="40">
        <v>-5.4435260599211797E-2</v>
      </c>
      <c r="EV528" s="40">
        <v>-3.3416310262971601E-2</v>
      </c>
      <c r="EW528" s="40">
        <v>86</v>
      </c>
      <c r="EX528" s="40">
        <v>84.5</v>
      </c>
      <c r="EY528" s="40">
        <v>84</v>
      </c>
      <c r="EZ528" s="40">
        <v>82.5</v>
      </c>
      <c r="FA528" s="40">
        <v>80.5</v>
      </c>
      <c r="FB528" s="40">
        <v>80</v>
      </c>
      <c r="FC528" s="40">
        <v>78.5</v>
      </c>
      <c r="FD528" s="40">
        <v>78</v>
      </c>
      <c r="FE528" s="40">
        <v>81</v>
      </c>
      <c r="FF528" s="40">
        <v>84.5</v>
      </c>
      <c r="FG528" s="40">
        <v>88</v>
      </c>
      <c r="FH528" s="40">
        <v>91.5</v>
      </c>
      <c r="FI528" s="40">
        <v>94.5</v>
      </c>
      <c r="FJ528" s="40">
        <v>97</v>
      </c>
      <c r="FK528" s="40">
        <v>99.5</v>
      </c>
      <c r="FL528" s="40">
        <v>101.5</v>
      </c>
      <c r="FM528" s="40">
        <v>102</v>
      </c>
      <c r="FN528" s="40">
        <v>103</v>
      </c>
      <c r="FO528" s="40">
        <v>103</v>
      </c>
      <c r="FP528" s="40">
        <v>101.5</v>
      </c>
      <c r="FQ528" s="40">
        <v>98.5</v>
      </c>
      <c r="FR528" s="40">
        <v>96.5</v>
      </c>
      <c r="FS528" s="40">
        <v>94</v>
      </c>
      <c r="FT528" s="40">
        <v>91</v>
      </c>
      <c r="FU528" s="40">
        <v>5.6743195488932897E-2</v>
      </c>
      <c r="FV528" s="40">
        <v>0</v>
      </c>
      <c r="FW528" s="40">
        <v>0</v>
      </c>
      <c r="FX528" s="41">
        <v>1</v>
      </c>
      <c r="FY528" s="22"/>
      <c r="FZ528" s="22"/>
    </row>
    <row r="529" spans="1:182" x14ac:dyDescent="0.2">
      <c r="A529" t="s">
        <v>42</v>
      </c>
      <c r="B529" t="s">
        <v>58</v>
      </c>
      <c r="C529" t="s">
        <v>3</v>
      </c>
      <c r="D529" t="s">
        <v>39</v>
      </c>
      <c r="E529" t="s">
        <v>77</v>
      </c>
      <c r="F529" s="22" t="s">
        <v>1</v>
      </c>
      <c r="G529" s="35">
        <v>43704</v>
      </c>
      <c r="H529" s="40">
        <v>2835</v>
      </c>
      <c r="I529" s="40">
        <v>4.5454626901856097</v>
      </c>
      <c r="J529" s="40">
        <v>4.0267167429478601</v>
      </c>
      <c r="K529" s="40">
        <v>3.6702400977211198</v>
      </c>
      <c r="L529" s="40">
        <v>3.30381611181887</v>
      </c>
      <c r="M529" s="40">
        <v>3.08606647053232</v>
      </c>
      <c r="N529" s="40">
        <v>3.0339519474626901</v>
      </c>
      <c r="O529" s="40">
        <v>3.0985285584997802</v>
      </c>
      <c r="P529" s="40">
        <v>3.1608875656668398</v>
      </c>
      <c r="Q529" s="40">
        <v>3.3583505692851698</v>
      </c>
      <c r="R529" s="40">
        <v>3.7270919028891898</v>
      </c>
      <c r="S529" s="40">
        <v>4.1975587528121103</v>
      </c>
      <c r="T529" s="40">
        <v>4.8112288767282401</v>
      </c>
      <c r="U529" s="40">
        <v>5.5706446473573896</v>
      </c>
      <c r="V529" s="40">
        <v>6.3595192312623103</v>
      </c>
      <c r="W529" s="40">
        <v>7.10135781442533</v>
      </c>
      <c r="X529" s="40">
        <v>7.9107867532298002</v>
      </c>
      <c r="Y529" s="40">
        <v>8.4446259668001904</v>
      </c>
      <c r="Z529" s="40">
        <v>8.96177888019165</v>
      </c>
      <c r="AA529" s="40">
        <v>9.0776589758731596</v>
      </c>
      <c r="AB529" s="40">
        <v>8.75454267271577</v>
      </c>
      <c r="AC529" s="40">
        <v>8.1693478360806306</v>
      </c>
      <c r="AD529" s="40">
        <v>7.69751765647427</v>
      </c>
      <c r="AE529" s="40">
        <v>6.7242076016937</v>
      </c>
      <c r="AF529" s="40">
        <v>5.62424766336476</v>
      </c>
      <c r="AG529" s="40">
        <v>-9.8890552980730503E-2</v>
      </c>
      <c r="AH529" s="40">
        <v>-0.10454805582633001</v>
      </c>
      <c r="AI529" s="40">
        <v>-3.9161960404243697E-2</v>
      </c>
      <c r="AJ529" s="40">
        <v>-7.2902421318512697E-2</v>
      </c>
      <c r="AK529" s="40">
        <v>-6.6756297726076899E-2</v>
      </c>
      <c r="AL529" s="40">
        <v>-4.7355405318060803E-2</v>
      </c>
      <c r="AM529" s="40">
        <v>-7.5858129931950902E-2</v>
      </c>
      <c r="AN529" s="40">
        <v>-9.3370413195041205E-2</v>
      </c>
      <c r="AO529" s="40">
        <v>-8.4893352288530302E-2</v>
      </c>
      <c r="AP529" s="40">
        <v>-6.2673546377376099E-2</v>
      </c>
      <c r="AQ529" s="40">
        <v>-5.4746139683319497E-2</v>
      </c>
      <c r="AR529" s="40">
        <v>-6.3576183535974704E-2</v>
      </c>
      <c r="AS529" s="40">
        <v>-3.3402215008211502E-3</v>
      </c>
      <c r="AT529" s="40">
        <v>6.7927863365445401E-2</v>
      </c>
      <c r="AU529" s="40">
        <v>0.66584716250125797</v>
      </c>
      <c r="AV529" s="40">
        <v>0.88427889340544696</v>
      </c>
      <c r="AW529" s="40">
        <v>0.96499974428912005</v>
      </c>
      <c r="AX529" s="40">
        <v>1.02754364138564</v>
      </c>
      <c r="AY529" s="40">
        <v>0.83334755446214903</v>
      </c>
      <c r="AZ529" s="40">
        <v>-9.3176305213528599E-2</v>
      </c>
      <c r="BA529" s="40">
        <v>-0.28105893246831998</v>
      </c>
      <c r="BB529" s="40">
        <v>-0.25519163737711897</v>
      </c>
      <c r="BC529" s="40">
        <v>-0.162709937205788</v>
      </c>
      <c r="BD529" s="40">
        <v>-0.20178954366247001</v>
      </c>
      <c r="BE529" s="40">
        <v>-6.6918872824562298E-2</v>
      </c>
      <c r="BF529" s="40">
        <v>-7.2958391934160996E-2</v>
      </c>
      <c r="BG529" s="40">
        <v>-9.7834152667832693E-3</v>
      </c>
      <c r="BH529" s="40">
        <v>-4.0391681986459899E-2</v>
      </c>
      <c r="BI529" s="40">
        <v>-4.0333815772302002E-2</v>
      </c>
      <c r="BJ529" s="40">
        <v>-1.96599639095816E-2</v>
      </c>
      <c r="BK529" s="40">
        <v>-4.3397871204839698E-2</v>
      </c>
      <c r="BL529" s="40">
        <v>-5.4611142042813803E-2</v>
      </c>
      <c r="BM529" s="40">
        <v>-5.10130473939895E-2</v>
      </c>
      <c r="BN529" s="40">
        <v>-2.8712706672176701E-2</v>
      </c>
      <c r="BO529" s="40">
        <v>-2.0132300683399201E-2</v>
      </c>
      <c r="BP529" s="40">
        <v>-4.32671402348907E-2</v>
      </c>
      <c r="BQ529" s="40">
        <v>1.6802975597710899E-2</v>
      </c>
      <c r="BR529" s="40">
        <v>0.11740201430446701</v>
      </c>
      <c r="BS529" s="40">
        <v>0.72363070138502705</v>
      </c>
      <c r="BT529" s="40">
        <v>0.94292746774960101</v>
      </c>
      <c r="BU529" s="40">
        <v>1.0369470167647801</v>
      </c>
      <c r="BV529" s="40">
        <v>1.08614063734116</v>
      </c>
      <c r="BW529" s="40">
        <v>0.92316658813517705</v>
      </c>
      <c r="BX529" s="40">
        <v>-2.5622479811657401E-2</v>
      </c>
      <c r="BY529" s="40">
        <v>-0.21271317803050599</v>
      </c>
      <c r="BZ529" s="40">
        <v>-0.20145450806663401</v>
      </c>
      <c r="CA529" s="40">
        <v>-0.13252433467744701</v>
      </c>
      <c r="CB529" s="40">
        <v>-0.16185911845227699</v>
      </c>
      <c r="CC529" s="40">
        <v>-4.4775384542771302E-2</v>
      </c>
      <c r="CD529" s="40">
        <v>-5.1079486953091301E-2</v>
      </c>
      <c r="CE529" s="40">
        <v>1.05640756004402E-2</v>
      </c>
      <c r="CF529" s="40">
        <v>-1.7874842961570998E-2</v>
      </c>
      <c r="CG529" s="40">
        <v>-2.2033685261132498E-2</v>
      </c>
      <c r="CH529" s="40">
        <v>-4.7818555786197298E-4</v>
      </c>
      <c r="CI529" s="40">
        <v>-2.09159948931558E-2</v>
      </c>
      <c r="CJ529" s="40">
        <v>-2.7766588913987301E-2</v>
      </c>
      <c r="CK529" s="40">
        <v>-2.7547651432587899E-2</v>
      </c>
      <c r="CL529" s="40">
        <v>-5.1915325462437104E-3</v>
      </c>
      <c r="CM529" s="40">
        <v>3.8411387648451699E-3</v>
      </c>
      <c r="CN529" s="40">
        <v>-2.92011587113899E-2</v>
      </c>
      <c r="CO529" s="40">
        <v>3.0754092546536601E-2</v>
      </c>
      <c r="CP529" s="40">
        <v>0.15166766053321001</v>
      </c>
      <c r="CQ529" s="40">
        <v>0.76365140439166201</v>
      </c>
      <c r="CR529" s="40">
        <v>0.983547291680967</v>
      </c>
      <c r="CS529" s="40">
        <v>1.0867774785106099</v>
      </c>
      <c r="CT529" s="40">
        <v>1.1267247382376799</v>
      </c>
      <c r="CU529" s="40">
        <v>0.98537497724408596</v>
      </c>
      <c r="CV529" s="40">
        <v>2.11650938744848E-2</v>
      </c>
      <c r="CW529" s="40">
        <v>-0.16537711670649899</v>
      </c>
      <c r="CX529" s="40">
        <v>-0.16423633600399901</v>
      </c>
      <c r="CY529" s="40">
        <v>-0.111617878319814</v>
      </c>
      <c r="CZ529" s="40">
        <v>-0.13420342759055601</v>
      </c>
      <c r="DA529" s="40">
        <v>-2.2631896260980298E-2</v>
      </c>
      <c r="DB529" s="40">
        <v>-2.9200581972021598E-2</v>
      </c>
      <c r="DC529" s="40">
        <v>3.0911566467663801E-2</v>
      </c>
      <c r="DD529" s="40">
        <v>4.6419960633177996E-3</v>
      </c>
      <c r="DE529" s="40">
        <v>-3.73355474996291E-3</v>
      </c>
      <c r="DF529" s="40">
        <v>1.8703592793857599E-2</v>
      </c>
      <c r="DG529" s="40">
        <v>1.56588141852806E-3</v>
      </c>
      <c r="DH529" s="40">
        <v>-9.2203578516069696E-4</v>
      </c>
      <c r="DI529" s="40">
        <v>-4.0822554711863503E-3</v>
      </c>
      <c r="DJ529" s="40">
        <v>1.83296415796892E-2</v>
      </c>
      <c r="DK529" s="40">
        <v>2.7814578213089601E-2</v>
      </c>
      <c r="DL529" s="40">
        <v>-1.51351771878891E-2</v>
      </c>
      <c r="DM529" s="40">
        <v>4.4705209495362198E-2</v>
      </c>
      <c r="DN529" s="40">
        <v>0.18593330676195299</v>
      </c>
      <c r="DO529" s="40">
        <v>0.80367210739829797</v>
      </c>
      <c r="DP529" s="40">
        <v>1.02416711561233</v>
      </c>
      <c r="DQ529" s="40">
        <v>1.13660794025643</v>
      </c>
      <c r="DR529" s="40">
        <v>1.1673088391341999</v>
      </c>
      <c r="DS529" s="40">
        <v>1.0475833663530001</v>
      </c>
      <c r="DT529" s="40">
        <v>6.7952667560626998E-2</v>
      </c>
      <c r="DU529" s="40">
        <v>-0.118041055382492</v>
      </c>
      <c r="DV529" s="40">
        <v>-0.127018163941364</v>
      </c>
      <c r="DW529" s="40">
        <v>-9.0711421962180794E-2</v>
      </c>
      <c r="DX529" s="40">
        <v>-0.106547736728834</v>
      </c>
      <c r="DY529" s="40">
        <v>9.3397838951879593E-3</v>
      </c>
      <c r="DZ529" s="40">
        <v>2.3890819201471702E-3</v>
      </c>
      <c r="EA529" s="40">
        <v>6.0290111605124201E-2</v>
      </c>
      <c r="EB529" s="40">
        <v>3.7152735395370597E-2</v>
      </c>
      <c r="EC529" s="40">
        <v>2.2688927203811899E-2</v>
      </c>
      <c r="ED529" s="40">
        <v>4.6399034202336903E-2</v>
      </c>
      <c r="EE529" s="40">
        <v>3.4026140145639303E-2</v>
      </c>
      <c r="EF529" s="40">
        <v>3.78372353670667E-2</v>
      </c>
      <c r="EG529" s="40">
        <v>2.9798049423354501E-2</v>
      </c>
      <c r="EH529" s="40">
        <v>5.2290481284888703E-2</v>
      </c>
      <c r="EI529" s="40">
        <v>6.2428417213009797E-2</v>
      </c>
      <c r="EJ529" s="40">
        <v>5.1738661131948901E-3</v>
      </c>
      <c r="EK529" s="40">
        <v>6.4848406593894306E-2</v>
      </c>
      <c r="EL529" s="40">
        <v>0.23540745770097499</v>
      </c>
      <c r="EM529" s="40">
        <v>0.86145564628206694</v>
      </c>
      <c r="EN529" s="40">
        <v>1.08281568995649</v>
      </c>
      <c r="EO529" s="40">
        <v>1.2085552127321</v>
      </c>
      <c r="EP529" s="40">
        <v>1.2259058350897201</v>
      </c>
      <c r="EQ529" s="40">
        <v>1.1374024000260201</v>
      </c>
      <c r="ER529" s="40">
        <v>0.135506492962498</v>
      </c>
      <c r="ES529" s="40">
        <v>-4.9695300944678403E-2</v>
      </c>
      <c r="ET529" s="40">
        <v>-7.3281034630879094E-2</v>
      </c>
      <c r="EU529" s="40">
        <v>-6.0525819433839598E-2</v>
      </c>
      <c r="EV529" s="40">
        <v>-6.6617311518642003E-2</v>
      </c>
      <c r="EW529" s="40">
        <v>86</v>
      </c>
      <c r="EX529" s="40">
        <v>84.5</v>
      </c>
      <c r="EY529" s="40">
        <v>84</v>
      </c>
      <c r="EZ529" s="40">
        <v>82.5</v>
      </c>
      <c r="FA529" s="40">
        <v>80.5</v>
      </c>
      <c r="FB529" s="40">
        <v>80</v>
      </c>
      <c r="FC529" s="40">
        <v>78.5</v>
      </c>
      <c r="FD529" s="40">
        <v>78</v>
      </c>
      <c r="FE529" s="40">
        <v>81</v>
      </c>
      <c r="FF529" s="40">
        <v>84.5</v>
      </c>
      <c r="FG529" s="40">
        <v>88</v>
      </c>
      <c r="FH529" s="40">
        <v>91.5</v>
      </c>
      <c r="FI529" s="40">
        <v>94.5</v>
      </c>
      <c r="FJ529" s="40">
        <v>97</v>
      </c>
      <c r="FK529" s="40">
        <v>99.5</v>
      </c>
      <c r="FL529" s="40">
        <v>101.5</v>
      </c>
      <c r="FM529" s="40">
        <v>102</v>
      </c>
      <c r="FN529" s="40">
        <v>103</v>
      </c>
      <c r="FO529" s="40">
        <v>103</v>
      </c>
      <c r="FP529" s="40">
        <v>101.5</v>
      </c>
      <c r="FQ529" s="40">
        <v>98.5</v>
      </c>
      <c r="FR529" s="40">
        <v>96.5</v>
      </c>
      <c r="FS529" s="40">
        <v>94</v>
      </c>
      <c r="FT529" s="40">
        <v>91</v>
      </c>
      <c r="FU529" s="40">
        <v>3.1380551570393399E-2</v>
      </c>
      <c r="FV529" s="40">
        <v>0</v>
      </c>
      <c r="FW529" s="40">
        <v>0</v>
      </c>
      <c r="FX529" s="41">
        <v>1</v>
      </c>
      <c r="FY529" s="22"/>
      <c r="FZ529" s="22"/>
    </row>
    <row r="530" spans="1:182" x14ac:dyDescent="0.2">
      <c r="A530" t="s">
        <v>42</v>
      </c>
      <c r="B530" t="s">
        <v>58</v>
      </c>
      <c r="C530" t="s">
        <v>3</v>
      </c>
      <c r="D530" t="s">
        <v>39</v>
      </c>
      <c r="E530" t="s">
        <v>77</v>
      </c>
      <c r="F530" t="s">
        <v>77</v>
      </c>
      <c r="G530" s="35">
        <v>43704</v>
      </c>
      <c r="H530" s="40">
        <v>2539</v>
      </c>
      <c r="I530" s="40">
        <v>4.0773973257257099</v>
      </c>
      <c r="J530" s="40">
        <v>3.6172440116137801</v>
      </c>
      <c r="K530" s="40">
        <v>3.3005049417515799</v>
      </c>
      <c r="L530" s="40">
        <v>2.9729090764751702</v>
      </c>
      <c r="M530" s="40">
        <v>2.7794336421895398</v>
      </c>
      <c r="N530" s="40">
        <v>2.7248938130931002</v>
      </c>
      <c r="O530" s="40">
        <v>2.7681025080469599</v>
      </c>
      <c r="P530" s="40">
        <v>2.8240225837166699</v>
      </c>
      <c r="Q530" s="40">
        <v>2.9979510508844598</v>
      </c>
      <c r="R530" s="40">
        <v>3.3329258553272298</v>
      </c>
      <c r="S530" s="40">
        <v>3.7588875627791198</v>
      </c>
      <c r="T530" s="40">
        <v>4.2943997954124198</v>
      </c>
      <c r="U530" s="40">
        <v>4.9728749018662199</v>
      </c>
      <c r="V530" s="40">
        <v>5.6884916574266899</v>
      </c>
      <c r="W530" s="40">
        <v>6.3614537634256498</v>
      </c>
      <c r="X530" s="40">
        <v>7.0818116235669599</v>
      </c>
      <c r="Y530" s="40">
        <v>7.5537680244032801</v>
      </c>
      <c r="Z530" s="40">
        <v>8.0018544581336002</v>
      </c>
      <c r="AA530" s="40">
        <v>8.09871356366002</v>
      </c>
      <c r="AB530" s="40">
        <v>7.79145112438942</v>
      </c>
      <c r="AC530" s="40">
        <v>7.2700397491451199</v>
      </c>
      <c r="AD530" s="40">
        <v>6.8595328983246704</v>
      </c>
      <c r="AE530" s="40">
        <v>5.9944258092462999</v>
      </c>
      <c r="AF530" s="40">
        <v>5.0192088987730896</v>
      </c>
      <c r="AG530" s="40">
        <v>-8.8937985506920794E-2</v>
      </c>
      <c r="AH530" s="40">
        <v>-0.110913787211412</v>
      </c>
      <c r="AI530" s="40">
        <v>-3.5817968389893297E-2</v>
      </c>
      <c r="AJ530" s="40">
        <v>-6.3618370304292501E-2</v>
      </c>
      <c r="AK530" s="40">
        <v>-4.8589062175902302E-2</v>
      </c>
      <c r="AL530" s="40">
        <v>-4.0331162863928301E-2</v>
      </c>
      <c r="AM530" s="40">
        <v>-6.9648381526070793E-2</v>
      </c>
      <c r="AN530" s="40">
        <v>-7.8113073600925495E-2</v>
      </c>
      <c r="AO530" s="40">
        <v>-8.1852083487824204E-2</v>
      </c>
      <c r="AP530" s="40">
        <v>-5.9739637823001401E-2</v>
      </c>
      <c r="AQ530" s="40">
        <v>-4.5904873934254901E-2</v>
      </c>
      <c r="AR530" s="40">
        <v>-6.2963214345822902E-2</v>
      </c>
      <c r="AS530" s="40">
        <v>2.7901895409226901E-3</v>
      </c>
      <c r="AT530" s="40">
        <v>5.6267351227479501E-2</v>
      </c>
      <c r="AU530" s="40">
        <v>0.49630160553730701</v>
      </c>
      <c r="AV530" s="40">
        <v>0.68739861218682996</v>
      </c>
      <c r="AW530" s="40">
        <v>0.77851480986950605</v>
      </c>
      <c r="AX530" s="40">
        <v>0.82677836950848904</v>
      </c>
      <c r="AY530" s="40">
        <v>0.70108553730784395</v>
      </c>
      <c r="AZ530" s="40">
        <v>-2.09990342387282E-2</v>
      </c>
      <c r="BA530" s="40">
        <v>-0.192505114587288</v>
      </c>
      <c r="BB530" s="40">
        <v>-0.18858573674843401</v>
      </c>
      <c r="BC530" s="40">
        <v>-0.14236839390662501</v>
      </c>
      <c r="BD530" s="40">
        <v>-0.164893635973512</v>
      </c>
      <c r="BE530" s="40">
        <v>-5.9332525358814003E-2</v>
      </c>
      <c r="BF530" s="40">
        <v>-8.43788255063916E-2</v>
      </c>
      <c r="BG530" s="40">
        <v>-1.05630791693717E-2</v>
      </c>
      <c r="BH530" s="40">
        <v>-3.57985501986086E-2</v>
      </c>
      <c r="BI530" s="40">
        <v>-2.9310505926953102E-2</v>
      </c>
      <c r="BJ530" s="40">
        <v>-1.6718814309819099E-2</v>
      </c>
      <c r="BK530" s="40">
        <v>-4.36137756450619E-2</v>
      </c>
      <c r="BL530" s="40">
        <v>-4.5499097786905099E-2</v>
      </c>
      <c r="BM530" s="40">
        <v>-5.1551582735438001E-2</v>
      </c>
      <c r="BN530" s="40">
        <v>-2.9170999516571101E-2</v>
      </c>
      <c r="BO530" s="40">
        <v>-1.2429018841365101E-2</v>
      </c>
      <c r="BP530" s="40">
        <v>-4.4897980759490502E-2</v>
      </c>
      <c r="BQ530" s="40">
        <v>2.0733466849241801E-2</v>
      </c>
      <c r="BR530" s="40">
        <v>9.5219698977283093E-2</v>
      </c>
      <c r="BS530" s="40">
        <v>0.54112524178900301</v>
      </c>
      <c r="BT530" s="40">
        <v>0.73205004986467104</v>
      </c>
      <c r="BU530" s="40">
        <v>0.83798285805336203</v>
      </c>
      <c r="BV530" s="40">
        <v>0.87410856447619301</v>
      </c>
      <c r="BW530" s="40">
        <v>0.78140179228356399</v>
      </c>
      <c r="BX530" s="40">
        <v>4.0025153712316998E-2</v>
      </c>
      <c r="BY530" s="40">
        <v>-0.12904363916372699</v>
      </c>
      <c r="BZ530" s="40">
        <v>-0.13705000438370399</v>
      </c>
      <c r="CA530" s="40">
        <v>-0.109660339397001</v>
      </c>
      <c r="CB530" s="40">
        <v>-0.124704197314082</v>
      </c>
      <c r="CC530" s="40">
        <v>-3.8827873846461303E-2</v>
      </c>
      <c r="CD530" s="40">
        <v>-6.6000791862152894E-2</v>
      </c>
      <c r="CE530" s="40">
        <v>6.9283801715493004E-3</v>
      </c>
      <c r="CF530" s="40">
        <v>-1.6530627540096099E-2</v>
      </c>
      <c r="CG530" s="40">
        <v>-1.5958236596619001E-2</v>
      </c>
      <c r="CH530" s="40">
        <v>-3.6497363083278498E-4</v>
      </c>
      <c r="CI530" s="40">
        <v>-2.5582286920314799E-2</v>
      </c>
      <c r="CJ530" s="40">
        <v>-2.2910757489091702E-2</v>
      </c>
      <c r="CK530" s="40">
        <v>-3.05655482178427E-2</v>
      </c>
      <c r="CL530" s="40">
        <v>-7.9992537458642501E-3</v>
      </c>
      <c r="CM530" s="40">
        <v>1.07562564194763E-2</v>
      </c>
      <c r="CN530" s="40">
        <v>-3.23860550091764E-2</v>
      </c>
      <c r="CO530" s="40">
        <v>3.31609260529157E-2</v>
      </c>
      <c r="CP530" s="40">
        <v>0.122197976369427</v>
      </c>
      <c r="CQ530" s="40">
        <v>0.572169955712028</v>
      </c>
      <c r="CR530" s="40">
        <v>0.76297549958000699</v>
      </c>
      <c r="CS530" s="40">
        <v>0.87917024706976699</v>
      </c>
      <c r="CT530" s="40">
        <v>0.90688931333026901</v>
      </c>
      <c r="CU530" s="40">
        <v>0.83702858581474704</v>
      </c>
      <c r="CV530" s="40">
        <v>8.2290320391055993E-2</v>
      </c>
      <c r="CW530" s="40">
        <v>-8.5090414606159695E-2</v>
      </c>
      <c r="CX530" s="40">
        <v>-0.101356513139649</v>
      </c>
      <c r="CY530" s="40">
        <v>-8.7006840481201997E-2</v>
      </c>
      <c r="CZ530" s="40">
        <v>-9.6869114526444006E-2</v>
      </c>
      <c r="DA530" s="40">
        <v>-1.8323222334108501E-2</v>
      </c>
      <c r="DB530" s="40">
        <v>-4.7622758217914299E-2</v>
      </c>
      <c r="DC530" s="40">
        <v>2.4419839512470301E-2</v>
      </c>
      <c r="DD530" s="40">
        <v>2.73729511841631E-3</v>
      </c>
      <c r="DE530" s="40">
        <v>-2.6059672662849501E-3</v>
      </c>
      <c r="DF530" s="40">
        <v>1.5988867048153499E-2</v>
      </c>
      <c r="DG530" s="40">
        <v>-7.5507981955676498E-3</v>
      </c>
      <c r="DH530" s="40">
        <v>-3.2241719127828702E-4</v>
      </c>
      <c r="DI530" s="40">
        <v>-9.57951370024741E-3</v>
      </c>
      <c r="DJ530" s="40">
        <v>1.3172492024842599E-2</v>
      </c>
      <c r="DK530" s="40">
        <v>3.3941531680317702E-2</v>
      </c>
      <c r="DL530" s="40">
        <v>-1.98741292588623E-2</v>
      </c>
      <c r="DM530" s="40">
        <v>4.5588385256589599E-2</v>
      </c>
      <c r="DN530" s="40">
        <v>0.14917625376157201</v>
      </c>
      <c r="DO530" s="40">
        <v>0.60321466963505299</v>
      </c>
      <c r="DP530" s="40">
        <v>0.79390094929534305</v>
      </c>
      <c r="DQ530" s="40">
        <v>0.92035763608617205</v>
      </c>
      <c r="DR530" s="40">
        <v>0.93967006218434701</v>
      </c>
      <c r="DS530" s="40">
        <v>0.89265537934592998</v>
      </c>
      <c r="DT530" s="40">
        <v>0.124555487069795</v>
      </c>
      <c r="DU530" s="40">
        <v>-4.1137190048592301E-2</v>
      </c>
      <c r="DV530" s="40">
        <v>-6.5663021895594004E-2</v>
      </c>
      <c r="DW530" s="40">
        <v>-6.4353341565402997E-2</v>
      </c>
      <c r="DX530" s="40">
        <v>-6.9034031738805596E-2</v>
      </c>
      <c r="DY530" s="40">
        <v>1.1282237813998199E-2</v>
      </c>
      <c r="DZ530" s="40">
        <v>-2.1087796512893602E-2</v>
      </c>
      <c r="EA530" s="40">
        <v>4.9674728732991898E-2</v>
      </c>
      <c r="EB530" s="40">
        <v>3.0557115224100199E-2</v>
      </c>
      <c r="EC530" s="40">
        <v>1.6672588982664199E-2</v>
      </c>
      <c r="ED530" s="40">
        <v>3.96012156022627E-2</v>
      </c>
      <c r="EE530" s="40">
        <v>1.8483807685441299E-2</v>
      </c>
      <c r="EF530" s="40">
        <v>3.2291558622742099E-2</v>
      </c>
      <c r="EG530" s="40">
        <v>2.07209870521388E-2</v>
      </c>
      <c r="EH530" s="40">
        <v>4.3741130331272901E-2</v>
      </c>
      <c r="EI530" s="40">
        <v>6.7417386773207494E-2</v>
      </c>
      <c r="EJ530" s="40">
        <v>-1.80889567253001E-3</v>
      </c>
      <c r="EK530" s="40">
        <v>6.3531662564908706E-2</v>
      </c>
      <c r="EL530" s="40">
        <v>0.188128601511375</v>
      </c>
      <c r="EM530" s="40">
        <v>0.64803830588674904</v>
      </c>
      <c r="EN530" s="40">
        <v>0.83855238697318402</v>
      </c>
      <c r="EO530" s="40">
        <v>0.97982568427002803</v>
      </c>
      <c r="EP530" s="40">
        <v>0.98700025715204998</v>
      </c>
      <c r="EQ530" s="40">
        <v>0.97297163432165101</v>
      </c>
      <c r="ER530" s="40">
        <v>0.18557967502084</v>
      </c>
      <c r="ES530" s="40">
        <v>2.2324285374968399E-2</v>
      </c>
      <c r="ET530" s="40">
        <v>-1.41272895308637E-2</v>
      </c>
      <c r="EU530" s="40">
        <v>-3.16452870557795E-2</v>
      </c>
      <c r="EV530" s="40">
        <v>-2.8844593079376101E-2</v>
      </c>
      <c r="EW530" s="40">
        <v>86</v>
      </c>
      <c r="EX530" s="40">
        <v>84.5</v>
      </c>
      <c r="EY530" s="40">
        <v>84</v>
      </c>
      <c r="EZ530" s="40">
        <v>82.5</v>
      </c>
      <c r="FA530" s="40">
        <v>80.5</v>
      </c>
      <c r="FB530" s="40">
        <v>80</v>
      </c>
      <c r="FC530" s="40">
        <v>78.5</v>
      </c>
      <c r="FD530" s="40">
        <v>78</v>
      </c>
      <c r="FE530" s="40">
        <v>81</v>
      </c>
      <c r="FF530" s="40">
        <v>84.5</v>
      </c>
      <c r="FG530" s="40">
        <v>88</v>
      </c>
      <c r="FH530" s="40">
        <v>91.5</v>
      </c>
      <c r="FI530" s="40">
        <v>94.5</v>
      </c>
      <c r="FJ530" s="40">
        <v>97</v>
      </c>
      <c r="FK530" s="40">
        <v>99.5</v>
      </c>
      <c r="FL530" s="40">
        <v>101.5</v>
      </c>
      <c r="FM530" s="40">
        <v>102</v>
      </c>
      <c r="FN530" s="40">
        <v>103</v>
      </c>
      <c r="FO530" s="40">
        <v>103</v>
      </c>
      <c r="FP530" s="40">
        <v>101.5</v>
      </c>
      <c r="FQ530" s="40">
        <v>98.5</v>
      </c>
      <c r="FR530" s="40">
        <v>96.5</v>
      </c>
      <c r="FS530" s="40">
        <v>94</v>
      </c>
      <c r="FT530" s="40">
        <v>91</v>
      </c>
      <c r="FU530" s="40">
        <v>2.8775346808885501E-2</v>
      </c>
      <c r="FV530" s="40">
        <v>0</v>
      </c>
      <c r="FW530" s="40">
        <v>0</v>
      </c>
      <c r="FX530" s="41">
        <v>1</v>
      </c>
      <c r="FY530" s="22"/>
    </row>
    <row r="531" spans="1:182" x14ac:dyDescent="0.2">
      <c r="A531" t="s">
        <v>42</v>
      </c>
      <c r="B531" t="s">
        <v>58</v>
      </c>
      <c r="C531" t="s">
        <v>3</v>
      </c>
      <c r="D531" t="s">
        <v>39</v>
      </c>
      <c r="E531" t="s">
        <v>77</v>
      </c>
      <c r="F531" t="s">
        <v>78</v>
      </c>
      <c r="G531" s="35">
        <v>43704</v>
      </c>
      <c r="H531" s="40">
        <v>296</v>
      </c>
      <c r="I531" s="40">
        <v>0.465046504591765</v>
      </c>
      <c r="J531" s="40">
        <v>0.406772866112802</v>
      </c>
      <c r="K531" s="40">
        <v>0.36761016951735198</v>
      </c>
      <c r="L531" s="40">
        <v>0.32870822447843201</v>
      </c>
      <c r="M531" s="40">
        <v>0.30399441055119503</v>
      </c>
      <c r="N531" s="40">
        <v>0.30646466567924402</v>
      </c>
      <c r="O531" s="40">
        <v>0.32756982165323101</v>
      </c>
      <c r="P531" s="40">
        <v>0.33387116864156402</v>
      </c>
      <c r="Q531" s="40">
        <v>0.35751522125089302</v>
      </c>
      <c r="R531" s="40">
        <v>0.391423513703829</v>
      </c>
      <c r="S531" s="40">
        <v>0.43712379118556299</v>
      </c>
      <c r="T531" s="40">
        <v>0.51691120518237399</v>
      </c>
      <c r="U531" s="40">
        <v>0.59819269533419395</v>
      </c>
      <c r="V531" s="40">
        <v>0.67058494799791901</v>
      </c>
      <c r="W531" s="40">
        <v>0.73875575335613097</v>
      </c>
      <c r="X531" s="40">
        <v>0.82780162677853497</v>
      </c>
      <c r="Y531" s="40">
        <v>0.89003644894271206</v>
      </c>
      <c r="Z531" s="40">
        <v>0.95894535578556905</v>
      </c>
      <c r="AA531" s="40">
        <v>0.977415496849104</v>
      </c>
      <c r="AB531" s="40">
        <v>0.959795839570591</v>
      </c>
      <c r="AC531" s="40">
        <v>0.895888780555949</v>
      </c>
      <c r="AD531" s="40">
        <v>0.835351420630843</v>
      </c>
      <c r="AE531" s="40">
        <v>0.72787650341082499</v>
      </c>
      <c r="AF531" s="40">
        <v>0.60317922726286399</v>
      </c>
      <c r="AG531" s="40">
        <v>-2.2747409529145699E-2</v>
      </c>
      <c r="AH531" s="40">
        <v>-1.5349645459514501E-4</v>
      </c>
      <c r="AI531" s="40">
        <v>-7.8873046222997008E-3</v>
      </c>
      <c r="AJ531" s="40">
        <v>-1.3447997714811E-2</v>
      </c>
      <c r="AK531" s="40">
        <v>-2.4002278078596301E-2</v>
      </c>
      <c r="AL531" s="40">
        <v>-1.1380400758330699E-2</v>
      </c>
      <c r="AM531" s="40">
        <v>-1.27969780483029E-2</v>
      </c>
      <c r="AN531" s="40">
        <v>-2.1464718725482598E-2</v>
      </c>
      <c r="AO531" s="40">
        <v>-1.2384648077468601E-2</v>
      </c>
      <c r="AP531" s="40">
        <v>-1.3284272219052E-2</v>
      </c>
      <c r="AQ531" s="40">
        <v>-2.1077951154928699E-2</v>
      </c>
      <c r="AR531" s="40">
        <v>-3.40267651899435E-3</v>
      </c>
      <c r="AS531" s="40">
        <v>-9.6573684750466699E-3</v>
      </c>
      <c r="AT531" s="40">
        <v>2.5135155719687198E-3</v>
      </c>
      <c r="AU531" s="40">
        <v>0.15416141164348901</v>
      </c>
      <c r="AV531" s="40">
        <v>0.18660867407116</v>
      </c>
      <c r="AW531" s="40">
        <v>0.17304059419686699</v>
      </c>
      <c r="AX531" s="40">
        <v>0.18745066669611901</v>
      </c>
      <c r="AY531" s="40">
        <v>0.116748979179689</v>
      </c>
      <c r="AZ531" s="40">
        <v>-8.7463093061054806E-2</v>
      </c>
      <c r="BA531" s="40">
        <v>-0.10985058237442399</v>
      </c>
      <c r="BB531" s="40">
        <v>-8.1405317330762797E-2</v>
      </c>
      <c r="BC531" s="40">
        <v>-4.3837084790613497E-2</v>
      </c>
      <c r="BD531" s="40">
        <v>-5.3896149021187501E-2</v>
      </c>
      <c r="BE531" s="40">
        <v>-1.42783553574263E-2</v>
      </c>
      <c r="BF531" s="40">
        <v>7.6215254073786704E-3</v>
      </c>
      <c r="BG531" s="40">
        <v>-1.8825965732617001E-3</v>
      </c>
      <c r="BH531" s="40">
        <v>-7.7752657993196998E-3</v>
      </c>
      <c r="BI531" s="40">
        <v>-1.5106990503773199E-2</v>
      </c>
      <c r="BJ531" s="40">
        <v>-6.2533031340821898E-3</v>
      </c>
      <c r="BK531" s="40">
        <v>-4.3916383972100797E-3</v>
      </c>
      <c r="BL531" s="40">
        <v>-1.3248526976595201E-2</v>
      </c>
      <c r="BM531" s="40">
        <v>-5.2009447521210502E-3</v>
      </c>
      <c r="BN531" s="40">
        <v>-5.6085262291107199E-3</v>
      </c>
      <c r="BO531" s="40">
        <v>-1.3632762001346501E-2</v>
      </c>
      <c r="BP531" s="40">
        <v>6.7210816613715995E-4</v>
      </c>
      <c r="BQ531" s="40">
        <v>-5.5300289352748196E-3</v>
      </c>
      <c r="BR531" s="40">
        <v>1.7943971779972999E-2</v>
      </c>
      <c r="BS531" s="40">
        <v>0.17688084170188101</v>
      </c>
      <c r="BT531" s="40">
        <v>0.20729723295256899</v>
      </c>
      <c r="BU531" s="40">
        <v>0.19344149581406</v>
      </c>
      <c r="BV531" s="40">
        <v>0.206455153625757</v>
      </c>
      <c r="BW531" s="40">
        <v>0.13491435016727599</v>
      </c>
      <c r="BX531" s="40">
        <v>-7.4013494514586095E-2</v>
      </c>
      <c r="BY531" s="40">
        <v>-9.4973413658945793E-2</v>
      </c>
      <c r="BZ531" s="40">
        <v>-7.2253302843159006E-2</v>
      </c>
      <c r="CA531" s="40">
        <v>-3.4192521050250002E-2</v>
      </c>
      <c r="CB531" s="40">
        <v>-4.6187102661003801E-2</v>
      </c>
      <c r="CC531" s="40">
        <v>-8.4127142371192599E-3</v>
      </c>
      <c r="CD531" s="40">
        <v>1.30064818641656E-2</v>
      </c>
      <c r="CE531" s="40">
        <v>2.2762459295398402E-3</v>
      </c>
      <c r="CF531" s="40">
        <v>-3.8463489553236499E-3</v>
      </c>
      <c r="CG531" s="40">
        <v>-8.9461414268986305E-3</v>
      </c>
      <c r="CH531" s="40">
        <v>-2.7022909380515002E-3</v>
      </c>
      <c r="CI531" s="40">
        <v>1.42987424020252E-3</v>
      </c>
      <c r="CJ531" s="40">
        <v>-7.5580176000545497E-3</v>
      </c>
      <c r="CK531" s="40">
        <v>-2.2553371248548699E-4</v>
      </c>
      <c r="CL531" s="40">
        <v>-2.92327938872378E-4</v>
      </c>
      <c r="CM531" s="40">
        <v>-8.4762466736320492E-3</v>
      </c>
      <c r="CN531" s="40">
        <v>3.4942916261647798E-3</v>
      </c>
      <c r="CO531" s="40">
        <v>-2.6714461430195902E-3</v>
      </c>
      <c r="CP531" s="40">
        <v>2.86310587443004E-2</v>
      </c>
      <c r="CQ531" s="40">
        <v>0.19261624975080399</v>
      </c>
      <c r="CR531" s="40">
        <v>0.221626065810896</v>
      </c>
      <c r="CS531" s="40">
        <v>0.20757109812747199</v>
      </c>
      <c r="CT531" s="40">
        <v>0.21961760338042499</v>
      </c>
      <c r="CU531" s="40">
        <v>0.14749563077665301</v>
      </c>
      <c r="CV531" s="40">
        <v>-6.4698343532410801E-2</v>
      </c>
      <c r="CW531" s="40">
        <v>-8.4669531926478997E-2</v>
      </c>
      <c r="CX531" s="40">
        <v>-6.5914645488552207E-2</v>
      </c>
      <c r="CY531" s="40">
        <v>-2.7512725583619699E-2</v>
      </c>
      <c r="CZ531" s="40">
        <v>-4.0847840635777399E-2</v>
      </c>
      <c r="DA531" s="40">
        <v>-2.5470731168122499E-3</v>
      </c>
      <c r="DB531" s="40">
        <v>1.8391438320952601E-2</v>
      </c>
      <c r="DC531" s="40">
        <v>6.4350884323413904E-3</v>
      </c>
      <c r="DD531" s="40">
        <v>8.2567888672405599E-5</v>
      </c>
      <c r="DE531" s="40">
        <v>-2.7852923500241099E-3</v>
      </c>
      <c r="DF531" s="40">
        <v>8.4872125797919203E-4</v>
      </c>
      <c r="DG531" s="40">
        <v>7.2513868776151302E-3</v>
      </c>
      <c r="DH531" s="40">
        <v>-1.8675082235138701E-3</v>
      </c>
      <c r="DI531" s="40">
        <v>4.74987732715008E-3</v>
      </c>
      <c r="DJ531" s="40">
        <v>5.0238703513659604E-3</v>
      </c>
      <c r="DK531" s="40">
        <v>-3.3197313459176299E-3</v>
      </c>
      <c r="DL531" s="40">
        <v>6.3164750861923998E-3</v>
      </c>
      <c r="DM531" s="40">
        <v>1.8713664923564099E-4</v>
      </c>
      <c r="DN531" s="40">
        <v>3.9318145708627801E-2</v>
      </c>
      <c r="DO531" s="40">
        <v>0.208351657799727</v>
      </c>
      <c r="DP531" s="40">
        <v>0.23595489866922301</v>
      </c>
      <c r="DQ531" s="40">
        <v>0.221700700440885</v>
      </c>
      <c r="DR531" s="40">
        <v>0.23278005313509401</v>
      </c>
      <c r="DS531" s="40">
        <v>0.160076911386031</v>
      </c>
      <c r="DT531" s="40">
        <v>-5.5383192550235501E-2</v>
      </c>
      <c r="DU531" s="40">
        <v>-7.4365650194012103E-2</v>
      </c>
      <c r="DV531" s="40">
        <v>-5.9575988133945303E-2</v>
      </c>
      <c r="DW531" s="40">
        <v>-2.0832930116989501E-2</v>
      </c>
      <c r="DX531" s="40">
        <v>-3.5508578610550998E-2</v>
      </c>
      <c r="DY531" s="40">
        <v>5.9219810549072296E-3</v>
      </c>
      <c r="DZ531" s="40">
        <v>2.6166460182926399E-2</v>
      </c>
      <c r="EA531" s="40">
        <v>1.2439796481379399E-2</v>
      </c>
      <c r="EB531" s="40">
        <v>5.7552998041637098E-3</v>
      </c>
      <c r="EC531" s="40">
        <v>6.1099952247989798E-3</v>
      </c>
      <c r="ED531" s="40">
        <v>5.9758188822277196E-3</v>
      </c>
      <c r="EE531" s="40">
        <v>1.56567265287079E-2</v>
      </c>
      <c r="EF531" s="40">
        <v>6.3486835253734704E-3</v>
      </c>
      <c r="EG531" s="40">
        <v>1.19335806524976E-2</v>
      </c>
      <c r="EH531" s="40">
        <v>1.26996163413072E-2</v>
      </c>
      <c r="EI531" s="40">
        <v>4.1254578076645497E-3</v>
      </c>
      <c r="EJ531" s="40">
        <v>1.03912597713239E-2</v>
      </c>
      <c r="EK531" s="40">
        <v>4.3144761890074896E-3</v>
      </c>
      <c r="EL531" s="40">
        <v>5.4748601916632E-2</v>
      </c>
      <c r="EM531" s="40">
        <v>0.231071087858119</v>
      </c>
      <c r="EN531" s="40">
        <v>0.256643457550632</v>
      </c>
      <c r="EO531" s="40">
        <v>0.24210160205807699</v>
      </c>
      <c r="EP531" s="40">
        <v>0.251784540064732</v>
      </c>
      <c r="EQ531" s="40">
        <v>0.178242282373618</v>
      </c>
      <c r="ER531" s="40">
        <v>-4.19335940037667E-2</v>
      </c>
      <c r="ES531" s="40">
        <v>-5.9488481478534201E-2</v>
      </c>
      <c r="ET531" s="40">
        <v>-5.0423973646341498E-2</v>
      </c>
      <c r="EU531" s="40">
        <v>-1.1188366376625999E-2</v>
      </c>
      <c r="EV531" s="40">
        <v>-2.7799532250367302E-2</v>
      </c>
      <c r="EW531" s="40">
        <v>86</v>
      </c>
      <c r="EX531" s="40">
        <v>84.5</v>
      </c>
      <c r="EY531" s="40">
        <v>84</v>
      </c>
      <c r="EZ531" s="40">
        <v>82.5</v>
      </c>
      <c r="FA531" s="40">
        <v>80.5</v>
      </c>
      <c r="FB531" s="40">
        <v>80</v>
      </c>
      <c r="FC531" s="40">
        <v>78.5</v>
      </c>
      <c r="FD531" s="40">
        <v>78</v>
      </c>
      <c r="FE531" s="40">
        <v>81</v>
      </c>
      <c r="FF531" s="40">
        <v>84.5</v>
      </c>
      <c r="FG531" s="40">
        <v>88</v>
      </c>
      <c r="FH531" s="40">
        <v>91.5</v>
      </c>
      <c r="FI531" s="40">
        <v>94.5</v>
      </c>
      <c r="FJ531" s="40">
        <v>97</v>
      </c>
      <c r="FK531" s="40">
        <v>99.5</v>
      </c>
      <c r="FL531" s="40">
        <v>101.5</v>
      </c>
      <c r="FM531" s="40">
        <v>102</v>
      </c>
      <c r="FN531" s="40">
        <v>103</v>
      </c>
      <c r="FO531" s="40">
        <v>103</v>
      </c>
      <c r="FP531" s="40">
        <v>101.5</v>
      </c>
      <c r="FQ531" s="40">
        <v>98.5</v>
      </c>
      <c r="FR531" s="40">
        <v>96.5</v>
      </c>
      <c r="FS531" s="40">
        <v>94</v>
      </c>
      <c r="FT531" s="40">
        <v>91</v>
      </c>
      <c r="FU531" s="40">
        <v>9.0112645090556304E-2</v>
      </c>
      <c r="FV531" s="40">
        <v>0</v>
      </c>
      <c r="FW531" s="40">
        <v>0</v>
      </c>
      <c r="FX531" s="41">
        <v>1</v>
      </c>
      <c r="FY531" s="22"/>
    </row>
    <row r="532" spans="1:182" x14ac:dyDescent="0.2">
      <c r="A532" t="s">
        <v>42</v>
      </c>
      <c r="B532" t="s">
        <v>58</v>
      </c>
      <c r="C532" t="s">
        <v>3</v>
      </c>
      <c r="D532" t="s">
        <v>39</v>
      </c>
      <c r="E532" t="s">
        <v>78</v>
      </c>
      <c r="F532" t="s">
        <v>1</v>
      </c>
      <c r="G532" s="35">
        <v>43704</v>
      </c>
      <c r="H532" s="40">
        <v>3675</v>
      </c>
      <c r="I532" s="40">
        <v>5.0720303085675598</v>
      </c>
      <c r="J532" s="40">
        <v>4.4834671974036899</v>
      </c>
      <c r="K532" s="40">
        <v>4.0795454296937699</v>
      </c>
      <c r="L532" s="40">
        <v>3.6769946313060999</v>
      </c>
      <c r="M532" s="40">
        <v>3.41428356339132</v>
      </c>
      <c r="N532" s="40">
        <v>3.2082482610452798</v>
      </c>
      <c r="O532" s="40">
        <v>3.0901023601480602</v>
      </c>
      <c r="P532" s="40">
        <v>3.1518293216136901</v>
      </c>
      <c r="Q532" s="40">
        <v>3.4366667470861798</v>
      </c>
      <c r="R532" s="40">
        <v>4.0257318888834197</v>
      </c>
      <c r="S532" s="40">
        <v>4.8029770406441603</v>
      </c>
      <c r="T532" s="40">
        <v>5.6910719840865998</v>
      </c>
      <c r="U532" s="40">
        <v>6.7190071783290604</v>
      </c>
      <c r="V532" s="40">
        <v>7.7333805805713904</v>
      </c>
      <c r="W532" s="40">
        <v>8.6377419752062696</v>
      </c>
      <c r="X532" s="40">
        <v>9.5229297085626499</v>
      </c>
      <c r="Y532" s="40">
        <v>9.9743016336625505</v>
      </c>
      <c r="Z532" s="40">
        <v>10.2087961430158</v>
      </c>
      <c r="AA532" s="40">
        <v>10.114789024578799</v>
      </c>
      <c r="AB532" s="40">
        <v>9.5699903761850909</v>
      </c>
      <c r="AC532" s="40">
        <v>8.9579512806195591</v>
      </c>
      <c r="AD532" s="40">
        <v>8.4415259766485793</v>
      </c>
      <c r="AE532" s="40">
        <v>7.4570036318505402</v>
      </c>
      <c r="AF532" s="40">
        <v>6.2014022475488</v>
      </c>
      <c r="AG532" s="40">
        <v>-5.8073046873177603E-2</v>
      </c>
      <c r="AH532" s="40">
        <v>-0.101064971032062</v>
      </c>
      <c r="AI532" s="40">
        <v>-6.9973132843803507E-2</v>
      </c>
      <c r="AJ532" s="40">
        <v>-7.8695909309547799E-2</v>
      </c>
      <c r="AK532" s="40">
        <v>-4.5122567483806601E-2</v>
      </c>
      <c r="AL532" s="40">
        <v>-8.1064898147173894E-2</v>
      </c>
      <c r="AM532" s="40">
        <v>1.61568418435395E-2</v>
      </c>
      <c r="AN532" s="40">
        <v>-7.0023133088311804E-2</v>
      </c>
      <c r="AO532" s="40">
        <v>-4.84888356605769E-2</v>
      </c>
      <c r="AP532" s="40">
        <v>-7.7546767411409603E-2</v>
      </c>
      <c r="AQ532" s="40">
        <v>-5.1945126025673798E-2</v>
      </c>
      <c r="AR532" s="40">
        <v>-2.9680315892623699E-2</v>
      </c>
      <c r="AS532" s="40">
        <v>-7.4509214037046601E-3</v>
      </c>
      <c r="AT532" s="40">
        <v>-4.1148194223585302E-2</v>
      </c>
      <c r="AU532" s="40">
        <v>0.42654874866543102</v>
      </c>
      <c r="AV532" s="40">
        <v>0.41268527695610102</v>
      </c>
      <c r="AW532" s="40">
        <v>0.32554367452014699</v>
      </c>
      <c r="AX532" s="40">
        <v>0.35350505085448503</v>
      </c>
      <c r="AY532" s="40">
        <v>0.23623360069247901</v>
      </c>
      <c r="AZ532" s="40">
        <v>-0.33878762466900197</v>
      </c>
      <c r="BA532" s="40">
        <v>-0.41401095490508799</v>
      </c>
      <c r="BB532" s="40">
        <v>-0.347205132304787</v>
      </c>
      <c r="BC532" s="40">
        <v>-0.199800273979263</v>
      </c>
      <c r="BD532" s="40">
        <v>-0.151731464278614</v>
      </c>
      <c r="BE532" s="40">
        <v>-2.7641192377192699E-2</v>
      </c>
      <c r="BF532" s="40">
        <v>-7.2518951621014099E-2</v>
      </c>
      <c r="BG532" s="40">
        <v>-4.9977054577750799E-2</v>
      </c>
      <c r="BH532" s="40">
        <v>-5.1670961502160703E-2</v>
      </c>
      <c r="BI532" s="40">
        <v>-2.1799745163124599E-2</v>
      </c>
      <c r="BJ532" s="40">
        <v>-5.5518299264856401E-2</v>
      </c>
      <c r="BK532" s="40">
        <v>3.7428394303233199E-2</v>
      </c>
      <c r="BL532" s="40">
        <v>-4.3518814048306098E-2</v>
      </c>
      <c r="BM532" s="40">
        <v>-2.31259853733345E-2</v>
      </c>
      <c r="BN532" s="40">
        <v>-4.5854924974600697E-2</v>
      </c>
      <c r="BO532" s="40">
        <v>-1.4016310827965501E-2</v>
      </c>
      <c r="BP532" s="40">
        <v>-1.9120871059049901E-2</v>
      </c>
      <c r="BQ532" s="40">
        <v>3.2107051434746201E-3</v>
      </c>
      <c r="BR532" s="40">
        <v>-3.0297438714396701E-3</v>
      </c>
      <c r="BS532" s="40">
        <v>0.46344811500821798</v>
      </c>
      <c r="BT532" s="40">
        <v>0.47324632266526101</v>
      </c>
      <c r="BU532" s="40">
        <v>0.39119709529757701</v>
      </c>
      <c r="BV532" s="40">
        <v>0.422537225735168</v>
      </c>
      <c r="BW532" s="40">
        <v>0.30893762351669302</v>
      </c>
      <c r="BX532" s="40">
        <v>-0.271309097373027</v>
      </c>
      <c r="BY532" s="40">
        <v>-0.35832830970963198</v>
      </c>
      <c r="BZ532" s="40">
        <v>-0.31553786349417301</v>
      </c>
      <c r="CA532" s="40">
        <v>-0.16979862205058799</v>
      </c>
      <c r="CB532" s="40">
        <v>-0.10984683035618401</v>
      </c>
      <c r="CC532" s="40">
        <v>-6.5641826569199299E-3</v>
      </c>
      <c r="CD532" s="40">
        <v>-5.2748065535805702E-2</v>
      </c>
      <c r="CE532" s="40">
        <v>-3.6127831684136601E-2</v>
      </c>
      <c r="CF532" s="40">
        <v>-3.2953564976052903E-2</v>
      </c>
      <c r="CG532" s="40">
        <v>-5.6464294714349203E-3</v>
      </c>
      <c r="CH532" s="40">
        <v>-3.78248027008019E-2</v>
      </c>
      <c r="CI532" s="40">
        <v>5.2161006737924301E-2</v>
      </c>
      <c r="CJ532" s="40">
        <v>-2.5162003420510899E-2</v>
      </c>
      <c r="CK532" s="40">
        <v>-5.5597525264812304E-3</v>
      </c>
      <c r="CL532" s="40">
        <v>-2.39052514447767E-2</v>
      </c>
      <c r="CM532" s="40">
        <v>1.22530710365543E-2</v>
      </c>
      <c r="CN532" s="40">
        <v>-1.1807431734237E-2</v>
      </c>
      <c r="CO532" s="40">
        <v>1.0594915211857601E-2</v>
      </c>
      <c r="CP532" s="40">
        <v>2.3370978723363502E-2</v>
      </c>
      <c r="CQ532" s="40">
        <v>0.48900450373179799</v>
      </c>
      <c r="CR532" s="40">
        <v>0.51519071843812703</v>
      </c>
      <c r="CS532" s="40">
        <v>0.43666845452997699</v>
      </c>
      <c r="CT532" s="40">
        <v>0.47034869976688298</v>
      </c>
      <c r="CU532" s="40">
        <v>0.35929220824865798</v>
      </c>
      <c r="CV532" s="40">
        <v>-0.224573674925651</v>
      </c>
      <c r="CW532" s="40">
        <v>-0.31976267927163299</v>
      </c>
      <c r="CX532" s="40">
        <v>-0.29360520958299302</v>
      </c>
      <c r="CY532" s="40">
        <v>-0.14901956931791999</v>
      </c>
      <c r="CZ532" s="40">
        <v>-8.0837660493414606E-2</v>
      </c>
      <c r="DA532" s="40">
        <v>1.45128270633529E-2</v>
      </c>
      <c r="DB532" s="40">
        <v>-3.2977179450597298E-2</v>
      </c>
      <c r="DC532" s="40">
        <v>-2.2278608790522399E-2</v>
      </c>
      <c r="DD532" s="40">
        <v>-1.4236168449945101E-2</v>
      </c>
      <c r="DE532" s="40">
        <v>1.05068862202547E-2</v>
      </c>
      <c r="DF532" s="40">
        <v>-2.0131306136747299E-2</v>
      </c>
      <c r="DG532" s="40">
        <v>6.6893619172615396E-2</v>
      </c>
      <c r="DH532" s="40">
        <v>-6.8051927927157601E-3</v>
      </c>
      <c r="DI532" s="40">
        <v>1.20064803203721E-2</v>
      </c>
      <c r="DJ532" s="40">
        <v>-1.9555779149526601E-3</v>
      </c>
      <c r="DK532" s="40">
        <v>3.8522452901074103E-2</v>
      </c>
      <c r="DL532" s="40">
        <v>-4.4939924094241704E-3</v>
      </c>
      <c r="DM532" s="40">
        <v>1.79791252802405E-2</v>
      </c>
      <c r="DN532" s="40">
        <v>4.9771701318166599E-2</v>
      </c>
      <c r="DO532" s="40">
        <v>0.51456089245537895</v>
      </c>
      <c r="DP532" s="40">
        <v>0.55713511421099204</v>
      </c>
      <c r="DQ532" s="40">
        <v>0.48213981376237602</v>
      </c>
      <c r="DR532" s="40">
        <v>0.51816017379859902</v>
      </c>
      <c r="DS532" s="40">
        <v>0.40964679298062301</v>
      </c>
      <c r="DT532" s="40">
        <v>-0.17783825247827501</v>
      </c>
      <c r="DU532" s="40">
        <v>-0.281197048833634</v>
      </c>
      <c r="DV532" s="40">
        <v>-0.27167255567181398</v>
      </c>
      <c r="DW532" s="40">
        <v>-0.12824051658525301</v>
      </c>
      <c r="DX532" s="40">
        <v>-5.1828490630644597E-2</v>
      </c>
      <c r="DY532" s="40">
        <v>4.4944681559337799E-2</v>
      </c>
      <c r="DZ532" s="40">
        <v>-4.4311600395493204E-3</v>
      </c>
      <c r="EA532" s="40">
        <v>-2.2825305244695798E-3</v>
      </c>
      <c r="EB532" s="40">
        <v>1.2788779357442E-2</v>
      </c>
      <c r="EC532" s="40">
        <v>3.3829708540936698E-2</v>
      </c>
      <c r="ED532" s="40">
        <v>5.4152927455701303E-3</v>
      </c>
      <c r="EE532" s="40">
        <v>8.8165171632309094E-2</v>
      </c>
      <c r="EF532" s="40">
        <v>1.9699126247289901E-2</v>
      </c>
      <c r="EG532" s="40">
        <v>3.7369330607614402E-2</v>
      </c>
      <c r="EH532" s="40">
        <v>2.9736264521856199E-2</v>
      </c>
      <c r="EI532" s="40">
        <v>7.6451268098782402E-2</v>
      </c>
      <c r="EJ532" s="40">
        <v>6.0654524241496501E-3</v>
      </c>
      <c r="EK532" s="40">
        <v>2.8640751827419798E-2</v>
      </c>
      <c r="EL532" s="40">
        <v>8.7890151670312194E-2</v>
      </c>
      <c r="EM532" s="40">
        <v>0.55146025879816596</v>
      </c>
      <c r="EN532" s="40">
        <v>0.61769615992015203</v>
      </c>
      <c r="EO532" s="40">
        <v>0.547793234539806</v>
      </c>
      <c r="EP532" s="40">
        <v>0.58719234867928105</v>
      </c>
      <c r="EQ532" s="40">
        <v>0.48235081580483802</v>
      </c>
      <c r="ER532" s="40">
        <v>-0.1103597251823</v>
      </c>
      <c r="ES532" s="40">
        <v>-0.22551440363817901</v>
      </c>
      <c r="ET532" s="40">
        <v>-0.24000528686120001</v>
      </c>
      <c r="EU532" s="40">
        <v>-9.8238864656577496E-2</v>
      </c>
      <c r="EV532" s="40">
        <v>-9.94385670821471E-3</v>
      </c>
      <c r="EW532" s="40">
        <v>86</v>
      </c>
      <c r="EX532" s="40">
        <v>84.5</v>
      </c>
      <c r="EY532" s="40">
        <v>84</v>
      </c>
      <c r="EZ532" s="40">
        <v>82.5</v>
      </c>
      <c r="FA532" s="40">
        <v>80.5</v>
      </c>
      <c r="FB532" s="40">
        <v>80</v>
      </c>
      <c r="FC532" s="40">
        <v>78.5</v>
      </c>
      <c r="FD532" s="40">
        <v>78</v>
      </c>
      <c r="FE532" s="40">
        <v>81</v>
      </c>
      <c r="FF532" s="40">
        <v>84.5</v>
      </c>
      <c r="FG532" s="40">
        <v>88</v>
      </c>
      <c r="FH532" s="40">
        <v>91.5</v>
      </c>
      <c r="FI532" s="40">
        <v>94.5</v>
      </c>
      <c r="FJ532" s="40">
        <v>97</v>
      </c>
      <c r="FK532" s="40">
        <v>99.5</v>
      </c>
      <c r="FL532" s="40">
        <v>101.5</v>
      </c>
      <c r="FM532" s="40">
        <v>102</v>
      </c>
      <c r="FN532" s="40">
        <v>103</v>
      </c>
      <c r="FO532" s="40">
        <v>103</v>
      </c>
      <c r="FP532" s="40">
        <v>101.5</v>
      </c>
      <c r="FQ532" s="40">
        <v>98.5</v>
      </c>
      <c r="FR532" s="40">
        <v>96.5</v>
      </c>
      <c r="FS532" s="40">
        <v>94</v>
      </c>
      <c r="FT532" s="40">
        <v>91</v>
      </c>
      <c r="FU532" s="40">
        <v>2.1911714696891099E-2</v>
      </c>
      <c r="FV532" s="40">
        <v>0</v>
      </c>
      <c r="FW532" s="40">
        <v>0</v>
      </c>
      <c r="FX532" s="41">
        <v>1</v>
      </c>
      <c r="FY532" s="22"/>
    </row>
    <row r="533" spans="1:182" x14ac:dyDescent="0.2">
      <c r="A533" t="s">
        <v>42</v>
      </c>
      <c r="B533" t="s">
        <v>58</v>
      </c>
      <c r="C533" t="s">
        <v>3</v>
      </c>
      <c r="D533" t="s">
        <v>39</v>
      </c>
      <c r="E533" t="s">
        <v>78</v>
      </c>
      <c r="F533" t="s">
        <v>77</v>
      </c>
      <c r="G533" s="35">
        <v>43704</v>
      </c>
      <c r="H533" s="40">
        <v>3271</v>
      </c>
      <c r="I533" s="40">
        <v>4.5221796792930604</v>
      </c>
      <c r="J533" s="40">
        <v>3.9977412224566602</v>
      </c>
      <c r="K533" s="40">
        <v>3.6329422313938502</v>
      </c>
      <c r="L533" s="40">
        <v>3.2829323423752101</v>
      </c>
      <c r="M533" s="40">
        <v>3.0511148470043699</v>
      </c>
      <c r="N533" s="40">
        <v>2.8598871056381299</v>
      </c>
      <c r="O533" s="40">
        <v>2.7476503195956501</v>
      </c>
      <c r="P533" s="40">
        <v>2.80730452757542</v>
      </c>
      <c r="Q533" s="40">
        <v>3.0670780583869202</v>
      </c>
      <c r="R533" s="40">
        <v>3.5839149950552098</v>
      </c>
      <c r="S533" s="40">
        <v>4.2611432828753699</v>
      </c>
      <c r="T533" s="40">
        <v>5.03713141457522</v>
      </c>
      <c r="U533" s="40">
        <v>5.9422814347133501</v>
      </c>
      <c r="V533" s="40">
        <v>6.8324927739774504</v>
      </c>
      <c r="W533" s="40">
        <v>7.63255253573376</v>
      </c>
      <c r="X533" s="40">
        <v>8.4037378421706794</v>
      </c>
      <c r="Y533" s="40">
        <v>8.8053043827812001</v>
      </c>
      <c r="Z533" s="40">
        <v>9.0006811145211891</v>
      </c>
      <c r="AA533" s="40">
        <v>8.9162001557682107</v>
      </c>
      <c r="AB533" s="40">
        <v>8.4306328560300496</v>
      </c>
      <c r="AC533" s="40">
        <v>7.8928404427406296</v>
      </c>
      <c r="AD533" s="40">
        <v>7.4381516143749398</v>
      </c>
      <c r="AE533" s="40">
        <v>6.5908217459239804</v>
      </c>
      <c r="AF533" s="40">
        <v>5.49841689733202</v>
      </c>
      <c r="AG533" s="40">
        <v>-5.1864088504383399E-2</v>
      </c>
      <c r="AH533" s="40">
        <v>-0.10842910419896699</v>
      </c>
      <c r="AI533" s="40">
        <v>-9.5523412118283801E-2</v>
      </c>
      <c r="AJ533" s="40">
        <v>-0.101942420755471</v>
      </c>
      <c r="AK533" s="40">
        <v>-5.2338946276236399E-2</v>
      </c>
      <c r="AL533" s="40">
        <v>-9.9846489916301004E-2</v>
      </c>
      <c r="AM533" s="40">
        <v>-8.6496616607457007E-3</v>
      </c>
      <c r="AN533" s="40">
        <v>-8.2317557624196597E-2</v>
      </c>
      <c r="AO533" s="40">
        <v>-5.1487139500379801E-2</v>
      </c>
      <c r="AP533" s="40">
        <v>-9.0283965784410905E-2</v>
      </c>
      <c r="AQ533" s="40">
        <v>-7.1469330516097399E-2</v>
      </c>
      <c r="AR533" s="40">
        <v>-2.74554066740288E-2</v>
      </c>
      <c r="AS533" s="40">
        <v>-3.7255100146517399E-3</v>
      </c>
      <c r="AT533" s="40">
        <v>-5.0720663713803203E-2</v>
      </c>
      <c r="AU533" s="40">
        <v>0.19607609074353699</v>
      </c>
      <c r="AV533" s="40">
        <v>0.17456087747401</v>
      </c>
      <c r="AW533" s="40">
        <v>7.1266831408834996E-2</v>
      </c>
      <c r="AX533" s="40">
        <v>9.9651027094799602E-2</v>
      </c>
      <c r="AY533" s="40">
        <v>0.122297018704122</v>
      </c>
      <c r="AZ533" s="40">
        <v>-0.195878686644957</v>
      </c>
      <c r="BA533" s="40">
        <v>-0.297261192907539</v>
      </c>
      <c r="BB533" s="40">
        <v>-0.265684089932127</v>
      </c>
      <c r="BC533" s="40">
        <v>-0.16208249292910301</v>
      </c>
      <c r="BD533" s="40">
        <v>-0.14800002650442501</v>
      </c>
      <c r="BE533" s="40">
        <v>-2.4236117079191401E-2</v>
      </c>
      <c r="BF533" s="40">
        <v>-7.9648519730266695E-2</v>
      </c>
      <c r="BG533" s="40">
        <v>-7.4465114165402205E-2</v>
      </c>
      <c r="BH533" s="40">
        <v>-7.4227576369051404E-2</v>
      </c>
      <c r="BI533" s="40">
        <v>-2.9516321156310501E-2</v>
      </c>
      <c r="BJ533" s="40">
        <v>-7.5736107290292606E-2</v>
      </c>
      <c r="BK533" s="40">
        <v>1.19196658256174E-2</v>
      </c>
      <c r="BL533" s="40">
        <v>-5.7631573844096499E-2</v>
      </c>
      <c r="BM533" s="40">
        <v>-2.66870929744241E-2</v>
      </c>
      <c r="BN533" s="40">
        <v>-6.2109108537968298E-2</v>
      </c>
      <c r="BO533" s="40">
        <v>-3.3151271831189599E-2</v>
      </c>
      <c r="BP533" s="40">
        <v>-1.8705491334775198E-2</v>
      </c>
      <c r="BQ533" s="40">
        <v>5.2040228115465496E-3</v>
      </c>
      <c r="BR533" s="40">
        <v>-1.8518847137161201E-2</v>
      </c>
      <c r="BS533" s="40">
        <v>0.23099117920982801</v>
      </c>
      <c r="BT533" s="40">
        <v>0.231508616856688</v>
      </c>
      <c r="BU533" s="40">
        <v>0.12817582845310399</v>
      </c>
      <c r="BV533" s="40">
        <v>0.16019529415310599</v>
      </c>
      <c r="BW533" s="40">
        <v>0.193990950832265</v>
      </c>
      <c r="BX533" s="40">
        <v>-0.132298425880333</v>
      </c>
      <c r="BY533" s="40">
        <v>-0.24734643142052701</v>
      </c>
      <c r="BZ533" s="40">
        <v>-0.23328942721180501</v>
      </c>
      <c r="CA533" s="40">
        <v>-0.13393179894298601</v>
      </c>
      <c r="CB533" s="40">
        <v>-0.106821965653401</v>
      </c>
      <c r="CC533" s="40">
        <v>-5.1010682323647796E-3</v>
      </c>
      <c r="CD533" s="40">
        <v>-5.9715174600677101E-2</v>
      </c>
      <c r="CE533" s="40">
        <v>-5.98802011524983E-2</v>
      </c>
      <c r="CF533" s="40">
        <v>-5.5032359573917403E-2</v>
      </c>
      <c r="CG533" s="40">
        <v>-1.3709440522128699E-2</v>
      </c>
      <c r="CH533" s="40">
        <v>-5.9037329730255099E-2</v>
      </c>
      <c r="CI533" s="40">
        <v>2.61659193829465E-2</v>
      </c>
      <c r="CJ533" s="40">
        <v>-4.0534136678171802E-2</v>
      </c>
      <c r="CK533" s="40">
        <v>-9.5106562981856508E-3</v>
      </c>
      <c r="CL533" s="40">
        <v>-4.2595288237305302E-2</v>
      </c>
      <c r="CM533" s="40">
        <v>-6.6123011131762402E-3</v>
      </c>
      <c r="CN533" s="40">
        <v>-1.2645326625412999E-2</v>
      </c>
      <c r="CO533" s="40">
        <v>1.1388590045203199E-2</v>
      </c>
      <c r="CP533" s="40">
        <v>3.7840329283923002E-3</v>
      </c>
      <c r="CQ533" s="40">
        <v>0.25517326312079303</v>
      </c>
      <c r="CR533" s="40">
        <v>0.27095044767493898</v>
      </c>
      <c r="CS533" s="40">
        <v>0.16759082644579201</v>
      </c>
      <c r="CT533" s="40">
        <v>0.202128069083503</v>
      </c>
      <c r="CU533" s="40">
        <v>0.24364594982514001</v>
      </c>
      <c r="CV533" s="40">
        <v>-8.8262930957396596E-2</v>
      </c>
      <c r="CW533" s="40">
        <v>-0.21277561966846401</v>
      </c>
      <c r="CX533" s="40">
        <v>-0.21085298249459999</v>
      </c>
      <c r="CY533" s="40">
        <v>-0.11443471404281701</v>
      </c>
      <c r="CZ533" s="40">
        <v>-7.8302166147473998E-2</v>
      </c>
      <c r="DA533" s="40">
        <v>1.4033980614461801E-2</v>
      </c>
      <c r="DB533" s="40">
        <v>-3.97818294710875E-2</v>
      </c>
      <c r="DC533" s="40">
        <v>-4.5295288139594402E-2</v>
      </c>
      <c r="DD533" s="40">
        <v>-3.5837142778783401E-2</v>
      </c>
      <c r="DE533" s="40">
        <v>2.09744011205301E-3</v>
      </c>
      <c r="DF533" s="40">
        <v>-4.2338552170217703E-2</v>
      </c>
      <c r="DG533" s="40">
        <v>4.0412172940275701E-2</v>
      </c>
      <c r="DH533" s="40">
        <v>-2.3436699512247E-2</v>
      </c>
      <c r="DI533" s="40">
        <v>7.6657803780527797E-3</v>
      </c>
      <c r="DJ533" s="40">
        <v>-2.30814679366424E-2</v>
      </c>
      <c r="DK533" s="40">
        <v>1.9926669604837102E-2</v>
      </c>
      <c r="DL533" s="40">
        <v>-6.5851619160508697E-3</v>
      </c>
      <c r="DM533" s="40">
        <v>1.7573157278859899E-2</v>
      </c>
      <c r="DN533" s="40">
        <v>2.6086912993945801E-2</v>
      </c>
      <c r="DO533" s="40">
        <v>0.27935534703175802</v>
      </c>
      <c r="DP533" s="40">
        <v>0.31039227849318901</v>
      </c>
      <c r="DQ533" s="40">
        <v>0.20700582443848001</v>
      </c>
      <c r="DR533" s="40">
        <v>0.24406084401389999</v>
      </c>
      <c r="DS533" s="40">
        <v>0.29330094881801499</v>
      </c>
      <c r="DT533" s="40">
        <v>-4.4227436034460499E-2</v>
      </c>
      <c r="DU533" s="40">
        <v>-0.178204807916401</v>
      </c>
      <c r="DV533" s="40">
        <v>-0.188416537777395</v>
      </c>
      <c r="DW533" s="40">
        <v>-9.4937629142647598E-2</v>
      </c>
      <c r="DX533" s="40">
        <v>-4.9782366641547102E-2</v>
      </c>
      <c r="DY533" s="40">
        <v>4.1661952039653803E-2</v>
      </c>
      <c r="DZ533" s="40">
        <v>-1.10012450023876E-2</v>
      </c>
      <c r="EA533" s="40">
        <v>-2.4236990186712801E-2</v>
      </c>
      <c r="EB533" s="40">
        <v>-8.1222983923642401E-3</v>
      </c>
      <c r="EC533" s="40">
        <v>2.49200652319789E-2</v>
      </c>
      <c r="ED533" s="40">
        <v>-1.8228169544209302E-2</v>
      </c>
      <c r="EE533" s="40">
        <v>6.0981500426638802E-2</v>
      </c>
      <c r="EF533" s="40">
        <v>1.2492842678531E-3</v>
      </c>
      <c r="EG533" s="40">
        <v>3.2465826904008503E-2</v>
      </c>
      <c r="EH533" s="40">
        <v>5.0933893098002499E-3</v>
      </c>
      <c r="EI533" s="40">
        <v>5.8244728289744897E-2</v>
      </c>
      <c r="EJ533" s="40">
        <v>2.16475342320272E-3</v>
      </c>
      <c r="EK533" s="40">
        <v>2.6502690105058201E-2</v>
      </c>
      <c r="EL533" s="40">
        <v>5.8288729570587797E-2</v>
      </c>
      <c r="EM533" s="40">
        <v>0.31427043549804801</v>
      </c>
      <c r="EN533" s="40">
        <v>0.36734001787586701</v>
      </c>
      <c r="EO533" s="40">
        <v>0.26391482148274897</v>
      </c>
      <c r="EP533" s="40">
        <v>0.304605111072207</v>
      </c>
      <c r="EQ533" s="40">
        <v>0.36499488094615801</v>
      </c>
      <c r="ER533" s="40">
        <v>1.93528247301641E-2</v>
      </c>
      <c r="ES533" s="40">
        <v>-0.12829004642938799</v>
      </c>
      <c r="ET533" s="40">
        <v>-0.15602187505707299</v>
      </c>
      <c r="EU533" s="40">
        <v>-6.6786935156530405E-2</v>
      </c>
      <c r="EV533" s="40">
        <v>-8.6043057905226105E-3</v>
      </c>
      <c r="EW533" s="40">
        <v>86</v>
      </c>
      <c r="EX533" s="40">
        <v>84.5</v>
      </c>
      <c r="EY533" s="40">
        <v>84</v>
      </c>
      <c r="EZ533" s="40">
        <v>82.5</v>
      </c>
      <c r="FA533" s="40">
        <v>80.5</v>
      </c>
      <c r="FB533" s="40">
        <v>80</v>
      </c>
      <c r="FC533" s="40">
        <v>78.5</v>
      </c>
      <c r="FD533" s="40">
        <v>78</v>
      </c>
      <c r="FE533" s="40">
        <v>81</v>
      </c>
      <c r="FF533" s="40">
        <v>84.5</v>
      </c>
      <c r="FG533" s="40">
        <v>88</v>
      </c>
      <c r="FH533" s="40">
        <v>91.5</v>
      </c>
      <c r="FI533" s="40">
        <v>94.5</v>
      </c>
      <c r="FJ533" s="40">
        <v>97</v>
      </c>
      <c r="FK533" s="40">
        <v>99.5</v>
      </c>
      <c r="FL533" s="40">
        <v>101.5</v>
      </c>
      <c r="FM533" s="40">
        <v>102</v>
      </c>
      <c r="FN533" s="40">
        <v>103</v>
      </c>
      <c r="FO533" s="40">
        <v>103</v>
      </c>
      <c r="FP533" s="40">
        <v>101.5</v>
      </c>
      <c r="FQ533" s="40">
        <v>98.5</v>
      </c>
      <c r="FR533" s="40">
        <v>96.5</v>
      </c>
      <c r="FS533" s="40">
        <v>94</v>
      </c>
      <c r="FT533" s="40">
        <v>91</v>
      </c>
      <c r="FU533" s="40">
        <v>2.2692833836920799E-2</v>
      </c>
      <c r="FV533" s="40">
        <v>0</v>
      </c>
      <c r="FW533" s="40">
        <v>0</v>
      </c>
      <c r="FX533" s="41">
        <v>1</v>
      </c>
      <c r="FY533" s="22"/>
    </row>
    <row r="534" spans="1:182" x14ac:dyDescent="0.2">
      <c r="A534" t="s">
        <v>42</v>
      </c>
      <c r="B534" t="s">
        <v>58</v>
      </c>
      <c r="C534" t="s">
        <v>3</v>
      </c>
      <c r="D534" t="s">
        <v>39</v>
      </c>
      <c r="E534" t="s">
        <v>78</v>
      </c>
      <c r="F534" t="s">
        <v>78</v>
      </c>
      <c r="G534" s="35">
        <v>43704</v>
      </c>
      <c r="H534" s="40">
        <v>404</v>
      </c>
      <c r="I534" s="40">
        <v>0.537698705939607</v>
      </c>
      <c r="J534" s="40">
        <v>0.47605101480277801</v>
      </c>
      <c r="K534" s="40">
        <v>0.43992535949480999</v>
      </c>
      <c r="L534" s="40">
        <v>0.38712773276593998</v>
      </c>
      <c r="M534" s="40">
        <v>0.35587540948922802</v>
      </c>
      <c r="N534" s="40">
        <v>0.34273743198605</v>
      </c>
      <c r="O534" s="40">
        <v>0.336905209582749</v>
      </c>
      <c r="P534" s="40">
        <v>0.33803428977048999</v>
      </c>
      <c r="Q534" s="40">
        <v>0.36257038387259</v>
      </c>
      <c r="R534" s="40">
        <v>0.436200095584445</v>
      </c>
      <c r="S534" s="40">
        <v>0.53933523537914196</v>
      </c>
      <c r="T534" s="40">
        <v>0.65492203052737097</v>
      </c>
      <c r="U534" s="40">
        <v>0.77894727812714404</v>
      </c>
      <c r="V534" s="40">
        <v>0.902264007974942</v>
      </c>
      <c r="W534" s="40">
        <v>1.00464255533195</v>
      </c>
      <c r="X534" s="40">
        <v>1.1182666552077201</v>
      </c>
      <c r="Y534" s="40">
        <v>1.1665262428496399</v>
      </c>
      <c r="Z534" s="40">
        <v>1.20667899348462</v>
      </c>
      <c r="AA534" s="40">
        <v>1.1976040622536499</v>
      </c>
      <c r="AB534" s="40">
        <v>1.13597841765091</v>
      </c>
      <c r="AC534" s="40">
        <v>1.0583232709993</v>
      </c>
      <c r="AD534" s="40">
        <v>0.99763363664747096</v>
      </c>
      <c r="AE534" s="40">
        <v>0.86252831320929002</v>
      </c>
      <c r="AF534" s="40">
        <v>0.69769358340491106</v>
      </c>
      <c r="AG534" s="40">
        <v>-3.4130747309874802E-2</v>
      </c>
      <c r="AH534" s="40">
        <v>-1.66032991495281E-2</v>
      </c>
      <c r="AI534" s="40">
        <v>4.04421306790904E-3</v>
      </c>
      <c r="AJ534" s="40">
        <v>3.0368958556937801E-3</v>
      </c>
      <c r="AK534" s="40">
        <v>-1.0751995114630901E-2</v>
      </c>
      <c r="AL534" s="40">
        <v>7.1156956612565903E-3</v>
      </c>
      <c r="AM534" s="40">
        <v>1.20260761998233E-2</v>
      </c>
      <c r="AN534" s="40">
        <v>-1.66197748992094E-3</v>
      </c>
      <c r="AO534" s="40">
        <v>-1.5672460385964398E-2</v>
      </c>
      <c r="AP534" s="40">
        <v>2.0093873815485901E-3</v>
      </c>
      <c r="AQ534" s="40">
        <v>2.7155657219717598E-3</v>
      </c>
      <c r="AR534" s="40">
        <v>-1.095455637045E-2</v>
      </c>
      <c r="AS534" s="40">
        <v>-1.1298577453958901E-2</v>
      </c>
      <c r="AT534" s="40">
        <v>-9.3782193559457105E-3</v>
      </c>
      <c r="AU534" s="40">
        <v>0.21267339927690501</v>
      </c>
      <c r="AV534" s="40">
        <v>0.21053966670052299</v>
      </c>
      <c r="AW534" s="40">
        <v>0.23868614226531201</v>
      </c>
      <c r="AX534" s="40">
        <v>0.24282170843273301</v>
      </c>
      <c r="AY534" s="40">
        <v>7.1031924961558093E-2</v>
      </c>
      <c r="AZ534" s="40">
        <v>-0.18477346068584999</v>
      </c>
      <c r="BA534" s="40">
        <v>-0.155069956864861</v>
      </c>
      <c r="BB534" s="40">
        <v>-0.12526934544421101</v>
      </c>
      <c r="BC534" s="40">
        <v>-6.7304845058945198E-2</v>
      </c>
      <c r="BD534" s="40">
        <v>-2.8426830052852799E-2</v>
      </c>
      <c r="BE534" s="40">
        <v>-2.1346986128332801E-2</v>
      </c>
      <c r="BF534" s="40">
        <v>-7.6125965919400596E-3</v>
      </c>
      <c r="BG534" s="40">
        <v>1.1968588856311401E-2</v>
      </c>
      <c r="BH534" s="40">
        <v>1.03866574492251E-2</v>
      </c>
      <c r="BI534" s="40">
        <v>-3.5369327004271698E-3</v>
      </c>
      <c r="BJ534" s="40">
        <v>1.2383652926582099E-2</v>
      </c>
      <c r="BK534" s="40">
        <v>1.6917313005170399E-2</v>
      </c>
      <c r="BL534" s="40">
        <v>4.7366469934542101E-3</v>
      </c>
      <c r="BM534" s="40">
        <v>-8.1531749755137904E-3</v>
      </c>
      <c r="BN534" s="40">
        <v>8.9718856358030202E-3</v>
      </c>
      <c r="BO534" s="40">
        <v>1.0553216078554599E-2</v>
      </c>
      <c r="BP534" s="40">
        <v>-4.3699667668438804E-3</v>
      </c>
      <c r="BQ534" s="40">
        <v>-4.6884272782590801E-3</v>
      </c>
      <c r="BR534" s="40">
        <v>6.7759824885366103E-3</v>
      </c>
      <c r="BS534" s="40">
        <v>0.22679502857065501</v>
      </c>
      <c r="BT534" s="40">
        <v>0.23182160862839599</v>
      </c>
      <c r="BU534" s="40">
        <v>0.25893352065039199</v>
      </c>
      <c r="BV534" s="40">
        <v>0.258089532180586</v>
      </c>
      <c r="BW534" s="40">
        <v>9.3233713602591001E-2</v>
      </c>
      <c r="BX534" s="40">
        <v>-0.167533456653159</v>
      </c>
      <c r="BY534" s="40">
        <v>-0.13808976673499501</v>
      </c>
      <c r="BZ534" s="40">
        <v>-0.11175704834137901</v>
      </c>
      <c r="CA534" s="40">
        <v>-5.7361994242950999E-2</v>
      </c>
      <c r="CB534" s="40">
        <v>-2.0050371937263899E-2</v>
      </c>
      <c r="CC534" s="40">
        <v>-1.2492992076785401E-2</v>
      </c>
      <c r="CD534" s="40">
        <v>-1.38566338866235E-3</v>
      </c>
      <c r="CE534" s="40">
        <v>1.74569873875704E-2</v>
      </c>
      <c r="CF534" s="40">
        <v>1.54770799395464E-2</v>
      </c>
      <c r="CG534" s="40">
        <v>1.4601975486219099E-3</v>
      </c>
      <c r="CH534" s="40">
        <v>1.6032224080926302E-2</v>
      </c>
      <c r="CI534" s="40">
        <v>2.03049687165257E-2</v>
      </c>
      <c r="CJ534" s="40">
        <v>9.1683148187018393E-3</v>
      </c>
      <c r="CK534" s="40">
        <v>-2.94534080600947E-3</v>
      </c>
      <c r="CL534" s="40">
        <v>1.3794090717049901E-2</v>
      </c>
      <c r="CM534" s="40">
        <v>1.59815488399246E-2</v>
      </c>
      <c r="CN534" s="40">
        <v>1.90499934175731E-4</v>
      </c>
      <c r="CO534" s="40">
        <v>-1.10257402871797E-4</v>
      </c>
      <c r="CP534" s="40">
        <v>1.79643334759641E-2</v>
      </c>
      <c r="CQ534" s="40">
        <v>0.23657562600121099</v>
      </c>
      <c r="CR534" s="40">
        <v>0.246561416777099</v>
      </c>
      <c r="CS534" s="40">
        <v>0.27295679324091698</v>
      </c>
      <c r="CT534" s="40">
        <v>0.26866398039843598</v>
      </c>
      <c r="CU534" s="40">
        <v>0.10861060478272699</v>
      </c>
      <c r="CV534" s="40">
        <v>-0.15559308237782599</v>
      </c>
      <c r="CW534" s="40">
        <v>-0.12632933877729399</v>
      </c>
      <c r="CX534" s="40">
        <v>-0.102398472530064</v>
      </c>
      <c r="CY534" s="40">
        <v>-5.0475606056401903E-2</v>
      </c>
      <c r="CZ534" s="40">
        <v>-1.42488625633603E-2</v>
      </c>
      <c r="DA534" s="40">
        <v>-3.6389980252379598E-3</v>
      </c>
      <c r="DB534" s="40">
        <v>4.84126981461536E-3</v>
      </c>
      <c r="DC534" s="40">
        <v>2.29453859188294E-2</v>
      </c>
      <c r="DD534" s="40">
        <v>2.0567502429867799E-2</v>
      </c>
      <c r="DE534" s="40">
        <v>6.4573277976709897E-3</v>
      </c>
      <c r="DF534" s="40">
        <v>1.9680795235270401E-2</v>
      </c>
      <c r="DG534" s="40">
        <v>2.3692624427881E-2</v>
      </c>
      <c r="DH534" s="40">
        <v>1.35999826439495E-2</v>
      </c>
      <c r="DI534" s="40">
        <v>2.2624933634948501E-3</v>
      </c>
      <c r="DJ534" s="40">
        <v>1.8616295798296701E-2</v>
      </c>
      <c r="DK534" s="40">
        <v>2.1409881601294499E-2</v>
      </c>
      <c r="DL534" s="40">
        <v>4.7509666351953396E-3</v>
      </c>
      <c r="DM534" s="40">
        <v>4.4679124725154904E-3</v>
      </c>
      <c r="DN534" s="40">
        <v>2.9152684463391601E-2</v>
      </c>
      <c r="DO534" s="40">
        <v>0.246356223431766</v>
      </c>
      <c r="DP534" s="40">
        <v>0.26130122492580199</v>
      </c>
      <c r="DQ534" s="40">
        <v>0.28698006583144198</v>
      </c>
      <c r="DR534" s="40">
        <v>0.27923842861628601</v>
      </c>
      <c r="DS534" s="40">
        <v>0.123987495962863</v>
      </c>
      <c r="DT534" s="40">
        <v>-0.143652708102492</v>
      </c>
      <c r="DU534" s="40">
        <v>-0.114568910819593</v>
      </c>
      <c r="DV534" s="40">
        <v>-9.3039896718748502E-2</v>
      </c>
      <c r="DW534" s="40">
        <v>-4.35892178698528E-2</v>
      </c>
      <c r="DX534" s="40">
        <v>-8.4473531894567605E-3</v>
      </c>
      <c r="DY534" s="40">
        <v>9.1447631563040307E-3</v>
      </c>
      <c r="DZ534" s="40">
        <v>1.38319723722034E-2</v>
      </c>
      <c r="EA534" s="40">
        <v>3.0869761707231699E-2</v>
      </c>
      <c r="EB534" s="40">
        <v>2.7917264023399099E-2</v>
      </c>
      <c r="EC534" s="40">
        <v>1.36723902118747E-2</v>
      </c>
      <c r="ED534" s="40">
        <v>2.4948752500595899E-2</v>
      </c>
      <c r="EE534" s="40">
        <v>2.8583861233228199E-2</v>
      </c>
      <c r="EF534" s="40">
        <v>1.99986071273246E-2</v>
      </c>
      <c r="EG534" s="40">
        <v>9.7817787739454907E-3</v>
      </c>
      <c r="EH534" s="40">
        <v>2.5578794052551101E-2</v>
      </c>
      <c r="EI534" s="40">
        <v>2.9247531957877399E-2</v>
      </c>
      <c r="EJ534" s="40">
        <v>1.1335556238801401E-2</v>
      </c>
      <c r="EK534" s="40">
        <v>1.1078062648215301E-2</v>
      </c>
      <c r="EL534" s="40">
        <v>4.5306886307873898E-2</v>
      </c>
      <c r="EM534" s="40">
        <v>0.26047785272551699</v>
      </c>
      <c r="EN534" s="40">
        <v>0.28258316685367502</v>
      </c>
      <c r="EO534" s="40">
        <v>0.30722744421652298</v>
      </c>
      <c r="EP534" s="40">
        <v>0.29450625236413902</v>
      </c>
      <c r="EQ534" s="40">
        <v>0.14618928460389599</v>
      </c>
      <c r="ER534" s="40">
        <v>-0.12641270406980101</v>
      </c>
      <c r="ES534" s="40">
        <v>-9.7588720689726294E-2</v>
      </c>
      <c r="ET534" s="40">
        <v>-7.9527599615917099E-2</v>
      </c>
      <c r="EU534" s="40">
        <v>-3.3646367053858602E-2</v>
      </c>
      <c r="EV534" s="40">
        <v>-7.0895073867851294E-5</v>
      </c>
      <c r="EW534" s="40">
        <v>86</v>
      </c>
      <c r="EX534" s="40">
        <v>84.5</v>
      </c>
      <c r="EY534" s="40">
        <v>84</v>
      </c>
      <c r="EZ534" s="40">
        <v>82.5</v>
      </c>
      <c r="FA534" s="40">
        <v>80.5</v>
      </c>
      <c r="FB534" s="40">
        <v>80</v>
      </c>
      <c r="FC534" s="40">
        <v>78.5</v>
      </c>
      <c r="FD534" s="40">
        <v>78</v>
      </c>
      <c r="FE534" s="40">
        <v>81</v>
      </c>
      <c r="FF534" s="40">
        <v>84.5</v>
      </c>
      <c r="FG534" s="40">
        <v>88</v>
      </c>
      <c r="FH534" s="40">
        <v>91.5</v>
      </c>
      <c r="FI534" s="40">
        <v>94.5</v>
      </c>
      <c r="FJ534" s="40">
        <v>97</v>
      </c>
      <c r="FK534" s="40">
        <v>99.5</v>
      </c>
      <c r="FL534" s="40">
        <v>101.5</v>
      </c>
      <c r="FM534" s="40">
        <v>102</v>
      </c>
      <c r="FN534" s="40">
        <v>103</v>
      </c>
      <c r="FO534" s="40">
        <v>103</v>
      </c>
      <c r="FP534" s="40">
        <v>101.5</v>
      </c>
      <c r="FQ534" s="40">
        <v>98.5</v>
      </c>
      <c r="FR534" s="40">
        <v>96.5</v>
      </c>
      <c r="FS534" s="40">
        <v>94</v>
      </c>
      <c r="FT534" s="40">
        <v>91</v>
      </c>
      <c r="FU534" s="40">
        <v>6.0885193177668703E-2</v>
      </c>
      <c r="FV534" s="40">
        <v>0</v>
      </c>
      <c r="FW534" s="40">
        <v>0</v>
      </c>
      <c r="FX534" s="41">
        <v>1</v>
      </c>
      <c r="FY534" s="22"/>
    </row>
    <row r="535" spans="1:182" x14ac:dyDescent="0.2">
      <c r="A535" t="s">
        <v>42</v>
      </c>
      <c r="B535" t="s">
        <v>58</v>
      </c>
      <c r="C535" t="s">
        <v>3</v>
      </c>
      <c r="D535" t="s">
        <v>226</v>
      </c>
      <c r="E535" t="s">
        <v>1</v>
      </c>
      <c r="F535" t="s">
        <v>1</v>
      </c>
      <c r="G535" s="35">
        <v>43704</v>
      </c>
      <c r="H535" s="40">
        <v>2810</v>
      </c>
      <c r="I535" s="40">
        <v>1.8694076361808301</v>
      </c>
      <c r="J535" s="40">
        <v>1.6768286939263699</v>
      </c>
      <c r="K535" s="40">
        <v>1.55157171778685</v>
      </c>
      <c r="L535" s="40">
        <v>1.4931098413825299</v>
      </c>
      <c r="M535" s="40">
        <v>1.4993742897156499</v>
      </c>
      <c r="N535" s="40">
        <v>1.5983938999145499</v>
      </c>
      <c r="O535" s="40">
        <v>1.79070162845044</v>
      </c>
      <c r="P535" s="40">
        <v>1.94567583510479</v>
      </c>
      <c r="Q535" s="40">
        <v>2.0262511259443698</v>
      </c>
      <c r="R535" s="40">
        <v>2.0881954397877598</v>
      </c>
      <c r="S535" s="40">
        <v>2.1883637022019302</v>
      </c>
      <c r="T535" s="40">
        <v>2.3108569177091298</v>
      </c>
      <c r="U535" s="40">
        <v>2.4885479543596398</v>
      </c>
      <c r="V535" s="40">
        <v>2.74915146365309</v>
      </c>
      <c r="W535" s="40">
        <v>2.95803465776034</v>
      </c>
      <c r="X535" s="40">
        <v>3.2183326990451899</v>
      </c>
      <c r="Y535" s="40">
        <v>3.55112263399133</v>
      </c>
      <c r="Z535" s="40">
        <v>3.7646922812990802</v>
      </c>
      <c r="AA535" s="40">
        <v>3.7270057723701799</v>
      </c>
      <c r="AB535" s="40">
        <v>3.5862681735373001</v>
      </c>
      <c r="AC535" s="40">
        <v>3.3836328813764398</v>
      </c>
      <c r="AD535" s="40">
        <v>3.2215881175021499</v>
      </c>
      <c r="AE535" s="40">
        <v>2.7351462708934799</v>
      </c>
      <c r="AF535" s="40">
        <v>2.18461067662277</v>
      </c>
      <c r="AG535" s="40">
        <v>-0.10186413906943299</v>
      </c>
      <c r="AH535" s="40">
        <v>-8.7738384795914504E-2</v>
      </c>
      <c r="AI535" s="40">
        <v>-6.6853711760554796E-2</v>
      </c>
      <c r="AJ535" s="40">
        <v>-5.53932259876092E-2</v>
      </c>
      <c r="AK535" s="40">
        <v>-6.5741898997649303E-2</v>
      </c>
      <c r="AL535" s="40">
        <v>-2.3010180720944001E-2</v>
      </c>
      <c r="AM535" s="40">
        <v>-1.4034026984068301E-2</v>
      </c>
      <c r="AN535" s="40">
        <v>-7.91284512079867E-2</v>
      </c>
      <c r="AO535" s="40">
        <v>-4.55151387747708E-2</v>
      </c>
      <c r="AP535" s="40">
        <v>-2.2361562607357399E-2</v>
      </c>
      <c r="AQ535" s="40">
        <v>-4.4810898731582199E-2</v>
      </c>
      <c r="AR535" s="40">
        <v>-3.9827697943868597E-2</v>
      </c>
      <c r="AS535" s="40">
        <v>-1.01243814774243E-2</v>
      </c>
      <c r="AT535" s="40">
        <v>-1.5393863984720301E-2</v>
      </c>
      <c r="AU535" s="40">
        <v>0.16377264515782999</v>
      </c>
      <c r="AV535" s="40">
        <v>0.28296865070892102</v>
      </c>
      <c r="AW535" s="40">
        <v>0.29341806990470698</v>
      </c>
      <c r="AX535" s="40">
        <v>0.337414448572252</v>
      </c>
      <c r="AY535" s="40">
        <v>0.237799607976654</v>
      </c>
      <c r="AZ535" s="40">
        <v>-2.34622766905416E-2</v>
      </c>
      <c r="BA535" s="40">
        <v>-9.7818806513626996E-2</v>
      </c>
      <c r="BB535" s="40">
        <v>-6.9620878346851003E-2</v>
      </c>
      <c r="BC535" s="40">
        <v>-9.1068425125600996E-2</v>
      </c>
      <c r="BD535" s="40">
        <v>-9.1030354303603206E-2</v>
      </c>
      <c r="BE535" s="40">
        <v>-7.5235510396783695E-2</v>
      </c>
      <c r="BF535" s="40">
        <v>-6.7184229208346602E-2</v>
      </c>
      <c r="BG535" s="40">
        <v>-4.6494890582948097E-2</v>
      </c>
      <c r="BH535" s="40">
        <v>-4.0268984384894103E-2</v>
      </c>
      <c r="BI535" s="40">
        <v>-4.7290084089556199E-2</v>
      </c>
      <c r="BJ535" s="40">
        <v>-4.2204605797925201E-3</v>
      </c>
      <c r="BK535" s="40">
        <v>1.04922663234435E-2</v>
      </c>
      <c r="BL535" s="40">
        <v>-4.9351855515592603E-2</v>
      </c>
      <c r="BM535" s="40">
        <v>-2.0624875213954799E-2</v>
      </c>
      <c r="BN535" s="40">
        <v>-1.51204220561415E-3</v>
      </c>
      <c r="BO535" s="40">
        <v>-2.3414061234011501E-2</v>
      </c>
      <c r="BP535" s="40">
        <v>-2.40606384726278E-2</v>
      </c>
      <c r="BQ535" s="40">
        <v>5.34292445532335E-3</v>
      </c>
      <c r="BR535" s="40">
        <v>2.1139450134339301E-2</v>
      </c>
      <c r="BS535" s="40">
        <v>0.20920500401811101</v>
      </c>
      <c r="BT535" s="40">
        <v>0.32987231077443402</v>
      </c>
      <c r="BU535" s="40">
        <v>0.34050467801855799</v>
      </c>
      <c r="BV535" s="40">
        <v>0.39963881799207002</v>
      </c>
      <c r="BW535" s="40">
        <v>0.29698828035026698</v>
      </c>
      <c r="BX535" s="40">
        <v>3.8777632251506301E-2</v>
      </c>
      <c r="BY535" s="40">
        <v>-5.0024178441547697E-2</v>
      </c>
      <c r="BZ535" s="40">
        <v>-1.7899232227358501E-2</v>
      </c>
      <c r="CA535" s="40">
        <v>-5.5903852046979001E-2</v>
      </c>
      <c r="CB535" s="40">
        <v>-6.3958553081818498E-2</v>
      </c>
      <c r="CC535" s="40">
        <v>-5.6792603296100398E-2</v>
      </c>
      <c r="CD535" s="40">
        <v>-5.2948483661905299E-2</v>
      </c>
      <c r="CE535" s="40">
        <v>-3.2394433053804503E-2</v>
      </c>
      <c r="CF535" s="40">
        <v>-2.9793980723377599E-2</v>
      </c>
      <c r="CG535" s="40">
        <v>-3.4510413293421797E-2</v>
      </c>
      <c r="CH535" s="40">
        <v>8.7932423514076596E-3</v>
      </c>
      <c r="CI535" s="40">
        <v>2.7479102354513899E-2</v>
      </c>
      <c r="CJ535" s="40">
        <v>-2.87286760465915E-2</v>
      </c>
      <c r="CK535" s="40">
        <v>-3.3859544941975701E-3</v>
      </c>
      <c r="CL535" s="40">
        <v>1.29282721113641E-2</v>
      </c>
      <c r="CM535" s="40">
        <v>-8.5946767637389097E-3</v>
      </c>
      <c r="CN535" s="40">
        <v>-1.31404211135671E-2</v>
      </c>
      <c r="CO535" s="40">
        <v>1.60555334267539E-2</v>
      </c>
      <c r="CP535" s="40">
        <v>4.64423122028602E-2</v>
      </c>
      <c r="CQ535" s="40">
        <v>0.24067131736550801</v>
      </c>
      <c r="CR535" s="40">
        <v>0.36235764285459399</v>
      </c>
      <c r="CS535" s="40">
        <v>0.37311671935968799</v>
      </c>
      <c r="CT535" s="40">
        <v>0.44273522670000398</v>
      </c>
      <c r="CU535" s="40">
        <v>0.33798217453155299</v>
      </c>
      <c r="CV535" s="40">
        <v>8.1884803585199395E-2</v>
      </c>
      <c r="CW535" s="40">
        <v>-1.6921764634168598E-2</v>
      </c>
      <c r="CX535" s="40">
        <v>1.7923022316901401E-2</v>
      </c>
      <c r="CY535" s="40">
        <v>-3.1548975853510602E-2</v>
      </c>
      <c r="CZ535" s="40">
        <v>-4.5208706023626997E-2</v>
      </c>
      <c r="DA535" s="40">
        <v>-3.8349696195417102E-2</v>
      </c>
      <c r="DB535" s="40">
        <v>-3.8712738115464003E-2</v>
      </c>
      <c r="DC535" s="40">
        <v>-1.8293975524660999E-2</v>
      </c>
      <c r="DD535" s="40">
        <v>-1.9318977061861E-2</v>
      </c>
      <c r="DE535" s="40">
        <v>-2.1730742497287299E-2</v>
      </c>
      <c r="DF535" s="40">
        <v>2.18069452826079E-2</v>
      </c>
      <c r="DG535" s="40">
        <v>4.4465938385584401E-2</v>
      </c>
      <c r="DH535" s="40">
        <v>-8.1054965775904306E-3</v>
      </c>
      <c r="DI535" s="40">
        <v>1.3852966225559701E-2</v>
      </c>
      <c r="DJ535" s="40">
        <v>2.7368586428342299E-2</v>
      </c>
      <c r="DK535" s="40">
        <v>6.2247077065336904E-3</v>
      </c>
      <c r="DL535" s="40">
        <v>-2.22020375450645E-3</v>
      </c>
      <c r="DM535" s="40">
        <v>2.67681423981844E-2</v>
      </c>
      <c r="DN535" s="40">
        <v>7.1745174271380996E-2</v>
      </c>
      <c r="DO535" s="40">
        <v>0.27213763071290498</v>
      </c>
      <c r="DP535" s="40">
        <v>0.39484297493475501</v>
      </c>
      <c r="DQ535" s="40">
        <v>0.40572876070081798</v>
      </c>
      <c r="DR535" s="40">
        <v>0.485831635407938</v>
      </c>
      <c r="DS535" s="40">
        <v>0.37897606871283901</v>
      </c>
      <c r="DT535" s="40">
        <v>0.124991974918892</v>
      </c>
      <c r="DU535" s="40">
        <v>1.61806491732105E-2</v>
      </c>
      <c r="DV535" s="40">
        <v>5.3745276861161297E-2</v>
      </c>
      <c r="DW535" s="40">
        <v>-7.1940996600421796E-3</v>
      </c>
      <c r="DX535" s="40">
        <v>-2.6458858965435601E-2</v>
      </c>
      <c r="DY535" s="40">
        <v>-1.1721067522768001E-2</v>
      </c>
      <c r="DZ535" s="40">
        <v>-1.8158582527896101E-2</v>
      </c>
      <c r="EA535" s="40">
        <v>2.0648456529457101E-3</v>
      </c>
      <c r="EB535" s="40">
        <v>-4.1947354591459502E-3</v>
      </c>
      <c r="EC535" s="40">
        <v>-3.2789275891942902E-3</v>
      </c>
      <c r="ED535" s="40">
        <v>4.05966654237594E-2</v>
      </c>
      <c r="EE535" s="40">
        <v>6.8992231693096207E-2</v>
      </c>
      <c r="EF535" s="40">
        <v>2.16710991148037E-2</v>
      </c>
      <c r="EG535" s="40">
        <v>3.8743229786375698E-2</v>
      </c>
      <c r="EH535" s="40">
        <v>4.8218106830085601E-2</v>
      </c>
      <c r="EI535" s="40">
        <v>2.76215452041043E-2</v>
      </c>
      <c r="EJ535" s="40">
        <v>1.3546855716734399E-2</v>
      </c>
      <c r="EK535" s="40">
        <v>4.2235448330932103E-2</v>
      </c>
      <c r="EL535" s="40">
        <v>0.10827848839044101</v>
      </c>
      <c r="EM535" s="40">
        <v>0.317569989573185</v>
      </c>
      <c r="EN535" s="40">
        <v>0.44174663500026801</v>
      </c>
      <c r="EO535" s="40">
        <v>0.45281536881466899</v>
      </c>
      <c r="EP535" s="40">
        <v>0.54805600482775596</v>
      </c>
      <c r="EQ535" s="40">
        <v>0.43816474108645298</v>
      </c>
      <c r="ER535" s="40">
        <v>0.18723188386094</v>
      </c>
      <c r="ES535" s="40">
        <v>6.3975277245289799E-2</v>
      </c>
      <c r="ET535" s="40">
        <v>0.10546692298065399</v>
      </c>
      <c r="EU535" s="40">
        <v>2.7970473418579701E-2</v>
      </c>
      <c r="EV535" s="40">
        <v>6.1294225634915404E-4</v>
      </c>
      <c r="EW535" s="40">
        <v>62.7404474610357</v>
      </c>
      <c r="EX535" s="40">
        <v>60.947963800905001</v>
      </c>
      <c r="EY535" s="40">
        <v>59.3238226914698</v>
      </c>
      <c r="EZ535" s="40">
        <v>58.465351097704001</v>
      </c>
      <c r="FA535" s="40">
        <v>57.748407910172602</v>
      </c>
      <c r="FB535" s="40">
        <v>57.193397016926397</v>
      </c>
      <c r="FC535" s="40">
        <v>56.288000670353597</v>
      </c>
      <c r="FD535" s="40">
        <v>56.807399027987302</v>
      </c>
      <c r="FE535" s="40">
        <v>61.137883358471598</v>
      </c>
      <c r="FF535" s="40">
        <v>65.7074744427686</v>
      </c>
      <c r="FG535" s="40">
        <v>71.757331992626106</v>
      </c>
      <c r="FH535" s="40">
        <v>78.004357298474901</v>
      </c>
      <c r="FI535" s="40">
        <v>83.369448634154494</v>
      </c>
      <c r="FJ535" s="40">
        <v>88.032805429864297</v>
      </c>
      <c r="FK535" s="40">
        <v>89.993296463884704</v>
      </c>
      <c r="FL535" s="40">
        <v>91.254105915870596</v>
      </c>
      <c r="FM535" s="40">
        <v>91.401499916205793</v>
      </c>
      <c r="FN535" s="40">
        <v>89.774803083626594</v>
      </c>
      <c r="FO535" s="40">
        <v>85.575456678397899</v>
      </c>
      <c r="FP535" s="40">
        <v>80.837062175297504</v>
      </c>
      <c r="FQ535" s="40">
        <v>74.9149069884364</v>
      </c>
      <c r="FR535" s="40">
        <v>70.561379252555696</v>
      </c>
      <c r="FS535" s="40">
        <v>67.207683928272203</v>
      </c>
      <c r="FT535" s="40">
        <v>64.257080610021802</v>
      </c>
      <c r="FU535" s="40">
        <v>2.4519303271785999E-2</v>
      </c>
      <c r="FV535" s="40">
        <v>0</v>
      </c>
      <c r="FW535" s="40">
        <v>0</v>
      </c>
      <c r="FX535" s="41">
        <v>1</v>
      </c>
      <c r="FY535" s="22"/>
    </row>
    <row r="536" spans="1:182" x14ac:dyDescent="0.2">
      <c r="A536" t="s">
        <v>42</v>
      </c>
      <c r="B536" t="s">
        <v>58</v>
      </c>
      <c r="C536" t="s">
        <v>3</v>
      </c>
      <c r="D536" t="s">
        <v>226</v>
      </c>
      <c r="E536" t="s">
        <v>1</v>
      </c>
      <c r="F536" t="s">
        <v>77</v>
      </c>
      <c r="G536" s="35">
        <v>43704</v>
      </c>
      <c r="H536" s="40">
        <v>2443</v>
      </c>
      <c r="I536" s="40">
        <v>1.67557237023532</v>
      </c>
      <c r="J536" s="40">
        <v>1.5049971838009899</v>
      </c>
      <c r="K536" s="40">
        <v>1.3923850332865599</v>
      </c>
      <c r="L536" s="40">
        <v>1.3417712165784199</v>
      </c>
      <c r="M536" s="40">
        <v>1.34896502048315</v>
      </c>
      <c r="N536" s="40">
        <v>1.4362144203338101</v>
      </c>
      <c r="O536" s="40">
        <v>1.61276622749925</v>
      </c>
      <c r="P536" s="40">
        <v>1.7438915975617499</v>
      </c>
      <c r="Q536" s="40">
        <v>1.8052747528334201</v>
      </c>
      <c r="R536" s="40">
        <v>1.85284609971731</v>
      </c>
      <c r="S536" s="40">
        <v>1.9347260436311899</v>
      </c>
      <c r="T536" s="40">
        <v>2.0371309446816901</v>
      </c>
      <c r="U536" s="40">
        <v>2.1904637804773901</v>
      </c>
      <c r="V536" s="40">
        <v>2.3870775740652799</v>
      </c>
      <c r="W536" s="40">
        <v>2.5455261938075502</v>
      </c>
      <c r="X536" s="40">
        <v>2.7443021010354798</v>
      </c>
      <c r="Y536" s="40">
        <v>3.00187701687243</v>
      </c>
      <c r="Z536" s="40">
        <v>3.1842165400108202</v>
      </c>
      <c r="AA536" s="40">
        <v>3.1943771263067502</v>
      </c>
      <c r="AB536" s="40">
        <v>3.0964659346949701</v>
      </c>
      <c r="AC536" s="40">
        <v>2.9586437201273399</v>
      </c>
      <c r="AD536" s="40">
        <v>2.8463675439840501</v>
      </c>
      <c r="AE536" s="40">
        <v>2.4328683440583299</v>
      </c>
      <c r="AF536" s="40">
        <v>1.95201435060734</v>
      </c>
      <c r="AG536" s="40">
        <v>-8.2270874116018605E-2</v>
      </c>
      <c r="AH536" s="40">
        <v>-6.4988048921824998E-2</v>
      </c>
      <c r="AI536" s="40">
        <v>-4.8691861714287202E-2</v>
      </c>
      <c r="AJ536" s="40">
        <v>-4.2983944125173298E-2</v>
      </c>
      <c r="AK536" s="40">
        <v>-4.5791754002495598E-2</v>
      </c>
      <c r="AL536" s="40">
        <v>-4.8354479615932301E-3</v>
      </c>
      <c r="AM536" s="40">
        <v>-1.52398179788681E-2</v>
      </c>
      <c r="AN536" s="40">
        <v>-8.6169916442812605E-2</v>
      </c>
      <c r="AO536" s="40">
        <v>-3.7496933710550601E-2</v>
      </c>
      <c r="AP536" s="40">
        <v>-5.3266022842315304E-3</v>
      </c>
      <c r="AQ536" s="40">
        <v>-5.0737470046160402E-2</v>
      </c>
      <c r="AR536" s="40">
        <v>-4.4708920816716097E-2</v>
      </c>
      <c r="AS536" s="40">
        <v>-3.14072274945348E-3</v>
      </c>
      <c r="AT536" s="40">
        <v>-7.9560003943775891E-3</v>
      </c>
      <c r="AU536" s="40">
        <v>0.10016000811017101</v>
      </c>
      <c r="AV536" s="40">
        <v>0.17255796106836799</v>
      </c>
      <c r="AW536" s="40">
        <v>0.15023206430628899</v>
      </c>
      <c r="AX536" s="40">
        <v>0.202538939887284</v>
      </c>
      <c r="AY536" s="40">
        <v>0.17853009206606599</v>
      </c>
      <c r="AZ536" s="40">
        <v>2.5405307184409E-2</v>
      </c>
      <c r="BA536" s="40">
        <v>-4.8671319851306599E-2</v>
      </c>
      <c r="BB536" s="40">
        <v>-4.7901312021489499E-2</v>
      </c>
      <c r="BC536" s="40">
        <v>-5.2752981206863503E-2</v>
      </c>
      <c r="BD536" s="40">
        <v>-7.4903136591395705E-2</v>
      </c>
      <c r="BE536" s="40">
        <v>-5.9115515703598999E-2</v>
      </c>
      <c r="BF536" s="40">
        <v>-4.5903244847911598E-2</v>
      </c>
      <c r="BG536" s="40">
        <v>-2.9442867018838699E-2</v>
      </c>
      <c r="BH536" s="40">
        <v>-2.93273306261756E-2</v>
      </c>
      <c r="BI536" s="40">
        <v>-2.90612304993349E-2</v>
      </c>
      <c r="BJ536" s="40">
        <v>1.0707572873420499E-2</v>
      </c>
      <c r="BK536" s="40">
        <v>7.9088965432438409E-3</v>
      </c>
      <c r="BL536" s="40">
        <v>-5.6736940223252402E-2</v>
      </c>
      <c r="BM536" s="40">
        <v>-1.67642389463485E-2</v>
      </c>
      <c r="BN536" s="40">
        <v>1.2053656470713501E-2</v>
      </c>
      <c r="BO536" s="40">
        <v>-3.1555843129447599E-2</v>
      </c>
      <c r="BP536" s="40">
        <v>-2.9921061640274201E-2</v>
      </c>
      <c r="BQ536" s="40">
        <v>1.16683041870289E-2</v>
      </c>
      <c r="BR536" s="40">
        <v>2.7836586878265599E-2</v>
      </c>
      <c r="BS536" s="40">
        <v>0.137673922181729</v>
      </c>
      <c r="BT536" s="40">
        <v>0.20689608394537001</v>
      </c>
      <c r="BU536" s="40">
        <v>0.18792556824314999</v>
      </c>
      <c r="BV536" s="40">
        <v>0.247636676791747</v>
      </c>
      <c r="BW536" s="40">
        <v>0.22857045522182601</v>
      </c>
      <c r="BX536" s="40">
        <v>7.59011232399152E-2</v>
      </c>
      <c r="BY536" s="40">
        <v>-8.4604876588625904E-3</v>
      </c>
      <c r="BZ536" s="40">
        <v>-3.6460764732159801E-3</v>
      </c>
      <c r="CA536" s="40">
        <v>-2.1657891113091101E-2</v>
      </c>
      <c r="CB536" s="40">
        <v>-4.5479599532227299E-2</v>
      </c>
      <c r="CC536" s="40">
        <v>-4.3078185004631599E-2</v>
      </c>
      <c r="CD536" s="40">
        <v>-3.26851676837858E-2</v>
      </c>
      <c r="CE536" s="40">
        <v>-1.6111071930406701E-2</v>
      </c>
      <c r="CF536" s="40">
        <v>-1.9868801718502301E-2</v>
      </c>
      <c r="CG536" s="40">
        <v>-1.7473720886738101E-2</v>
      </c>
      <c r="CH536" s="40">
        <v>2.1472621755512501E-2</v>
      </c>
      <c r="CI536" s="40">
        <v>2.3941625704023299E-2</v>
      </c>
      <c r="CJ536" s="40">
        <v>-3.6351750554378497E-2</v>
      </c>
      <c r="CK536" s="40">
        <v>-2.40483771004883E-3</v>
      </c>
      <c r="CL536" s="40">
        <v>2.4091170739427101E-2</v>
      </c>
      <c r="CM536" s="40">
        <v>-1.8270706759347499E-2</v>
      </c>
      <c r="CN536" s="40">
        <v>-1.96790354224828E-2</v>
      </c>
      <c r="CO536" s="40">
        <v>2.1924991130941599E-2</v>
      </c>
      <c r="CP536" s="40">
        <v>5.2626423789412402E-2</v>
      </c>
      <c r="CQ536" s="40">
        <v>0.163655944790178</v>
      </c>
      <c r="CR536" s="40">
        <v>0.23067856324678601</v>
      </c>
      <c r="CS536" s="40">
        <v>0.21403197424522899</v>
      </c>
      <c r="CT536" s="40">
        <v>0.27887123199189401</v>
      </c>
      <c r="CU536" s="40">
        <v>0.26322825830704699</v>
      </c>
      <c r="CV536" s="40">
        <v>0.110874371616068</v>
      </c>
      <c r="CW536" s="40">
        <v>1.93894122245711E-2</v>
      </c>
      <c r="CX536" s="40">
        <v>2.7004964854120499E-2</v>
      </c>
      <c r="CY536" s="40">
        <v>-1.2152643818543299E-4</v>
      </c>
      <c r="CZ536" s="40">
        <v>-2.5100947397086501E-2</v>
      </c>
      <c r="DA536" s="40">
        <v>-2.7040854305664198E-2</v>
      </c>
      <c r="DB536" s="40">
        <v>-1.9467090519659998E-2</v>
      </c>
      <c r="DC536" s="40">
        <v>-2.7792768419747701E-3</v>
      </c>
      <c r="DD536" s="40">
        <v>-1.0410272810828999E-2</v>
      </c>
      <c r="DE536" s="40">
        <v>-5.8862112741413898E-3</v>
      </c>
      <c r="DF536" s="40">
        <v>3.22376706376045E-2</v>
      </c>
      <c r="DG536" s="40">
        <v>3.9974354864802698E-2</v>
      </c>
      <c r="DH536" s="40">
        <v>-1.5966560885504501E-2</v>
      </c>
      <c r="DI536" s="40">
        <v>1.19545635262508E-2</v>
      </c>
      <c r="DJ536" s="40">
        <v>3.61286850081406E-2</v>
      </c>
      <c r="DK536" s="40">
        <v>-4.9855703892474398E-3</v>
      </c>
      <c r="DL536" s="40">
        <v>-9.4370092046913902E-3</v>
      </c>
      <c r="DM536" s="40">
        <v>3.2181678074854399E-2</v>
      </c>
      <c r="DN536" s="40">
        <v>7.7416260700559097E-2</v>
      </c>
      <c r="DO536" s="40">
        <v>0.18963796739862701</v>
      </c>
      <c r="DP536" s="40">
        <v>0.25446104254820301</v>
      </c>
      <c r="DQ536" s="40">
        <v>0.24013838024730699</v>
      </c>
      <c r="DR536" s="40">
        <v>0.31010578719204102</v>
      </c>
      <c r="DS536" s="40">
        <v>0.29788606139226698</v>
      </c>
      <c r="DT536" s="40">
        <v>0.14584761999222001</v>
      </c>
      <c r="DU536" s="40">
        <v>4.7239312108004798E-2</v>
      </c>
      <c r="DV536" s="40">
        <v>5.7656006181456998E-2</v>
      </c>
      <c r="DW536" s="40">
        <v>2.1414838236720201E-2</v>
      </c>
      <c r="DX536" s="40">
        <v>-4.7222952619456002E-3</v>
      </c>
      <c r="DY536" s="40">
        <v>-3.8854958932445899E-3</v>
      </c>
      <c r="DZ536" s="40">
        <v>-3.8228644574656701E-4</v>
      </c>
      <c r="EA536" s="40">
        <v>1.64697178534737E-2</v>
      </c>
      <c r="EB536" s="40">
        <v>3.2463406881686999E-3</v>
      </c>
      <c r="EC536" s="40">
        <v>1.08443122290193E-2</v>
      </c>
      <c r="ED536" s="40">
        <v>4.7780691472618299E-2</v>
      </c>
      <c r="EE536" s="40">
        <v>6.3123069386914699E-2</v>
      </c>
      <c r="EF536" s="40">
        <v>1.34664153340556E-2</v>
      </c>
      <c r="EG536" s="40">
        <v>3.2687258290452902E-2</v>
      </c>
      <c r="EH536" s="40">
        <v>5.3508943763085702E-2</v>
      </c>
      <c r="EI536" s="40">
        <v>1.41960565274654E-2</v>
      </c>
      <c r="EJ536" s="40">
        <v>5.3508499717504999E-3</v>
      </c>
      <c r="EK536" s="40">
        <v>4.6990705011336703E-2</v>
      </c>
      <c r="EL536" s="40">
        <v>0.11320884797320201</v>
      </c>
      <c r="EM536" s="40">
        <v>0.227151881470185</v>
      </c>
      <c r="EN536" s="40">
        <v>0.28879916542520401</v>
      </c>
      <c r="EO536" s="40">
        <v>0.27783188418416899</v>
      </c>
      <c r="EP536" s="40">
        <v>0.35520352409650402</v>
      </c>
      <c r="EQ536" s="40">
        <v>0.34792642454802702</v>
      </c>
      <c r="ER536" s="40">
        <v>0.196343436047726</v>
      </c>
      <c r="ES536" s="40">
        <v>8.7450144300448701E-2</v>
      </c>
      <c r="ET536" s="40">
        <v>0.10191124172973</v>
      </c>
      <c r="EU536" s="40">
        <v>5.2509928330492603E-2</v>
      </c>
      <c r="EV536" s="40">
        <v>2.47012417972228E-2</v>
      </c>
      <c r="EW536" s="40">
        <v>62.748576579996197</v>
      </c>
      <c r="EX536" s="40">
        <v>60.940358701840999</v>
      </c>
      <c r="EY536" s="40">
        <v>59.284921237426502</v>
      </c>
      <c r="EZ536" s="40">
        <v>58.419861453786297</v>
      </c>
      <c r="FA536" s="40">
        <v>57.689741886505999</v>
      </c>
      <c r="FB536" s="40">
        <v>57.117005124312001</v>
      </c>
      <c r="FC536" s="40">
        <v>56.222955019927902</v>
      </c>
      <c r="FD536" s="40">
        <v>56.733061301954798</v>
      </c>
      <c r="FE536" s="40">
        <v>61.155532359081398</v>
      </c>
      <c r="FF536" s="40">
        <v>65.777139874739007</v>
      </c>
      <c r="FG536" s="40">
        <v>71.834883279559705</v>
      </c>
      <c r="FH536" s="40">
        <v>78.089390776238403</v>
      </c>
      <c r="FI536" s="40">
        <v>83.444723856519303</v>
      </c>
      <c r="FJ536" s="40">
        <v>88.112355285632901</v>
      </c>
      <c r="FK536" s="40">
        <v>90.097029796925398</v>
      </c>
      <c r="FL536" s="40">
        <v>91.385936610362506</v>
      </c>
      <c r="FM536" s="40">
        <v>91.579142152211006</v>
      </c>
      <c r="FN536" s="40">
        <v>89.959669766559102</v>
      </c>
      <c r="FO536" s="40">
        <v>85.706158663883102</v>
      </c>
      <c r="FP536" s="40">
        <v>80.970297969254105</v>
      </c>
      <c r="FQ536" s="40">
        <v>75.046593281457604</v>
      </c>
      <c r="FR536" s="40">
        <v>70.699421142531804</v>
      </c>
      <c r="FS536" s="40">
        <v>67.320174606187095</v>
      </c>
      <c r="FT536" s="40">
        <v>64.295312203454202</v>
      </c>
      <c r="FU536" s="40">
        <v>2.2131310522930901E-2</v>
      </c>
      <c r="FV536" s="40">
        <v>0</v>
      </c>
      <c r="FW536" s="40">
        <v>0</v>
      </c>
      <c r="FX536" s="41">
        <v>1</v>
      </c>
      <c r="FY536" s="22"/>
    </row>
    <row r="537" spans="1:182" x14ac:dyDescent="0.2">
      <c r="A537" t="s">
        <v>42</v>
      </c>
      <c r="B537" t="s">
        <v>58</v>
      </c>
      <c r="C537" t="s">
        <v>3</v>
      </c>
      <c r="D537" t="s">
        <v>226</v>
      </c>
      <c r="E537" t="s">
        <v>1</v>
      </c>
      <c r="F537" t="s">
        <v>78</v>
      </c>
      <c r="G537" s="35">
        <v>43704</v>
      </c>
      <c r="H537" s="40">
        <v>367</v>
      </c>
      <c r="I537" s="40">
        <v>0.201166729602232</v>
      </c>
      <c r="J537" s="40">
        <v>0.17946895829213499</v>
      </c>
      <c r="K537" s="40">
        <v>0.167809668460595</v>
      </c>
      <c r="L537" s="40">
        <v>0.15992087424149801</v>
      </c>
      <c r="M537" s="40">
        <v>0.160233122323266</v>
      </c>
      <c r="N537" s="40">
        <v>0.17315851022392501</v>
      </c>
      <c r="O537" s="40">
        <v>0.19045672696548399</v>
      </c>
      <c r="P537" s="40">
        <v>0.215138234813299</v>
      </c>
      <c r="Q537" s="40">
        <v>0.226056921086246</v>
      </c>
      <c r="R537" s="40">
        <v>0.239533453508705</v>
      </c>
      <c r="S537" s="40">
        <v>0.25826699281853999</v>
      </c>
      <c r="T537" s="40">
        <v>0.278242453242598</v>
      </c>
      <c r="U537" s="40">
        <v>0.30189050238599202</v>
      </c>
      <c r="V537" s="40">
        <v>0.36007491291044902</v>
      </c>
      <c r="W537" s="40">
        <v>0.40615903020202399</v>
      </c>
      <c r="X537" s="40">
        <v>0.46217394730706801</v>
      </c>
      <c r="Y537" s="40">
        <v>0.52864448375304396</v>
      </c>
      <c r="Z537" s="40">
        <v>0.55779591718674004</v>
      </c>
      <c r="AA537" s="40">
        <v>0.52006467901387399</v>
      </c>
      <c r="AB537" s="40">
        <v>0.48074851303884097</v>
      </c>
      <c r="AC537" s="40">
        <v>0.42586471473710802</v>
      </c>
      <c r="AD537" s="40">
        <v>0.38259267072085001</v>
      </c>
      <c r="AE537" s="40">
        <v>0.31207108376325898</v>
      </c>
      <c r="AF537" s="40">
        <v>0.23911789153823801</v>
      </c>
      <c r="AG537" s="40">
        <v>-2.8059004911381798E-2</v>
      </c>
      <c r="AH537" s="40">
        <v>-3.1617331817936703E-2</v>
      </c>
      <c r="AI537" s="40">
        <v>-2.3990756388421301E-2</v>
      </c>
      <c r="AJ537" s="40">
        <v>-1.6124061119849899E-2</v>
      </c>
      <c r="AK537" s="40">
        <v>-2.28589409811964E-2</v>
      </c>
      <c r="AL537" s="40">
        <v>-1.9091725741169501E-2</v>
      </c>
      <c r="AM537" s="40">
        <v>-2.35567739656723E-3</v>
      </c>
      <c r="AN537" s="40">
        <v>2.6920791908518001E-3</v>
      </c>
      <c r="AO537" s="40">
        <v>-1.5735128895877099E-2</v>
      </c>
      <c r="AP537" s="40">
        <v>-2.55049575042735E-2</v>
      </c>
      <c r="AQ537" s="40">
        <v>-6.4844492060888402E-3</v>
      </c>
      <c r="AR537" s="40">
        <v>-2.68792652756917E-3</v>
      </c>
      <c r="AS537" s="40">
        <v>-1.33606204396545E-2</v>
      </c>
      <c r="AT537" s="40">
        <v>-2.89801825334925E-2</v>
      </c>
      <c r="AU537" s="40">
        <v>3.8030357440762698E-2</v>
      </c>
      <c r="AV537" s="40">
        <v>8.8305329362523E-2</v>
      </c>
      <c r="AW537" s="40">
        <v>0.108997666439929</v>
      </c>
      <c r="AX537" s="40">
        <v>0.10312296205935</v>
      </c>
      <c r="AY537" s="40">
        <v>3.2433480288077597E-2</v>
      </c>
      <c r="AZ537" s="40">
        <v>-6.4868214954166503E-2</v>
      </c>
      <c r="BA537" s="40">
        <v>-7.4161701540368802E-2</v>
      </c>
      <c r="BB537" s="40">
        <v>-4.6260565520807401E-2</v>
      </c>
      <c r="BC537" s="40">
        <v>-4.7110426587805898E-2</v>
      </c>
      <c r="BD537" s="40">
        <v>-3.5713567726757003E-2</v>
      </c>
      <c r="BE537" s="40">
        <v>-2.0122499346532399E-2</v>
      </c>
      <c r="BF537" s="40">
        <v>-2.4150881802672299E-2</v>
      </c>
      <c r="BG537" s="40">
        <v>-1.77344691639417E-2</v>
      </c>
      <c r="BH537" s="40">
        <v>-1.14112635330048E-2</v>
      </c>
      <c r="BI537" s="40">
        <v>-1.7423640181807198E-2</v>
      </c>
      <c r="BJ537" s="40">
        <v>-1.2105363742855301E-2</v>
      </c>
      <c r="BK537" s="40">
        <v>2.90545275975192E-3</v>
      </c>
      <c r="BL537" s="40">
        <v>8.38238208116188E-3</v>
      </c>
      <c r="BM537" s="40">
        <v>-7.7833213727983904E-3</v>
      </c>
      <c r="BN537" s="40">
        <v>-1.7979770355232301E-2</v>
      </c>
      <c r="BO537" s="40">
        <v>1.7093824806870999E-3</v>
      </c>
      <c r="BP537" s="40">
        <v>2.2420561834993798E-3</v>
      </c>
      <c r="BQ537" s="40">
        <v>-8.5022200654028199E-3</v>
      </c>
      <c r="BR537" s="40">
        <v>-1.64497834425405E-2</v>
      </c>
      <c r="BS537" s="40">
        <v>5.5780995482069003E-2</v>
      </c>
      <c r="BT537" s="40">
        <v>0.10449363620411101</v>
      </c>
      <c r="BU537" s="40">
        <v>0.12509687392529401</v>
      </c>
      <c r="BV537" s="40">
        <v>0.124496107475181</v>
      </c>
      <c r="BW537" s="40">
        <v>5.1575968496170403E-2</v>
      </c>
      <c r="BX537" s="40">
        <v>-4.3955240849016197E-2</v>
      </c>
      <c r="BY537" s="40">
        <v>-5.04162766425909E-2</v>
      </c>
      <c r="BZ537" s="40">
        <v>-2.3600478732108E-2</v>
      </c>
      <c r="CA537" s="40">
        <v>-3.5278367066194902E-2</v>
      </c>
      <c r="CB537" s="40">
        <v>-2.6993526518374399E-2</v>
      </c>
      <c r="CC537" s="40">
        <v>-1.46256997690568E-2</v>
      </c>
      <c r="CD537" s="40">
        <v>-1.8979641266923201E-2</v>
      </c>
      <c r="CE537" s="40">
        <v>-1.34013836906074E-2</v>
      </c>
      <c r="CF537" s="40">
        <v>-8.1471942808099603E-3</v>
      </c>
      <c r="CG537" s="40">
        <v>-1.36591674055442E-2</v>
      </c>
      <c r="CH537" s="40">
        <v>-7.2666307051680199E-3</v>
      </c>
      <c r="CI537" s="40">
        <v>6.5492954791954499E-3</v>
      </c>
      <c r="CJ537" s="40">
        <v>1.2323468528791501E-2</v>
      </c>
      <c r="CK537" s="40">
        <v>-2.27592370566703E-3</v>
      </c>
      <c r="CL537" s="40">
        <v>-1.27678486595585E-2</v>
      </c>
      <c r="CM537" s="40">
        <v>7.3844053463242203E-3</v>
      </c>
      <c r="CN537" s="40">
        <v>5.6565471911268804E-3</v>
      </c>
      <c r="CO537" s="40">
        <v>-5.13730676619557E-3</v>
      </c>
      <c r="CP537" s="40">
        <v>-7.77126720312635E-3</v>
      </c>
      <c r="CQ537" s="40">
        <v>6.8075033316240999E-2</v>
      </c>
      <c r="CR537" s="40">
        <v>0.11570560820864099</v>
      </c>
      <c r="CS537" s="40">
        <v>0.13624713598712501</v>
      </c>
      <c r="CT537" s="40">
        <v>0.139299082881813</v>
      </c>
      <c r="CU537" s="40">
        <v>6.4833997515907404E-2</v>
      </c>
      <c r="CV537" s="40">
        <v>-2.9470978690355299E-2</v>
      </c>
      <c r="CW537" s="40">
        <v>-3.3970267693366099E-2</v>
      </c>
      <c r="CX537" s="40">
        <v>-7.9061716509980506E-3</v>
      </c>
      <c r="CY537" s="40">
        <v>-2.70835186851754E-2</v>
      </c>
      <c r="CZ537" s="40">
        <v>-2.0954052541048901E-2</v>
      </c>
      <c r="DA537" s="40">
        <v>-9.1289001915811404E-3</v>
      </c>
      <c r="DB537" s="40">
        <v>-1.3808400731174E-2</v>
      </c>
      <c r="DC537" s="40">
        <v>-9.0682982172731498E-3</v>
      </c>
      <c r="DD537" s="40">
        <v>-4.8831250286151201E-3</v>
      </c>
      <c r="DE537" s="40">
        <v>-9.8946946292812702E-3</v>
      </c>
      <c r="DF537" s="40">
        <v>-2.4278976674807599E-3</v>
      </c>
      <c r="DG537" s="40">
        <v>1.0193138198639E-2</v>
      </c>
      <c r="DH537" s="40">
        <v>1.6264554976421101E-2</v>
      </c>
      <c r="DI537" s="40">
        <v>3.2314739614643199E-3</v>
      </c>
      <c r="DJ537" s="40">
        <v>-7.5559269638846901E-3</v>
      </c>
      <c r="DK537" s="40">
        <v>1.3059428211961301E-2</v>
      </c>
      <c r="DL537" s="40">
        <v>9.0710381987543706E-3</v>
      </c>
      <c r="DM537" s="40">
        <v>-1.7723934669883099E-3</v>
      </c>
      <c r="DN537" s="40">
        <v>9.0724903628778403E-4</v>
      </c>
      <c r="DO537" s="40">
        <v>8.0369071150413002E-2</v>
      </c>
      <c r="DP537" s="40">
        <v>0.12691758021317101</v>
      </c>
      <c r="DQ537" s="40">
        <v>0.14739739804895599</v>
      </c>
      <c r="DR537" s="40">
        <v>0.154102058288444</v>
      </c>
      <c r="DS537" s="40">
        <v>7.8092026535644302E-2</v>
      </c>
      <c r="DT537" s="40">
        <v>-1.4986716531694399E-2</v>
      </c>
      <c r="DU537" s="40">
        <v>-1.7524258744141302E-2</v>
      </c>
      <c r="DV537" s="40">
        <v>7.7881354301118904E-3</v>
      </c>
      <c r="DW537" s="40">
        <v>-1.8888670304155999E-2</v>
      </c>
      <c r="DX537" s="40">
        <v>-1.4914578563723401E-2</v>
      </c>
      <c r="DY537" s="40">
        <v>-1.1923946267317399E-3</v>
      </c>
      <c r="DZ537" s="40">
        <v>-6.34195071590963E-3</v>
      </c>
      <c r="EA537" s="40">
        <v>-2.8120109927935702E-3</v>
      </c>
      <c r="EB537" s="40">
        <v>-1.7032744177006699E-4</v>
      </c>
      <c r="EC537" s="40">
        <v>-4.4593938298921297E-3</v>
      </c>
      <c r="ED537" s="40">
        <v>4.5584643308334803E-3</v>
      </c>
      <c r="EE537" s="40">
        <v>1.54542683549581E-2</v>
      </c>
      <c r="EF537" s="40">
        <v>2.1954857866731101E-2</v>
      </c>
      <c r="EG537" s="40">
        <v>1.1183281484542999E-2</v>
      </c>
      <c r="EH537" s="40">
        <v>-3.0739814843531101E-5</v>
      </c>
      <c r="EI537" s="40">
        <v>2.12532598987373E-2</v>
      </c>
      <c r="EJ537" s="40">
        <v>1.40010209098229E-2</v>
      </c>
      <c r="EK537" s="40">
        <v>3.08600690726336E-3</v>
      </c>
      <c r="EL537" s="40">
        <v>1.34376481272398E-2</v>
      </c>
      <c r="EM537" s="40">
        <v>9.8119709191719306E-2</v>
      </c>
      <c r="EN537" s="40">
        <v>0.14310588705475999</v>
      </c>
      <c r="EO537" s="40">
        <v>0.16349660553432099</v>
      </c>
      <c r="EP537" s="40">
        <v>0.175475203704275</v>
      </c>
      <c r="EQ537" s="40">
        <v>9.7234514743737094E-2</v>
      </c>
      <c r="ER537" s="40">
        <v>5.92625757345601E-3</v>
      </c>
      <c r="ES537" s="40">
        <v>6.2211661536366496E-3</v>
      </c>
      <c r="ET537" s="40">
        <v>3.0448222218811299E-2</v>
      </c>
      <c r="EU537" s="40">
        <v>-7.0566107825449599E-3</v>
      </c>
      <c r="EV537" s="40">
        <v>-6.1945373553408201E-3</v>
      </c>
      <c r="EW537" s="40">
        <v>63.011338857392097</v>
      </c>
      <c r="EX537" s="40">
        <v>61.200174443959902</v>
      </c>
      <c r="EY537" s="40">
        <v>59.592455298735302</v>
      </c>
      <c r="EZ537" s="40">
        <v>58.738334060183199</v>
      </c>
      <c r="FA537" s="40">
        <v>58.030091583078899</v>
      </c>
      <c r="FB537" s="40">
        <v>57.470126471870898</v>
      </c>
      <c r="FC537" s="40">
        <v>56.544265154819001</v>
      </c>
      <c r="FD537" s="40">
        <v>57.099433057130398</v>
      </c>
      <c r="FE537" s="40">
        <v>61.336458787614497</v>
      </c>
      <c r="FF537" s="40">
        <v>65.855647623201094</v>
      </c>
      <c r="FG537" s="40">
        <v>71.9177932839075</v>
      </c>
      <c r="FH537" s="40">
        <v>78.199956389009998</v>
      </c>
      <c r="FI537" s="40">
        <v>83.594635848233807</v>
      </c>
      <c r="FJ537" s="40">
        <v>88.312472743131295</v>
      </c>
      <c r="FK537" s="40">
        <v>90.365678150893999</v>
      </c>
      <c r="FL537" s="40">
        <v>91.638682948102897</v>
      </c>
      <c r="FM537" s="40">
        <v>91.729829917139099</v>
      </c>
      <c r="FN537" s="40">
        <v>90.0887483645879</v>
      </c>
      <c r="FO537" s="40">
        <v>85.933057130396904</v>
      </c>
      <c r="FP537" s="40">
        <v>81.179459223724393</v>
      </c>
      <c r="FQ537" s="40">
        <v>75.234627126035804</v>
      </c>
      <c r="FR537" s="40">
        <v>70.863933711295203</v>
      </c>
      <c r="FS537" s="40">
        <v>67.452027911033596</v>
      </c>
      <c r="FT537" s="40">
        <v>64.489751417357198</v>
      </c>
      <c r="FU537" s="40">
        <v>6.5176046539781998E-2</v>
      </c>
      <c r="FV537" s="40">
        <v>0</v>
      </c>
      <c r="FW537" s="40">
        <v>0</v>
      </c>
      <c r="FX537" s="41">
        <v>1</v>
      </c>
      <c r="FY537" s="22"/>
    </row>
    <row r="538" spans="1:182" x14ac:dyDescent="0.2">
      <c r="A538" t="s">
        <v>42</v>
      </c>
      <c r="B538" t="s">
        <v>58</v>
      </c>
      <c r="C538" t="s">
        <v>3</v>
      </c>
      <c r="D538" t="s">
        <v>226</v>
      </c>
      <c r="E538" t="s">
        <v>77</v>
      </c>
      <c r="F538" t="s">
        <v>1</v>
      </c>
      <c r="G538" s="35">
        <v>43704</v>
      </c>
      <c r="H538" s="40">
        <v>2013</v>
      </c>
      <c r="I538" s="40">
        <v>1.3270490836386</v>
      </c>
      <c r="J538" s="40">
        <v>1.1917147464720399</v>
      </c>
      <c r="K538" s="40">
        <v>1.1069804976430699</v>
      </c>
      <c r="L538" s="40">
        <v>1.0665057387966601</v>
      </c>
      <c r="M538" s="40">
        <v>1.07568875282091</v>
      </c>
      <c r="N538" s="40">
        <v>1.15958888024985</v>
      </c>
      <c r="O538" s="40">
        <v>1.2999971860325099</v>
      </c>
      <c r="P538" s="40">
        <v>1.4221151985914799</v>
      </c>
      <c r="Q538" s="40">
        <v>1.49553332724945</v>
      </c>
      <c r="R538" s="40">
        <v>1.5257318337772801</v>
      </c>
      <c r="S538" s="40">
        <v>1.5662895094334901</v>
      </c>
      <c r="T538" s="40">
        <v>1.6230623576197001</v>
      </c>
      <c r="U538" s="40">
        <v>1.7312866407662599</v>
      </c>
      <c r="V538" s="40">
        <v>1.8867670028554699</v>
      </c>
      <c r="W538" s="40">
        <v>2.0263274522454999</v>
      </c>
      <c r="X538" s="40">
        <v>2.2134843457607198</v>
      </c>
      <c r="Y538" s="40">
        <v>2.4588237402379098</v>
      </c>
      <c r="Z538" s="40">
        <v>2.6310172313951399</v>
      </c>
      <c r="AA538" s="40">
        <v>2.6306516965021798</v>
      </c>
      <c r="AB538" s="40">
        <v>2.5375625178155001</v>
      </c>
      <c r="AC538" s="40">
        <v>2.39127660029957</v>
      </c>
      <c r="AD538" s="40">
        <v>2.2902129231880801</v>
      </c>
      <c r="AE538" s="40">
        <v>1.9356397007177499</v>
      </c>
      <c r="AF538" s="40">
        <v>1.5508639351894999</v>
      </c>
      <c r="AG538" s="40">
        <v>-7.7961325896517206E-2</v>
      </c>
      <c r="AH538" s="40">
        <v>-6.5121830725894198E-2</v>
      </c>
      <c r="AI538" s="40">
        <v>-6.2691594937533096E-2</v>
      </c>
      <c r="AJ538" s="40">
        <v>-5.6325691223696302E-2</v>
      </c>
      <c r="AK538" s="40">
        <v>-6.17006591696736E-2</v>
      </c>
      <c r="AL538" s="40">
        <v>-3.2319940569023299E-2</v>
      </c>
      <c r="AM538" s="40">
        <v>-2.99364081562296E-2</v>
      </c>
      <c r="AN538" s="40">
        <v>-8.7839926783626301E-2</v>
      </c>
      <c r="AO538" s="40">
        <v>-5.6705309485649197E-2</v>
      </c>
      <c r="AP538" s="40">
        <v>-4.7846763887761302E-2</v>
      </c>
      <c r="AQ538" s="40">
        <v>-4.1678390489193799E-2</v>
      </c>
      <c r="AR538" s="40">
        <v>-3.6658835881709699E-2</v>
      </c>
      <c r="AS538" s="40">
        <v>3.21149579356559E-3</v>
      </c>
      <c r="AT538" s="40">
        <v>-1.37791979305371E-2</v>
      </c>
      <c r="AU538" s="40">
        <v>0.12144637558761499</v>
      </c>
      <c r="AV538" s="40">
        <v>0.191022654154726</v>
      </c>
      <c r="AW538" s="40">
        <v>0.20760487623212701</v>
      </c>
      <c r="AX538" s="40">
        <v>0.25047352335605799</v>
      </c>
      <c r="AY538" s="40">
        <v>0.16488873532255899</v>
      </c>
      <c r="AZ538" s="40">
        <v>-4.55789980380586E-2</v>
      </c>
      <c r="BA538" s="40">
        <v>-7.7307276877176603E-2</v>
      </c>
      <c r="BB538" s="40">
        <v>-7.0146634650559606E-2</v>
      </c>
      <c r="BC538" s="40">
        <v>-7.0175238240416202E-2</v>
      </c>
      <c r="BD538" s="40">
        <v>-9.2896340607050501E-2</v>
      </c>
      <c r="BE538" s="40">
        <v>-5.3820806228748103E-2</v>
      </c>
      <c r="BF538" s="40">
        <v>-4.9743950633378498E-2</v>
      </c>
      <c r="BG538" s="40">
        <v>-4.54254474283236E-2</v>
      </c>
      <c r="BH538" s="40">
        <v>-4.50431769872097E-2</v>
      </c>
      <c r="BI538" s="40">
        <v>-4.75738629356902E-2</v>
      </c>
      <c r="BJ538" s="40">
        <v>-1.4893036777522401E-2</v>
      </c>
      <c r="BK538" s="40">
        <v>-6.8922252890876497E-3</v>
      </c>
      <c r="BL538" s="40">
        <v>-6.2287897582803002E-2</v>
      </c>
      <c r="BM538" s="40">
        <v>-3.0510427322212302E-2</v>
      </c>
      <c r="BN538" s="40">
        <v>-2.5946479198024001E-2</v>
      </c>
      <c r="BO538" s="40">
        <v>-2.2315260350639399E-2</v>
      </c>
      <c r="BP538" s="40">
        <v>-2.6114636576096702E-2</v>
      </c>
      <c r="BQ538" s="40">
        <v>1.35490598721195E-2</v>
      </c>
      <c r="BR538" s="40">
        <v>1.5758315203279201E-2</v>
      </c>
      <c r="BS538" s="40">
        <v>0.16211371539307701</v>
      </c>
      <c r="BT538" s="40">
        <v>0.23172098890480899</v>
      </c>
      <c r="BU538" s="40">
        <v>0.245194739247382</v>
      </c>
      <c r="BV538" s="40">
        <v>0.297373933950558</v>
      </c>
      <c r="BW538" s="40">
        <v>0.208265400923452</v>
      </c>
      <c r="BX538" s="40">
        <v>4.03853238785651E-3</v>
      </c>
      <c r="BY538" s="40">
        <v>-3.9383510189781402E-2</v>
      </c>
      <c r="BZ538" s="40">
        <v>-3.05155540209507E-2</v>
      </c>
      <c r="CA538" s="40">
        <v>-3.8652757501587698E-2</v>
      </c>
      <c r="CB538" s="40">
        <v>-6.76478028732002E-2</v>
      </c>
      <c r="CC538" s="40">
        <v>-3.7101155845392801E-2</v>
      </c>
      <c r="CD538" s="40">
        <v>-3.9093277726477402E-2</v>
      </c>
      <c r="CE538" s="40">
        <v>-3.3466966260792902E-2</v>
      </c>
      <c r="CF538" s="40">
        <v>-3.7228941996604002E-2</v>
      </c>
      <c r="CG538" s="40">
        <v>-3.7789686898069198E-2</v>
      </c>
      <c r="CH538" s="40">
        <v>-2.8232162985836699E-3</v>
      </c>
      <c r="CI538" s="40">
        <v>9.0681055658912192E-3</v>
      </c>
      <c r="CJ538" s="40">
        <v>-4.45906399966935E-2</v>
      </c>
      <c r="CK538" s="40">
        <v>-1.23679317325005E-2</v>
      </c>
      <c r="CL538" s="40">
        <v>-1.0778408736092799E-2</v>
      </c>
      <c r="CM538" s="40">
        <v>-8.9044154019996893E-3</v>
      </c>
      <c r="CN538" s="40">
        <v>-1.88117562575075E-2</v>
      </c>
      <c r="CO538" s="40">
        <v>2.0708825261914199E-2</v>
      </c>
      <c r="CP538" s="40">
        <v>3.6215906820519402E-2</v>
      </c>
      <c r="CQ538" s="40">
        <v>0.19027979105864201</v>
      </c>
      <c r="CR538" s="40">
        <v>0.25990853157459798</v>
      </c>
      <c r="CS538" s="40">
        <v>0.27122936386287499</v>
      </c>
      <c r="CT538" s="40">
        <v>0.32985701545699497</v>
      </c>
      <c r="CU538" s="40">
        <v>0.238307947381594</v>
      </c>
      <c r="CV538" s="40">
        <v>3.8403482812449402E-2</v>
      </c>
      <c r="CW538" s="40">
        <v>-1.3117624908125399E-2</v>
      </c>
      <c r="CX538" s="40">
        <v>-3.06718830385685E-3</v>
      </c>
      <c r="CY538" s="40">
        <v>-1.6820383367863501E-2</v>
      </c>
      <c r="CZ538" s="40">
        <v>-5.0160742552599301E-2</v>
      </c>
      <c r="DA538" s="40">
        <v>-2.03815054620375E-2</v>
      </c>
      <c r="DB538" s="40">
        <v>-2.84426048195764E-2</v>
      </c>
      <c r="DC538" s="40">
        <v>-2.15084850932621E-2</v>
      </c>
      <c r="DD538" s="40">
        <v>-2.9414707005998301E-2</v>
      </c>
      <c r="DE538" s="40">
        <v>-2.80055108604482E-2</v>
      </c>
      <c r="DF538" s="40">
        <v>9.2466041803550992E-3</v>
      </c>
      <c r="DG538" s="40">
        <v>2.50284364208701E-2</v>
      </c>
      <c r="DH538" s="40">
        <v>-2.6893382410584098E-2</v>
      </c>
      <c r="DI538" s="40">
        <v>5.7745638572114198E-3</v>
      </c>
      <c r="DJ538" s="40">
        <v>4.3896617258383699E-3</v>
      </c>
      <c r="DK538" s="40">
        <v>4.5064295466400303E-3</v>
      </c>
      <c r="DL538" s="40">
        <v>-1.1508875938918301E-2</v>
      </c>
      <c r="DM538" s="40">
        <v>2.7868590651709001E-2</v>
      </c>
      <c r="DN538" s="40">
        <v>5.6673498437759498E-2</v>
      </c>
      <c r="DO538" s="40">
        <v>0.21844586672420699</v>
      </c>
      <c r="DP538" s="40">
        <v>0.28809607424438799</v>
      </c>
      <c r="DQ538" s="40">
        <v>0.29726398847836699</v>
      </c>
      <c r="DR538" s="40">
        <v>0.362340096963431</v>
      </c>
      <c r="DS538" s="40">
        <v>0.26835049383973603</v>
      </c>
      <c r="DT538" s="40">
        <v>7.2768433237042199E-2</v>
      </c>
      <c r="DU538" s="40">
        <v>1.3148260373530601E-2</v>
      </c>
      <c r="DV538" s="40">
        <v>2.4381177413237001E-2</v>
      </c>
      <c r="DW538" s="40">
        <v>5.0119907658608001E-3</v>
      </c>
      <c r="DX538" s="40">
        <v>-3.2673682231998499E-2</v>
      </c>
      <c r="DY538" s="40">
        <v>3.7590142057316801E-3</v>
      </c>
      <c r="DZ538" s="40">
        <v>-1.30647247270607E-2</v>
      </c>
      <c r="EA538" s="40">
        <v>-4.2423375840526904E-3</v>
      </c>
      <c r="EB538" s="40">
        <v>-1.8132192769511699E-2</v>
      </c>
      <c r="EC538" s="40">
        <v>-1.38787146264647E-2</v>
      </c>
      <c r="ED538" s="40">
        <v>2.6673507971856001E-2</v>
      </c>
      <c r="EE538" s="40">
        <v>4.8072619288012E-2</v>
      </c>
      <c r="EF538" s="40">
        <v>-1.34135320976074E-3</v>
      </c>
      <c r="EG538" s="40">
        <v>3.1969446020648301E-2</v>
      </c>
      <c r="EH538" s="40">
        <v>2.62899464155757E-2</v>
      </c>
      <c r="EI538" s="40">
        <v>2.38695596851944E-2</v>
      </c>
      <c r="EJ538" s="40">
        <v>-9.6467663330538104E-4</v>
      </c>
      <c r="EK538" s="40">
        <v>3.8206154730262898E-2</v>
      </c>
      <c r="EL538" s="40">
        <v>8.6211011571575805E-2</v>
      </c>
      <c r="EM538" s="40">
        <v>0.25911320652966902</v>
      </c>
      <c r="EN538" s="40">
        <v>0.32879440899447099</v>
      </c>
      <c r="EO538" s="40">
        <v>0.33485385149362201</v>
      </c>
      <c r="EP538" s="40">
        <v>0.40924050755793101</v>
      </c>
      <c r="EQ538" s="40">
        <v>0.31172715944062901</v>
      </c>
      <c r="ER538" s="40">
        <v>0.122385963662957</v>
      </c>
      <c r="ES538" s="40">
        <v>5.1072027060925701E-2</v>
      </c>
      <c r="ET538" s="40">
        <v>6.4012258042845896E-2</v>
      </c>
      <c r="EU538" s="40">
        <v>3.6534471504689303E-2</v>
      </c>
      <c r="EV538" s="40">
        <v>-7.4251444981481701E-3</v>
      </c>
      <c r="EW538" s="40">
        <v>62.616286540314803</v>
      </c>
      <c r="EX538" s="40">
        <v>60.858603704893497</v>
      </c>
      <c r="EY538" s="40">
        <v>59.282417817753498</v>
      </c>
      <c r="EZ538" s="40">
        <v>58.433504657886303</v>
      </c>
      <c r="FA538" s="40">
        <v>57.7356783381518</v>
      </c>
      <c r="FB538" s="40">
        <v>57.2145840025699</v>
      </c>
      <c r="FC538" s="40">
        <v>56.296712710140298</v>
      </c>
      <c r="FD538" s="40">
        <v>56.816468572652298</v>
      </c>
      <c r="FE538" s="40">
        <v>61.025912838633701</v>
      </c>
      <c r="FF538" s="40">
        <v>65.5223792697291</v>
      </c>
      <c r="FG538" s="40">
        <v>71.555091551557993</v>
      </c>
      <c r="FH538" s="40">
        <v>77.776046685940699</v>
      </c>
      <c r="FI538" s="40">
        <v>83.145572331084693</v>
      </c>
      <c r="FJ538" s="40">
        <v>87.777224542242195</v>
      </c>
      <c r="FK538" s="40">
        <v>89.651997001820305</v>
      </c>
      <c r="FL538" s="40">
        <v>90.862244351643596</v>
      </c>
      <c r="FM538" s="40">
        <v>90.960541813898701</v>
      </c>
      <c r="FN538" s="40">
        <v>89.330763465039098</v>
      </c>
      <c r="FO538" s="40">
        <v>85.207945176143099</v>
      </c>
      <c r="FP538" s="40">
        <v>80.468197879858707</v>
      </c>
      <c r="FQ538" s="40">
        <v>74.555412785094802</v>
      </c>
      <c r="FR538" s="40">
        <v>70.194774601134995</v>
      </c>
      <c r="FS538" s="40">
        <v>66.911339543848399</v>
      </c>
      <c r="FT538" s="40">
        <v>64.098083306563893</v>
      </c>
      <c r="FU538" s="40">
        <v>2.74557347554918E-2</v>
      </c>
      <c r="FV538" s="40">
        <v>0</v>
      </c>
      <c r="FW538" s="40">
        <v>0</v>
      </c>
      <c r="FX538" s="41">
        <v>1</v>
      </c>
      <c r="FY538" s="22"/>
    </row>
    <row r="539" spans="1:182" x14ac:dyDescent="0.2">
      <c r="A539" t="s">
        <v>42</v>
      </c>
      <c r="B539" t="s">
        <v>58</v>
      </c>
      <c r="C539" t="s">
        <v>3</v>
      </c>
      <c r="D539" t="s">
        <v>226</v>
      </c>
      <c r="E539" t="s">
        <v>77</v>
      </c>
      <c r="F539" t="s">
        <v>77</v>
      </c>
      <c r="G539" s="35">
        <v>43704</v>
      </c>
      <c r="H539" s="40">
        <v>1724</v>
      </c>
      <c r="I539" s="40">
        <v>1.17204220595358</v>
      </c>
      <c r="J539" s="40">
        <v>1.0540828496747701</v>
      </c>
      <c r="K539" s="40">
        <v>0.98077421365742101</v>
      </c>
      <c r="L539" s="40">
        <v>0.94547340221912801</v>
      </c>
      <c r="M539" s="40">
        <v>0.95484612334515995</v>
      </c>
      <c r="N539" s="40">
        <v>1.0293521452140799</v>
      </c>
      <c r="O539" s="40">
        <v>1.1573722816919401</v>
      </c>
      <c r="P539" s="40">
        <v>1.2609370726303899</v>
      </c>
      <c r="Q539" s="40">
        <v>1.3157074887650999</v>
      </c>
      <c r="R539" s="40">
        <v>1.33676970279061</v>
      </c>
      <c r="S539" s="40">
        <v>1.3664033692607001</v>
      </c>
      <c r="T539" s="40">
        <v>1.4117757596570899</v>
      </c>
      <c r="U539" s="40">
        <v>1.50132303870531</v>
      </c>
      <c r="V539" s="40">
        <v>1.6147547648385701</v>
      </c>
      <c r="W539" s="40">
        <v>1.7171620032203301</v>
      </c>
      <c r="X539" s="40">
        <v>1.85971150640925</v>
      </c>
      <c r="Y539" s="40">
        <v>2.0471280089495498</v>
      </c>
      <c r="Z539" s="40">
        <v>2.1935341465451099</v>
      </c>
      <c r="AA539" s="40">
        <v>2.2239244374568199</v>
      </c>
      <c r="AB539" s="40">
        <v>2.1604404634066401</v>
      </c>
      <c r="AC539" s="40">
        <v>2.0577363543081502</v>
      </c>
      <c r="AD539" s="40">
        <v>1.9942031814212799</v>
      </c>
      <c r="AE539" s="40">
        <v>1.69775690082354</v>
      </c>
      <c r="AF539" s="40">
        <v>1.3652786528363301</v>
      </c>
      <c r="AG539" s="40">
        <v>-6.6683166452522105E-2</v>
      </c>
      <c r="AH539" s="40">
        <v>-4.7742761504226697E-2</v>
      </c>
      <c r="AI539" s="40">
        <v>-4.8111791569602498E-2</v>
      </c>
      <c r="AJ539" s="40">
        <v>-4.20218494608917E-2</v>
      </c>
      <c r="AK539" s="40">
        <v>-4.70149585709045E-2</v>
      </c>
      <c r="AL539" s="40">
        <v>-1.31882455880135E-2</v>
      </c>
      <c r="AM539" s="40">
        <v>-2.66208948758365E-2</v>
      </c>
      <c r="AN539" s="40">
        <v>-8.9697626800503305E-2</v>
      </c>
      <c r="AO539" s="40">
        <v>-5.1655223110576999E-2</v>
      </c>
      <c r="AP539" s="40">
        <v>-2.5712883535256598E-2</v>
      </c>
      <c r="AQ539" s="40">
        <v>-4.3707573952729901E-2</v>
      </c>
      <c r="AR539" s="40">
        <v>-3.9033868129475603E-2</v>
      </c>
      <c r="AS539" s="40">
        <v>5.9159586770485897E-3</v>
      </c>
      <c r="AT539" s="40">
        <v>-6.6883992571295601E-3</v>
      </c>
      <c r="AU539" s="40">
        <v>9.2891003108339296E-2</v>
      </c>
      <c r="AV539" s="40">
        <v>0.13042193723248099</v>
      </c>
      <c r="AW539" s="40">
        <v>0.117207770773336</v>
      </c>
      <c r="AX539" s="40">
        <v>0.16089593878806799</v>
      </c>
      <c r="AY539" s="40">
        <v>0.123676765406662</v>
      </c>
      <c r="AZ539" s="40">
        <v>-1.4371149367996001E-4</v>
      </c>
      <c r="BA539" s="40">
        <v>-4.2554177205613102E-2</v>
      </c>
      <c r="BB539" s="40">
        <v>-4.22364355364276E-2</v>
      </c>
      <c r="BC539" s="40">
        <v>-3.5521705980472801E-2</v>
      </c>
      <c r="BD539" s="40">
        <v>-8.2981616173308195E-2</v>
      </c>
      <c r="BE539" s="40">
        <v>-4.3801220019408602E-2</v>
      </c>
      <c r="BF539" s="40">
        <v>-3.3549339304357599E-2</v>
      </c>
      <c r="BG539" s="40">
        <v>-3.1720442473116998E-2</v>
      </c>
      <c r="BH539" s="40">
        <v>-3.13600790669398E-2</v>
      </c>
      <c r="BI539" s="40">
        <v>-3.3648770585869799E-2</v>
      </c>
      <c r="BJ539" s="40">
        <v>2.2550553358290102E-3</v>
      </c>
      <c r="BK539" s="40">
        <v>-5.2290339257804299E-3</v>
      </c>
      <c r="BL539" s="40">
        <v>-6.5107435599016397E-2</v>
      </c>
      <c r="BM539" s="40">
        <v>-2.7535116942142199E-2</v>
      </c>
      <c r="BN539" s="40">
        <v>-7.7515311213204102E-3</v>
      </c>
      <c r="BO539" s="40">
        <v>-2.5179846981541298E-2</v>
      </c>
      <c r="BP539" s="40">
        <v>-2.88481668169948E-2</v>
      </c>
      <c r="BQ539" s="40">
        <v>1.6094223669721401E-2</v>
      </c>
      <c r="BR539" s="40">
        <v>2.41261986732423E-2</v>
      </c>
      <c r="BS539" s="40">
        <v>0.124782272366063</v>
      </c>
      <c r="BT539" s="40">
        <v>0.15904599909573</v>
      </c>
      <c r="BU539" s="40">
        <v>0.147781634085035</v>
      </c>
      <c r="BV539" s="40">
        <v>0.19555428531893501</v>
      </c>
      <c r="BW539" s="40">
        <v>0.15999885314829099</v>
      </c>
      <c r="BX539" s="40">
        <v>3.9911515478208398E-2</v>
      </c>
      <c r="BY539" s="40">
        <v>-1.11244308235584E-2</v>
      </c>
      <c r="BZ539" s="40">
        <v>-1.3946751922164101E-2</v>
      </c>
      <c r="CA539" s="40">
        <v>-9.4936619737754496E-3</v>
      </c>
      <c r="CB539" s="40">
        <v>-5.53481241620013E-2</v>
      </c>
      <c r="CC539" s="40">
        <v>-2.79532536244219E-2</v>
      </c>
      <c r="CD539" s="40">
        <v>-2.37190183257249E-2</v>
      </c>
      <c r="CE539" s="40">
        <v>-2.03678440213667E-2</v>
      </c>
      <c r="CF539" s="40">
        <v>-2.39757693707204E-2</v>
      </c>
      <c r="CG539" s="40">
        <v>-2.4391389504452701E-2</v>
      </c>
      <c r="CH539" s="40">
        <v>1.29510385112175E-2</v>
      </c>
      <c r="CI539" s="40">
        <v>9.5869038028435095E-3</v>
      </c>
      <c r="CJ539" s="40">
        <v>-4.80763440812291E-2</v>
      </c>
      <c r="CK539" s="40">
        <v>-1.0829604886240801E-2</v>
      </c>
      <c r="CL539" s="40">
        <v>4.6884468454422004E-3</v>
      </c>
      <c r="CM539" s="40">
        <v>-1.2347599721755399E-2</v>
      </c>
      <c r="CN539" s="40">
        <v>-2.1793581116367301E-2</v>
      </c>
      <c r="CO539" s="40">
        <v>2.31436589979029E-2</v>
      </c>
      <c r="CP539" s="40">
        <v>4.5468295330231799E-2</v>
      </c>
      <c r="CQ539" s="40">
        <v>0.14687006830454599</v>
      </c>
      <c r="CR539" s="40">
        <v>0.17887093714559499</v>
      </c>
      <c r="CS539" s="40">
        <v>0.168956998678474</v>
      </c>
      <c r="CT539" s="40">
        <v>0.21955855054753001</v>
      </c>
      <c r="CU539" s="40">
        <v>0.18515542047125699</v>
      </c>
      <c r="CV539" s="40">
        <v>6.7653643659900897E-2</v>
      </c>
      <c r="CW539" s="40">
        <v>1.06437157771581E-2</v>
      </c>
      <c r="CX539" s="40">
        <v>5.6465967710595203E-3</v>
      </c>
      <c r="CY539" s="40">
        <v>8.5332820168127106E-3</v>
      </c>
      <c r="CZ539" s="40">
        <v>-3.6209251774048601E-2</v>
      </c>
      <c r="DA539" s="40">
        <v>-1.21052872294351E-2</v>
      </c>
      <c r="DB539" s="40">
        <v>-1.38886973470923E-2</v>
      </c>
      <c r="DC539" s="40">
        <v>-9.0152455696163505E-3</v>
      </c>
      <c r="DD539" s="40">
        <v>-1.6591459674500899E-2</v>
      </c>
      <c r="DE539" s="40">
        <v>-1.51340084230356E-2</v>
      </c>
      <c r="DF539" s="40">
        <v>2.3647021686605998E-2</v>
      </c>
      <c r="DG539" s="40">
        <v>2.44028415314675E-2</v>
      </c>
      <c r="DH539" s="40">
        <v>-3.1045252563441799E-2</v>
      </c>
      <c r="DI539" s="40">
        <v>5.87590716966055E-3</v>
      </c>
      <c r="DJ539" s="40">
        <v>1.71284248122048E-2</v>
      </c>
      <c r="DK539" s="40">
        <v>4.8464753803037199E-4</v>
      </c>
      <c r="DL539" s="40">
        <v>-1.4738995415739699E-2</v>
      </c>
      <c r="DM539" s="40">
        <v>3.01930943260845E-2</v>
      </c>
      <c r="DN539" s="40">
        <v>6.6810391987221093E-2</v>
      </c>
      <c r="DO539" s="40">
        <v>0.168957864243028</v>
      </c>
      <c r="DP539" s="40">
        <v>0.198695875195459</v>
      </c>
      <c r="DQ539" s="40">
        <v>0.19013236327191299</v>
      </c>
      <c r="DR539" s="40">
        <v>0.24356281577612601</v>
      </c>
      <c r="DS539" s="40">
        <v>0.210311987794222</v>
      </c>
      <c r="DT539" s="40">
        <v>9.5395771841593299E-2</v>
      </c>
      <c r="DU539" s="40">
        <v>3.2411862377874703E-2</v>
      </c>
      <c r="DV539" s="40">
        <v>2.5239945464283101E-2</v>
      </c>
      <c r="DW539" s="40">
        <v>2.6560226007400899E-2</v>
      </c>
      <c r="DX539" s="40">
        <v>-1.7070379386095999E-2</v>
      </c>
      <c r="DY539" s="40">
        <v>1.0776659203678301E-2</v>
      </c>
      <c r="DZ539" s="40">
        <v>3.0472485277683301E-4</v>
      </c>
      <c r="EA539" s="40">
        <v>7.3761035268691301E-3</v>
      </c>
      <c r="EB539" s="40">
        <v>-5.9296892805489904E-3</v>
      </c>
      <c r="EC539" s="40">
        <v>-1.7678204380009101E-3</v>
      </c>
      <c r="ED539" s="40">
        <v>3.9090322610448501E-2</v>
      </c>
      <c r="EE539" s="40">
        <v>4.5794702481523501E-2</v>
      </c>
      <c r="EF539" s="40">
        <v>-6.4550613619549996E-3</v>
      </c>
      <c r="EG539" s="40">
        <v>2.9996013338095401E-2</v>
      </c>
      <c r="EH539" s="40">
        <v>3.50897772261409E-2</v>
      </c>
      <c r="EI539" s="40">
        <v>1.9012374509218999E-2</v>
      </c>
      <c r="EJ539" s="40">
        <v>-4.5532941032589503E-3</v>
      </c>
      <c r="EK539" s="40">
        <v>4.0371359318757301E-2</v>
      </c>
      <c r="EL539" s="40">
        <v>9.7624989917593094E-2</v>
      </c>
      <c r="EM539" s="40">
        <v>0.20084913350075201</v>
      </c>
      <c r="EN539" s="40">
        <v>0.22731993705870801</v>
      </c>
      <c r="EO539" s="40">
        <v>0.220706226583611</v>
      </c>
      <c r="EP539" s="40">
        <v>0.27822116230699201</v>
      </c>
      <c r="EQ539" s="40">
        <v>0.24663407553585201</v>
      </c>
      <c r="ER539" s="40">
        <v>0.13545099881348199</v>
      </c>
      <c r="ES539" s="40">
        <v>6.3841608759929294E-2</v>
      </c>
      <c r="ET539" s="40">
        <v>5.3529629078546699E-2</v>
      </c>
      <c r="EU539" s="40">
        <v>5.2588270014098201E-2</v>
      </c>
      <c r="EV539" s="40">
        <v>1.0563112625211001E-2</v>
      </c>
      <c r="EW539" s="40">
        <v>62.593352279747897</v>
      </c>
      <c r="EX539" s="40">
        <v>60.8243543803287</v>
      </c>
      <c r="EY539" s="40">
        <v>59.220499196836798</v>
      </c>
      <c r="EZ539" s="40">
        <v>58.3658717410107</v>
      </c>
      <c r="FA539" s="40">
        <v>57.656616829358697</v>
      </c>
      <c r="FB539" s="40">
        <v>57.1219572470036</v>
      </c>
      <c r="FC539" s="40">
        <v>56.215062399604598</v>
      </c>
      <c r="FD539" s="40">
        <v>56.722908686519197</v>
      </c>
      <c r="FE539" s="40">
        <v>61.017546027431102</v>
      </c>
      <c r="FF539" s="40">
        <v>65.560916841715098</v>
      </c>
      <c r="FG539" s="40">
        <v>71.600457185221799</v>
      </c>
      <c r="FH539" s="40">
        <v>77.826578524650898</v>
      </c>
      <c r="FI539" s="40">
        <v>83.185716050908198</v>
      </c>
      <c r="FJ539" s="40">
        <v>87.815519584826404</v>
      </c>
      <c r="FK539" s="40">
        <v>89.698752007908098</v>
      </c>
      <c r="FL539" s="40">
        <v>90.931916471024294</v>
      </c>
      <c r="FM539" s="40">
        <v>91.075250216236299</v>
      </c>
      <c r="FN539" s="40">
        <v>89.453725441739806</v>
      </c>
      <c r="FO539" s="40">
        <v>85.282280983565997</v>
      </c>
      <c r="FP539" s="40">
        <v>80.544668231805304</v>
      </c>
      <c r="FQ539" s="40">
        <v>74.630359569998802</v>
      </c>
      <c r="FR539" s="40">
        <v>70.274558260224893</v>
      </c>
      <c r="FS539" s="40">
        <v>66.976646484616296</v>
      </c>
      <c r="FT539" s="40">
        <v>64.104905473866296</v>
      </c>
      <c r="FU539" s="40">
        <v>2.4832008072691002E-2</v>
      </c>
      <c r="FV539" s="40">
        <v>0</v>
      </c>
      <c r="FW539" s="40">
        <v>0</v>
      </c>
      <c r="FX539" s="41">
        <v>1</v>
      </c>
      <c r="FY539" s="22"/>
    </row>
    <row r="540" spans="1:182" x14ac:dyDescent="0.2">
      <c r="A540" t="s">
        <v>42</v>
      </c>
      <c r="B540" t="s">
        <v>58</v>
      </c>
      <c r="C540" t="s">
        <v>3</v>
      </c>
      <c r="D540" t="s">
        <v>226</v>
      </c>
      <c r="E540" t="s">
        <v>77</v>
      </c>
      <c r="F540" t="s">
        <v>78</v>
      </c>
      <c r="G540" s="35">
        <v>43704</v>
      </c>
      <c r="H540" s="40">
        <v>289</v>
      </c>
      <c r="I540" s="40">
        <v>0.15923204154332499</v>
      </c>
      <c r="J540" s="40">
        <v>0.14255231543801</v>
      </c>
      <c r="K540" s="40">
        <v>0.13249379663453001</v>
      </c>
      <c r="L540" s="40">
        <v>0.127225778352447</v>
      </c>
      <c r="M540" s="40">
        <v>0.12825203511083899</v>
      </c>
      <c r="N540" s="40">
        <v>0.139052429495503</v>
      </c>
      <c r="O540" s="40">
        <v>0.15289164802328001</v>
      </c>
      <c r="P540" s="40">
        <v>0.17278384168819799</v>
      </c>
      <c r="Q540" s="40">
        <v>0.18420207985029599</v>
      </c>
      <c r="R540" s="40">
        <v>0.19191962630967899</v>
      </c>
      <c r="S540" s="40">
        <v>0.20332470586444801</v>
      </c>
      <c r="T540" s="40">
        <v>0.214773247309378</v>
      </c>
      <c r="U540" s="40">
        <v>0.23267402390102199</v>
      </c>
      <c r="V540" s="40">
        <v>0.27093370960247698</v>
      </c>
      <c r="W540" s="40">
        <v>0.30512549232666702</v>
      </c>
      <c r="X540" s="40">
        <v>0.34648811703979299</v>
      </c>
      <c r="Y540" s="40">
        <v>0.39792085617892298</v>
      </c>
      <c r="Z540" s="40">
        <v>0.42272376888933499</v>
      </c>
      <c r="AA540" s="40">
        <v>0.39916506431611298</v>
      </c>
      <c r="AB540" s="40">
        <v>0.37187918411973497</v>
      </c>
      <c r="AC540" s="40">
        <v>0.33397872046349703</v>
      </c>
      <c r="AD540" s="40">
        <v>0.30138007053417698</v>
      </c>
      <c r="AE540" s="40">
        <v>0.24468370576312601</v>
      </c>
      <c r="AF540" s="40">
        <v>0.18883654441994199</v>
      </c>
      <c r="AG540" s="40">
        <v>-2.1312815407957701E-2</v>
      </c>
      <c r="AH540" s="40">
        <v>-2.59072719531575E-2</v>
      </c>
      <c r="AI540" s="40">
        <v>-2.0150295134650598E-2</v>
      </c>
      <c r="AJ540" s="40">
        <v>-1.8063507500272601E-2</v>
      </c>
      <c r="AK540" s="40">
        <v>-1.8033819922722901E-2</v>
      </c>
      <c r="AL540" s="40">
        <v>-2.21173965764432E-2</v>
      </c>
      <c r="AM540" s="40">
        <v>-6.2994939473337199E-3</v>
      </c>
      <c r="AN540" s="40">
        <v>-7.2555271862866501E-4</v>
      </c>
      <c r="AO540" s="40">
        <v>-1.46311909381454E-2</v>
      </c>
      <c r="AP540" s="40">
        <v>-2.8940292233539E-2</v>
      </c>
      <c r="AQ540" s="40">
        <v>-8.7779319918924303E-3</v>
      </c>
      <c r="AR540" s="40">
        <v>-4.46786931073909E-3</v>
      </c>
      <c r="AS540" s="40">
        <v>-8.5737272688484207E-3</v>
      </c>
      <c r="AT540" s="40">
        <v>-2.9643085812804199E-2</v>
      </c>
      <c r="AU540" s="40">
        <v>9.6635307925150796E-3</v>
      </c>
      <c r="AV540" s="40">
        <v>4.66526332815205E-2</v>
      </c>
      <c r="AW540" s="40">
        <v>6.2665603257803806E-2</v>
      </c>
      <c r="AX540" s="40">
        <v>6.56766784162406E-2</v>
      </c>
      <c r="AY540" s="40">
        <v>2.5717755177948699E-2</v>
      </c>
      <c r="AZ540" s="40">
        <v>-5.63564000623012E-2</v>
      </c>
      <c r="BA540" s="40">
        <v>-6.0347182879021598E-2</v>
      </c>
      <c r="BB540" s="40">
        <v>-4.3255450116708401E-2</v>
      </c>
      <c r="BC540" s="40">
        <v>-4.12025022033186E-2</v>
      </c>
      <c r="BD540" s="40">
        <v>-3.1594728114460097E-2</v>
      </c>
      <c r="BE540" s="40">
        <v>-1.50692350588757E-2</v>
      </c>
      <c r="BF540" s="40">
        <v>-1.97023557364275E-2</v>
      </c>
      <c r="BG540" s="40">
        <v>-1.50050993772295E-2</v>
      </c>
      <c r="BH540" s="40">
        <v>-1.45491140243232E-2</v>
      </c>
      <c r="BI540" s="40">
        <v>-1.41621875075964E-2</v>
      </c>
      <c r="BJ540" s="40">
        <v>-1.5503872544036901E-2</v>
      </c>
      <c r="BK540" s="40">
        <v>-1.29244363972921E-3</v>
      </c>
      <c r="BL540" s="40">
        <v>4.3361761233337596E-3</v>
      </c>
      <c r="BM540" s="40">
        <v>-7.6553134405436098E-3</v>
      </c>
      <c r="BN540" s="40">
        <v>-2.1798463595321501E-2</v>
      </c>
      <c r="BO540" s="40">
        <v>-2.27888909049914E-3</v>
      </c>
      <c r="BP540" s="40">
        <v>-3.9659094345382E-4</v>
      </c>
      <c r="BQ540" s="40">
        <v>-4.7045649578399901E-3</v>
      </c>
      <c r="BR540" s="40">
        <v>-1.83290307366629E-2</v>
      </c>
      <c r="BS540" s="40">
        <v>2.6773784253225401E-2</v>
      </c>
      <c r="BT540" s="40">
        <v>6.1447037314685697E-2</v>
      </c>
      <c r="BU540" s="40">
        <v>7.8017774651659696E-2</v>
      </c>
      <c r="BV540" s="40">
        <v>8.3471785335312701E-2</v>
      </c>
      <c r="BW540" s="40">
        <v>3.8524507164120501E-2</v>
      </c>
      <c r="BX540" s="40">
        <v>-3.9696734258243799E-2</v>
      </c>
      <c r="BY540" s="40">
        <v>-3.7499459011527E-2</v>
      </c>
      <c r="BZ540" s="40">
        <v>-2.1840978620541199E-2</v>
      </c>
      <c r="CA540" s="40">
        <v>-3.0082692579623298E-2</v>
      </c>
      <c r="CB540" s="40">
        <v>-2.2453709146030201E-2</v>
      </c>
      <c r="CC540" s="40">
        <v>-1.0744950328733301E-2</v>
      </c>
      <c r="CD540" s="40">
        <v>-1.5404849666570601E-2</v>
      </c>
      <c r="CE540" s="40">
        <v>-1.1441552469295201E-2</v>
      </c>
      <c r="CF540" s="40">
        <v>-1.21150558086722E-2</v>
      </c>
      <c r="CG540" s="40">
        <v>-1.1480706690917501E-2</v>
      </c>
      <c r="CH540" s="40">
        <v>-1.09233659457724E-2</v>
      </c>
      <c r="CI540" s="40">
        <v>2.1754241504903802E-3</v>
      </c>
      <c r="CJ540" s="40">
        <v>7.8419140998840595E-3</v>
      </c>
      <c r="CK540" s="40">
        <v>-2.8238419361111601E-3</v>
      </c>
      <c r="CL540" s="40">
        <v>-1.68520548364306E-2</v>
      </c>
      <c r="CM540" s="40">
        <v>2.2223282251662298E-3</v>
      </c>
      <c r="CN540" s="40">
        <v>2.4231640515146799E-3</v>
      </c>
      <c r="CO540" s="40">
        <v>-2.0247949277487401E-3</v>
      </c>
      <c r="CP540" s="40">
        <v>-1.0492950656594301E-2</v>
      </c>
      <c r="CQ540" s="40">
        <v>3.8624293677661098E-2</v>
      </c>
      <c r="CR540" s="40">
        <v>7.1693596480306196E-2</v>
      </c>
      <c r="CS540" s="40">
        <v>8.8650641792184598E-2</v>
      </c>
      <c r="CT540" s="40">
        <v>9.5796622178761198E-2</v>
      </c>
      <c r="CU540" s="40">
        <v>4.7394424576918399E-2</v>
      </c>
      <c r="CV540" s="40">
        <v>-2.8158300472194302E-2</v>
      </c>
      <c r="CW540" s="40">
        <v>-2.1675195061236701E-2</v>
      </c>
      <c r="CX540" s="40">
        <v>-7.0093808965584498E-3</v>
      </c>
      <c r="CY540" s="40">
        <v>-2.23811463081947E-2</v>
      </c>
      <c r="CZ540" s="40">
        <v>-1.61226672545077E-2</v>
      </c>
      <c r="DA540" s="40">
        <v>-6.4206655985908903E-3</v>
      </c>
      <c r="DB540" s="40">
        <v>-1.11073435967137E-2</v>
      </c>
      <c r="DC540" s="40">
        <v>-7.8780055613609304E-3</v>
      </c>
      <c r="DD540" s="40">
        <v>-9.6809975930211099E-3</v>
      </c>
      <c r="DE540" s="40">
        <v>-8.7992258742386805E-3</v>
      </c>
      <c r="DF540" s="40">
        <v>-6.3428593475079202E-3</v>
      </c>
      <c r="DG540" s="40">
        <v>5.6432919407099699E-3</v>
      </c>
      <c r="DH540" s="40">
        <v>1.13476520764344E-2</v>
      </c>
      <c r="DI540" s="40">
        <v>2.0076295683212901E-3</v>
      </c>
      <c r="DJ540" s="40">
        <v>-1.1905646077539699E-2</v>
      </c>
      <c r="DK540" s="40">
        <v>6.7235455408315896E-3</v>
      </c>
      <c r="DL540" s="40">
        <v>5.2429190464831797E-3</v>
      </c>
      <c r="DM540" s="40">
        <v>6.5497510234251404E-4</v>
      </c>
      <c r="DN540" s="40">
        <v>-2.6568705765257E-3</v>
      </c>
      <c r="DO540" s="40">
        <v>5.0474803102096698E-2</v>
      </c>
      <c r="DP540" s="40">
        <v>8.1940155645926799E-2</v>
      </c>
      <c r="DQ540" s="40">
        <v>9.9283508932709597E-2</v>
      </c>
      <c r="DR540" s="40">
        <v>0.10812145902221</v>
      </c>
      <c r="DS540" s="40">
        <v>5.62643419897162E-2</v>
      </c>
      <c r="DT540" s="40">
        <v>-1.6619866686144801E-2</v>
      </c>
      <c r="DU540" s="40">
        <v>-5.8509311109464397E-3</v>
      </c>
      <c r="DV540" s="40">
        <v>7.8222168274242592E-3</v>
      </c>
      <c r="DW540" s="40">
        <v>-1.46796000367662E-2</v>
      </c>
      <c r="DX540" s="40">
        <v>-9.7916253629852408E-3</v>
      </c>
      <c r="DY540" s="40">
        <v>-1.77085249508982E-4</v>
      </c>
      <c r="DZ540" s="40">
        <v>-4.9024273799836097E-3</v>
      </c>
      <c r="EA540" s="40">
        <v>-2.7328098039397699E-3</v>
      </c>
      <c r="EB540" s="40">
        <v>-6.1666041170716701E-3</v>
      </c>
      <c r="EC540" s="40">
        <v>-4.9275934591121598E-3</v>
      </c>
      <c r="ED540" s="40">
        <v>2.7066468489831801E-4</v>
      </c>
      <c r="EE540" s="40">
        <v>1.0650342248314499E-2</v>
      </c>
      <c r="EF540" s="40">
        <v>1.6409380918396801E-2</v>
      </c>
      <c r="EG540" s="40">
        <v>8.9835070659231003E-3</v>
      </c>
      <c r="EH540" s="40">
        <v>-4.7638174393222904E-3</v>
      </c>
      <c r="EI540" s="40">
        <v>1.3222588442224899E-2</v>
      </c>
      <c r="EJ540" s="40">
        <v>9.3141974137684498E-3</v>
      </c>
      <c r="EK540" s="40">
        <v>4.5241374133509499E-3</v>
      </c>
      <c r="EL540" s="40">
        <v>8.6571844996156302E-3</v>
      </c>
      <c r="EM540" s="40">
        <v>6.7585056562807097E-2</v>
      </c>
      <c r="EN540" s="40">
        <v>9.6734559679091905E-2</v>
      </c>
      <c r="EO540" s="40">
        <v>0.114635680326565</v>
      </c>
      <c r="EP540" s="40">
        <v>0.125916565941282</v>
      </c>
      <c r="EQ540" s="40">
        <v>6.9071093975887995E-2</v>
      </c>
      <c r="ER540" s="40">
        <v>3.97991179126452E-5</v>
      </c>
      <c r="ES540" s="40">
        <v>1.6996792756548199E-2</v>
      </c>
      <c r="ET540" s="40">
        <v>2.9236688323591501E-2</v>
      </c>
      <c r="EU540" s="40">
        <v>-3.5597904130708299E-3</v>
      </c>
      <c r="EV540" s="40">
        <v>-6.5060639455527698E-4</v>
      </c>
      <c r="EW540" s="40">
        <v>62.889420371412498</v>
      </c>
      <c r="EX540" s="40">
        <v>61.122960045019703</v>
      </c>
      <c r="EY540" s="40">
        <v>59.585537422622401</v>
      </c>
      <c r="EZ540" s="40">
        <v>58.744794597636499</v>
      </c>
      <c r="FA540" s="40">
        <v>58.063308947664602</v>
      </c>
      <c r="FB540" s="40">
        <v>57.552616769836803</v>
      </c>
      <c r="FC540" s="40">
        <v>56.602701181767003</v>
      </c>
      <c r="FD540" s="40">
        <v>57.160945413618499</v>
      </c>
      <c r="FE540" s="40">
        <v>61.217220033764796</v>
      </c>
      <c r="FF540" s="40">
        <v>65.616488463702893</v>
      </c>
      <c r="FG540" s="40">
        <v>71.660664040517702</v>
      </c>
      <c r="FH540" s="40">
        <v>77.9141812042769</v>
      </c>
      <c r="FI540" s="40">
        <v>83.317670230725895</v>
      </c>
      <c r="FJ540" s="40">
        <v>87.993528418683198</v>
      </c>
      <c r="FK540" s="40">
        <v>89.925717501406893</v>
      </c>
      <c r="FL540" s="40">
        <v>91.140967923466505</v>
      </c>
      <c r="FM540" s="40">
        <v>91.179234665166007</v>
      </c>
      <c r="FN540" s="40">
        <v>89.543050084411902</v>
      </c>
      <c r="FO540" s="40">
        <v>85.500844119302201</v>
      </c>
      <c r="FP540" s="40">
        <v>80.733539673607197</v>
      </c>
      <c r="FQ540" s="40">
        <v>74.791783905458601</v>
      </c>
      <c r="FR540" s="40">
        <v>70.400112549240305</v>
      </c>
      <c r="FS540" s="40">
        <v>67.082160945413605</v>
      </c>
      <c r="FT540" s="40">
        <v>64.318514350028096</v>
      </c>
      <c r="FU540" s="40">
        <v>7.1163402121109207E-2</v>
      </c>
      <c r="FV540" s="40">
        <v>0</v>
      </c>
      <c r="FW540" s="40">
        <v>0</v>
      </c>
      <c r="FX540" s="41">
        <v>1</v>
      </c>
      <c r="FY540" s="22"/>
    </row>
    <row r="541" spans="1:182" x14ac:dyDescent="0.2">
      <c r="A541" t="s">
        <v>42</v>
      </c>
      <c r="B541" t="s">
        <v>58</v>
      </c>
      <c r="C541" t="s">
        <v>3</v>
      </c>
      <c r="D541" t="s">
        <v>226</v>
      </c>
      <c r="E541" t="s">
        <v>78</v>
      </c>
      <c r="F541" t="s">
        <v>1</v>
      </c>
      <c r="G541" s="35">
        <v>43704</v>
      </c>
      <c r="H541" s="40">
        <v>797</v>
      </c>
      <c r="I541" s="40">
        <v>0.54215211016002696</v>
      </c>
      <c r="J541" s="40">
        <v>0.48432618951714501</v>
      </c>
      <c r="K541" s="40">
        <v>0.44365519353939598</v>
      </c>
      <c r="L541" s="40">
        <v>0.425497280154288</v>
      </c>
      <c r="M541" s="40">
        <v>0.42205637876318702</v>
      </c>
      <c r="N541" s="40">
        <v>0.43743940233193102</v>
      </c>
      <c r="O541" s="40">
        <v>0.489123319305792</v>
      </c>
      <c r="P541" s="40">
        <v>0.51988932101017504</v>
      </c>
      <c r="Q541" s="40">
        <v>0.52949497901120501</v>
      </c>
      <c r="R541" s="40">
        <v>0.56152922877333999</v>
      </c>
      <c r="S541" s="40">
        <v>0.61967891710472101</v>
      </c>
      <c r="T541" s="40">
        <v>0.68524887231929399</v>
      </c>
      <c r="U541" s="40">
        <v>0.75567905341313202</v>
      </c>
      <c r="V541" s="40">
        <v>0.86050212492237999</v>
      </c>
      <c r="W541" s="40">
        <v>0.92785342031777895</v>
      </c>
      <c r="X541" s="40">
        <v>0.99756537135782097</v>
      </c>
      <c r="Y541" s="40">
        <v>1.08521932224583</v>
      </c>
      <c r="Z541" s="40">
        <v>1.1263970250517601</v>
      </c>
      <c r="AA541" s="40">
        <v>1.0920143528484501</v>
      </c>
      <c r="AB541" s="40">
        <v>1.0441759354481901</v>
      </c>
      <c r="AC541" s="40">
        <v>0.99207705639757504</v>
      </c>
      <c r="AD541" s="40">
        <v>0.93149298717975804</v>
      </c>
      <c r="AE541" s="40">
        <v>0.80004164314968895</v>
      </c>
      <c r="AF541" s="40">
        <v>0.63287015471248498</v>
      </c>
      <c r="AG541" s="40">
        <v>-3.7291544566191201E-2</v>
      </c>
      <c r="AH541" s="40">
        <v>-3.1646341949346797E-2</v>
      </c>
      <c r="AI541" s="40">
        <v>-1.47571843649158E-2</v>
      </c>
      <c r="AJ541" s="40">
        <v>-7.9000592200270201E-3</v>
      </c>
      <c r="AK541" s="40">
        <v>-1.40825269866478E-2</v>
      </c>
      <c r="AL541" s="40">
        <v>-5.7036524561965103E-3</v>
      </c>
      <c r="AM541" s="40">
        <v>2.2607274985679401E-3</v>
      </c>
      <c r="AN541" s="40">
        <v>-1.1040117464617799E-2</v>
      </c>
      <c r="AO541" s="40">
        <v>-1.3744937920115699E-2</v>
      </c>
      <c r="AP541" s="40">
        <v>-2.9330224007383002E-3</v>
      </c>
      <c r="AQ541" s="40">
        <v>-1.9053770979888501E-2</v>
      </c>
      <c r="AR541" s="40">
        <v>-1.1366047215856601E-2</v>
      </c>
      <c r="AS541" s="40">
        <v>-1.8595810371112301E-2</v>
      </c>
      <c r="AT541" s="40">
        <v>-1.58185744639062E-2</v>
      </c>
      <c r="AU541" s="40">
        <v>2.72106490636141E-2</v>
      </c>
      <c r="AV541" s="40">
        <v>7.5683027419429602E-2</v>
      </c>
      <c r="AW541" s="40">
        <v>6.8842853506433502E-2</v>
      </c>
      <c r="AX541" s="40">
        <v>7.4039534703164697E-2</v>
      </c>
      <c r="AY541" s="40">
        <v>4.9719869989072303E-2</v>
      </c>
      <c r="AZ541" s="40">
        <v>-1.8466563937722699E-3</v>
      </c>
      <c r="BA541" s="40">
        <v>-3.6524413269949103E-2</v>
      </c>
      <c r="BB541" s="40">
        <v>-1.30397935955837E-2</v>
      </c>
      <c r="BC541" s="40">
        <v>-3.7465949995898799E-2</v>
      </c>
      <c r="BD541" s="40">
        <v>-1.7017412839162999E-2</v>
      </c>
      <c r="BE541" s="40">
        <v>-2.6679053141697402E-2</v>
      </c>
      <c r="BF541" s="40">
        <v>-2.1414201144671401E-2</v>
      </c>
      <c r="BG541" s="40">
        <v>-5.9644013045118301E-3</v>
      </c>
      <c r="BH541" s="40">
        <v>3.3599083962180398E-4</v>
      </c>
      <c r="BI541" s="40">
        <v>-4.9326537985670401E-3</v>
      </c>
      <c r="BJ541" s="40">
        <v>3.3862482286827699E-3</v>
      </c>
      <c r="BK541" s="40">
        <v>1.0377080574717E-2</v>
      </c>
      <c r="BL541" s="40">
        <v>1.4451457454797399E-3</v>
      </c>
      <c r="BM541" s="40">
        <v>-1.83691665228045E-3</v>
      </c>
      <c r="BN541" s="40">
        <v>1.14611213313064E-2</v>
      </c>
      <c r="BO541" s="40">
        <v>-8.5817860567128004E-3</v>
      </c>
      <c r="BP541" s="40">
        <v>-2.2077145446946301E-3</v>
      </c>
      <c r="BQ541" s="40">
        <v>-9.4949362787881894E-3</v>
      </c>
      <c r="BR541" s="40">
        <v>1.0502754477125201E-3</v>
      </c>
      <c r="BS541" s="40">
        <v>4.2157918406418998E-2</v>
      </c>
      <c r="BT541" s="40">
        <v>9.0933154350821194E-2</v>
      </c>
      <c r="BU541" s="40">
        <v>8.7271066341272296E-2</v>
      </c>
      <c r="BV541" s="40">
        <v>9.4487094801417107E-2</v>
      </c>
      <c r="BW541" s="40">
        <v>7.61562920446852E-2</v>
      </c>
      <c r="BX541" s="40">
        <v>2.1981748008290499E-2</v>
      </c>
      <c r="BY541" s="40">
        <v>-1.69170434838131E-2</v>
      </c>
      <c r="BZ541" s="40">
        <v>7.2061643715189104E-3</v>
      </c>
      <c r="CA541" s="40">
        <v>-2.2605638365334201E-2</v>
      </c>
      <c r="CB541" s="40">
        <v>-4.63654772090266E-3</v>
      </c>
      <c r="CC541" s="40">
        <v>-1.93288739096075E-2</v>
      </c>
      <c r="CD541" s="40">
        <v>-1.43274515932171E-2</v>
      </c>
      <c r="CE541" s="40">
        <v>1.25453457932403E-4</v>
      </c>
      <c r="CF541" s="40">
        <v>6.0402540217021098E-3</v>
      </c>
      <c r="CG541" s="40">
        <v>1.40452049851318E-3</v>
      </c>
      <c r="CH541" s="40">
        <v>9.6818857527381091E-3</v>
      </c>
      <c r="CI541" s="40">
        <v>1.5998441990654599E-2</v>
      </c>
      <c r="CJ541" s="40">
        <v>1.00924010113101E-2</v>
      </c>
      <c r="CK541" s="40">
        <v>6.4105426027739202E-3</v>
      </c>
      <c r="CL541" s="40">
        <v>2.1430461431671901E-2</v>
      </c>
      <c r="CM541" s="40">
        <v>-1.3289211994151401E-3</v>
      </c>
      <c r="CN541" s="40">
        <v>4.1353187645977998E-3</v>
      </c>
      <c r="CO541" s="40">
        <v>-3.1916986061644899E-3</v>
      </c>
      <c r="CP541" s="40">
        <v>1.27335895094277E-2</v>
      </c>
      <c r="CQ541" s="40">
        <v>5.2510351619827103E-2</v>
      </c>
      <c r="CR541" s="40">
        <v>0.101495345807498</v>
      </c>
      <c r="CS541" s="40">
        <v>0.10003439041336901</v>
      </c>
      <c r="CT541" s="40">
        <v>0.10864901263667701</v>
      </c>
      <c r="CU541" s="40">
        <v>9.4466077427922401E-2</v>
      </c>
      <c r="CV541" s="40">
        <v>3.8485228309404998E-2</v>
      </c>
      <c r="CW541" s="40">
        <v>-3.3370388992782999E-3</v>
      </c>
      <c r="CX541" s="40">
        <v>2.12284531848792E-2</v>
      </c>
      <c r="CY541" s="40">
        <v>-1.23134317985271E-2</v>
      </c>
      <c r="CZ541" s="40">
        <v>3.9384017445461099E-3</v>
      </c>
      <c r="DA541" s="40">
        <v>-1.19786946775177E-2</v>
      </c>
      <c r="DB541" s="40">
        <v>-7.2407020417627997E-3</v>
      </c>
      <c r="DC541" s="40">
        <v>6.2153082203766398E-3</v>
      </c>
      <c r="DD541" s="40">
        <v>1.17445172037824E-2</v>
      </c>
      <c r="DE541" s="40">
        <v>7.7416947955933997E-3</v>
      </c>
      <c r="DF541" s="40">
        <v>1.5977523276793502E-2</v>
      </c>
      <c r="DG541" s="40">
        <v>2.1619803406592301E-2</v>
      </c>
      <c r="DH541" s="40">
        <v>1.8739656277140498E-2</v>
      </c>
      <c r="DI541" s="40">
        <v>1.46580018578283E-2</v>
      </c>
      <c r="DJ541" s="40">
        <v>3.1399801532037301E-2</v>
      </c>
      <c r="DK541" s="40">
        <v>5.9239436578825203E-3</v>
      </c>
      <c r="DL541" s="40">
        <v>1.0478352073890199E-2</v>
      </c>
      <c r="DM541" s="40">
        <v>3.11153906645922E-3</v>
      </c>
      <c r="DN541" s="40">
        <v>2.44169035711428E-2</v>
      </c>
      <c r="DO541" s="40">
        <v>6.2862784833235194E-2</v>
      </c>
      <c r="DP541" s="40">
        <v>0.112057537264176</v>
      </c>
      <c r="DQ541" s="40">
        <v>0.11279771448546599</v>
      </c>
      <c r="DR541" s="40">
        <v>0.122810930471937</v>
      </c>
      <c r="DS541" s="40">
        <v>0.11277586281116</v>
      </c>
      <c r="DT541" s="40">
        <v>5.4988708610519403E-2</v>
      </c>
      <c r="DU541" s="40">
        <v>1.0242965685256501E-2</v>
      </c>
      <c r="DV541" s="40">
        <v>3.5250741998239403E-2</v>
      </c>
      <c r="DW541" s="40">
        <v>-2.0212252317199698E-3</v>
      </c>
      <c r="DX541" s="40">
        <v>1.2513351209994901E-2</v>
      </c>
      <c r="DY541" s="40">
        <v>-1.3662032530239101E-3</v>
      </c>
      <c r="DZ541" s="40">
        <v>2.9914387629125902E-3</v>
      </c>
      <c r="EA541" s="40">
        <v>1.50080912807806E-2</v>
      </c>
      <c r="EB541" s="40">
        <v>1.9980567263431202E-2</v>
      </c>
      <c r="EC541" s="40">
        <v>1.68915679836741E-2</v>
      </c>
      <c r="ED541" s="40">
        <v>2.5067423961672702E-2</v>
      </c>
      <c r="EE541" s="40">
        <v>2.9736156482741301E-2</v>
      </c>
      <c r="EF541" s="40">
        <v>3.1224919487238E-2</v>
      </c>
      <c r="EG541" s="40">
        <v>2.6566023125663502E-2</v>
      </c>
      <c r="EH541" s="40">
        <v>4.5793945264082002E-2</v>
      </c>
      <c r="EI541" s="40">
        <v>1.6395928581058199E-2</v>
      </c>
      <c r="EJ541" s="40">
        <v>1.9636684745052198E-2</v>
      </c>
      <c r="EK541" s="40">
        <v>1.22124131587834E-2</v>
      </c>
      <c r="EL541" s="40">
        <v>4.1285753482761499E-2</v>
      </c>
      <c r="EM541" s="40">
        <v>7.7810054176040103E-2</v>
      </c>
      <c r="EN541" s="40">
        <v>0.12730766419556699</v>
      </c>
      <c r="EO541" s="40">
        <v>0.131225927320305</v>
      </c>
      <c r="EP541" s="40">
        <v>0.14325849057018999</v>
      </c>
      <c r="EQ541" s="40">
        <v>0.13921228486677301</v>
      </c>
      <c r="ER541" s="40">
        <v>7.8817113012582193E-2</v>
      </c>
      <c r="ES541" s="40">
        <v>2.98503354713925E-2</v>
      </c>
      <c r="ET541" s="40">
        <v>5.5496699965341997E-2</v>
      </c>
      <c r="EU541" s="40">
        <v>1.28390863988447E-2</v>
      </c>
      <c r="EV541" s="40">
        <v>2.4894216328255201E-2</v>
      </c>
      <c r="EW541" s="40">
        <v>63.4912742051159</v>
      </c>
      <c r="EX541" s="40">
        <v>61.502629691608902</v>
      </c>
      <c r="EY541" s="40">
        <v>59.611044704757397</v>
      </c>
      <c r="EZ541" s="40">
        <v>58.699497967965598</v>
      </c>
      <c r="FA541" s="40">
        <v>57.876404494382001</v>
      </c>
      <c r="FB541" s="40">
        <v>57.1195314367679</v>
      </c>
      <c r="FC541" s="40">
        <v>56.290939517093001</v>
      </c>
      <c r="FD541" s="40">
        <v>56.825842696629202</v>
      </c>
      <c r="FE541" s="40">
        <v>61.8169973703084</v>
      </c>
      <c r="FF541" s="40">
        <v>66.817714558928998</v>
      </c>
      <c r="FG541" s="40">
        <v>72.946449916328007</v>
      </c>
      <c r="FH541" s="40">
        <v>79.322854410709994</v>
      </c>
      <c r="FI541" s="40">
        <v>84.667344011474995</v>
      </c>
      <c r="FJ541" s="40">
        <v>89.530958642122897</v>
      </c>
      <c r="FK541" s="40">
        <v>92.039923499880501</v>
      </c>
      <c r="FL541" s="40">
        <v>93.559168061200097</v>
      </c>
      <c r="FM541" s="40">
        <v>93.912742051159498</v>
      </c>
      <c r="FN541" s="40">
        <v>92.271694955773398</v>
      </c>
      <c r="FO541" s="40">
        <v>87.645589289983306</v>
      </c>
      <c r="FP541" s="40">
        <v>82.942146784604304</v>
      </c>
      <c r="FQ541" s="40">
        <v>76.995338273966098</v>
      </c>
      <c r="FR541" s="40">
        <v>72.711809705952703</v>
      </c>
      <c r="FS541" s="40">
        <v>68.935572555582098</v>
      </c>
      <c r="FT541" s="40">
        <v>65.178579966531203</v>
      </c>
      <c r="FU541" s="40">
        <v>3.1654548993295499E-2</v>
      </c>
      <c r="FV541" s="40">
        <v>0</v>
      </c>
      <c r="FW541" s="40">
        <v>0</v>
      </c>
      <c r="FX541" s="41">
        <v>1</v>
      </c>
      <c r="FY541" s="22"/>
    </row>
    <row r="542" spans="1:182" x14ac:dyDescent="0.2">
      <c r="A542" t="s">
        <v>42</v>
      </c>
      <c r="B542" t="s">
        <v>58</v>
      </c>
      <c r="C542" t="s">
        <v>3</v>
      </c>
      <c r="D542" t="s">
        <v>226</v>
      </c>
      <c r="E542" t="s">
        <v>78</v>
      </c>
      <c r="F542" t="s">
        <v>77</v>
      </c>
      <c r="G542" s="35">
        <v>43704</v>
      </c>
      <c r="H542" s="40">
        <v>719</v>
      </c>
      <c r="I542" s="40">
        <v>0.50383667147344802</v>
      </c>
      <c r="J542" s="40">
        <v>0.45050276939770101</v>
      </c>
      <c r="K542" s="40">
        <v>0.41092546534919999</v>
      </c>
      <c r="L542" s="40">
        <v>0.39547174298152099</v>
      </c>
      <c r="M542" s="40">
        <v>0.39278574891580997</v>
      </c>
      <c r="N542" s="40">
        <v>0.40585755073167301</v>
      </c>
      <c r="O542" s="40">
        <v>0.45414571500650303</v>
      </c>
      <c r="P542" s="40">
        <v>0.48051041612145501</v>
      </c>
      <c r="Q542" s="40">
        <v>0.488382397504251</v>
      </c>
      <c r="R542" s="40">
        <v>0.51505063980585597</v>
      </c>
      <c r="S542" s="40">
        <v>0.56607006502998602</v>
      </c>
      <c r="T542" s="40">
        <v>0.62305494940292006</v>
      </c>
      <c r="U542" s="40">
        <v>0.68733299279212101</v>
      </c>
      <c r="V542" s="40">
        <v>0.76991345723037496</v>
      </c>
      <c r="W542" s="40">
        <v>0.82511797792595098</v>
      </c>
      <c r="X542" s="40">
        <v>0.87832313660695005</v>
      </c>
      <c r="Y542" s="40">
        <v>0.94880274427233202</v>
      </c>
      <c r="Z542" s="40">
        <v>0.98385553624475397</v>
      </c>
      <c r="AA542" s="40">
        <v>0.96757488035931105</v>
      </c>
      <c r="AB542" s="40">
        <v>0.93263960569568105</v>
      </c>
      <c r="AC542" s="40">
        <v>0.90109598783182898</v>
      </c>
      <c r="AD542" s="40">
        <v>0.85208447395216802</v>
      </c>
      <c r="AE542" s="40">
        <v>0.73468471530486301</v>
      </c>
      <c r="AF542" s="40">
        <v>0.58582745296873995</v>
      </c>
      <c r="AG542" s="40">
        <v>-3.1979215239936097E-2</v>
      </c>
      <c r="AH542" s="40">
        <v>-2.7493827057681702E-2</v>
      </c>
      <c r="AI542" s="40">
        <v>-1.1159056685052401E-2</v>
      </c>
      <c r="AJ542" s="40">
        <v>-9.4793682509359597E-3</v>
      </c>
      <c r="AK542" s="40">
        <v>-1.1204674859650401E-2</v>
      </c>
      <c r="AL542" s="40">
        <v>-8.3280034679945394E-3</v>
      </c>
      <c r="AM542" s="40">
        <v>-5.0068416532143899E-4</v>
      </c>
      <c r="AN542" s="40">
        <v>-1.36520960380665E-2</v>
      </c>
      <c r="AO542" s="40">
        <v>-1.3440307525141399E-2</v>
      </c>
      <c r="AP542" s="40">
        <v>-6.2865330426941099E-3</v>
      </c>
      <c r="AQ542" s="40">
        <v>-2.59002139296605E-2</v>
      </c>
      <c r="AR542" s="40">
        <v>-1.29685323786695E-2</v>
      </c>
      <c r="AS542" s="40">
        <v>-1.33751863543028E-2</v>
      </c>
      <c r="AT542" s="40">
        <v>-1.8529762564596399E-2</v>
      </c>
      <c r="AU542" s="40">
        <v>-4.4729436036102599E-3</v>
      </c>
      <c r="AV542" s="40">
        <v>3.22753227378191E-2</v>
      </c>
      <c r="AW542" s="40">
        <v>2.1427760271314399E-2</v>
      </c>
      <c r="AX542" s="40">
        <v>2.7479886979605999E-2</v>
      </c>
      <c r="AY542" s="40">
        <v>3.7936032818895703E-2</v>
      </c>
      <c r="AZ542" s="40">
        <v>6.7465819519396597E-3</v>
      </c>
      <c r="BA542" s="40">
        <v>-1.73293660224462E-2</v>
      </c>
      <c r="BB542" s="40">
        <v>-1.11568864986521E-2</v>
      </c>
      <c r="BC542" s="40">
        <v>-3.1835248958255201E-2</v>
      </c>
      <c r="BD542" s="40">
        <v>-1.02602319261116E-2</v>
      </c>
      <c r="BE542" s="40">
        <v>-2.1550292309659099E-2</v>
      </c>
      <c r="BF542" s="40">
        <v>-1.6583502681654701E-2</v>
      </c>
      <c r="BG542" s="40">
        <v>-2.54237395709214E-3</v>
      </c>
      <c r="BH542" s="40">
        <v>-2.0503368650144501E-3</v>
      </c>
      <c r="BI542" s="40">
        <v>-1.56030296174553E-3</v>
      </c>
      <c r="BJ542" s="40">
        <v>7.2519537433448603E-4</v>
      </c>
      <c r="BK542" s="40">
        <v>6.9198912816778096E-3</v>
      </c>
      <c r="BL542" s="40">
        <v>-1.5920522885630799E-3</v>
      </c>
      <c r="BM542" s="40">
        <v>-2.1075833948097601E-3</v>
      </c>
      <c r="BN542" s="40">
        <v>7.7923423820789499E-3</v>
      </c>
      <c r="BO542" s="40">
        <v>-1.49538611368412E-2</v>
      </c>
      <c r="BP542" s="40">
        <v>-4.9324292467527496E-3</v>
      </c>
      <c r="BQ542" s="40">
        <v>-5.3504438902474997E-3</v>
      </c>
      <c r="BR542" s="40">
        <v>-2.1545033081938302E-3</v>
      </c>
      <c r="BS542" s="40">
        <v>9.9442976373187893E-3</v>
      </c>
      <c r="BT542" s="40">
        <v>4.4412332818403399E-2</v>
      </c>
      <c r="BU542" s="40">
        <v>3.5517325238138102E-2</v>
      </c>
      <c r="BV542" s="40">
        <v>4.4791948629064299E-2</v>
      </c>
      <c r="BW542" s="40">
        <v>5.96336138856218E-2</v>
      </c>
      <c r="BX542" s="40">
        <v>2.6021379899181098E-2</v>
      </c>
      <c r="BY542" s="40">
        <v>-1.45974117935813E-3</v>
      </c>
      <c r="BZ542" s="40">
        <v>7.6970701046044001E-3</v>
      </c>
      <c r="CA542" s="40">
        <v>-1.7507501893172201E-2</v>
      </c>
      <c r="CB542" s="40">
        <v>1.7299830146357E-3</v>
      </c>
      <c r="CC542" s="40">
        <v>-1.4327252057464599E-2</v>
      </c>
      <c r="CD542" s="40">
        <v>-9.0270452546124605E-3</v>
      </c>
      <c r="CE542" s="40">
        <v>3.4255142515508099E-3</v>
      </c>
      <c r="CF542" s="40">
        <v>3.0949876420391198E-3</v>
      </c>
      <c r="CG542" s="40">
        <v>5.1193596353823201E-3</v>
      </c>
      <c r="CH542" s="40">
        <v>6.99541331404326E-3</v>
      </c>
      <c r="CI542" s="40">
        <v>1.20593592311929E-2</v>
      </c>
      <c r="CJ542" s="40">
        <v>6.76069727419314E-3</v>
      </c>
      <c r="CK542" s="40">
        <v>5.7414268153200797E-3</v>
      </c>
      <c r="CL542" s="40">
        <v>1.7543328613220499E-2</v>
      </c>
      <c r="CM542" s="40">
        <v>-7.3724505380810797E-3</v>
      </c>
      <c r="CN542" s="40">
        <v>6.3335130227265297E-4</v>
      </c>
      <c r="CO542" s="40">
        <v>2.07468294824705E-4</v>
      </c>
      <c r="CP542" s="40">
        <v>9.1869513693290591E-3</v>
      </c>
      <c r="CQ542" s="40">
        <v>1.9929635001976299E-2</v>
      </c>
      <c r="CR542" s="40">
        <v>5.2818389027606001E-2</v>
      </c>
      <c r="CS542" s="40">
        <v>4.5275715013540802E-2</v>
      </c>
      <c r="CT542" s="40">
        <v>5.6782229790264503E-2</v>
      </c>
      <c r="CU542" s="40">
        <v>7.4661292435745402E-2</v>
      </c>
      <c r="CV542" s="40">
        <v>3.9371046241201198E-2</v>
      </c>
      <c r="CW542" s="40">
        <v>9.5315126438021407E-3</v>
      </c>
      <c r="CX542" s="40">
        <v>2.0755263013776899E-2</v>
      </c>
      <c r="CY542" s="40">
        <v>-7.58414792208218E-3</v>
      </c>
      <c r="CZ542" s="40">
        <v>1.0034369357164801E-2</v>
      </c>
      <c r="DA542" s="40">
        <v>-7.1042118052700503E-3</v>
      </c>
      <c r="DB542" s="40">
        <v>-1.4705878275702701E-3</v>
      </c>
      <c r="DC542" s="40">
        <v>9.3934024601937498E-3</v>
      </c>
      <c r="DD542" s="40">
        <v>8.2403121490926805E-3</v>
      </c>
      <c r="DE542" s="40">
        <v>1.17990222325102E-2</v>
      </c>
      <c r="DF542" s="40">
        <v>1.3265631253752E-2</v>
      </c>
      <c r="DG542" s="40">
        <v>1.7198827180708001E-2</v>
      </c>
      <c r="DH542" s="40">
        <v>1.51134468369494E-2</v>
      </c>
      <c r="DI542" s="40">
        <v>1.3590437025449899E-2</v>
      </c>
      <c r="DJ542" s="40">
        <v>2.7294314844362101E-2</v>
      </c>
      <c r="DK542" s="40">
        <v>2.0896006067906499E-4</v>
      </c>
      <c r="DL542" s="40">
        <v>6.1991318512980599E-3</v>
      </c>
      <c r="DM542" s="40">
        <v>5.76538047989691E-3</v>
      </c>
      <c r="DN542" s="40">
        <v>2.05284060468519E-2</v>
      </c>
      <c r="DO542" s="40">
        <v>2.9914972366633898E-2</v>
      </c>
      <c r="DP542" s="40">
        <v>6.1224445236808603E-2</v>
      </c>
      <c r="DQ542" s="40">
        <v>5.5034104788943397E-2</v>
      </c>
      <c r="DR542" s="40">
        <v>6.8772510951464694E-2</v>
      </c>
      <c r="DS542" s="40">
        <v>8.9688970985869004E-2</v>
      </c>
      <c r="DT542" s="40">
        <v>5.2720712583221203E-2</v>
      </c>
      <c r="DU542" s="40">
        <v>2.0522766466962401E-2</v>
      </c>
      <c r="DV542" s="40">
        <v>3.3813455922949397E-2</v>
      </c>
      <c r="DW542" s="40">
        <v>2.3392060490078298E-3</v>
      </c>
      <c r="DX542" s="40">
        <v>1.8338755699693999E-2</v>
      </c>
      <c r="DY542" s="40">
        <v>3.3247111250070101E-3</v>
      </c>
      <c r="DZ542" s="40">
        <v>9.4397365484568101E-3</v>
      </c>
      <c r="EA542" s="40">
        <v>1.8010085188154099E-2</v>
      </c>
      <c r="EB542" s="40">
        <v>1.5669343535014198E-2</v>
      </c>
      <c r="EC542" s="40">
        <v>2.1443394130414999E-2</v>
      </c>
      <c r="ED542" s="40">
        <v>2.2318830096081099E-2</v>
      </c>
      <c r="EE542" s="40">
        <v>2.4619402627707201E-2</v>
      </c>
      <c r="EF542" s="40">
        <v>2.7173490586452801E-2</v>
      </c>
      <c r="EG542" s="40">
        <v>2.4923161155781599E-2</v>
      </c>
      <c r="EH542" s="40">
        <v>4.13731902691351E-2</v>
      </c>
      <c r="EI542" s="40">
        <v>1.11553128534983E-2</v>
      </c>
      <c r="EJ542" s="40">
        <v>1.4235234983214801E-2</v>
      </c>
      <c r="EK542" s="40">
        <v>1.37901229439522E-2</v>
      </c>
      <c r="EL542" s="40">
        <v>3.69036653032545E-2</v>
      </c>
      <c r="EM542" s="40">
        <v>4.4332213607562898E-2</v>
      </c>
      <c r="EN542" s="40">
        <v>7.3361455317392896E-2</v>
      </c>
      <c r="EO542" s="40">
        <v>6.91236697557671E-2</v>
      </c>
      <c r="EP542" s="40">
        <v>8.6084572600923004E-2</v>
      </c>
      <c r="EQ542" s="40">
        <v>0.111386552052595</v>
      </c>
      <c r="ER542" s="40">
        <v>7.19955105304627E-2</v>
      </c>
      <c r="ES542" s="40">
        <v>3.6392391310050502E-2</v>
      </c>
      <c r="ET542" s="40">
        <v>5.2667412526205999E-2</v>
      </c>
      <c r="EU542" s="40">
        <v>1.6666953114090801E-2</v>
      </c>
      <c r="EV542" s="40">
        <v>3.03289706404412E-2</v>
      </c>
      <c r="EW542" s="40">
        <v>63.5480999202764</v>
      </c>
      <c r="EX542" s="40">
        <v>61.545973956949197</v>
      </c>
      <c r="EY542" s="40">
        <v>59.635397289396799</v>
      </c>
      <c r="EZ542" s="40">
        <v>58.719505713526402</v>
      </c>
      <c r="FA542" s="40">
        <v>57.8877225617858</v>
      </c>
      <c r="FB542" s="40">
        <v>57.115333510496903</v>
      </c>
      <c r="FC542" s="40">
        <v>56.2932500664364</v>
      </c>
      <c r="FD542" s="40">
        <v>56.829922933829401</v>
      </c>
      <c r="FE542" s="40">
        <v>61.8707148551687</v>
      </c>
      <c r="FF542" s="40">
        <v>66.904730268402901</v>
      </c>
      <c r="FG542" s="40">
        <v>73.035742758437394</v>
      </c>
      <c r="FH542" s="40">
        <v>79.415227212330606</v>
      </c>
      <c r="FI542" s="40">
        <v>84.756045708211502</v>
      </c>
      <c r="FJ542" s="40">
        <v>89.632341217114003</v>
      </c>
      <c r="FK542" s="40">
        <v>92.182832846133394</v>
      </c>
      <c r="FL542" s="40">
        <v>93.719505713526402</v>
      </c>
      <c r="FM542" s="40">
        <v>94.087828859952197</v>
      </c>
      <c r="FN542" s="40">
        <v>92.445256444326304</v>
      </c>
      <c r="FO542" s="40">
        <v>87.786606431039104</v>
      </c>
      <c r="FP542" s="40">
        <v>83.088360350783901</v>
      </c>
      <c r="FQ542" s="40">
        <v>77.145362742492694</v>
      </c>
      <c r="FR542" s="40">
        <v>72.871246346000504</v>
      </c>
      <c r="FS542" s="40">
        <v>69.064177517937793</v>
      </c>
      <c r="FT542" s="40">
        <v>65.246346000531503</v>
      </c>
      <c r="FU542" s="40">
        <v>2.9263294283690101E-2</v>
      </c>
      <c r="FV542" s="40">
        <v>0</v>
      </c>
      <c r="FW542" s="40">
        <v>0</v>
      </c>
      <c r="FX542" s="41">
        <v>1</v>
      </c>
      <c r="FY542" s="22"/>
    </row>
    <row r="543" spans="1:182" x14ac:dyDescent="0.2">
      <c r="A543" t="s">
        <v>42</v>
      </c>
      <c r="B543" t="s">
        <v>58</v>
      </c>
      <c r="C543" t="s">
        <v>3</v>
      </c>
      <c r="D543" t="s">
        <v>79</v>
      </c>
      <c r="E543" t="s">
        <v>1</v>
      </c>
      <c r="F543" t="s">
        <v>1</v>
      </c>
      <c r="G543" s="35">
        <v>43704</v>
      </c>
      <c r="H543" s="40">
        <v>18478</v>
      </c>
      <c r="I543" s="40">
        <v>17.453080499068601</v>
      </c>
      <c r="J543" s="40">
        <v>15.3054989318927</v>
      </c>
      <c r="K543" s="40">
        <v>13.999613232938801</v>
      </c>
      <c r="L543" s="40">
        <v>13.1181981732019</v>
      </c>
      <c r="M543" s="40">
        <v>12.6485364919972</v>
      </c>
      <c r="N543" s="40">
        <v>12.8845386742082</v>
      </c>
      <c r="O543" s="40">
        <v>13.9483113421336</v>
      </c>
      <c r="P543" s="40">
        <v>14.9191949568733</v>
      </c>
      <c r="Q543" s="40">
        <v>15.714462295934601</v>
      </c>
      <c r="R543" s="40">
        <v>16.885624096055</v>
      </c>
      <c r="S543" s="40">
        <v>18.740362032979601</v>
      </c>
      <c r="T543" s="40">
        <v>21.230973263641101</v>
      </c>
      <c r="U543" s="40">
        <v>24.2274026809568</v>
      </c>
      <c r="V543" s="40">
        <v>27.341057981899102</v>
      </c>
      <c r="W543" s="40">
        <v>30.219569159073799</v>
      </c>
      <c r="X543" s="40">
        <v>33.556051275497403</v>
      </c>
      <c r="Y543" s="40">
        <v>36.217513290061298</v>
      </c>
      <c r="Z543" s="40">
        <v>38.156984720907303</v>
      </c>
      <c r="AA543" s="40">
        <v>37.797460188481999</v>
      </c>
      <c r="AB543" s="40">
        <v>35.514410301392701</v>
      </c>
      <c r="AC543" s="40">
        <v>32.959669863095598</v>
      </c>
      <c r="AD543" s="40">
        <v>30.531302069626999</v>
      </c>
      <c r="AE543" s="40">
        <v>25.894772429149601</v>
      </c>
      <c r="AF543" s="40">
        <v>21.487596025029099</v>
      </c>
      <c r="AG543" s="40">
        <v>-0.54201784512877904</v>
      </c>
      <c r="AH543" s="40">
        <v>-0.35484707682196398</v>
      </c>
      <c r="AI543" s="40">
        <v>-0.210306104005098</v>
      </c>
      <c r="AJ543" s="40">
        <v>-0.227036605537773</v>
      </c>
      <c r="AK543" s="40">
        <v>-0.24181476492697199</v>
      </c>
      <c r="AL543" s="40">
        <v>-0.273029183698763</v>
      </c>
      <c r="AM543" s="40">
        <v>-0.35115251410661402</v>
      </c>
      <c r="AN543" s="40">
        <v>-0.360932603674324</v>
      </c>
      <c r="AO543" s="40">
        <v>-0.131752744776022</v>
      </c>
      <c r="AP543" s="40">
        <v>-0.185632911311716</v>
      </c>
      <c r="AQ543" s="40">
        <v>-5.2524049150201403E-2</v>
      </c>
      <c r="AR543" s="40">
        <v>-0.105629397032731</v>
      </c>
      <c r="AS543" s="40">
        <v>-2.79804138299212E-2</v>
      </c>
      <c r="AT543" s="40">
        <v>-0.24805391396708801</v>
      </c>
      <c r="AU543" s="40">
        <v>2.9625471988354399</v>
      </c>
      <c r="AV543" s="40">
        <v>3.7059699875808798</v>
      </c>
      <c r="AW543" s="40">
        <v>4.0466997993927798</v>
      </c>
      <c r="AX543" s="40">
        <v>3.74322040637677</v>
      </c>
      <c r="AY543" s="40">
        <v>2.8497617709912202</v>
      </c>
      <c r="AZ543" s="40">
        <v>-1.0502173186607799</v>
      </c>
      <c r="BA543" s="40">
        <v>-1.86638805190552</v>
      </c>
      <c r="BB543" s="40">
        <v>-1.28390530613765</v>
      </c>
      <c r="BC543" s="40">
        <v>-0.70380321596328599</v>
      </c>
      <c r="BD543" s="40">
        <v>-0.34495574180421601</v>
      </c>
      <c r="BE543" s="40">
        <v>-0.45139993500627201</v>
      </c>
      <c r="BF543" s="40">
        <v>-0.25518998078704402</v>
      </c>
      <c r="BG543" s="40">
        <v>-0.11573606801922599</v>
      </c>
      <c r="BH543" s="40">
        <v>-0.122035321586422</v>
      </c>
      <c r="BI543" s="40">
        <v>-0.141533955285325</v>
      </c>
      <c r="BJ543" s="40">
        <v>-0.190493667569923</v>
      </c>
      <c r="BK543" s="40">
        <v>-0.24923264805096201</v>
      </c>
      <c r="BL543" s="40">
        <v>-0.26124007590155401</v>
      </c>
      <c r="BM543" s="40">
        <v>-5.8198535536715001E-2</v>
      </c>
      <c r="BN543" s="40">
        <v>-0.117673751921615</v>
      </c>
      <c r="BO543" s="40">
        <v>-8.9749605901050401E-3</v>
      </c>
      <c r="BP543" s="40">
        <v>-6.4789466550837893E-2</v>
      </c>
      <c r="BQ543" s="40">
        <v>1.1607165300882301E-2</v>
      </c>
      <c r="BR543" s="40">
        <v>-0.122055770889492</v>
      </c>
      <c r="BS543" s="40">
        <v>3.1494152697564202</v>
      </c>
      <c r="BT543" s="40">
        <v>3.9153937360700501</v>
      </c>
      <c r="BU543" s="40">
        <v>4.2815275877676999</v>
      </c>
      <c r="BV543" s="40">
        <v>3.9993861511659099</v>
      </c>
      <c r="BW543" s="40">
        <v>3.1149315794391699</v>
      </c>
      <c r="BX543" s="40">
        <v>-0.896223174293165</v>
      </c>
      <c r="BY543" s="40">
        <v>-1.7045044683947099</v>
      </c>
      <c r="BZ543" s="40">
        <v>-1.0933477987990401</v>
      </c>
      <c r="CA543" s="40">
        <v>-0.51630545805316497</v>
      </c>
      <c r="CB543" s="40">
        <v>-0.20391995041595401</v>
      </c>
      <c r="CC543" s="40">
        <v>-0.38863824650204798</v>
      </c>
      <c r="CD543" s="40">
        <v>-0.18616777965568301</v>
      </c>
      <c r="CE543" s="40">
        <v>-5.0237149181277099E-2</v>
      </c>
      <c r="CF543" s="40">
        <v>-4.9311752183980498E-2</v>
      </c>
      <c r="CG543" s="40">
        <v>-7.2079772009944795E-2</v>
      </c>
      <c r="CH543" s="40">
        <v>-0.133329820524558</v>
      </c>
      <c r="CI543" s="40">
        <v>-0.17864325929625</v>
      </c>
      <c r="CJ543" s="40">
        <v>-0.19219333485649301</v>
      </c>
      <c r="CK543" s="40">
        <v>-7.2551142835541697E-3</v>
      </c>
      <c r="CL543" s="40">
        <v>-7.0605445149981502E-2</v>
      </c>
      <c r="CM543" s="40">
        <v>2.11870054843343E-2</v>
      </c>
      <c r="CN543" s="40">
        <v>-3.6503855108534898E-2</v>
      </c>
      <c r="CO543" s="40">
        <v>3.9025402012420898E-2</v>
      </c>
      <c r="CP543" s="40">
        <v>-3.4789840818316202E-2</v>
      </c>
      <c r="CQ543" s="40">
        <v>3.27883952642568</v>
      </c>
      <c r="CR543" s="40">
        <v>4.0604399863123497</v>
      </c>
      <c r="CS543" s="40">
        <v>4.4441685986473098</v>
      </c>
      <c r="CT543" s="40">
        <v>4.1768057656568303</v>
      </c>
      <c r="CU543" s="40">
        <v>3.2985873809913802</v>
      </c>
      <c r="CV543" s="40">
        <v>-0.78956729901190004</v>
      </c>
      <c r="CW543" s="40">
        <v>-1.5923843915962399</v>
      </c>
      <c r="CX543" s="40">
        <v>-0.96136824970594004</v>
      </c>
      <c r="CY543" s="40">
        <v>-0.38644508209341699</v>
      </c>
      <c r="CZ543" s="40">
        <v>-0.10623899093354799</v>
      </c>
      <c r="DA543" s="40">
        <v>-0.325876557997824</v>
      </c>
      <c r="DB543" s="40">
        <v>-0.117145578524322</v>
      </c>
      <c r="DC543" s="40">
        <v>1.5261769656671699E-2</v>
      </c>
      <c r="DD543" s="40">
        <v>2.3411817218460699E-2</v>
      </c>
      <c r="DE543" s="40">
        <v>-2.6255887345650302E-3</v>
      </c>
      <c r="DF543" s="40">
        <v>-7.6165973479192697E-2</v>
      </c>
      <c r="DG543" s="40">
        <v>-0.108053870541539</v>
      </c>
      <c r="DH543" s="40">
        <v>-0.123146593811432</v>
      </c>
      <c r="DI543" s="40">
        <v>4.36883069696066E-2</v>
      </c>
      <c r="DJ543" s="40">
        <v>-2.3537138378348098E-2</v>
      </c>
      <c r="DK543" s="40">
        <v>5.1348971558773701E-2</v>
      </c>
      <c r="DL543" s="40">
        <v>-8.2182436662318805E-3</v>
      </c>
      <c r="DM543" s="40">
        <v>6.6443638723959503E-2</v>
      </c>
      <c r="DN543" s="40">
        <v>5.2476089252859397E-2</v>
      </c>
      <c r="DO543" s="40">
        <v>3.40826378309495</v>
      </c>
      <c r="DP543" s="40">
        <v>4.2054862365546599</v>
      </c>
      <c r="DQ543" s="40">
        <v>4.6068096095269198</v>
      </c>
      <c r="DR543" s="40">
        <v>4.3542253801477599</v>
      </c>
      <c r="DS543" s="40">
        <v>3.4822431825436002</v>
      </c>
      <c r="DT543" s="40">
        <v>-0.68291142373063496</v>
      </c>
      <c r="DU543" s="40">
        <v>-1.4802643147977701</v>
      </c>
      <c r="DV543" s="40">
        <v>-0.82938870061284298</v>
      </c>
      <c r="DW543" s="40">
        <v>-0.25658470613366802</v>
      </c>
      <c r="DX543" s="40">
        <v>-8.5580314511422406E-3</v>
      </c>
      <c r="DY543" s="40">
        <v>-0.235258647875318</v>
      </c>
      <c r="DZ543" s="40">
        <v>-1.74884824894018E-2</v>
      </c>
      <c r="EA543" s="40">
        <v>0.10983180564254399</v>
      </c>
      <c r="EB543" s="40">
        <v>0.128413101169812</v>
      </c>
      <c r="EC543" s="40">
        <v>9.7655220907082202E-2</v>
      </c>
      <c r="ED543" s="40">
        <v>6.3695426496472004E-3</v>
      </c>
      <c r="EE543" s="40">
        <v>-6.1340044858864103E-3</v>
      </c>
      <c r="EF543" s="40">
        <v>-2.3454066038661299E-2</v>
      </c>
      <c r="EG543" s="40">
        <v>0.117242516208914</v>
      </c>
      <c r="EH543" s="40">
        <v>4.4422021011752903E-2</v>
      </c>
      <c r="EI543" s="40">
        <v>9.4898060118870003E-2</v>
      </c>
      <c r="EJ543" s="40">
        <v>3.2621686815661403E-2</v>
      </c>
      <c r="EK543" s="40">
        <v>0.10603121785476299</v>
      </c>
      <c r="EL543" s="40">
        <v>0.17847423233045501</v>
      </c>
      <c r="EM543" s="40">
        <v>3.5951318540159298</v>
      </c>
      <c r="EN543" s="40">
        <v>4.4149099850438303</v>
      </c>
      <c r="EO543" s="40">
        <v>4.8416373979018399</v>
      </c>
      <c r="EP543" s="40">
        <v>4.6103911249368901</v>
      </c>
      <c r="EQ543" s="40">
        <v>3.7474129909915499</v>
      </c>
      <c r="ER543" s="40">
        <v>-0.52891727936301702</v>
      </c>
      <c r="ES543" s="40">
        <v>-1.31838073128696</v>
      </c>
      <c r="ET543" s="40">
        <v>-0.63883119327423499</v>
      </c>
      <c r="EU543" s="40">
        <v>-6.9086948223547398E-2</v>
      </c>
      <c r="EV543" s="40">
        <v>0.13247775993711999</v>
      </c>
      <c r="EW543" s="40">
        <v>73.527553617107102</v>
      </c>
      <c r="EX543" s="40">
        <v>72.481191717736607</v>
      </c>
      <c r="EY543" s="40">
        <v>71.838962722011701</v>
      </c>
      <c r="EZ543" s="40">
        <v>70.882203088590501</v>
      </c>
      <c r="FA543" s="40">
        <v>69.9062485714893</v>
      </c>
      <c r="FB543" s="40">
        <v>69.339565592088206</v>
      </c>
      <c r="FC543" s="40">
        <v>67.928107509723802</v>
      </c>
      <c r="FD543" s="40">
        <v>68.699236018230906</v>
      </c>
      <c r="FE543" s="40">
        <v>71.769392578720897</v>
      </c>
      <c r="FF543" s="40">
        <v>75.786286377341597</v>
      </c>
      <c r="FG543" s="40">
        <v>80.805728363122498</v>
      </c>
      <c r="FH543" s="40">
        <v>85.014993159011993</v>
      </c>
      <c r="FI543" s="40">
        <v>88.644993656077204</v>
      </c>
      <c r="FJ543" s="40">
        <v>90.585676133284196</v>
      </c>
      <c r="FK543" s="40">
        <v>92.2987170405802</v>
      </c>
      <c r="FL543" s="40">
        <v>93.260956515722299</v>
      </c>
      <c r="FM543" s="40">
        <v>93.224418331630901</v>
      </c>
      <c r="FN543" s="40">
        <v>92.521155537122695</v>
      </c>
      <c r="FO543" s="40">
        <v>90.478305202225599</v>
      </c>
      <c r="FP543" s="40">
        <v>86.763941594067006</v>
      </c>
      <c r="FQ543" s="40">
        <v>81.954463885876294</v>
      </c>
      <c r="FR543" s="40">
        <v>78.925340119531498</v>
      </c>
      <c r="FS543" s="40">
        <v>76.649461200094507</v>
      </c>
      <c r="FT543" s="40">
        <v>75.245526381699406</v>
      </c>
      <c r="FU543" s="40">
        <v>1.6474662995127402E-2</v>
      </c>
      <c r="FV543" s="40">
        <v>0</v>
      </c>
      <c r="FW543" s="40">
        <v>0</v>
      </c>
      <c r="FX543" s="41">
        <v>1</v>
      </c>
      <c r="FY543" s="22"/>
    </row>
    <row r="544" spans="1:182" x14ac:dyDescent="0.2">
      <c r="A544" t="s">
        <v>42</v>
      </c>
      <c r="B544" t="s">
        <v>58</v>
      </c>
      <c r="C544" t="s">
        <v>3</v>
      </c>
      <c r="D544" t="s">
        <v>79</v>
      </c>
      <c r="E544" t="s">
        <v>1</v>
      </c>
      <c r="F544" t="s">
        <v>77</v>
      </c>
      <c r="G544" s="35">
        <v>43704</v>
      </c>
      <c r="H544" s="40">
        <v>15132</v>
      </c>
      <c r="I544" s="40">
        <v>14.481645390724999</v>
      </c>
      <c r="J544" s="40">
        <v>12.7219102192336</v>
      </c>
      <c r="K544" s="40">
        <v>11.6120027410498</v>
      </c>
      <c r="L544" s="40">
        <v>10.8817401167317</v>
      </c>
      <c r="M544" s="40">
        <v>10.492742052712901</v>
      </c>
      <c r="N544" s="40">
        <v>10.681475447083701</v>
      </c>
      <c r="O544" s="40">
        <v>11.5298825181816</v>
      </c>
      <c r="P544" s="40">
        <v>12.3080447455435</v>
      </c>
      <c r="Q544" s="40">
        <v>12.890184548185999</v>
      </c>
      <c r="R544" s="40">
        <v>13.8368064535322</v>
      </c>
      <c r="S544" s="40">
        <v>15.302737704558901</v>
      </c>
      <c r="T544" s="40">
        <v>17.255670727974699</v>
      </c>
      <c r="U544" s="40">
        <v>19.608093146092799</v>
      </c>
      <c r="V544" s="40">
        <v>22.039665098899899</v>
      </c>
      <c r="W544" s="40">
        <v>24.2507445435009</v>
      </c>
      <c r="X544" s="40">
        <v>26.8044644111074</v>
      </c>
      <c r="Y544" s="40">
        <v>28.806281246088599</v>
      </c>
      <c r="Z544" s="40">
        <v>30.391950432328901</v>
      </c>
      <c r="AA544" s="40">
        <v>30.185498443795002</v>
      </c>
      <c r="AB544" s="40">
        <v>28.449236819080902</v>
      </c>
      <c r="AC544" s="40">
        <v>26.6402782534594</v>
      </c>
      <c r="AD544" s="40">
        <v>24.8704149313077</v>
      </c>
      <c r="AE544" s="40">
        <v>21.2438961624702</v>
      </c>
      <c r="AF544" s="40">
        <v>17.709517555891502</v>
      </c>
      <c r="AG544" s="40">
        <v>-0.40278609117518599</v>
      </c>
      <c r="AH544" s="40">
        <v>-0.26966705154711201</v>
      </c>
      <c r="AI544" s="40">
        <v>-0.17238046561178899</v>
      </c>
      <c r="AJ544" s="40">
        <v>-0.21381279101711501</v>
      </c>
      <c r="AK544" s="40">
        <v>-0.25200212221416501</v>
      </c>
      <c r="AL544" s="40">
        <v>-0.244595639706609</v>
      </c>
      <c r="AM544" s="40">
        <v>-0.33430171914135498</v>
      </c>
      <c r="AN544" s="40">
        <v>-0.32851176749681399</v>
      </c>
      <c r="AO544" s="40">
        <v>-0.109684763026879</v>
      </c>
      <c r="AP544" s="40">
        <v>-7.78269044500806E-2</v>
      </c>
      <c r="AQ544" s="40">
        <v>-2.9216570622413798E-2</v>
      </c>
      <c r="AR544" s="40">
        <v>-9.5503334276892102E-2</v>
      </c>
      <c r="AS544" s="40">
        <v>-3.16095037342848E-3</v>
      </c>
      <c r="AT544" s="40">
        <v>-0.13476625224289099</v>
      </c>
      <c r="AU544" s="40">
        <v>1.7892197033039099</v>
      </c>
      <c r="AV544" s="40">
        <v>2.1945795959651702</v>
      </c>
      <c r="AW544" s="40">
        <v>2.41030968829959</v>
      </c>
      <c r="AX544" s="40">
        <v>2.24302125566467</v>
      </c>
      <c r="AY544" s="40">
        <v>2.0716992172038502</v>
      </c>
      <c r="AZ544" s="40">
        <v>-0.21061642524679999</v>
      </c>
      <c r="BA544" s="40">
        <v>-1.1077423535801501</v>
      </c>
      <c r="BB544" s="40">
        <v>-0.78346078016135201</v>
      </c>
      <c r="BC544" s="40">
        <v>-0.47949630675150401</v>
      </c>
      <c r="BD544" s="40">
        <v>-0.26919299484054998</v>
      </c>
      <c r="BE544" s="40">
        <v>-0.31698037745744401</v>
      </c>
      <c r="BF544" s="40">
        <v>-0.17935320041435701</v>
      </c>
      <c r="BG544" s="40">
        <v>-8.4417402788704493E-2</v>
      </c>
      <c r="BH544" s="40">
        <v>-0.116702635584123</v>
      </c>
      <c r="BI544" s="40">
        <v>-0.161510299645757</v>
      </c>
      <c r="BJ544" s="40">
        <v>-0.16460481968236901</v>
      </c>
      <c r="BK544" s="40">
        <v>-0.22753586841727799</v>
      </c>
      <c r="BL544" s="40">
        <v>-0.22368684689931401</v>
      </c>
      <c r="BM544" s="40">
        <v>-3.6782414709840797E-2</v>
      </c>
      <c r="BN544" s="40">
        <v>-2.8419036648679199E-2</v>
      </c>
      <c r="BO544" s="40">
        <v>8.2884230173384307E-3</v>
      </c>
      <c r="BP544" s="40">
        <v>-6.4204801275143497E-2</v>
      </c>
      <c r="BQ544" s="40">
        <v>2.7365074214996801E-2</v>
      </c>
      <c r="BR544" s="40">
        <v>-4.4226904703093498E-2</v>
      </c>
      <c r="BS544" s="40">
        <v>1.9268016044306799</v>
      </c>
      <c r="BT544" s="40">
        <v>2.3487704752869401</v>
      </c>
      <c r="BU544" s="40">
        <v>2.5706854545223301</v>
      </c>
      <c r="BV544" s="40">
        <v>2.4103661081001002</v>
      </c>
      <c r="BW544" s="40">
        <v>2.2503408515849799</v>
      </c>
      <c r="BX544" s="40">
        <v>-0.102504417833469</v>
      </c>
      <c r="BY544" s="40">
        <v>-0.99422998201618895</v>
      </c>
      <c r="BZ544" s="40">
        <v>-0.647918115600992</v>
      </c>
      <c r="CA544" s="40">
        <v>-0.34057469500000398</v>
      </c>
      <c r="CB544" s="40">
        <v>-0.17264263535492899</v>
      </c>
      <c r="CC544" s="40">
        <v>-0.25755160152390999</v>
      </c>
      <c r="CD544" s="40">
        <v>-0.116802102240189</v>
      </c>
      <c r="CE544" s="40">
        <v>-2.3494453436678098E-2</v>
      </c>
      <c r="CF544" s="40">
        <v>-4.9444437754989697E-2</v>
      </c>
      <c r="CG544" s="40">
        <v>-9.8835938997405004E-2</v>
      </c>
      <c r="CH544" s="40">
        <v>-0.109203421407218</v>
      </c>
      <c r="CI544" s="40">
        <v>-0.15359016544339299</v>
      </c>
      <c r="CJ544" s="40">
        <v>-0.15108542621849899</v>
      </c>
      <c r="CK544" s="40">
        <v>1.37095296543007E-2</v>
      </c>
      <c r="CL544" s="40">
        <v>5.8007020808643998E-3</v>
      </c>
      <c r="CM544" s="40">
        <v>3.4264267361892697E-2</v>
      </c>
      <c r="CN544" s="40">
        <v>-4.2527532661915501E-2</v>
      </c>
      <c r="CO544" s="40">
        <v>4.8507305854426301E-2</v>
      </c>
      <c r="CP544" s="40">
        <v>1.84803715956691E-2</v>
      </c>
      <c r="CQ544" s="40">
        <v>2.0220904100394699</v>
      </c>
      <c r="CR544" s="40">
        <v>2.4555626085981301</v>
      </c>
      <c r="CS544" s="40">
        <v>2.6817612216603099</v>
      </c>
      <c r="CT544" s="40">
        <v>2.52626864311928</v>
      </c>
      <c r="CU544" s="40">
        <v>2.3740675033667</v>
      </c>
      <c r="CV544" s="40">
        <v>-2.7626370837365102E-2</v>
      </c>
      <c r="CW544" s="40">
        <v>-0.91561165926032295</v>
      </c>
      <c r="CX544" s="40">
        <v>-0.55404167902604295</v>
      </c>
      <c r="CY544" s="40">
        <v>-0.244358009893657</v>
      </c>
      <c r="CZ544" s="40">
        <v>-0.105772150493655</v>
      </c>
      <c r="DA544" s="40">
        <v>-0.198122825590376</v>
      </c>
      <c r="DB544" s="40">
        <v>-5.4251004066021E-2</v>
      </c>
      <c r="DC544" s="40">
        <v>3.7428495915348199E-2</v>
      </c>
      <c r="DD544" s="40">
        <v>1.7813760074144001E-2</v>
      </c>
      <c r="DE544" s="40">
        <v>-3.6161578349052897E-2</v>
      </c>
      <c r="DF544" s="40">
        <v>-5.38020231320675E-2</v>
      </c>
      <c r="DG544" s="40">
        <v>-7.9644462469508806E-2</v>
      </c>
      <c r="DH544" s="40">
        <v>-7.8484005537683504E-2</v>
      </c>
      <c r="DI544" s="40">
        <v>6.4201474018442298E-2</v>
      </c>
      <c r="DJ544" s="40">
        <v>4.0020440810408002E-2</v>
      </c>
      <c r="DK544" s="40">
        <v>6.0240111706446997E-2</v>
      </c>
      <c r="DL544" s="40">
        <v>-2.0850264048687402E-2</v>
      </c>
      <c r="DM544" s="40">
        <v>6.9649537493855704E-2</v>
      </c>
      <c r="DN544" s="40">
        <v>8.11876478944316E-2</v>
      </c>
      <c r="DO544" s="40">
        <v>2.11737921564825</v>
      </c>
      <c r="DP544" s="40">
        <v>2.56235474190933</v>
      </c>
      <c r="DQ544" s="40">
        <v>2.7928369887982898</v>
      </c>
      <c r="DR544" s="40">
        <v>2.64217117813845</v>
      </c>
      <c r="DS544" s="40">
        <v>2.49779415514841</v>
      </c>
      <c r="DT544" s="40">
        <v>4.7251676158739299E-2</v>
      </c>
      <c r="DU544" s="40">
        <v>-0.83699333650445695</v>
      </c>
      <c r="DV544" s="40">
        <v>-0.46016524245109403</v>
      </c>
      <c r="DW544" s="40">
        <v>-0.14814132478731101</v>
      </c>
      <c r="DX544" s="40">
        <v>-3.8901665632380102E-2</v>
      </c>
      <c r="DY544" s="40">
        <v>-0.112317111872634</v>
      </c>
      <c r="DZ544" s="40">
        <v>3.6062847066734099E-2</v>
      </c>
      <c r="EA544" s="40">
        <v>0.125391558738433</v>
      </c>
      <c r="EB544" s="40">
        <v>0.114923915507136</v>
      </c>
      <c r="EC544" s="40">
        <v>5.4330244219354902E-2</v>
      </c>
      <c r="ED544" s="40">
        <v>2.6188796892172499E-2</v>
      </c>
      <c r="EE544" s="40">
        <v>2.71213882545682E-2</v>
      </c>
      <c r="EF544" s="40">
        <v>2.6340915059817501E-2</v>
      </c>
      <c r="EG544" s="40">
        <v>0.13710382233547999</v>
      </c>
      <c r="EH544" s="40">
        <v>8.9428308611809407E-2</v>
      </c>
      <c r="EI544" s="40">
        <v>9.7745105346199193E-2</v>
      </c>
      <c r="EJ544" s="40">
        <v>1.04482689530612E-2</v>
      </c>
      <c r="EK544" s="40">
        <v>0.100175562082281</v>
      </c>
      <c r="EL544" s="40">
        <v>0.17172699543422901</v>
      </c>
      <c r="EM544" s="40">
        <v>2.2549611167750201</v>
      </c>
      <c r="EN544" s="40">
        <v>2.7165456212310901</v>
      </c>
      <c r="EO544" s="40">
        <v>2.9532127550210299</v>
      </c>
      <c r="EP544" s="40">
        <v>2.8095160305738802</v>
      </c>
      <c r="EQ544" s="40">
        <v>2.6764357895295499</v>
      </c>
      <c r="ER544" s="40">
        <v>0.15536368357207</v>
      </c>
      <c r="ES544" s="40">
        <v>-0.72348096494049197</v>
      </c>
      <c r="ET544" s="40">
        <v>-0.32462257789073401</v>
      </c>
      <c r="EU544" s="40">
        <v>-9.2197130358104406E-3</v>
      </c>
      <c r="EV544" s="40">
        <v>5.7648693853240798E-2</v>
      </c>
      <c r="EW544" s="40">
        <v>73.038804648418804</v>
      </c>
      <c r="EX544" s="40">
        <v>72.023782133907304</v>
      </c>
      <c r="EY544" s="40">
        <v>71.360242237482595</v>
      </c>
      <c r="EZ544" s="40">
        <v>70.402410644227402</v>
      </c>
      <c r="FA544" s="40">
        <v>69.4640621853314</v>
      </c>
      <c r="FB544" s="40">
        <v>68.927999104655498</v>
      </c>
      <c r="FC544" s="40">
        <v>67.538318884131797</v>
      </c>
      <c r="FD544" s="40">
        <v>68.252049720048106</v>
      </c>
      <c r="FE544" s="40">
        <v>71.256638719893601</v>
      </c>
      <c r="FF544" s="40">
        <v>75.218245583721199</v>
      </c>
      <c r="FG544" s="40">
        <v>80.261905194692204</v>
      </c>
      <c r="FH544" s="40">
        <v>84.548256417618205</v>
      </c>
      <c r="FI544" s="40">
        <v>88.206243939187104</v>
      </c>
      <c r="FJ544" s="40">
        <v>90.036908105364006</v>
      </c>
      <c r="FK544" s="40">
        <v>91.653680678180805</v>
      </c>
      <c r="FL544" s="40">
        <v>92.543781972988299</v>
      </c>
      <c r="FM544" s="40">
        <v>92.423161762517594</v>
      </c>
      <c r="FN544" s="40">
        <v>91.767960066896293</v>
      </c>
      <c r="FO544" s="40">
        <v>89.698393323296401</v>
      </c>
      <c r="FP544" s="40">
        <v>85.960339692435596</v>
      </c>
      <c r="FQ544" s="40">
        <v>81.240102989182105</v>
      </c>
      <c r="FR544" s="40">
        <v>78.320193274375498</v>
      </c>
      <c r="FS544" s="40">
        <v>76.122741825237696</v>
      </c>
      <c r="FT544" s="40">
        <v>74.718665581418307</v>
      </c>
      <c r="FU544" s="40">
        <v>1.39324504341034E-2</v>
      </c>
      <c r="FV544" s="40">
        <v>0</v>
      </c>
      <c r="FW544" s="40">
        <v>0</v>
      </c>
      <c r="FX544" s="41">
        <v>1</v>
      </c>
      <c r="FY544" s="22"/>
    </row>
    <row r="545" spans="1:181" x14ac:dyDescent="0.2">
      <c r="A545" t="s">
        <v>42</v>
      </c>
      <c r="B545" t="s">
        <v>58</v>
      </c>
      <c r="C545" t="s">
        <v>3</v>
      </c>
      <c r="D545" t="s">
        <v>79</v>
      </c>
      <c r="E545" t="s">
        <v>1</v>
      </c>
      <c r="F545" t="s">
        <v>78</v>
      </c>
      <c r="G545" s="35">
        <v>43704</v>
      </c>
      <c r="H545" s="40">
        <v>3346</v>
      </c>
      <c r="I545" s="40">
        <v>2.9478182067538401</v>
      </c>
      <c r="J545" s="40">
        <v>2.5639451681812502</v>
      </c>
      <c r="K545" s="40">
        <v>2.3499560347430699</v>
      </c>
      <c r="L545" s="40">
        <v>2.1927698006771998</v>
      </c>
      <c r="M545" s="40">
        <v>2.1060894875634202</v>
      </c>
      <c r="N545" s="40">
        <v>2.1599424962362499</v>
      </c>
      <c r="O545" s="40">
        <v>2.35402971317734</v>
      </c>
      <c r="P545" s="40">
        <v>2.5654756938903298</v>
      </c>
      <c r="Q545" s="40">
        <v>2.8139764700739698</v>
      </c>
      <c r="R545" s="40">
        <v>3.05073227775119</v>
      </c>
      <c r="S545" s="40">
        <v>3.4488182136039902</v>
      </c>
      <c r="T545" s="40">
        <v>4.01612767823746</v>
      </c>
      <c r="U545" s="40">
        <v>4.6673808818881204</v>
      </c>
      <c r="V545" s="40">
        <v>5.3627971346764101</v>
      </c>
      <c r="W545" s="40">
        <v>6.0411489695670699</v>
      </c>
      <c r="X545" s="40">
        <v>6.80395545333612</v>
      </c>
      <c r="Y545" s="40">
        <v>7.4166953505663704</v>
      </c>
      <c r="Z545" s="40">
        <v>7.7475544785077304</v>
      </c>
      <c r="AA545" s="40">
        <v>7.5871650839550897</v>
      </c>
      <c r="AB545" s="40">
        <v>7.0192323643683601</v>
      </c>
      <c r="AC545" s="40">
        <v>6.2926491397545199</v>
      </c>
      <c r="AD545" s="40">
        <v>5.6039392946147801</v>
      </c>
      <c r="AE545" s="40">
        <v>4.6065234688299403</v>
      </c>
      <c r="AF545" s="40">
        <v>3.7535307380609702</v>
      </c>
      <c r="AG545" s="40">
        <v>-0.189568139086216</v>
      </c>
      <c r="AH545" s="40">
        <v>-0.1048877022639</v>
      </c>
      <c r="AI545" s="40">
        <v>-7.7061779162352503E-2</v>
      </c>
      <c r="AJ545" s="40">
        <v>-5.0168752602826501E-2</v>
      </c>
      <c r="AK545" s="40">
        <v>-5.2788805699705003E-2</v>
      </c>
      <c r="AL545" s="40">
        <v>-4.1162181068581001E-2</v>
      </c>
      <c r="AM545" s="40">
        <v>-4.4034414551850802E-2</v>
      </c>
      <c r="AN545" s="40">
        <v>-7.0099192315864797E-2</v>
      </c>
      <c r="AO545" s="40">
        <v>-8.8157069204809604E-2</v>
      </c>
      <c r="AP545" s="40">
        <v>-0.11599774745846</v>
      </c>
      <c r="AQ545" s="40">
        <v>-6.02365210738251E-2</v>
      </c>
      <c r="AR545" s="40">
        <v>-2.9346485750530501E-2</v>
      </c>
      <c r="AS545" s="40">
        <v>-3.5373863596827301E-2</v>
      </c>
      <c r="AT545" s="40">
        <v>-9.3480546501442205E-2</v>
      </c>
      <c r="AU545" s="40">
        <v>1.2120248281686701</v>
      </c>
      <c r="AV545" s="40">
        <v>1.55686143828179</v>
      </c>
      <c r="AW545" s="40">
        <v>1.68460443516782</v>
      </c>
      <c r="AX545" s="40">
        <v>1.58894545907425</v>
      </c>
      <c r="AY545" s="40">
        <v>0.85522309116392603</v>
      </c>
      <c r="AZ545" s="40">
        <v>-0.89795659362318603</v>
      </c>
      <c r="BA545" s="40">
        <v>-0.83607672612848105</v>
      </c>
      <c r="BB545" s="40">
        <v>-0.55137765573026598</v>
      </c>
      <c r="BC545" s="40">
        <v>-0.31391732489727397</v>
      </c>
      <c r="BD545" s="40">
        <v>-0.12426566241381901</v>
      </c>
      <c r="BE545" s="40">
        <v>-0.16236847016162001</v>
      </c>
      <c r="BF545" s="40">
        <v>-8.3075146283679499E-2</v>
      </c>
      <c r="BG545" s="40">
        <v>-6.10511032394183E-2</v>
      </c>
      <c r="BH545" s="40">
        <v>-3.4696861566203802E-2</v>
      </c>
      <c r="BI545" s="40">
        <v>-3.6851823387888803E-2</v>
      </c>
      <c r="BJ545" s="40">
        <v>-2.6513914419081901E-2</v>
      </c>
      <c r="BK545" s="40">
        <v>-2.3945718772300201E-2</v>
      </c>
      <c r="BL545" s="40">
        <v>-4.3300739804256097E-2</v>
      </c>
      <c r="BM545" s="40">
        <v>-6.5899629698574894E-2</v>
      </c>
      <c r="BN545" s="40">
        <v>-9.1508340772419594E-2</v>
      </c>
      <c r="BO545" s="40">
        <v>-3.5918973601388397E-2</v>
      </c>
      <c r="BP545" s="40">
        <v>-1.12176851299387E-2</v>
      </c>
      <c r="BQ545" s="40">
        <v>-1.7145242223308699E-2</v>
      </c>
      <c r="BR545" s="40">
        <v>-5.7455300879955297E-2</v>
      </c>
      <c r="BS545" s="40">
        <v>1.26452631673257</v>
      </c>
      <c r="BT545" s="40">
        <v>1.62494532320989</v>
      </c>
      <c r="BU545" s="40">
        <v>1.76258004456855</v>
      </c>
      <c r="BV545" s="40">
        <v>1.6773167167788601</v>
      </c>
      <c r="BW545" s="40">
        <v>0.94038208909105303</v>
      </c>
      <c r="BX545" s="40">
        <v>-0.83899105902999704</v>
      </c>
      <c r="BY545" s="40">
        <v>-0.77618660821138896</v>
      </c>
      <c r="BZ545" s="40">
        <v>-0.50064720229090798</v>
      </c>
      <c r="CA545" s="40">
        <v>-0.26673842114275798</v>
      </c>
      <c r="CB545" s="40">
        <v>-8.6688612877139803E-2</v>
      </c>
      <c r="CC545" s="40">
        <v>-0.14353006232198001</v>
      </c>
      <c r="CD545" s="40">
        <v>-6.7967836458714403E-2</v>
      </c>
      <c r="CE545" s="40">
        <v>-4.99621578680364E-2</v>
      </c>
      <c r="CF545" s="40">
        <v>-2.3981076965796901E-2</v>
      </c>
      <c r="CG545" s="40">
        <v>-2.5813917987076499E-2</v>
      </c>
      <c r="CH545" s="40">
        <v>-1.6368569560214499E-2</v>
      </c>
      <c r="CI545" s="40">
        <v>-1.0032349270975301E-2</v>
      </c>
      <c r="CJ545" s="40">
        <v>-2.47402132300386E-2</v>
      </c>
      <c r="CK545" s="40">
        <v>-5.0484194898727699E-2</v>
      </c>
      <c r="CL545" s="40">
        <v>-7.4547052303014102E-2</v>
      </c>
      <c r="CM545" s="40">
        <v>-1.9076714299794899E-2</v>
      </c>
      <c r="CN545" s="40">
        <v>1.33826695466109E-3</v>
      </c>
      <c r="CO545" s="40">
        <v>-4.5201545893126596E-3</v>
      </c>
      <c r="CP545" s="40">
        <v>-3.2504325505139597E-2</v>
      </c>
      <c r="CQ545" s="40">
        <v>1.30088868777821</v>
      </c>
      <c r="CR545" s="40">
        <v>1.6721000145092</v>
      </c>
      <c r="CS545" s="40">
        <v>1.8165857141047299</v>
      </c>
      <c r="CT545" s="40">
        <v>1.73852238066236</v>
      </c>
      <c r="CU545" s="40">
        <v>0.99936295163807798</v>
      </c>
      <c r="CV545" s="40">
        <v>-0.79815170939569502</v>
      </c>
      <c r="CW545" s="40">
        <v>-0.73470689498348196</v>
      </c>
      <c r="CX545" s="40">
        <v>-0.46551144477746897</v>
      </c>
      <c r="CY545" s="40">
        <v>-0.23406245612206</v>
      </c>
      <c r="CZ545" s="40">
        <v>-6.0662862837875697E-2</v>
      </c>
      <c r="DA545" s="40">
        <v>-0.124691654482341</v>
      </c>
      <c r="DB545" s="40">
        <v>-5.2860526633749398E-2</v>
      </c>
      <c r="DC545" s="40">
        <v>-3.8873212496654402E-2</v>
      </c>
      <c r="DD545" s="40">
        <v>-1.3265292365389999E-2</v>
      </c>
      <c r="DE545" s="40">
        <v>-1.47760125862642E-2</v>
      </c>
      <c r="DF545" s="40">
        <v>-6.2232247013470502E-3</v>
      </c>
      <c r="DG545" s="40">
        <v>3.8810202303495799E-3</v>
      </c>
      <c r="DH545" s="40">
        <v>-6.1796866558212196E-3</v>
      </c>
      <c r="DI545" s="40">
        <v>-3.5068760098880498E-2</v>
      </c>
      <c r="DJ545" s="40">
        <v>-5.75857638336085E-2</v>
      </c>
      <c r="DK545" s="40">
        <v>-2.2344549982013201E-3</v>
      </c>
      <c r="DL545" s="40">
        <v>1.3894219039260899E-2</v>
      </c>
      <c r="DM545" s="40">
        <v>8.1049330446833507E-3</v>
      </c>
      <c r="DN545" s="40">
        <v>-7.5533501303238996E-3</v>
      </c>
      <c r="DO545" s="40">
        <v>1.33725105882386</v>
      </c>
      <c r="DP545" s="40">
        <v>1.7192547058084999</v>
      </c>
      <c r="DQ545" s="40">
        <v>1.87059138364091</v>
      </c>
      <c r="DR545" s="40">
        <v>1.7997280445458601</v>
      </c>
      <c r="DS545" s="40">
        <v>1.0583438141851</v>
      </c>
      <c r="DT545" s="40">
        <v>-0.75731235976139399</v>
      </c>
      <c r="DU545" s="40">
        <v>-0.69322718175557496</v>
      </c>
      <c r="DV545" s="40">
        <v>-0.43037568726403003</v>
      </c>
      <c r="DW545" s="40">
        <v>-0.201386491101363</v>
      </c>
      <c r="DX545" s="40">
        <v>-3.4637112798611501E-2</v>
      </c>
      <c r="DY545" s="40">
        <v>-9.7491985557744396E-2</v>
      </c>
      <c r="DZ545" s="40">
        <v>-3.1047970653528999E-2</v>
      </c>
      <c r="EA545" s="40">
        <v>-2.2862536573720098E-2</v>
      </c>
      <c r="EB545" s="40">
        <v>2.20659867123262E-3</v>
      </c>
      <c r="EC545" s="40">
        <v>1.16096972555197E-3</v>
      </c>
      <c r="ED545" s="40">
        <v>8.4250419481520997E-3</v>
      </c>
      <c r="EE545" s="40">
        <v>2.3969716009900201E-2</v>
      </c>
      <c r="EF545" s="40">
        <v>2.0618765855787501E-2</v>
      </c>
      <c r="EG545" s="40">
        <v>-1.28113205926458E-2</v>
      </c>
      <c r="EH545" s="40">
        <v>-3.3096357147568603E-2</v>
      </c>
      <c r="EI545" s="40">
        <v>2.20830924742354E-2</v>
      </c>
      <c r="EJ545" s="40">
        <v>3.20230196598527E-2</v>
      </c>
      <c r="EK545" s="40">
        <v>2.6333554418201999E-2</v>
      </c>
      <c r="EL545" s="40">
        <v>2.8471895491163E-2</v>
      </c>
      <c r="EM545" s="40">
        <v>1.3897525473877601</v>
      </c>
      <c r="EN545" s="40">
        <v>1.7873385907366</v>
      </c>
      <c r="EO545" s="40">
        <v>1.9485669930416301</v>
      </c>
      <c r="EP545" s="40">
        <v>1.8880993022504799</v>
      </c>
      <c r="EQ545" s="40">
        <v>1.1435028121122299</v>
      </c>
      <c r="ER545" s="40">
        <v>-0.69834682516820501</v>
      </c>
      <c r="ES545" s="40">
        <v>-0.63333706383848298</v>
      </c>
      <c r="ET545" s="40">
        <v>-0.37964523382467302</v>
      </c>
      <c r="EU545" s="40">
        <v>-0.154207587346847</v>
      </c>
      <c r="EV545" s="40">
        <v>2.93993673806773E-3</v>
      </c>
      <c r="EW545" s="40">
        <v>75.861415161255096</v>
      </c>
      <c r="EX545" s="40">
        <v>74.708335570661404</v>
      </c>
      <c r="EY545" s="40">
        <v>74.146852352627207</v>
      </c>
      <c r="EZ545" s="40">
        <v>73.163873866688903</v>
      </c>
      <c r="FA545" s="40">
        <v>71.978172860144696</v>
      </c>
      <c r="FB545" s="40">
        <v>71.263486869971501</v>
      </c>
      <c r="FC545" s="40">
        <v>69.721380736141001</v>
      </c>
      <c r="FD545" s="40">
        <v>70.826807464926105</v>
      </c>
      <c r="FE545" s="40">
        <v>74.383434994681295</v>
      </c>
      <c r="FF545" s="40">
        <v>78.708624698974802</v>
      </c>
      <c r="FG545" s="40">
        <v>83.584995234260901</v>
      </c>
      <c r="FH545" s="40">
        <v>87.474567945869694</v>
      </c>
      <c r="FI545" s="40">
        <v>91.034058715422105</v>
      </c>
      <c r="FJ545" s="40">
        <v>93.574773020778096</v>
      </c>
      <c r="FK545" s="40">
        <v>95.631934304743297</v>
      </c>
      <c r="FL545" s="40">
        <v>96.8166048253361</v>
      </c>
      <c r="FM545" s="40">
        <v>97.154128529652994</v>
      </c>
      <c r="FN545" s="40">
        <v>96.217870962928401</v>
      </c>
      <c r="FO545" s="40">
        <v>94.348940560528803</v>
      </c>
      <c r="FP545" s="40">
        <v>90.723782157218693</v>
      </c>
      <c r="FQ545" s="40">
        <v>85.428771691379396</v>
      </c>
      <c r="FR545" s="40">
        <v>81.855083421389807</v>
      </c>
      <c r="FS545" s="40">
        <v>79.196470205760704</v>
      </c>
      <c r="FT545" s="40">
        <v>77.794214785410304</v>
      </c>
      <c r="FU545" s="40">
        <v>2.9374533106973501E-2</v>
      </c>
      <c r="FV545" s="40">
        <v>0</v>
      </c>
      <c r="FW545" s="40">
        <v>0</v>
      </c>
      <c r="FX545" s="41">
        <v>1</v>
      </c>
      <c r="FY545" s="22"/>
    </row>
    <row r="546" spans="1:181" x14ac:dyDescent="0.2">
      <c r="A546" t="s">
        <v>42</v>
      </c>
      <c r="B546" t="s">
        <v>58</v>
      </c>
      <c r="C546" t="s">
        <v>3</v>
      </c>
      <c r="D546" t="s">
        <v>79</v>
      </c>
      <c r="E546" t="s">
        <v>77</v>
      </c>
      <c r="F546" t="s">
        <v>1</v>
      </c>
      <c r="G546" s="35">
        <v>43704</v>
      </c>
      <c r="H546" s="40">
        <v>12129</v>
      </c>
      <c r="I546" s="40">
        <v>10.996259249344</v>
      </c>
      <c r="J546" s="40">
        <v>9.7251624391882405</v>
      </c>
      <c r="K546" s="40">
        <v>8.9447466289564304</v>
      </c>
      <c r="L546" s="40">
        <v>8.44138143700577</v>
      </c>
      <c r="M546" s="40">
        <v>8.2075218377609502</v>
      </c>
      <c r="N546" s="40">
        <v>8.5417308730021997</v>
      </c>
      <c r="O546" s="40">
        <v>9.3921738916723196</v>
      </c>
      <c r="P546" s="40">
        <v>10.0184391315635</v>
      </c>
      <c r="Q546" s="40">
        <v>10.5065009041606</v>
      </c>
      <c r="R546" s="40">
        <v>11.055682122814</v>
      </c>
      <c r="S546" s="40">
        <v>12.0073614235428</v>
      </c>
      <c r="T546" s="40">
        <v>13.388350363027</v>
      </c>
      <c r="U546" s="40">
        <v>15.0691604806158</v>
      </c>
      <c r="V546" s="40">
        <v>16.8931532519792</v>
      </c>
      <c r="W546" s="40">
        <v>18.626839091195698</v>
      </c>
      <c r="X546" s="40">
        <v>20.7118687436671</v>
      </c>
      <c r="Y546" s="40">
        <v>22.471985505209599</v>
      </c>
      <c r="Z546" s="40">
        <v>23.969006846348101</v>
      </c>
      <c r="AA546" s="40">
        <v>23.836750287847501</v>
      </c>
      <c r="AB546" s="40">
        <v>22.386805378894099</v>
      </c>
      <c r="AC546" s="40">
        <v>20.859543833615501</v>
      </c>
      <c r="AD546" s="40">
        <v>19.2167681560517</v>
      </c>
      <c r="AE546" s="40">
        <v>16.215226888859998</v>
      </c>
      <c r="AF546" s="40">
        <v>13.4689499989853</v>
      </c>
      <c r="AG546" s="40">
        <v>-0.39773932463956402</v>
      </c>
      <c r="AH546" s="40">
        <v>-0.26349856116766002</v>
      </c>
      <c r="AI546" s="40">
        <v>-0.185661330802535</v>
      </c>
      <c r="AJ546" s="40">
        <v>-0.19279356919196</v>
      </c>
      <c r="AK546" s="40">
        <v>-0.21063680810042301</v>
      </c>
      <c r="AL546" s="40">
        <v>-0.176369642658081</v>
      </c>
      <c r="AM546" s="40">
        <v>-0.26732089035534801</v>
      </c>
      <c r="AN546" s="40">
        <v>-0.16916933448906901</v>
      </c>
      <c r="AO546" s="40">
        <v>-0.13400121343859001</v>
      </c>
      <c r="AP546" s="40">
        <v>-0.16220329907872599</v>
      </c>
      <c r="AQ546" s="40">
        <v>-8.6655038309429805E-2</v>
      </c>
      <c r="AR546" s="40">
        <v>-7.9620110860688903E-2</v>
      </c>
      <c r="AS546" s="40">
        <v>-1.59590513761397E-3</v>
      </c>
      <c r="AT546" s="40">
        <v>-0.113763636021926</v>
      </c>
      <c r="AU546" s="40">
        <v>2.20135254751975</v>
      </c>
      <c r="AV546" s="40">
        <v>2.7553144205964202</v>
      </c>
      <c r="AW546" s="40">
        <v>2.98731036360084</v>
      </c>
      <c r="AX546" s="40">
        <v>2.7967517424430599</v>
      </c>
      <c r="AY546" s="40">
        <v>2.2775439016868599</v>
      </c>
      <c r="AZ546" s="40">
        <v>-0.69575724012866602</v>
      </c>
      <c r="BA546" s="40">
        <v>-1.3261626508053199</v>
      </c>
      <c r="BB546" s="40">
        <v>-0.87600327964916802</v>
      </c>
      <c r="BC546" s="40">
        <v>-0.60059837236915103</v>
      </c>
      <c r="BD546" s="40">
        <v>-0.38796624912862498</v>
      </c>
      <c r="BE546" s="40">
        <v>-0.33180761786899199</v>
      </c>
      <c r="BF546" s="40">
        <v>-0.18643670009048899</v>
      </c>
      <c r="BG546" s="40">
        <v>-0.113349088109436</v>
      </c>
      <c r="BH546" s="40">
        <v>-0.119685111060615</v>
      </c>
      <c r="BI546" s="40">
        <v>-0.141904635667293</v>
      </c>
      <c r="BJ546" s="40">
        <v>-0.12603310081878499</v>
      </c>
      <c r="BK546" s="40">
        <v>-0.19210544109429101</v>
      </c>
      <c r="BL546" s="40">
        <v>-0.105438019568233</v>
      </c>
      <c r="BM546" s="40">
        <v>-6.9589712441626803E-2</v>
      </c>
      <c r="BN546" s="40">
        <v>-0.111398918249979</v>
      </c>
      <c r="BO546" s="40">
        <v>-5.1386621386116403E-2</v>
      </c>
      <c r="BP546" s="40">
        <v>-5.4624133888020301E-2</v>
      </c>
      <c r="BQ546" s="40">
        <v>2.2717008911905801E-2</v>
      </c>
      <c r="BR546" s="40">
        <v>-1.94913714483828E-2</v>
      </c>
      <c r="BS546" s="40">
        <v>2.33446321511755</v>
      </c>
      <c r="BT546" s="40">
        <v>2.9404182903540299</v>
      </c>
      <c r="BU546" s="40">
        <v>3.18854189815662</v>
      </c>
      <c r="BV546" s="40">
        <v>3.0092230016075798</v>
      </c>
      <c r="BW546" s="40">
        <v>2.48914165576983</v>
      </c>
      <c r="BX546" s="40">
        <v>-0.57764391852533903</v>
      </c>
      <c r="BY546" s="40">
        <v>-1.2129719635841401</v>
      </c>
      <c r="BZ546" s="40">
        <v>-0.76222930370070996</v>
      </c>
      <c r="CA546" s="40">
        <v>-0.45124627390258598</v>
      </c>
      <c r="CB546" s="40">
        <v>-0.27629306973880502</v>
      </c>
      <c r="CC546" s="40">
        <v>-0.28614351860547599</v>
      </c>
      <c r="CD546" s="40">
        <v>-0.13306388985967799</v>
      </c>
      <c r="CE546" s="40">
        <v>-6.3265849102813895E-2</v>
      </c>
      <c r="CF546" s="40">
        <v>-6.9050415666950998E-2</v>
      </c>
      <c r="CG546" s="40">
        <v>-9.4300942416863501E-2</v>
      </c>
      <c r="CH546" s="40">
        <v>-9.1170165279588503E-2</v>
      </c>
      <c r="CI546" s="40">
        <v>-0.14001145006265101</v>
      </c>
      <c r="CJ546" s="40">
        <v>-6.1297904996856903E-2</v>
      </c>
      <c r="CK546" s="40">
        <v>-2.49785030659548E-2</v>
      </c>
      <c r="CL546" s="40">
        <v>-7.6211958851851003E-2</v>
      </c>
      <c r="CM546" s="40">
        <v>-2.6959823262151E-2</v>
      </c>
      <c r="CN546" s="40">
        <v>-3.73119963812455E-2</v>
      </c>
      <c r="CO546" s="40">
        <v>3.9556059118901803E-2</v>
      </c>
      <c r="CP546" s="40">
        <v>4.5801311816479097E-2</v>
      </c>
      <c r="CQ546" s="40">
        <v>2.4266552580047498</v>
      </c>
      <c r="CR546" s="40">
        <v>3.0686206666717801</v>
      </c>
      <c r="CS546" s="40">
        <v>3.32791424598437</v>
      </c>
      <c r="CT546" s="40">
        <v>3.1563799484601001</v>
      </c>
      <c r="CU546" s="40">
        <v>2.63569361566381</v>
      </c>
      <c r="CV546" s="40">
        <v>-0.49583899178794599</v>
      </c>
      <c r="CW546" s="40">
        <v>-1.1345764384241499</v>
      </c>
      <c r="CX546" s="40">
        <v>-0.68342979454506003</v>
      </c>
      <c r="CY546" s="40">
        <v>-0.34780546547146401</v>
      </c>
      <c r="CZ546" s="40">
        <v>-0.19894856588007601</v>
      </c>
      <c r="DA546" s="40">
        <v>-0.24047941934196099</v>
      </c>
      <c r="DB546" s="40">
        <v>-7.9691079628867997E-2</v>
      </c>
      <c r="DC546" s="40">
        <v>-1.3182610096191301E-2</v>
      </c>
      <c r="DD546" s="40">
        <v>-1.8415720273286602E-2</v>
      </c>
      <c r="DE546" s="40">
        <v>-4.6697249166434501E-2</v>
      </c>
      <c r="DF546" s="40">
        <v>-5.6307229740391603E-2</v>
      </c>
      <c r="DG546" s="40">
        <v>-8.7917459031011794E-2</v>
      </c>
      <c r="DH546" s="40">
        <v>-1.7157790425480698E-2</v>
      </c>
      <c r="DI546" s="40">
        <v>1.9632706309717099E-2</v>
      </c>
      <c r="DJ546" s="40">
        <v>-4.1024999453723503E-2</v>
      </c>
      <c r="DK546" s="40">
        <v>-2.5330251381855801E-3</v>
      </c>
      <c r="DL546" s="40">
        <v>-1.99998588744707E-2</v>
      </c>
      <c r="DM546" s="40">
        <v>5.6395109325897801E-2</v>
      </c>
      <c r="DN546" s="40">
        <v>0.111093995081341</v>
      </c>
      <c r="DO546" s="40">
        <v>2.5188473008919599</v>
      </c>
      <c r="DP546" s="40">
        <v>3.1968230429895299</v>
      </c>
      <c r="DQ546" s="40">
        <v>3.46728659381212</v>
      </c>
      <c r="DR546" s="40">
        <v>3.3035368953126198</v>
      </c>
      <c r="DS546" s="40">
        <v>2.7822455755577802</v>
      </c>
      <c r="DT546" s="40">
        <v>-0.41403406505055301</v>
      </c>
      <c r="DU546" s="40">
        <v>-1.05618091326416</v>
      </c>
      <c r="DV546" s="40">
        <v>-0.60463028538941099</v>
      </c>
      <c r="DW546" s="40">
        <v>-0.24436465704034299</v>
      </c>
      <c r="DX546" s="40">
        <v>-0.12160406202134701</v>
      </c>
      <c r="DY546" s="40">
        <v>-0.17454771257138901</v>
      </c>
      <c r="DZ546" s="40">
        <v>-2.6292185516973801E-3</v>
      </c>
      <c r="EA546" s="40">
        <v>5.9129632596907497E-2</v>
      </c>
      <c r="EB546" s="40">
        <v>5.4692737858058102E-2</v>
      </c>
      <c r="EC546" s="40">
        <v>2.2034923266695799E-2</v>
      </c>
      <c r="ED546" s="40">
        <v>-5.9706879010965799E-3</v>
      </c>
      <c r="EE546" s="40">
        <v>-1.27020097699546E-2</v>
      </c>
      <c r="EF546" s="40">
        <v>4.6573524495355102E-2</v>
      </c>
      <c r="EG546" s="40">
        <v>8.4044207306680802E-2</v>
      </c>
      <c r="EH546" s="40">
        <v>9.7793813750236304E-3</v>
      </c>
      <c r="EI546" s="40">
        <v>3.2735391785127903E-2</v>
      </c>
      <c r="EJ546" s="40">
        <v>4.9961180981979497E-3</v>
      </c>
      <c r="EK546" s="40">
        <v>8.0708023375417701E-2</v>
      </c>
      <c r="EL546" s="40">
        <v>0.205366259654884</v>
      </c>
      <c r="EM546" s="40">
        <v>2.6519579684897598</v>
      </c>
      <c r="EN546" s="40">
        <v>3.3819269127471401</v>
      </c>
      <c r="EO546" s="40">
        <v>3.6685181283679</v>
      </c>
      <c r="EP546" s="40">
        <v>3.5160081544771402</v>
      </c>
      <c r="EQ546" s="40">
        <v>2.9938433296407601</v>
      </c>
      <c r="ER546" s="40">
        <v>-0.29592074344722602</v>
      </c>
      <c r="ES546" s="40">
        <v>-0.94299022604298599</v>
      </c>
      <c r="ET546" s="40">
        <v>-0.49085630944095299</v>
      </c>
      <c r="EU546" s="40">
        <v>-9.5012558573778105E-2</v>
      </c>
      <c r="EV546" s="40">
        <v>-9.9308826315273793E-3</v>
      </c>
      <c r="EW546" s="40">
        <v>71.930659808056404</v>
      </c>
      <c r="EX546" s="40">
        <v>70.920664932514399</v>
      </c>
      <c r="EY546" s="40">
        <v>70.272504582666997</v>
      </c>
      <c r="EZ546" s="40">
        <v>69.389726930981496</v>
      </c>
      <c r="FA546" s="40">
        <v>68.554135606763396</v>
      </c>
      <c r="FB546" s="40">
        <v>68.040980345105197</v>
      </c>
      <c r="FC546" s="40">
        <v>66.707383450313102</v>
      </c>
      <c r="FD546" s="40">
        <v>67.507974637360405</v>
      </c>
      <c r="FE546" s="40">
        <v>70.544898417356094</v>
      </c>
      <c r="FF546" s="40">
        <v>74.533101798122004</v>
      </c>
      <c r="FG546" s="40">
        <v>79.730008243160398</v>
      </c>
      <c r="FH546" s="40">
        <v>84.102925342380402</v>
      </c>
      <c r="FI546" s="40">
        <v>87.8165754414253</v>
      </c>
      <c r="FJ546" s="40">
        <v>89.652656210239201</v>
      </c>
      <c r="FK546" s="40">
        <v>91.116035438895196</v>
      </c>
      <c r="FL546" s="40">
        <v>91.810423023950705</v>
      </c>
      <c r="FM546" s="40">
        <v>91.596180726725805</v>
      </c>
      <c r="FN546" s="40">
        <v>90.839786623548704</v>
      </c>
      <c r="FO546" s="40">
        <v>88.636943998339206</v>
      </c>
      <c r="FP546" s="40">
        <v>84.716781839292395</v>
      </c>
      <c r="FQ546" s="40">
        <v>79.869527639908796</v>
      </c>
      <c r="FR546" s="40">
        <v>76.9116014743596</v>
      </c>
      <c r="FS546" s="40">
        <v>74.718872507870302</v>
      </c>
      <c r="FT546" s="40">
        <v>73.380278649887799</v>
      </c>
      <c r="FU546" s="40">
        <v>2.0548083278728799E-2</v>
      </c>
      <c r="FV546" s="40">
        <v>0</v>
      </c>
      <c r="FW546" s="40">
        <v>0</v>
      </c>
      <c r="FX546" s="41">
        <v>1</v>
      </c>
      <c r="FY546" s="22"/>
    </row>
    <row r="547" spans="1:181" x14ac:dyDescent="0.2">
      <c r="A547" t="s">
        <v>42</v>
      </c>
      <c r="B547" t="s">
        <v>58</v>
      </c>
      <c r="C547" t="s">
        <v>3</v>
      </c>
      <c r="D547" t="s">
        <v>79</v>
      </c>
      <c r="E547" t="s">
        <v>77</v>
      </c>
      <c r="F547" t="s">
        <v>77</v>
      </c>
      <c r="G547" s="35">
        <v>43704</v>
      </c>
      <c r="H547" s="40">
        <v>9873</v>
      </c>
      <c r="I547" s="40">
        <v>8.9770671974453204</v>
      </c>
      <c r="J547" s="40">
        <v>7.9503936891667104</v>
      </c>
      <c r="K547" s="40">
        <v>7.3085168169779804</v>
      </c>
      <c r="L547" s="40">
        <v>6.8953097330904498</v>
      </c>
      <c r="M547" s="40">
        <v>6.7046090153406102</v>
      </c>
      <c r="N547" s="40">
        <v>6.9769410170642603</v>
      </c>
      <c r="O547" s="40">
        <v>7.6657145777442501</v>
      </c>
      <c r="P547" s="40">
        <v>8.1463873328224299</v>
      </c>
      <c r="Q547" s="40">
        <v>8.4784682187675298</v>
      </c>
      <c r="R547" s="40">
        <v>8.9063388231642797</v>
      </c>
      <c r="S547" s="40">
        <v>9.63086254344989</v>
      </c>
      <c r="T547" s="40">
        <v>10.675715428079</v>
      </c>
      <c r="U547" s="40">
        <v>11.969252530188699</v>
      </c>
      <c r="V547" s="40">
        <v>13.3588325013082</v>
      </c>
      <c r="W547" s="40">
        <v>14.671372690234399</v>
      </c>
      <c r="X547" s="40">
        <v>16.2443904581197</v>
      </c>
      <c r="Y547" s="40">
        <v>17.566661846644401</v>
      </c>
      <c r="Z547" s="40">
        <v>18.800849981480599</v>
      </c>
      <c r="AA547" s="40">
        <v>18.740548336872301</v>
      </c>
      <c r="AB547" s="40">
        <v>17.659198009959699</v>
      </c>
      <c r="AC547" s="40">
        <v>16.601632079950701</v>
      </c>
      <c r="AD547" s="40">
        <v>15.4171912360967</v>
      </c>
      <c r="AE547" s="40">
        <v>13.084337211327901</v>
      </c>
      <c r="AF547" s="40">
        <v>10.9110176331424</v>
      </c>
      <c r="AG547" s="40">
        <v>-0.31816049008915198</v>
      </c>
      <c r="AH547" s="40">
        <v>-0.20910193064654101</v>
      </c>
      <c r="AI547" s="40">
        <v>-0.14202464075527901</v>
      </c>
      <c r="AJ547" s="40">
        <v>-0.16186204149887101</v>
      </c>
      <c r="AK547" s="40">
        <v>-0.181585504621053</v>
      </c>
      <c r="AL547" s="40">
        <v>-0.173346752820776</v>
      </c>
      <c r="AM547" s="40">
        <v>-0.26165313413235303</v>
      </c>
      <c r="AN547" s="40">
        <v>-0.17383593659774399</v>
      </c>
      <c r="AO547" s="40">
        <v>-0.120959675596004</v>
      </c>
      <c r="AP547" s="40">
        <v>-0.114898679200334</v>
      </c>
      <c r="AQ547" s="40">
        <v>-7.3114751497101296E-2</v>
      </c>
      <c r="AR547" s="40">
        <v>-7.0525110942473407E-2</v>
      </c>
      <c r="AS547" s="40">
        <v>7.93661510891723E-4</v>
      </c>
      <c r="AT547" s="40">
        <v>-7.2568890627322302E-2</v>
      </c>
      <c r="AU547" s="40">
        <v>1.36094206086228</v>
      </c>
      <c r="AV547" s="40">
        <v>1.6465619149089601</v>
      </c>
      <c r="AW547" s="40">
        <v>1.80359991517021</v>
      </c>
      <c r="AX547" s="40">
        <v>1.7311744234048501</v>
      </c>
      <c r="AY547" s="40">
        <v>1.6102634705394201</v>
      </c>
      <c r="AZ547" s="40">
        <v>-0.199143204606853</v>
      </c>
      <c r="BA547" s="40">
        <v>-0.79455784673605401</v>
      </c>
      <c r="BB547" s="40">
        <v>-0.55072918487734501</v>
      </c>
      <c r="BC547" s="40">
        <v>-0.42791654344408098</v>
      </c>
      <c r="BD547" s="40">
        <v>-0.33229124469627502</v>
      </c>
      <c r="BE547" s="40">
        <v>-0.25850412545502399</v>
      </c>
      <c r="BF547" s="40">
        <v>-0.14296221392049099</v>
      </c>
      <c r="BG547" s="40">
        <v>-7.6695624071535698E-2</v>
      </c>
      <c r="BH547" s="40">
        <v>-9.8216082667700905E-2</v>
      </c>
      <c r="BI547" s="40">
        <v>-0.12533786277535</v>
      </c>
      <c r="BJ547" s="40">
        <v>-0.12539410135741</v>
      </c>
      <c r="BK547" s="40">
        <v>-0.18845729882513099</v>
      </c>
      <c r="BL547" s="40">
        <v>-0.10999867951558299</v>
      </c>
      <c r="BM547" s="40">
        <v>-6.4872435494569697E-2</v>
      </c>
      <c r="BN547" s="40">
        <v>-7.3529459947726306E-2</v>
      </c>
      <c r="BO547" s="40">
        <v>-3.5850218212573802E-2</v>
      </c>
      <c r="BP547" s="40">
        <v>-4.8752191423131301E-2</v>
      </c>
      <c r="BQ547" s="40">
        <v>2.1949038924575299E-2</v>
      </c>
      <c r="BR547" s="40">
        <v>-2.3069471950813701E-3</v>
      </c>
      <c r="BS547" s="40">
        <v>1.4649372555384901</v>
      </c>
      <c r="BT547" s="40">
        <v>1.7897732717888899</v>
      </c>
      <c r="BU547" s="40">
        <v>1.95894265453436</v>
      </c>
      <c r="BV547" s="40">
        <v>1.8839190212294801</v>
      </c>
      <c r="BW547" s="40">
        <v>1.77742085496015</v>
      </c>
      <c r="BX547" s="40">
        <v>-9.1155076285568501E-2</v>
      </c>
      <c r="BY547" s="40">
        <v>-0.703664750902535</v>
      </c>
      <c r="BZ547" s="40">
        <v>-0.455614447510512</v>
      </c>
      <c r="CA547" s="40">
        <v>-0.30295231287151397</v>
      </c>
      <c r="CB547" s="40">
        <v>-0.238694518478196</v>
      </c>
      <c r="CC547" s="40">
        <v>-0.217186309038822</v>
      </c>
      <c r="CD547" s="40">
        <v>-9.7154047595466406E-2</v>
      </c>
      <c r="CE547" s="40">
        <v>-3.1448946126200902E-2</v>
      </c>
      <c r="CF547" s="40">
        <v>-5.4135085464009303E-2</v>
      </c>
      <c r="CG547" s="40">
        <v>-8.6380917378521896E-2</v>
      </c>
      <c r="CH547" s="40">
        <v>-9.2182241030607404E-2</v>
      </c>
      <c r="CI547" s="40">
        <v>-0.137762086265628</v>
      </c>
      <c r="CJ547" s="40">
        <v>-6.5785189726001406E-2</v>
      </c>
      <c r="CK547" s="40">
        <v>-2.6026583857195199E-2</v>
      </c>
      <c r="CL547" s="40">
        <v>-4.4877264715183302E-2</v>
      </c>
      <c r="CM547" s="40">
        <v>-1.0040915977541E-2</v>
      </c>
      <c r="CN547" s="40">
        <v>-3.3672333690227201E-2</v>
      </c>
      <c r="CO547" s="40">
        <v>3.6601188876300303E-2</v>
      </c>
      <c r="CP547" s="40">
        <v>4.6356260789236201E-2</v>
      </c>
      <c r="CQ547" s="40">
        <v>1.5369640105737901</v>
      </c>
      <c r="CR547" s="40">
        <v>1.88896102130346</v>
      </c>
      <c r="CS547" s="40">
        <v>2.0665325626020401</v>
      </c>
      <c r="CT547" s="40">
        <v>1.9897094643815201</v>
      </c>
      <c r="CU547" s="40">
        <v>1.8931935502034201</v>
      </c>
      <c r="CV547" s="40">
        <v>-1.6362827571246099E-2</v>
      </c>
      <c r="CW547" s="40">
        <v>-0.64071246961315298</v>
      </c>
      <c r="CX547" s="40">
        <v>-0.38973827015541701</v>
      </c>
      <c r="CY547" s="40">
        <v>-0.21640246745174499</v>
      </c>
      <c r="CZ547" s="40">
        <v>-0.17386971102045701</v>
      </c>
      <c r="DA547" s="40">
        <v>-0.175868492622621</v>
      </c>
      <c r="DB547" s="40">
        <v>-5.13458812704412E-2</v>
      </c>
      <c r="DC547" s="40">
        <v>1.37977318191338E-2</v>
      </c>
      <c r="DD547" s="40">
        <v>-1.0054088260317701E-2</v>
      </c>
      <c r="DE547" s="40">
        <v>-4.74239719816935E-2</v>
      </c>
      <c r="DF547" s="40">
        <v>-5.8970380703804899E-2</v>
      </c>
      <c r="DG547" s="40">
        <v>-8.7066873706125703E-2</v>
      </c>
      <c r="DH547" s="40">
        <v>-2.1571699936419799E-2</v>
      </c>
      <c r="DI547" s="40">
        <v>1.28192677801793E-2</v>
      </c>
      <c r="DJ547" s="40">
        <v>-1.62250694826402E-2</v>
      </c>
      <c r="DK547" s="40">
        <v>1.5768386257491801E-2</v>
      </c>
      <c r="DL547" s="40">
        <v>-1.8592475957322999E-2</v>
      </c>
      <c r="DM547" s="40">
        <v>5.1253338828025401E-2</v>
      </c>
      <c r="DN547" s="40">
        <v>9.5019468773553703E-2</v>
      </c>
      <c r="DO547" s="40">
        <v>1.60899076560909</v>
      </c>
      <c r="DP547" s="40">
        <v>1.9881487708180301</v>
      </c>
      <c r="DQ547" s="40">
        <v>2.1741224706697202</v>
      </c>
      <c r="DR547" s="40">
        <v>2.0954999075335601</v>
      </c>
      <c r="DS547" s="40">
        <v>2.0089662454466901</v>
      </c>
      <c r="DT547" s="40">
        <v>5.8429421143076303E-2</v>
      </c>
      <c r="DU547" s="40">
        <v>-0.57776018832377096</v>
      </c>
      <c r="DV547" s="40">
        <v>-0.32386209280032302</v>
      </c>
      <c r="DW547" s="40">
        <v>-0.12985262203197601</v>
      </c>
      <c r="DX547" s="40">
        <v>-0.109044903562718</v>
      </c>
      <c r="DY547" s="40">
        <v>-0.11621212798849199</v>
      </c>
      <c r="DZ547" s="40">
        <v>1.47938354556084E-2</v>
      </c>
      <c r="EA547" s="40">
        <v>7.9126748502876904E-2</v>
      </c>
      <c r="EB547" s="40">
        <v>5.3591870570852601E-2</v>
      </c>
      <c r="EC547" s="40">
        <v>8.8236698640096391E-3</v>
      </c>
      <c r="ED547" s="40">
        <v>-1.10177292404386E-2</v>
      </c>
      <c r="EE547" s="40">
        <v>-1.38710383989034E-2</v>
      </c>
      <c r="EF547" s="40">
        <v>4.2265557145741102E-2</v>
      </c>
      <c r="EG547" s="40">
        <v>6.8906507881613205E-2</v>
      </c>
      <c r="EH547" s="40">
        <v>2.5144149769967102E-2</v>
      </c>
      <c r="EI547" s="40">
        <v>5.3032919542019302E-2</v>
      </c>
      <c r="EJ547" s="40">
        <v>3.18044356201907E-3</v>
      </c>
      <c r="EK547" s="40">
        <v>7.2408716241708901E-2</v>
      </c>
      <c r="EL547" s="40">
        <v>0.16528141220579501</v>
      </c>
      <c r="EM547" s="40">
        <v>1.7129859602852899</v>
      </c>
      <c r="EN547" s="40">
        <v>2.1313601276979601</v>
      </c>
      <c r="EO547" s="40">
        <v>2.3294652100338702</v>
      </c>
      <c r="EP547" s="40">
        <v>2.2482445053581799</v>
      </c>
      <c r="EQ547" s="40">
        <v>2.17612362986742</v>
      </c>
      <c r="ER547" s="40">
        <v>0.16641754946435999</v>
      </c>
      <c r="ES547" s="40">
        <v>-0.48686709249025101</v>
      </c>
      <c r="ET547" s="40">
        <v>-0.22874735543349001</v>
      </c>
      <c r="EU547" s="40">
        <v>-4.8883914594088198E-3</v>
      </c>
      <c r="EV547" s="40">
        <v>-1.5448177344639999E-2</v>
      </c>
      <c r="EW547" s="40">
        <v>71.2008936481771</v>
      </c>
      <c r="EX547" s="40">
        <v>70.235854018909905</v>
      </c>
      <c r="EY547" s="40">
        <v>69.569617122549403</v>
      </c>
      <c r="EZ547" s="40">
        <v>68.698701111357195</v>
      </c>
      <c r="FA547" s="40">
        <v>67.913798463795501</v>
      </c>
      <c r="FB547" s="40">
        <v>67.439535744955293</v>
      </c>
      <c r="FC547" s="40">
        <v>66.127645565517895</v>
      </c>
      <c r="FD547" s="40">
        <v>66.872361439913007</v>
      </c>
      <c r="FE547" s="40">
        <v>69.798180135371396</v>
      </c>
      <c r="FF547" s="40">
        <v>73.701576054136595</v>
      </c>
      <c r="FG547" s="40">
        <v>78.935508825198895</v>
      </c>
      <c r="FH547" s="40">
        <v>83.4075628574886</v>
      </c>
      <c r="FI547" s="40">
        <v>87.165442657705398</v>
      </c>
      <c r="FJ547" s="40">
        <v>88.853873052920903</v>
      </c>
      <c r="FK547" s="40">
        <v>90.197776576646007</v>
      </c>
      <c r="FL547" s="40">
        <v>90.799739833474504</v>
      </c>
      <c r="FM547" s="40">
        <v>90.471878580834598</v>
      </c>
      <c r="FN547" s="40">
        <v>89.7619762516685</v>
      </c>
      <c r="FO547" s="40">
        <v>87.508598435972303</v>
      </c>
      <c r="FP547" s="40">
        <v>83.541236942382199</v>
      </c>
      <c r="FQ547" s="40">
        <v>78.804865924092994</v>
      </c>
      <c r="FR547" s="40">
        <v>75.980809465234401</v>
      </c>
      <c r="FS547" s="40">
        <v>73.889867693614605</v>
      </c>
      <c r="FT547" s="40">
        <v>72.573511658698195</v>
      </c>
      <c r="FU547" s="40">
        <v>1.93288888565144E-2</v>
      </c>
      <c r="FV547" s="40">
        <v>0</v>
      </c>
      <c r="FW547" s="40">
        <v>0</v>
      </c>
      <c r="FX547" s="41">
        <v>1</v>
      </c>
      <c r="FY547" s="22"/>
    </row>
    <row r="548" spans="1:181" x14ac:dyDescent="0.2">
      <c r="A548" t="s">
        <v>42</v>
      </c>
      <c r="B548" t="s">
        <v>58</v>
      </c>
      <c r="C548" t="s">
        <v>3</v>
      </c>
      <c r="D548" t="s">
        <v>79</v>
      </c>
      <c r="E548" t="s">
        <v>77</v>
      </c>
      <c r="F548" t="s">
        <v>78</v>
      </c>
      <c r="G548" s="35">
        <v>43704</v>
      </c>
      <c r="H548" s="40">
        <v>2256</v>
      </c>
      <c r="I548" s="40">
        <v>1.96373396579274</v>
      </c>
      <c r="J548" s="40">
        <v>1.7202110706095499</v>
      </c>
      <c r="K548" s="40">
        <v>1.5860344784039599</v>
      </c>
      <c r="L548" s="40">
        <v>1.4983939639963999</v>
      </c>
      <c r="M548" s="40">
        <v>1.4563630157792</v>
      </c>
      <c r="N548" s="40">
        <v>1.5202585180702499</v>
      </c>
      <c r="O548" s="40">
        <v>1.6804572391921899</v>
      </c>
      <c r="P548" s="40">
        <v>1.8315899602385699</v>
      </c>
      <c r="Q548" s="40">
        <v>1.99124751923623</v>
      </c>
      <c r="R548" s="40">
        <v>2.1196813171216302</v>
      </c>
      <c r="S548" s="40">
        <v>2.35995660625015</v>
      </c>
      <c r="T548" s="40">
        <v>2.7059579748674101</v>
      </c>
      <c r="U548" s="40">
        <v>3.0965065925849502</v>
      </c>
      <c r="V548" s="40">
        <v>3.5306047649688002</v>
      </c>
      <c r="W548" s="40">
        <v>3.9597521490900198</v>
      </c>
      <c r="X548" s="40">
        <v>4.4842783788029799</v>
      </c>
      <c r="Y548" s="40">
        <v>4.9157183453358799</v>
      </c>
      <c r="Z548" s="40">
        <v>5.1726187479268404</v>
      </c>
      <c r="AA548" s="40">
        <v>5.0837801078541904</v>
      </c>
      <c r="AB548" s="40">
        <v>4.69540325170043</v>
      </c>
      <c r="AC548" s="40">
        <v>4.21542475608502</v>
      </c>
      <c r="AD548" s="40">
        <v>3.7401110397203898</v>
      </c>
      <c r="AE548" s="40">
        <v>3.0673115441324201</v>
      </c>
      <c r="AF548" s="40">
        <v>2.49552042978085</v>
      </c>
      <c r="AG548" s="40">
        <v>-0.12498819906368</v>
      </c>
      <c r="AH548" s="40">
        <v>-9.0392323743568107E-2</v>
      </c>
      <c r="AI548" s="40">
        <v>-7.4955028104477905E-2</v>
      </c>
      <c r="AJ548" s="40">
        <v>-5.9307547654459197E-2</v>
      </c>
      <c r="AK548" s="40">
        <v>-5.6420358379955203E-2</v>
      </c>
      <c r="AL548" s="40">
        <v>-3.9664978248392498E-2</v>
      </c>
      <c r="AM548" s="40">
        <v>-4.9791012922485299E-2</v>
      </c>
      <c r="AN548" s="40">
        <v>-5.4490966906982401E-2</v>
      </c>
      <c r="AO548" s="40">
        <v>-4.9954223521265197E-2</v>
      </c>
      <c r="AP548" s="40">
        <v>-8.3276337085763402E-2</v>
      </c>
      <c r="AQ548" s="40">
        <v>-6.0035081733119403E-2</v>
      </c>
      <c r="AR548" s="40">
        <v>-2.20100101927048E-2</v>
      </c>
      <c r="AS548" s="40">
        <v>-1.8797791423232402E-2</v>
      </c>
      <c r="AT548" s="40">
        <v>-6.2017216798045498E-2</v>
      </c>
      <c r="AU548" s="40">
        <v>0.83403648400303898</v>
      </c>
      <c r="AV548" s="40">
        <v>1.1119762972493901</v>
      </c>
      <c r="AW548" s="40">
        <v>1.1975487825177</v>
      </c>
      <c r="AX548" s="40">
        <v>1.0789149811134899</v>
      </c>
      <c r="AY548" s="40">
        <v>0.64056942233389402</v>
      </c>
      <c r="AZ548" s="40">
        <v>-0.60966251031395202</v>
      </c>
      <c r="BA548" s="40">
        <v>-0.60830221322443501</v>
      </c>
      <c r="BB548" s="40">
        <v>-0.397439819185605</v>
      </c>
      <c r="BC548" s="40">
        <v>-0.235313771549751</v>
      </c>
      <c r="BD548" s="40">
        <v>-9.4957386574775995E-2</v>
      </c>
      <c r="BE548" s="40">
        <v>-0.103967610653809</v>
      </c>
      <c r="BF548" s="40">
        <v>-7.2416850106028594E-2</v>
      </c>
      <c r="BG548" s="40">
        <v>-6.1974342524805798E-2</v>
      </c>
      <c r="BH548" s="40">
        <v>-4.58730756149466E-2</v>
      </c>
      <c r="BI548" s="40">
        <v>-4.0939913670458898E-2</v>
      </c>
      <c r="BJ548" s="40">
        <v>-2.6784789650162399E-2</v>
      </c>
      <c r="BK548" s="40">
        <v>-3.1871518492977903E-2</v>
      </c>
      <c r="BL548" s="40">
        <v>-3.1659436330544098E-2</v>
      </c>
      <c r="BM548" s="40">
        <v>-3.3598774904950002E-2</v>
      </c>
      <c r="BN548" s="40">
        <v>-6.5195518219014301E-2</v>
      </c>
      <c r="BO548" s="40">
        <v>-4.0102722261426901E-2</v>
      </c>
      <c r="BP548" s="40">
        <v>-1.0341400430601E-2</v>
      </c>
      <c r="BQ548" s="40">
        <v>-6.9901812068161699E-3</v>
      </c>
      <c r="BR548" s="40">
        <v>-3.2065494104528601E-2</v>
      </c>
      <c r="BS548" s="40">
        <v>0.87613476727411299</v>
      </c>
      <c r="BT548" s="40">
        <v>1.1760399313601</v>
      </c>
      <c r="BU548" s="40">
        <v>1.2615405360832701</v>
      </c>
      <c r="BV548" s="40">
        <v>1.1513453792254</v>
      </c>
      <c r="BW548" s="40">
        <v>0.70006286730475198</v>
      </c>
      <c r="BX548" s="40">
        <v>-0.56521266599480202</v>
      </c>
      <c r="BY548" s="40">
        <v>-0.56415813221903499</v>
      </c>
      <c r="BZ548" s="40">
        <v>-0.35842658517576098</v>
      </c>
      <c r="CA548" s="40">
        <v>-0.195235534177605</v>
      </c>
      <c r="CB548" s="40">
        <v>-6.49979125126256E-2</v>
      </c>
      <c r="CC548" s="40">
        <v>-8.9408815155520696E-2</v>
      </c>
      <c r="CD548" s="40">
        <v>-5.9967091822815399E-2</v>
      </c>
      <c r="CE548" s="40">
        <v>-5.29839592349984E-2</v>
      </c>
      <c r="CF548" s="40">
        <v>-3.6568401205409801E-2</v>
      </c>
      <c r="CG548" s="40">
        <v>-3.0218204822276499E-2</v>
      </c>
      <c r="CH548" s="40">
        <v>-1.7864010263560801E-2</v>
      </c>
      <c r="CI548" s="40">
        <v>-1.9460531238719901E-2</v>
      </c>
      <c r="CJ548" s="40">
        <v>-1.5846387804310198E-2</v>
      </c>
      <c r="CK548" s="40">
        <v>-2.2271041016402999E-2</v>
      </c>
      <c r="CL548" s="40">
        <v>-5.2672798150960397E-2</v>
      </c>
      <c r="CM548" s="40">
        <v>-2.6297630810681899E-2</v>
      </c>
      <c r="CN548" s="40">
        <v>-2.2597568551041302E-3</v>
      </c>
      <c r="CO548" s="40">
        <v>1.18773365990459E-3</v>
      </c>
      <c r="CP548" s="40">
        <v>-1.1321022208033899E-2</v>
      </c>
      <c r="CQ548" s="40">
        <v>0.90529191002491904</v>
      </c>
      <c r="CR548" s="40">
        <v>1.2204102091900499</v>
      </c>
      <c r="CS548" s="40">
        <v>1.30586102966662</v>
      </c>
      <c r="CT548" s="40">
        <v>1.2015104523151501</v>
      </c>
      <c r="CU548" s="40">
        <v>0.74126784605846896</v>
      </c>
      <c r="CV548" s="40">
        <v>-0.53442683922558598</v>
      </c>
      <c r="CW548" s="40">
        <v>-0.533584076189485</v>
      </c>
      <c r="CX548" s="40">
        <v>-0.331406138145389</v>
      </c>
      <c r="CY548" s="40">
        <v>-0.16747746906279001</v>
      </c>
      <c r="CZ548" s="40">
        <v>-4.42480720418282E-2</v>
      </c>
      <c r="DA548" s="40">
        <v>-7.48500196572323E-2</v>
      </c>
      <c r="DB548" s="40">
        <v>-4.7517333539602198E-2</v>
      </c>
      <c r="DC548" s="40">
        <v>-4.3993575945190898E-2</v>
      </c>
      <c r="DD548" s="40">
        <v>-2.7263726795873001E-2</v>
      </c>
      <c r="DE548" s="40">
        <v>-1.94964959740941E-2</v>
      </c>
      <c r="DF548" s="40">
        <v>-8.9432308769591597E-3</v>
      </c>
      <c r="DG548" s="40">
        <v>-7.0495439844619201E-3</v>
      </c>
      <c r="DH548" s="40">
        <v>-3.3339278076397602E-5</v>
      </c>
      <c r="DI548" s="40">
        <v>-1.09433071278561E-2</v>
      </c>
      <c r="DJ548" s="40">
        <v>-4.0150078082906597E-2</v>
      </c>
      <c r="DK548" s="40">
        <v>-1.24925393599369E-2</v>
      </c>
      <c r="DL548" s="40">
        <v>5.8218867203927204E-3</v>
      </c>
      <c r="DM548" s="40">
        <v>9.3656485266253604E-3</v>
      </c>
      <c r="DN548" s="40">
        <v>9.4234496884606795E-3</v>
      </c>
      <c r="DO548" s="40">
        <v>0.93444905277572599</v>
      </c>
      <c r="DP548" s="40">
        <v>1.2647804870199899</v>
      </c>
      <c r="DQ548" s="40">
        <v>1.3501815232499601</v>
      </c>
      <c r="DR548" s="40">
        <v>1.2516755254049099</v>
      </c>
      <c r="DS548" s="40">
        <v>0.78247282481218705</v>
      </c>
      <c r="DT548" s="40">
        <v>-0.50364101245637105</v>
      </c>
      <c r="DU548" s="40">
        <v>-0.50301002015993601</v>
      </c>
      <c r="DV548" s="40">
        <v>-0.30438569111501701</v>
      </c>
      <c r="DW548" s="40">
        <v>-0.139719403947975</v>
      </c>
      <c r="DX548" s="40">
        <v>-2.34982315710308E-2</v>
      </c>
      <c r="DY548" s="40">
        <v>-5.3829431247360997E-2</v>
      </c>
      <c r="DZ548" s="40">
        <v>-2.9541859902062699E-2</v>
      </c>
      <c r="EA548" s="40">
        <v>-3.1012890365518801E-2</v>
      </c>
      <c r="EB548" s="40">
        <v>-1.3829254756360401E-2</v>
      </c>
      <c r="EC548" s="40">
        <v>-4.0160512645978103E-3</v>
      </c>
      <c r="ED548" s="40">
        <v>3.9369577212709098E-3</v>
      </c>
      <c r="EE548" s="40">
        <v>1.08699504450455E-2</v>
      </c>
      <c r="EF548" s="40">
        <v>2.27981912983619E-2</v>
      </c>
      <c r="EG548" s="40">
        <v>5.4121414884591703E-3</v>
      </c>
      <c r="EH548" s="40">
        <v>-2.2069259216157499E-2</v>
      </c>
      <c r="EI548" s="40">
        <v>7.4398201117556696E-3</v>
      </c>
      <c r="EJ548" s="40">
        <v>1.7490496482496499E-2</v>
      </c>
      <c r="EK548" s="40">
        <v>2.1173258743041601E-2</v>
      </c>
      <c r="EL548" s="40">
        <v>3.9375172381977602E-2</v>
      </c>
      <c r="EM548" s="40">
        <v>0.9765473360468</v>
      </c>
      <c r="EN548" s="40">
        <v>1.3288441211307001</v>
      </c>
      <c r="EO548" s="40">
        <v>1.41417327681553</v>
      </c>
      <c r="EP548" s="40">
        <v>1.32410592351681</v>
      </c>
      <c r="EQ548" s="40">
        <v>0.84196626978304501</v>
      </c>
      <c r="ER548" s="40">
        <v>-0.45919116813722</v>
      </c>
      <c r="ES548" s="40">
        <v>-0.458865939154535</v>
      </c>
      <c r="ET548" s="40">
        <v>-0.26537245710517299</v>
      </c>
      <c r="EU548" s="40">
        <v>-9.9641166575828305E-2</v>
      </c>
      <c r="EV548" s="40">
        <v>6.4612424911196396E-3</v>
      </c>
      <c r="EW548" s="40">
        <v>75.264090757827205</v>
      </c>
      <c r="EX548" s="40">
        <v>74.071786010315606</v>
      </c>
      <c r="EY548" s="40">
        <v>73.491282211549105</v>
      </c>
      <c r="EZ548" s="40">
        <v>72.518446854118693</v>
      </c>
      <c r="FA548" s="40">
        <v>71.425221202943305</v>
      </c>
      <c r="FB548" s="40">
        <v>70.735590466372102</v>
      </c>
      <c r="FC548" s="40">
        <v>69.292560803203401</v>
      </c>
      <c r="FD548" s="40">
        <v>70.423900400402204</v>
      </c>
      <c r="FE548" s="40">
        <v>74.1122256084344</v>
      </c>
      <c r="FF548" s="40">
        <v>78.505067597830802</v>
      </c>
      <c r="FG548" s="40">
        <v>83.513596867619597</v>
      </c>
      <c r="FH548" s="40">
        <v>87.488093323365007</v>
      </c>
      <c r="FI548" s="40">
        <v>91.082971028258797</v>
      </c>
      <c r="FJ548" s="40">
        <v>93.699364498646801</v>
      </c>
      <c r="FK548" s="40">
        <v>95.590020955978602</v>
      </c>
      <c r="FL548" s="40">
        <v>96.574544676197306</v>
      </c>
      <c r="FM548" s="40">
        <v>96.837286472970604</v>
      </c>
      <c r="FN548" s="40">
        <v>95.852237028004396</v>
      </c>
      <c r="FO548" s="40">
        <v>93.927070968311696</v>
      </c>
      <c r="FP548" s="40">
        <v>90.185878400813095</v>
      </c>
      <c r="FQ548" s="40">
        <v>84.780611786601398</v>
      </c>
      <c r="FR548" s="40">
        <v>81.190244743192807</v>
      </c>
      <c r="FS548" s="40">
        <v>78.504895476746398</v>
      </c>
      <c r="FT548" s="40">
        <v>77.064119987661101</v>
      </c>
      <c r="FU548" s="40">
        <v>3.5369324728853797E-2</v>
      </c>
      <c r="FV548" s="40">
        <v>0</v>
      </c>
      <c r="FW548" s="40">
        <v>0</v>
      </c>
      <c r="FX548" s="41">
        <v>1</v>
      </c>
      <c r="FY548" s="22"/>
    </row>
    <row r="549" spans="1:181" x14ac:dyDescent="0.2">
      <c r="A549" t="s">
        <v>42</v>
      </c>
      <c r="B549" t="s">
        <v>58</v>
      </c>
      <c r="C549" t="s">
        <v>3</v>
      </c>
      <c r="D549" t="s">
        <v>79</v>
      </c>
      <c r="E549" t="s">
        <v>78</v>
      </c>
      <c r="F549" t="s">
        <v>1</v>
      </c>
      <c r="G549" s="35">
        <v>43704</v>
      </c>
      <c r="H549" s="40">
        <v>6349</v>
      </c>
      <c r="I549" s="40">
        <v>6.48668525963744</v>
      </c>
      <c r="J549" s="40">
        <v>5.6288511071557501</v>
      </c>
      <c r="K549" s="40">
        <v>5.0895381389220899</v>
      </c>
      <c r="L549" s="40">
        <v>4.7039260659627598</v>
      </c>
      <c r="M549" s="40">
        <v>4.4684178044116996</v>
      </c>
      <c r="N549" s="40">
        <v>4.3844649083593996</v>
      </c>
      <c r="O549" s="40">
        <v>4.5648052621870097</v>
      </c>
      <c r="P549" s="40">
        <v>4.8974140231648402</v>
      </c>
      <c r="Q549" s="40">
        <v>5.2111010072280299</v>
      </c>
      <c r="R549" s="40">
        <v>5.8335307311906401</v>
      </c>
      <c r="S549" s="40">
        <v>6.7342432498446199</v>
      </c>
      <c r="T549" s="40">
        <v>7.8601077786949203</v>
      </c>
      <c r="U549" s="40">
        <v>9.1975785337194704</v>
      </c>
      <c r="V549" s="40">
        <v>10.5010131963049</v>
      </c>
      <c r="W549" s="40">
        <v>11.6506030190614</v>
      </c>
      <c r="X549" s="40">
        <v>12.849169887606299</v>
      </c>
      <c r="Y549" s="40">
        <v>13.6893604673644</v>
      </c>
      <c r="Z549" s="40">
        <v>14.138741902066601</v>
      </c>
      <c r="AA549" s="40">
        <v>13.909548074104499</v>
      </c>
      <c r="AB549" s="40">
        <v>13.0683723112005</v>
      </c>
      <c r="AC549" s="40">
        <v>12.079854345050199</v>
      </c>
      <c r="AD549" s="40">
        <v>11.2717933818942</v>
      </c>
      <c r="AE549" s="40">
        <v>9.6571259206956697</v>
      </c>
      <c r="AF549" s="40">
        <v>8.02895753537784</v>
      </c>
      <c r="AG549" s="40">
        <v>-0.158778066790111</v>
      </c>
      <c r="AH549" s="40">
        <v>-8.6521918176079904E-2</v>
      </c>
      <c r="AI549" s="40">
        <v>-3.6571832076134098E-2</v>
      </c>
      <c r="AJ549" s="40">
        <v>-2.85367356880489E-2</v>
      </c>
      <c r="AK549" s="40">
        <v>-3.8612012517359601E-2</v>
      </c>
      <c r="AL549" s="40">
        <v>-5.0421495076716803E-2</v>
      </c>
      <c r="AM549" s="40">
        <v>-5.2012238938342399E-2</v>
      </c>
      <c r="AN549" s="40">
        <v>-0.164602095759457</v>
      </c>
      <c r="AO549" s="40">
        <v>-2.1602798038092199E-2</v>
      </c>
      <c r="AP549" s="40">
        <v>-2.35122275811082E-2</v>
      </c>
      <c r="AQ549" s="40">
        <v>-5.9396124115355898E-4</v>
      </c>
      <c r="AR549" s="40">
        <v>-5.2165052466306101E-2</v>
      </c>
      <c r="AS549" s="40">
        <v>-2.7563270735976499E-2</v>
      </c>
      <c r="AT549" s="40">
        <v>-0.117921981620783</v>
      </c>
      <c r="AU549" s="40">
        <v>0.75473362285908496</v>
      </c>
      <c r="AV549" s="40">
        <v>0.89400138905955895</v>
      </c>
      <c r="AW549" s="40">
        <v>0.95751568792591202</v>
      </c>
      <c r="AX549" s="40">
        <v>0.91664501092403805</v>
      </c>
      <c r="AY549" s="40">
        <v>0.56822939841339004</v>
      </c>
      <c r="AZ549" s="40">
        <v>-0.39828983423520198</v>
      </c>
      <c r="BA549" s="40">
        <v>-0.54842390482209902</v>
      </c>
      <c r="BB549" s="40">
        <v>-0.38719015387447703</v>
      </c>
      <c r="BC549" s="40">
        <v>-0.12336098471017599</v>
      </c>
      <c r="BD549" s="40">
        <v>-1.4921436621403199E-2</v>
      </c>
      <c r="BE549" s="40">
        <v>-0.110568842853007</v>
      </c>
      <c r="BF549" s="40">
        <v>-4.6931696053262202E-2</v>
      </c>
      <c r="BG549" s="40">
        <v>-1.5679518780708501E-4</v>
      </c>
      <c r="BH549" s="40">
        <v>1.1813273109073E-2</v>
      </c>
      <c r="BI549" s="40">
        <v>-5.1393670592352004E-4</v>
      </c>
      <c r="BJ549" s="40">
        <v>-1.2802385377201801E-2</v>
      </c>
      <c r="BK549" s="40">
        <v>-8.4267295974283299E-3</v>
      </c>
      <c r="BL549" s="40">
        <v>-0.107518203470837</v>
      </c>
      <c r="BM549" s="40">
        <v>1.1382895946911499E-2</v>
      </c>
      <c r="BN549" s="40">
        <v>1.23010827276604E-2</v>
      </c>
      <c r="BO549" s="40">
        <v>2.7896470050118201E-2</v>
      </c>
      <c r="BP549" s="40">
        <v>-2.7972306555231401E-2</v>
      </c>
      <c r="BQ549" s="40">
        <v>-3.7051022529983298E-3</v>
      </c>
      <c r="BR549" s="40">
        <v>-8.0647461501827999E-2</v>
      </c>
      <c r="BS549" s="40">
        <v>0.81808772747078895</v>
      </c>
      <c r="BT549" s="40">
        <v>0.94954191732967597</v>
      </c>
      <c r="BU549" s="40">
        <v>1.0160679531713299</v>
      </c>
      <c r="BV549" s="40">
        <v>0.99071904763847995</v>
      </c>
      <c r="BW549" s="40">
        <v>0.64878421026250399</v>
      </c>
      <c r="BX549" s="40">
        <v>-0.33482742521249498</v>
      </c>
      <c r="BY549" s="40">
        <v>-0.48899667965431798</v>
      </c>
      <c r="BZ549" s="40">
        <v>-0.31927762976731899</v>
      </c>
      <c r="CA549" s="40">
        <v>-8.1373237110227495E-2</v>
      </c>
      <c r="CB549" s="40">
        <v>3.3577021570069698E-2</v>
      </c>
      <c r="CC549" s="40">
        <v>-7.7179281212483505E-2</v>
      </c>
      <c r="CD549" s="40">
        <v>-1.95116288135057E-2</v>
      </c>
      <c r="CE549" s="40">
        <v>2.5064148431012699E-2</v>
      </c>
      <c r="CF549" s="40">
        <v>3.9759566284937001E-2</v>
      </c>
      <c r="CG549" s="40">
        <v>2.5872674544050601E-2</v>
      </c>
      <c r="CH549" s="40">
        <v>1.3252495402715701E-2</v>
      </c>
      <c r="CI549" s="40">
        <v>2.17604613988579E-2</v>
      </c>
      <c r="CJ549" s="40">
        <v>-6.79820735646883E-2</v>
      </c>
      <c r="CK549" s="40">
        <v>3.4228687117593998E-2</v>
      </c>
      <c r="CL549" s="40">
        <v>3.71052723504997E-2</v>
      </c>
      <c r="CM549" s="40">
        <v>4.7628855972905997E-2</v>
      </c>
      <c r="CN549" s="40">
        <v>-1.12164844348579E-2</v>
      </c>
      <c r="CO549" s="40">
        <v>1.28189925598888E-2</v>
      </c>
      <c r="CP549" s="40">
        <v>-5.4831242415693503E-2</v>
      </c>
      <c r="CQ549" s="40">
        <v>0.86196658733114495</v>
      </c>
      <c r="CR549" s="40">
        <v>0.98800911801811198</v>
      </c>
      <c r="CS549" s="40">
        <v>1.05662107371429</v>
      </c>
      <c r="CT549" s="40">
        <v>1.0420224998173799</v>
      </c>
      <c r="CU549" s="40">
        <v>0.70457622755749005</v>
      </c>
      <c r="CV549" s="40">
        <v>-0.29087355404700199</v>
      </c>
      <c r="CW549" s="40">
        <v>-0.44783756453448798</v>
      </c>
      <c r="CX549" s="40">
        <v>-0.27224162245058797</v>
      </c>
      <c r="CY549" s="40">
        <v>-5.2292651028520098E-2</v>
      </c>
      <c r="CZ549" s="40">
        <v>6.7166905974084007E-2</v>
      </c>
      <c r="DA549" s="40">
        <v>-4.3789719571959901E-2</v>
      </c>
      <c r="DB549" s="40">
        <v>7.9084384262506895E-3</v>
      </c>
      <c r="DC549" s="40">
        <v>5.0285092049832399E-2</v>
      </c>
      <c r="DD549" s="40">
        <v>6.7705859460801099E-2</v>
      </c>
      <c r="DE549" s="40">
        <v>5.2259285794024599E-2</v>
      </c>
      <c r="DF549" s="40">
        <v>3.9307376182633302E-2</v>
      </c>
      <c r="DG549" s="40">
        <v>5.1947652395144102E-2</v>
      </c>
      <c r="DH549" s="40">
        <v>-2.8445943658540002E-2</v>
      </c>
      <c r="DI549" s="40">
        <v>5.7074478288276401E-2</v>
      </c>
      <c r="DJ549" s="40">
        <v>6.1909461973338901E-2</v>
      </c>
      <c r="DK549" s="40">
        <v>6.7361241895693799E-2</v>
      </c>
      <c r="DL549" s="40">
        <v>5.5393376855156599E-3</v>
      </c>
      <c r="DM549" s="40">
        <v>2.93430873727758E-2</v>
      </c>
      <c r="DN549" s="40">
        <v>-2.90150233295591E-2</v>
      </c>
      <c r="DO549" s="40">
        <v>0.90584544719150095</v>
      </c>
      <c r="DP549" s="40">
        <v>1.02647631870655</v>
      </c>
      <c r="DQ549" s="40">
        <v>1.0971741942572599</v>
      </c>
      <c r="DR549" s="40">
        <v>1.0933259519962899</v>
      </c>
      <c r="DS549" s="40">
        <v>0.760368244852477</v>
      </c>
      <c r="DT549" s="40">
        <v>-0.24691968288150901</v>
      </c>
      <c r="DU549" s="40">
        <v>-0.40667844941465803</v>
      </c>
      <c r="DV549" s="40">
        <v>-0.22520561513385801</v>
      </c>
      <c r="DW549" s="40">
        <v>-2.3212064946812699E-2</v>
      </c>
      <c r="DX549" s="40">
        <v>0.100756790378098</v>
      </c>
      <c r="DY549" s="40">
        <v>4.4195043651434097E-3</v>
      </c>
      <c r="DZ549" s="40">
        <v>4.7498660549068497E-2</v>
      </c>
      <c r="EA549" s="40">
        <v>8.6700128938159399E-2</v>
      </c>
      <c r="EB549" s="40">
        <v>0.108055868257923</v>
      </c>
      <c r="EC549" s="40">
        <v>9.0357361605460706E-2</v>
      </c>
      <c r="ED549" s="40">
        <v>7.6926485882148204E-2</v>
      </c>
      <c r="EE549" s="40">
        <v>9.5533161736058206E-2</v>
      </c>
      <c r="EF549" s="40">
        <v>2.8637948630080699E-2</v>
      </c>
      <c r="EG549" s="40">
        <v>9.0060172273280101E-2</v>
      </c>
      <c r="EH549" s="40">
        <v>9.7722772282107503E-2</v>
      </c>
      <c r="EI549" s="40">
        <v>9.5851673186965497E-2</v>
      </c>
      <c r="EJ549" s="40">
        <v>2.9732083596590402E-2</v>
      </c>
      <c r="EK549" s="40">
        <v>5.3201255855753998E-2</v>
      </c>
      <c r="EL549" s="40">
        <v>8.2594967893955904E-3</v>
      </c>
      <c r="EM549" s="40">
        <v>0.96919955180320505</v>
      </c>
      <c r="EN549" s="40">
        <v>1.08201684697666</v>
      </c>
      <c r="EO549" s="40">
        <v>1.1557264595026699</v>
      </c>
      <c r="EP549" s="40">
        <v>1.16739998871073</v>
      </c>
      <c r="EQ549" s="40">
        <v>0.84092305670158995</v>
      </c>
      <c r="ER549" s="40">
        <v>-0.18345727385880201</v>
      </c>
      <c r="ES549" s="40">
        <v>-0.34725122424687699</v>
      </c>
      <c r="ET549" s="40">
        <v>-0.1572930910267</v>
      </c>
      <c r="EU549" s="40">
        <v>1.87756826531362E-2</v>
      </c>
      <c r="EV549" s="40">
        <v>0.14925524856957101</v>
      </c>
      <c r="EW549" s="40">
        <v>76.719541186818603</v>
      </c>
      <c r="EX549" s="40">
        <v>75.609842256082203</v>
      </c>
      <c r="EY549" s="40">
        <v>74.9556709577692</v>
      </c>
      <c r="EZ549" s="40">
        <v>73.828450869705094</v>
      </c>
      <c r="FA549" s="40">
        <v>72.551223317838307</v>
      </c>
      <c r="FB549" s="40">
        <v>71.8633840826149</v>
      </c>
      <c r="FC549" s="40">
        <v>70.274050121519707</v>
      </c>
      <c r="FD549" s="40">
        <v>71.004146140511594</v>
      </c>
      <c r="FE549" s="40">
        <v>74.1929700318166</v>
      </c>
      <c r="FF549" s="40">
        <v>78.273819643989498</v>
      </c>
      <c r="FG549" s="40">
        <v>82.919310861047407</v>
      </c>
      <c r="FH549" s="40">
        <v>86.823060872067401</v>
      </c>
      <c r="FI549" s="40">
        <v>90.318807650718796</v>
      </c>
      <c r="FJ549" s="40">
        <v>92.485824510635396</v>
      </c>
      <c r="FK549" s="40">
        <v>94.673655286988705</v>
      </c>
      <c r="FL549" s="40">
        <v>96.151840823046996</v>
      </c>
      <c r="FM549" s="40">
        <v>96.460449294627495</v>
      </c>
      <c r="FN549" s="40">
        <v>95.855240994185706</v>
      </c>
      <c r="FO549" s="40">
        <v>94.1343042200334</v>
      </c>
      <c r="FP549" s="40">
        <v>90.838349709649805</v>
      </c>
      <c r="FQ549" s="40">
        <v>86.113297437904805</v>
      </c>
      <c r="FR549" s="40">
        <v>82.947209676292204</v>
      </c>
      <c r="FS549" s="40">
        <v>80.510031766079095</v>
      </c>
      <c r="FT549" s="40">
        <v>78.968757702823396</v>
      </c>
      <c r="FU549" s="40">
        <v>1.38159036498267E-2</v>
      </c>
      <c r="FV549" s="40">
        <v>0</v>
      </c>
      <c r="FW549" s="40">
        <v>0</v>
      </c>
      <c r="FX549" s="41">
        <v>1</v>
      </c>
      <c r="FY549" s="22"/>
    </row>
    <row r="550" spans="1:181" x14ac:dyDescent="0.2">
      <c r="A550" t="s">
        <v>42</v>
      </c>
      <c r="B550" t="s">
        <v>58</v>
      </c>
      <c r="C550" t="s">
        <v>3</v>
      </c>
      <c r="D550" t="s">
        <v>79</v>
      </c>
      <c r="E550" t="s">
        <v>78</v>
      </c>
      <c r="F550" t="s">
        <v>77</v>
      </c>
      <c r="G550" s="35">
        <v>43704</v>
      </c>
      <c r="H550" s="40">
        <v>5259</v>
      </c>
      <c r="I550" s="40">
        <v>5.48257256038361</v>
      </c>
      <c r="J550" s="40">
        <v>4.7636047414278897</v>
      </c>
      <c r="K550" s="40">
        <v>4.3021876092166602</v>
      </c>
      <c r="L550" s="40">
        <v>3.98309917016979</v>
      </c>
      <c r="M550" s="40">
        <v>3.7900257146135901</v>
      </c>
      <c r="N550" s="40">
        <v>3.7161463212382202</v>
      </c>
      <c r="O550" s="40">
        <v>3.8586829081870802</v>
      </c>
      <c r="P550" s="40">
        <v>4.1357105765054101</v>
      </c>
      <c r="Q550" s="40">
        <v>4.3771880529178704</v>
      </c>
      <c r="R550" s="40">
        <v>4.8959340140917602</v>
      </c>
      <c r="S550" s="40">
        <v>5.6424783342923099</v>
      </c>
      <c r="T550" s="40">
        <v>6.5505854495051699</v>
      </c>
      <c r="U550" s="40">
        <v>7.6247581908247097</v>
      </c>
      <c r="V550" s="40">
        <v>8.6653186861497993</v>
      </c>
      <c r="W550" s="40">
        <v>9.5681777722954493</v>
      </c>
      <c r="X550" s="40">
        <v>10.528834515374299</v>
      </c>
      <c r="Y550" s="40">
        <v>11.1934536308659</v>
      </c>
      <c r="Z550" s="40">
        <v>11.562380571713801</v>
      </c>
      <c r="AA550" s="40">
        <v>11.4033177072914</v>
      </c>
      <c r="AB550" s="40">
        <v>10.7363430712793</v>
      </c>
      <c r="AC550" s="40">
        <v>9.9912383072278299</v>
      </c>
      <c r="AD550" s="40">
        <v>9.3820490656774407</v>
      </c>
      <c r="AE550" s="40">
        <v>8.0929117644628992</v>
      </c>
      <c r="AF550" s="40">
        <v>6.7510240944917497</v>
      </c>
      <c r="AG550" s="40">
        <v>-0.128539252873073</v>
      </c>
      <c r="AH550" s="40">
        <v>-0.106133493526074</v>
      </c>
      <c r="AI550" s="40">
        <v>-6.8837882737494693E-2</v>
      </c>
      <c r="AJ550" s="40">
        <v>-6.6468759397219093E-2</v>
      </c>
      <c r="AK550" s="40">
        <v>-6.7162158005159206E-2</v>
      </c>
      <c r="AL550" s="40">
        <v>-8.0053968618706103E-2</v>
      </c>
      <c r="AM550" s="40">
        <v>-8.8820190339764293E-2</v>
      </c>
      <c r="AN550" s="40">
        <v>-0.180092900866792</v>
      </c>
      <c r="AO550" s="40">
        <v>-6.1030829407694703E-3</v>
      </c>
      <c r="AP550" s="40">
        <v>1.16379106244109E-3</v>
      </c>
      <c r="AQ550" s="40">
        <v>-3.1641250872367298E-3</v>
      </c>
      <c r="AR550" s="40">
        <v>-4.7886560522153697E-2</v>
      </c>
      <c r="AS550" s="40">
        <v>-1.5831212212114799E-2</v>
      </c>
      <c r="AT550" s="40">
        <v>-8.6257722692060598E-2</v>
      </c>
      <c r="AU550" s="40">
        <v>0.379011785408079</v>
      </c>
      <c r="AV550" s="40">
        <v>0.447542933674483</v>
      </c>
      <c r="AW550" s="40">
        <v>0.45265024762891198</v>
      </c>
      <c r="AX550" s="40">
        <v>0.38994532680635902</v>
      </c>
      <c r="AY550" s="40">
        <v>0.31401748144366398</v>
      </c>
      <c r="AZ550" s="40">
        <v>-0.12967442167523799</v>
      </c>
      <c r="BA550" s="40">
        <v>-0.34645228342095602</v>
      </c>
      <c r="BB550" s="40">
        <v>-0.25562295116956402</v>
      </c>
      <c r="BC550" s="40">
        <v>-6.43823866584151E-2</v>
      </c>
      <c r="BD550" s="40">
        <v>-1.29342345445279E-2</v>
      </c>
      <c r="BE550" s="40">
        <v>-7.9237204749232806E-2</v>
      </c>
      <c r="BF550" s="40">
        <v>-6.2267034293225901E-2</v>
      </c>
      <c r="BG550" s="40">
        <v>-2.80627366832557E-2</v>
      </c>
      <c r="BH550" s="40">
        <v>-2.2782867971452601E-2</v>
      </c>
      <c r="BI550" s="40">
        <v>-2.7461554142982899E-2</v>
      </c>
      <c r="BJ550" s="40">
        <v>-3.92031281705899E-2</v>
      </c>
      <c r="BK550" s="40">
        <v>-4.2154526555991403E-2</v>
      </c>
      <c r="BL550" s="40">
        <v>-0.120506429462159</v>
      </c>
      <c r="BM550" s="40">
        <v>2.8040424961045599E-2</v>
      </c>
      <c r="BN550" s="40">
        <v>3.0037062339059999E-2</v>
      </c>
      <c r="BO550" s="40">
        <v>1.98009411406047E-2</v>
      </c>
      <c r="BP550" s="40">
        <v>-2.81761617799672E-2</v>
      </c>
      <c r="BQ550" s="40">
        <v>3.5092627393011099E-3</v>
      </c>
      <c r="BR550" s="40">
        <v>-5.7748626907756798E-2</v>
      </c>
      <c r="BS550" s="40">
        <v>0.429615189313794</v>
      </c>
      <c r="BT550" s="40">
        <v>0.49753830202301003</v>
      </c>
      <c r="BU550" s="40">
        <v>0.50466804646591601</v>
      </c>
      <c r="BV550" s="40">
        <v>0.453490487596864</v>
      </c>
      <c r="BW550" s="40">
        <v>0.38824317578704798</v>
      </c>
      <c r="BX550" s="40">
        <v>-6.9885901649183499E-2</v>
      </c>
      <c r="BY550" s="40">
        <v>-0.29332997439594399</v>
      </c>
      <c r="BZ550" s="40">
        <v>-0.19766019386092901</v>
      </c>
      <c r="CA550" s="40">
        <v>-2.8420267313371099E-2</v>
      </c>
      <c r="CB550" s="40">
        <v>3.3530164216490799E-2</v>
      </c>
      <c r="CC550" s="40">
        <v>-4.5090756406012601E-2</v>
      </c>
      <c r="CD550" s="40">
        <v>-3.1885258257635198E-2</v>
      </c>
      <c r="CE550" s="40">
        <v>1.7800526180482799E-4</v>
      </c>
      <c r="CF550" s="40">
        <v>7.4738473510114903E-3</v>
      </c>
      <c r="CG550" s="40">
        <v>3.4963153200660102E-5</v>
      </c>
      <c r="CH550" s="40">
        <v>-1.09099605189157E-2</v>
      </c>
      <c r="CI550" s="40">
        <v>-9.8340299755633204E-3</v>
      </c>
      <c r="CJ550" s="40">
        <v>-7.9237020883792406E-2</v>
      </c>
      <c r="CK550" s="40">
        <v>5.1688114523497801E-2</v>
      </c>
      <c r="CL550" s="40">
        <v>5.0034602069465403E-2</v>
      </c>
      <c r="CM550" s="40">
        <v>3.5706476052214699E-2</v>
      </c>
      <c r="CN550" s="40">
        <v>-1.45247996543259E-2</v>
      </c>
      <c r="CO550" s="40">
        <v>1.6904416774342498E-2</v>
      </c>
      <c r="CP550" s="40">
        <v>-3.8003314013952003E-2</v>
      </c>
      <c r="CQ550" s="40">
        <v>0.46466295270725899</v>
      </c>
      <c r="CR550" s="40">
        <v>0.53216494184180796</v>
      </c>
      <c r="CS550" s="40">
        <v>0.54069541548016398</v>
      </c>
      <c r="CT550" s="40">
        <v>0.49750167238464899</v>
      </c>
      <c r="CU550" s="40">
        <v>0.43965166557776802</v>
      </c>
      <c r="CV550" s="40">
        <v>-2.84765548111151E-2</v>
      </c>
      <c r="CW550" s="40">
        <v>-0.25653762499012001</v>
      </c>
      <c r="CX550" s="40">
        <v>-0.15751536471917901</v>
      </c>
      <c r="CY550" s="40">
        <v>-3.5130130053200302E-3</v>
      </c>
      <c r="CZ550" s="40">
        <v>6.5711265255266896E-2</v>
      </c>
      <c r="DA550" s="40">
        <v>-1.09443080627924E-2</v>
      </c>
      <c r="DB550" s="40">
        <v>-1.5034822220445401E-3</v>
      </c>
      <c r="DC550" s="40">
        <v>2.84187472068653E-2</v>
      </c>
      <c r="DD550" s="40">
        <v>3.77305626734755E-2</v>
      </c>
      <c r="DE550" s="40">
        <v>2.7531480449384201E-2</v>
      </c>
      <c r="DF550" s="40">
        <v>1.73832071327585E-2</v>
      </c>
      <c r="DG550" s="40">
        <v>2.2486466604864801E-2</v>
      </c>
      <c r="DH550" s="40">
        <v>-3.7967612305425898E-2</v>
      </c>
      <c r="DI550" s="40">
        <v>7.53358040859501E-2</v>
      </c>
      <c r="DJ550" s="40">
        <v>7.0032141799870704E-2</v>
      </c>
      <c r="DK550" s="40">
        <v>5.1612010963824603E-2</v>
      </c>
      <c r="DL550" s="40">
        <v>-8.7343752868453996E-4</v>
      </c>
      <c r="DM550" s="40">
        <v>3.0299570809383902E-2</v>
      </c>
      <c r="DN550" s="40">
        <v>-1.8258001120147301E-2</v>
      </c>
      <c r="DO550" s="40">
        <v>0.49971071610072498</v>
      </c>
      <c r="DP550" s="40">
        <v>0.56679158166060495</v>
      </c>
      <c r="DQ550" s="40">
        <v>0.57672278449441206</v>
      </c>
      <c r="DR550" s="40">
        <v>0.54151285717243403</v>
      </c>
      <c r="DS550" s="40">
        <v>0.49106015536848702</v>
      </c>
      <c r="DT550" s="40">
        <v>1.2932792026953299E-2</v>
      </c>
      <c r="DU550" s="40">
        <v>-0.21974527558429499</v>
      </c>
      <c r="DV550" s="40">
        <v>-0.11737053557742801</v>
      </c>
      <c r="DW550" s="40">
        <v>2.1394241302731001E-2</v>
      </c>
      <c r="DX550" s="40">
        <v>9.7892366294042896E-2</v>
      </c>
      <c r="DY550" s="40">
        <v>3.8357740061048001E-2</v>
      </c>
      <c r="DZ550" s="40">
        <v>4.2362977010803798E-2</v>
      </c>
      <c r="EA550" s="40">
        <v>6.9193893261104297E-2</v>
      </c>
      <c r="EB550" s="40">
        <v>8.1416454099242003E-2</v>
      </c>
      <c r="EC550" s="40">
        <v>6.7232084311560497E-2</v>
      </c>
      <c r="ED550" s="40">
        <v>5.82340475808747E-2</v>
      </c>
      <c r="EE550" s="40">
        <v>6.9152130388637698E-2</v>
      </c>
      <c r="EF550" s="40">
        <v>2.16188590992068E-2</v>
      </c>
      <c r="EG550" s="40">
        <v>0.109479311987765</v>
      </c>
      <c r="EH550" s="40">
        <v>9.8905413076489604E-2</v>
      </c>
      <c r="EI550" s="40">
        <v>7.4577077191665994E-2</v>
      </c>
      <c r="EJ550" s="40">
        <v>1.8836961213501899E-2</v>
      </c>
      <c r="EK550" s="40">
        <v>4.9640045760799799E-2</v>
      </c>
      <c r="EL550" s="40">
        <v>1.02510946641566E-2</v>
      </c>
      <c r="EM550" s="40">
        <v>0.55031412000643998</v>
      </c>
      <c r="EN550" s="40">
        <v>0.61678695000913197</v>
      </c>
      <c r="EO550" s="40">
        <v>0.62874058333141603</v>
      </c>
      <c r="EP550" s="40">
        <v>0.60505801796294001</v>
      </c>
      <c r="EQ550" s="40">
        <v>0.56528584971187101</v>
      </c>
      <c r="ER550" s="40">
        <v>7.2721312053007497E-2</v>
      </c>
      <c r="ES550" s="40">
        <v>-0.16662296655928399</v>
      </c>
      <c r="ET550" s="40">
        <v>-5.9407778268793301E-2</v>
      </c>
      <c r="EU550" s="40">
        <v>5.73563606477751E-2</v>
      </c>
      <c r="EV550" s="40">
        <v>0.14435676505506201</v>
      </c>
      <c r="EW550" s="40">
        <v>76.649422635979803</v>
      </c>
      <c r="EX550" s="40">
        <v>75.543574054798498</v>
      </c>
      <c r="EY550" s="40">
        <v>74.861523943242105</v>
      </c>
      <c r="EZ550" s="40">
        <v>73.706422683260101</v>
      </c>
      <c r="FA550" s="40">
        <v>72.4443756650697</v>
      </c>
      <c r="FB550" s="40">
        <v>71.771481526580999</v>
      </c>
      <c r="FC550" s="40">
        <v>70.208962437054794</v>
      </c>
      <c r="FD550" s="40">
        <v>70.874661876341605</v>
      </c>
      <c r="FE550" s="40">
        <v>74.049135741897501</v>
      </c>
      <c r="FF550" s="40">
        <v>78.110820480510498</v>
      </c>
      <c r="FG550" s="40">
        <v>82.757264008621206</v>
      </c>
      <c r="FH550" s="40">
        <v>86.699477817555604</v>
      </c>
      <c r="FI550" s="40">
        <v>90.196650617956607</v>
      </c>
      <c r="FJ550" s="40">
        <v>92.315256198258098</v>
      </c>
      <c r="FK550" s="40">
        <v>94.458502520173198</v>
      </c>
      <c r="FL550" s="40">
        <v>95.911733461345094</v>
      </c>
      <c r="FM550" s="40">
        <v>96.183002687013598</v>
      </c>
      <c r="FN550" s="40">
        <v>95.627737144540504</v>
      </c>
      <c r="FO550" s="40">
        <v>93.917871346915902</v>
      </c>
      <c r="FP550" s="40">
        <v>90.642568627044099</v>
      </c>
      <c r="FQ550" s="40">
        <v>85.984610116071806</v>
      </c>
      <c r="FR550" s="40">
        <v>82.895944391256606</v>
      </c>
      <c r="FS550" s="40">
        <v>80.497459746881304</v>
      </c>
      <c r="FT550" s="40">
        <v>78.917278300484199</v>
      </c>
      <c r="FU550" s="40">
        <v>1.4585526201056799E-2</v>
      </c>
      <c r="FV550" s="40">
        <v>0</v>
      </c>
      <c r="FW550" s="40">
        <v>0</v>
      </c>
      <c r="FX550" s="41">
        <v>1</v>
      </c>
      <c r="FY550" s="22"/>
    </row>
    <row r="551" spans="1:181" x14ac:dyDescent="0.2">
      <c r="A551" t="s">
        <v>42</v>
      </c>
      <c r="B551" t="s">
        <v>58</v>
      </c>
      <c r="C551" t="s">
        <v>3</v>
      </c>
      <c r="D551" t="s">
        <v>79</v>
      </c>
      <c r="E551" t="s">
        <v>78</v>
      </c>
      <c r="F551" t="s">
        <v>78</v>
      </c>
      <c r="G551" s="35">
        <v>43704</v>
      </c>
      <c r="H551" s="40">
        <v>1090</v>
      </c>
      <c r="I551" s="40">
        <v>0.98238953400770002</v>
      </c>
      <c r="J551" s="40">
        <v>0.845507617181391</v>
      </c>
      <c r="K551" s="40">
        <v>0.76927761233240999</v>
      </c>
      <c r="L551" s="40">
        <v>0.70176051712007204</v>
      </c>
      <c r="M551" s="40">
        <v>0.65790604099857397</v>
      </c>
      <c r="N551" s="40">
        <v>0.65083583199156303</v>
      </c>
      <c r="O551" s="40">
        <v>0.683840369021815</v>
      </c>
      <c r="P551" s="40">
        <v>0.73959572548672103</v>
      </c>
      <c r="Q551" s="40">
        <v>0.82080481160261098</v>
      </c>
      <c r="R551" s="40">
        <v>0.92735641864816698</v>
      </c>
      <c r="S551" s="40">
        <v>1.08337580680821</v>
      </c>
      <c r="T551" s="40">
        <v>1.3069201290946999</v>
      </c>
      <c r="U551" s="40">
        <v>1.57010090728458</v>
      </c>
      <c r="V551" s="40">
        <v>1.83293718384191</v>
      </c>
      <c r="W551" s="40">
        <v>2.0829396931517499</v>
      </c>
      <c r="X551" s="40">
        <v>2.3198478095677499</v>
      </c>
      <c r="Y551" s="40">
        <v>2.4954951070119802</v>
      </c>
      <c r="Z551" s="40">
        <v>2.57168691373555</v>
      </c>
      <c r="AA551" s="40">
        <v>2.4993515415154302</v>
      </c>
      <c r="AB551" s="40">
        <v>2.3164917332547699</v>
      </c>
      <c r="AC551" s="40">
        <v>2.0700004316095999</v>
      </c>
      <c r="AD551" s="40">
        <v>1.8585444650560099</v>
      </c>
      <c r="AE551" s="40">
        <v>1.5334925575288101</v>
      </c>
      <c r="AF551" s="40">
        <v>1.2508563334765701</v>
      </c>
      <c r="AG551" s="40">
        <v>-6.52273297190607E-2</v>
      </c>
      <c r="AH551" s="40">
        <v>-2.01220475618973E-2</v>
      </c>
      <c r="AI551" s="40">
        <v>-3.7637421209208198E-3</v>
      </c>
      <c r="AJ551" s="40">
        <v>8.7268656285821398E-3</v>
      </c>
      <c r="AK551" s="40">
        <v>1.69040845786228E-3</v>
      </c>
      <c r="AL551" s="40">
        <v>2.2927031104854798E-3</v>
      </c>
      <c r="AM551" s="40">
        <v>2.8262571943829498E-3</v>
      </c>
      <c r="AN551" s="40">
        <v>-1.94722524672261E-2</v>
      </c>
      <c r="AO551" s="40">
        <v>-4.4750922522524897E-2</v>
      </c>
      <c r="AP551" s="40">
        <v>-4.3563078502122599E-2</v>
      </c>
      <c r="AQ551" s="40">
        <v>-1.5691395489110201E-2</v>
      </c>
      <c r="AR551" s="40">
        <v>-1.13747274114867E-2</v>
      </c>
      <c r="AS551" s="40">
        <v>-2.0401238280087001E-2</v>
      </c>
      <c r="AT551" s="40">
        <v>-3.9053672063463898E-2</v>
      </c>
      <c r="AU551" s="40">
        <v>0.36392301901461199</v>
      </c>
      <c r="AV551" s="40">
        <v>0.418136714285752</v>
      </c>
      <c r="AW551" s="40">
        <v>0.46458050012288099</v>
      </c>
      <c r="AX551" s="40">
        <v>0.49346162713239999</v>
      </c>
      <c r="AY551" s="40">
        <v>0.19763956215168099</v>
      </c>
      <c r="AZ551" s="40">
        <v>-0.311010046345499</v>
      </c>
      <c r="BA551" s="40">
        <v>-0.24343430366698601</v>
      </c>
      <c r="BB551" s="40">
        <v>-0.166893836941155</v>
      </c>
      <c r="BC551" s="40">
        <v>-8.9216270671188605E-2</v>
      </c>
      <c r="BD551" s="40">
        <v>-3.8563028096248599E-2</v>
      </c>
      <c r="BE551" s="40">
        <v>-5.4700183793377301E-2</v>
      </c>
      <c r="BF551" s="40">
        <v>-1.0332160572054E-2</v>
      </c>
      <c r="BG551" s="40">
        <v>4.2971327903671697E-3</v>
      </c>
      <c r="BH551" s="40">
        <v>1.5247138108240899E-2</v>
      </c>
      <c r="BI551" s="40">
        <v>7.6476443346740596E-3</v>
      </c>
      <c r="BJ551" s="40">
        <v>7.0973520785082098E-3</v>
      </c>
      <c r="BK551" s="40">
        <v>1.13852636079597E-2</v>
      </c>
      <c r="BL551" s="40">
        <v>-9.9409782289614397E-3</v>
      </c>
      <c r="BM551" s="40">
        <v>-3.4514860290124197E-2</v>
      </c>
      <c r="BN551" s="40">
        <v>-3.0799442652306101E-2</v>
      </c>
      <c r="BO551" s="40">
        <v>-3.60009756307526E-3</v>
      </c>
      <c r="BP551" s="40">
        <v>-2.7135375759785802E-3</v>
      </c>
      <c r="BQ551" s="40">
        <v>-1.1588786551161301E-2</v>
      </c>
      <c r="BR551" s="40">
        <v>-2.7080650147732199E-2</v>
      </c>
      <c r="BS551" s="40">
        <v>0.38169756499598301</v>
      </c>
      <c r="BT551" s="40">
        <v>0.43914844157578797</v>
      </c>
      <c r="BU551" s="40">
        <v>0.49216823835163998</v>
      </c>
      <c r="BV551" s="40">
        <v>0.51856464811923797</v>
      </c>
      <c r="BW551" s="40">
        <v>0.232343750429954</v>
      </c>
      <c r="BX551" s="40">
        <v>-0.28636686738255901</v>
      </c>
      <c r="BY551" s="40">
        <v>-0.21962457552299999</v>
      </c>
      <c r="BZ551" s="40">
        <v>-0.146196781395911</v>
      </c>
      <c r="CA551" s="40">
        <v>-7.5332763177467704E-2</v>
      </c>
      <c r="CB551" s="40">
        <v>-2.4768630118184001E-2</v>
      </c>
      <c r="CC551" s="40">
        <v>-4.7409114593778001E-2</v>
      </c>
      <c r="CD551" s="40">
        <v>-3.5517146655279601E-3</v>
      </c>
      <c r="CE551" s="40">
        <v>9.8800701983235706E-3</v>
      </c>
      <c r="CF551" s="40">
        <v>1.97630589651419E-2</v>
      </c>
      <c r="CG551" s="40">
        <v>1.1773607755604799E-2</v>
      </c>
      <c r="CH551" s="40">
        <v>1.04250373175026E-2</v>
      </c>
      <c r="CI551" s="40">
        <v>1.7313205376958199E-2</v>
      </c>
      <c r="CJ551" s="40">
        <v>-3.3396467263744102E-3</v>
      </c>
      <c r="CK551" s="40">
        <v>-2.7425394769773102E-2</v>
      </c>
      <c r="CL551" s="40">
        <v>-2.1959387344204599E-2</v>
      </c>
      <c r="CM551" s="40">
        <v>4.7742985471380403E-3</v>
      </c>
      <c r="CN551" s="40">
        <v>3.2851761197713199E-3</v>
      </c>
      <c r="CO551" s="40">
        <v>-5.4853093288148901E-3</v>
      </c>
      <c r="CP551" s="40">
        <v>-1.8788171641954399E-2</v>
      </c>
      <c r="CQ551" s="40">
        <v>0.39400816139661399</v>
      </c>
      <c r="CR551" s="40">
        <v>0.45370109988947099</v>
      </c>
      <c r="CS551" s="40">
        <v>0.51127542180917795</v>
      </c>
      <c r="CT551" s="40">
        <v>0.53595092398414101</v>
      </c>
      <c r="CU551" s="40">
        <v>0.256379765513156</v>
      </c>
      <c r="CV551" s="40">
        <v>-0.269299076702604</v>
      </c>
      <c r="CW551" s="40">
        <v>-0.20313403034133601</v>
      </c>
      <c r="CX551" s="40">
        <v>-0.13186206377409601</v>
      </c>
      <c r="CY551" s="40">
        <v>-6.5717088180229394E-2</v>
      </c>
      <c r="CZ551" s="40">
        <v>-1.52146721000376E-2</v>
      </c>
      <c r="DA551" s="40">
        <v>-4.0118045394178799E-2</v>
      </c>
      <c r="DB551" s="40">
        <v>3.2287312409981202E-3</v>
      </c>
      <c r="DC551" s="40">
        <v>1.5463007606279999E-2</v>
      </c>
      <c r="DD551" s="40">
        <v>2.4278979822042902E-2</v>
      </c>
      <c r="DE551" s="40">
        <v>1.5899571176535499E-2</v>
      </c>
      <c r="DF551" s="40">
        <v>1.3752722556497E-2</v>
      </c>
      <c r="DG551" s="40">
        <v>2.3241147145956601E-2</v>
      </c>
      <c r="DH551" s="40">
        <v>3.2616847762126102E-3</v>
      </c>
      <c r="DI551" s="40">
        <v>-2.0335929249422E-2</v>
      </c>
      <c r="DJ551" s="40">
        <v>-1.3119332036103101E-2</v>
      </c>
      <c r="DK551" s="40">
        <v>1.3148694657351301E-2</v>
      </c>
      <c r="DL551" s="40">
        <v>9.28388981552122E-3</v>
      </c>
      <c r="DM551" s="40">
        <v>6.1816789353149205E-4</v>
      </c>
      <c r="DN551" s="40">
        <v>-1.0495693136176499E-2</v>
      </c>
      <c r="DO551" s="40">
        <v>0.40631875779724502</v>
      </c>
      <c r="DP551" s="40">
        <v>0.46825375820315501</v>
      </c>
      <c r="DQ551" s="40">
        <v>0.53038260526671499</v>
      </c>
      <c r="DR551" s="40">
        <v>0.55333719984904495</v>
      </c>
      <c r="DS551" s="40">
        <v>0.28041578059635902</v>
      </c>
      <c r="DT551" s="40">
        <v>-0.25223128602264999</v>
      </c>
      <c r="DU551" s="40">
        <v>-0.18664348515967299</v>
      </c>
      <c r="DV551" s="40">
        <v>-0.11752734615228</v>
      </c>
      <c r="DW551" s="40">
        <v>-5.6101413182991097E-2</v>
      </c>
      <c r="DX551" s="40">
        <v>-5.6607140818912202E-3</v>
      </c>
      <c r="DY551" s="40">
        <v>-2.9590899468495399E-2</v>
      </c>
      <c r="DZ551" s="40">
        <v>1.30186182308413E-2</v>
      </c>
      <c r="EA551" s="40">
        <v>2.3523882517567998E-2</v>
      </c>
      <c r="EB551" s="40">
        <v>3.07992523017016E-2</v>
      </c>
      <c r="EC551" s="40">
        <v>2.1856807053347301E-2</v>
      </c>
      <c r="ED551" s="40">
        <v>1.8557371524519702E-2</v>
      </c>
      <c r="EE551" s="40">
        <v>3.1800153559533403E-2</v>
      </c>
      <c r="EF551" s="40">
        <v>1.2792959014477299E-2</v>
      </c>
      <c r="EG551" s="40">
        <v>-1.00998670170213E-2</v>
      </c>
      <c r="EH551" s="40">
        <v>-3.5569618628659402E-4</v>
      </c>
      <c r="EI551" s="40">
        <v>2.52399925833863E-2</v>
      </c>
      <c r="EJ551" s="40">
        <v>1.7945079651029299E-2</v>
      </c>
      <c r="EK551" s="40">
        <v>9.4306196224572501E-3</v>
      </c>
      <c r="EL551" s="40">
        <v>1.47732877955514E-3</v>
      </c>
      <c r="EM551" s="40">
        <v>0.42409330377861598</v>
      </c>
      <c r="EN551" s="40">
        <v>0.48926548549319099</v>
      </c>
      <c r="EO551" s="40">
        <v>0.55797034349547403</v>
      </c>
      <c r="EP551" s="40">
        <v>0.57844022083588298</v>
      </c>
      <c r="EQ551" s="40">
        <v>0.31511996887463101</v>
      </c>
      <c r="ER551" s="40">
        <v>-0.22758810705971</v>
      </c>
      <c r="ES551" s="40">
        <v>-0.162833757015686</v>
      </c>
      <c r="ET551" s="40">
        <v>-9.6830290607035602E-2</v>
      </c>
      <c r="EU551" s="40">
        <v>-4.2217905689270099E-2</v>
      </c>
      <c r="EV551" s="40">
        <v>8.1336838961733795E-3</v>
      </c>
      <c r="EW551" s="40">
        <v>77.158135687367505</v>
      </c>
      <c r="EX551" s="40">
        <v>76.050580878784402</v>
      </c>
      <c r="EY551" s="40">
        <v>75.521070117953101</v>
      </c>
      <c r="EZ551" s="40">
        <v>74.509490144730904</v>
      </c>
      <c r="FA551" s="40">
        <v>73.1240190398902</v>
      </c>
      <c r="FB551" s="40">
        <v>72.350598319655603</v>
      </c>
      <c r="FC551" s="40">
        <v>70.590926954895394</v>
      </c>
      <c r="FD551" s="40">
        <v>71.653033178359806</v>
      </c>
      <c r="FE551" s="40">
        <v>74.929506973384704</v>
      </c>
      <c r="FF551" s="40">
        <v>79.089343295441395</v>
      </c>
      <c r="FG551" s="40">
        <v>83.687188532727504</v>
      </c>
      <c r="FH551" s="40">
        <v>87.406434097363601</v>
      </c>
      <c r="FI551" s="40">
        <v>90.923508314149998</v>
      </c>
      <c r="FJ551" s="40">
        <v>93.339348119312504</v>
      </c>
      <c r="FK551" s="40">
        <v>95.746735510212403</v>
      </c>
      <c r="FL551" s="40">
        <v>97.357981520297997</v>
      </c>
      <c r="FM551" s="40">
        <v>97.853507711523406</v>
      </c>
      <c r="FN551" s="40">
        <v>97.006894978748903</v>
      </c>
      <c r="FO551" s="40">
        <v>95.250251320613302</v>
      </c>
      <c r="FP551" s="40">
        <v>91.8716878689754</v>
      </c>
      <c r="FQ551" s="40">
        <v>86.839163027606602</v>
      </c>
      <c r="FR551" s="40">
        <v>83.295839018864797</v>
      </c>
      <c r="FS551" s="40">
        <v>80.675744014636194</v>
      </c>
      <c r="FT551" s="40">
        <v>79.333962701572105</v>
      </c>
      <c r="FU551" s="40">
        <v>3.0578465796055599E-2</v>
      </c>
      <c r="FV551" s="40">
        <v>0</v>
      </c>
      <c r="FW551" s="40">
        <v>0</v>
      </c>
      <c r="FX551" s="41">
        <v>1</v>
      </c>
      <c r="FY551" s="22"/>
    </row>
    <row r="552" spans="1:181" x14ac:dyDescent="0.2">
      <c r="A552" t="s">
        <v>42</v>
      </c>
      <c r="B552" t="s">
        <v>58</v>
      </c>
      <c r="C552" t="s">
        <v>3</v>
      </c>
      <c r="D552" t="s">
        <v>40</v>
      </c>
      <c r="E552" t="s">
        <v>1</v>
      </c>
      <c r="F552" t="s">
        <v>1</v>
      </c>
      <c r="G552" s="35">
        <v>43704</v>
      </c>
      <c r="H552" s="40">
        <v>7750</v>
      </c>
      <c r="I552" s="40">
        <v>7.3495719799860604</v>
      </c>
      <c r="J552" s="40">
        <v>6.3879879287148897</v>
      </c>
      <c r="K552" s="40">
        <v>5.78664628692216</v>
      </c>
      <c r="L552" s="40">
        <v>5.3850878746134798</v>
      </c>
      <c r="M552" s="40">
        <v>5.1727793274979499</v>
      </c>
      <c r="N552" s="40">
        <v>5.2712806458801902</v>
      </c>
      <c r="O552" s="40">
        <v>5.6522510715736596</v>
      </c>
      <c r="P552" s="40">
        <v>6.1722773624818297</v>
      </c>
      <c r="Q552" s="40">
        <v>6.8123686735552598</v>
      </c>
      <c r="R552" s="40">
        <v>7.3700650734495898</v>
      </c>
      <c r="S552" s="40">
        <v>8.2278922593112895</v>
      </c>
      <c r="T552" s="40">
        <v>9.4189490119455908</v>
      </c>
      <c r="U552" s="40">
        <v>10.7908795179395</v>
      </c>
      <c r="V552" s="40">
        <v>12.267725016727301</v>
      </c>
      <c r="W552" s="40">
        <v>13.7368061996302</v>
      </c>
      <c r="X552" s="40">
        <v>15.4313589051704</v>
      </c>
      <c r="Y552" s="40">
        <v>17.0285736039976</v>
      </c>
      <c r="Z552" s="40">
        <v>18.150830266379501</v>
      </c>
      <c r="AA552" s="40">
        <v>17.8703882537</v>
      </c>
      <c r="AB552" s="40">
        <v>16.429086338030402</v>
      </c>
      <c r="AC552" s="40">
        <v>14.980245340715999</v>
      </c>
      <c r="AD552" s="40">
        <v>13.684796193097799</v>
      </c>
      <c r="AE552" s="40">
        <v>11.3707715074741</v>
      </c>
      <c r="AF552" s="40">
        <v>9.2016943775693694</v>
      </c>
      <c r="AG552" s="40">
        <v>-0.41492156950054199</v>
      </c>
      <c r="AH552" s="40">
        <v>-0.34001509321266199</v>
      </c>
      <c r="AI552" s="40">
        <v>-0.294629258336636</v>
      </c>
      <c r="AJ552" s="40">
        <v>-0.230714787388064</v>
      </c>
      <c r="AK552" s="40">
        <v>-0.26820620362557201</v>
      </c>
      <c r="AL552" s="40">
        <v>-0.29610729328891799</v>
      </c>
      <c r="AM552" s="40">
        <v>-0.293012973843365</v>
      </c>
      <c r="AN552" s="40">
        <v>-0.23912526760173899</v>
      </c>
      <c r="AO552" s="40">
        <v>-0.139153666284208</v>
      </c>
      <c r="AP552" s="40">
        <v>-0.116518384528248</v>
      </c>
      <c r="AQ552" s="40">
        <v>-0.15922740153641199</v>
      </c>
      <c r="AR552" s="40">
        <v>-9.4461717390473002E-2</v>
      </c>
      <c r="AS552" s="40">
        <v>-1.5752261685343698E-2</v>
      </c>
      <c r="AT552" s="40">
        <v>-0.165137869812893</v>
      </c>
      <c r="AU552" s="40">
        <v>1.3709736339557801</v>
      </c>
      <c r="AV552" s="40">
        <v>1.7589964954697399</v>
      </c>
      <c r="AW552" s="40">
        <v>1.9923255000393101</v>
      </c>
      <c r="AX552" s="40">
        <v>1.8701084689521701</v>
      </c>
      <c r="AY552" s="40">
        <v>1.3948795882515299</v>
      </c>
      <c r="AZ552" s="40">
        <v>-0.76871191340044698</v>
      </c>
      <c r="BA552" s="40">
        <v>-1.2238930337549201</v>
      </c>
      <c r="BB552" s="40">
        <v>-0.94216843076090295</v>
      </c>
      <c r="BC552" s="40">
        <v>-0.57761849055409098</v>
      </c>
      <c r="BD552" s="40">
        <v>-0.35010450655115899</v>
      </c>
      <c r="BE552" s="40">
        <v>-0.37311336600634798</v>
      </c>
      <c r="BF552" s="40">
        <v>-0.28965494454941099</v>
      </c>
      <c r="BG552" s="40">
        <v>-0.24601690109975199</v>
      </c>
      <c r="BH552" s="40">
        <v>-0.177917880107686</v>
      </c>
      <c r="BI552" s="40">
        <v>-0.21420041110230301</v>
      </c>
      <c r="BJ552" s="40">
        <v>-0.25862362770917002</v>
      </c>
      <c r="BK552" s="40">
        <v>-0.25050139407264099</v>
      </c>
      <c r="BL552" s="40">
        <v>-0.200817946596278</v>
      </c>
      <c r="BM552" s="40">
        <v>-9.2909434957845205E-2</v>
      </c>
      <c r="BN552" s="40">
        <v>-5.5233511368408698E-2</v>
      </c>
      <c r="BO552" s="40">
        <v>-0.116117021215493</v>
      </c>
      <c r="BP552" s="40">
        <v>-6.2761730986280795E-2</v>
      </c>
      <c r="BQ552" s="40">
        <v>1.5721066061196502E-2</v>
      </c>
      <c r="BR552" s="40">
        <v>-9.3644108269804696E-2</v>
      </c>
      <c r="BS552" s="40">
        <v>1.5015046565154699</v>
      </c>
      <c r="BT552" s="40">
        <v>1.88631852698469</v>
      </c>
      <c r="BU552" s="40">
        <v>2.1516272061079298</v>
      </c>
      <c r="BV552" s="40">
        <v>2.03513358086798</v>
      </c>
      <c r="BW552" s="40">
        <v>1.5604372374414199</v>
      </c>
      <c r="BX552" s="40">
        <v>-0.62643813912205204</v>
      </c>
      <c r="BY552" s="40">
        <v>-1.0740955264968699</v>
      </c>
      <c r="BZ552" s="40">
        <v>-0.78087078867744097</v>
      </c>
      <c r="CA552" s="40">
        <v>-0.44574067091888198</v>
      </c>
      <c r="CB552" s="40">
        <v>-0.246786353926047</v>
      </c>
      <c r="CC552" s="40">
        <v>-0.344157131625346</v>
      </c>
      <c r="CD552" s="40">
        <v>-0.25477565899585602</v>
      </c>
      <c r="CE552" s="40">
        <v>-0.21234813056385299</v>
      </c>
      <c r="CF552" s="40">
        <v>-0.14135090295893399</v>
      </c>
      <c r="CG552" s="40">
        <v>-0.17679616371691501</v>
      </c>
      <c r="CH552" s="40">
        <v>-0.23266255511400299</v>
      </c>
      <c r="CI552" s="40">
        <v>-0.221058003425189</v>
      </c>
      <c r="CJ552" s="40">
        <v>-0.17428641276234</v>
      </c>
      <c r="CK552" s="40">
        <v>-6.0880821213622101E-2</v>
      </c>
      <c r="CL552" s="40">
        <v>-1.27877949081763E-2</v>
      </c>
      <c r="CM552" s="40">
        <v>-8.6258903131084905E-2</v>
      </c>
      <c r="CN552" s="40">
        <v>-4.0806416969455701E-2</v>
      </c>
      <c r="CO552" s="40">
        <v>3.75193969821951E-2</v>
      </c>
      <c r="CP552" s="40">
        <v>-4.4127746814364599E-2</v>
      </c>
      <c r="CQ552" s="40">
        <v>1.5919100451075601</v>
      </c>
      <c r="CR552" s="40">
        <v>1.9745013781546601</v>
      </c>
      <c r="CS552" s="40">
        <v>2.2619590824550402</v>
      </c>
      <c r="CT552" s="40">
        <v>2.14942947066982</v>
      </c>
      <c r="CU552" s="40">
        <v>1.6751019609370399</v>
      </c>
      <c r="CV552" s="40">
        <v>-0.52789975646117004</v>
      </c>
      <c r="CW552" s="40">
        <v>-0.97034622929360204</v>
      </c>
      <c r="CX552" s="40">
        <v>-0.66915653312660905</v>
      </c>
      <c r="CY552" s="40">
        <v>-0.35440249477498498</v>
      </c>
      <c r="CZ552" s="40">
        <v>-0.17522851615288701</v>
      </c>
      <c r="DA552" s="40">
        <v>-0.31520089724434402</v>
      </c>
      <c r="DB552" s="40">
        <v>-0.21989637344230001</v>
      </c>
      <c r="DC552" s="40">
        <v>-0.17867936002795401</v>
      </c>
      <c r="DD552" s="40">
        <v>-0.10478392581018101</v>
      </c>
      <c r="DE552" s="40">
        <v>-0.13939191633152601</v>
      </c>
      <c r="DF552" s="40">
        <v>-0.20670148251883599</v>
      </c>
      <c r="DG552" s="40">
        <v>-0.191614612777736</v>
      </c>
      <c r="DH552" s="40">
        <v>-0.147754878928402</v>
      </c>
      <c r="DI552" s="40">
        <v>-2.8852207469399E-2</v>
      </c>
      <c r="DJ552" s="40">
        <v>2.9657921552056099E-2</v>
      </c>
      <c r="DK552" s="40">
        <v>-5.6400785046676401E-2</v>
      </c>
      <c r="DL552" s="40">
        <v>-1.8851102952630702E-2</v>
      </c>
      <c r="DM552" s="40">
        <v>5.9317727903193798E-2</v>
      </c>
      <c r="DN552" s="40">
        <v>5.3886146410754999E-3</v>
      </c>
      <c r="DO552" s="40">
        <v>1.68231543369966</v>
      </c>
      <c r="DP552" s="40">
        <v>2.0626842293246201</v>
      </c>
      <c r="DQ552" s="40">
        <v>2.3722909588021599</v>
      </c>
      <c r="DR552" s="40">
        <v>2.2637253604716601</v>
      </c>
      <c r="DS552" s="40">
        <v>1.7897666844326501</v>
      </c>
      <c r="DT552" s="40">
        <v>-0.42936137380028899</v>
      </c>
      <c r="DU552" s="40">
        <v>-0.86659693209033495</v>
      </c>
      <c r="DV552" s="40">
        <v>-0.55744227757577702</v>
      </c>
      <c r="DW552" s="40">
        <v>-0.26306431863108898</v>
      </c>
      <c r="DX552" s="40">
        <v>-0.103670678379726</v>
      </c>
      <c r="DY552" s="40">
        <v>-0.27339269375015002</v>
      </c>
      <c r="DZ552" s="40">
        <v>-0.16953622477905</v>
      </c>
      <c r="EA552" s="40">
        <v>-0.13006700279107</v>
      </c>
      <c r="EB552" s="40">
        <v>-5.1987018529804002E-2</v>
      </c>
      <c r="EC552" s="40">
        <v>-8.5386123808257094E-2</v>
      </c>
      <c r="ED552" s="40">
        <v>-0.16921781693908799</v>
      </c>
      <c r="EE552" s="40">
        <v>-0.149103033007012</v>
      </c>
      <c r="EF552" s="40">
        <v>-0.109447557922941</v>
      </c>
      <c r="EG552" s="40">
        <v>1.7392023856964201E-2</v>
      </c>
      <c r="EH552" s="40">
        <v>9.0942794711895605E-2</v>
      </c>
      <c r="EI552" s="40">
        <v>-1.32904047257581E-2</v>
      </c>
      <c r="EJ552" s="40">
        <v>1.28488834515615E-2</v>
      </c>
      <c r="EK552" s="40">
        <v>9.0791055649733998E-2</v>
      </c>
      <c r="EL552" s="40">
        <v>7.68823761841642E-2</v>
      </c>
      <c r="EM552" s="40">
        <v>1.81284645625935</v>
      </c>
      <c r="EN552" s="40">
        <v>2.1900062608395698</v>
      </c>
      <c r="EO552" s="40">
        <v>2.5315926648707801</v>
      </c>
      <c r="EP552" s="40">
        <v>2.42875047238747</v>
      </c>
      <c r="EQ552" s="40">
        <v>1.9553243336225501</v>
      </c>
      <c r="ER552" s="40">
        <v>-0.287087599521894</v>
      </c>
      <c r="ES552" s="40">
        <v>-0.71679942483228598</v>
      </c>
      <c r="ET552" s="40">
        <v>-0.39614463549231499</v>
      </c>
      <c r="EU552" s="40">
        <v>-0.131186498995879</v>
      </c>
      <c r="EV552" s="40">
        <v>-3.52525754614519E-4</v>
      </c>
      <c r="EW552" s="40">
        <v>75.771140812808497</v>
      </c>
      <c r="EX552" s="40">
        <v>74.933194795380999</v>
      </c>
      <c r="EY552" s="40">
        <v>74.426405648570196</v>
      </c>
      <c r="EZ552" s="40">
        <v>73.409592178902898</v>
      </c>
      <c r="FA552" s="40">
        <v>72.839433726119907</v>
      </c>
      <c r="FB552" s="40">
        <v>72.261151911587604</v>
      </c>
      <c r="FC552" s="40">
        <v>70.788178619500798</v>
      </c>
      <c r="FD552" s="40">
        <v>71.423796254752403</v>
      </c>
      <c r="FE552" s="40">
        <v>74.596783715493402</v>
      </c>
      <c r="FF552" s="40">
        <v>78.4456395966656</v>
      </c>
      <c r="FG552" s="40">
        <v>83.779984414480396</v>
      </c>
      <c r="FH552" s="40">
        <v>87.4484851347203</v>
      </c>
      <c r="FI552" s="40">
        <v>90.382896072921298</v>
      </c>
      <c r="FJ552" s="40">
        <v>92.973693532009307</v>
      </c>
      <c r="FK552" s="40">
        <v>95.634070890499899</v>
      </c>
      <c r="FL552" s="40">
        <v>97.392211963066998</v>
      </c>
      <c r="FM552" s="40">
        <v>98.929664439039399</v>
      </c>
      <c r="FN552" s="40">
        <v>98.932498169882194</v>
      </c>
      <c r="FO552" s="40">
        <v>96.664899520627202</v>
      </c>
      <c r="FP552" s="40">
        <v>92.025113939594306</v>
      </c>
      <c r="FQ552" s="40">
        <v>86.065589061798903</v>
      </c>
      <c r="FR552" s="40">
        <v>82.375516565518197</v>
      </c>
      <c r="FS552" s="40">
        <v>79.297766075518894</v>
      </c>
      <c r="FT552" s="40">
        <v>77.314980990388904</v>
      </c>
      <c r="FU552" s="40">
        <v>2.5485604344036999E-2</v>
      </c>
      <c r="FV552" s="40">
        <v>0</v>
      </c>
      <c r="FW552" s="40">
        <v>0</v>
      </c>
      <c r="FX552" s="41">
        <v>1</v>
      </c>
      <c r="FY552" s="22"/>
    </row>
    <row r="553" spans="1:181" x14ac:dyDescent="0.2">
      <c r="A553" t="s">
        <v>42</v>
      </c>
      <c r="B553" t="s">
        <v>58</v>
      </c>
      <c r="C553" t="s">
        <v>3</v>
      </c>
      <c r="D553" t="s">
        <v>40</v>
      </c>
      <c r="E553" t="s">
        <v>1</v>
      </c>
      <c r="F553" t="s">
        <v>77</v>
      </c>
      <c r="G553" s="35">
        <v>43704</v>
      </c>
      <c r="H553" s="40">
        <v>6070</v>
      </c>
      <c r="I553" s="40">
        <v>6.0117121599919399</v>
      </c>
      <c r="J553" s="40">
        <v>5.2243722853452397</v>
      </c>
      <c r="K553" s="40">
        <v>4.70572929768203</v>
      </c>
      <c r="L553" s="40">
        <v>4.3601051362958101</v>
      </c>
      <c r="M553" s="40">
        <v>4.1659813566011703</v>
      </c>
      <c r="N553" s="40">
        <v>4.2485656394881799</v>
      </c>
      <c r="O553" s="40">
        <v>4.5118533896935098</v>
      </c>
      <c r="P553" s="40">
        <v>4.9212634521971204</v>
      </c>
      <c r="Q553" s="40">
        <v>5.4179264743294704</v>
      </c>
      <c r="R553" s="40">
        <v>5.8622310748482303</v>
      </c>
      <c r="S553" s="40">
        <v>6.5482725864663296</v>
      </c>
      <c r="T553" s="40">
        <v>7.5028538828653399</v>
      </c>
      <c r="U553" s="40">
        <v>8.5859945131858399</v>
      </c>
      <c r="V553" s="40">
        <v>9.7523214370691704</v>
      </c>
      <c r="W553" s="40">
        <v>10.911367809618101</v>
      </c>
      <c r="X553" s="40">
        <v>12.2056786876314</v>
      </c>
      <c r="Y553" s="40">
        <v>13.370192899379401</v>
      </c>
      <c r="Z553" s="40">
        <v>14.2261420206493</v>
      </c>
      <c r="AA553" s="40">
        <v>14.022339765771401</v>
      </c>
      <c r="AB553" s="40">
        <v>12.944196715573201</v>
      </c>
      <c r="AC553" s="40">
        <v>11.9041652918692</v>
      </c>
      <c r="AD553" s="40">
        <v>10.937319366314901</v>
      </c>
      <c r="AE553" s="40">
        <v>9.1697122407800595</v>
      </c>
      <c r="AF553" s="40">
        <v>7.4812113602894899</v>
      </c>
      <c r="AG553" s="40">
        <v>-0.27241016409326702</v>
      </c>
      <c r="AH553" s="40">
        <v>-0.20206870550342901</v>
      </c>
      <c r="AI553" s="40">
        <v>-0.202363089544252</v>
      </c>
      <c r="AJ553" s="40">
        <v>-0.19373249835870601</v>
      </c>
      <c r="AK553" s="40">
        <v>-0.26925277110488599</v>
      </c>
      <c r="AL553" s="40">
        <v>-0.23505296340717499</v>
      </c>
      <c r="AM553" s="40">
        <v>-0.23483869319439299</v>
      </c>
      <c r="AN553" s="40">
        <v>-0.18295952237597801</v>
      </c>
      <c r="AO553" s="40">
        <v>-7.9349567905253104E-2</v>
      </c>
      <c r="AP553" s="40">
        <v>-3.7193709110746903E-2</v>
      </c>
      <c r="AQ553" s="40">
        <v>-8.7967191777009193E-2</v>
      </c>
      <c r="AR553" s="40">
        <v>-6.6320781443107296E-2</v>
      </c>
      <c r="AS553" s="40">
        <v>6.3149692804182799E-3</v>
      </c>
      <c r="AT553" s="40">
        <v>-5.0928464090247601E-2</v>
      </c>
      <c r="AU553" s="40">
        <v>0.81420809911291903</v>
      </c>
      <c r="AV553" s="40">
        <v>1.07597178937172</v>
      </c>
      <c r="AW553" s="40">
        <v>1.1997115312690201</v>
      </c>
      <c r="AX553" s="40">
        <v>1.11609188539328</v>
      </c>
      <c r="AY553" s="40">
        <v>0.99660206206895596</v>
      </c>
      <c r="AZ553" s="40">
        <v>-0.26849415184861403</v>
      </c>
      <c r="BA553" s="40">
        <v>-0.77661417853992099</v>
      </c>
      <c r="BB553" s="40">
        <v>-0.59422375130874405</v>
      </c>
      <c r="BC553" s="40">
        <v>-0.36780652768995997</v>
      </c>
      <c r="BD553" s="40">
        <v>-0.242955264348439</v>
      </c>
      <c r="BE553" s="40">
        <v>-0.233675950668777</v>
      </c>
      <c r="BF553" s="40">
        <v>-0.16016698751254899</v>
      </c>
      <c r="BG553" s="40">
        <v>-0.15650390687014301</v>
      </c>
      <c r="BH553" s="40">
        <v>-0.14672061432266301</v>
      </c>
      <c r="BI553" s="40">
        <v>-0.22000709058405901</v>
      </c>
      <c r="BJ553" s="40">
        <v>-0.195719472304896</v>
      </c>
      <c r="BK553" s="40">
        <v>-0.19071225894740901</v>
      </c>
      <c r="BL553" s="40">
        <v>-0.142375088150025</v>
      </c>
      <c r="BM553" s="40">
        <v>-4.2011931220189501E-2</v>
      </c>
      <c r="BN553" s="40">
        <v>5.6057931071293596E-3</v>
      </c>
      <c r="BO553" s="40">
        <v>-5.4854967282170201E-2</v>
      </c>
      <c r="BP553" s="40">
        <v>-4.86540762847417E-2</v>
      </c>
      <c r="BQ553" s="40">
        <v>2.3959242727887901E-2</v>
      </c>
      <c r="BR553" s="40">
        <v>-2.3404045027902698E-3</v>
      </c>
      <c r="BS553" s="40">
        <v>0.91272401436941797</v>
      </c>
      <c r="BT553" s="40">
        <v>1.1595106220324101</v>
      </c>
      <c r="BU553" s="40">
        <v>1.29900403758004</v>
      </c>
      <c r="BV553" s="40">
        <v>1.21627115187611</v>
      </c>
      <c r="BW553" s="40">
        <v>1.0979046937410699</v>
      </c>
      <c r="BX553" s="40">
        <v>-0.163581764446114</v>
      </c>
      <c r="BY553" s="40">
        <v>-0.65905559268673297</v>
      </c>
      <c r="BZ553" s="40">
        <v>-0.49047021651879003</v>
      </c>
      <c r="CA553" s="40">
        <v>-0.28181340230525698</v>
      </c>
      <c r="CB553" s="40">
        <v>-0.18143936817143899</v>
      </c>
      <c r="CC553" s="40">
        <v>-0.20684875244584899</v>
      </c>
      <c r="CD553" s="40">
        <v>-0.13114598527601301</v>
      </c>
      <c r="CE553" s="40">
        <v>-0.12474197664951001</v>
      </c>
      <c r="CF553" s="40">
        <v>-0.114160326650194</v>
      </c>
      <c r="CG553" s="40">
        <v>-0.185899682270975</v>
      </c>
      <c r="CH553" s="40">
        <v>-0.16847721618789399</v>
      </c>
      <c r="CI553" s="40">
        <v>-0.16015042500898299</v>
      </c>
      <c r="CJ553" s="40">
        <v>-0.11426643263627601</v>
      </c>
      <c r="CK553" s="40">
        <v>-1.6151997792638099E-2</v>
      </c>
      <c r="CL553" s="40">
        <v>3.5248597964389498E-2</v>
      </c>
      <c r="CM553" s="40">
        <v>-3.1921541465821802E-2</v>
      </c>
      <c r="CN553" s="40">
        <v>-3.6418170109612201E-2</v>
      </c>
      <c r="CO553" s="40">
        <v>3.6179612768384002E-2</v>
      </c>
      <c r="CP553" s="40">
        <v>3.1311537555132898E-2</v>
      </c>
      <c r="CQ553" s="40">
        <v>0.98095583716998902</v>
      </c>
      <c r="CR553" s="40">
        <v>1.21736936305136</v>
      </c>
      <c r="CS553" s="40">
        <v>1.3677737249792601</v>
      </c>
      <c r="CT553" s="40">
        <v>1.28565500666901</v>
      </c>
      <c r="CU553" s="40">
        <v>1.168066587842</v>
      </c>
      <c r="CV553" s="40">
        <v>-9.0919764522604904E-2</v>
      </c>
      <c r="CW553" s="40">
        <v>-0.57763487424001203</v>
      </c>
      <c r="CX553" s="40">
        <v>-0.41861083438455099</v>
      </c>
      <c r="CY553" s="40">
        <v>-0.22225482562209301</v>
      </c>
      <c r="CZ553" s="40">
        <v>-0.13883364587328001</v>
      </c>
      <c r="DA553" s="40">
        <v>-0.18002155422291999</v>
      </c>
      <c r="DB553" s="40">
        <v>-0.10212498303947699</v>
      </c>
      <c r="DC553" s="40">
        <v>-9.2980046428876306E-2</v>
      </c>
      <c r="DD553" s="40">
        <v>-8.1600038977724401E-2</v>
      </c>
      <c r="DE553" s="40">
        <v>-0.15179227395788999</v>
      </c>
      <c r="DF553" s="40">
        <v>-0.14123496007089101</v>
      </c>
      <c r="DG553" s="40">
        <v>-0.12958859107055601</v>
      </c>
      <c r="DH553" s="40">
        <v>-8.6157777122527299E-2</v>
      </c>
      <c r="DI553" s="40">
        <v>9.7079356349133901E-3</v>
      </c>
      <c r="DJ553" s="40">
        <v>6.4891402821649596E-2</v>
      </c>
      <c r="DK553" s="40">
        <v>-8.9881156494733896E-3</v>
      </c>
      <c r="DL553" s="40">
        <v>-2.4182263934482699E-2</v>
      </c>
      <c r="DM553" s="40">
        <v>4.8399982808880103E-2</v>
      </c>
      <c r="DN553" s="40">
        <v>6.4963479613056097E-2</v>
      </c>
      <c r="DO553" s="40">
        <v>1.0491876599705601</v>
      </c>
      <c r="DP553" s="40">
        <v>1.2752281040703</v>
      </c>
      <c r="DQ553" s="40">
        <v>1.4365434123784799</v>
      </c>
      <c r="DR553" s="40">
        <v>1.35503886146192</v>
      </c>
      <c r="DS553" s="40">
        <v>1.2382284819429401</v>
      </c>
      <c r="DT553" s="40">
        <v>-1.82577645990953E-2</v>
      </c>
      <c r="DU553" s="40">
        <v>-0.49621415579329098</v>
      </c>
      <c r="DV553" s="40">
        <v>-0.34675145225031201</v>
      </c>
      <c r="DW553" s="40">
        <v>-0.16269624893892901</v>
      </c>
      <c r="DX553" s="40">
        <v>-9.6227923575121097E-2</v>
      </c>
      <c r="DY553" s="40">
        <v>-0.14128734079843</v>
      </c>
      <c r="DZ553" s="40">
        <v>-6.0223265048596999E-2</v>
      </c>
      <c r="EA553" s="40">
        <v>-4.7120863754768101E-2</v>
      </c>
      <c r="EB553" s="40">
        <v>-3.4588154941682103E-2</v>
      </c>
      <c r="EC553" s="40">
        <v>-0.102546593437063</v>
      </c>
      <c r="ED553" s="40">
        <v>-0.10190146896861201</v>
      </c>
      <c r="EE553" s="40">
        <v>-8.5462156823572902E-2</v>
      </c>
      <c r="EF553" s="40">
        <v>-4.55733428965749E-2</v>
      </c>
      <c r="EG553" s="40">
        <v>4.7045572319976997E-2</v>
      </c>
      <c r="EH553" s="40">
        <v>0.107690905039526</v>
      </c>
      <c r="EI553" s="40">
        <v>2.4124108845365699E-2</v>
      </c>
      <c r="EJ553" s="40">
        <v>-6.5155587761171101E-3</v>
      </c>
      <c r="EK553" s="40">
        <v>6.6044256256349701E-2</v>
      </c>
      <c r="EL553" s="40">
        <v>0.113551539200513</v>
      </c>
      <c r="EM553" s="40">
        <v>1.1477035752270599</v>
      </c>
      <c r="EN553" s="40">
        <v>1.35876693673099</v>
      </c>
      <c r="EO553" s="40">
        <v>1.5358359186895001</v>
      </c>
      <c r="EP553" s="40">
        <v>1.45521812794475</v>
      </c>
      <c r="EQ553" s="40">
        <v>1.3395311136150501</v>
      </c>
      <c r="ER553" s="40">
        <v>8.6654622803404205E-2</v>
      </c>
      <c r="ES553" s="40">
        <v>-0.37865556994010302</v>
      </c>
      <c r="ET553" s="40">
        <v>-0.24299791746035701</v>
      </c>
      <c r="EU553" s="40">
        <v>-7.6703123554225899E-2</v>
      </c>
      <c r="EV553" s="40">
        <v>-3.4712027398121501E-2</v>
      </c>
      <c r="EW553" s="40">
        <v>75.804337059572703</v>
      </c>
      <c r="EX553" s="40">
        <v>74.996285552568295</v>
      </c>
      <c r="EY553" s="40">
        <v>74.464612518277406</v>
      </c>
      <c r="EZ553" s="40">
        <v>73.426489316541705</v>
      </c>
      <c r="FA553" s="40">
        <v>72.858237818970807</v>
      </c>
      <c r="FB553" s="40">
        <v>72.270058016131301</v>
      </c>
      <c r="FC553" s="40">
        <v>70.816470921182997</v>
      </c>
      <c r="FD553" s="40">
        <v>71.410299042497996</v>
      </c>
      <c r="FE553" s="40">
        <v>74.653978585915794</v>
      </c>
      <c r="FF553" s="40">
        <v>78.575420970708905</v>
      </c>
      <c r="FG553" s="40">
        <v>83.905947832649403</v>
      </c>
      <c r="FH553" s="40">
        <v>87.5651620206594</v>
      </c>
      <c r="FI553" s="40">
        <v>90.447620395264394</v>
      </c>
      <c r="FJ553" s="40">
        <v>92.992571105136506</v>
      </c>
      <c r="FK553" s="40">
        <v>95.631856987877896</v>
      </c>
      <c r="FL553" s="40">
        <v>97.375229941983903</v>
      </c>
      <c r="FM553" s="40">
        <v>98.905558700061306</v>
      </c>
      <c r="FN553" s="40">
        <v>98.920286778925501</v>
      </c>
      <c r="FO553" s="40">
        <v>96.668730248573198</v>
      </c>
      <c r="FP553" s="40">
        <v>92.071918777416201</v>
      </c>
      <c r="FQ553" s="40">
        <v>86.090986274232307</v>
      </c>
      <c r="FR553" s="40">
        <v>82.426229894816302</v>
      </c>
      <c r="FS553" s="40">
        <v>79.391337672751305</v>
      </c>
      <c r="FT553" s="40">
        <v>77.404379510400403</v>
      </c>
      <c r="FU553" s="40">
        <v>2.1011267802586799E-2</v>
      </c>
      <c r="FV553" s="40">
        <v>0</v>
      </c>
      <c r="FW553" s="40">
        <v>0</v>
      </c>
      <c r="FX553" s="41">
        <v>1</v>
      </c>
      <c r="FY553" s="22"/>
    </row>
    <row r="554" spans="1:181" x14ac:dyDescent="0.2">
      <c r="A554" t="s">
        <v>42</v>
      </c>
      <c r="B554" t="s">
        <v>58</v>
      </c>
      <c r="C554" t="s">
        <v>3</v>
      </c>
      <c r="D554" t="s">
        <v>40</v>
      </c>
      <c r="E554" t="s">
        <v>1</v>
      </c>
      <c r="F554" t="s">
        <v>78</v>
      </c>
      <c r="G554" s="35">
        <v>43704</v>
      </c>
      <c r="H554" s="40">
        <v>1680</v>
      </c>
      <c r="I554" s="40">
        <v>1.38718321851768</v>
      </c>
      <c r="J554" s="40">
        <v>1.21138356428774</v>
      </c>
      <c r="K554" s="40">
        <v>1.1053718113868101</v>
      </c>
      <c r="L554" s="40">
        <v>1.0420726930643001</v>
      </c>
      <c r="M554" s="40">
        <v>1.01858311932487</v>
      </c>
      <c r="N554" s="40">
        <v>1.03908773084299</v>
      </c>
      <c r="O554" s="40">
        <v>1.1400679264942699</v>
      </c>
      <c r="P554" s="40">
        <v>1.2615792283991301</v>
      </c>
      <c r="Q554" s="40">
        <v>1.4392128894112901</v>
      </c>
      <c r="R554" s="40">
        <v>1.55725907399876</v>
      </c>
      <c r="S554" s="40">
        <v>1.7417655392234099</v>
      </c>
      <c r="T554" s="40">
        <v>2.0029851584390901</v>
      </c>
      <c r="U554" s="40">
        <v>2.2939729473351602</v>
      </c>
      <c r="V554" s="40">
        <v>2.6049948370540998</v>
      </c>
      <c r="W554" s="40">
        <v>2.9109190805348102</v>
      </c>
      <c r="X554" s="40">
        <v>3.2934490834035302</v>
      </c>
      <c r="Y554" s="40">
        <v>3.6828885533784699</v>
      </c>
      <c r="Z554" s="40">
        <v>3.9258943846644798</v>
      </c>
      <c r="AA554" s="40">
        <v>3.83993861677954</v>
      </c>
      <c r="AB554" s="40">
        <v>3.4829693743275798</v>
      </c>
      <c r="AC554" s="40">
        <v>3.1078796510875999</v>
      </c>
      <c r="AD554" s="40">
        <v>2.7579166717253898</v>
      </c>
      <c r="AE554" s="40">
        <v>2.2379774788890798</v>
      </c>
      <c r="AF554" s="40">
        <v>1.78048083942229</v>
      </c>
      <c r="AG554" s="40">
        <v>-0.13391165540480501</v>
      </c>
      <c r="AH554" s="40">
        <v>-8.5797739474171797E-2</v>
      </c>
      <c r="AI554" s="40">
        <v>-8.8637243999985196E-2</v>
      </c>
      <c r="AJ554" s="40">
        <v>-5.4464834035177899E-2</v>
      </c>
      <c r="AK554" s="40">
        <v>-2.5597606968185499E-2</v>
      </c>
      <c r="AL554" s="40">
        <v>-3.7475554728056797E-2</v>
      </c>
      <c r="AM554" s="40">
        <v>-4.6365193264696299E-2</v>
      </c>
      <c r="AN554" s="40">
        <v>-5.24212926303841E-2</v>
      </c>
      <c r="AO554" s="40">
        <v>-9.05189210784339E-2</v>
      </c>
      <c r="AP554" s="40">
        <v>-5.1921948964184998E-2</v>
      </c>
      <c r="AQ554" s="40">
        <v>-3.1138559299869001E-2</v>
      </c>
      <c r="AR554" s="40">
        <v>-2.4396736623841401E-2</v>
      </c>
      <c r="AS554" s="40">
        <v>-1.2323092849595299E-2</v>
      </c>
      <c r="AT554" s="40">
        <v>-8.6005771503988998E-2</v>
      </c>
      <c r="AU554" s="40">
        <v>0.59895790788278402</v>
      </c>
      <c r="AV554" s="40">
        <v>0.75188132421755505</v>
      </c>
      <c r="AW554" s="40">
        <v>0.84071566776760798</v>
      </c>
      <c r="AX554" s="40">
        <v>0.82544802421357699</v>
      </c>
      <c r="AY554" s="40">
        <v>0.47780731945863397</v>
      </c>
      <c r="AZ554" s="40">
        <v>-0.51656421129953201</v>
      </c>
      <c r="BA554" s="40">
        <v>-0.48428404232181899</v>
      </c>
      <c r="BB554" s="40">
        <v>-0.35345948511842301</v>
      </c>
      <c r="BC554" s="40">
        <v>-0.253567998765243</v>
      </c>
      <c r="BD554" s="40">
        <v>-0.111430043789446</v>
      </c>
      <c r="BE554" s="40">
        <v>-0.11776279794490301</v>
      </c>
      <c r="BF554" s="40">
        <v>-7.25337487794568E-2</v>
      </c>
      <c r="BG554" s="40">
        <v>-7.4240419377600203E-2</v>
      </c>
      <c r="BH554" s="40">
        <v>-4.2207718426841602E-2</v>
      </c>
      <c r="BI554" s="40">
        <v>-1.5318161305478001E-2</v>
      </c>
      <c r="BJ554" s="40">
        <v>-2.8958811497211301E-2</v>
      </c>
      <c r="BK554" s="40">
        <v>-3.1269134544950297E-2</v>
      </c>
      <c r="BL554" s="40">
        <v>-3.7622222697386097E-2</v>
      </c>
      <c r="BM554" s="40">
        <v>-7.4230076841195397E-2</v>
      </c>
      <c r="BN554" s="40">
        <v>-3.0555859667504199E-2</v>
      </c>
      <c r="BO554" s="40">
        <v>-1.0984821393017199E-2</v>
      </c>
      <c r="BP554" s="40">
        <v>-1.3501292479886099E-2</v>
      </c>
      <c r="BQ554" s="40">
        <v>-1.37663000862687E-3</v>
      </c>
      <c r="BR554" s="40">
        <v>-5.5909315503177702E-2</v>
      </c>
      <c r="BS554" s="40">
        <v>0.636735944995106</v>
      </c>
      <c r="BT554" s="40">
        <v>0.79128375389848604</v>
      </c>
      <c r="BU554" s="40">
        <v>0.88713158055413099</v>
      </c>
      <c r="BV554" s="40">
        <v>0.88198572026452504</v>
      </c>
      <c r="BW554" s="40">
        <v>0.53388376074446697</v>
      </c>
      <c r="BX554" s="40">
        <v>-0.47238614938286699</v>
      </c>
      <c r="BY554" s="40">
        <v>-0.44605486342134498</v>
      </c>
      <c r="BZ554" s="40">
        <v>-0.30710398921946302</v>
      </c>
      <c r="CA554" s="40">
        <v>-0.210138562472822</v>
      </c>
      <c r="CB554" s="40">
        <v>-8.2632687389945197E-2</v>
      </c>
      <c r="CC554" s="40">
        <v>-0.106578148461956</v>
      </c>
      <c r="CD554" s="40">
        <v>-6.3347149229994501E-2</v>
      </c>
      <c r="CE554" s="40">
        <v>-6.4269222500751802E-2</v>
      </c>
      <c r="CF554" s="40">
        <v>-3.3718477494991697E-2</v>
      </c>
      <c r="CG554" s="40">
        <v>-8.1986485534540302E-3</v>
      </c>
      <c r="CH554" s="40">
        <v>-2.3060141079827401E-2</v>
      </c>
      <c r="CI554" s="40">
        <v>-2.08136502623254E-2</v>
      </c>
      <c r="CJ554" s="40">
        <v>-2.7372431943755E-2</v>
      </c>
      <c r="CK554" s="40">
        <v>-6.2948472942702005E-2</v>
      </c>
      <c r="CL554" s="40">
        <v>-1.5757771307500501E-2</v>
      </c>
      <c r="CM554" s="40">
        <v>2.9735960875406199E-3</v>
      </c>
      <c r="CN554" s="40">
        <v>-5.95514105624762E-3</v>
      </c>
      <c r="CO554" s="40">
        <v>6.2048568091461398E-3</v>
      </c>
      <c r="CP554" s="40">
        <v>-3.5064601758947697E-2</v>
      </c>
      <c r="CQ554" s="40">
        <v>0.66290089841699795</v>
      </c>
      <c r="CR554" s="40">
        <v>0.81857375666505805</v>
      </c>
      <c r="CS554" s="40">
        <v>0.91927910035467297</v>
      </c>
      <c r="CT554" s="40">
        <v>0.92114355632032197</v>
      </c>
      <c r="CU554" s="40">
        <v>0.57272213315505305</v>
      </c>
      <c r="CV554" s="40">
        <v>-0.44178855827768998</v>
      </c>
      <c r="CW554" s="40">
        <v>-0.41957745057127799</v>
      </c>
      <c r="CX554" s="40">
        <v>-0.2749983139712</v>
      </c>
      <c r="CY554" s="40">
        <v>-0.18005946719448099</v>
      </c>
      <c r="CZ554" s="40">
        <v>-6.2687726072174793E-2</v>
      </c>
      <c r="DA554" s="40">
        <v>-9.5393498979008506E-2</v>
      </c>
      <c r="DB554" s="40">
        <v>-5.4160549680532202E-2</v>
      </c>
      <c r="DC554" s="40">
        <v>-5.4298025623903297E-2</v>
      </c>
      <c r="DD554" s="40">
        <v>-2.52292365631419E-2</v>
      </c>
      <c r="DE554" s="40">
        <v>-1.07913580143008E-3</v>
      </c>
      <c r="DF554" s="40">
        <v>-1.71614706624434E-2</v>
      </c>
      <c r="DG554" s="40">
        <v>-1.0358165979700599E-2</v>
      </c>
      <c r="DH554" s="40">
        <v>-1.71226411901238E-2</v>
      </c>
      <c r="DI554" s="40">
        <v>-5.1666869044208599E-2</v>
      </c>
      <c r="DJ554" s="40">
        <v>-9.5968294749687805E-4</v>
      </c>
      <c r="DK554" s="40">
        <v>1.6932013568098401E-2</v>
      </c>
      <c r="DL554" s="40">
        <v>1.59101036739087E-3</v>
      </c>
      <c r="DM554" s="40">
        <v>1.3786343626919099E-2</v>
      </c>
      <c r="DN554" s="40">
        <v>-1.42198880147178E-2</v>
      </c>
      <c r="DO554" s="40">
        <v>0.68906585183889002</v>
      </c>
      <c r="DP554" s="40">
        <v>0.84586375943163095</v>
      </c>
      <c r="DQ554" s="40">
        <v>0.95142662015521395</v>
      </c>
      <c r="DR554" s="40">
        <v>0.96030139237612</v>
      </c>
      <c r="DS554" s="40">
        <v>0.61156050556563901</v>
      </c>
      <c r="DT554" s="40">
        <v>-0.41119096717251402</v>
      </c>
      <c r="DU554" s="40">
        <v>-0.39310003772121099</v>
      </c>
      <c r="DV554" s="40">
        <v>-0.24289263872293801</v>
      </c>
      <c r="DW554" s="40">
        <v>-0.149980371916141</v>
      </c>
      <c r="DX554" s="40">
        <v>-4.2742764754404299E-2</v>
      </c>
      <c r="DY554" s="40">
        <v>-7.9244641519106804E-2</v>
      </c>
      <c r="DZ554" s="40">
        <v>-4.0896558985817101E-2</v>
      </c>
      <c r="EA554" s="40">
        <v>-3.9901201001518297E-2</v>
      </c>
      <c r="EB554" s="40">
        <v>-1.29721209548055E-2</v>
      </c>
      <c r="EC554" s="40">
        <v>9.2003098612774004E-3</v>
      </c>
      <c r="ED554" s="40">
        <v>-8.6447274315978994E-3</v>
      </c>
      <c r="EE554" s="40">
        <v>4.7378927400454802E-3</v>
      </c>
      <c r="EF554" s="40">
        <v>-2.3235712571259199E-3</v>
      </c>
      <c r="EG554" s="40">
        <v>-3.5378024806969999E-2</v>
      </c>
      <c r="EH554" s="40">
        <v>2.0406406349183899E-2</v>
      </c>
      <c r="EI554" s="40">
        <v>3.7085751474950301E-2</v>
      </c>
      <c r="EJ554" s="40">
        <v>1.2486454511346201E-2</v>
      </c>
      <c r="EK554" s="40">
        <v>2.4732806467887499E-2</v>
      </c>
      <c r="EL554" s="40">
        <v>1.58765679860935E-2</v>
      </c>
      <c r="EM554" s="40">
        <v>0.72684388895121199</v>
      </c>
      <c r="EN554" s="40">
        <v>0.88526618911256105</v>
      </c>
      <c r="EO554" s="40">
        <v>0.99784253294173697</v>
      </c>
      <c r="EP554" s="40">
        <v>1.0168390884270699</v>
      </c>
      <c r="EQ554" s="40">
        <v>0.66763694685147301</v>
      </c>
      <c r="ER554" s="40">
        <v>-0.36701290525584801</v>
      </c>
      <c r="ES554" s="40">
        <v>-0.35487085882073599</v>
      </c>
      <c r="ET554" s="40">
        <v>-0.196537142823977</v>
      </c>
      <c r="EU554" s="40">
        <v>-0.10655093562371901</v>
      </c>
      <c r="EV554" s="40">
        <v>-1.39454083549035E-2</v>
      </c>
      <c r="EW554" s="40">
        <v>75.516482790513294</v>
      </c>
      <c r="EX554" s="40">
        <v>74.600184977208201</v>
      </c>
      <c r="EY554" s="40">
        <v>74.188941005483301</v>
      </c>
      <c r="EZ554" s="40">
        <v>73.283940014533897</v>
      </c>
      <c r="FA554" s="40">
        <v>72.730593908964806</v>
      </c>
      <c r="FB554" s="40">
        <v>72.198090770958601</v>
      </c>
      <c r="FC554" s="40">
        <v>70.649930633546902</v>
      </c>
      <c r="FD554" s="40">
        <v>71.4137213450486</v>
      </c>
      <c r="FE554" s="40">
        <v>74.398163440576099</v>
      </c>
      <c r="FF554" s="40">
        <v>78.055493162449594</v>
      </c>
      <c r="FG554" s="40">
        <v>83.429444407742594</v>
      </c>
      <c r="FH554" s="40">
        <v>87.124265045914001</v>
      </c>
      <c r="FI554" s="40">
        <v>90.195150954614505</v>
      </c>
      <c r="FJ554" s="40">
        <v>92.897436744401105</v>
      </c>
      <c r="FK554" s="40">
        <v>95.613100350135397</v>
      </c>
      <c r="FL554" s="40">
        <v>97.403415472022203</v>
      </c>
      <c r="FM554" s="40">
        <v>98.986853405562499</v>
      </c>
      <c r="FN554" s="40">
        <v>98.963004558366904</v>
      </c>
      <c r="FO554" s="40">
        <v>96.625619343330897</v>
      </c>
      <c r="FP554" s="40">
        <v>91.817764418312706</v>
      </c>
      <c r="FQ554" s="40">
        <v>85.874744004756593</v>
      </c>
      <c r="FR554" s="40">
        <v>82.068771883464393</v>
      </c>
      <c r="FS554" s="40">
        <v>78.862621391292905</v>
      </c>
      <c r="FT554" s="40">
        <v>76.902820902424494</v>
      </c>
      <c r="FU554" s="40">
        <v>3.7139616365287703E-2</v>
      </c>
      <c r="FV554" s="40">
        <v>0</v>
      </c>
      <c r="FW554" s="40">
        <v>0</v>
      </c>
      <c r="FX554" s="41">
        <v>1</v>
      </c>
      <c r="FY554" s="22"/>
    </row>
    <row r="555" spans="1:181" x14ac:dyDescent="0.2">
      <c r="A555" t="s">
        <v>42</v>
      </c>
      <c r="B555" t="s">
        <v>58</v>
      </c>
      <c r="C555" t="s">
        <v>3</v>
      </c>
      <c r="D555" t="s">
        <v>40</v>
      </c>
      <c r="E555" t="s">
        <v>77</v>
      </c>
      <c r="F555" t="s">
        <v>1</v>
      </c>
      <c r="G555" s="35">
        <v>43704</v>
      </c>
      <c r="H555" s="40">
        <v>5498</v>
      </c>
      <c r="I555" s="40">
        <v>5.2798511920691897</v>
      </c>
      <c r="J555" s="40">
        <v>4.61518934591406</v>
      </c>
      <c r="K555" s="40">
        <v>4.1732220748864304</v>
      </c>
      <c r="L555" s="40">
        <v>3.8969951360627002</v>
      </c>
      <c r="M555" s="40">
        <v>3.7638342953614701</v>
      </c>
      <c r="N555" s="40">
        <v>3.9007805628504402</v>
      </c>
      <c r="O555" s="40">
        <v>4.2242765856392497</v>
      </c>
      <c r="P555" s="40">
        <v>4.6068137819285297</v>
      </c>
      <c r="Q555" s="40">
        <v>5.09619910125957</v>
      </c>
      <c r="R555" s="40">
        <v>5.4250774905544503</v>
      </c>
      <c r="S555" s="40">
        <v>5.9849084216687896</v>
      </c>
      <c r="T555" s="40">
        <v>6.7622346464357701</v>
      </c>
      <c r="U555" s="40">
        <v>7.6740479302570099</v>
      </c>
      <c r="V555" s="40">
        <v>8.7192785866782305</v>
      </c>
      <c r="W555" s="40">
        <v>9.7680368754508606</v>
      </c>
      <c r="X555" s="40">
        <v>10.971644642212301</v>
      </c>
      <c r="Y555" s="40">
        <v>12.177588208008901</v>
      </c>
      <c r="Z555" s="40">
        <v>13.106973366410299</v>
      </c>
      <c r="AA555" s="40">
        <v>12.937005080540599</v>
      </c>
      <c r="AB555" s="40">
        <v>11.8642627920379</v>
      </c>
      <c r="AC555" s="40">
        <v>10.841984988151401</v>
      </c>
      <c r="AD555" s="40">
        <v>9.8704177924879897</v>
      </c>
      <c r="AE555" s="40">
        <v>8.1715388541717804</v>
      </c>
      <c r="AF555" s="40">
        <v>6.6110062054230898</v>
      </c>
      <c r="AG555" s="40">
        <v>-0.36633662434922498</v>
      </c>
      <c r="AH555" s="40">
        <v>-0.27374967128623101</v>
      </c>
      <c r="AI555" s="40">
        <v>-0.28647867438520502</v>
      </c>
      <c r="AJ555" s="40">
        <v>-0.24265489297038501</v>
      </c>
      <c r="AK555" s="40">
        <v>-0.248321750452107</v>
      </c>
      <c r="AL555" s="40">
        <v>-0.23206384748487199</v>
      </c>
      <c r="AM555" s="40">
        <v>-0.22897300663335499</v>
      </c>
      <c r="AN555" s="40">
        <v>-0.14866856109385601</v>
      </c>
      <c r="AO555" s="40">
        <v>-0.116278926791023</v>
      </c>
      <c r="AP555" s="40">
        <v>-8.7821794789901098E-2</v>
      </c>
      <c r="AQ555" s="40">
        <v>-8.4841589896294006E-2</v>
      </c>
      <c r="AR555" s="40">
        <v>-6.9081830616572901E-2</v>
      </c>
      <c r="AS555" s="40">
        <v>-1.3066621980358E-2</v>
      </c>
      <c r="AT555" s="40">
        <v>-9.7937601376638803E-2</v>
      </c>
      <c r="AU555" s="40">
        <v>1.19638763665156</v>
      </c>
      <c r="AV555" s="40">
        <v>1.5030806451480201</v>
      </c>
      <c r="AW555" s="40">
        <v>1.70706457303836</v>
      </c>
      <c r="AX555" s="40">
        <v>1.6436372260991401</v>
      </c>
      <c r="AY555" s="40">
        <v>1.31599660450858</v>
      </c>
      <c r="AZ555" s="40">
        <v>-0.53068867082108195</v>
      </c>
      <c r="BA555" s="40">
        <v>-0.98006103017679203</v>
      </c>
      <c r="BB555" s="40">
        <v>-0.68803671392958399</v>
      </c>
      <c r="BC555" s="40">
        <v>-0.50020239564836</v>
      </c>
      <c r="BD555" s="40">
        <v>-0.33974731646682699</v>
      </c>
      <c r="BE555" s="40">
        <v>-0.32272241743750002</v>
      </c>
      <c r="BF555" s="40">
        <v>-0.232136816650338</v>
      </c>
      <c r="BG555" s="40">
        <v>-0.23892976162282201</v>
      </c>
      <c r="BH555" s="40">
        <v>-0.198573661867297</v>
      </c>
      <c r="BI555" s="40">
        <v>-0.20259825610464699</v>
      </c>
      <c r="BJ555" s="40">
        <v>-0.205404771756386</v>
      </c>
      <c r="BK555" s="40">
        <v>-0.191299243342963</v>
      </c>
      <c r="BL555" s="40">
        <v>-0.122292168611672</v>
      </c>
      <c r="BM555" s="40">
        <v>-7.6263823482321899E-2</v>
      </c>
      <c r="BN555" s="40">
        <v>-5.3756640711117201E-2</v>
      </c>
      <c r="BO555" s="40">
        <v>-5.0171153879294897E-2</v>
      </c>
      <c r="BP555" s="40">
        <v>-4.5320857319025E-2</v>
      </c>
      <c r="BQ555" s="40">
        <v>1.0583832044200599E-2</v>
      </c>
      <c r="BR555" s="40">
        <v>-4.1032956333333301E-2</v>
      </c>
      <c r="BS555" s="40">
        <v>1.27889115988214</v>
      </c>
      <c r="BT555" s="40">
        <v>1.60688492280743</v>
      </c>
      <c r="BU555" s="40">
        <v>1.8191895995577301</v>
      </c>
      <c r="BV555" s="40">
        <v>1.7620285710291801</v>
      </c>
      <c r="BW555" s="40">
        <v>1.43640788818275</v>
      </c>
      <c r="BX555" s="40">
        <v>-0.435779587687327</v>
      </c>
      <c r="BY555" s="40">
        <v>-0.88069296968285304</v>
      </c>
      <c r="BZ555" s="40">
        <v>-0.58105716479640401</v>
      </c>
      <c r="CA555" s="40">
        <v>-0.39443835949545297</v>
      </c>
      <c r="CB555" s="40">
        <v>-0.25983608277556602</v>
      </c>
      <c r="CC555" s="40">
        <v>-0.29251535059109102</v>
      </c>
      <c r="CD555" s="40">
        <v>-0.20331588029351</v>
      </c>
      <c r="CE555" s="40">
        <v>-0.20599752949042299</v>
      </c>
      <c r="CF555" s="40">
        <v>-0.16804313548863101</v>
      </c>
      <c r="CG555" s="40">
        <v>-0.17093030320570701</v>
      </c>
      <c r="CH555" s="40">
        <v>-0.18694077711758</v>
      </c>
      <c r="CI555" s="40">
        <v>-0.165206509652494</v>
      </c>
      <c r="CJ555" s="40">
        <v>-0.104023959528126</v>
      </c>
      <c r="CK555" s="40">
        <v>-4.8549484827525198E-2</v>
      </c>
      <c r="CL555" s="40">
        <v>-3.0163218767809499E-2</v>
      </c>
      <c r="CM555" s="40">
        <v>-2.6158515509431501E-2</v>
      </c>
      <c r="CN555" s="40">
        <v>-2.88640795954841E-2</v>
      </c>
      <c r="CO555" s="40">
        <v>2.69640644559405E-2</v>
      </c>
      <c r="CP555" s="40">
        <v>-1.6209725232547499E-3</v>
      </c>
      <c r="CQ555" s="40">
        <v>1.3360328487436399</v>
      </c>
      <c r="CR555" s="40">
        <v>1.67877944929848</v>
      </c>
      <c r="CS555" s="40">
        <v>1.89684705136194</v>
      </c>
      <c r="CT555" s="40">
        <v>1.84402605587573</v>
      </c>
      <c r="CU555" s="40">
        <v>1.51980437645021</v>
      </c>
      <c r="CV555" s="40">
        <v>-0.37004584582758399</v>
      </c>
      <c r="CW555" s="40">
        <v>-0.81187095368669604</v>
      </c>
      <c r="CX555" s="40">
        <v>-0.50696345495535799</v>
      </c>
      <c r="CY555" s="40">
        <v>-0.32118651024176298</v>
      </c>
      <c r="CZ555" s="40">
        <v>-0.204489805752195</v>
      </c>
      <c r="DA555" s="40">
        <v>-0.26230828374468201</v>
      </c>
      <c r="DB555" s="40">
        <v>-0.174494943936682</v>
      </c>
      <c r="DC555" s="40">
        <v>-0.17306529735802501</v>
      </c>
      <c r="DD555" s="40">
        <v>-0.13751260910996599</v>
      </c>
      <c r="DE555" s="40">
        <v>-0.13926235030676701</v>
      </c>
      <c r="DF555" s="40">
        <v>-0.16847678247877401</v>
      </c>
      <c r="DG555" s="40">
        <v>-0.13911377596202401</v>
      </c>
      <c r="DH555" s="40">
        <v>-8.5755750444579296E-2</v>
      </c>
      <c r="DI555" s="40">
        <v>-2.0835146172728601E-2</v>
      </c>
      <c r="DJ555" s="40">
        <v>-6.5697968245017196E-3</v>
      </c>
      <c r="DK555" s="40">
        <v>-2.1458771395680698E-3</v>
      </c>
      <c r="DL555" s="40">
        <v>-1.2407301871943201E-2</v>
      </c>
      <c r="DM555" s="40">
        <v>4.3344296867680501E-2</v>
      </c>
      <c r="DN555" s="40">
        <v>3.77910112868238E-2</v>
      </c>
      <c r="DO555" s="40">
        <v>1.3931745376051301</v>
      </c>
      <c r="DP555" s="40">
        <v>1.75067397578954</v>
      </c>
      <c r="DQ555" s="40">
        <v>1.9745045031661499</v>
      </c>
      <c r="DR555" s="40">
        <v>1.9260235407222699</v>
      </c>
      <c r="DS555" s="40">
        <v>1.6032008647176601</v>
      </c>
      <c r="DT555" s="40">
        <v>-0.30431210396784097</v>
      </c>
      <c r="DU555" s="40">
        <v>-0.74304893769053904</v>
      </c>
      <c r="DV555" s="40">
        <v>-0.43286974511431198</v>
      </c>
      <c r="DW555" s="40">
        <v>-0.24793466098807199</v>
      </c>
      <c r="DX555" s="40">
        <v>-0.149143528728823</v>
      </c>
      <c r="DY555" s="40">
        <v>-0.218694076832957</v>
      </c>
      <c r="DZ555" s="40">
        <v>-0.13288208930078799</v>
      </c>
      <c r="EA555" s="40">
        <v>-0.12551638459564099</v>
      </c>
      <c r="EB555" s="40">
        <v>-9.3431378006877397E-2</v>
      </c>
      <c r="EC555" s="40">
        <v>-9.3538855959306805E-2</v>
      </c>
      <c r="ED555" s="40">
        <v>-0.14181770675028799</v>
      </c>
      <c r="EE555" s="40">
        <v>-0.101440012671633</v>
      </c>
      <c r="EF555" s="40">
        <v>-5.9379357962395699E-2</v>
      </c>
      <c r="EG555" s="40">
        <v>1.9179957135972901E-2</v>
      </c>
      <c r="EH555" s="40">
        <v>2.7495357254282201E-2</v>
      </c>
      <c r="EI555" s="40">
        <v>3.2524558877431102E-2</v>
      </c>
      <c r="EJ555" s="40">
        <v>1.1353671425604801E-2</v>
      </c>
      <c r="EK555" s="40">
        <v>6.6994750892238997E-2</v>
      </c>
      <c r="EL555" s="40">
        <v>9.4695656330129302E-2</v>
      </c>
      <c r="EM555" s="40">
        <v>1.4756780608357201</v>
      </c>
      <c r="EN555" s="40">
        <v>1.8544782534489499</v>
      </c>
      <c r="EO555" s="40">
        <v>2.0866295296855202</v>
      </c>
      <c r="EP555" s="40">
        <v>2.0444148856523201</v>
      </c>
      <c r="EQ555" s="40">
        <v>1.7236121483918401</v>
      </c>
      <c r="ER555" s="40">
        <v>-0.20940302083408699</v>
      </c>
      <c r="ES555" s="40">
        <v>-0.64368087719660005</v>
      </c>
      <c r="ET555" s="40">
        <v>-0.325890195981132</v>
      </c>
      <c r="EU555" s="40">
        <v>-0.14217062483516499</v>
      </c>
      <c r="EV555" s="40">
        <v>-6.9232295037562105E-2</v>
      </c>
      <c r="EW555" s="40">
        <v>75.394726373107204</v>
      </c>
      <c r="EX555" s="40">
        <v>74.637012357343593</v>
      </c>
      <c r="EY555" s="40">
        <v>74.185857430567594</v>
      </c>
      <c r="EZ555" s="40">
        <v>73.241353589099703</v>
      </c>
      <c r="FA555" s="40">
        <v>72.745530719311802</v>
      </c>
      <c r="FB555" s="40">
        <v>72.216725925557597</v>
      </c>
      <c r="FC555" s="40">
        <v>70.825393470747699</v>
      </c>
      <c r="FD555" s="40">
        <v>71.448444764912097</v>
      </c>
      <c r="FE555" s="40">
        <v>74.638765260200401</v>
      </c>
      <c r="FF555" s="40">
        <v>78.575213207687895</v>
      </c>
      <c r="FG555" s="40">
        <v>83.993249459210801</v>
      </c>
      <c r="FH555" s="40">
        <v>87.658507173226596</v>
      </c>
      <c r="FI555" s="40">
        <v>90.493734304681894</v>
      </c>
      <c r="FJ555" s="40">
        <v>93.015552350878906</v>
      </c>
      <c r="FK555" s="40">
        <v>95.647828140928397</v>
      </c>
      <c r="FL555" s="40">
        <v>97.3198239637982</v>
      </c>
      <c r="FM555" s="40">
        <v>98.840187473582105</v>
      </c>
      <c r="FN555" s="40">
        <v>98.8680350083294</v>
      </c>
      <c r="FO555" s="40">
        <v>96.581230264302903</v>
      </c>
      <c r="FP555" s="40">
        <v>91.848504438200806</v>
      </c>
      <c r="FQ555" s="40">
        <v>85.724694795991994</v>
      </c>
      <c r="FR555" s="40">
        <v>82.014582659936806</v>
      </c>
      <c r="FS555" s="40">
        <v>78.940426166737097</v>
      </c>
      <c r="FT555" s="40">
        <v>76.9977622516721</v>
      </c>
      <c r="FU555" s="40">
        <v>2.5811152497273601E-2</v>
      </c>
      <c r="FV555" s="40">
        <v>0</v>
      </c>
      <c r="FW555" s="40">
        <v>0</v>
      </c>
      <c r="FX555" s="41">
        <v>1</v>
      </c>
      <c r="FY555" s="22"/>
    </row>
    <row r="556" spans="1:181" x14ac:dyDescent="0.2">
      <c r="A556" t="s">
        <v>42</v>
      </c>
      <c r="B556" t="s">
        <v>58</v>
      </c>
      <c r="C556" t="s">
        <v>3</v>
      </c>
      <c r="D556" t="s">
        <v>40</v>
      </c>
      <c r="E556" t="s">
        <v>77</v>
      </c>
      <c r="F556" t="s">
        <v>77</v>
      </c>
      <c r="G556" s="35">
        <v>43704</v>
      </c>
      <c r="H556" s="40">
        <v>4264</v>
      </c>
      <c r="I556" s="40">
        <v>4.2330530887126798</v>
      </c>
      <c r="J556" s="40">
        <v>3.69586704238551</v>
      </c>
      <c r="K556" s="40">
        <v>3.3303715769662499</v>
      </c>
      <c r="L556" s="40">
        <v>3.0992443553490001</v>
      </c>
      <c r="M556" s="40">
        <v>2.9789536276781599</v>
      </c>
      <c r="N556" s="40">
        <v>3.0874740326510799</v>
      </c>
      <c r="O556" s="40">
        <v>3.3312402932735199</v>
      </c>
      <c r="P556" s="40">
        <v>3.6133899590910801</v>
      </c>
      <c r="Q556" s="40">
        <v>3.9729149374128201</v>
      </c>
      <c r="R556" s="40">
        <v>4.2282832936046999</v>
      </c>
      <c r="S556" s="40">
        <v>4.66516583209805</v>
      </c>
      <c r="T556" s="40">
        <v>5.2637111920354203</v>
      </c>
      <c r="U556" s="40">
        <v>5.9736115119363804</v>
      </c>
      <c r="V556" s="40">
        <v>6.7901104586508101</v>
      </c>
      <c r="W556" s="40">
        <v>7.6254523705586301</v>
      </c>
      <c r="X556" s="40">
        <v>8.5503509434943208</v>
      </c>
      <c r="Y556" s="40">
        <v>9.4450152623028405</v>
      </c>
      <c r="Z556" s="40">
        <v>10.1718735978446</v>
      </c>
      <c r="AA556" s="40">
        <v>10.0564425075257</v>
      </c>
      <c r="AB556" s="40">
        <v>9.2458472639445706</v>
      </c>
      <c r="AC556" s="40">
        <v>8.49357059934235</v>
      </c>
      <c r="AD556" s="40">
        <v>7.7815576339418202</v>
      </c>
      <c r="AE556" s="40">
        <v>6.4664050905243702</v>
      </c>
      <c r="AF556" s="40">
        <v>5.2571686253789904</v>
      </c>
      <c r="AG556" s="40">
        <v>-0.26250742090806101</v>
      </c>
      <c r="AH556" s="40">
        <v>-0.193535256767561</v>
      </c>
      <c r="AI556" s="40">
        <v>-0.20930978173140199</v>
      </c>
      <c r="AJ556" s="40">
        <v>-0.19712416113614101</v>
      </c>
      <c r="AK556" s="40">
        <v>-0.221782616007553</v>
      </c>
      <c r="AL556" s="40">
        <v>-0.20932263061679199</v>
      </c>
      <c r="AM556" s="40">
        <v>-0.19981630874894599</v>
      </c>
      <c r="AN556" s="40">
        <v>-0.130651101835985</v>
      </c>
      <c r="AO556" s="40">
        <v>-6.1075724141378303E-2</v>
      </c>
      <c r="AP556" s="40">
        <v>-5.3153307027723598E-2</v>
      </c>
      <c r="AQ556" s="40">
        <v>-7.1511207461684601E-2</v>
      </c>
      <c r="AR556" s="40">
        <v>-4.68560855033111E-2</v>
      </c>
      <c r="AS556" s="40">
        <v>-1.13117152151345E-2</v>
      </c>
      <c r="AT556" s="40">
        <v>-5.0817134896466998E-2</v>
      </c>
      <c r="AU556" s="40">
        <v>0.68968294024549004</v>
      </c>
      <c r="AV556" s="40">
        <v>0.87553127711428103</v>
      </c>
      <c r="AW556" s="40">
        <v>0.99924456014408702</v>
      </c>
      <c r="AX556" s="40">
        <v>0.97889995410129904</v>
      </c>
      <c r="AY556" s="40">
        <v>0.90371857647282605</v>
      </c>
      <c r="AZ556" s="40">
        <v>-0.20290592128972099</v>
      </c>
      <c r="BA556" s="40">
        <v>-0.64086072538477701</v>
      </c>
      <c r="BB556" s="40">
        <v>-0.43996456314608701</v>
      </c>
      <c r="BC556" s="40">
        <v>-0.33575994904245698</v>
      </c>
      <c r="BD556" s="40">
        <v>-0.273119376291588</v>
      </c>
      <c r="BE556" s="40">
        <v>-0.226853240474615</v>
      </c>
      <c r="BF556" s="40">
        <v>-0.161567604708686</v>
      </c>
      <c r="BG556" s="40">
        <v>-0.16884707081077099</v>
      </c>
      <c r="BH556" s="40">
        <v>-0.15907580313109199</v>
      </c>
      <c r="BI556" s="40">
        <v>-0.18263756169188</v>
      </c>
      <c r="BJ556" s="40">
        <v>-0.183713692498016</v>
      </c>
      <c r="BK556" s="40">
        <v>-0.16551290567275601</v>
      </c>
      <c r="BL556" s="40">
        <v>-0.101672833284899</v>
      </c>
      <c r="BM556" s="40">
        <v>-2.8683004396191002E-2</v>
      </c>
      <c r="BN556" s="40">
        <v>-2.5091249335147999E-2</v>
      </c>
      <c r="BO556" s="40">
        <v>-4.1475856662053598E-2</v>
      </c>
      <c r="BP556" s="40">
        <v>-3.00268404045274E-2</v>
      </c>
      <c r="BQ556" s="40">
        <v>5.2772684737573796E-3</v>
      </c>
      <c r="BR556" s="40">
        <v>-5.34275015686193E-3</v>
      </c>
      <c r="BS556" s="40">
        <v>0.761337219552089</v>
      </c>
      <c r="BT556" s="40">
        <v>0.95805080890328598</v>
      </c>
      <c r="BU556" s="40">
        <v>1.0905610168175801</v>
      </c>
      <c r="BV556" s="40">
        <v>1.06697319544438</v>
      </c>
      <c r="BW556" s="40">
        <v>0.98966495361187101</v>
      </c>
      <c r="BX556" s="40">
        <v>-0.120244578707583</v>
      </c>
      <c r="BY556" s="40">
        <v>-0.55285229788311296</v>
      </c>
      <c r="BZ556" s="40">
        <v>-0.35858067881333899</v>
      </c>
      <c r="CA556" s="40">
        <v>-0.257435275475976</v>
      </c>
      <c r="CB556" s="40">
        <v>-0.21091123936893799</v>
      </c>
      <c r="CC556" s="40">
        <v>-0.20215926371867099</v>
      </c>
      <c r="CD556" s="40">
        <v>-0.13942690627481</v>
      </c>
      <c r="CE556" s="40">
        <v>-0.14082272048748601</v>
      </c>
      <c r="CF556" s="40">
        <v>-0.132723626282368</v>
      </c>
      <c r="CG556" s="40">
        <v>-0.15552581631925</v>
      </c>
      <c r="CH556" s="40">
        <v>-0.16597701996869199</v>
      </c>
      <c r="CI556" s="40">
        <v>-0.14175447319961601</v>
      </c>
      <c r="CJ556" s="40">
        <v>-8.1602572762047104E-2</v>
      </c>
      <c r="CK556" s="40">
        <v>-6.2479053776455804E-3</v>
      </c>
      <c r="CL556" s="40">
        <v>-5.6555536618755602E-3</v>
      </c>
      <c r="CM556" s="40">
        <v>-2.06734641940182E-2</v>
      </c>
      <c r="CN556" s="40">
        <v>-1.8370956515534699E-2</v>
      </c>
      <c r="CO556" s="40">
        <v>1.67667480421601E-2</v>
      </c>
      <c r="CP556" s="40">
        <v>2.6152670186533101E-2</v>
      </c>
      <c r="CQ556" s="40">
        <v>0.81096475512155497</v>
      </c>
      <c r="CR556" s="40">
        <v>1.0152035852435699</v>
      </c>
      <c r="CS556" s="40">
        <v>1.1538065165350599</v>
      </c>
      <c r="CT556" s="40">
        <v>1.1279724541037299</v>
      </c>
      <c r="CU556" s="40">
        <v>1.0491911526025</v>
      </c>
      <c r="CV556" s="40">
        <v>-6.2993584643964401E-2</v>
      </c>
      <c r="CW556" s="40">
        <v>-0.49189792909289498</v>
      </c>
      <c r="CX556" s="40">
        <v>-0.30221444844176598</v>
      </c>
      <c r="CY556" s="40">
        <v>-0.203187845161937</v>
      </c>
      <c r="CZ556" s="40">
        <v>-0.16782607323909399</v>
      </c>
      <c r="DA556" s="40">
        <v>-0.17746528696272801</v>
      </c>
      <c r="DB556" s="40">
        <v>-0.11728620784093401</v>
      </c>
      <c r="DC556" s="40">
        <v>-0.112798370164201</v>
      </c>
      <c r="DD556" s="40">
        <v>-0.106371449433644</v>
      </c>
      <c r="DE556" s="40">
        <v>-0.12841407094662</v>
      </c>
      <c r="DF556" s="40">
        <v>-0.14824034743936801</v>
      </c>
      <c r="DG556" s="40">
        <v>-0.117996040726476</v>
      </c>
      <c r="DH556" s="40">
        <v>-6.1532312239195502E-2</v>
      </c>
      <c r="DI556" s="40">
        <v>1.6187193640899801E-2</v>
      </c>
      <c r="DJ556" s="40">
        <v>1.3780142011396899E-2</v>
      </c>
      <c r="DK556" s="40">
        <v>1.28928274017186E-4</v>
      </c>
      <c r="DL556" s="40">
        <v>-6.7150726265420299E-3</v>
      </c>
      <c r="DM556" s="40">
        <v>2.82562276105628E-2</v>
      </c>
      <c r="DN556" s="40">
        <v>5.7648090529928198E-2</v>
      </c>
      <c r="DO556" s="40">
        <v>0.86059229069102205</v>
      </c>
      <c r="DP556" s="40">
        <v>1.0723563615838601</v>
      </c>
      <c r="DQ556" s="40">
        <v>1.21705201625254</v>
      </c>
      <c r="DR556" s="40">
        <v>1.1889717127630699</v>
      </c>
      <c r="DS556" s="40">
        <v>1.1087173515931299</v>
      </c>
      <c r="DT556" s="40">
        <v>-5.7425905803462603E-3</v>
      </c>
      <c r="DU556" s="40">
        <v>-0.430943560302678</v>
      </c>
      <c r="DV556" s="40">
        <v>-0.245848218070193</v>
      </c>
      <c r="DW556" s="40">
        <v>-0.148940414847898</v>
      </c>
      <c r="DX556" s="40">
        <v>-0.12474090710925</v>
      </c>
      <c r="DY556" s="40">
        <v>-0.141811106529282</v>
      </c>
      <c r="DZ556" s="40">
        <v>-8.5318555782059394E-2</v>
      </c>
      <c r="EA556" s="40">
        <v>-7.2335659243570105E-2</v>
      </c>
      <c r="EB556" s="40">
        <v>-6.8323091428595897E-2</v>
      </c>
      <c r="EC556" s="40">
        <v>-8.9269016630946899E-2</v>
      </c>
      <c r="ED556" s="40">
        <v>-0.12263140932059199</v>
      </c>
      <c r="EE556" s="40">
        <v>-8.3692637650286297E-2</v>
      </c>
      <c r="EF556" s="40">
        <v>-3.25540436881087E-2</v>
      </c>
      <c r="EG556" s="40">
        <v>4.8579913386087102E-2</v>
      </c>
      <c r="EH556" s="40">
        <v>4.1842199703972502E-2</v>
      </c>
      <c r="EI556" s="40">
        <v>3.0164279073648201E-2</v>
      </c>
      <c r="EJ556" s="40">
        <v>1.01141724722417E-2</v>
      </c>
      <c r="EK556" s="40">
        <v>4.48452112994547E-2</v>
      </c>
      <c r="EL556" s="40">
        <v>0.103122475269533</v>
      </c>
      <c r="EM556" s="40">
        <v>0.93224656999762001</v>
      </c>
      <c r="EN556" s="40">
        <v>1.15487589337287</v>
      </c>
      <c r="EO556" s="40">
        <v>1.3083684729260401</v>
      </c>
      <c r="EP556" s="40">
        <v>1.2770449541061599</v>
      </c>
      <c r="EQ556" s="40">
        <v>1.19466372873217</v>
      </c>
      <c r="ER556" s="40">
        <v>7.6918752001791699E-2</v>
      </c>
      <c r="ES556" s="40">
        <v>-0.34293513280101301</v>
      </c>
      <c r="ET556" s="40">
        <v>-0.16446433373744601</v>
      </c>
      <c r="EU556" s="40">
        <v>-7.0615741281416802E-2</v>
      </c>
      <c r="EV556" s="40">
        <v>-6.2532770186600695E-2</v>
      </c>
      <c r="EW556" s="40">
        <v>75.422959321322594</v>
      </c>
      <c r="EX556" s="40">
        <v>74.688569801252996</v>
      </c>
      <c r="EY556" s="40">
        <v>74.218201984472003</v>
      </c>
      <c r="EZ556" s="40">
        <v>73.2560328547019</v>
      </c>
      <c r="FA556" s="40">
        <v>72.7613687460655</v>
      </c>
      <c r="FB556" s="40">
        <v>72.2248718486765</v>
      </c>
      <c r="FC556" s="40">
        <v>70.8498006534968</v>
      </c>
      <c r="FD556" s="40">
        <v>71.440930483527694</v>
      </c>
      <c r="FE556" s="40">
        <v>74.683818459785996</v>
      </c>
      <c r="FF556" s="40">
        <v>78.674855361371698</v>
      </c>
      <c r="FG556" s="40">
        <v>84.089466111094495</v>
      </c>
      <c r="FH556" s="40">
        <v>87.747729248478706</v>
      </c>
      <c r="FI556" s="40">
        <v>90.543406576935794</v>
      </c>
      <c r="FJ556" s="40">
        <v>93.0308912137654</v>
      </c>
      <c r="FK556" s="40">
        <v>95.647321562396996</v>
      </c>
      <c r="FL556" s="40">
        <v>97.307832968614207</v>
      </c>
      <c r="FM556" s="40">
        <v>98.821592373872093</v>
      </c>
      <c r="FN556" s="40">
        <v>98.858493959651099</v>
      </c>
      <c r="FO556" s="40">
        <v>96.584684792709595</v>
      </c>
      <c r="FP556" s="40">
        <v>91.885188404928201</v>
      </c>
      <c r="FQ556" s="40">
        <v>85.745480979645706</v>
      </c>
      <c r="FR556" s="40">
        <v>82.056221709283804</v>
      </c>
      <c r="FS556" s="40">
        <v>79.0145987589556</v>
      </c>
      <c r="FT556" s="40">
        <v>77.068827003207502</v>
      </c>
      <c r="FU556" s="40">
        <v>2.5987976717813499E-2</v>
      </c>
      <c r="FV556" s="40">
        <v>0</v>
      </c>
      <c r="FW556" s="40">
        <v>0</v>
      </c>
      <c r="FX556" s="41">
        <v>1</v>
      </c>
      <c r="FY556" s="22"/>
    </row>
    <row r="557" spans="1:181" x14ac:dyDescent="0.2">
      <c r="A557" t="s">
        <v>42</v>
      </c>
      <c r="B557" t="s">
        <v>58</v>
      </c>
      <c r="C557" t="s">
        <v>3</v>
      </c>
      <c r="D557" t="s">
        <v>40</v>
      </c>
      <c r="E557" t="s">
        <v>77</v>
      </c>
      <c r="F557" t="s">
        <v>78</v>
      </c>
      <c r="G557" s="35">
        <v>43704</v>
      </c>
      <c r="H557" s="40">
        <v>1234</v>
      </c>
      <c r="I557" s="40">
        <v>1.030555161076</v>
      </c>
      <c r="J557" s="40">
        <v>0.90366132904172303</v>
      </c>
      <c r="K557" s="40">
        <v>0.82829094152702498</v>
      </c>
      <c r="L557" s="40">
        <v>0.78499713402081395</v>
      </c>
      <c r="M557" s="40">
        <v>0.77426563218657596</v>
      </c>
      <c r="N557" s="40">
        <v>0.80399596473572799</v>
      </c>
      <c r="O557" s="40">
        <v>0.88450951046552195</v>
      </c>
      <c r="P557" s="40">
        <v>0.98433021433176004</v>
      </c>
      <c r="Q557" s="40">
        <v>1.11491809509275</v>
      </c>
      <c r="R557" s="40">
        <v>1.19000781267829</v>
      </c>
      <c r="S557" s="40">
        <v>1.3151676933912599</v>
      </c>
      <c r="T557" s="40">
        <v>1.498185748656</v>
      </c>
      <c r="U557" s="40">
        <v>1.7008044613223401</v>
      </c>
      <c r="V557" s="40">
        <v>1.9268169502789101</v>
      </c>
      <c r="W557" s="40">
        <v>2.1388400067093101</v>
      </c>
      <c r="X557" s="40">
        <v>2.4164502112229602</v>
      </c>
      <c r="Y557" s="40">
        <v>2.7246718294455401</v>
      </c>
      <c r="Z557" s="40">
        <v>2.9263251885685002</v>
      </c>
      <c r="AA557" s="40">
        <v>2.8730201796861699</v>
      </c>
      <c r="AB557" s="40">
        <v>2.6088238752861002</v>
      </c>
      <c r="AC557" s="40">
        <v>2.33752451505624</v>
      </c>
      <c r="AD557" s="40">
        <v>2.0769306468872899</v>
      </c>
      <c r="AE557" s="40">
        <v>1.69015754388985</v>
      </c>
      <c r="AF557" s="40">
        <v>1.33688388993388</v>
      </c>
      <c r="AG557" s="40">
        <v>-0.123573624954643</v>
      </c>
      <c r="AH557" s="40">
        <v>-9.6238232236099203E-2</v>
      </c>
      <c r="AI557" s="40">
        <v>-9.4492005063439299E-2</v>
      </c>
      <c r="AJ557" s="40">
        <v>-6.2425960973824399E-2</v>
      </c>
      <c r="AK557" s="40">
        <v>-3.8559840985541799E-2</v>
      </c>
      <c r="AL557" s="40">
        <v>-4.0403167134903398E-2</v>
      </c>
      <c r="AM557" s="40">
        <v>-5.0200880394145601E-2</v>
      </c>
      <c r="AN557" s="40">
        <v>-5.5442162049047297E-2</v>
      </c>
      <c r="AO557" s="40">
        <v>-7.7599036760934201E-2</v>
      </c>
      <c r="AP557" s="40">
        <v>-5.2059341001915602E-2</v>
      </c>
      <c r="AQ557" s="40">
        <v>-3.82005009128722E-2</v>
      </c>
      <c r="AR557" s="40">
        <v>-2.71021359423071E-2</v>
      </c>
      <c r="AS557" s="40">
        <v>-6.2284390295305799E-3</v>
      </c>
      <c r="AT557" s="40">
        <v>-7.3180379479915195E-2</v>
      </c>
      <c r="AU557" s="40">
        <v>0.47088027133168597</v>
      </c>
      <c r="AV557" s="40">
        <v>0.60121556270772603</v>
      </c>
      <c r="AW557" s="40">
        <v>0.67702050094716704</v>
      </c>
      <c r="AX557" s="40">
        <v>0.63183338067400197</v>
      </c>
      <c r="AY557" s="40">
        <v>0.39098410144409901</v>
      </c>
      <c r="AZ557" s="40">
        <v>-0.36911851862990303</v>
      </c>
      <c r="BA557" s="40">
        <v>-0.37655174739796399</v>
      </c>
      <c r="BB557" s="40">
        <v>-0.27562905699983697</v>
      </c>
      <c r="BC557" s="40">
        <v>-0.1915099196518</v>
      </c>
      <c r="BD557" s="40">
        <v>-8.2955271337779607E-2</v>
      </c>
      <c r="BE557" s="40">
        <v>-0.1096270930942</v>
      </c>
      <c r="BF557" s="40">
        <v>-8.2683679858237394E-2</v>
      </c>
      <c r="BG557" s="40">
        <v>-8.2387943585961396E-2</v>
      </c>
      <c r="BH557" s="40">
        <v>-5.1148686633183497E-2</v>
      </c>
      <c r="BI557" s="40">
        <v>-2.8885744886930499E-2</v>
      </c>
      <c r="BJ557" s="40">
        <v>-3.2089310811421599E-2</v>
      </c>
      <c r="BK557" s="40">
        <v>-3.7899816540052998E-2</v>
      </c>
      <c r="BL557" s="40">
        <v>-4.0421876803323299E-2</v>
      </c>
      <c r="BM557" s="40">
        <v>-6.2599243466437499E-2</v>
      </c>
      <c r="BN557" s="40">
        <v>-3.8854312419332501E-2</v>
      </c>
      <c r="BO557" s="40">
        <v>-2.1714754019265901E-2</v>
      </c>
      <c r="BP557" s="40">
        <v>-1.73558218185445E-2</v>
      </c>
      <c r="BQ557" s="40">
        <v>3.60064062836662E-3</v>
      </c>
      <c r="BR557" s="40">
        <v>-4.6871813397302502E-2</v>
      </c>
      <c r="BS557" s="40">
        <v>0.50385862455343</v>
      </c>
      <c r="BT557" s="40">
        <v>0.63863120523531702</v>
      </c>
      <c r="BU557" s="40">
        <v>0.71458374465783403</v>
      </c>
      <c r="BV557" s="40">
        <v>0.681472629883067</v>
      </c>
      <c r="BW557" s="40">
        <v>0.43663021277869202</v>
      </c>
      <c r="BX557" s="40">
        <v>-0.33557380216273902</v>
      </c>
      <c r="BY557" s="40">
        <v>-0.34717591237960199</v>
      </c>
      <c r="BZ557" s="40">
        <v>-0.23930065765149799</v>
      </c>
      <c r="CA557" s="40">
        <v>-0.15550330961305101</v>
      </c>
      <c r="CB557" s="40">
        <v>-6.0695651499667803E-2</v>
      </c>
      <c r="CC557" s="40">
        <v>-9.99677676125591E-2</v>
      </c>
      <c r="CD557" s="40">
        <v>-7.3295838172156902E-2</v>
      </c>
      <c r="CE557" s="40">
        <v>-7.4004707478899895E-2</v>
      </c>
      <c r="CF557" s="40">
        <v>-4.3338080778478401E-2</v>
      </c>
      <c r="CG557" s="40">
        <v>-2.21854953989413E-2</v>
      </c>
      <c r="CH557" s="40">
        <v>-2.63311592480296E-2</v>
      </c>
      <c r="CI557" s="40">
        <v>-2.93801371870707E-2</v>
      </c>
      <c r="CJ557" s="40">
        <v>-3.00188729979796E-2</v>
      </c>
      <c r="CK557" s="40">
        <v>-5.2210432324089798E-2</v>
      </c>
      <c r="CL557" s="40">
        <v>-2.9708549849118301E-2</v>
      </c>
      <c r="CM557" s="40">
        <v>-1.0296775940790899E-2</v>
      </c>
      <c r="CN557" s="40">
        <v>-1.06055543463312E-2</v>
      </c>
      <c r="CO557" s="40">
        <v>1.0408231257395401E-2</v>
      </c>
      <c r="CP557" s="40">
        <v>-2.86505806714814E-2</v>
      </c>
      <c r="CQ557" s="40">
        <v>0.52669933153383997</v>
      </c>
      <c r="CR557" s="40">
        <v>0.66454516527177598</v>
      </c>
      <c r="CS557" s="40">
        <v>0.740599932824058</v>
      </c>
      <c r="CT557" s="40">
        <v>0.71585262267070804</v>
      </c>
      <c r="CU557" s="40">
        <v>0.46824457043865098</v>
      </c>
      <c r="CV557" s="40">
        <v>-0.31234083372384502</v>
      </c>
      <c r="CW557" s="40">
        <v>-0.32683029853261097</v>
      </c>
      <c r="CX557" s="40">
        <v>-0.21413971892895201</v>
      </c>
      <c r="CY557" s="40">
        <v>-0.13056524118606999</v>
      </c>
      <c r="CZ557" s="40">
        <v>-4.5278706608604502E-2</v>
      </c>
      <c r="DA557" s="40">
        <v>-9.0308442130918307E-2</v>
      </c>
      <c r="DB557" s="40">
        <v>-6.3907996486076493E-2</v>
      </c>
      <c r="DC557" s="40">
        <v>-6.5621471371838394E-2</v>
      </c>
      <c r="DD557" s="40">
        <v>-3.5527474923773297E-2</v>
      </c>
      <c r="DE557" s="40">
        <v>-1.54852459109521E-2</v>
      </c>
      <c r="DF557" s="40">
        <v>-2.05730076846375E-2</v>
      </c>
      <c r="DG557" s="40">
        <v>-2.0860457834088301E-2</v>
      </c>
      <c r="DH557" s="40">
        <v>-1.9615869192635998E-2</v>
      </c>
      <c r="DI557" s="40">
        <v>-4.1821621181742201E-2</v>
      </c>
      <c r="DJ557" s="40">
        <v>-2.05627872789041E-2</v>
      </c>
      <c r="DK557" s="40">
        <v>1.1212021376841299E-3</v>
      </c>
      <c r="DL557" s="40">
        <v>-3.8552868741178301E-3</v>
      </c>
      <c r="DM557" s="40">
        <v>1.7215821886424201E-2</v>
      </c>
      <c r="DN557" s="40">
        <v>-1.04293479456603E-2</v>
      </c>
      <c r="DO557" s="40">
        <v>0.54954003851425104</v>
      </c>
      <c r="DP557" s="40">
        <v>0.69045912530823506</v>
      </c>
      <c r="DQ557" s="40">
        <v>0.76661612099028198</v>
      </c>
      <c r="DR557" s="40">
        <v>0.75023261545834896</v>
      </c>
      <c r="DS557" s="40">
        <v>0.49985892809860999</v>
      </c>
      <c r="DT557" s="40">
        <v>-0.28910786528495203</v>
      </c>
      <c r="DU557" s="40">
        <v>-0.30648468468561901</v>
      </c>
      <c r="DV557" s="40">
        <v>-0.18897878020640699</v>
      </c>
      <c r="DW557" s="40">
        <v>-0.10562717275909</v>
      </c>
      <c r="DX557" s="40">
        <v>-2.98617617175411E-2</v>
      </c>
      <c r="DY557" s="40">
        <v>-7.63619102704753E-2</v>
      </c>
      <c r="DZ557" s="40">
        <v>-5.0353444108214601E-2</v>
      </c>
      <c r="EA557" s="40">
        <v>-5.3517409894360497E-2</v>
      </c>
      <c r="EB557" s="40">
        <v>-2.42502005831324E-2</v>
      </c>
      <c r="EC557" s="40">
        <v>-5.8111498123407102E-3</v>
      </c>
      <c r="ED557" s="40">
        <v>-1.22591513611557E-2</v>
      </c>
      <c r="EE557" s="40">
        <v>-8.5593939799957497E-3</v>
      </c>
      <c r="EF557" s="40">
        <v>-4.5955839469120196E-3</v>
      </c>
      <c r="EG557" s="40">
        <v>-2.6821827887245499E-2</v>
      </c>
      <c r="EH557" s="40">
        <v>-7.3577586963210501E-3</v>
      </c>
      <c r="EI557" s="40">
        <v>1.7606949031290401E-2</v>
      </c>
      <c r="EJ557" s="40">
        <v>5.8910272496447398E-3</v>
      </c>
      <c r="EK557" s="40">
        <v>2.70449015443214E-2</v>
      </c>
      <c r="EL557" s="40">
        <v>1.5879218136952401E-2</v>
      </c>
      <c r="EM557" s="40">
        <v>0.58251839173599496</v>
      </c>
      <c r="EN557" s="40">
        <v>0.72787476783582605</v>
      </c>
      <c r="EO557" s="40">
        <v>0.80417936470094897</v>
      </c>
      <c r="EP557" s="40">
        <v>0.799871864667414</v>
      </c>
      <c r="EQ557" s="40">
        <v>0.54550503943320305</v>
      </c>
      <c r="ER557" s="40">
        <v>-0.25556314881778802</v>
      </c>
      <c r="ES557" s="40">
        <v>-0.27710884966725702</v>
      </c>
      <c r="ET557" s="40">
        <v>-0.15265038085806801</v>
      </c>
      <c r="EU557" s="40">
        <v>-6.9620562720340895E-2</v>
      </c>
      <c r="EV557" s="40">
        <v>-7.6021418794293798E-3</v>
      </c>
      <c r="EW557" s="40">
        <v>75.204312572396006</v>
      </c>
      <c r="EX557" s="40">
        <v>74.3822507350976</v>
      </c>
      <c r="EY557" s="40">
        <v>74.018800677180806</v>
      </c>
      <c r="EZ557" s="40">
        <v>73.152543883097195</v>
      </c>
      <c r="FA557" s="40">
        <v>72.6696961596721</v>
      </c>
      <c r="FB557" s="40">
        <v>72.182927915887007</v>
      </c>
      <c r="FC557" s="40">
        <v>70.758754343758397</v>
      </c>
      <c r="FD557" s="40">
        <v>71.502004811547707</v>
      </c>
      <c r="FE557" s="40">
        <v>74.484139713089206</v>
      </c>
      <c r="FF557" s="40">
        <v>78.226410050788601</v>
      </c>
      <c r="FG557" s="40">
        <v>83.6758442484184</v>
      </c>
      <c r="FH557" s="40">
        <v>87.367949746057207</v>
      </c>
      <c r="FI557" s="40">
        <v>90.330838456740594</v>
      </c>
      <c r="FJ557" s="40">
        <v>92.971308919183798</v>
      </c>
      <c r="FK557" s="40">
        <v>95.659493896462607</v>
      </c>
      <c r="FL557" s="40">
        <v>97.352356767352802</v>
      </c>
      <c r="FM557" s="40">
        <v>98.887106834179804</v>
      </c>
      <c r="FN557" s="40">
        <v>98.887285039650706</v>
      </c>
      <c r="FO557" s="40">
        <v>96.550031185957394</v>
      </c>
      <c r="FP557" s="40">
        <v>91.666132050253907</v>
      </c>
      <c r="FQ557" s="40">
        <v>85.562861979862802</v>
      </c>
      <c r="FR557" s="40">
        <v>81.776485788113703</v>
      </c>
      <c r="FS557" s="40">
        <v>78.576316492916305</v>
      </c>
      <c r="FT557" s="40">
        <v>76.657266328076304</v>
      </c>
      <c r="FU557" s="40">
        <v>4.3505788819732098E-2</v>
      </c>
      <c r="FV557" s="40">
        <v>0</v>
      </c>
      <c r="FW557" s="40">
        <v>0</v>
      </c>
      <c r="FX557" s="41">
        <v>1</v>
      </c>
      <c r="FY557" s="22"/>
    </row>
    <row r="558" spans="1:181" x14ac:dyDescent="0.2">
      <c r="A558" t="s">
        <v>42</v>
      </c>
      <c r="B558" t="s">
        <v>58</v>
      </c>
      <c r="C558" t="s">
        <v>3</v>
      </c>
      <c r="D558" t="s">
        <v>40</v>
      </c>
      <c r="E558" t="s">
        <v>78</v>
      </c>
      <c r="F558" t="s">
        <v>1</v>
      </c>
      <c r="G558" s="35">
        <v>43704</v>
      </c>
      <c r="H558" s="40">
        <v>2252</v>
      </c>
      <c r="I558" s="40">
        <v>2.1474055295078802</v>
      </c>
      <c r="J558" s="40">
        <v>1.8579730628786699</v>
      </c>
      <c r="K558" s="40">
        <v>1.6767837311752101</v>
      </c>
      <c r="L558" s="40">
        <v>1.54185914058434</v>
      </c>
      <c r="M558" s="40">
        <v>1.4700611602242799</v>
      </c>
      <c r="N558" s="40">
        <v>1.45304452091915</v>
      </c>
      <c r="O558" s="40">
        <v>1.5015049259875899</v>
      </c>
      <c r="P558" s="40">
        <v>1.6355838177341999</v>
      </c>
      <c r="Q558" s="40">
        <v>1.7976506833386601</v>
      </c>
      <c r="R558" s="40">
        <v>2.0125827119392299</v>
      </c>
      <c r="S558" s="40">
        <v>2.3115512082825198</v>
      </c>
      <c r="T558" s="40">
        <v>2.7292032446031902</v>
      </c>
      <c r="U558" s="40">
        <v>3.1878146276509902</v>
      </c>
      <c r="V558" s="40">
        <v>3.6201104868085698</v>
      </c>
      <c r="W558" s="40">
        <v>4.0440950678841103</v>
      </c>
      <c r="X558" s="40">
        <v>4.5087925477879001</v>
      </c>
      <c r="Y558" s="40">
        <v>4.8734074019529201</v>
      </c>
      <c r="Z558" s="40">
        <v>5.1073558646207902</v>
      </c>
      <c r="AA558" s="40">
        <v>4.9914226879694104</v>
      </c>
      <c r="AB558" s="40">
        <v>4.6120913724711201</v>
      </c>
      <c r="AC558" s="40">
        <v>4.2118112167767796</v>
      </c>
      <c r="AD558" s="40">
        <v>3.8637732297423701</v>
      </c>
      <c r="AE558" s="40">
        <v>3.2567214889953702</v>
      </c>
      <c r="AF558" s="40">
        <v>2.6742598507088502</v>
      </c>
      <c r="AG558" s="40">
        <v>-3.5768328801467103E-2</v>
      </c>
      <c r="AH558" s="40">
        <v>-2.0074642465941601E-2</v>
      </c>
      <c r="AI558" s="40">
        <v>-4.8483228014752E-3</v>
      </c>
      <c r="AJ558" s="40">
        <v>1.8265702513479E-3</v>
      </c>
      <c r="AK558" s="40">
        <v>-2.0487848575198999E-2</v>
      </c>
      <c r="AL558" s="40">
        <v>-1.0642104518596899E-2</v>
      </c>
      <c r="AM558" s="40">
        <v>-3.1637252795661999E-2</v>
      </c>
      <c r="AN558" s="40">
        <v>-4.2142578032670103E-2</v>
      </c>
      <c r="AO558" s="40">
        <v>-2.8167239379890501E-2</v>
      </c>
      <c r="AP558" s="40">
        <v>-7.3203788747361401E-3</v>
      </c>
      <c r="AQ558" s="40">
        <v>-4.5389317090760203E-2</v>
      </c>
      <c r="AR558" s="40">
        <v>-4.3157980538901797E-2</v>
      </c>
      <c r="AS558" s="40">
        <v>-4.1047279279686003E-3</v>
      </c>
      <c r="AT558" s="40">
        <v>-3.26853430969214E-2</v>
      </c>
      <c r="AU558" s="40">
        <v>0.26069808090438601</v>
      </c>
      <c r="AV558" s="40">
        <v>0.343503243576879</v>
      </c>
      <c r="AW558" s="40">
        <v>0.33498201763713398</v>
      </c>
      <c r="AX558" s="40">
        <v>0.33716644297960802</v>
      </c>
      <c r="AY558" s="40">
        <v>0.20038189202808099</v>
      </c>
      <c r="AZ558" s="40">
        <v>-0.23688599863908699</v>
      </c>
      <c r="BA558" s="40">
        <v>-0.25141376214219002</v>
      </c>
      <c r="BB558" s="40">
        <v>-0.22303489493908901</v>
      </c>
      <c r="BC558" s="40">
        <v>-7.4061048172077107E-2</v>
      </c>
      <c r="BD558" s="40">
        <v>-3.16355285474385E-2</v>
      </c>
      <c r="BE558" s="40">
        <v>-2.1573307308182899E-2</v>
      </c>
      <c r="BF558" s="40">
        <v>-2.9018163571700498E-3</v>
      </c>
      <c r="BG558" s="40">
        <v>1.07877273370326E-2</v>
      </c>
      <c r="BH558" s="40">
        <v>1.8528936727499199E-2</v>
      </c>
      <c r="BI558" s="40">
        <v>-7.9048032467866208E-3</v>
      </c>
      <c r="BJ558" s="40">
        <v>-5.8424139666294804E-6</v>
      </c>
      <c r="BK558" s="40">
        <v>-1.6616516187082701E-2</v>
      </c>
      <c r="BL558" s="40">
        <v>-2.6037934459166499E-2</v>
      </c>
      <c r="BM558" s="40">
        <v>-1.3740888515975099E-2</v>
      </c>
      <c r="BN558" s="40">
        <v>2.46041807733208E-2</v>
      </c>
      <c r="BO558" s="40">
        <v>-2.3312158519469599E-2</v>
      </c>
      <c r="BP558" s="40">
        <v>-2.8865252811711799E-2</v>
      </c>
      <c r="BQ558" s="40">
        <v>9.8730588056731607E-3</v>
      </c>
      <c r="BR558" s="40">
        <v>-1.5334529032167799E-2</v>
      </c>
      <c r="BS558" s="40">
        <v>0.30266536944636901</v>
      </c>
      <c r="BT558" s="40">
        <v>0.36931359690037802</v>
      </c>
      <c r="BU558" s="40">
        <v>0.370326266613762</v>
      </c>
      <c r="BV558" s="40">
        <v>0.37894296269115901</v>
      </c>
      <c r="BW558" s="40">
        <v>0.239143648267128</v>
      </c>
      <c r="BX558" s="40">
        <v>-0.191155718560091</v>
      </c>
      <c r="BY558" s="40">
        <v>-0.20312063387982299</v>
      </c>
      <c r="BZ558" s="40">
        <v>-0.177697972984348</v>
      </c>
      <c r="CA558" s="40">
        <v>-4.2676244778139E-2</v>
      </c>
      <c r="CB558" s="40">
        <v>-4.4381264314046001E-3</v>
      </c>
      <c r="CC558" s="40">
        <v>-1.1741878663802699E-2</v>
      </c>
      <c r="CD558" s="40">
        <v>8.9920306926996006E-3</v>
      </c>
      <c r="CE558" s="40">
        <v>2.1617208031332099E-2</v>
      </c>
      <c r="CF558" s="40">
        <v>3.00969448689632E-2</v>
      </c>
      <c r="CG558" s="40">
        <v>8.1017561631788497E-4</v>
      </c>
      <c r="CH558" s="40">
        <v>7.3608003187737997E-3</v>
      </c>
      <c r="CI558" s="40">
        <v>-6.2131997692004698E-3</v>
      </c>
      <c r="CJ558" s="40">
        <v>-1.4883907379251E-2</v>
      </c>
      <c r="CK558" s="40">
        <v>-3.74924185418758E-3</v>
      </c>
      <c r="CL558" s="40">
        <v>4.67150335347358E-2</v>
      </c>
      <c r="CM558" s="40">
        <v>-8.0215857459803204E-3</v>
      </c>
      <c r="CN558" s="40">
        <v>-1.8966153127368199E-2</v>
      </c>
      <c r="CO558" s="40">
        <v>1.9554031317280601E-2</v>
      </c>
      <c r="CP558" s="40">
        <v>-3.3174080661844099E-3</v>
      </c>
      <c r="CQ558" s="40">
        <v>0.33173178564685202</v>
      </c>
      <c r="CR558" s="40">
        <v>0.38718976898692797</v>
      </c>
      <c r="CS558" s="40">
        <v>0.39480558578684899</v>
      </c>
      <c r="CT558" s="40">
        <v>0.40787725298081901</v>
      </c>
      <c r="CU558" s="40">
        <v>0.26598992255951498</v>
      </c>
      <c r="CV558" s="40">
        <v>-0.15948306588416</v>
      </c>
      <c r="CW558" s="40">
        <v>-0.169672960359218</v>
      </c>
      <c r="CX558" s="40">
        <v>-0.14629775894700001</v>
      </c>
      <c r="CY558" s="40">
        <v>-2.0939225554083399E-2</v>
      </c>
      <c r="CZ558" s="40">
        <v>1.4398711423529499E-2</v>
      </c>
      <c r="DA558" s="40">
        <v>-1.9104500194226E-3</v>
      </c>
      <c r="DB558" s="40">
        <v>2.0885877742569298E-2</v>
      </c>
      <c r="DC558" s="40">
        <v>3.2446688725631598E-2</v>
      </c>
      <c r="DD558" s="40">
        <v>4.1664953010427101E-2</v>
      </c>
      <c r="DE558" s="40">
        <v>9.5251544794223899E-3</v>
      </c>
      <c r="DF558" s="40">
        <v>1.4727443051514201E-2</v>
      </c>
      <c r="DG558" s="40">
        <v>4.1901166486817904E-3</v>
      </c>
      <c r="DH558" s="40">
        <v>-3.7298802993354701E-3</v>
      </c>
      <c r="DI558" s="40">
        <v>6.2424048075999296E-3</v>
      </c>
      <c r="DJ558" s="40">
        <v>6.8825886296150801E-2</v>
      </c>
      <c r="DK558" s="40">
        <v>7.2689870275089901E-3</v>
      </c>
      <c r="DL558" s="40">
        <v>-9.0670534430245808E-3</v>
      </c>
      <c r="DM558" s="40">
        <v>2.92350038288881E-2</v>
      </c>
      <c r="DN558" s="40">
        <v>8.6997128997989993E-3</v>
      </c>
      <c r="DO558" s="40">
        <v>0.36079820184733602</v>
      </c>
      <c r="DP558" s="40">
        <v>0.40506594107347799</v>
      </c>
      <c r="DQ558" s="40">
        <v>0.41928490495993498</v>
      </c>
      <c r="DR558" s="40">
        <v>0.436811543270478</v>
      </c>
      <c r="DS558" s="40">
        <v>0.29283619685190199</v>
      </c>
      <c r="DT558" s="40">
        <v>-0.12781041320823</v>
      </c>
      <c r="DU558" s="40">
        <v>-0.13622528683861199</v>
      </c>
      <c r="DV558" s="40">
        <v>-0.114897544909653</v>
      </c>
      <c r="DW558" s="40">
        <v>7.9779366997222699E-4</v>
      </c>
      <c r="DX558" s="40">
        <v>3.32355492784637E-2</v>
      </c>
      <c r="DY558" s="40">
        <v>1.2284571473861699E-2</v>
      </c>
      <c r="DZ558" s="40">
        <v>3.8058703851340803E-2</v>
      </c>
      <c r="EA558" s="40">
        <v>4.8082738864139399E-2</v>
      </c>
      <c r="EB558" s="40">
        <v>5.8367319486578403E-2</v>
      </c>
      <c r="EC558" s="40">
        <v>2.21081998078347E-2</v>
      </c>
      <c r="ED558" s="40">
        <v>2.53637051561445E-2</v>
      </c>
      <c r="EE558" s="40">
        <v>1.9210853257261101E-2</v>
      </c>
      <c r="EF558" s="40">
        <v>1.23747632741681E-2</v>
      </c>
      <c r="EG558" s="40">
        <v>2.0668755671515299E-2</v>
      </c>
      <c r="EH558" s="40">
        <v>0.100750445944208</v>
      </c>
      <c r="EI558" s="40">
        <v>2.93461455987995E-2</v>
      </c>
      <c r="EJ558" s="40">
        <v>5.2256742841653801E-3</v>
      </c>
      <c r="EK558" s="40">
        <v>4.3212790562529801E-2</v>
      </c>
      <c r="EL558" s="40">
        <v>2.6050526964552501E-2</v>
      </c>
      <c r="EM558" s="40">
        <v>0.40276549038931803</v>
      </c>
      <c r="EN558" s="40">
        <v>0.430876294396977</v>
      </c>
      <c r="EO558" s="40">
        <v>0.454629153936563</v>
      </c>
      <c r="EP558" s="40">
        <v>0.47858806298202899</v>
      </c>
      <c r="EQ558" s="40">
        <v>0.33159795309094903</v>
      </c>
      <c r="ER558" s="40">
        <v>-8.2080133129233596E-2</v>
      </c>
      <c r="ES558" s="40">
        <v>-8.7932158576245395E-2</v>
      </c>
      <c r="ET558" s="40">
        <v>-6.9560622954911402E-2</v>
      </c>
      <c r="EU558" s="40">
        <v>3.2182597063910398E-2</v>
      </c>
      <c r="EV558" s="40">
        <v>6.04329513944976E-2</v>
      </c>
      <c r="EW558" s="40">
        <v>76.7654697326101</v>
      </c>
      <c r="EX558" s="40">
        <v>75.742091114204797</v>
      </c>
      <c r="EY558" s="40">
        <v>75.070591906293501</v>
      </c>
      <c r="EZ558" s="40">
        <v>73.855023762661403</v>
      </c>
      <c r="FA558" s="40">
        <v>73.093130430608198</v>
      </c>
      <c r="FB558" s="40">
        <v>72.378162354183701</v>
      </c>
      <c r="FC558" s="40">
        <v>70.696726033315699</v>
      </c>
      <c r="FD558" s="40">
        <v>71.331141087801797</v>
      </c>
      <c r="FE558" s="40">
        <v>74.5248907877682</v>
      </c>
      <c r="FF558" s="40">
        <v>78.207767269934195</v>
      </c>
      <c r="FG558" s="40">
        <v>83.321636023234603</v>
      </c>
      <c r="FH558" s="40">
        <v>86.990446930056194</v>
      </c>
      <c r="FI558" s="40">
        <v>90.141183812587002</v>
      </c>
      <c r="FJ558" s="40">
        <v>92.870121453602806</v>
      </c>
      <c r="FK558" s="40">
        <v>95.585857616053005</v>
      </c>
      <c r="FL558" s="40">
        <v>97.5596946858048</v>
      </c>
      <c r="FM558" s="40">
        <v>99.144856223897094</v>
      </c>
      <c r="FN558" s="40">
        <v>99.094066535452001</v>
      </c>
      <c r="FO558" s="40">
        <v>96.885579184868703</v>
      </c>
      <c r="FP558" s="40">
        <v>92.520378282367602</v>
      </c>
      <c r="FQ558" s="40">
        <v>86.969612596610801</v>
      </c>
      <c r="FR558" s="40">
        <v>83.343334453458795</v>
      </c>
      <c r="FS558" s="40">
        <v>80.292880802649904</v>
      </c>
      <c r="FT558" s="40">
        <v>78.202150640871807</v>
      </c>
      <c r="FU558" s="40">
        <v>2.15423983962569E-2</v>
      </c>
      <c r="FV558" s="40">
        <v>0</v>
      </c>
      <c r="FW558" s="40">
        <v>0</v>
      </c>
      <c r="FX558" s="41">
        <v>1</v>
      </c>
      <c r="FY558" s="22"/>
    </row>
    <row r="559" spans="1:181" x14ac:dyDescent="0.2">
      <c r="A559" t="s">
        <v>42</v>
      </c>
      <c r="B559" t="s">
        <v>58</v>
      </c>
      <c r="C559" t="s">
        <v>3</v>
      </c>
      <c r="D559" t="s">
        <v>40</v>
      </c>
      <c r="E559" t="s">
        <v>78</v>
      </c>
      <c r="F559" t="s">
        <v>77</v>
      </c>
      <c r="G559" s="35">
        <v>43704</v>
      </c>
      <c r="H559" s="40">
        <v>1806</v>
      </c>
      <c r="I559" s="40">
        <v>1.77927135891166</v>
      </c>
      <c r="J559" s="40">
        <v>1.5383856247310499</v>
      </c>
      <c r="K559" s="40">
        <v>1.38706805671445</v>
      </c>
      <c r="L559" s="40">
        <v>1.27375206892271</v>
      </c>
      <c r="M559" s="40">
        <v>1.21332232503343</v>
      </c>
      <c r="N559" s="40">
        <v>1.20242313023817</v>
      </c>
      <c r="O559" s="40">
        <v>1.23296471450449</v>
      </c>
      <c r="P559" s="40">
        <v>1.34428312431884</v>
      </c>
      <c r="Q559" s="40">
        <v>1.46590036925566</v>
      </c>
      <c r="R559" s="40">
        <v>1.64007031255946</v>
      </c>
      <c r="S559" s="40">
        <v>1.8819924201557401</v>
      </c>
      <c r="T559" s="40">
        <v>2.2217969885777502</v>
      </c>
      <c r="U559" s="40">
        <v>2.5923921245714001</v>
      </c>
      <c r="V559" s="40">
        <v>2.9377679472004599</v>
      </c>
      <c r="W559" s="40">
        <v>3.2701618820306302</v>
      </c>
      <c r="X559" s="40">
        <v>3.6342063488053902</v>
      </c>
      <c r="Y559" s="40">
        <v>3.9159455154926199</v>
      </c>
      <c r="Z559" s="40">
        <v>4.1009029439679798</v>
      </c>
      <c r="AA559" s="40">
        <v>4.0144022695269204</v>
      </c>
      <c r="AB559" s="40">
        <v>3.72606475102863</v>
      </c>
      <c r="AC559" s="40">
        <v>3.4288828797286599</v>
      </c>
      <c r="AD559" s="40">
        <v>3.1652569797468799</v>
      </c>
      <c r="AE559" s="40">
        <v>2.69121574348774</v>
      </c>
      <c r="AF559" s="40">
        <v>2.21704353066202</v>
      </c>
      <c r="AG559" s="40">
        <v>-3.3926602364103303E-2</v>
      </c>
      <c r="AH559" s="40">
        <v>-3.2575705941346698E-2</v>
      </c>
      <c r="AI559" s="40">
        <v>-1.76027539967041E-2</v>
      </c>
      <c r="AJ559" s="40">
        <v>-1.1689535583096799E-2</v>
      </c>
      <c r="AK559" s="40">
        <v>-3.9284596345643401E-2</v>
      </c>
      <c r="AL559" s="40">
        <v>-2.1745872685300399E-2</v>
      </c>
      <c r="AM559" s="40">
        <v>-4.3321018995347703E-2</v>
      </c>
      <c r="AN559" s="40">
        <v>-5.0332825881796897E-2</v>
      </c>
      <c r="AO559" s="40">
        <v>-1.78901900149405E-2</v>
      </c>
      <c r="AP559" s="40">
        <v>-8.2739689170124101E-3</v>
      </c>
      <c r="AQ559" s="40">
        <v>-4.7338447848229603E-2</v>
      </c>
      <c r="AR559" s="40">
        <v>-4.03828856242993E-2</v>
      </c>
      <c r="AS559" s="40">
        <v>7.62567241610034E-3</v>
      </c>
      <c r="AT559" s="40">
        <v>-2.0114159009442498E-2</v>
      </c>
      <c r="AU559" s="40">
        <v>0.13707300259205299</v>
      </c>
      <c r="AV559" s="40">
        <v>0.19499382368555601</v>
      </c>
      <c r="AW559" s="40">
        <v>0.16720118707743301</v>
      </c>
      <c r="AX559" s="40">
        <v>0.14469913028315801</v>
      </c>
      <c r="AY559" s="40">
        <v>0.10290634717366801</v>
      </c>
      <c r="AZ559" s="40">
        <v>-0.10386176542195</v>
      </c>
      <c r="BA559" s="40">
        <v>-0.15047005652041201</v>
      </c>
      <c r="BB559" s="40">
        <v>-0.14747359307690899</v>
      </c>
      <c r="BC559" s="40">
        <v>-1.6583480213375201E-2</v>
      </c>
      <c r="BD559" s="40">
        <v>-4.5943933860895202E-3</v>
      </c>
      <c r="BE559" s="40">
        <v>-1.9864741365114201E-2</v>
      </c>
      <c r="BF559" s="40">
        <v>-1.6396470614811198E-2</v>
      </c>
      <c r="BG559" s="40">
        <v>-2.8672167329050402E-3</v>
      </c>
      <c r="BH559" s="40">
        <v>4.7400212634713104E-3</v>
      </c>
      <c r="BI559" s="40">
        <v>-2.7199558516938501E-2</v>
      </c>
      <c r="BJ559" s="40">
        <v>-1.1142103330187701E-2</v>
      </c>
      <c r="BK559" s="40">
        <v>-2.98222100708079E-2</v>
      </c>
      <c r="BL559" s="40">
        <v>-3.43531932024995E-2</v>
      </c>
      <c r="BM559" s="40">
        <v>-4.9227951748837002E-3</v>
      </c>
      <c r="BN559" s="40">
        <v>1.6102388650668601E-2</v>
      </c>
      <c r="BO559" s="40">
        <v>-3.1353430412130803E-2</v>
      </c>
      <c r="BP559" s="40">
        <v>-3.0499983340864699E-2</v>
      </c>
      <c r="BQ559" s="40">
        <v>1.72520686413964E-2</v>
      </c>
      <c r="BR559" s="40">
        <v>-6.4787812847129601E-3</v>
      </c>
      <c r="BS559" s="40">
        <v>0.171195841466319</v>
      </c>
      <c r="BT559" s="40">
        <v>0.21643428708045601</v>
      </c>
      <c r="BU559" s="40">
        <v>0.19489279317028901</v>
      </c>
      <c r="BV559" s="40">
        <v>0.17760256565142801</v>
      </c>
      <c r="BW559" s="40">
        <v>0.13453903624754401</v>
      </c>
      <c r="BX559" s="40">
        <v>-6.4204453822799906E-2</v>
      </c>
      <c r="BY559" s="40">
        <v>-0.109334234272794</v>
      </c>
      <c r="BZ559" s="40">
        <v>-0.114578447467424</v>
      </c>
      <c r="CA559" s="40">
        <v>5.6296855062619999E-3</v>
      </c>
      <c r="CB559" s="40">
        <v>1.3715916759382401E-2</v>
      </c>
      <c r="CC559" s="40">
        <v>-1.01255392734401E-2</v>
      </c>
      <c r="CD559" s="40">
        <v>-5.1907815139723302E-3</v>
      </c>
      <c r="CE559" s="40">
        <v>7.33857148757664E-3</v>
      </c>
      <c r="CF559" s="40">
        <v>1.61190822865377E-2</v>
      </c>
      <c r="CG559" s="40">
        <v>-1.8829498131066099E-2</v>
      </c>
      <c r="CH559" s="40">
        <v>-3.7979649767814201E-3</v>
      </c>
      <c r="CI559" s="40">
        <v>-2.04729761306888E-2</v>
      </c>
      <c r="CJ559" s="40">
        <v>-2.3285748287094201E-2</v>
      </c>
      <c r="CK559" s="40">
        <v>4.0583829891533297E-3</v>
      </c>
      <c r="CL559" s="40">
        <v>3.2985379645076897E-2</v>
      </c>
      <c r="CM559" s="40">
        <v>-2.02822560305683E-2</v>
      </c>
      <c r="CN559" s="40">
        <v>-2.36551153253469E-2</v>
      </c>
      <c r="CO559" s="40">
        <v>2.3919281342434099E-2</v>
      </c>
      <c r="CP559" s="40">
        <v>2.9650397903921901E-3</v>
      </c>
      <c r="CQ559" s="40">
        <v>0.19482921572325501</v>
      </c>
      <c r="CR559" s="40">
        <v>0.23128388671432201</v>
      </c>
      <c r="CS559" s="40">
        <v>0.21407191519409099</v>
      </c>
      <c r="CT559" s="40">
        <v>0.200391384754743</v>
      </c>
      <c r="CU559" s="40">
        <v>0.15644774033839701</v>
      </c>
      <c r="CV559" s="40">
        <v>-3.6737920616108602E-2</v>
      </c>
      <c r="CW559" s="40">
        <v>-8.0843689094915294E-2</v>
      </c>
      <c r="CX559" s="40">
        <v>-9.1795369825791395E-2</v>
      </c>
      <c r="CY559" s="40">
        <v>2.1014456416381701E-2</v>
      </c>
      <c r="CZ559" s="40">
        <v>2.63975817879872E-2</v>
      </c>
      <c r="DA559" s="40">
        <v>-3.8633718176605799E-4</v>
      </c>
      <c r="DB559" s="40">
        <v>6.0149075868664997E-3</v>
      </c>
      <c r="DC559" s="40">
        <v>1.7544359708058298E-2</v>
      </c>
      <c r="DD559" s="40">
        <v>2.7498143309604098E-2</v>
      </c>
      <c r="DE559" s="40">
        <v>-1.04594377451937E-2</v>
      </c>
      <c r="DF559" s="40">
        <v>3.5461733766248399E-3</v>
      </c>
      <c r="DG559" s="40">
        <v>-1.1123742190569601E-2</v>
      </c>
      <c r="DH559" s="40">
        <v>-1.22183033716889E-2</v>
      </c>
      <c r="DI559" s="40">
        <v>1.3039561153190399E-2</v>
      </c>
      <c r="DJ559" s="40">
        <v>4.98683706394853E-2</v>
      </c>
      <c r="DK559" s="40">
        <v>-9.2110816490058606E-3</v>
      </c>
      <c r="DL559" s="40">
        <v>-1.68102473098291E-2</v>
      </c>
      <c r="DM559" s="40">
        <v>3.0586494043471801E-2</v>
      </c>
      <c r="DN559" s="40">
        <v>1.24088608654973E-2</v>
      </c>
      <c r="DO559" s="40">
        <v>0.21846258998019</v>
      </c>
      <c r="DP559" s="40">
        <v>0.24613348634818799</v>
      </c>
      <c r="DQ559" s="40">
        <v>0.233251037217893</v>
      </c>
      <c r="DR559" s="40">
        <v>0.22318020385805701</v>
      </c>
      <c r="DS559" s="40">
        <v>0.17835644442925</v>
      </c>
      <c r="DT559" s="40">
        <v>-9.2713874094172196E-3</v>
      </c>
      <c r="DU559" s="40">
        <v>-5.2353143917037E-2</v>
      </c>
      <c r="DV559" s="40">
        <v>-6.90122921841584E-2</v>
      </c>
      <c r="DW559" s="40">
        <v>3.6399227326501499E-2</v>
      </c>
      <c r="DX559" s="40">
        <v>3.9079246816592E-2</v>
      </c>
      <c r="DY559" s="40">
        <v>1.3675523817223E-2</v>
      </c>
      <c r="DZ559" s="40">
        <v>2.2194142913402E-2</v>
      </c>
      <c r="EA559" s="40">
        <v>3.2279896971857402E-2</v>
      </c>
      <c r="EB559" s="40">
        <v>4.39277001561722E-2</v>
      </c>
      <c r="EC559" s="40">
        <v>1.62560008351117E-3</v>
      </c>
      <c r="ED559" s="40">
        <v>1.4149942731737499E-2</v>
      </c>
      <c r="EE559" s="40">
        <v>2.3750667339701901E-3</v>
      </c>
      <c r="EF559" s="40">
        <v>3.7613293076085501E-3</v>
      </c>
      <c r="EG559" s="40">
        <v>2.6006955993247101E-2</v>
      </c>
      <c r="EH559" s="40">
        <v>7.4244728207166294E-2</v>
      </c>
      <c r="EI559" s="40">
        <v>6.7739357870929204E-3</v>
      </c>
      <c r="EJ559" s="40">
        <v>-6.92734502639448E-3</v>
      </c>
      <c r="EK559" s="40">
        <v>4.0212890268767898E-2</v>
      </c>
      <c r="EL559" s="40">
        <v>2.6044238590226899E-2</v>
      </c>
      <c r="EM559" s="40">
        <v>0.25258542885445701</v>
      </c>
      <c r="EN559" s="40">
        <v>0.26757394974308801</v>
      </c>
      <c r="EO559" s="40">
        <v>0.26094264331074901</v>
      </c>
      <c r="EP559" s="40">
        <v>0.25608363922632699</v>
      </c>
      <c r="EQ559" s="40">
        <v>0.20998913350312601</v>
      </c>
      <c r="ER559" s="40">
        <v>3.0385924189732599E-2</v>
      </c>
      <c r="ES559" s="40">
        <v>-1.12173216694181E-2</v>
      </c>
      <c r="ET559" s="40">
        <v>-3.6117146574673603E-2</v>
      </c>
      <c r="EU559" s="40">
        <v>5.8612393046138703E-2</v>
      </c>
      <c r="EV559" s="40">
        <v>5.7389556962063902E-2</v>
      </c>
      <c r="EW559" s="40">
        <v>76.902441860465103</v>
      </c>
      <c r="EX559" s="40">
        <v>75.909854651162803</v>
      </c>
      <c r="EY559" s="40">
        <v>75.195494186046503</v>
      </c>
      <c r="EZ559" s="40">
        <v>73.923372093023303</v>
      </c>
      <c r="FA559" s="40">
        <v>73.149738372092997</v>
      </c>
      <c r="FB559" s="40">
        <v>72.413023255813997</v>
      </c>
      <c r="FC559" s="40">
        <v>70.766918604651195</v>
      </c>
      <c r="FD559" s="40">
        <v>71.349186046511605</v>
      </c>
      <c r="FE559" s="40">
        <v>74.612063953488402</v>
      </c>
      <c r="FF559" s="40">
        <v>78.365377906976704</v>
      </c>
      <c r="FG559" s="40">
        <v>83.456715116279099</v>
      </c>
      <c r="FH559" s="40">
        <v>87.115377906976704</v>
      </c>
      <c r="FI559" s="40">
        <v>90.215145348837197</v>
      </c>
      <c r="FJ559" s="40">
        <v>92.905116279069802</v>
      </c>
      <c r="FK559" s="40">
        <v>95.600697674418598</v>
      </c>
      <c r="FL559" s="40">
        <v>97.563895348837207</v>
      </c>
      <c r="FM559" s="40">
        <v>99.124418604651197</v>
      </c>
      <c r="FN559" s="40">
        <v>99.083023255813998</v>
      </c>
      <c r="FO559" s="40">
        <v>96.908023255814001</v>
      </c>
      <c r="FP559" s="40">
        <v>92.618430232558097</v>
      </c>
      <c r="FQ559" s="40">
        <v>87.070784883720904</v>
      </c>
      <c r="FR559" s="40">
        <v>83.501191860465099</v>
      </c>
      <c r="FS559" s="40">
        <v>80.502209302325596</v>
      </c>
      <c r="FT559" s="40">
        <v>78.400523255813994</v>
      </c>
      <c r="FU559" s="40">
        <v>2.1616123015545399E-2</v>
      </c>
      <c r="FV559" s="40">
        <v>0</v>
      </c>
      <c r="FW559" s="40">
        <v>0</v>
      </c>
      <c r="FX559" s="41">
        <v>1</v>
      </c>
      <c r="FY559" s="22"/>
    </row>
    <row r="560" spans="1:181" x14ac:dyDescent="0.2">
      <c r="A560" t="s">
        <v>42</v>
      </c>
      <c r="B560" t="s">
        <v>58</v>
      </c>
      <c r="C560" t="s">
        <v>3</v>
      </c>
      <c r="D560" t="s">
        <v>40</v>
      </c>
      <c r="E560" t="s">
        <v>78</v>
      </c>
      <c r="F560" t="s">
        <v>78</v>
      </c>
      <c r="G560" s="35">
        <v>43704</v>
      </c>
      <c r="H560" s="40">
        <v>446</v>
      </c>
      <c r="I560" s="40">
        <v>0.36203720721492499</v>
      </c>
      <c r="J560" s="40">
        <v>0.31301457775222902</v>
      </c>
      <c r="K560" s="40">
        <v>0.28342109351426198</v>
      </c>
      <c r="L560" s="40">
        <v>0.26351843069501801</v>
      </c>
      <c r="M560" s="40">
        <v>0.25281669706697102</v>
      </c>
      <c r="N560" s="40">
        <v>0.24699525095984501</v>
      </c>
      <c r="O560" s="40">
        <v>0.26500903596859399</v>
      </c>
      <c r="P560" s="40">
        <v>0.287207706825302</v>
      </c>
      <c r="Q560" s="40">
        <v>0.32880636827853899</v>
      </c>
      <c r="R560" s="40">
        <v>0.37029347178333499</v>
      </c>
      <c r="S560" s="40">
        <v>0.42786555828142497</v>
      </c>
      <c r="T560" s="40">
        <v>0.50641700619929497</v>
      </c>
      <c r="U560" s="40">
        <v>0.59499225591737703</v>
      </c>
      <c r="V560" s="40">
        <v>0.68151616054994002</v>
      </c>
      <c r="W560" s="40">
        <v>0.77265293355467302</v>
      </c>
      <c r="X560" s="40">
        <v>0.87328732133487497</v>
      </c>
      <c r="Y560" s="40">
        <v>0.95615272527585204</v>
      </c>
      <c r="Z560" s="40">
        <v>1.0053591317708299</v>
      </c>
      <c r="AA560" s="40">
        <v>0.975141099399366</v>
      </c>
      <c r="AB560" s="40">
        <v>0.87923069808009902</v>
      </c>
      <c r="AC560" s="40">
        <v>0.77693494897951498</v>
      </c>
      <c r="AD560" s="40">
        <v>0.69084578957639398</v>
      </c>
      <c r="AE560" s="40">
        <v>0.55701112444704604</v>
      </c>
      <c r="AF560" s="40">
        <v>0.44931882554998898</v>
      </c>
      <c r="AG560" s="40">
        <v>-1.7408661038813299E-2</v>
      </c>
      <c r="AH560" s="40">
        <v>-9.4220738276145103E-4</v>
      </c>
      <c r="AI560" s="40">
        <v>1.77535403738161E-4</v>
      </c>
      <c r="AJ560" s="40">
        <v>5.43692578513515E-3</v>
      </c>
      <c r="AK560" s="40">
        <v>1.1381218203278899E-2</v>
      </c>
      <c r="AL560" s="40">
        <v>2.4023698191754299E-3</v>
      </c>
      <c r="AM560" s="40">
        <v>2.78189884560423E-3</v>
      </c>
      <c r="AN560" s="40">
        <v>-1.33930039289628E-3</v>
      </c>
      <c r="AO560" s="40">
        <v>-1.68055799765125E-2</v>
      </c>
      <c r="AP560" s="40">
        <v>-4.7592979811356398E-3</v>
      </c>
      <c r="AQ560" s="40">
        <v>-5.5468772397775402E-3</v>
      </c>
      <c r="AR560" s="40">
        <v>-6.5512702265301502E-3</v>
      </c>
      <c r="AS560" s="40">
        <v>-1.4082834706035399E-2</v>
      </c>
      <c r="AT560" s="40">
        <v>-1.72072379367691E-2</v>
      </c>
      <c r="AU560" s="40">
        <v>0.123005194548836</v>
      </c>
      <c r="AV560" s="40">
        <v>0.14359476226406301</v>
      </c>
      <c r="AW560" s="40">
        <v>0.15331109154127601</v>
      </c>
      <c r="AX560" s="40">
        <v>0.18222165768075399</v>
      </c>
      <c r="AY560" s="40">
        <v>8.1040385690243202E-2</v>
      </c>
      <c r="AZ560" s="40">
        <v>-0.15164388477080501</v>
      </c>
      <c r="BA560" s="40">
        <v>-0.119759339590678</v>
      </c>
      <c r="BB560" s="40">
        <v>-8.8461963690075807E-2</v>
      </c>
      <c r="BC560" s="40">
        <v>-7.0444827167766899E-2</v>
      </c>
      <c r="BD560" s="40">
        <v>-3.4927670605343797E-2</v>
      </c>
      <c r="BE560" s="40">
        <v>-1.0504246812762401E-2</v>
      </c>
      <c r="BF560" s="40">
        <v>5.5104789266153904E-3</v>
      </c>
      <c r="BG560" s="40">
        <v>6.1612865143285999E-3</v>
      </c>
      <c r="BH560" s="40">
        <v>8.5576983829780406E-3</v>
      </c>
      <c r="BI560" s="40">
        <v>1.46217568261788E-2</v>
      </c>
      <c r="BJ560" s="40">
        <v>5.71168019479271E-3</v>
      </c>
      <c r="BK560" s="40">
        <v>7.8930174988681902E-3</v>
      </c>
      <c r="BL560" s="40">
        <v>2.73408126637394E-3</v>
      </c>
      <c r="BM560" s="40">
        <v>-1.30458667737263E-2</v>
      </c>
      <c r="BN560" s="40">
        <v>5.4476679114948299E-3</v>
      </c>
      <c r="BO560" s="40">
        <v>4.65430945480834E-3</v>
      </c>
      <c r="BP560" s="40">
        <v>-3.35447571417646E-4</v>
      </c>
      <c r="BQ560" s="40">
        <v>-7.8732240086836804E-3</v>
      </c>
      <c r="BR560" s="40">
        <v>-1.0110409868716801E-2</v>
      </c>
      <c r="BS560" s="40">
        <v>0.133090176714246</v>
      </c>
      <c r="BT560" s="40">
        <v>0.15214730900245299</v>
      </c>
      <c r="BU560" s="40">
        <v>0.17051815641982701</v>
      </c>
      <c r="BV560" s="40">
        <v>0.198273545560432</v>
      </c>
      <c r="BW560" s="40">
        <v>9.7591268272468806E-2</v>
      </c>
      <c r="BX560" s="40">
        <v>-0.13826905030321399</v>
      </c>
      <c r="BY560" s="40">
        <v>-0.104760669629616</v>
      </c>
      <c r="BZ560" s="40">
        <v>-7.1567978436976806E-2</v>
      </c>
      <c r="CA560" s="40">
        <v>-5.6393965229618002E-2</v>
      </c>
      <c r="CB560" s="40">
        <v>-2.3312571856229598E-2</v>
      </c>
      <c r="CC560" s="40">
        <v>-5.7222705525095804E-3</v>
      </c>
      <c r="CD560" s="40">
        <v>9.9795898078648693E-3</v>
      </c>
      <c r="CE560" s="40">
        <v>1.0305614305401899E-2</v>
      </c>
      <c r="CF560" s="40">
        <v>1.0719135977528001E-2</v>
      </c>
      <c r="CG560" s="40">
        <v>1.6866144004843601E-2</v>
      </c>
      <c r="CH560" s="40">
        <v>8.0036984798922302E-3</v>
      </c>
      <c r="CI560" s="40">
        <v>1.14329627082712E-2</v>
      </c>
      <c r="CJ560" s="40">
        <v>5.5552929949640303E-3</v>
      </c>
      <c r="CK560" s="40">
        <v>-1.04419008625782E-2</v>
      </c>
      <c r="CL560" s="40">
        <v>1.25169813955564E-2</v>
      </c>
      <c r="CM560" s="40">
        <v>1.17196202839092E-2</v>
      </c>
      <c r="CN560" s="40">
        <v>3.9696122644390097E-3</v>
      </c>
      <c r="CO560" s="40">
        <v>-3.5724665558488399E-3</v>
      </c>
      <c r="CP560" s="40">
        <v>-5.1951683676383503E-3</v>
      </c>
      <c r="CQ560" s="40">
        <v>0.14007500464042999</v>
      </c>
      <c r="CR560" s="40">
        <v>0.15807077682009499</v>
      </c>
      <c r="CS560" s="40">
        <v>0.18243571713734599</v>
      </c>
      <c r="CT560" s="40">
        <v>0.20939103420751301</v>
      </c>
      <c r="CU560" s="40">
        <v>0.10905435913046101</v>
      </c>
      <c r="CV560" s="40">
        <v>-0.129005680694318</v>
      </c>
      <c r="CW560" s="40">
        <v>-9.4372636504582094E-2</v>
      </c>
      <c r="CX560" s="40">
        <v>-5.9867255714321499E-2</v>
      </c>
      <c r="CY560" s="40">
        <v>-4.6662381053975799E-2</v>
      </c>
      <c r="CZ560" s="40">
        <v>-1.5267989845320301E-2</v>
      </c>
      <c r="DA560" s="40">
        <v>-9.4029429225680799E-4</v>
      </c>
      <c r="DB560" s="40">
        <v>1.44487006891143E-2</v>
      </c>
      <c r="DC560" s="40">
        <v>1.4449942096475101E-2</v>
      </c>
      <c r="DD560" s="40">
        <v>1.28805735720779E-2</v>
      </c>
      <c r="DE560" s="40">
        <v>1.9110531183508399E-2</v>
      </c>
      <c r="DF560" s="40">
        <v>1.02957167649917E-2</v>
      </c>
      <c r="DG560" s="40">
        <v>1.49729079176743E-2</v>
      </c>
      <c r="DH560" s="40">
        <v>8.3765047235541106E-3</v>
      </c>
      <c r="DI560" s="40">
        <v>-7.83793495143012E-3</v>
      </c>
      <c r="DJ560" s="40">
        <v>1.9586294879618001E-2</v>
      </c>
      <c r="DK560" s="40">
        <v>1.8784931113010099E-2</v>
      </c>
      <c r="DL560" s="40">
        <v>8.2746721002956592E-3</v>
      </c>
      <c r="DM560" s="40">
        <v>7.2829089698600699E-4</v>
      </c>
      <c r="DN560" s="40">
        <v>-2.7992686655995802E-4</v>
      </c>
      <c r="DO560" s="40">
        <v>0.14705983256661401</v>
      </c>
      <c r="DP560" s="40">
        <v>0.16399424463773701</v>
      </c>
      <c r="DQ560" s="40">
        <v>0.194353277854865</v>
      </c>
      <c r="DR560" s="40">
        <v>0.22050852285459399</v>
      </c>
      <c r="DS560" s="40">
        <v>0.120517449988452</v>
      </c>
      <c r="DT560" s="40">
        <v>-0.11974231108542201</v>
      </c>
      <c r="DU560" s="40">
        <v>-8.39846033795488E-2</v>
      </c>
      <c r="DV560" s="40">
        <v>-4.8166532991666199E-2</v>
      </c>
      <c r="DW560" s="40">
        <v>-3.6930796878333498E-2</v>
      </c>
      <c r="DX560" s="40">
        <v>-7.2234078344109998E-3</v>
      </c>
      <c r="DY560" s="40">
        <v>5.96411993379417E-3</v>
      </c>
      <c r="DZ560" s="40">
        <v>2.09013869984912E-2</v>
      </c>
      <c r="EA560" s="40">
        <v>2.04336932070656E-2</v>
      </c>
      <c r="EB560" s="40">
        <v>1.6001346169920799E-2</v>
      </c>
      <c r="EC560" s="40">
        <v>2.2351069806408299E-2</v>
      </c>
      <c r="ED560" s="40">
        <v>1.3605027140609001E-2</v>
      </c>
      <c r="EE560" s="40">
        <v>2.0084026570938201E-2</v>
      </c>
      <c r="EF560" s="40">
        <v>1.24498863828243E-2</v>
      </c>
      <c r="EG560" s="40">
        <v>-4.0782217486439003E-3</v>
      </c>
      <c r="EH560" s="40">
        <v>2.9793260772248399E-2</v>
      </c>
      <c r="EI560" s="40">
        <v>2.8986117807595999E-2</v>
      </c>
      <c r="EJ560" s="40">
        <v>1.4490494755408201E-2</v>
      </c>
      <c r="EK560" s="40">
        <v>6.9379015943377403E-3</v>
      </c>
      <c r="EL560" s="40">
        <v>6.8169012014923898E-3</v>
      </c>
      <c r="EM560" s="40">
        <v>0.15714481473202399</v>
      </c>
      <c r="EN560" s="40">
        <v>0.172546791376127</v>
      </c>
      <c r="EO560" s="40">
        <v>0.21156034273341701</v>
      </c>
      <c r="EP560" s="40">
        <v>0.236560410734272</v>
      </c>
      <c r="EQ560" s="40">
        <v>0.13706833257067799</v>
      </c>
      <c r="ER560" s="40">
        <v>-0.106367476617831</v>
      </c>
      <c r="ES560" s="40">
        <v>-6.8985933418485801E-2</v>
      </c>
      <c r="ET560" s="40">
        <v>-3.1272547738567302E-2</v>
      </c>
      <c r="EU560" s="40">
        <v>-2.2879934940184699E-2</v>
      </c>
      <c r="EV560" s="40">
        <v>4.3916909147032196E-3</v>
      </c>
      <c r="EW560" s="40">
        <v>76.383899935856306</v>
      </c>
      <c r="EX560" s="40">
        <v>75.192110327132795</v>
      </c>
      <c r="EY560" s="40">
        <v>74.663566388710706</v>
      </c>
      <c r="EZ560" s="40">
        <v>73.651913619841807</v>
      </c>
      <c r="FA560" s="40">
        <v>72.900363480863803</v>
      </c>
      <c r="FB560" s="40">
        <v>72.247060081248705</v>
      </c>
      <c r="FC560" s="40">
        <v>70.360380585845604</v>
      </c>
      <c r="FD560" s="40">
        <v>71.208253153730993</v>
      </c>
      <c r="FE560" s="40">
        <v>74.137908915971806</v>
      </c>
      <c r="FF560" s="40">
        <v>77.505238400684206</v>
      </c>
      <c r="FG560" s="40">
        <v>82.669232413940605</v>
      </c>
      <c r="FH560" s="40">
        <v>86.3786615351721</v>
      </c>
      <c r="FI560" s="40">
        <v>89.782552918537505</v>
      </c>
      <c r="FJ560" s="40">
        <v>92.692644857814798</v>
      </c>
      <c r="FK560" s="40">
        <v>95.500320718409199</v>
      </c>
      <c r="FL560" s="40">
        <v>97.566174898439201</v>
      </c>
      <c r="FM560" s="40">
        <v>99.275710925807104</v>
      </c>
      <c r="FN560" s="40">
        <v>99.176715843489404</v>
      </c>
      <c r="FO560" s="40">
        <v>96.835899080607206</v>
      </c>
      <c r="FP560" s="40">
        <v>92.213812272824498</v>
      </c>
      <c r="FQ560" s="40">
        <v>86.731237973059606</v>
      </c>
      <c r="FR560" s="40">
        <v>82.870215950395504</v>
      </c>
      <c r="FS560" s="40">
        <v>79.617062219371405</v>
      </c>
      <c r="FT560" s="40">
        <v>77.548214667521904</v>
      </c>
      <c r="FU560" s="40">
        <v>4.0538654996694699E-2</v>
      </c>
      <c r="FV560" s="40">
        <v>0</v>
      </c>
      <c r="FW560" s="40">
        <v>0</v>
      </c>
      <c r="FX560" s="41">
        <v>1</v>
      </c>
      <c r="FY560" s="22"/>
    </row>
    <row r="561" spans="1:181" x14ac:dyDescent="0.2">
      <c r="A561" t="s">
        <v>42</v>
      </c>
      <c r="B561" t="s">
        <v>58</v>
      </c>
      <c r="C561" t="s">
        <v>3</v>
      </c>
      <c r="D561" t="s">
        <v>41</v>
      </c>
      <c r="E561" t="s">
        <v>1</v>
      </c>
      <c r="F561" t="s">
        <v>1</v>
      </c>
      <c r="G561" s="35">
        <v>43704</v>
      </c>
      <c r="H561" s="40">
        <v>6781</v>
      </c>
      <c r="I561" s="40">
        <v>7.09998177613691</v>
      </c>
      <c r="J561" s="40">
        <v>6.1068155682074696</v>
      </c>
      <c r="K561" s="40">
        <v>5.4982118864957403</v>
      </c>
      <c r="L561" s="40">
        <v>5.0421200176555301</v>
      </c>
      <c r="M561" s="40">
        <v>4.7309219395992104</v>
      </c>
      <c r="N561" s="40">
        <v>4.7180589271711204</v>
      </c>
      <c r="O561" s="40">
        <v>5.0107062282621904</v>
      </c>
      <c r="P561" s="40">
        <v>5.3314450649231997</v>
      </c>
      <c r="Q561" s="40">
        <v>5.78318275632334</v>
      </c>
      <c r="R561" s="40">
        <v>6.40918805028394</v>
      </c>
      <c r="S561" s="40">
        <v>7.3208359302727999</v>
      </c>
      <c r="T561" s="40">
        <v>8.4925475012762703</v>
      </c>
      <c r="U561" s="40">
        <v>9.8313927202729801</v>
      </c>
      <c r="V561" s="40">
        <v>11.1846728391551</v>
      </c>
      <c r="W561" s="40">
        <v>12.572293330150099</v>
      </c>
      <c r="X561" s="40">
        <v>14.3029533723562</v>
      </c>
      <c r="Y561" s="40">
        <v>15.531145709999899</v>
      </c>
      <c r="Z561" s="40">
        <v>15.9732727435144</v>
      </c>
      <c r="AA561" s="40">
        <v>15.761962617764301</v>
      </c>
      <c r="AB561" s="40">
        <v>15.011570828864301</v>
      </c>
      <c r="AC561" s="40">
        <v>13.754650669320601</v>
      </c>
      <c r="AD561" s="40">
        <v>12.5617900687082</v>
      </c>
      <c r="AE561" s="40">
        <v>10.630631625876999</v>
      </c>
      <c r="AF561" s="40">
        <v>9.0501746063225692</v>
      </c>
      <c r="AG561" s="40">
        <v>-0.21472688075692201</v>
      </c>
      <c r="AH561" s="40">
        <v>-4.5618229041218601E-2</v>
      </c>
      <c r="AI561" s="40">
        <v>-6.8637122132579904E-3</v>
      </c>
      <c r="AJ561" s="40">
        <v>-1.30426154740627E-3</v>
      </c>
      <c r="AK561" s="40">
        <v>1.23559688338038E-2</v>
      </c>
      <c r="AL561" s="40">
        <v>-3.3516577057986698E-2</v>
      </c>
      <c r="AM561" s="40">
        <v>-7.5488553558959198E-2</v>
      </c>
      <c r="AN561" s="40">
        <v>-3.41510957635466E-2</v>
      </c>
      <c r="AO561" s="40">
        <v>-4.1784380895240003E-2</v>
      </c>
      <c r="AP561" s="40">
        <v>-9.3325280326477897E-2</v>
      </c>
      <c r="AQ561" s="40">
        <v>5.2708994705024201E-2</v>
      </c>
      <c r="AR561" s="40">
        <v>-6.6872713142465401E-3</v>
      </c>
      <c r="AS561" s="40">
        <v>-7.1656277827272699E-2</v>
      </c>
      <c r="AT561" s="40">
        <v>-4.3350568409768003E-2</v>
      </c>
      <c r="AU561" s="40">
        <v>1.3980429761467601</v>
      </c>
      <c r="AV561" s="40">
        <v>1.7481976587902399</v>
      </c>
      <c r="AW561" s="40">
        <v>1.90246984194205</v>
      </c>
      <c r="AX561" s="40">
        <v>1.64035621157349</v>
      </c>
      <c r="AY561" s="40">
        <v>1.13191857026517</v>
      </c>
      <c r="AZ561" s="40">
        <v>-0.56825073658483805</v>
      </c>
      <c r="BA561" s="40">
        <v>-0.58714588077659102</v>
      </c>
      <c r="BB561" s="40">
        <v>-0.34090112405052397</v>
      </c>
      <c r="BC561" s="40">
        <v>-9.6984858681943495E-2</v>
      </c>
      <c r="BD561" s="40">
        <v>1.6215854362468599E-2</v>
      </c>
      <c r="BE561" s="40">
        <v>-0.15358271222491701</v>
      </c>
      <c r="BF561" s="40">
        <v>1.92322860926837E-3</v>
      </c>
      <c r="BG561" s="40">
        <v>3.2598047974633199E-2</v>
      </c>
      <c r="BH561" s="40">
        <v>3.6023586301256599E-2</v>
      </c>
      <c r="BI561" s="40">
        <v>4.78307020592455E-2</v>
      </c>
      <c r="BJ561" s="40">
        <v>-1.33698577871986E-3</v>
      </c>
      <c r="BK561" s="40">
        <v>-3.8641961136940899E-2</v>
      </c>
      <c r="BL561" s="40">
        <v>6.8131442735672599E-4</v>
      </c>
      <c r="BM561" s="40">
        <v>-6.3161788083162798E-3</v>
      </c>
      <c r="BN561" s="40">
        <v>-4.8102662768959303E-2</v>
      </c>
      <c r="BO561" s="40">
        <v>8.7969109273578705E-2</v>
      </c>
      <c r="BP561" s="40">
        <v>1.6934975860253301E-2</v>
      </c>
      <c r="BQ561" s="40">
        <v>-4.8158675098928697E-2</v>
      </c>
      <c r="BR561" s="40">
        <v>1.6304429752861799E-2</v>
      </c>
      <c r="BS561" s="40">
        <v>1.4723217865273399</v>
      </c>
      <c r="BT561" s="40">
        <v>1.8353356835760299</v>
      </c>
      <c r="BU561" s="40">
        <v>1.99943924832456</v>
      </c>
      <c r="BV561" s="40">
        <v>1.75824822345652</v>
      </c>
      <c r="BW561" s="40">
        <v>1.25362685996421</v>
      </c>
      <c r="BX561" s="40">
        <v>-0.45479042802875902</v>
      </c>
      <c r="BY561" s="40">
        <v>-0.51309055374421297</v>
      </c>
      <c r="BZ561" s="40">
        <v>-0.252906841432116</v>
      </c>
      <c r="CA561" s="40">
        <v>-1.74661411896096E-2</v>
      </c>
      <c r="CB561" s="40">
        <v>9.15319851201227E-2</v>
      </c>
      <c r="CC561" s="40">
        <v>-0.11123444736129801</v>
      </c>
      <c r="CD561" s="40">
        <v>3.4850297353877999E-2</v>
      </c>
      <c r="CE561" s="40">
        <v>5.9929142869589197E-2</v>
      </c>
      <c r="CF561" s="40">
        <v>6.1876740010536301E-2</v>
      </c>
      <c r="CG561" s="40">
        <v>7.2400394225569695E-2</v>
      </c>
      <c r="CH561" s="40">
        <v>2.0950501113575899E-2</v>
      </c>
      <c r="CI561" s="40">
        <v>-1.31221234701212E-2</v>
      </c>
      <c r="CJ561" s="40">
        <v>2.48061356166491E-2</v>
      </c>
      <c r="CK561" s="40">
        <v>1.8248989911366E-2</v>
      </c>
      <c r="CL561" s="40">
        <v>-1.67816156089266E-2</v>
      </c>
      <c r="CM561" s="40">
        <v>0.11239015721192901</v>
      </c>
      <c r="CN561" s="40">
        <v>3.32956722935683E-2</v>
      </c>
      <c r="CO561" s="40">
        <v>-3.1884307029320699E-2</v>
      </c>
      <c r="CP561" s="40">
        <v>5.7621299755065997E-2</v>
      </c>
      <c r="CQ561" s="40">
        <v>1.5237670643236101</v>
      </c>
      <c r="CR561" s="40">
        <v>1.89568721409672</v>
      </c>
      <c r="CS561" s="40">
        <v>2.06659996379009</v>
      </c>
      <c r="CT561" s="40">
        <v>1.8398998717557999</v>
      </c>
      <c r="CU561" s="40">
        <v>1.3379216506534599</v>
      </c>
      <c r="CV561" s="40">
        <v>-0.376208163953557</v>
      </c>
      <c r="CW561" s="40">
        <v>-0.46180005983411099</v>
      </c>
      <c r="CX561" s="40">
        <v>-0.191962269344953</v>
      </c>
      <c r="CY561" s="40">
        <v>3.7608280310094798E-2</v>
      </c>
      <c r="CZ561" s="40">
        <v>0.14369570784960201</v>
      </c>
      <c r="DA561" s="40">
        <v>-6.8886182497678999E-2</v>
      </c>
      <c r="DB561" s="40">
        <v>6.7777366098487599E-2</v>
      </c>
      <c r="DC561" s="40">
        <v>8.7260237764545306E-2</v>
      </c>
      <c r="DD561" s="40">
        <v>8.7729893719816002E-2</v>
      </c>
      <c r="DE561" s="40">
        <v>9.6970086391893903E-2</v>
      </c>
      <c r="DF561" s="40">
        <v>4.32379880058716E-2</v>
      </c>
      <c r="DG561" s="40">
        <v>1.23977141966984E-2</v>
      </c>
      <c r="DH561" s="40">
        <v>4.8930956805941499E-2</v>
      </c>
      <c r="DI561" s="40">
        <v>4.2814158631048302E-2</v>
      </c>
      <c r="DJ561" s="40">
        <v>1.4539431551106201E-2</v>
      </c>
      <c r="DK561" s="40">
        <v>0.13681120515028</v>
      </c>
      <c r="DL561" s="40">
        <v>4.9656368726883303E-2</v>
      </c>
      <c r="DM561" s="40">
        <v>-1.56099389597126E-2</v>
      </c>
      <c r="DN561" s="40">
        <v>9.8938169757270295E-2</v>
      </c>
      <c r="DO561" s="40">
        <v>1.57521234211989</v>
      </c>
      <c r="DP561" s="40">
        <v>1.9560387446173999</v>
      </c>
      <c r="DQ561" s="40">
        <v>2.1337606792556301</v>
      </c>
      <c r="DR561" s="40">
        <v>1.9215515200550799</v>
      </c>
      <c r="DS561" s="40">
        <v>1.4222164413427001</v>
      </c>
      <c r="DT561" s="40">
        <v>-0.29762589987835403</v>
      </c>
      <c r="DU561" s="40">
        <v>-0.410509565924009</v>
      </c>
      <c r="DV561" s="40">
        <v>-0.13101769725779</v>
      </c>
      <c r="DW561" s="40">
        <v>9.2682701809799303E-2</v>
      </c>
      <c r="DX561" s="40">
        <v>0.19585943057908101</v>
      </c>
      <c r="DY561" s="40">
        <v>-7.7420139656735601E-3</v>
      </c>
      <c r="DZ561" s="40">
        <v>0.11531882374897499</v>
      </c>
      <c r="EA561" s="40">
        <v>0.12672199795243599</v>
      </c>
      <c r="EB561" s="40">
        <v>0.12505774156847899</v>
      </c>
      <c r="EC561" s="40">
        <v>0.13244481961733601</v>
      </c>
      <c r="ED561" s="40">
        <v>7.5417579285138495E-2</v>
      </c>
      <c r="EE561" s="40">
        <v>4.9244306618716698E-2</v>
      </c>
      <c r="EF561" s="40">
        <v>8.3763366996844904E-2</v>
      </c>
      <c r="EG561" s="40">
        <v>7.8282360717971997E-2</v>
      </c>
      <c r="EH561" s="40">
        <v>5.9762049108624697E-2</v>
      </c>
      <c r="EI561" s="40">
        <v>0.17207131971883399</v>
      </c>
      <c r="EJ561" s="40">
        <v>7.3278615901383098E-2</v>
      </c>
      <c r="EK561" s="40">
        <v>7.8876637686313405E-3</v>
      </c>
      <c r="EL561" s="40">
        <v>0.1585931679199</v>
      </c>
      <c r="EM561" s="40">
        <v>1.6494911525004701</v>
      </c>
      <c r="EN561" s="40">
        <v>2.0431767694031899</v>
      </c>
      <c r="EO561" s="40">
        <v>2.23073008563814</v>
      </c>
      <c r="EP561" s="40">
        <v>2.0394435319381099</v>
      </c>
      <c r="EQ561" s="40">
        <v>1.5439247310417501</v>
      </c>
      <c r="ER561" s="40">
        <v>-0.184165591322276</v>
      </c>
      <c r="ES561" s="40">
        <v>-0.33645423889163101</v>
      </c>
      <c r="ET561" s="40">
        <v>-4.3023414639382002E-2</v>
      </c>
      <c r="EU561" s="40">
        <v>0.17220141930213301</v>
      </c>
      <c r="EV561" s="40">
        <v>0.27117556133673498</v>
      </c>
      <c r="EW561" s="40">
        <v>77.5</v>
      </c>
      <c r="EX561" s="40">
        <v>76.016103755741696</v>
      </c>
      <c r="EY561" s="40">
        <v>75.797460145906498</v>
      </c>
      <c r="EZ561" s="40">
        <v>75.297460145906498</v>
      </c>
      <c r="FA561" s="40">
        <v>73.734747365576894</v>
      </c>
      <c r="FB561" s="40">
        <v>72.734747365576894</v>
      </c>
      <c r="FC561" s="40">
        <v>71.281356390164802</v>
      </c>
      <c r="FD561" s="40">
        <v>72.453390975412006</v>
      </c>
      <c r="FE561" s="40">
        <v>75.5</v>
      </c>
      <c r="FF561" s="40">
        <v>80.437287219670395</v>
      </c>
      <c r="FG561" s="40">
        <v>85.093218049175903</v>
      </c>
      <c r="FH561" s="40">
        <v>88.202539854093502</v>
      </c>
      <c r="FI561" s="40">
        <v>91.093218049175903</v>
      </c>
      <c r="FJ561" s="40">
        <v>92.921183463928699</v>
      </c>
      <c r="FK561" s="40">
        <v>95.593218049175903</v>
      </c>
      <c r="FL561" s="40">
        <v>97.265252634423106</v>
      </c>
      <c r="FM561" s="40">
        <v>97.155930829505493</v>
      </c>
      <c r="FN561" s="40">
        <v>95.437287219670395</v>
      </c>
      <c r="FO561" s="40">
        <v>93.718643609835198</v>
      </c>
      <c r="FP561" s="40">
        <v>91.327965414752796</v>
      </c>
      <c r="FQ561" s="40">
        <v>86.437287219670395</v>
      </c>
      <c r="FR561" s="40">
        <v>82.937287219670395</v>
      </c>
      <c r="FS561" s="40">
        <v>80.718643609835198</v>
      </c>
      <c r="FT561" s="40">
        <v>79.953390975412006</v>
      </c>
      <c r="FU561" s="40">
        <v>1.9398641983198898E-2</v>
      </c>
      <c r="FV561" s="40">
        <v>0</v>
      </c>
      <c r="FW561" s="40">
        <v>0</v>
      </c>
      <c r="FX561" s="41">
        <v>1</v>
      </c>
      <c r="FY561" s="22"/>
    </row>
    <row r="562" spans="1:181" x14ac:dyDescent="0.2">
      <c r="A562" t="s">
        <v>42</v>
      </c>
      <c r="B562" t="s">
        <v>58</v>
      </c>
      <c r="C562" t="s">
        <v>3</v>
      </c>
      <c r="D562" t="s">
        <v>41</v>
      </c>
      <c r="E562" t="s">
        <v>1</v>
      </c>
      <c r="F562" t="s">
        <v>77</v>
      </c>
      <c r="G562" s="35">
        <v>43704</v>
      </c>
      <c r="H562" s="40">
        <v>5129</v>
      </c>
      <c r="I562" s="40">
        <v>5.5799517730055097</v>
      </c>
      <c r="J562" s="40">
        <v>4.8006882506178199</v>
      </c>
      <c r="K562" s="40">
        <v>4.29668539550853</v>
      </c>
      <c r="L562" s="40">
        <v>3.9301429313104101</v>
      </c>
      <c r="M562" s="40">
        <v>3.6811291494891698</v>
      </c>
      <c r="N562" s="40">
        <v>3.6473593565810498</v>
      </c>
      <c r="O562" s="40">
        <v>3.8506730512152201</v>
      </c>
      <c r="P562" s="40">
        <v>4.0954486045302696</v>
      </c>
      <c r="Q562" s="40">
        <v>4.4222833599407601</v>
      </c>
      <c r="R562" s="40">
        <v>4.9021463420410996</v>
      </c>
      <c r="S562" s="40">
        <v>5.5878349846665101</v>
      </c>
      <c r="T562" s="40">
        <v>6.4482666845725403</v>
      </c>
      <c r="U562" s="40">
        <v>7.4207955883441201</v>
      </c>
      <c r="V562" s="40">
        <v>8.4392251646932994</v>
      </c>
      <c r="W562" s="40">
        <v>9.4309148312622799</v>
      </c>
      <c r="X562" s="40">
        <v>10.700014970286601</v>
      </c>
      <c r="Y562" s="40">
        <v>11.647312378397899</v>
      </c>
      <c r="Z562" s="40">
        <v>12.001453361170899</v>
      </c>
      <c r="AA562" s="40">
        <v>11.909476584324199</v>
      </c>
      <c r="AB562" s="40">
        <v>11.3577414660661</v>
      </c>
      <c r="AC562" s="40">
        <v>10.471465547289499</v>
      </c>
      <c r="AD562" s="40">
        <v>9.6731494979014805</v>
      </c>
      <c r="AE562" s="40">
        <v>8.2636209002955194</v>
      </c>
      <c r="AF562" s="40">
        <v>7.0715276826932199</v>
      </c>
      <c r="AG562" s="40">
        <v>-0.16312065558234301</v>
      </c>
      <c r="AH562" s="40">
        <v>-5.1988433212564203E-2</v>
      </c>
      <c r="AI562" s="40">
        <v>-2.2312175526901099E-2</v>
      </c>
      <c r="AJ562" s="40">
        <v>2.7875908825904802E-4</v>
      </c>
      <c r="AK562" s="40">
        <v>7.4658214817707597E-3</v>
      </c>
      <c r="AL562" s="40">
        <v>-4.3289200470542598E-2</v>
      </c>
      <c r="AM562" s="40">
        <v>-8.4965655454725703E-2</v>
      </c>
      <c r="AN562" s="40">
        <v>-3.484002216644E-3</v>
      </c>
      <c r="AO562" s="40">
        <v>-1.6794851013921801E-2</v>
      </c>
      <c r="AP562" s="40">
        <v>-3.6992917565194697E-2</v>
      </c>
      <c r="AQ562" s="40">
        <v>2.1697063421106E-2</v>
      </c>
      <c r="AR562" s="40">
        <v>6.8418128898772397E-3</v>
      </c>
      <c r="AS562" s="40">
        <v>-6.9043478541861797E-2</v>
      </c>
      <c r="AT562" s="40">
        <v>-1.52795341108071E-2</v>
      </c>
      <c r="AU562" s="40">
        <v>0.79263327224680702</v>
      </c>
      <c r="AV562" s="40">
        <v>0.90919566482439995</v>
      </c>
      <c r="AW562" s="40">
        <v>0.99635042460612</v>
      </c>
      <c r="AX562" s="40">
        <v>0.87957727912929196</v>
      </c>
      <c r="AY562" s="40">
        <v>0.83658815070110504</v>
      </c>
      <c r="AZ562" s="40">
        <v>-1.50837633867618E-2</v>
      </c>
      <c r="BA562" s="40">
        <v>-0.229613307726758</v>
      </c>
      <c r="BB562" s="40">
        <v>-0.119742479234974</v>
      </c>
      <c r="BC562" s="40">
        <v>-3.6740181406885501E-2</v>
      </c>
      <c r="BD562" s="40">
        <v>3.70013132054945E-3</v>
      </c>
      <c r="BE562" s="40">
        <v>-0.106560739514115</v>
      </c>
      <c r="BF562" s="40">
        <v>-1.1453446886518601E-2</v>
      </c>
      <c r="BG562" s="40">
        <v>8.5859154421380895E-3</v>
      </c>
      <c r="BH562" s="40">
        <v>3.09486234033844E-2</v>
      </c>
      <c r="BI562" s="40">
        <v>3.39887074267477E-2</v>
      </c>
      <c r="BJ562" s="40">
        <v>-1.9955474560299401E-2</v>
      </c>
      <c r="BK562" s="40">
        <v>-4.9337776856172903E-2</v>
      </c>
      <c r="BL562" s="40">
        <v>2.4371238872192998E-2</v>
      </c>
      <c r="BM562" s="40">
        <v>8.3753739736650203E-3</v>
      </c>
      <c r="BN562" s="40">
        <v>-4.7592152239938103E-3</v>
      </c>
      <c r="BO562" s="40">
        <v>5.5614665242052101E-2</v>
      </c>
      <c r="BP562" s="40">
        <v>2.5739396254957001E-2</v>
      </c>
      <c r="BQ562" s="40">
        <v>-5.02103775763749E-2</v>
      </c>
      <c r="BR562" s="40">
        <v>3.4137996402198098E-2</v>
      </c>
      <c r="BS562" s="40">
        <v>0.84252307667524895</v>
      </c>
      <c r="BT562" s="40">
        <v>0.96437400897557402</v>
      </c>
      <c r="BU562" s="40">
        <v>1.0642791626367301</v>
      </c>
      <c r="BV562" s="40">
        <v>0.96275775481548598</v>
      </c>
      <c r="BW562" s="40">
        <v>0.91211030922372005</v>
      </c>
      <c r="BX562" s="40">
        <v>5.7554454052742302E-2</v>
      </c>
      <c r="BY562" s="40">
        <v>-0.17891594809108999</v>
      </c>
      <c r="BZ562" s="40">
        <v>-4.9949610117484201E-2</v>
      </c>
      <c r="CA562" s="40">
        <v>2.97760616412437E-2</v>
      </c>
      <c r="CB562" s="40">
        <v>6.4880464614952504E-2</v>
      </c>
      <c r="CC562" s="40">
        <v>-6.7387513942037305E-2</v>
      </c>
      <c r="CD562" s="40">
        <v>1.66209611623865E-2</v>
      </c>
      <c r="CE562" s="40">
        <v>2.9985839123366099E-2</v>
      </c>
      <c r="CF562" s="40">
        <v>5.2190477999351802E-2</v>
      </c>
      <c r="CG562" s="40">
        <v>5.2358377436366101E-2</v>
      </c>
      <c r="CH562" s="40">
        <v>-3.7946070756949401E-3</v>
      </c>
      <c r="CI562" s="40">
        <v>-2.4662016670953999E-2</v>
      </c>
      <c r="CJ562" s="40">
        <v>4.36636939957354E-2</v>
      </c>
      <c r="CK562" s="40">
        <v>2.58081951247656E-2</v>
      </c>
      <c r="CL562" s="40">
        <v>1.7565748824960498E-2</v>
      </c>
      <c r="CM562" s="40">
        <v>7.9105892941065403E-2</v>
      </c>
      <c r="CN562" s="40">
        <v>3.8827804926469402E-2</v>
      </c>
      <c r="CO562" s="40">
        <v>-3.7166629218389702E-2</v>
      </c>
      <c r="CP562" s="40">
        <v>6.8364427496363206E-2</v>
      </c>
      <c r="CQ562" s="40">
        <v>0.87707660324457104</v>
      </c>
      <c r="CR562" s="40">
        <v>1.00259036204654</v>
      </c>
      <c r="CS562" s="40">
        <v>1.1113263996674601</v>
      </c>
      <c r="CT562" s="40">
        <v>1.02036829888555</v>
      </c>
      <c r="CU562" s="40">
        <v>0.96441672615559504</v>
      </c>
      <c r="CV562" s="40">
        <v>0.107863462175718</v>
      </c>
      <c r="CW562" s="40">
        <v>-0.14380311124527301</v>
      </c>
      <c r="CX562" s="40">
        <v>-1.6112815746361501E-3</v>
      </c>
      <c r="CY562" s="40">
        <v>7.5845008949940201E-2</v>
      </c>
      <c r="CZ562" s="40">
        <v>0.10725377708283999</v>
      </c>
      <c r="DA562" s="40">
        <v>-2.8214288369959799E-2</v>
      </c>
      <c r="DB562" s="40">
        <v>4.4695369211291601E-2</v>
      </c>
      <c r="DC562" s="40">
        <v>5.1385762804594101E-2</v>
      </c>
      <c r="DD562" s="40">
        <v>7.3432332595319103E-2</v>
      </c>
      <c r="DE562" s="40">
        <v>7.0728047445984599E-2</v>
      </c>
      <c r="DF562" s="40">
        <v>1.23662604089095E-2</v>
      </c>
      <c r="DG562" s="40">
        <v>1.37435142648782E-5</v>
      </c>
      <c r="DH562" s="40">
        <v>6.2956149119277702E-2</v>
      </c>
      <c r="DI562" s="40">
        <v>4.3241016275866198E-2</v>
      </c>
      <c r="DJ562" s="40">
        <v>3.9890712873914803E-2</v>
      </c>
      <c r="DK562" s="40">
        <v>0.102597120640079</v>
      </c>
      <c r="DL562" s="40">
        <v>5.1916213597981799E-2</v>
      </c>
      <c r="DM562" s="40">
        <v>-2.41228808604045E-2</v>
      </c>
      <c r="DN562" s="40">
        <v>0.10259085859052799</v>
      </c>
      <c r="DO562" s="40">
        <v>0.91163012981389402</v>
      </c>
      <c r="DP562" s="40">
        <v>1.04080671511751</v>
      </c>
      <c r="DQ562" s="40">
        <v>1.1583736366981801</v>
      </c>
      <c r="DR562" s="40">
        <v>1.0779788429556201</v>
      </c>
      <c r="DS562" s="40">
        <v>1.0167231430874699</v>
      </c>
      <c r="DT562" s="40">
        <v>0.158172470298694</v>
      </c>
      <c r="DU562" s="40">
        <v>-0.108690274399456</v>
      </c>
      <c r="DV562" s="40">
        <v>4.6727046968211998E-2</v>
      </c>
      <c r="DW562" s="40">
        <v>0.121913956258637</v>
      </c>
      <c r="DX562" s="40">
        <v>0.14962708955072801</v>
      </c>
      <c r="DY562" s="40">
        <v>2.8345627698268299E-2</v>
      </c>
      <c r="DZ562" s="40">
        <v>8.5230355537337099E-2</v>
      </c>
      <c r="EA562" s="40">
        <v>8.22838537736333E-2</v>
      </c>
      <c r="EB562" s="40">
        <v>0.10410219691044401</v>
      </c>
      <c r="EC562" s="40">
        <v>9.7250933390961497E-2</v>
      </c>
      <c r="ED562" s="40">
        <v>3.56999863191527E-2</v>
      </c>
      <c r="EE562" s="40">
        <v>3.5641622112817697E-2</v>
      </c>
      <c r="EF562" s="40">
        <v>9.0811390208114698E-2</v>
      </c>
      <c r="EG562" s="40">
        <v>6.8411241263452993E-2</v>
      </c>
      <c r="EH562" s="40">
        <v>7.21244152151157E-2</v>
      </c>
      <c r="EI562" s="40">
        <v>0.136514722461025</v>
      </c>
      <c r="EJ562" s="40">
        <v>7.0813796963061601E-2</v>
      </c>
      <c r="EK562" s="40">
        <v>-5.2897798949175998E-3</v>
      </c>
      <c r="EL562" s="40">
        <v>0.15200838910353301</v>
      </c>
      <c r="EM562" s="40">
        <v>0.96151993424233595</v>
      </c>
      <c r="EN562" s="40">
        <v>1.09598505926868</v>
      </c>
      <c r="EO562" s="40">
        <v>1.2263023747288</v>
      </c>
      <c r="EP562" s="40">
        <v>1.1611593186418201</v>
      </c>
      <c r="EQ562" s="40">
        <v>1.0922453016100799</v>
      </c>
      <c r="ER562" s="40">
        <v>0.23081068773819799</v>
      </c>
      <c r="ES562" s="40">
        <v>-5.7992914763787602E-2</v>
      </c>
      <c r="ET562" s="40">
        <v>0.116519916085702</v>
      </c>
      <c r="EU562" s="40">
        <v>0.18843019930676599</v>
      </c>
      <c r="EV562" s="40">
        <v>0.21080742284513099</v>
      </c>
      <c r="EW562" s="40">
        <v>77.5</v>
      </c>
      <c r="EX562" s="40">
        <v>75.990562316025901</v>
      </c>
      <c r="EY562" s="40">
        <v>75.766242830698303</v>
      </c>
      <c r="EZ562" s="40">
        <v>75.266242830698303</v>
      </c>
      <c r="FA562" s="40">
        <v>73.7148818013534</v>
      </c>
      <c r="FB562" s="40">
        <v>72.7148818013534</v>
      </c>
      <c r="FC562" s="40">
        <v>71.275680514672402</v>
      </c>
      <c r="FD562" s="40">
        <v>72.439201286680998</v>
      </c>
      <c r="FE562" s="40">
        <v>75.5</v>
      </c>
      <c r="FF562" s="40">
        <v>80.448638970655196</v>
      </c>
      <c r="FG562" s="40">
        <v>85.121597426637905</v>
      </c>
      <c r="FH562" s="40">
        <v>88.233757169301697</v>
      </c>
      <c r="FI562" s="40">
        <v>91.121597426637905</v>
      </c>
      <c r="FJ562" s="40">
        <v>92.958076654629295</v>
      </c>
      <c r="FK562" s="40">
        <v>95.621597426637905</v>
      </c>
      <c r="FL562" s="40">
        <v>97.2851181986466</v>
      </c>
      <c r="FM562" s="40">
        <v>97.172958455982794</v>
      </c>
      <c r="FN562" s="40">
        <v>95.448638970655196</v>
      </c>
      <c r="FO562" s="40">
        <v>93.724319485327598</v>
      </c>
      <c r="FP562" s="40">
        <v>91.336479227991404</v>
      </c>
      <c r="FQ562" s="40">
        <v>86.448638970655196</v>
      </c>
      <c r="FR562" s="40">
        <v>82.948638970655196</v>
      </c>
      <c r="FS562" s="40">
        <v>80.724319485327598</v>
      </c>
      <c r="FT562" s="40">
        <v>79.939201286680998</v>
      </c>
      <c r="FU562" s="40">
        <v>1.7082821783881399E-2</v>
      </c>
      <c r="FV562" s="40">
        <v>0</v>
      </c>
      <c r="FW562" s="40">
        <v>0</v>
      </c>
      <c r="FX562" s="41">
        <v>1</v>
      </c>
      <c r="FY562" s="22"/>
    </row>
    <row r="563" spans="1:181" x14ac:dyDescent="0.2">
      <c r="A563" t="s">
        <v>42</v>
      </c>
      <c r="B563" t="s">
        <v>58</v>
      </c>
      <c r="C563" t="s">
        <v>3</v>
      </c>
      <c r="D563" t="s">
        <v>41</v>
      </c>
      <c r="E563" t="s">
        <v>1</v>
      </c>
      <c r="F563" t="s">
        <v>78</v>
      </c>
      <c r="G563" s="35">
        <v>43704</v>
      </c>
      <c r="H563" s="40">
        <v>1652</v>
      </c>
      <c r="I563" s="40">
        <v>1.5176455932933799</v>
      </c>
      <c r="J563" s="40">
        <v>1.3011989094499701</v>
      </c>
      <c r="K563" s="40">
        <v>1.1872895654153099</v>
      </c>
      <c r="L563" s="40">
        <v>1.10041394546658</v>
      </c>
      <c r="M563" s="40">
        <v>1.0355185803839</v>
      </c>
      <c r="N563" s="40">
        <v>1.0513525987855901</v>
      </c>
      <c r="O563" s="40">
        <v>1.1369515500184599</v>
      </c>
      <c r="P563" s="40">
        <v>1.22540636885898</v>
      </c>
      <c r="Q563" s="40">
        <v>1.34483940913502</v>
      </c>
      <c r="R563" s="40">
        <v>1.4977179686115101</v>
      </c>
      <c r="S563" s="40">
        <v>1.71034412746941</v>
      </c>
      <c r="T563" s="40">
        <v>2.0236776307093201</v>
      </c>
      <c r="U563" s="40">
        <v>2.3938513126977701</v>
      </c>
      <c r="V563" s="40">
        <v>2.7381584053135102</v>
      </c>
      <c r="W563" s="40">
        <v>3.1264193454454601</v>
      </c>
      <c r="X563" s="40">
        <v>3.5580438178884699</v>
      </c>
      <c r="Y563" s="40">
        <v>3.8240509572093799</v>
      </c>
      <c r="Z563" s="40">
        <v>3.9182341255392599</v>
      </c>
      <c r="AA563" s="40">
        <v>3.8255079905150899</v>
      </c>
      <c r="AB563" s="40">
        <v>3.6193391908641801</v>
      </c>
      <c r="AC563" s="40">
        <v>3.2575243445575301</v>
      </c>
      <c r="AD563" s="40">
        <v>2.8846840024706002</v>
      </c>
      <c r="AE563" s="40">
        <v>2.3607798178090098</v>
      </c>
      <c r="AF563" s="40">
        <v>1.9735670366199201</v>
      </c>
      <c r="AG563" s="40">
        <v>-8.7949541374387902E-2</v>
      </c>
      <c r="AH563" s="40">
        <v>-3.6949435996749699E-2</v>
      </c>
      <c r="AI563" s="40">
        <v>-1.6468410700069699E-2</v>
      </c>
      <c r="AJ563" s="40">
        <v>-4.3349625734275402E-3</v>
      </c>
      <c r="AK563" s="40">
        <v>-2.1922804564121399E-2</v>
      </c>
      <c r="AL563" s="40">
        <v>-6.8870422886237797E-3</v>
      </c>
      <c r="AM563" s="40">
        <v>-1.13548850424426E-2</v>
      </c>
      <c r="AN563" s="40">
        <v>-3.0720831316463599E-2</v>
      </c>
      <c r="AO563" s="40">
        <v>-3.3528031555934402E-2</v>
      </c>
      <c r="AP563" s="40">
        <v>-6.9230633177636794E-2</v>
      </c>
      <c r="AQ563" s="40">
        <v>-5.4245296153680102E-2</v>
      </c>
      <c r="AR563" s="40">
        <v>-2.9454622022594301E-2</v>
      </c>
      <c r="AS563" s="40">
        <v>-5.0610605063246602E-3</v>
      </c>
      <c r="AT563" s="40">
        <v>-4.2657466243915601E-2</v>
      </c>
      <c r="AU563" s="40">
        <v>0.54069778468701801</v>
      </c>
      <c r="AV563" s="40">
        <v>0.73912623666400301</v>
      </c>
      <c r="AW563" s="40">
        <v>0.80757190889624597</v>
      </c>
      <c r="AX563" s="40">
        <v>0.71788728124136303</v>
      </c>
      <c r="AY563" s="40">
        <v>0.31033617535055302</v>
      </c>
      <c r="AZ563" s="40">
        <v>-0.52554233311144105</v>
      </c>
      <c r="BA563" s="40">
        <v>-0.38730160557109899</v>
      </c>
      <c r="BB563" s="40">
        <v>-0.255008918703375</v>
      </c>
      <c r="BC563" s="40">
        <v>-0.13559738002995</v>
      </c>
      <c r="BD563" s="40">
        <v>-3.5777392182612097E-2</v>
      </c>
      <c r="BE563" s="40">
        <v>-7.4799277181287593E-2</v>
      </c>
      <c r="BF563" s="40">
        <v>-2.3128485076086499E-2</v>
      </c>
      <c r="BG563" s="40">
        <v>-7.9896853411209195E-3</v>
      </c>
      <c r="BH563" s="40">
        <v>2.1091744053354901E-3</v>
      </c>
      <c r="BI563" s="40">
        <v>-1.40741188147105E-2</v>
      </c>
      <c r="BJ563" s="40">
        <v>4.4137361826920903E-3</v>
      </c>
      <c r="BK563" s="40">
        <v>-3.1240813492946199E-4</v>
      </c>
      <c r="BL563" s="40">
        <v>-1.8363190257937201E-2</v>
      </c>
      <c r="BM563" s="40">
        <v>-2.0408243556798399E-2</v>
      </c>
      <c r="BN563" s="40">
        <v>-5.2249739552301298E-2</v>
      </c>
      <c r="BO563" s="40">
        <v>-3.7587702880728199E-2</v>
      </c>
      <c r="BP563" s="40">
        <v>-1.9356922897239101E-2</v>
      </c>
      <c r="BQ563" s="40">
        <v>5.2210929373376104E-3</v>
      </c>
      <c r="BR563" s="40">
        <v>-2.3975573549202701E-2</v>
      </c>
      <c r="BS563" s="40">
        <v>0.57647591689154298</v>
      </c>
      <c r="BT563" s="40">
        <v>0.78994686987298401</v>
      </c>
      <c r="BU563" s="40">
        <v>0.86297673030708999</v>
      </c>
      <c r="BV563" s="40">
        <v>0.76728365825256195</v>
      </c>
      <c r="BW563" s="40">
        <v>0.365716029597557</v>
      </c>
      <c r="BX563" s="40">
        <v>-0.47375577280527698</v>
      </c>
      <c r="BY563" s="40">
        <v>-0.34513830872469597</v>
      </c>
      <c r="BZ563" s="40">
        <v>-0.21894842666042</v>
      </c>
      <c r="CA563" s="40">
        <v>-9.9168802148600896E-2</v>
      </c>
      <c r="CB563" s="40">
        <v>-8.4623726498818802E-3</v>
      </c>
      <c r="CC563" s="40">
        <v>-6.5691444260402104E-2</v>
      </c>
      <c r="CD563" s="40">
        <v>-1.35561365707837E-2</v>
      </c>
      <c r="CE563" s="40">
        <v>-2.1173459859999502E-3</v>
      </c>
      <c r="CF563" s="40">
        <v>6.5723640462454101E-3</v>
      </c>
      <c r="CG563" s="40">
        <v>-8.6381429738845994E-3</v>
      </c>
      <c r="CH563" s="40">
        <v>1.22406209267027E-2</v>
      </c>
      <c r="CI563" s="40">
        <v>7.33557773284765E-3</v>
      </c>
      <c r="CJ563" s="40">
        <v>-9.8043257055134905E-3</v>
      </c>
      <c r="CK563" s="40">
        <v>-1.1321518355013899E-2</v>
      </c>
      <c r="CL563" s="40">
        <v>-4.0488824355781203E-2</v>
      </c>
      <c r="CM563" s="40">
        <v>-2.60507045234089E-2</v>
      </c>
      <c r="CN563" s="40">
        <v>-1.2363287243336201E-2</v>
      </c>
      <c r="CO563" s="40">
        <v>1.2342481090202201E-2</v>
      </c>
      <c r="CP563" s="40">
        <v>-1.10365515789345E-2</v>
      </c>
      <c r="CQ563" s="40">
        <v>0.60125574226654499</v>
      </c>
      <c r="CR563" s="40">
        <v>0.82514508562015099</v>
      </c>
      <c r="CS563" s="40">
        <v>0.90134994083819298</v>
      </c>
      <c r="CT563" s="40">
        <v>0.80149543849581595</v>
      </c>
      <c r="CU563" s="40">
        <v>0.40407194794704199</v>
      </c>
      <c r="CV563" s="40">
        <v>-0.43788855889307399</v>
      </c>
      <c r="CW563" s="40">
        <v>-0.315936137769665</v>
      </c>
      <c r="CX563" s="40">
        <v>-0.19397303972146501</v>
      </c>
      <c r="CY563" s="40">
        <v>-7.3938480079263402E-2</v>
      </c>
      <c r="CZ563" s="40">
        <v>1.04559266695617E-2</v>
      </c>
      <c r="DA563" s="40">
        <v>-5.6583611339516497E-2</v>
      </c>
      <c r="DB563" s="40">
        <v>-3.9837880654809603E-3</v>
      </c>
      <c r="DC563" s="40">
        <v>3.7549933691210101E-3</v>
      </c>
      <c r="DD563" s="40">
        <v>1.10355536871553E-2</v>
      </c>
      <c r="DE563" s="40">
        <v>-3.2021671330587399E-3</v>
      </c>
      <c r="DF563" s="40">
        <v>2.00675056707133E-2</v>
      </c>
      <c r="DG563" s="40">
        <v>1.49835636006248E-2</v>
      </c>
      <c r="DH563" s="40">
        <v>-1.2454611530897399E-3</v>
      </c>
      <c r="DI563" s="40">
        <v>-2.2347931532292801E-3</v>
      </c>
      <c r="DJ563" s="40">
        <v>-2.8727909159261201E-2</v>
      </c>
      <c r="DK563" s="40">
        <v>-1.4513706166089499E-2</v>
      </c>
      <c r="DL563" s="40">
        <v>-5.36965158943344E-3</v>
      </c>
      <c r="DM563" s="40">
        <v>1.9463869243066801E-2</v>
      </c>
      <c r="DN563" s="40">
        <v>1.9024703913337799E-3</v>
      </c>
      <c r="DO563" s="40">
        <v>0.626035567641546</v>
      </c>
      <c r="DP563" s="40">
        <v>0.86034330136731896</v>
      </c>
      <c r="DQ563" s="40">
        <v>0.93972315136929596</v>
      </c>
      <c r="DR563" s="40">
        <v>0.83570721873906895</v>
      </c>
      <c r="DS563" s="40">
        <v>0.44242786629652697</v>
      </c>
      <c r="DT563" s="40">
        <v>-0.402021344980872</v>
      </c>
      <c r="DU563" s="40">
        <v>-0.28673396681463398</v>
      </c>
      <c r="DV563" s="40">
        <v>-0.168997652782511</v>
      </c>
      <c r="DW563" s="40">
        <v>-4.8708158009925999E-2</v>
      </c>
      <c r="DX563" s="40">
        <v>2.9374225989005302E-2</v>
      </c>
      <c r="DY563" s="40">
        <v>-4.34333471464163E-2</v>
      </c>
      <c r="DZ563" s="40">
        <v>9.8371628551822392E-3</v>
      </c>
      <c r="EA563" s="40">
        <v>1.22337187280698E-2</v>
      </c>
      <c r="EB563" s="40">
        <v>1.7479690665918399E-2</v>
      </c>
      <c r="EC563" s="40">
        <v>4.6465186163522302E-3</v>
      </c>
      <c r="ED563" s="40">
        <v>3.13682841420291E-2</v>
      </c>
      <c r="EE563" s="40">
        <v>2.60260405081379E-2</v>
      </c>
      <c r="EF563" s="40">
        <v>1.1112179905436601E-2</v>
      </c>
      <c r="EG563" s="40">
        <v>1.0884994845906701E-2</v>
      </c>
      <c r="EH563" s="40">
        <v>-1.1747015533925599E-2</v>
      </c>
      <c r="EI563" s="40">
        <v>2.1438871068623902E-3</v>
      </c>
      <c r="EJ563" s="40">
        <v>4.7280475359217904E-3</v>
      </c>
      <c r="EK563" s="40">
        <v>2.9746022686729101E-2</v>
      </c>
      <c r="EL563" s="40">
        <v>2.0584363086046598E-2</v>
      </c>
      <c r="EM563" s="40">
        <v>0.66181369984607097</v>
      </c>
      <c r="EN563" s="40">
        <v>0.91116393457629896</v>
      </c>
      <c r="EO563" s="40">
        <v>0.99512797278013998</v>
      </c>
      <c r="EP563" s="40">
        <v>0.88510359575026798</v>
      </c>
      <c r="EQ563" s="40">
        <v>0.49780772054353101</v>
      </c>
      <c r="ER563" s="40">
        <v>-0.35023478467470798</v>
      </c>
      <c r="ES563" s="40">
        <v>-0.24457066996823101</v>
      </c>
      <c r="ET563" s="40">
        <v>-0.132937160739556</v>
      </c>
      <c r="EU563" s="40">
        <v>-1.22795801285767E-2</v>
      </c>
      <c r="EV563" s="40">
        <v>5.6689245521735501E-2</v>
      </c>
      <c r="EW563" s="40">
        <v>77.5</v>
      </c>
      <c r="EX563" s="40">
        <v>76.170231597580795</v>
      </c>
      <c r="EY563" s="40">
        <v>75.985838619265394</v>
      </c>
      <c r="EZ563" s="40">
        <v>75.485838619265394</v>
      </c>
      <c r="FA563" s="40">
        <v>73.854624575896196</v>
      </c>
      <c r="FB563" s="40">
        <v>72.854624575896196</v>
      </c>
      <c r="FC563" s="40">
        <v>71.315607021684599</v>
      </c>
      <c r="FD563" s="40">
        <v>72.539017554211497</v>
      </c>
      <c r="FE563" s="40">
        <v>75.5</v>
      </c>
      <c r="FF563" s="40">
        <v>80.368785956630802</v>
      </c>
      <c r="FG563" s="40">
        <v>84.921964891576906</v>
      </c>
      <c r="FH563" s="40">
        <v>88.014161380734606</v>
      </c>
      <c r="FI563" s="40">
        <v>90.921964891576906</v>
      </c>
      <c r="FJ563" s="40">
        <v>92.698554359049993</v>
      </c>
      <c r="FK563" s="40">
        <v>95.421964891576906</v>
      </c>
      <c r="FL563" s="40">
        <v>97.145375424103804</v>
      </c>
      <c r="FM563" s="40">
        <v>97.053178934946203</v>
      </c>
      <c r="FN563" s="40">
        <v>95.368785956630802</v>
      </c>
      <c r="FO563" s="40">
        <v>93.684392978315401</v>
      </c>
      <c r="FP563" s="40">
        <v>91.276589467473102</v>
      </c>
      <c r="FQ563" s="40">
        <v>86.368785956630802</v>
      </c>
      <c r="FR563" s="40">
        <v>82.868785956630802</v>
      </c>
      <c r="FS563" s="40">
        <v>80.684392978315401</v>
      </c>
      <c r="FT563" s="40">
        <v>80.039017554211497</v>
      </c>
      <c r="FU563" s="40">
        <v>3.9459089677494397E-2</v>
      </c>
      <c r="FV563" s="40">
        <v>0</v>
      </c>
      <c r="FW563" s="40">
        <v>0</v>
      </c>
      <c r="FX563" s="41">
        <v>1</v>
      </c>
      <c r="FY563" s="22"/>
    </row>
    <row r="564" spans="1:181" x14ac:dyDescent="0.2">
      <c r="A564" t="s">
        <v>42</v>
      </c>
      <c r="B564" t="s">
        <v>58</v>
      </c>
      <c r="C564" t="s">
        <v>3</v>
      </c>
      <c r="D564" t="s">
        <v>41</v>
      </c>
      <c r="E564" t="s">
        <v>77</v>
      </c>
      <c r="F564" t="s">
        <v>1</v>
      </c>
      <c r="G564" s="35">
        <v>43704</v>
      </c>
      <c r="H564" s="40">
        <v>3868</v>
      </c>
      <c r="I564" s="40">
        <v>4.1315549323048497</v>
      </c>
      <c r="J564" s="40">
        <v>3.5935258261368901</v>
      </c>
      <c r="K564" s="40">
        <v>3.2747602251616001</v>
      </c>
      <c r="L564" s="40">
        <v>3.0418509374504001</v>
      </c>
      <c r="M564" s="40">
        <v>2.8719543234359102</v>
      </c>
      <c r="N564" s="40">
        <v>2.91919891366899</v>
      </c>
      <c r="O564" s="40">
        <v>3.1491833522861801</v>
      </c>
      <c r="P564" s="40">
        <v>3.3026814696244799</v>
      </c>
      <c r="Q564" s="40">
        <v>3.5304063073104199</v>
      </c>
      <c r="R564" s="40">
        <v>3.8282994528548202</v>
      </c>
      <c r="S564" s="40">
        <v>4.2791340212249898</v>
      </c>
      <c r="T564" s="40">
        <v>4.9078281022834203</v>
      </c>
      <c r="U564" s="40">
        <v>5.5956375298248302</v>
      </c>
      <c r="V564" s="40">
        <v>6.3045474362382796</v>
      </c>
      <c r="W564" s="40">
        <v>7.0760021463614997</v>
      </c>
      <c r="X564" s="40">
        <v>8.0968373348785807</v>
      </c>
      <c r="Y564" s="40">
        <v>8.8419190263263197</v>
      </c>
      <c r="Z564" s="40">
        <v>9.1592097140519702</v>
      </c>
      <c r="AA564" s="40">
        <v>9.07743809518748</v>
      </c>
      <c r="AB564" s="40">
        <v>8.6666056163600196</v>
      </c>
      <c r="AC564" s="40">
        <v>7.9547689836201396</v>
      </c>
      <c r="AD564" s="40">
        <v>7.23678132133616</v>
      </c>
      <c r="AE564" s="40">
        <v>6.0858638265927301</v>
      </c>
      <c r="AF564" s="40">
        <v>5.2024044772139204</v>
      </c>
      <c r="AG564" s="40">
        <v>-0.12089847073165901</v>
      </c>
      <c r="AH564" s="40">
        <v>-6.1846608704860202E-2</v>
      </c>
      <c r="AI564" s="40">
        <v>-3.7696163166320698E-2</v>
      </c>
      <c r="AJ564" s="40">
        <v>-4.1751805019021697E-3</v>
      </c>
      <c r="AK564" s="40">
        <v>-2.0373926933221799E-2</v>
      </c>
      <c r="AL564" s="40">
        <v>-1.18069094535251E-2</v>
      </c>
      <c r="AM564" s="40">
        <v>-4.2937197674738803E-2</v>
      </c>
      <c r="AN564" s="40">
        <v>-5.7795431012226698E-3</v>
      </c>
      <c r="AO564" s="40">
        <v>-3.13477194543509E-2</v>
      </c>
      <c r="AP564" s="40">
        <v>-9.1210000114684206E-2</v>
      </c>
      <c r="AQ564" s="40">
        <v>-5.2258600537739897E-2</v>
      </c>
      <c r="AR564" s="40">
        <v>-2.0017205947448401E-2</v>
      </c>
      <c r="AS564" s="40">
        <v>-3.0832860206154E-2</v>
      </c>
      <c r="AT564" s="40">
        <v>-4.63823598733775E-2</v>
      </c>
      <c r="AU564" s="40">
        <v>0.86760224677134701</v>
      </c>
      <c r="AV564" s="40">
        <v>1.1204883790187601</v>
      </c>
      <c r="AW564" s="40">
        <v>1.24719358042762</v>
      </c>
      <c r="AX564" s="40">
        <v>1.07281311649767</v>
      </c>
      <c r="AY564" s="40">
        <v>0.79924518464902194</v>
      </c>
      <c r="AZ564" s="40">
        <v>-0.39346343789530402</v>
      </c>
      <c r="BA564" s="40">
        <v>-0.367996909322445</v>
      </c>
      <c r="BB564" s="40">
        <v>-0.181760952521276</v>
      </c>
      <c r="BC564" s="40">
        <v>-8.0725983895414494E-2</v>
      </c>
      <c r="BD564" s="40">
        <v>-7.9237941078383695E-2</v>
      </c>
      <c r="BE564" s="40">
        <v>-8.7476706503855695E-2</v>
      </c>
      <c r="BF564" s="40">
        <v>-3.2149967416993601E-2</v>
      </c>
      <c r="BG564" s="40">
        <v>-1.2689768873502901E-2</v>
      </c>
      <c r="BH564" s="40">
        <v>2.2312592610052501E-2</v>
      </c>
      <c r="BI564" s="40">
        <v>4.1001702458932998E-3</v>
      </c>
      <c r="BJ564" s="40">
        <v>1.0490551004490201E-2</v>
      </c>
      <c r="BK564" s="40">
        <v>-1.5353288387081601E-2</v>
      </c>
      <c r="BL564" s="40">
        <v>2.8586601100652101E-2</v>
      </c>
      <c r="BM564" s="40">
        <v>-3.2243535657883E-3</v>
      </c>
      <c r="BN564" s="40">
        <v>-5.7333757760256503E-2</v>
      </c>
      <c r="BO564" s="40">
        <v>-2.3763115468202999E-2</v>
      </c>
      <c r="BP564" s="40">
        <v>-4.8237426463024298E-3</v>
      </c>
      <c r="BQ564" s="40">
        <v>-1.56246062793134E-2</v>
      </c>
      <c r="BR564" s="40">
        <v>1.2133623911620599E-4</v>
      </c>
      <c r="BS564" s="40">
        <v>0.92977189795229997</v>
      </c>
      <c r="BT564" s="40">
        <v>1.21616672270548</v>
      </c>
      <c r="BU564" s="40">
        <v>1.3383454336228</v>
      </c>
      <c r="BV564" s="40">
        <v>1.17024037063883</v>
      </c>
      <c r="BW564" s="40">
        <v>0.88030331081632895</v>
      </c>
      <c r="BX564" s="40">
        <v>-0.31691895848413998</v>
      </c>
      <c r="BY564" s="40">
        <v>-0.31835985931567901</v>
      </c>
      <c r="BZ564" s="40">
        <v>-0.12711713849301301</v>
      </c>
      <c r="CA564" s="40">
        <v>-3.1748949471479999E-2</v>
      </c>
      <c r="CB564" s="40">
        <v>-3.03253392607085E-2</v>
      </c>
      <c r="CC564" s="40">
        <v>-6.4328894411397997E-2</v>
      </c>
      <c r="CD564" s="40">
        <v>-1.15821641250055E-2</v>
      </c>
      <c r="CE564" s="40">
        <v>4.62958363747327E-3</v>
      </c>
      <c r="CF564" s="40">
        <v>4.0657943578483E-2</v>
      </c>
      <c r="CG564" s="40">
        <v>2.1050855397439699E-2</v>
      </c>
      <c r="CH564" s="40">
        <v>2.5933704193625999E-2</v>
      </c>
      <c r="CI564" s="40">
        <v>3.7512431575135599E-3</v>
      </c>
      <c r="CJ564" s="40">
        <v>5.2388487886315498E-2</v>
      </c>
      <c r="CK564" s="40">
        <v>1.62538039772635E-2</v>
      </c>
      <c r="CL564" s="40">
        <v>-3.3871175501761802E-2</v>
      </c>
      <c r="CM564" s="40">
        <v>-4.0272293139838999E-3</v>
      </c>
      <c r="CN564" s="40">
        <v>5.6992037526793797E-3</v>
      </c>
      <c r="CO564" s="40">
        <v>-5.0914159380317002E-3</v>
      </c>
      <c r="CP564" s="40">
        <v>3.2329654503813497E-2</v>
      </c>
      <c r="CQ564" s="40">
        <v>0.97283040897468198</v>
      </c>
      <c r="CR564" s="40">
        <v>1.2824332520808299</v>
      </c>
      <c r="CS564" s="40">
        <v>1.4014769294726199</v>
      </c>
      <c r="CT564" s="40">
        <v>1.23771819006727</v>
      </c>
      <c r="CU564" s="40">
        <v>0.93644392207486504</v>
      </c>
      <c r="CV564" s="40">
        <v>-0.26390448521912102</v>
      </c>
      <c r="CW564" s="40">
        <v>-0.283981389688851</v>
      </c>
      <c r="CX564" s="40">
        <v>-8.9270999356851899E-2</v>
      </c>
      <c r="CY564" s="40">
        <v>2.1723953732649898E-3</v>
      </c>
      <c r="CZ564" s="40">
        <v>3.5513797572202899E-3</v>
      </c>
      <c r="DA564" s="40">
        <v>-4.1181082318940299E-2</v>
      </c>
      <c r="DB564" s="40">
        <v>8.9856391669825599E-3</v>
      </c>
      <c r="DC564" s="40">
        <v>2.1948936148449401E-2</v>
      </c>
      <c r="DD564" s="40">
        <v>5.9003294546913401E-2</v>
      </c>
      <c r="DE564" s="40">
        <v>3.80015405489861E-2</v>
      </c>
      <c r="DF564" s="40">
        <v>4.1376857382761902E-2</v>
      </c>
      <c r="DG564" s="40">
        <v>2.28557747021087E-2</v>
      </c>
      <c r="DH564" s="40">
        <v>7.6190374671978797E-2</v>
      </c>
      <c r="DI564" s="40">
        <v>3.5731961520315297E-2</v>
      </c>
      <c r="DJ564" s="40">
        <v>-1.0408593243266999E-2</v>
      </c>
      <c r="DK564" s="40">
        <v>1.5708656840235199E-2</v>
      </c>
      <c r="DL564" s="40">
        <v>1.6222150151661199E-2</v>
      </c>
      <c r="DM564" s="40">
        <v>5.4417744032499802E-3</v>
      </c>
      <c r="DN564" s="40">
        <v>6.4537972768510907E-2</v>
      </c>
      <c r="DO564" s="40">
        <v>1.01588891999706</v>
      </c>
      <c r="DP564" s="40">
        <v>1.3486997814561801</v>
      </c>
      <c r="DQ564" s="40">
        <v>1.4646084253224401</v>
      </c>
      <c r="DR564" s="40">
        <v>1.30519600949571</v>
      </c>
      <c r="DS564" s="40">
        <v>0.99258453333340102</v>
      </c>
      <c r="DT564" s="40">
        <v>-0.21089001195410201</v>
      </c>
      <c r="DU564" s="40">
        <v>-0.249602920062023</v>
      </c>
      <c r="DV564" s="40">
        <v>-5.1424860220690399E-2</v>
      </c>
      <c r="DW564" s="40">
        <v>3.6093740218009901E-2</v>
      </c>
      <c r="DX564" s="40">
        <v>3.7428098775149098E-2</v>
      </c>
      <c r="DY564" s="40">
        <v>-7.7593180911370904E-3</v>
      </c>
      <c r="DZ564" s="40">
        <v>3.8682280454849199E-2</v>
      </c>
      <c r="EA564" s="40">
        <v>4.69553304412672E-2</v>
      </c>
      <c r="EB564" s="40">
        <v>8.5491067658868103E-2</v>
      </c>
      <c r="EC564" s="40">
        <v>6.2475637728101198E-2</v>
      </c>
      <c r="ED564" s="40">
        <v>6.3674317840777206E-2</v>
      </c>
      <c r="EE564" s="40">
        <v>5.04396839897659E-2</v>
      </c>
      <c r="EF564" s="40">
        <v>0.110556518873854</v>
      </c>
      <c r="EG564" s="40">
        <v>6.3855327408877893E-2</v>
      </c>
      <c r="EH564" s="40">
        <v>2.3467649111160699E-2</v>
      </c>
      <c r="EI564" s="40">
        <v>4.42041419097721E-2</v>
      </c>
      <c r="EJ564" s="40">
        <v>3.1415613452807203E-2</v>
      </c>
      <c r="EK564" s="40">
        <v>2.0650028330090602E-2</v>
      </c>
      <c r="EL564" s="40">
        <v>0.111041668881005</v>
      </c>
      <c r="EM564" s="40">
        <v>1.07805857117802</v>
      </c>
      <c r="EN564" s="40">
        <v>1.4443781251429</v>
      </c>
      <c r="EO564" s="40">
        <v>1.5557602785176099</v>
      </c>
      <c r="EP564" s="40">
        <v>1.4026232636368801</v>
      </c>
      <c r="EQ564" s="40">
        <v>1.07364265950071</v>
      </c>
      <c r="ER564" s="40">
        <v>-0.13434553254293799</v>
      </c>
      <c r="ES564" s="40">
        <v>-0.19996587005525701</v>
      </c>
      <c r="ET564" s="40">
        <v>3.2189538075718901E-3</v>
      </c>
      <c r="EU564" s="40">
        <v>8.5070774641944499E-2</v>
      </c>
      <c r="EV564" s="40">
        <v>8.6340700592824296E-2</v>
      </c>
      <c r="EW564" s="40">
        <v>77.5</v>
      </c>
      <c r="EX564" s="40">
        <v>75.818935779816499</v>
      </c>
      <c r="EY564" s="40">
        <v>75.556477064220203</v>
      </c>
      <c r="EZ564" s="40">
        <v>75.056477064220203</v>
      </c>
      <c r="FA564" s="40">
        <v>73.581394495412795</v>
      </c>
      <c r="FB564" s="40">
        <v>72.581394495412795</v>
      </c>
      <c r="FC564" s="40">
        <v>71.237541284403704</v>
      </c>
      <c r="FD564" s="40">
        <v>72.343853211009204</v>
      </c>
      <c r="FE564" s="40">
        <v>75.5</v>
      </c>
      <c r="FF564" s="40">
        <v>80.524917431192705</v>
      </c>
      <c r="FG564" s="40">
        <v>85.312293577981606</v>
      </c>
      <c r="FH564" s="40">
        <v>88.443522935779797</v>
      </c>
      <c r="FI564" s="40">
        <v>91.312293577981606</v>
      </c>
      <c r="FJ564" s="40">
        <v>93.205981651376106</v>
      </c>
      <c r="FK564" s="40">
        <v>95.812293577981606</v>
      </c>
      <c r="FL564" s="40">
        <v>97.418605504587205</v>
      </c>
      <c r="FM564" s="40">
        <v>97.287376146789001</v>
      </c>
      <c r="FN564" s="40">
        <v>95.524917431192705</v>
      </c>
      <c r="FO564" s="40">
        <v>93.762458715596296</v>
      </c>
      <c r="FP564" s="40">
        <v>91.3936880733945</v>
      </c>
      <c r="FQ564" s="40">
        <v>86.524917431192705</v>
      </c>
      <c r="FR564" s="40">
        <v>83.024917431192705</v>
      </c>
      <c r="FS564" s="40">
        <v>80.762458715596296</v>
      </c>
      <c r="FT564" s="40">
        <v>79.843853211009204</v>
      </c>
      <c r="FU564" s="40">
        <v>2.9193227524823801E-2</v>
      </c>
      <c r="FV564" s="40">
        <v>0</v>
      </c>
      <c r="FW564" s="40">
        <v>0</v>
      </c>
      <c r="FX564" s="41">
        <v>1</v>
      </c>
      <c r="FY564" s="22"/>
    </row>
    <row r="565" spans="1:181" x14ac:dyDescent="0.2">
      <c r="A565" t="s">
        <v>42</v>
      </c>
      <c r="B565" t="s">
        <v>58</v>
      </c>
      <c r="C565" t="s">
        <v>3</v>
      </c>
      <c r="D565" t="s">
        <v>41</v>
      </c>
      <c r="E565" t="s">
        <v>77</v>
      </c>
      <c r="F565" t="s">
        <v>77</v>
      </c>
      <c r="G565" s="35">
        <v>43704</v>
      </c>
      <c r="H565" s="40">
        <v>2904</v>
      </c>
      <c r="I565" s="40">
        <v>3.2631102021030798</v>
      </c>
      <c r="J565" s="40">
        <v>2.8343435890813198</v>
      </c>
      <c r="K565" s="40">
        <v>2.57208093303263</v>
      </c>
      <c r="L565" s="40">
        <v>2.3781619459396302</v>
      </c>
      <c r="M565" s="40">
        <v>2.2367911990442</v>
      </c>
      <c r="N565" s="40">
        <v>2.2597781935072199</v>
      </c>
      <c r="O565" s="40">
        <v>2.42098610813207</v>
      </c>
      <c r="P565" s="40">
        <v>2.5291810207877901</v>
      </c>
      <c r="Q565" s="40">
        <v>2.6915397983400502</v>
      </c>
      <c r="R565" s="40">
        <v>2.9117305991515599</v>
      </c>
      <c r="S565" s="40">
        <v>3.2504159260731398</v>
      </c>
      <c r="T565" s="40">
        <v>3.7128825167838002</v>
      </c>
      <c r="U565" s="40">
        <v>4.2097444369106203</v>
      </c>
      <c r="V565" s="40">
        <v>4.7344211642702598</v>
      </c>
      <c r="W565" s="40">
        <v>5.2835271391413299</v>
      </c>
      <c r="X565" s="40">
        <v>6.0260115496200104</v>
      </c>
      <c r="Y565" s="40">
        <v>6.6219673719549199</v>
      </c>
      <c r="Z565" s="40">
        <v>6.8790440328356501</v>
      </c>
      <c r="AA565" s="40">
        <v>6.8487275286460498</v>
      </c>
      <c r="AB565" s="40">
        <v>6.5596771227135697</v>
      </c>
      <c r="AC565" s="40">
        <v>6.0631672658771896</v>
      </c>
      <c r="AD565" s="40">
        <v>5.5749207359783002</v>
      </c>
      <c r="AE565" s="40">
        <v>4.73733342560464</v>
      </c>
      <c r="AF565" s="40">
        <v>4.0801257075322397</v>
      </c>
      <c r="AG565" s="40">
        <v>-0.111192746082827</v>
      </c>
      <c r="AH565" s="40">
        <v>-6.2110683516190597E-2</v>
      </c>
      <c r="AI565" s="40">
        <v>-4.9411549097861503E-2</v>
      </c>
      <c r="AJ565" s="40">
        <v>-1.9168370883141099E-2</v>
      </c>
      <c r="AK565" s="40">
        <v>-3.1897670511402999E-2</v>
      </c>
      <c r="AL565" s="40">
        <v>-4.5470191922375898E-2</v>
      </c>
      <c r="AM565" s="40">
        <v>-7.3858925725478294E-2</v>
      </c>
      <c r="AN565" s="40">
        <v>-1.7317089078477899E-2</v>
      </c>
      <c r="AO565" s="40">
        <v>-3.6284998238820802E-2</v>
      </c>
      <c r="AP565" s="40">
        <v>-7.1373713299909103E-2</v>
      </c>
      <c r="AQ565" s="40">
        <v>-3.6805333166876703E-2</v>
      </c>
      <c r="AR565" s="40">
        <v>-1.0125319551062601E-2</v>
      </c>
      <c r="AS565" s="40">
        <v>-3.5283762873968998E-2</v>
      </c>
      <c r="AT565" s="40">
        <v>-3.5510774646103499E-2</v>
      </c>
      <c r="AU565" s="40">
        <v>0.511940136149025</v>
      </c>
      <c r="AV565" s="40">
        <v>0.61492496349978898</v>
      </c>
      <c r="AW565" s="40">
        <v>0.70355923633058803</v>
      </c>
      <c r="AX565" s="40">
        <v>0.62441851372510204</v>
      </c>
      <c r="AY565" s="40">
        <v>0.589579058587275</v>
      </c>
      <c r="AZ565" s="40">
        <v>-5.1880632892359897E-2</v>
      </c>
      <c r="BA565" s="40">
        <v>-0.133580558122249</v>
      </c>
      <c r="BB565" s="40">
        <v>-6.1211515837968203E-2</v>
      </c>
      <c r="BC565" s="40">
        <v>-2.6797345071363901E-2</v>
      </c>
      <c r="BD565" s="40">
        <v>-7.6017520394002502E-2</v>
      </c>
      <c r="BE565" s="40">
        <v>-7.6471464280522899E-2</v>
      </c>
      <c r="BF565" s="40">
        <v>-3.30510213751656E-2</v>
      </c>
      <c r="BG565" s="40">
        <v>-2.26294820047293E-2</v>
      </c>
      <c r="BH565" s="40">
        <v>7.6860584981631001E-3</v>
      </c>
      <c r="BI565" s="40">
        <v>-7.4380722849564903E-3</v>
      </c>
      <c r="BJ565" s="40">
        <v>-2.13707892744027E-2</v>
      </c>
      <c r="BK565" s="40">
        <v>-4.3108168274971902E-2</v>
      </c>
      <c r="BL565" s="40">
        <v>1.24024576425549E-2</v>
      </c>
      <c r="BM565" s="40">
        <v>-1.27302279931065E-2</v>
      </c>
      <c r="BN565" s="40">
        <v>-4.4593605816413598E-2</v>
      </c>
      <c r="BO565" s="40">
        <v>-1.3526370669401299E-2</v>
      </c>
      <c r="BP565" s="40">
        <v>3.4599778419593702E-3</v>
      </c>
      <c r="BQ565" s="40">
        <v>-2.18307353730571E-2</v>
      </c>
      <c r="BR565" s="40">
        <v>2.2706348507486999E-3</v>
      </c>
      <c r="BS565" s="40">
        <v>0.55530014822081597</v>
      </c>
      <c r="BT565" s="40">
        <v>0.66939303667830197</v>
      </c>
      <c r="BU565" s="40">
        <v>0.75650659068122506</v>
      </c>
      <c r="BV565" s="40">
        <v>0.68822548939703299</v>
      </c>
      <c r="BW565" s="40">
        <v>0.63874373058288703</v>
      </c>
      <c r="BX565" s="40">
        <v>-1.54668680240213E-3</v>
      </c>
      <c r="BY565" s="40">
        <v>-9.5735864144199004E-2</v>
      </c>
      <c r="BZ565" s="40">
        <v>-1.0049379560399E-2</v>
      </c>
      <c r="CA565" s="40">
        <v>1.7347434456482399E-2</v>
      </c>
      <c r="CB565" s="40">
        <v>-3.19213090221371E-2</v>
      </c>
      <c r="CC565" s="40">
        <v>-5.24236102746473E-2</v>
      </c>
      <c r="CD565" s="40">
        <v>-1.29243878998696E-2</v>
      </c>
      <c r="CE565" s="40">
        <v>-4.0803039214342704E-3</v>
      </c>
      <c r="CF565" s="40">
        <v>2.6285354481811001E-2</v>
      </c>
      <c r="CG565" s="40">
        <v>9.5025709361393502E-3</v>
      </c>
      <c r="CH565" s="40">
        <v>-4.6796164137044597E-3</v>
      </c>
      <c r="CI565" s="40">
        <v>-2.1810287339862001E-2</v>
      </c>
      <c r="CJ565" s="40">
        <v>3.29861251677777E-2</v>
      </c>
      <c r="CK565" s="40">
        <v>3.5837341248845301E-3</v>
      </c>
      <c r="CL565" s="40">
        <v>-2.60457849527834E-2</v>
      </c>
      <c r="CM565" s="40">
        <v>2.59656784234443E-3</v>
      </c>
      <c r="CN565" s="40">
        <v>1.2869113431882099E-2</v>
      </c>
      <c r="CO565" s="40">
        <v>-1.251320950748E-2</v>
      </c>
      <c r="CP565" s="40">
        <v>2.8437923975893099E-2</v>
      </c>
      <c r="CQ565" s="40">
        <v>0.58533116049543199</v>
      </c>
      <c r="CR565" s="40">
        <v>0.707117458237281</v>
      </c>
      <c r="CS565" s="40">
        <v>0.79317776701253695</v>
      </c>
      <c r="CT565" s="40">
        <v>0.73241800637413401</v>
      </c>
      <c r="CU565" s="40">
        <v>0.67279503263818097</v>
      </c>
      <c r="CV565" s="40">
        <v>3.3314450928711097E-2</v>
      </c>
      <c r="CW565" s="40">
        <v>-6.9524744380158404E-2</v>
      </c>
      <c r="CX565" s="40">
        <v>2.5385360171762999E-2</v>
      </c>
      <c r="CY565" s="40">
        <v>4.7921974280549798E-2</v>
      </c>
      <c r="CZ565" s="40">
        <v>-1.3804073549504E-3</v>
      </c>
      <c r="DA565" s="40">
        <v>-2.8375756268771601E-2</v>
      </c>
      <c r="DB565" s="40">
        <v>7.2022455754263501E-3</v>
      </c>
      <c r="DC565" s="40">
        <v>1.44688741618608E-2</v>
      </c>
      <c r="DD565" s="40">
        <v>4.4884650465458899E-2</v>
      </c>
      <c r="DE565" s="40">
        <v>2.64432141572352E-2</v>
      </c>
      <c r="DF565" s="40">
        <v>1.20115564469937E-2</v>
      </c>
      <c r="DG565" s="40">
        <v>-5.1240640475217305E-4</v>
      </c>
      <c r="DH565" s="40">
        <v>5.3569792693000599E-2</v>
      </c>
      <c r="DI565" s="40">
        <v>1.9897696242875601E-2</v>
      </c>
      <c r="DJ565" s="40">
        <v>-7.49796408915329E-3</v>
      </c>
      <c r="DK565" s="40">
        <v>1.8719506354090101E-2</v>
      </c>
      <c r="DL565" s="40">
        <v>2.2278249021804801E-2</v>
      </c>
      <c r="DM565" s="40">
        <v>-3.19568364190296E-3</v>
      </c>
      <c r="DN565" s="40">
        <v>5.4605213101037497E-2</v>
      </c>
      <c r="DO565" s="40">
        <v>0.61536217277004901</v>
      </c>
      <c r="DP565" s="40">
        <v>0.74484187979626004</v>
      </c>
      <c r="DQ565" s="40">
        <v>0.82984894334384995</v>
      </c>
      <c r="DR565" s="40">
        <v>0.77661052335123504</v>
      </c>
      <c r="DS565" s="40">
        <v>0.70684633469347502</v>
      </c>
      <c r="DT565" s="40">
        <v>6.8175588659824399E-2</v>
      </c>
      <c r="DU565" s="40">
        <v>-4.3313624616117902E-2</v>
      </c>
      <c r="DV565" s="40">
        <v>6.0820099903925097E-2</v>
      </c>
      <c r="DW565" s="40">
        <v>7.8496514104617193E-2</v>
      </c>
      <c r="DX565" s="40">
        <v>2.9160494312236399E-2</v>
      </c>
      <c r="DY565" s="40">
        <v>6.3455255335325101E-3</v>
      </c>
      <c r="DZ565" s="40">
        <v>3.6261907716451297E-2</v>
      </c>
      <c r="EA565" s="40">
        <v>4.1250941254992998E-2</v>
      </c>
      <c r="EB565" s="40">
        <v>7.1739079846763101E-2</v>
      </c>
      <c r="EC565" s="40">
        <v>5.09028123836818E-2</v>
      </c>
      <c r="ED565" s="40">
        <v>3.6110959094966998E-2</v>
      </c>
      <c r="EE565" s="40">
        <v>3.0238351045754199E-2</v>
      </c>
      <c r="EF565" s="40">
        <v>8.3289339414033395E-2</v>
      </c>
      <c r="EG565" s="40">
        <v>4.34524664885899E-2</v>
      </c>
      <c r="EH565" s="40">
        <v>1.9282143394342199E-2</v>
      </c>
      <c r="EI565" s="40">
        <v>4.19984688515656E-2</v>
      </c>
      <c r="EJ565" s="40">
        <v>3.5863546414826697E-2</v>
      </c>
      <c r="EK565" s="40">
        <v>1.0257343859008901E-2</v>
      </c>
      <c r="EL565" s="40">
        <v>9.2386622597889698E-2</v>
      </c>
      <c r="EM565" s="40">
        <v>0.65872218484183998</v>
      </c>
      <c r="EN565" s="40">
        <v>0.79930995297477303</v>
      </c>
      <c r="EO565" s="40">
        <v>0.88279629769448598</v>
      </c>
      <c r="EP565" s="40">
        <v>0.84041749902316498</v>
      </c>
      <c r="EQ565" s="40">
        <v>0.75601100668908605</v>
      </c>
      <c r="ER565" s="40">
        <v>0.118509534749782</v>
      </c>
      <c r="ES565" s="40">
        <v>-5.4689306380675999E-3</v>
      </c>
      <c r="ET565" s="40">
        <v>0.111982236181494</v>
      </c>
      <c r="EU565" s="40">
        <v>0.122641293632464</v>
      </c>
      <c r="EV565" s="40">
        <v>7.3256705684101697E-2</v>
      </c>
      <c r="EW565" s="40">
        <v>77.5</v>
      </c>
      <c r="EX565" s="40">
        <v>75.7841381286717</v>
      </c>
      <c r="EY565" s="40">
        <v>75.513946601709904</v>
      </c>
      <c r="EZ565" s="40">
        <v>75.013946601709904</v>
      </c>
      <c r="FA565" s="40">
        <v>73.554329655633595</v>
      </c>
      <c r="FB565" s="40">
        <v>72.554329655633595</v>
      </c>
      <c r="FC565" s="40">
        <v>71.229808473038204</v>
      </c>
      <c r="FD565" s="40">
        <v>72.324521182595404</v>
      </c>
      <c r="FE565" s="40">
        <v>75.5</v>
      </c>
      <c r="FF565" s="40">
        <v>80.540383053923705</v>
      </c>
      <c r="FG565" s="40">
        <v>85.350957634809205</v>
      </c>
      <c r="FH565" s="40">
        <v>88.486053398290096</v>
      </c>
      <c r="FI565" s="40">
        <v>91.350957634809205</v>
      </c>
      <c r="FJ565" s="40">
        <v>93.256244925251906</v>
      </c>
      <c r="FK565" s="40">
        <v>95.850957634809205</v>
      </c>
      <c r="FL565" s="40">
        <v>97.445670344366405</v>
      </c>
      <c r="FM565" s="40">
        <v>97.3105745808855</v>
      </c>
      <c r="FN565" s="40">
        <v>95.540383053923705</v>
      </c>
      <c r="FO565" s="40">
        <v>93.770191526961796</v>
      </c>
      <c r="FP565" s="40">
        <v>91.4052872904428</v>
      </c>
      <c r="FQ565" s="40">
        <v>86.540383053923705</v>
      </c>
      <c r="FR565" s="40">
        <v>83.040383053923705</v>
      </c>
      <c r="FS565" s="40">
        <v>80.770191526961796</v>
      </c>
      <c r="FT565" s="40">
        <v>79.824521182595404</v>
      </c>
      <c r="FU565" s="40">
        <v>2.39904572298613E-2</v>
      </c>
      <c r="FV565" s="40">
        <v>0</v>
      </c>
      <c r="FW565" s="40">
        <v>0</v>
      </c>
      <c r="FX565" s="41">
        <v>1</v>
      </c>
      <c r="FY565" s="22"/>
    </row>
    <row r="566" spans="1:181" x14ac:dyDescent="0.2">
      <c r="A566" t="s">
        <v>42</v>
      </c>
      <c r="B566" t="s">
        <v>58</v>
      </c>
      <c r="C566" t="s">
        <v>3</v>
      </c>
      <c r="D566" t="s">
        <v>41</v>
      </c>
      <c r="E566" t="s">
        <v>77</v>
      </c>
      <c r="F566" t="s">
        <v>78</v>
      </c>
      <c r="G566" s="35">
        <v>43704</v>
      </c>
      <c r="H566" s="40">
        <v>964</v>
      </c>
      <c r="I566" s="40">
        <v>0.87648194355347597</v>
      </c>
      <c r="J566" s="40">
        <v>0.759720783499783</v>
      </c>
      <c r="K566" s="40">
        <v>0.70041517208167703</v>
      </c>
      <c r="L566" s="40">
        <v>0.66021087822269797</v>
      </c>
      <c r="M566" s="40">
        <v>0.628513782209978</v>
      </c>
      <c r="N566" s="40">
        <v>0.65030968560876201</v>
      </c>
      <c r="O566" s="40">
        <v>0.71747482681295205</v>
      </c>
      <c r="P566" s="40">
        <v>0.76601581395935403</v>
      </c>
      <c r="Q566" s="40">
        <v>0.83128544059742104</v>
      </c>
      <c r="R566" s="40">
        <v>0.91332216275084599</v>
      </c>
      <c r="S566" s="40">
        <v>1.0289460747089301</v>
      </c>
      <c r="T566" s="40">
        <v>1.1982429728123101</v>
      </c>
      <c r="U566" s="40">
        <v>1.3873177255564699</v>
      </c>
      <c r="V566" s="40">
        <v>1.56721649275037</v>
      </c>
      <c r="W566" s="40">
        <v>1.78420418655085</v>
      </c>
      <c r="X566" s="40">
        <v>2.05827209702458</v>
      </c>
      <c r="Y566" s="40">
        <v>2.2114039072716198</v>
      </c>
      <c r="Z566" s="40">
        <v>2.2742718259252799</v>
      </c>
      <c r="AA566" s="40">
        <v>2.2249423433902198</v>
      </c>
      <c r="AB566" s="40">
        <v>2.1040758797703401</v>
      </c>
      <c r="AC566" s="40">
        <v>1.8919563088981799</v>
      </c>
      <c r="AD566" s="40">
        <v>1.66115999502609</v>
      </c>
      <c r="AE566" s="40">
        <v>1.3507771348890001</v>
      </c>
      <c r="AF566" s="40">
        <v>1.1291197001994799</v>
      </c>
      <c r="AG566" s="40">
        <v>-4.0926401696281901E-2</v>
      </c>
      <c r="AH566" s="40">
        <v>-2.2159726427747401E-2</v>
      </c>
      <c r="AI566" s="40">
        <v>-1.15332266960325E-2</v>
      </c>
      <c r="AJ566" s="40">
        <v>-6.1373973523093199E-3</v>
      </c>
      <c r="AK566" s="40">
        <v>-1.34459441683875E-2</v>
      </c>
      <c r="AL566" s="40">
        <v>1.8613439209746001E-3</v>
      </c>
      <c r="AM566" s="40">
        <v>-6.1340346105080599E-3</v>
      </c>
      <c r="AN566" s="40">
        <v>-1.11023213594456E-2</v>
      </c>
      <c r="AO566" s="40">
        <v>-1.4502100536952899E-2</v>
      </c>
      <c r="AP566" s="40">
        <v>-3.7396842131011E-2</v>
      </c>
      <c r="AQ566" s="40">
        <v>-3.4409500404924E-2</v>
      </c>
      <c r="AR566" s="40">
        <v>-1.6696309344557101E-2</v>
      </c>
      <c r="AS566" s="40">
        <v>-3.7140932176734998E-3</v>
      </c>
      <c r="AT566" s="40">
        <v>-3.2533129691980599E-2</v>
      </c>
      <c r="AU566" s="40">
        <v>0.31214141258830602</v>
      </c>
      <c r="AV566" s="40">
        <v>0.45406738142422298</v>
      </c>
      <c r="AW566" s="40">
        <v>0.49611735533256601</v>
      </c>
      <c r="AX566" s="40">
        <v>0.41215990267546798</v>
      </c>
      <c r="AY566" s="40">
        <v>0.19318574417002299</v>
      </c>
      <c r="AZ566" s="40">
        <v>-0.33151925305441399</v>
      </c>
      <c r="BA566" s="40">
        <v>-0.25471190928364501</v>
      </c>
      <c r="BB566" s="40">
        <v>-0.157903986383262</v>
      </c>
      <c r="BC566" s="40">
        <v>-9.5229415363908804E-2</v>
      </c>
      <c r="BD566" s="40">
        <v>-3.1767132820981397E-2</v>
      </c>
      <c r="BE566" s="40">
        <v>-2.90419440136814E-2</v>
      </c>
      <c r="BF566" s="40">
        <v>-1.44431272191547E-2</v>
      </c>
      <c r="BG566" s="40">
        <v>-6.1298895452540298E-3</v>
      </c>
      <c r="BH566" s="40">
        <v>-6.4031951180722798E-4</v>
      </c>
      <c r="BI566" s="40">
        <v>-6.79504100903795E-3</v>
      </c>
      <c r="BJ566" s="40">
        <v>9.3325216172390601E-3</v>
      </c>
      <c r="BK566" s="40">
        <v>2.7726271627216401E-3</v>
      </c>
      <c r="BL566" s="40">
        <v>-2.4371262850259399E-3</v>
      </c>
      <c r="BM566" s="40">
        <v>-6.5159225985080499E-3</v>
      </c>
      <c r="BN566" s="40">
        <v>-2.5610749187592801E-2</v>
      </c>
      <c r="BO566" s="40">
        <v>-2.1661083082198301E-2</v>
      </c>
      <c r="BP566" s="40">
        <v>-1.06986165290629E-2</v>
      </c>
      <c r="BQ566" s="40">
        <v>2.4520687085656701E-3</v>
      </c>
      <c r="BR566" s="40">
        <v>-1.4801667881437599E-2</v>
      </c>
      <c r="BS566" s="40">
        <v>0.33884910185247902</v>
      </c>
      <c r="BT566" s="40">
        <v>0.50066736740291296</v>
      </c>
      <c r="BU566" s="40">
        <v>0.53862252693914003</v>
      </c>
      <c r="BV566" s="40">
        <v>0.44812636922108701</v>
      </c>
      <c r="BW566" s="40">
        <v>0.22916738652718899</v>
      </c>
      <c r="BX566" s="40">
        <v>-0.297461524945206</v>
      </c>
      <c r="BY566" s="40">
        <v>-0.22477838919089099</v>
      </c>
      <c r="BZ566" s="40">
        <v>-0.13212151446137799</v>
      </c>
      <c r="CA566" s="40">
        <v>-6.8711330274055502E-2</v>
      </c>
      <c r="CB566" s="40">
        <v>-1.32600474942886E-2</v>
      </c>
      <c r="CC566" s="40">
        <v>-2.0810804825979599E-2</v>
      </c>
      <c r="CD566" s="40">
        <v>-9.0986341141284094E-3</v>
      </c>
      <c r="CE566" s="40">
        <v>-2.3875546946489101E-3</v>
      </c>
      <c r="CF566" s="40">
        <v>3.16693985494104E-3</v>
      </c>
      <c r="CG566" s="40">
        <v>-2.1886457413194502E-3</v>
      </c>
      <c r="CH566" s="40">
        <v>1.45070365304471E-2</v>
      </c>
      <c r="CI566" s="40">
        <v>8.9413539747636994E-3</v>
      </c>
      <c r="CJ566" s="40">
        <v>3.56436142699309E-3</v>
      </c>
      <c r="CK566" s="40">
        <v>-9.8472008639564098E-4</v>
      </c>
      <c r="CL566" s="40">
        <v>-1.7447737118603101E-2</v>
      </c>
      <c r="CM566" s="40">
        <v>-1.2831568079600101E-2</v>
      </c>
      <c r="CN566" s="40">
        <v>-6.5446327556434999E-3</v>
      </c>
      <c r="CO566" s="40">
        <v>6.7227336748846402E-3</v>
      </c>
      <c r="CP566" s="40">
        <v>-2.5209114462762198E-3</v>
      </c>
      <c r="CQ566" s="40">
        <v>0.35734676607801102</v>
      </c>
      <c r="CR566" s="40">
        <v>0.53294237573561298</v>
      </c>
      <c r="CS566" s="40">
        <v>0.56806147931162199</v>
      </c>
      <c r="CT566" s="40">
        <v>0.47303663438701299</v>
      </c>
      <c r="CU566" s="40">
        <v>0.25408816241396398</v>
      </c>
      <c r="CV566" s="40">
        <v>-0.273873246205805</v>
      </c>
      <c r="CW566" s="40">
        <v>-0.20404652436023499</v>
      </c>
      <c r="CX566" s="40">
        <v>-0.114264652948652</v>
      </c>
      <c r="CY566" s="40">
        <v>-5.0344985322070997E-2</v>
      </c>
      <c r="CZ566" s="40">
        <v>-4.4209657460060202E-4</v>
      </c>
      <c r="DA566" s="40">
        <v>-1.2579665638277801E-2</v>
      </c>
      <c r="DB566" s="40">
        <v>-3.7541410091020701E-3</v>
      </c>
      <c r="DC566" s="40">
        <v>1.3547801559562001E-3</v>
      </c>
      <c r="DD566" s="40">
        <v>6.9741992216893096E-3</v>
      </c>
      <c r="DE566" s="40">
        <v>2.4177495263990401E-3</v>
      </c>
      <c r="DF566" s="40">
        <v>1.9681551443655201E-2</v>
      </c>
      <c r="DG566" s="40">
        <v>1.5110080786805801E-2</v>
      </c>
      <c r="DH566" s="40">
        <v>9.5658491390121208E-3</v>
      </c>
      <c r="DI566" s="40">
        <v>4.5464824257167701E-3</v>
      </c>
      <c r="DJ566" s="40">
        <v>-9.2847250496133505E-3</v>
      </c>
      <c r="DK566" s="40">
        <v>-4.0020530770018504E-3</v>
      </c>
      <c r="DL566" s="40">
        <v>-2.3906489822240798E-3</v>
      </c>
      <c r="DM566" s="40">
        <v>1.09933986412036E-2</v>
      </c>
      <c r="DN566" s="40">
        <v>9.7598449888851406E-3</v>
      </c>
      <c r="DO566" s="40">
        <v>0.37584443030354397</v>
      </c>
      <c r="DP566" s="40">
        <v>0.56521738406831201</v>
      </c>
      <c r="DQ566" s="40">
        <v>0.59750043168410505</v>
      </c>
      <c r="DR566" s="40">
        <v>0.49794689955294003</v>
      </c>
      <c r="DS566" s="40">
        <v>0.27900893830073797</v>
      </c>
      <c r="DT566" s="40">
        <v>-0.250284967466404</v>
      </c>
      <c r="DU566" s="40">
        <v>-0.18331465952957801</v>
      </c>
      <c r="DV566" s="40">
        <v>-9.6407791435926801E-2</v>
      </c>
      <c r="DW566" s="40">
        <v>-3.1978640370086499E-2</v>
      </c>
      <c r="DX566" s="40">
        <v>1.23758543450874E-2</v>
      </c>
      <c r="DY566" s="40">
        <v>-6.9520795567727298E-4</v>
      </c>
      <c r="DZ566" s="40">
        <v>3.9624581994905502E-3</v>
      </c>
      <c r="EA566" s="40">
        <v>6.75811730673463E-3</v>
      </c>
      <c r="EB566" s="40">
        <v>1.2471277062191401E-2</v>
      </c>
      <c r="EC566" s="40">
        <v>9.0686526857485499E-3</v>
      </c>
      <c r="ED566" s="40">
        <v>2.7152729139919601E-2</v>
      </c>
      <c r="EE566" s="40">
        <v>2.4016742560035501E-2</v>
      </c>
      <c r="EF566" s="40">
        <v>1.8231044213431798E-2</v>
      </c>
      <c r="EG566" s="40">
        <v>1.25326603641617E-2</v>
      </c>
      <c r="EH566" s="40">
        <v>2.5013678938048301E-3</v>
      </c>
      <c r="EI566" s="40">
        <v>8.7463642457238904E-3</v>
      </c>
      <c r="EJ566" s="40">
        <v>3.6070438332701398E-3</v>
      </c>
      <c r="EK566" s="40">
        <v>1.7159560567442798E-2</v>
      </c>
      <c r="EL566" s="40">
        <v>2.74913067994281E-2</v>
      </c>
      <c r="EM566" s="40">
        <v>0.40255211956771603</v>
      </c>
      <c r="EN566" s="40">
        <v>0.61181737004700198</v>
      </c>
      <c r="EO566" s="40">
        <v>0.64000560329067901</v>
      </c>
      <c r="EP566" s="40">
        <v>0.533913366098558</v>
      </c>
      <c r="EQ566" s="40">
        <v>0.31499058065790397</v>
      </c>
      <c r="ER566" s="40">
        <v>-0.21622723935719601</v>
      </c>
      <c r="ES566" s="40">
        <v>-0.15338113943682399</v>
      </c>
      <c r="ET566" s="40">
        <v>-7.0625319514042398E-2</v>
      </c>
      <c r="EU566" s="40">
        <v>-5.4605552802332504E-3</v>
      </c>
      <c r="EV566" s="40">
        <v>3.0882939671780199E-2</v>
      </c>
      <c r="EW566" s="40">
        <v>77.5</v>
      </c>
      <c r="EX566" s="40">
        <v>75.948319231648796</v>
      </c>
      <c r="EY566" s="40">
        <v>75.714612394237406</v>
      </c>
      <c r="EZ566" s="40">
        <v>75.214612394237406</v>
      </c>
      <c r="FA566" s="40">
        <v>73.6820260690601</v>
      </c>
      <c r="FB566" s="40">
        <v>72.6820260690601</v>
      </c>
      <c r="FC566" s="40">
        <v>71.266293162588596</v>
      </c>
      <c r="FD566" s="40">
        <v>72.415732906471504</v>
      </c>
      <c r="FE566" s="40">
        <v>75.5</v>
      </c>
      <c r="FF566" s="40">
        <v>80.467413674822794</v>
      </c>
      <c r="FG566" s="40">
        <v>85.168534187056906</v>
      </c>
      <c r="FH566" s="40">
        <v>88.285387605762594</v>
      </c>
      <c r="FI566" s="40">
        <v>91.168534187056906</v>
      </c>
      <c r="FJ566" s="40">
        <v>93.019094443173998</v>
      </c>
      <c r="FK566" s="40">
        <v>95.668534187056906</v>
      </c>
      <c r="FL566" s="40">
        <v>97.3179739309399</v>
      </c>
      <c r="FM566" s="40">
        <v>97.201120512234198</v>
      </c>
      <c r="FN566" s="40">
        <v>95.467413674822794</v>
      </c>
      <c r="FO566" s="40">
        <v>93.733706837411404</v>
      </c>
      <c r="FP566" s="40">
        <v>91.350560256117106</v>
      </c>
      <c r="FQ566" s="40">
        <v>86.467413674822794</v>
      </c>
      <c r="FR566" s="40">
        <v>82.967413674822794</v>
      </c>
      <c r="FS566" s="40">
        <v>80.733706837411404</v>
      </c>
      <c r="FT566" s="40">
        <v>79.915732906471504</v>
      </c>
      <c r="FU566" s="40">
        <v>5.1448855534675403E-2</v>
      </c>
      <c r="FV566" s="40">
        <v>0</v>
      </c>
      <c r="FW566" s="40">
        <v>0</v>
      </c>
      <c r="FX566" s="41">
        <v>1</v>
      </c>
      <c r="FY566" s="22"/>
    </row>
    <row r="567" spans="1:181" x14ac:dyDescent="0.2">
      <c r="A567" t="s">
        <v>42</v>
      </c>
      <c r="B567" t="s">
        <v>58</v>
      </c>
      <c r="C567" t="s">
        <v>3</v>
      </c>
      <c r="D567" t="s">
        <v>41</v>
      </c>
      <c r="E567" t="s">
        <v>78</v>
      </c>
      <c r="F567" t="s">
        <v>1</v>
      </c>
      <c r="G567" s="35">
        <v>43704</v>
      </c>
      <c r="H567" s="40">
        <v>2913</v>
      </c>
      <c r="I567" s="40">
        <v>2.9683964594391599</v>
      </c>
      <c r="J567" s="40">
        <v>2.5188656277363801</v>
      </c>
      <c r="K567" s="40">
        <v>2.2286068421545902</v>
      </c>
      <c r="L567" s="40">
        <v>2.01620004177816</v>
      </c>
      <c r="M567" s="40">
        <v>1.8723186906556499</v>
      </c>
      <c r="N567" s="40">
        <v>1.81246977157107</v>
      </c>
      <c r="O567" s="40">
        <v>1.8709218157663501</v>
      </c>
      <c r="P567" s="40">
        <v>2.037264069381</v>
      </c>
      <c r="Q567" s="40">
        <v>2.2424433015561598</v>
      </c>
      <c r="R567" s="40">
        <v>2.56813213527583</v>
      </c>
      <c r="S567" s="40">
        <v>3.0115974949853901</v>
      </c>
      <c r="T567" s="40">
        <v>3.5500136317847</v>
      </c>
      <c r="U567" s="40">
        <v>4.2260721800827401</v>
      </c>
      <c r="V567" s="40">
        <v>4.8963999360980601</v>
      </c>
      <c r="W567" s="40">
        <v>5.5207032180103699</v>
      </c>
      <c r="X567" s="40">
        <v>6.1959621871807604</v>
      </c>
      <c r="Y567" s="40">
        <v>6.6540342274102802</v>
      </c>
      <c r="Z567" s="40">
        <v>6.7829643192214304</v>
      </c>
      <c r="AA567" s="40">
        <v>6.6715401857909704</v>
      </c>
      <c r="AB567" s="40">
        <v>6.3213354419513603</v>
      </c>
      <c r="AC567" s="40">
        <v>5.7859427353900204</v>
      </c>
      <c r="AD567" s="40">
        <v>5.3368189859103801</v>
      </c>
      <c r="AE567" s="40">
        <v>4.5509718935705203</v>
      </c>
      <c r="AF567" s="40">
        <v>3.8459946419033599</v>
      </c>
      <c r="AG567" s="40">
        <v>-0.110078477715066</v>
      </c>
      <c r="AH567" s="40">
        <v>-9.8872342260073708E-3</v>
      </c>
      <c r="AI567" s="40">
        <v>2.7359854109254098E-3</v>
      </c>
      <c r="AJ567" s="40">
        <v>1.39017854290771E-2</v>
      </c>
      <c r="AK567" s="40">
        <v>2.90778410621951E-2</v>
      </c>
      <c r="AL567" s="40">
        <v>-1.02285021357378E-2</v>
      </c>
      <c r="AM567" s="40">
        <v>-2.0013987229945501E-2</v>
      </c>
      <c r="AN567" s="40">
        <v>-1.19320771191159E-2</v>
      </c>
      <c r="AO567" s="40">
        <v>-1.04884482752906E-2</v>
      </c>
      <c r="AP567" s="40">
        <v>-6.4056626829152403E-3</v>
      </c>
      <c r="AQ567" s="40">
        <v>2.97906772075727E-2</v>
      </c>
      <c r="AR567" s="40">
        <v>-4.4580265809045002E-3</v>
      </c>
      <c r="AS567" s="40">
        <v>-3.8033906244542899E-2</v>
      </c>
      <c r="AT567" s="40">
        <v>-1.33735817278255E-2</v>
      </c>
      <c r="AU567" s="40">
        <v>0.47363334605539897</v>
      </c>
      <c r="AV567" s="40">
        <v>0.52043924171266398</v>
      </c>
      <c r="AW567" s="40">
        <v>0.58421107700118902</v>
      </c>
      <c r="AX567" s="40">
        <v>0.56065584546831204</v>
      </c>
      <c r="AY567" s="40">
        <v>0.33711054622230202</v>
      </c>
      <c r="AZ567" s="40">
        <v>-0.165454265894005</v>
      </c>
      <c r="BA567" s="40">
        <v>-0.23830316155103501</v>
      </c>
      <c r="BB567" s="40">
        <v>-0.17811253028596799</v>
      </c>
      <c r="BC567" s="40">
        <v>-5.9353005430827797E-2</v>
      </c>
      <c r="BD567" s="40">
        <v>7.4259642585750102E-2</v>
      </c>
      <c r="BE567" s="40">
        <v>-7.8170064924276902E-2</v>
      </c>
      <c r="BF567" s="40">
        <v>1.3212595913762599E-2</v>
      </c>
      <c r="BG567" s="40">
        <v>2.5036600318795701E-2</v>
      </c>
      <c r="BH567" s="40">
        <v>2.84783101027044E-2</v>
      </c>
      <c r="BI567" s="40">
        <v>3.9760166854317297E-2</v>
      </c>
      <c r="BJ567" s="40">
        <v>1.7567633083630601E-3</v>
      </c>
      <c r="BK567" s="40">
        <v>-9.2616937291275896E-4</v>
      </c>
      <c r="BL567" s="40">
        <v>1.15633139201007E-4</v>
      </c>
      <c r="BM567" s="40">
        <v>5.3070764220257902E-3</v>
      </c>
      <c r="BN567" s="40">
        <v>1.0242474479660601E-2</v>
      </c>
      <c r="BO567" s="40">
        <v>5.11829809934021E-2</v>
      </c>
      <c r="BP567" s="40">
        <v>8.43323729176222E-3</v>
      </c>
      <c r="BQ567" s="40">
        <v>-2.5395343538789299E-2</v>
      </c>
      <c r="BR567" s="40">
        <v>1.2116381609426999E-2</v>
      </c>
      <c r="BS567" s="40">
        <v>0.51199043561933</v>
      </c>
      <c r="BT567" s="40">
        <v>0.56099211949966998</v>
      </c>
      <c r="BU567" s="40">
        <v>0.62512074536161399</v>
      </c>
      <c r="BV567" s="40">
        <v>0.59852670588555001</v>
      </c>
      <c r="BW567" s="40">
        <v>0.40004635771992397</v>
      </c>
      <c r="BX567" s="40">
        <v>-0.116572988354867</v>
      </c>
      <c r="BY567" s="40">
        <v>-0.200080695920789</v>
      </c>
      <c r="BZ567" s="40">
        <v>-0.128733847730057</v>
      </c>
      <c r="CA567" s="40">
        <v>-1.4929208822100999E-2</v>
      </c>
      <c r="CB567" s="40">
        <v>0.10793273633108701</v>
      </c>
      <c r="CC567" s="40">
        <v>-5.6070395427018097E-2</v>
      </c>
      <c r="CD567" s="40">
        <v>2.92114679002471E-2</v>
      </c>
      <c r="CE567" s="40">
        <v>4.0481938270291798E-2</v>
      </c>
      <c r="CF567" s="40">
        <v>3.85739666876284E-2</v>
      </c>
      <c r="CG567" s="40">
        <v>4.7158713156692303E-2</v>
      </c>
      <c r="CH567" s="40">
        <v>1.0057721644592401E-2</v>
      </c>
      <c r="CI567" s="40">
        <v>1.2293995128220599E-2</v>
      </c>
      <c r="CJ567" s="40">
        <v>8.4598405635325693E-3</v>
      </c>
      <c r="CK567" s="40">
        <v>1.62470087099536E-2</v>
      </c>
      <c r="CL567" s="40">
        <v>2.1772923563739201E-2</v>
      </c>
      <c r="CM567" s="40">
        <v>6.5999225428733696E-2</v>
      </c>
      <c r="CN567" s="40">
        <v>1.73616873797004E-2</v>
      </c>
      <c r="CO567" s="40">
        <v>-1.6641913509259101E-2</v>
      </c>
      <c r="CP567" s="40">
        <v>2.9770652567496701E-2</v>
      </c>
      <c r="CQ567" s="40">
        <v>0.53855643900525596</v>
      </c>
      <c r="CR567" s="40">
        <v>0.58907891911993404</v>
      </c>
      <c r="CS567" s="40">
        <v>0.65345465704614802</v>
      </c>
      <c r="CT567" s="40">
        <v>0.62475594844566196</v>
      </c>
      <c r="CU567" s="40">
        <v>0.44363550904370003</v>
      </c>
      <c r="CV567" s="40">
        <v>-8.2717964436830396E-2</v>
      </c>
      <c r="CW567" s="40">
        <v>-0.17360793266123201</v>
      </c>
      <c r="CX567" s="40">
        <v>-9.4534322612633601E-2</v>
      </c>
      <c r="CY567" s="40">
        <v>1.5838577382222999E-2</v>
      </c>
      <c r="CZ567" s="40">
        <v>0.131254618481771</v>
      </c>
      <c r="DA567" s="40">
        <v>-3.3970725929759298E-2</v>
      </c>
      <c r="DB567" s="40">
        <v>4.5210339886731503E-2</v>
      </c>
      <c r="DC567" s="40">
        <v>5.5927276221787899E-2</v>
      </c>
      <c r="DD567" s="40">
        <v>4.8669623272552497E-2</v>
      </c>
      <c r="DE567" s="40">
        <v>5.4557259459067302E-2</v>
      </c>
      <c r="DF567" s="40">
        <v>1.8358679980821701E-2</v>
      </c>
      <c r="DG567" s="40">
        <v>2.5514159629354001E-2</v>
      </c>
      <c r="DH567" s="40">
        <v>1.6804047987864099E-2</v>
      </c>
      <c r="DI567" s="40">
        <v>2.7186940997881499E-2</v>
      </c>
      <c r="DJ567" s="40">
        <v>3.3303372647817901E-2</v>
      </c>
      <c r="DK567" s="40">
        <v>8.0815469864065195E-2</v>
      </c>
      <c r="DL567" s="40">
        <v>2.62901374676386E-2</v>
      </c>
      <c r="DM567" s="40">
        <v>-7.8884834797289909E-3</v>
      </c>
      <c r="DN567" s="40">
        <v>4.7424923525566397E-2</v>
      </c>
      <c r="DO567" s="40">
        <v>0.56512244239118203</v>
      </c>
      <c r="DP567" s="40">
        <v>0.61716571874019799</v>
      </c>
      <c r="DQ567" s="40">
        <v>0.68178856873068105</v>
      </c>
      <c r="DR567" s="40">
        <v>0.65098519100577401</v>
      </c>
      <c r="DS567" s="40">
        <v>0.48722466036747603</v>
      </c>
      <c r="DT567" s="40">
        <v>-4.88629405187938E-2</v>
      </c>
      <c r="DU567" s="40">
        <v>-0.14713516940167601</v>
      </c>
      <c r="DV567" s="40">
        <v>-6.0334797495210098E-2</v>
      </c>
      <c r="DW567" s="40">
        <v>4.6606363586546899E-2</v>
      </c>
      <c r="DX567" s="40">
        <v>0.15457650063245401</v>
      </c>
      <c r="DY567" s="40">
        <v>-2.06231313897036E-3</v>
      </c>
      <c r="DZ567" s="40">
        <v>6.8310170026501499E-2</v>
      </c>
      <c r="EA567" s="40">
        <v>7.8227891129658195E-2</v>
      </c>
      <c r="EB567" s="40">
        <v>6.3246147946179804E-2</v>
      </c>
      <c r="EC567" s="40">
        <v>6.5239585251189502E-2</v>
      </c>
      <c r="ED567" s="40">
        <v>3.0343945424922601E-2</v>
      </c>
      <c r="EE567" s="40">
        <v>4.46019774863868E-2</v>
      </c>
      <c r="EF567" s="40">
        <v>2.8851758246181001E-2</v>
      </c>
      <c r="EG567" s="40">
        <v>4.2982465695197897E-2</v>
      </c>
      <c r="EH567" s="40">
        <v>4.9951509810393702E-2</v>
      </c>
      <c r="EI567" s="40">
        <v>0.102207773649895</v>
      </c>
      <c r="EJ567" s="40">
        <v>3.9181401340305302E-2</v>
      </c>
      <c r="EK567" s="40">
        <v>4.7500792260246104E-3</v>
      </c>
      <c r="EL567" s="40">
        <v>7.2914886862818898E-2</v>
      </c>
      <c r="EM567" s="40">
        <v>0.60347953195511295</v>
      </c>
      <c r="EN567" s="40">
        <v>0.65771859652720399</v>
      </c>
      <c r="EO567" s="40">
        <v>0.72269823709110603</v>
      </c>
      <c r="EP567" s="40">
        <v>0.68885605142301198</v>
      </c>
      <c r="EQ567" s="40">
        <v>0.55016047186509798</v>
      </c>
      <c r="ER567" s="40">
        <v>1.8337020344725701E-5</v>
      </c>
      <c r="ES567" s="40">
        <v>-0.10891270377143</v>
      </c>
      <c r="ET567" s="40">
        <v>-1.0956114939298701E-2</v>
      </c>
      <c r="EU567" s="40">
        <v>9.1030160195273699E-2</v>
      </c>
      <c r="EV567" s="40">
        <v>0.18824959437779101</v>
      </c>
      <c r="EW567" s="40">
        <v>77.5</v>
      </c>
      <c r="EX567" s="40">
        <v>76.376045794804099</v>
      </c>
      <c r="EY567" s="40">
        <v>76.237389304760498</v>
      </c>
      <c r="EZ567" s="40">
        <v>75.737389304760498</v>
      </c>
      <c r="FA567" s="40">
        <v>74.014702284847601</v>
      </c>
      <c r="FB567" s="40">
        <v>73.014702284847601</v>
      </c>
      <c r="FC567" s="40">
        <v>71.361343509956498</v>
      </c>
      <c r="FD567" s="40">
        <v>72.653358774891103</v>
      </c>
      <c r="FE567" s="40">
        <v>75.5</v>
      </c>
      <c r="FF567" s="40">
        <v>80.277312980087103</v>
      </c>
      <c r="FG567" s="40">
        <v>84.693282450217694</v>
      </c>
      <c r="FH567" s="40">
        <v>87.762610695239502</v>
      </c>
      <c r="FI567" s="40">
        <v>90.693282450217694</v>
      </c>
      <c r="FJ567" s="40">
        <v>92.401267185283004</v>
      </c>
      <c r="FK567" s="40">
        <v>95.193282450217694</v>
      </c>
      <c r="FL567" s="40">
        <v>96.985297715152399</v>
      </c>
      <c r="FM567" s="40">
        <v>96.915969470130605</v>
      </c>
      <c r="FN567" s="40">
        <v>95.277312980087103</v>
      </c>
      <c r="FO567" s="40">
        <v>93.638656490043502</v>
      </c>
      <c r="FP567" s="40">
        <v>91.207984735065295</v>
      </c>
      <c r="FQ567" s="40">
        <v>86.277312980087103</v>
      </c>
      <c r="FR567" s="40">
        <v>82.777312980087103</v>
      </c>
      <c r="FS567" s="40">
        <v>80.638656490043502</v>
      </c>
      <c r="FT567" s="40">
        <v>80.153358774891103</v>
      </c>
      <c r="FU567" s="40">
        <v>2.0006184849652602E-2</v>
      </c>
      <c r="FV567" s="40">
        <v>0</v>
      </c>
      <c r="FW567" s="40">
        <v>0</v>
      </c>
      <c r="FX567" s="41">
        <v>1</v>
      </c>
      <c r="FY567" s="22"/>
    </row>
    <row r="568" spans="1:181" x14ac:dyDescent="0.2">
      <c r="A568" t="s">
        <v>42</v>
      </c>
      <c r="B568" t="s">
        <v>58</v>
      </c>
      <c r="C568" t="s">
        <v>3</v>
      </c>
      <c r="D568" t="s">
        <v>41</v>
      </c>
      <c r="E568" t="s">
        <v>78</v>
      </c>
      <c r="F568" t="s">
        <v>77</v>
      </c>
      <c r="G568" s="35">
        <v>43704</v>
      </c>
      <c r="H568" s="40">
        <v>2225</v>
      </c>
      <c r="I568" s="40">
        <v>2.3245379769588399</v>
      </c>
      <c r="J568" s="40">
        <v>1.9734487993149601</v>
      </c>
      <c r="K568" s="40">
        <v>1.73772315764173</v>
      </c>
      <c r="L568" s="40">
        <v>1.5725086125249499</v>
      </c>
      <c r="M568" s="40">
        <v>1.4622107232274</v>
      </c>
      <c r="N568" s="40">
        <v>1.4087901700474299</v>
      </c>
      <c r="O568" s="40">
        <v>1.4497075069088501</v>
      </c>
      <c r="P568" s="40">
        <v>1.58071525031433</v>
      </c>
      <c r="Q568" s="40">
        <v>1.7337246524971599</v>
      </c>
      <c r="R568" s="40">
        <v>1.99039378217497</v>
      </c>
      <c r="S568" s="40">
        <v>2.3376977707264199</v>
      </c>
      <c r="T568" s="40">
        <v>2.7290986989461898</v>
      </c>
      <c r="U568" s="40">
        <v>3.2164603966741399</v>
      </c>
      <c r="V568" s="40">
        <v>3.71513469672227</v>
      </c>
      <c r="W568" s="40">
        <v>4.1621555356028201</v>
      </c>
      <c r="X568" s="40">
        <v>4.6833030705126504</v>
      </c>
      <c r="Y568" s="40">
        <v>5.0315502727011099</v>
      </c>
      <c r="Z568" s="40">
        <v>5.1313300566475997</v>
      </c>
      <c r="AA568" s="40">
        <v>5.0643539388302399</v>
      </c>
      <c r="AB568" s="40">
        <v>4.7977209108241503</v>
      </c>
      <c r="AC568" s="40">
        <v>4.40971357996359</v>
      </c>
      <c r="AD568" s="40">
        <v>4.1008459547592304</v>
      </c>
      <c r="AE568" s="40">
        <v>3.5283725067615501</v>
      </c>
      <c r="AF568" s="40">
        <v>2.9930950363619999</v>
      </c>
      <c r="AG568" s="40">
        <v>-6.6610773080515398E-2</v>
      </c>
      <c r="AH568" s="40">
        <v>-1.27633465685287E-2</v>
      </c>
      <c r="AI568" s="40">
        <v>-2.0341045358532898E-3</v>
      </c>
      <c r="AJ568" s="40">
        <v>1.08013579450356E-3</v>
      </c>
      <c r="AK568" s="40">
        <v>2.9961426579565301E-2</v>
      </c>
      <c r="AL568" s="40">
        <v>-1.00132682418702E-2</v>
      </c>
      <c r="AM568" s="40">
        <v>-2.3685834471608401E-2</v>
      </c>
      <c r="AN568" s="40">
        <v>-2.7194713501904398E-3</v>
      </c>
      <c r="AO568" s="40">
        <v>2.007022519587E-4</v>
      </c>
      <c r="AP568" s="40">
        <v>2.0306290551529001E-2</v>
      </c>
      <c r="AQ568" s="40">
        <v>4.1324487474748699E-2</v>
      </c>
      <c r="AR568" s="40">
        <v>4.52992631183868E-3</v>
      </c>
      <c r="AS568" s="40">
        <v>-4.1987642110012803E-2</v>
      </c>
      <c r="AT568" s="40">
        <v>1.1063943082892001E-3</v>
      </c>
      <c r="AU568" s="40">
        <v>0.24982317365590201</v>
      </c>
      <c r="AV568" s="40">
        <v>0.24729230941064201</v>
      </c>
      <c r="AW568" s="40">
        <v>0.25055336556193603</v>
      </c>
      <c r="AX568" s="40">
        <v>0.23524076075997499</v>
      </c>
      <c r="AY568" s="40">
        <v>0.21391715624867899</v>
      </c>
      <c r="AZ568" s="40">
        <v>1.19718190780671E-2</v>
      </c>
      <c r="BA568" s="40">
        <v>-0.13082127651449901</v>
      </c>
      <c r="BB568" s="40">
        <v>-8.4658276540678395E-2</v>
      </c>
      <c r="BC568" s="40">
        <v>-3.1864296184197997E-2</v>
      </c>
      <c r="BD568" s="40">
        <v>6.4522334229906594E-2</v>
      </c>
      <c r="BE568" s="40">
        <v>-3.4721172908939897E-2</v>
      </c>
      <c r="BF568" s="40">
        <v>1.20400026439327E-2</v>
      </c>
      <c r="BG568" s="40">
        <v>1.97137064637566E-2</v>
      </c>
      <c r="BH568" s="40">
        <v>1.7656540697548899E-2</v>
      </c>
      <c r="BI568" s="40">
        <v>4.0648099597569799E-2</v>
      </c>
      <c r="BJ568" s="40">
        <v>3.8633514626934301E-4</v>
      </c>
      <c r="BK568" s="40">
        <v>-5.4049223436424196E-3</v>
      </c>
      <c r="BL568" s="40">
        <v>9.4366925416868499E-3</v>
      </c>
      <c r="BM568" s="40">
        <v>1.43855535404114E-2</v>
      </c>
      <c r="BN568" s="40">
        <v>3.45860346282931E-2</v>
      </c>
      <c r="BO568" s="40">
        <v>6.4217656906133902E-2</v>
      </c>
      <c r="BP568" s="40">
        <v>1.60411803111466E-2</v>
      </c>
      <c r="BQ568" s="40">
        <v>-3.0740432899838702E-2</v>
      </c>
      <c r="BR568" s="40">
        <v>2.2113062257003699E-2</v>
      </c>
      <c r="BS568" s="40">
        <v>0.273195051297355</v>
      </c>
      <c r="BT568" s="40">
        <v>0.275641096948192</v>
      </c>
      <c r="BU568" s="40">
        <v>0.291139410251464</v>
      </c>
      <c r="BV568" s="40">
        <v>0.26826602794371401</v>
      </c>
      <c r="BW568" s="40">
        <v>0.26038886728445998</v>
      </c>
      <c r="BX568" s="40">
        <v>4.9485998762254797E-2</v>
      </c>
      <c r="BY568" s="40">
        <v>-9.5606292156902195E-2</v>
      </c>
      <c r="BZ568" s="40">
        <v>-4.7694614138318998E-2</v>
      </c>
      <c r="CA568" s="40">
        <v>5.3232151252918603E-3</v>
      </c>
      <c r="CB568" s="40">
        <v>9.3501491649248605E-2</v>
      </c>
      <c r="CC568" s="40">
        <v>-1.263453297444E-2</v>
      </c>
      <c r="CD568" s="40">
        <v>2.9218726750784099E-2</v>
      </c>
      <c r="CE568" s="40">
        <v>3.4776174112381597E-2</v>
      </c>
      <c r="CF568" s="40">
        <v>2.91373082371926E-2</v>
      </c>
      <c r="CG568" s="40">
        <v>4.80496567753479E-2</v>
      </c>
      <c r="CH568" s="40">
        <v>7.5890687728946398E-3</v>
      </c>
      <c r="CI568" s="40">
        <v>7.2563817075920797E-3</v>
      </c>
      <c r="CJ568" s="40">
        <v>1.7856014622243298E-2</v>
      </c>
      <c r="CK568" s="40">
        <v>2.4209938331906398E-2</v>
      </c>
      <c r="CL568" s="40">
        <v>4.4476141875903499E-2</v>
      </c>
      <c r="CM568" s="40">
        <v>8.0073396315535394E-2</v>
      </c>
      <c r="CN568" s="40">
        <v>2.40138397646791E-2</v>
      </c>
      <c r="CO568" s="40">
        <v>-2.2950650062908501E-2</v>
      </c>
      <c r="CP568" s="40">
        <v>3.66622164863004E-2</v>
      </c>
      <c r="CQ568" s="40">
        <v>0.28938234255477502</v>
      </c>
      <c r="CR568" s="40">
        <v>0.29527538083863802</v>
      </c>
      <c r="CS568" s="40">
        <v>0.31924918116737899</v>
      </c>
      <c r="CT568" s="40">
        <v>0.29113922739129</v>
      </c>
      <c r="CU568" s="40">
        <v>0.292575032782462</v>
      </c>
      <c r="CV568" s="40">
        <v>7.5468205333202004E-2</v>
      </c>
      <c r="CW568" s="40">
        <v>-7.1216501265182405E-2</v>
      </c>
      <c r="CX568" s="40">
        <v>-2.20936941597418E-2</v>
      </c>
      <c r="CY568" s="40">
        <v>3.1079172175043301E-2</v>
      </c>
      <c r="CZ568" s="40">
        <v>0.11357236779954601</v>
      </c>
      <c r="DA568" s="40">
        <v>9.4521069600599292E-3</v>
      </c>
      <c r="DB568" s="40">
        <v>4.6397450857635601E-2</v>
      </c>
      <c r="DC568" s="40">
        <v>4.9838641761006497E-2</v>
      </c>
      <c r="DD568" s="40">
        <v>4.0618075776836397E-2</v>
      </c>
      <c r="DE568" s="40">
        <v>5.5451213953126098E-2</v>
      </c>
      <c r="DF568" s="40">
        <v>1.47918023995199E-2</v>
      </c>
      <c r="DG568" s="40">
        <v>1.99176857588266E-2</v>
      </c>
      <c r="DH568" s="40">
        <v>2.6275336702799801E-2</v>
      </c>
      <c r="DI568" s="40">
        <v>3.4034323123401398E-2</v>
      </c>
      <c r="DJ568" s="40">
        <v>5.4366249123514003E-2</v>
      </c>
      <c r="DK568" s="40">
        <v>9.5929135724936804E-2</v>
      </c>
      <c r="DL568" s="40">
        <v>3.19864992182117E-2</v>
      </c>
      <c r="DM568" s="40">
        <v>-1.51608672259783E-2</v>
      </c>
      <c r="DN568" s="40">
        <v>5.1211370715596997E-2</v>
      </c>
      <c r="DO568" s="40">
        <v>0.30556963381219598</v>
      </c>
      <c r="DP568" s="40">
        <v>0.31490966472908399</v>
      </c>
      <c r="DQ568" s="40">
        <v>0.34735895208329398</v>
      </c>
      <c r="DR568" s="40">
        <v>0.31401242683886499</v>
      </c>
      <c r="DS568" s="40">
        <v>0.32476119828046301</v>
      </c>
      <c r="DT568" s="40">
        <v>0.101450411904149</v>
      </c>
      <c r="DU568" s="40">
        <v>-4.6826710373462498E-2</v>
      </c>
      <c r="DV568" s="40">
        <v>3.5072258188354002E-3</v>
      </c>
      <c r="DW568" s="40">
        <v>5.6835129224794702E-2</v>
      </c>
      <c r="DX568" s="40">
        <v>0.133643243949844</v>
      </c>
      <c r="DY568" s="40">
        <v>4.1341707131635402E-2</v>
      </c>
      <c r="DZ568" s="40">
        <v>7.1200800070097006E-2</v>
      </c>
      <c r="EA568" s="40">
        <v>7.1586452760616398E-2</v>
      </c>
      <c r="EB568" s="40">
        <v>5.7194480679881698E-2</v>
      </c>
      <c r="EC568" s="40">
        <v>6.6137886971130502E-2</v>
      </c>
      <c r="ED568" s="40">
        <v>2.51914057876595E-2</v>
      </c>
      <c r="EE568" s="40">
        <v>3.8198597886792598E-2</v>
      </c>
      <c r="EF568" s="40">
        <v>3.84315005946771E-2</v>
      </c>
      <c r="EG568" s="40">
        <v>4.82191744118542E-2</v>
      </c>
      <c r="EH568" s="40">
        <v>6.8645993200278102E-2</v>
      </c>
      <c r="EI568" s="40">
        <v>0.118822305156322</v>
      </c>
      <c r="EJ568" s="40">
        <v>4.34977532175196E-2</v>
      </c>
      <c r="EK568" s="40">
        <v>-3.9136580158043001E-3</v>
      </c>
      <c r="EL568" s="40">
        <v>7.2218038664311507E-2</v>
      </c>
      <c r="EM568" s="40">
        <v>0.32894151145364903</v>
      </c>
      <c r="EN568" s="40">
        <v>0.34325845226663498</v>
      </c>
      <c r="EO568" s="40">
        <v>0.38794499677282201</v>
      </c>
      <c r="EP568" s="40">
        <v>0.34703769402260398</v>
      </c>
      <c r="EQ568" s="40">
        <v>0.37123290931624497</v>
      </c>
      <c r="ER568" s="40">
        <v>0.13896459158833699</v>
      </c>
      <c r="ES568" s="40">
        <v>-1.1611726015866001E-2</v>
      </c>
      <c r="ET568" s="40">
        <v>4.0470888221194899E-2</v>
      </c>
      <c r="EU568" s="40">
        <v>9.4022640534284593E-2</v>
      </c>
      <c r="EV568" s="40">
        <v>0.16262240136918599</v>
      </c>
      <c r="EW568" s="40">
        <v>77.5</v>
      </c>
      <c r="EX568" s="40">
        <v>76.344697903822393</v>
      </c>
      <c r="EY568" s="40">
        <v>76.199075215782997</v>
      </c>
      <c r="EZ568" s="40">
        <v>75.699075215782997</v>
      </c>
      <c r="FA568" s="40">
        <v>73.990320591861902</v>
      </c>
      <c r="FB568" s="40">
        <v>72.990320591861902</v>
      </c>
      <c r="FC568" s="40">
        <v>71.354377311960505</v>
      </c>
      <c r="FD568" s="40">
        <v>72.635943279901397</v>
      </c>
      <c r="FE568" s="40">
        <v>75.5</v>
      </c>
      <c r="FF568" s="40">
        <v>80.291245376078905</v>
      </c>
      <c r="FG568" s="40">
        <v>84.728113440197305</v>
      </c>
      <c r="FH568" s="40">
        <v>87.800924784217003</v>
      </c>
      <c r="FI568" s="40">
        <v>90.728113440197305</v>
      </c>
      <c r="FJ568" s="40">
        <v>92.446547472256498</v>
      </c>
      <c r="FK568" s="40">
        <v>95.228113440197305</v>
      </c>
      <c r="FL568" s="40">
        <v>97.009679408138098</v>
      </c>
      <c r="FM568" s="40">
        <v>96.9368680641184</v>
      </c>
      <c r="FN568" s="40">
        <v>95.291245376078905</v>
      </c>
      <c r="FO568" s="40">
        <v>93.645622688039495</v>
      </c>
      <c r="FP568" s="40">
        <v>91.218434032059207</v>
      </c>
      <c r="FQ568" s="40">
        <v>86.291245376078905</v>
      </c>
      <c r="FR568" s="40">
        <v>82.791245376078905</v>
      </c>
      <c r="FS568" s="40">
        <v>80.645622688039495</v>
      </c>
      <c r="FT568" s="40">
        <v>80.135943279901397</v>
      </c>
      <c r="FU568" s="40">
        <v>2.0396231484973999E-2</v>
      </c>
      <c r="FV568" s="40">
        <v>0</v>
      </c>
      <c r="FW568" s="40">
        <v>0</v>
      </c>
      <c r="FX568" s="41">
        <v>1</v>
      </c>
      <c r="FY568" s="22"/>
    </row>
    <row r="569" spans="1:181" x14ac:dyDescent="0.2">
      <c r="A569" t="s">
        <v>42</v>
      </c>
      <c r="B569" t="s">
        <v>58</v>
      </c>
      <c r="C569" t="s">
        <v>3</v>
      </c>
      <c r="D569" t="s">
        <v>41</v>
      </c>
      <c r="E569" t="s">
        <v>78</v>
      </c>
      <c r="F569" t="s">
        <v>78</v>
      </c>
      <c r="G569" s="35">
        <v>43704</v>
      </c>
      <c r="H569" s="40">
        <v>688</v>
      </c>
      <c r="I569" s="40">
        <v>0.64115092720026301</v>
      </c>
      <c r="J569" s="40">
        <v>0.54314508060006605</v>
      </c>
      <c r="K569" s="40">
        <v>0.48979790266516499</v>
      </c>
      <c r="L569" s="40">
        <v>0.44302147218093002</v>
      </c>
      <c r="M569" s="40">
        <v>0.40773373630610399</v>
      </c>
      <c r="N569" s="40">
        <v>0.401068538987086</v>
      </c>
      <c r="O569" s="40">
        <v>0.41739502124269301</v>
      </c>
      <c r="P569" s="40">
        <v>0.453942371113289</v>
      </c>
      <c r="Q569" s="40">
        <v>0.50504563634546196</v>
      </c>
      <c r="R569" s="40">
        <v>0.57433733620441996</v>
      </c>
      <c r="S569" s="40">
        <v>0.67037366004358301</v>
      </c>
      <c r="T569" s="40">
        <v>0.81977544731865104</v>
      </c>
      <c r="U569" s="40">
        <v>1.0106509291210199</v>
      </c>
      <c r="V569" s="40">
        <v>1.1810798499819899</v>
      </c>
      <c r="W569" s="40">
        <v>1.35748160462502</v>
      </c>
      <c r="X569" s="40">
        <v>1.50942572345517</v>
      </c>
      <c r="Y569" s="40">
        <v>1.61824725242422</v>
      </c>
      <c r="Z569" s="40">
        <v>1.64668940385579</v>
      </c>
      <c r="AA569" s="40">
        <v>1.6016948891279399</v>
      </c>
      <c r="AB569" s="40">
        <v>1.5163627122708701</v>
      </c>
      <c r="AC569" s="40">
        <v>1.3665221405487</v>
      </c>
      <c r="AD569" s="40">
        <v>1.2263242009241999</v>
      </c>
      <c r="AE569" s="40">
        <v>1.01301951193141</v>
      </c>
      <c r="AF569" s="40">
        <v>0.844892195258649</v>
      </c>
      <c r="AG569" s="40">
        <v>-5.8902716101230698E-2</v>
      </c>
      <c r="AH569" s="40">
        <v>-1.8991098357980501E-2</v>
      </c>
      <c r="AI569" s="40">
        <v>-7.5211214395929302E-3</v>
      </c>
      <c r="AJ569" s="40">
        <v>-2.2348865529019501E-3</v>
      </c>
      <c r="AK569" s="40">
        <v>-1.2954773281293099E-2</v>
      </c>
      <c r="AL569" s="40">
        <v>-1.16249900112838E-2</v>
      </c>
      <c r="AM569" s="40">
        <v>-9.81565854243922E-3</v>
      </c>
      <c r="AN569" s="40">
        <v>-2.5893535154486801E-2</v>
      </c>
      <c r="AO569" s="40">
        <v>-2.8868101899907801E-2</v>
      </c>
      <c r="AP569" s="40">
        <v>-4.4439874180141302E-2</v>
      </c>
      <c r="AQ569" s="40">
        <v>-3.3887720011542E-2</v>
      </c>
      <c r="AR569" s="40">
        <v>-1.9120133594075901E-2</v>
      </c>
      <c r="AS569" s="40">
        <v>-5.2344616627189597E-3</v>
      </c>
      <c r="AT569" s="40">
        <v>-2.6650025452721101E-2</v>
      </c>
      <c r="AU569" s="40">
        <v>0.210097930832289</v>
      </c>
      <c r="AV569" s="40">
        <v>0.244840164389586</v>
      </c>
      <c r="AW569" s="40">
        <v>0.28606603771570799</v>
      </c>
      <c r="AX569" s="40">
        <v>0.29280406660533898</v>
      </c>
      <c r="AY569" s="40">
        <v>9.9378076474685495E-2</v>
      </c>
      <c r="AZ569" s="40">
        <v>-0.20739932469413799</v>
      </c>
      <c r="BA569" s="40">
        <v>-0.14271460368706501</v>
      </c>
      <c r="BB569" s="40">
        <v>-0.11357560825466299</v>
      </c>
      <c r="BC569" s="40">
        <v>-5.4673324976527903E-2</v>
      </c>
      <c r="BD569" s="40">
        <v>-1.26721013485063E-2</v>
      </c>
      <c r="BE569" s="40">
        <v>-5.1521497204436703E-2</v>
      </c>
      <c r="BF569" s="40">
        <v>-9.1510965392152793E-3</v>
      </c>
      <c r="BG569" s="40">
        <v>-7.0069564652279904E-4</v>
      </c>
      <c r="BH569" s="40">
        <v>3.7276434762923399E-3</v>
      </c>
      <c r="BI569" s="40">
        <v>-7.7071013242406899E-3</v>
      </c>
      <c r="BJ569" s="40">
        <v>-5.0744314868332203E-3</v>
      </c>
      <c r="BK569" s="40">
        <v>-3.4245720042938499E-3</v>
      </c>
      <c r="BL569" s="40">
        <v>-1.8903726406369899E-2</v>
      </c>
      <c r="BM569" s="40">
        <v>-1.94403807563528E-2</v>
      </c>
      <c r="BN569" s="40">
        <v>-3.4605177788550601E-2</v>
      </c>
      <c r="BO569" s="40">
        <v>-2.5186309077942001E-2</v>
      </c>
      <c r="BP569" s="40">
        <v>-1.2018041163385E-2</v>
      </c>
      <c r="BQ569" s="40">
        <v>1.8207694148985301E-3</v>
      </c>
      <c r="BR569" s="40">
        <v>-1.5697483381199001E-2</v>
      </c>
      <c r="BS569" s="40">
        <v>0.23007739761369</v>
      </c>
      <c r="BT569" s="40">
        <v>0.27002466269345698</v>
      </c>
      <c r="BU569" s="40">
        <v>0.31162368389176798</v>
      </c>
      <c r="BV569" s="40">
        <v>0.31385769471366098</v>
      </c>
      <c r="BW569" s="40">
        <v>0.12769780776999001</v>
      </c>
      <c r="BX569" s="40">
        <v>-0.18032286040561901</v>
      </c>
      <c r="BY569" s="40">
        <v>-0.12305789922544499</v>
      </c>
      <c r="BZ569" s="40">
        <v>-9.3715621707861699E-2</v>
      </c>
      <c r="CA569" s="40">
        <v>-3.5880123504661597E-2</v>
      </c>
      <c r="CB569" s="40">
        <v>1.77739237401894E-3</v>
      </c>
      <c r="CC569" s="40">
        <v>-4.6409287481703101E-2</v>
      </c>
      <c r="CD569" s="40">
        <v>-2.3359412548410998E-3</v>
      </c>
      <c r="CE569" s="40">
        <v>4.02311048089889E-3</v>
      </c>
      <c r="CF569" s="40">
        <v>7.8572736110357703E-3</v>
      </c>
      <c r="CG569" s="40">
        <v>-4.0725797126119996E-3</v>
      </c>
      <c r="CH569" s="40">
        <v>-5.3753460756885405E-4</v>
      </c>
      <c r="CI569" s="40">
        <v>1.0018750630502501E-3</v>
      </c>
      <c r="CJ569" s="40">
        <v>-1.40626061602691E-2</v>
      </c>
      <c r="CK569" s="40">
        <v>-1.2910769811711E-2</v>
      </c>
      <c r="CL569" s="40">
        <v>-2.7793697026875799E-2</v>
      </c>
      <c r="CM569" s="40">
        <v>-1.9159738372177999E-2</v>
      </c>
      <c r="CN569" s="40">
        <v>-7.09915358077985E-3</v>
      </c>
      <c r="CO569" s="40">
        <v>6.70720096711742E-3</v>
      </c>
      <c r="CP569" s="40">
        <v>-8.1117861068634601E-3</v>
      </c>
      <c r="CQ569" s="40">
        <v>0.243915115443638</v>
      </c>
      <c r="CR569" s="40">
        <v>0.28746736949993601</v>
      </c>
      <c r="CS569" s="40">
        <v>0.32932483177781502</v>
      </c>
      <c r="CT569" s="40">
        <v>0.32843937340645002</v>
      </c>
      <c r="CU569" s="40">
        <v>0.14731196739557001</v>
      </c>
      <c r="CV569" s="40">
        <v>-0.16156978372161199</v>
      </c>
      <c r="CW569" s="40">
        <v>-0.10944372559495601</v>
      </c>
      <c r="CX569" s="40">
        <v>-7.9960655524429103E-2</v>
      </c>
      <c r="CY569" s="40">
        <v>-2.2864009414413401E-2</v>
      </c>
      <c r="CZ569" s="40">
        <v>1.17850677091802E-2</v>
      </c>
      <c r="DA569" s="40">
        <v>-4.12970777589695E-2</v>
      </c>
      <c r="DB569" s="40">
        <v>4.47921402953307E-3</v>
      </c>
      <c r="DC569" s="40">
        <v>8.7469166083205697E-3</v>
      </c>
      <c r="DD569" s="40">
        <v>1.1986903745779201E-2</v>
      </c>
      <c r="DE569" s="40">
        <v>-4.3805810098331699E-4</v>
      </c>
      <c r="DF569" s="40">
        <v>3.9993622716955196E-3</v>
      </c>
      <c r="DG569" s="40">
        <v>5.42832213039435E-3</v>
      </c>
      <c r="DH569" s="40">
        <v>-9.2214859141683102E-3</v>
      </c>
      <c r="DI569" s="40">
        <v>-6.3811588670691401E-3</v>
      </c>
      <c r="DJ569" s="40">
        <v>-2.0982216265201001E-2</v>
      </c>
      <c r="DK569" s="40">
        <v>-1.3133167666414E-2</v>
      </c>
      <c r="DL569" s="40">
        <v>-2.1802659981746599E-3</v>
      </c>
      <c r="DM569" s="40">
        <v>1.1593632519336299E-2</v>
      </c>
      <c r="DN569" s="40">
        <v>-5.2608883252793805E-4</v>
      </c>
      <c r="DO569" s="40">
        <v>0.257752833273585</v>
      </c>
      <c r="DP569" s="40">
        <v>0.30491007630641498</v>
      </c>
      <c r="DQ569" s="40">
        <v>0.34702597966386201</v>
      </c>
      <c r="DR569" s="40">
        <v>0.343021052099238</v>
      </c>
      <c r="DS569" s="40">
        <v>0.16692612702114901</v>
      </c>
      <c r="DT569" s="40">
        <v>-0.14281670703760499</v>
      </c>
      <c r="DU569" s="40">
        <v>-9.5829551964467102E-2</v>
      </c>
      <c r="DV569" s="40">
        <v>-6.6205689340996507E-2</v>
      </c>
      <c r="DW569" s="40">
        <v>-9.8478953241652404E-3</v>
      </c>
      <c r="DX569" s="40">
        <v>2.1792743044341499E-2</v>
      </c>
      <c r="DY569" s="40">
        <v>-3.3915858862175401E-2</v>
      </c>
      <c r="DZ569" s="40">
        <v>1.4319215848298299E-2</v>
      </c>
      <c r="EA569" s="40">
        <v>1.55673424013907E-2</v>
      </c>
      <c r="EB569" s="40">
        <v>1.7949433774973499E-2</v>
      </c>
      <c r="EC569" s="40">
        <v>4.8096138560691001E-3</v>
      </c>
      <c r="ED569" s="40">
        <v>1.05499207961461E-2</v>
      </c>
      <c r="EE569" s="40">
        <v>1.1819408668539699E-2</v>
      </c>
      <c r="EF569" s="40">
        <v>-2.2316771660514799E-3</v>
      </c>
      <c r="EG569" s="40">
        <v>3.0465622764858898E-3</v>
      </c>
      <c r="EH569" s="40">
        <v>-1.11475198736103E-2</v>
      </c>
      <c r="EI569" s="40">
        <v>-4.4317567328140198E-3</v>
      </c>
      <c r="EJ569" s="40">
        <v>4.9218264325162301E-3</v>
      </c>
      <c r="EK569" s="40">
        <v>1.8648863596953801E-2</v>
      </c>
      <c r="EL569" s="40">
        <v>1.0426453238994099E-2</v>
      </c>
      <c r="EM569" s="40">
        <v>0.277732300054986</v>
      </c>
      <c r="EN569" s="40">
        <v>0.33009457461028602</v>
      </c>
      <c r="EO569" s="40">
        <v>0.372583625839921</v>
      </c>
      <c r="EP569" s="40">
        <v>0.36407468020756101</v>
      </c>
      <c r="EQ569" s="40">
        <v>0.195245858316454</v>
      </c>
      <c r="ER569" s="40">
        <v>-0.115740242749085</v>
      </c>
      <c r="ES569" s="40">
        <v>-7.6172847502846405E-2</v>
      </c>
      <c r="ET569" s="40">
        <v>-4.6345702794195399E-2</v>
      </c>
      <c r="EU569" s="40">
        <v>8.9453061477010407E-3</v>
      </c>
      <c r="EV569" s="40">
        <v>3.6242236766866699E-2</v>
      </c>
      <c r="EW569" s="40">
        <v>77.5</v>
      </c>
      <c r="EX569" s="40">
        <v>76.559756316072395</v>
      </c>
      <c r="EY569" s="40">
        <v>76.461924386310699</v>
      </c>
      <c r="EZ569" s="40">
        <v>75.961924386310699</v>
      </c>
      <c r="FA569" s="40">
        <v>74.157588245834106</v>
      </c>
      <c r="FB569" s="40">
        <v>73.157588245834106</v>
      </c>
      <c r="FC569" s="40">
        <v>71.402168070238304</v>
      </c>
      <c r="FD569" s="40">
        <v>72.755420175595802</v>
      </c>
      <c r="FE569" s="40">
        <v>75.5</v>
      </c>
      <c r="FF569" s="40">
        <v>80.195663859523407</v>
      </c>
      <c r="FG569" s="40">
        <v>84.489159648808496</v>
      </c>
      <c r="FH569" s="40">
        <v>87.538075613689301</v>
      </c>
      <c r="FI569" s="40">
        <v>90.489159648808496</v>
      </c>
      <c r="FJ569" s="40">
        <v>92.135907543450998</v>
      </c>
      <c r="FK569" s="40">
        <v>94.989159648808496</v>
      </c>
      <c r="FL569" s="40">
        <v>96.842411754165894</v>
      </c>
      <c r="FM569" s="40">
        <v>96.793495789285103</v>
      </c>
      <c r="FN569" s="40">
        <v>95.195663859523407</v>
      </c>
      <c r="FO569" s="40">
        <v>93.597831929761696</v>
      </c>
      <c r="FP569" s="40">
        <v>91.146747894642502</v>
      </c>
      <c r="FQ569" s="40">
        <v>86.195663859523407</v>
      </c>
      <c r="FR569" s="40">
        <v>82.695663859523407</v>
      </c>
      <c r="FS569" s="40">
        <v>80.597831929761696</v>
      </c>
      <c r="FT569" s="40">
        <v>80.255420175595802</v>
      </c>
      <c r="FU569" s="40">
        <v>4.61088029276112E-2</v>
      </c>
      <c r="FV569" s="40">
        <v>0</v>
      </c>
      <c r="FW569" s="40">
        <v>0</v>
      </c>
      <c r="FX569" s="41">
        <v>1</v>
      </c>
      <c r="FY569" s="22"/>
    </row>
    <row r="570" spans="1:181" x14ac:dyDescent="0.2">
      <c r="A570" t="s">
        <v>42</v>
      </c>
      <c r="B570" t="s">
        <v>58</v>
      </c>
      <c r="C570" t="s">
        <v>3</v>
      </c>
      <c r="D570" t="s">
        <v>1</v>
      </c>
      <c r="E570" t="s">
        <v>1</v>
      </c>
      <c r="F570" t="s">
        <v>1</v>
      </c>
      <c r="G570" s="35">
        <v>43721</v>
      </c>
      <c r="H570" s="40">
        <v>66468</v>
      </c>
      <c r="I570" s="40">
        <v>54.6865388980587</v>
      </c>
      <c r="J570" s="40">
        <v>48.205866953708799</v>
      </c>
      <c r="K570" s="40">
        <v>43.3173454784719</v>
      </c>
      <c r="L570" s="40">
        <v>40.270708640745603</v>
      </c>
      <c r="M570" s="40">
        <v>39.436872061057898</v>
      </c>
      <c r="N570" s="40">
        <v>40.781461738549602</v>
      </c>
      <c r="O570" s="40">
        <v>44.467977457900503</v>
      </c>
      <c r="P570" s="40">
        <v>47.532294441314399</v>
      </c>
      <c r="Q570" s="40">
        <v>47.5104951970389</v>
      </c>
      <c r="R570" s="40">
        <v>49.279949352428098</v>
      </c>
      <c r="S570" s="40">
        <v>53.537933594849697</v>
      </c>
      <c r="T570" s="40">
        <v>59.1182377215017</v>
      </c>
      <c r="U570" s="40">
        <v>69.176389952268295</v>
      </c>
      <c r="V570" s="40">
        <v>83.038967511745994</v>
      </c>
      <c r="W570" s="40">
        <v>95.922705883540303</v>
      </c>
      <c r="X570" s="40">
        <v>110.625423709581</v>
      </c>
      <c r="Y570" s="40">
        <v>122.982935838359</v>
      </c>
      <c r="Z570" s="40">
        <v>131.82205712635499</v>
      </c>
      <c r="AA570" s="40">
        <v>132.23514862888501</v>
      </c>
      <c r="AB570" s="40">
        <v>124.18470336135501</v>
      </c>
      <c r="AC570" s="40">
        <v>116.431120497561</v>
      </c>
      <c r="AD570" s="40">
        <v>106.359660377339</v>
      </c>
      <c r="AE570" s="40">
        <v>88.850212883122595</v>
      </c>
      <c r="AF570" s="40">
        <v>72.638465087502198</v>
      </c>
      <c r="AG570" s="40">
        <v>0.17145538574687599</v>
      </c>
      <c r="AH570" s="40">
        <v>0.20116871242346701</v>
      </c>
      <c r="AI570" s="40">
        <v>0.16303456576730799</v>
      </c>
      <c r="AJ570" s="40">
        <v>0.35361422164622502</v>
      </c>
      <c r="AK570" s="40">
        <v>0.12165598783520599</v>
      </c>
      <c r="AL570" s="40">
        <v>0.39942559662135901</v>
      </c>
      <c r="AM570" s="40">
        <v>0.44619742558055098</v>
      </c>
      <c r="AN570" s="40">
        <v>8.1242722310431198E-2</v>
      </c>
      <c r="AO570" s="40">
        <v>-0.49985369068152902</v>
      </c>
      <c r="AP570" s="40">
        <v>-0.44993041925633698</v>
      </c>
      <c r="AQ570" s="40">
        <v>-0.304599683896218</v>
      </c>
      <c r="AR570" s="40">
        <v>-0.42736517936046797</v>
      </c>
      <c r="AS570" s="40">
        <v>0.346244186598889</v>
      </c>
      <c r="AT570" s="40">
        <v>1.01431121027455</v>
      </c>
      <c r="AU570" s="40">
        <v>7.8104505996024498</v>
      </c>
      <c r="AV570" s="40">
        <v>10.665539712776001</v>
      </c>
      <c r="AW570" s="40">
        <v>12.1290886264392</v>
      </c>
      <c r="AX570" s="40">
        <v>11.8388250035885</v>
      </c>
      <c r="AY570" s="40">
        <v>8.7895615749875002</v>
      </c>
      <c r="AZ570" s="40">
        <v>-0.51129205836738301</v>
      </c>
      <c r="BA570" s="40">
        <v>-0.62775955760970503</v>
      </c>
      <c r="BB570" s="40">
        <v>-0.224869784829833</v>
      </c>
      <c r="BC570" s="40">
        <v>-0.36312776545163999</v>
      </c>
      <c r="BD570" s="40">
        <v>-0.217224204862634</v>
      </c>
      <c r="BE570" s="40">
        <v>0.20967000283776699</v>
      </c>
      <c r="BF570" s="40">
        <v>0.24072727017793</v>
      </c>
      <c r="BG570" s="40">
        <v>0.20046384826498301</v>
      </c>
      <c r="BH570" s="40">
        <v>0.39471432755736802</v>
      </c>
      <c r="BI570" s="40">
        <v>0.159252494149315</v>
      </c>
      <c r="BJ570" s="40">
        <v>0.43383994657362601</v>
      </c>
      <c r="BK570" s="40">
        <v>0.48229537416186202</v>
      </c>
      <c r="BL570" s="40">
        <v>0.113824282512362</v>
      </c>
      <c r="BM570" s="40">
        <v>-0.47200155606483202</v>
      </c>
      <c r="BN570" s="40">
        <v>-0.41991187299000898</v>
      </c>
      <c r="BO570" s="40">
        <v>-0.27858135851202798</v>
      </c>
      <c r="BP570" s="40">
        <v>-0.40409531102511398</v>
      </c>
      <c r="BQ570" s="40">
        <v>0.36905758347421302</v>
      </c>
      <c r="BR570" s="40">
        <v>1.06890367751338</v>
      </c>
      <c r="BS570" s="40">
        <v>7.8899010490443402</v>
      </c>
      <c r="BT570" s="40">
        <v>10.748900617223599</v>
      </c>
      <c r="BU570" s="40">
        <v>12.2217835247426</v>
      </c>
      <c r="BV570" s="40">
        <v>11.9489871720757</v>
      </c>
      <c r="BW570" s="40">
        <v>8.8978989949949003</v>
      </c>
      <c r="BX570" s="40">
        <v>-0.42909933657301902</v>
      </c>
      <c r="BY570" s="40">
        <v>-0.55556884890029201</v>
      </c>
      <c r="BZ570" s="40">
        <v>-0.134221653599226</v>
      </c>
      <c r="CA570" s="40">
        <v>-0.27873368981538899</v>
      </c>
      <c r="CB570" s="40">
        <v>-0.161034745390985</v>
      </c>
      <c r="CC570" s="40">
        <v>0.236137330222876</v>
      </c>
      <c r="CD570" s="40">
        <v>0.26812540677262198</v>
      </c>
      <c r="CE570" s="40">
        <v>0.226387255303171</v>
      </c>
      <c r="CF570" s="40">
        <v>0.42318013570940399</v>
      </c>
      <c r="CG570" s="40">
        <v>0.18529171989335699</v>
      </c>
      <c r="CH570" s="40">
        <v>0.45767522051516302</v>
      </c>
      <c r="CI570" s="40">
        <v>0.50729670338517896</v>
      </c>
      <c r="CJ570" s="40">
        <v>0.13639017185598901</v>
      </c>
      <c r="CK570" s="40">
        <v>-0.45271125247443</v>
      </c>
      <c r="CL570" s="40">
        <v>-0.399121119290549</v>
      </c>
      <c r="CM570" s="40">
        <v>-0.260561145609783</v>
      </c>
      <c r="CN570" s="40">
        <v>-0.38797867110235001</v>
      </c>
      <c r="CO570" s="40">
        <v>0.384858072654295</v>
      </c>
      <c r="CP570" s="40">
        <v>1.1067142540196</v>
      </c>
      <c r="CQ570" s="40">
        <v>7.9449281883002696</v>
      </c>
      <c r="CR570" s="40">
        <v>10.806636125704101</v>
      </c>
      <c r="CS570" s="40">
        <v>12.2859837289338</v>
      </c>
      <c r="CT570" s="40">
        <v>12.025285154386101</v>
      </c>
      <c r="CU570" s="40">
        <v>8.9729331620669903</v>
      </c>
      <c r="CV570" s="40">
        <v>-0.37217290783946799</v>
      </c>
      <c r="CW570" s="40">
        <v>-0.50556978396054497</v>
      </c>
      <c r="CX570" s="40">
        <v>-7.1439034047592206E-2</v>
      </c>
      <c r="CY570" s="40">
        <v>-0.22028261011686501</v>
      </c>
      <c r="CZ570" s="40">
        <v>-0.122118096929188</v>
      </c>
      <c r="DA570" s="40">
        <v>0.26260465760798402</v>
      </c>
      <c r="DB570" s="40">
        <v>0.29552354336731401</v>
      </c>
      <c r="DC570" s="40">
        <v>0.25231066234135902</v>
      </c>
      <c r="DD570" s="40">
        <v>0.45164594386144102</v>
      </c>
      <c r="DE570" s="40">
        <v>0.21133094563739799</v>
      </c>
      <c r="DF570" s="40">
        <v>0.48151049445670102</v>
      </c>
      <c r="DG570" s="40">
        <v>0.53229803260849495</v>
      </c>
      <c r="DH570" s="40">
        <v>0.158956061199616</v>
      </c>
      <c r="DI570" s="40">
        <v>-0.43342094888402799</v>
      </c>
      <c r="DJ570" s="40">
        <v>-0.37833036559108801</v>
      </c>
      <c r="DK570" s="40">
        <v>-0.24254093270753699</v>
      </c>
      <c r="DL570" s="40">
        <v>-0.37186203117958699</v>
      </c>
      <c r="DM570" s="40">
        <v>0.40065856183437798</v>
      </c>
      <c r="DN570" s="40">
        <v>1.14452483052582</v>
      </c>
      <c r="DO570" s="40">
        <v>7.9999553275561999</v>
      </c>
      <c r="DP570" s="40">
        <v>10.8643716341847</v>
      </c>
      <c r="DQ570" s="40">
        <v>12.350183933125001</v>
      </c>
      <c r="DR570" s="40">
        <v>12.1015831366966</v>
      </c>
      <c r="DS570" s="40">
        <v>9.0479673291390803</v>
      </c>
      <c r="DT570" s="40">
        <v>-0.31524647910591602</v>
      </c>
      <c r="DU570" s="40">
        <v>-0.45557071902079799</v>
      </c>
      <c r="DV570" s="40">
        <v>-8.6564144959588498E-3</v>
      </c>
      <c r="DW570" s="40">
        <v>-0.16183153041834</v>
      </c>
      <c r="DX570" s="40">
        <v>-8.3201448467391095E-2</v>
      </c>
      <c r="DY570" s="40">
        <v>0.30081927469887498</v>
      </c>
      <c r="DZ570" s="40">
        <v>0.335082101121777</v>
      </c>
      <c r="EA570" s="40">
        <v>0.28973994483903298</v>
      </c>
      <c r="EB570" s="40">
        <v>0.49274604977258402</v>
      </c>
      <c r="EC570" s="40">
        <v>0.24892745195150701</v>
      </c>
      <c r="ED570" s="40">
        <v>0.51592484440896702</v>
      </c>
      <c r="EE570" s="40">
        <v>0.56839598118980605</v>
      </c>
      <c r="EF570" s="40">
        <v>0.19153762140154601</v>
      </c>
      <c r="EG570" s="40">
        <v>-0.40556881426732999</v>
      </c>
      <c r="EH570" s="40">
        <v>-0.34831181932476002</v>
      </c>
      <c r="EI570" s="40">
        <v>-0.21652260732334699</v>
      </c>
      <c r="EJ570" s="40">
        <v>-0.348592162844233</v>
      </c>
      <c r="EK570" s="40">
        <v>0.423471958709702</v>
      </c>
      <c r="EL570" s="40">
        <v>1.19911729776465</v>
      </c>
      <c r="EM570" s="40">
        <v>8.0794057769980903</v>
      </c>
      <c r="EN570" s="40">
        <v>10.9477325386322</v>
      </c>
      <c r="EO570" s="40">
        <v>12.4428788314284</v>
      </c>
      <c r="EP570" s="40">
        <v>12.211745305183699</v>
      </c>
      <c r="EQ570" s="40">
        <v>9.1563047491464804</v>
      </c>
      <c r="ER570" s="40">
        <v>-0.23305375731155301</v>
      </c>
      <c r="ES570" s="40">
        <v>-0.38338001031138502</v>
      </c>
      <c r="ET570" s="40">
        <v>8.1991716734648806E-2</v>
      </c>
      <c r="EU570" s="40">
        <v>-7.7437454782089105E-2</v>
      </c>
      <c r="EV570" s="40">
        <v>-2.7011988995742801E-2</v>
      </c>
      <c r="EW570" s="40">
        <v>72.141323998876402</v>
      </c>
      <c r="EX570" s="40">
        <v>70.881802679502101</v>
      </c>
      <c r="EY570" s="40">
        <v>69.250375152057799</v>
      </c>
      <c r="EZ570" s="40">
        <v>67.547894586378007</v>
      </c>
      <c r="FA570" s="40">
        <v>66.669776889557198</v>
      </c>
      <c r="FB570" s="40">
        <v>65.368656734745997</v>
      </c>
      <c r="FC570" s="40">
        <v>64.713426996982093</v>
      </c>
      <c r="FD570" s="40">
        <v>64.6676281124941</v>
      </c>
      <c r="FE570" s="40">
        <v>68.357487128618502</v>
      </c>
      <c r="FF570" s="40">
        <v>74.194382455634397</v>
      </c>
      <c r="FG570" s="40">
        <v>79.702140294166099</v>
      </c>
      <c r="FH570" s="40">
        <v>84.824563901128002</v>
      </c>
      <c r="FI570" s="40">
        <v>88.661948608259493</v>
      </c>
      <c r="FJ570" s="40">
        <v>91.697575041435002</v>
      </c>
      <c r="FK570" s="40">
        <v>93.912618302824598</v>
      </c>
      <c r="FL570" s="40">
        <v>95.833687919363598</v>
      </c>
      <c r="FM570" s="40">
        <v>96.440541893453997</v>
      </c>
      <c r="FN570" s="40">
        <v>96.068981265361302</v>
      </c>
      <c r="FO570" s="40">
        <v>94.289616273484796</v>
      </c>
      <c r="FP570" s="40">
        <v>90.424585339669903</v>
      </c>
      <c r="FQ570" s="40">
        <v>85.580948252423497</v>
      </c>
      <c r="FR570" s="40">
        <v>81.8365160027884</v>
      </c>
      <c r="FS570" s="40">
        <v>79.000006509411506</v>
      </c>
      <c r="FT570" s="40">
        <v>76.614082836519998</v>
      </c>
      <c r="FU570" s="40">
        <v>1.8820306439637901E-3</v>
      </c>
      <c r="FV570" s="40">
        <v>0</v>
      </c>
      <c r="FW570" s="40">
        <v>0</v>
      </c>
      <c r="FX570" s="41">
        <v>1</v>
      </c>
      <c r="FY570" s="22"/>
    </row>
    <row r="571" spans="1:181" x14ac:dyDescent="0.2">
      <c r="A571" t="s">
        <v>42</v>
      </c>
      <c r="B571" t="s">
        <v>58</v>
      </c>
      <c r="C571" t="s">
        <v>3</v>
      </c>
      <c r="D571" t="s">
        <v>1</v>
      </c>
      <c r="E571" t="s">
        <v>1</v>
      </c>
      <c r="F571" t="s">
        <v>77</v>
      </c>
      <c r="G571" s="35">
        <v>43721</v>
      </c>
      <c r="H571" s="40">
        <v>54493</v>
      </c>
      <c r="I571" s="40">
        <v>46.048236463351202</v>
      </c>
      <c r="J571" s="40">
        <v>40.572706346791499</v>
      </c>
      <c r="K571" s="40">
        <v>36.359881676525902</v>
      </c>
      <c r="L571" s="40">
        <v>33.751462535921199</v>
      </c>
      <c r="M571" s="40">
        <v>33.050023767934</v>
      </c>
      <c r="N571" s="40">
        <v>34.017846134079903</v>
      </c>
      <c r="O571" s="40">
        <v>37.0095520303271</v>
      </c>
      <c r="P571" s="40">
        <v>39.422092427618097</v>
      </c>
      <c r="Q571" s="40">
        <v>39.216228067840397</v>
      </c>
      <c r="R571" s="40">
        <v>40.666576428904399</v>
      </c>
      <c r="S571" s="40">
        <v>44.347869885682201</v>
      </c>
      <c r="T571" s="40">
        <v>49.185371832353603</v>
      </c>
      <c r="U571" s="40">
        <v>57.516460765287498</v>
      </c>
      <c r="V571" s="40">
        <v>68.782484706915398</v>
      </c>
      <c r="W571" s="40">
        <v>79.135566557081603</v>
      </c>
      <c r="X571" s="40">
        <v>90.843385136207999</v>
      </c>
      <c r="Y571" s="40">
        <v>100.641244418992</v>
      </c>
      <c r="Z571" s="40">
        <v>107.862101578957</v>
      </c>
      <c r="AA571" s="40">
        <v>108.36139443611501</v>
      </c>
      <c r="AB571" s="40">
        <v>101.874062561244</v>
      </c>
      <c r="AC571" s="40">
        <v>95.969128796062193</v>
      </c>
      <c r="AD571" s="40">
        <v>88.146436745992403</v>
      </c>
      <c r="AE571" s="40">
        <v>74.016711660216501</v>
      </c>
      <c r="AF571" s="40">
        <v>60.787114045267501</v>
      </c>
      <c r="AG571" s="40">
        <v>0.140378594726074</v>
      </c>
      <c r="AH571" s="40">
        <v>0.184677080118298</v>
      </c>
      <c r="AI571" s="40">
        <v>0.17828171669114501</v>
      </c>
      <c r="AJ571" s="40">
        <v>0.36075657541850498</v>
      </c>
      <c r="AK571" s="40">
        <v>0.12630113244201299</v>
      </c>
      <c r="AL571" s="40">
        <v>0.37708909475360403</v>
      </c>
      <c r="AM571" s="40">
        <v>0.39500177807567899</v>
      </c>
      <c r="AN571" s="40">
        <v>-3.2652835044683602E-2</v>
      </c>
      <c r="AO571" s="40">
        <v>-0.48777719095907901</v>
      </c>
      <c r="AP571" s="40">
        <v>-0.33468512445187498</v>
      </c>
      <c r="AQ571" s="40">
        <v>-0.22678621808142299</v>
      </c>
      <c r="AR571" s="40">
        <v>-0.31972000031968301</v>
      </c>
      <c r="AS571" s="40">
        <v>0.26534477629058301</v>
      </c>
      <c r="AT571" s="40">
        <v>0.64138133577260403</v>
      </c>
      <c r="AU571" s="40">
        <v>4.7961191835329098</v>
      </c>
      <c r="AV571" s="40">
        <v>6.79912766026019</v>
      </c>
      <c r="AW571" s="40">
        <v>7.5921754456616899</v>
      </c>
      <c r="AX571" s="40">
        <v>7.6021651121087501</v>
      </c>
      <c r="AY571" s="40">
        <v>6.8113733164294601</v>
      </c>
      <c r="AZ571" s="40">
        <v>1.50712318732154</v>
      </c>
      <c r="BA571" s="40">
        <v>0.34500667637153998</v>
      </c>
      <c r="BB571" s="40">
        <v>0.400117907352324</v>
      </c>
      <c r="BC571" s="40">
        <v>7.6147794630513396E-2</v>
      </c>
      <c r="BD571" s="40">
        <v>7.1519519108271298E-2</v>
      </c>
      <c r="BE571" s="40">
        <v>0.176016097833637</v>
      </c>
      <c r="BF571" s="40">
        <v>0.21905278879235099</v>
      </c>
      <c r="BG571" s="40">
        <v>0.20954118704166799</v>
      </c>
      <c r="BH571" s="40">
        <v>0.39624649423629998</v>
      </c>
      <c r="BI571" s="40">
        <v>0.15664607776886</v>
      </c>
      <c r="BJ571" s="40">
        <v>0.40775256906959201</v>
      </c>
      <c r="BK571" s="40">
        <v>0.43165655611316101</v>
      </c>
      <c r="BL571" s="40">
        <v>1.2704212943414901E-3</v>
      </c>
      <c r="BM571" s="40">
        <v>-0.45811909146003099</v>
      </c>
      <c r="BN571" s="40">
        <v>-0.31152799507928602</v>
      </c>
      <c r="BO571" s="40">
        <v>-0.208611073535973</v>
      </c>
      <c r="BP571" s="40">
        <v>-0.30383533679379499</v>
      </c>
      <c r="BQ571" s="40">
        <v>0.28098778868700303</v>
      </c>
      <c r="BR571" s="40">
        <v>0.68840966250643698</v>
      </c>
      <c r="BS571" s="40">
        <v>4.8637471819290603</v>
      </c>
      <c r="BT571" s="40">
        <v>6.8645078791502998</v>
      </c>
      <c r="BU571" s="40">
        <v>7.6555746767497297</v>
      </c>
      <c r="BV571" s="40">
        <v>7.66725444799195</v>
      </c>
      <c r="BW571" s="40">
        <v>6.8882885069171396</v>
      </c>
      <c r="BX571" s="40">
        <v>1.5699139489757901</v>
      </c>
      <c r="BY571" s="40">
        <v>0.401789661853934</v>
      </c>
      <c r="BZ571" s="40">
        <v>0.47429327825315998</v>
      </c>
      <c r="CA571" s="40">
        <v>0.14521441616413699</v>
      </c>
      <c r="CB571" s="40">
        <v>0.117921204651683</v>
      </c>
      <c r="CC571" s="40">
        <v>0.20069852392447801</v>
      </c>
      <c r="CD571" s="40">
        <v>0.24286129990230901</v>
      </c>
      <c r="CE571" s="40">
        <v>0.231191400981653</v>
      </c>
      <c r="CF571" s="40">
        <v>0.420826703897628</v>
      </c>
      <c r="CG571" s="40">
        <v>0.177662894463337</v>
      </c>
      <c r="CH571" s="40">
        <v>0.42898999797162202</v>
      </c>
      <c r="CI571" s="40">
        <v>0.45704354372156902</v>
      </c>
      <c r="CJ571" s="40">
        <v>2.4765565295351101E-2</v>
      </c>
      <c r="CK571" s="40">
        <v>-0.43757798209357002</v>
      </c>
      <c r="CL571" s="40">
        <v>-0.29548943781870002</v>
      </c>
      <c r="CM571" s="40">
        <v>-0.19602302379019301</v>
      </c>
      <c r="CN571" s="40">
        <v>-0.29283366722473902</v>
      </c>
      <c r="CO571" s="40">
        <v>0.29182209141992399</v>
      </c>
      <c r="CP571" s="40">
        <v>0.72098133834130795</v>
      </c>
      <c r="CQ571" s="40">
        <v>4.9105861276050797</v>
      </c>
      <c r="CR571" s="40">
        <v>6.9097900195877804</v>
      </c>
      <c r="CS571" s="40">
        <v>7.6994847910701303</v>
      </c>
      <c r="CT571" s="40">
        <v>7.7123351237449604</v>
      </c>
      <c r="CU571" s="40">
        <v>6.9415597335444597</v>
      </c>
      <c r="CV571" s="40">
        <v>1.6134026392199099</v>
      </c>
      <c r="CW571" s="40">
        <v>0.44111738462273298</v>
      </c>
      <c r="CX571" s="40">
        <v>0.52566691418086997</v>
      </c>
      <c r="CY571" s="40">
        <v>0.19304974784274501</v>
      </c>
      <c r="CZ571" s="40">
        <v>0.15005887070698501</v>
      </c>
      <c r="DA571" s="40">
        <v>0.22538095001531899</v>
      </c>
      <c r="DB571" s="40">
        <v>0.266669811012267</v>
      </c>
      <c r="DC571" s="40">
        <v>0.25284161492163698</v>
      </c>
      <c r="DD571" s="40">
        <v>0.44540691355895701</v>
      </c>
      <c r="DE571" s="40">
        <v>0.19867971115781299</v>
      </c>
      <c r="DF571" s="40">
        <v>0.45022742687365203</v>
      </c>
      <c r="DG571" s="40">
        <v>0.48243053132997699</v>
      </c>
      <c r="DH571" s="40">
        <v>4.8260709296360803E-2</v>
      </c>
      <c r="DI571" s="40">
        <v>-0.41703687272710799</v>
      </c>
      <c r="DJ571" s="40">
        <v>-0.27945088055811501</v>
      </c>
      <c r="DK571" s="40">
        <v>-0.183434974044413</v>
      </c>
      <c r="DL571" s="40">
        <v>-0.28183199765568401</v>
      </c>
      <c r="DM571" s="40">
        <v>0.30265639415284401</v>
      </c>
      <c r="DN571" s="40">
        <v>0.75355301417617904</v>
      </c>
      <c r="DO571" s="40">
        <v>4.9574250732811098</v>
      </c>
      <c r="DP571" s="40">
        <v>6.9550721600252698</v>
      </c>
      <c r="DQ571" s="40">
        <v>7.74339490539053</v>
      </c>
      <c r="DR571" s="40">
        <v>7.75741579949797</v>
      </c>
      <c r="DS571" s="40">
        <v>6.9948309601717904</v>
      </c>
      <c r="DT571" s="40">
        <v>1.6568913294640299</v>
      </c>
      <c r="DU571" s="40">
        <v>0.48044510739153301</v>
      </c>
      <c r="DV571" s="40">
        <v>0.57704055010858002</v>
      </c>
      <c r="DW571" s="40">
        <v>0.24088507952135299</v>
      </c>
      <c r="DX571" s="40">
        <v>0.182196536762288</v>
      </c>
      <c r="DY571" s="40">
        <v>0.26101845312288202</v>
      </c>
      <c r="DZ571" s="40">
        <v>0.30104551968631998</v>
      </c>
      <c r="EA571" s="40">
        <v>0.28410108527215999</v>
      </c>
      <c r="EB571" s="40">
        <v>0.48089683237675201</v>
      </c>
      <c r="EC571" s="40">
        <v>0.22902465648466</v>
      </c>
      <c r="ED571" s="40">
        <v>0.48089090118963901</v>
      </c>
      <c r="EE571" s="40">
        <v>0.519085309367459</v>
      </c>
      <c r="EF571" s="40">
        <v>8.2183965635385894E-2</v>
      </c>
      <c r="EG571" s="40">
        <v>-0.38737877322806002</v>
      </c>
      <c r="EH571" s="40">
        <v>-0.256293751185526</v>
      </c>
      <c r="EI571" s="40">
        <v>-0.16525982949896401</v>
      </c>
      <c r="EJ571" s="40">
        <v>-0.26594733412979599</v>
      </c>
      <c r="EK571" s="40">
        <v>0.31829940654926397</v>
      </c>
      <c r="EL571" s="40">
        <v>0.80058134091001198</v>
      </c>
      <c r="EM571" s="40">
        <v>5.0250530716772497</v>
      </c>
      <c r="EN571" s="40">
        <v>7.0204523789153797</v>
      </c>
      <c r="EO571" s="40">
        <v>7.8067941364785698</v>
      </c>
      <c r="EP571" s="40">
        <v>7.8225051353811699</v>
      </c>
      <c r="EQ571" s="40">
        <v>7.0717461506594699</v>
      </c>
      <c r="ER571" s="40">
        <v>1.71968209111827</v>
      </c>
      <c r="ES571" s="40">
        <v>0.53722809287392703</v>
      </c>
      <c r="ET571" s="40">
        <v>0.65121592100941705</v>
      </c>
      <c r="EU571" s="40">
        <v>0.30995170105497599</v>
      </c>
      <c r="EV571" s="40">
        <v>0.22859822230570001</v>
      </c>
      <c r="EW571" s="40">
        <v>72.116220215554506</v>
      </c>
      <c r="EX571" s="40">
        <v>70.841524071345901</v>
      </c>
      <c r="EY571" s="40">
        <v>69.220129094573807</v>
      </c>
      <c r="EZ571" s="40">
        <v>67.512431478328295</v>
      </c>
      <c r="FA571" s="40">
        <v>66.658915226226995</v>
      </c>
      <c r="FB571" s="40">
        <v>65.346622987221195</v>
      </c>
      <c r="FC571" s="40">
        <v>64.671983376894204</v>
      </c>
      <c r="FD571" s="40">
        <v>64.634281775554896</v>
      </c>
      <c r="FE571" s="40">
        <v>68.3497189323123</v>
      </c>
      <c r="FF571" s="40">
        <v>74.226368678444402</v>
      </c>
      <c r="FG571" s="40">
        <v>79.743239994396802</v>
      </c>
      <c r="FH571" s="40">
        <v>84.880537557351602</v>
      </c>
      <c r="FI571" s="40">
        <v>88.725665969607803</v>
      </c>
      <c r="FJ571" s="40">
        <v>91.686600472046607</v>
      </c>
      <c r="FK571" s="40">
        <v>93.856544070353493</v>
      </c>
      <c r="FL571" s="40">
        <v>95.767737860085205</v>
      </c>
      <c r="FM571" s="40">
        <v>96.352814187953499</v>
      </c>
      <c r="FN571" s="40">
        <v>95.9584279329259</v>
      </c>
      <c r="FO571" s="40">
        <v>94.171124673074701</v>
      </c>
      <c r="FP571" s="40">
        <v>90.323054282994903</v>
      </c>
      <c r="FQ571" s="40">
        <v>85.522080716396303</v>
      </c>
      <c r="FR571" s="40">
        <v>81.797346527278293</v>
      </c>
      <c r="FS571" s="40">
        <v>78.9598411373007</v>
      </c>
      <c r="FT571" s="40">
        <v>76.531749714269907</v>
      </c>
      <c r="FU571" s="40">
        <v>1.6386060303538201E-3</v>
      </c>
      <c r="FV571" s="40">
        <v>0</v>
      </c>
      <c r="FW571" s="40">
        <v>0</v>
      </c>
      <c r="FX571" s="41">
        <v>1</v>
      </c>
      <c r="FY571" s="22"/>
    </row>
    <row r="572" spans="1:181" x14ac:dyDescent="0.2">
      <c r="A572" t="s">
        <v>42</v>
      </c>
      <c r="B572" t="s">
        <v>58</v>
      </c>
      <c r="C572" t="s">
        <v>3</v>
      </c>
      <c r="D572" t="s">
        <v>1</v>
      </c>
      <c r="E572" t="s">
        <v>1</v>
      </c>
      <c r="F572" t="s">
        <v>78</v>
      </c>
      <c r="G572" s="35">
        <v>43721</v>
      </c>
      <c r="H572" s="40">
        <v>11975</v>
      </c>
      <c r="I572" s="40">
        <v>8.8342688978617296</v>
      </c>
      <c r="J572" s="40">
        <v>7.8072696955853402</v>
      </c>
      <c r="K572" s="40">
        <v>7.05716669027034</v>
      </c>
      <c r="L572" s="40">
        <v>6.6047206211109897</v>
      </c>
      <c r="M572" s="40">
        <v>6.52901628698155</v>
      </c>
      <c r="N572" s="40">
        <v>6.8167456710095102</v>
      </c>
      <c r="O572" s="40">
        <v>7.5531155677885202</v>
      </c>
      <c r="P572" s="40">
        <v>8.1310733166215403</v>
      </c>
      <c r="Q572" s="40">
        <v>8.2273924858019605</v>
      </c>
      <c r="R572" s="40">
        <v>8.6101512901412693</v>
      </c>
      <c r="S572" s="40">
        <v>9.1704200182197706</v>
      </c>
      <c r="T572" s="40">
        <v>9.9267492567952207</v>
      </c>
      <c r="U572" s="40">
        <v>11.621516491037299</v>
      </c>
      <c r="V572" s="40">
        <v>14.292789431303699</v>
      </c>
      <c r="W572" s="40">
        <v>16.8307540945239</v>
      </c>
      <c r="X572" s="40">
        <v>19.808485396958101</v>
      </c>
      <c r="Y572" s="40">
        <v>22.320306727855002</v>
      </c>
      <c r="Z572" s="40">
        <v>24.0237808633504</v>
      </c>
      <c r="AA572" s="40">
        <v>23.933725150507499</v>
      </c>
      <c r="AB572" s="40">
        <v>22.433865411701699</v>
      </c>
      <c r="AC572" s="40">
        <v>20.677775728096702</v>
      </c>
      <c r="AD572" s="40">
        <v>18.483850889565002</v>
      </c>
      <c r="AE572" s="40">
        <v>15.0594302576964</v>
      </c>
      <c r="AF572" s="40">
        <v>12.137723003006901</v>
      </c>
      <c r="AG572" s="40">
        <v>-1.9977825838016099E-2</v>
      </c>
      <c r="AH572" s="40">
        <v>-1.5651752245121602E-2</v>
      </c>
      <c r="AI572" s="40">
        <v>1.5331034711228099E-2</v>
      </c>
      <c r="AJ572" s="40">
        <v>-5.3916256976720596E-3</v>
      </c>
      <c r="AK572" s="40">
        <v>-1.70132003412947E-2</v>
      </c>
      <c r="AL572" s="40">
        <v>1.8151814492915801E-2</v>
      </c>
      <c r="AM572" s="40">
        <v>-1.13909232841789E-2</v>
      </c>
      <c r="AN572" s="40">
        <v>-5.3089729241976899E-2</v>
      </c>
      <c r="AO572" s="40">
        <v>-9.9032273119007294E-2</v>
      </c>
      <c r="AP572" s="40">
        <v>-0.15117917928791899</v>
      </c>
      <c r="AQ572" s="40">
        <v>-9.5084088616945894E-2</v>
      </c>
      <c r="AR572" s="40">
        <v>-7.8038963328205493E-2</v>
      </c>
      <c r="AS572" s="40">
        <v>5.9562843687500901E-2</v>
      </c>
      <c r="AT572" s="40">
        <v>0.32633957575992201</v>
      </c>
      <c r="AU572" s="40">
        <v>2.9399283404504399</v>
      </c>
      <c r="AV572" s="40">
        <v>3.9399398909444701</v>
      </c>
      <c r="AW572" s="40">
        <v>4.6991953164306501</v>
      </c>
      <c r="AX572" s="40">
        <v>4.5025056998477302</v>
      </c>
      <c r="AY572" s="40">
        <v>1.9914639965758401</v>
      </c>
      <c r="AZ572" s="40">
        <v>-2.2132486032649399</v>
      </c>
      <c r="BA572" s="40">
        <v>-1.27668267881173</v>
      </c>
      <c r="BB572" s="40">
        <v>-0.71808555172547195</v>
      </c>
      <c r="BC572" s="40">
        <v>-0.49301186174600697</v>
      </c>
      <c r="BD572" s="40">
        <v>-0.14536309359380101</v>
      </c>
      <c r="BE572" s="40">
        <v>-9.6068959953116897E-3</v>
      </c>
      <c r="BF572" s="40">
        <v>-7.0495239967778003E-3</v>
      </c>
      <c r="BG572" s="40">
        <v>2.258013172501E-2</v>
      </c>
      <c r="BH572" s="40">
        <v>1.7714664555129301E-3</v>
      </c>
      <c r="BI572" s="40">
        <v>-1.00459153099185E-2</v>
      </c>
      <c r="BJ572" s="40">
        <v>2.3812132922576099E-2</v>
      </c>
      <c r="BK572" s="40">
        <v>-3.8180268434276402E-3</v>
      </c>
      <c r="BL572" s="40">
        <v>-4.3308104085407799E-2</v>
      </c>
      <c r="BM572" s="40">
        <v>-9.0638334971209294E-2</v>
      </c>
      <c r="BN572" s="40">
        <v>-0.14212750938244401</v>
      </c>
      <c r="BO572" s="40">
        <v>-8.6526626272288201E-2</v>
      </c>
      <c r="BP572" s="40">
        <v>-7.0725276017314001E-2</v>
      </c>
      <c r="BQ572" s="40">
        <v>6.6880416806863893E-2</v>
      </c>
      <c r="BR572" s="40">
        <v>0.34274270384359401</v>
      </c>
      <c r="BS572" s="40">
        <v>2.9625365667364001</v>
      </c>
      <c r="BT572" s="40">
        <v>3.9683739694587801</v>
      </c>
      <c r="BU572" s="40">
        <v>4.7350173362734296</v>
      </c>
      <c r="BV572" s="40">
        <v>4.5399485097615102</v>
      </c>
      <c r="BW572" s="40">
        <v>2.0285876449370299</v>
      </c>
      <c r="BX572" s="40">
        <v>-2.18138640212756</v>
      </c>
      <c r="BY572" s="40">
        <v>-1.24948329585711</v>
      </c>
      <c r="BZ572" s="40">
        <v>-0.69375128210775105</v>
      </c>
      <c r="CA572" s="40">
        <v>-0.471812607571793</v>
      </c>
      <c r="CB572" s="40">
        <v>-0.13054091302889201</v>
      </c>
      <c r="CC572" s="40">
        <v>-2.4240215789073801E-3</v>
      </c>
      <c r="CD572" s="40">
        <v>-1.091646916685E-3</v>
      </c>
      <c r="CE572" s="40">
        <v>2.76008342340484E-2</v>
      </c>
      <c r="CF572" s="40">
        <v>6.7326022600959004E-3</v>
      </c>
      <c r="CG572" s="40">
        <v>-5.2203949214188698E-3</v>
      </c>
      <c r="CH572" s="40">
        <v>2.7732452224100399E-2</v>
      </c>
      <c r="CI572" s="40">
        <v>1.42693816234923E-3</v>
      </c>
      <c r="CJ572" s="40">
        <v>-3.6533380299439602E-2</v>
      </c>
      <c r="CK572" s="40">
        <v>-8.48247189802466E-2</v>
      </c>
      <c r="CL572" s="40">
        <v>-0.135858350379742</v>
      </c>
      <c r="CM572" s="40">
        <v>-8.0599753920719303E-2</v>
      </c>
      <c r="CN572" s="40">
        <v>-6.5659838465257095E-2</v>
      </c>
      <c r="CO572" s="40">
        <v>7.1948545658030993E-2</v>
      </c>
      <c r="CP572" s="40">
        <v>0.354103460385987</v>
      </c>
      <c r="CQ572" s="40">
        <v>2.9781949553913001</v>
      </c>
      <c r="CR572" s="40">
        <v>3.9880673256199102</v>
      </c>
      <c r="CS572" s="40">
        <v>4.7598275580929901</v>
      </c>
      <c r="CT572" s="40">
        <v>4.5658812858468902</v>
      </c>
      <c r="CU572" s="40">
        <v>2.0542993707033301</v>
      </c>
      <c r="CV572" s="40">
        <v>-2.1593187386806898</v>
      </c>
      <c r="CW572" s="40">
        <v>-1.23064508607941</v>
      </c>
      <c r="CX572" s="40">
        <v>-0.67689744109927297</v>
      </c>
      <c r="CY572" s="40">
        <v>-0.457130068709385</v>
      </c>
      <c r="CZ572" s="40">
        <v>-0.12027511592200101</v>
      </c>
      <c r="DA572" s="40">
        <v>4.7588528374969304E-3</v>
      </c>
      <c r="DB572" s="40">
        <v>4.8662301634078099E-3</v>
      </c>
      <c r="DC572" s="40">
        <v>3.26215367430868E-2</v>
      </c>
      <c r="DD572" s="40">
        <v>1.16937380646789E-2</v>
      </c>
      <c r="DE572" s="40">
        <v>-3.9487453291928002E-4</v>
      </c>
      <c r="DF572" s="40">
        <v>3.16527715256247E-2</v>
      </c>
      <c r="DG572" s="40">
        <v>6.6719031681260997E-3</v>
      </c>
      <c r="DH572" s="40">
        <v>-2.9758656513471399E-2</v>
      </c>
      <c r="DI572" s="40">
        <v>-7.9011102989283793E-2</v>
      </c>
      <c r="DJ572" s="40">
        <v>-0.12958919137704</v>
      </c>
      <c r="DK572" s="40">
        <v>-7.4672881569150501E-2</v>
      </c>
      <c r="DL572" s="40">
        <v>-6.0594400913200099E-2</v>
      </c>
      <c r="DM572" s="40">
        <v>7.7016674509198094E-2</v>
      </c>
      <c r="DN572" s="40">
        <v>0.36546421692838099</v>
      </c>
      <c r="DO572" s="40">
        <v>2.9938533440461899</v>
      </c>
      <c r="DP572" s="40">
        <v>4.0077606817810301</v>
      </c>
      <c r="DQ572" s="40">
        <v>4.7846377799125497</v>
      </c>
      <c r="DR572" s="40">
        <v>4.5918140619322596</v>
      </c>
      <c r="DS572" s="40">
        <v>2.0800110964696299</v>
      </c>
      <c r="DT572" s="40">
        <v>-2.1372510752338099</v>
      </c>
      <c r="DU572" s="40">
        <v>-1.21180687630171</v>
      </c>
      <c r="DV572" s="40">
        <v>-0.66004360009079599</v>
      </c>
      <c r="DW572" s="40">
        <v>-0.44244752984697799</v>
      </c>
      <c r="DX572" s="40">
        <v>-0.110009318815109</v>
      </c>
      <c r="DY572" s="40">
        <v>1.5129782680201299E-2</v>
      </c>
      <c r="DZ572" s="40">
        <v>1.3468458411751601E-2</v>
      </c>
      <c r="EA572" s="40">
        <v>3.9870633756868702E-2</v>
      </c>
      <c r="EB572" s="40">
        <v>1.8856830217863899E-2</v>
      </c>
      <c r="EC572" s="40">
        <v>6.5724104984569397E-3</v>
      </c>
      <c r="ED572" s="40">
        <v>3.7313089955284998E-2</v>
      </c>
      <c r="EE572" s="40">
        <v>1.4244799608877401E-2</v>
      </c>
      <c r="EF572" s="40">
        <v>-1.9977031356902299E-2</v>
      </c>
      <c r="EG572" s="40">
        <v>-7.0617164841485794E-2</v>
      </c>
      <c r="EH572" s="40">
        <v>-0.120537521471565</v>
      </c>
      <c r="EI572" s="40">
        <v>-6.6115419224492794E-2</v>
      </c>
      <c r="EJ572" s="40">
        <v>-5.3280713602308703E-2</v>
      </c>
      <c r="EK572" s="40">
        <v>8.4334247628561093E-2</v>
      </c>
      <c r="EL572" s="40">
        <v>0.38186734501205299</v>
      </c>
      <c r="EM572" s="40">
        <v>3.01646157033215</v>
      </c>
      <c r="EN572" s="40">
        <v>4.0361947602953396</v>
      </c>
      <c r="EO572" s="40">
        <v>4.82045979975533</v>
      </c>
      <c r="EP572" s="40">
        <v>4.6292568718460503</v>
      </c>
      <c r="EQ572" s="40">
        <v>2.1171347448308202</v>
      </c>
      <c r="ER572" s="40">
        <v>-2.1053888740964402</v>
      </c>
      <c r="ES572" s="40">
        <v>-1.1846074933471</v>
      </c>
      <c r="ET572" s="40">
        <v>-0.63570933047307498</v>
      </c>
      <c r="EU572" s="40">
        <v>-0.42124827567276402</v>
      </c>
      <c r="EV572" s="40">
        <v>-9.5187138250200407E-2</v>
      </c>
      <c r="EW572" s="40">
        <v>72.259056971163801</v>
      </c>
      <c r="EX572" s="40">
        <v>71.058891727737404</v>
      </c>
      <c r="EY572" s="40">
        <v>69.347547327502497</v>
      </c>
      <c r="EZ572" s="40">
        <v>67.659389225872303</v>
      </c>
      <c r="FA572" s="40">
        <v>66.699788224499102</v>
      </c>
      <c r="FB572" s="40">
        <v>65.398050718038306</v>
      </c>
      <c r="FC572" s="40">
        <v>64.7824228171676</v>
      </c>
      <c r="FD572" s="40">
        <v>64.674271118397996</v>
      </c>
      <c r="FE572" s="40">
        <v>68.228713930004503</v>
      </c>
      <c r="FF572" s="40">
        <v>73.922739547459898</v>
      </c>
      <c r="FG572" s="40">
        <v>79.505690756092605</v>
      </c>
      <c r="FH572" s="40">
        <v>84.621267063084602</v>
      </c>
      <c r="FI572" s="40">
        <v>88.456506524097193</v>
      </c>
      <c r="FJ572" s="40">
        <v>91.890464207860404</v>
      </c>
      <c r="FK572" s="40">
        <v>94.341403869668</v>
      </c>
      <c r="FL572" s="40">
        <v>96.301380360505306</v>
      </c>
      <c r="FM572" s="40">
        <v>97.017165413371202</v>
      </c>
      <c r="FN572" s="40">
        <v>96.792978300307695</v>
      </c>
      <c r="FO572" s="40">
        <v>95.176652872400794</v>
      </c>
      <c r="FP572" s="40">
        <v>91.214568233132795</v>
      </c>
      <c r="FQ572" s="40">
        <v>86.144894458261803</v>
      </c>
      <c r="FR572" s="40">
        <v>82.293264862310494</v>
      </c>
      <c r="FS572" s="40">
        <v>79.414087079786199</v>
      </c>
      <c r="FT572" s="40">
        <v>77.141852124625402</v>
      </c>
      <c r="FU572" s="40">
        <v>3.5608878519073502E-3</v>
      </c>
      <c r="FV572" s="40">
        <v>0</v>
      </c>
      <c r="FW572" s="40">
        <v>0</v>
      </c>
      <c r="FX572" s="41">
        <v>1</v>
      </c>
      <c r="FY572" s="22"/>
    </row>
    <row r="573" spans="1:181" x14ac:dyDescent="0.2">
      <c r="A573" t="s">
        <v>42</v>
      </c>
      <c r="B573" t="s">
        <v>58</v>
      </c>
      <c r="C573" t="s">
        <v>3</v>
      </c>
      <c r="D573" t="s">
        <v>1</v>
      </c>
      <c r="E573" t="s">
        <v>77</v>
      </c>
      <c r="F573" t="s">
        <v>1</v>
      </c>
      <c r="G573" s="35">
        <v>43721</v>
      </c>
      <c r="H573" s="40">
        <v>41077</v>
      </c>
      <c r="I573" s="40">
        <v>33.512167195694801</v>
      </c>
      <c r="J573" s="40">
        <v>29.758159955898002</v>
      </c>
      <c r="K573" s="40">
        <v>27.062076490467899</v>
      </c>
      <c r="L573" s="40">
        <v>25.446757931028898</v>
      </c>
      <c r="M573" s="40">
        <v>25.099694159530799</v>
      </c>
      <c r="N573" s="40">
        <v>26.524872755249401</v>
      </c>
      <c r="O573" s="40">
        <v>29.401403270826201</v>
      </c>
      <c r="P573" s="40">
        <v>31.521080594433101</v>
      </c>
      <c r="Q573" s="40">
        <v>31.317435187092801</v>
      </c>
      <c r="R573" s="40">
        <v>31.8172812544605</v>
      </c>
      <c r="S573" s="40">
        <v>33.7015047712881</v>
      </c>
      <c r="T573" s="40">
        <v>36.432526506268999</v>
      </c>
      <c r="U573" s="40">
        <v>41.962765178516101</v>
      </c>
      <c r="V573" s="40">
        <v>49.817531082182001</v>
      </c>
      <c r="W573" s="40">
        <v>57.334263957000303</v>
      </c>
      <c r="X573" s="40">
        <v>66.426328338786206</v>
      </c>
      <c r="Y573" s="40">
        <v>74.353401337397898</v>
      </c>
      <c r="Z573" s="40">
        <v>80.596595634491905</v>
      </c>
      <c r="AA573" s="40">
        <v>81.440880892462701</v>
      </c>
      <c r="AB573" s="40">
        <v>76.465047413410403</v>
      </c>
      <c r="AC573" s="40">
        <v>71.638382466426904</v>
      </c>
      <c r="AD573" s="40">
        <v>65.234042063215398</v>
      </c>
      <c r="AE573" s="40">
        <v>54.216830100539298</v>
      </c>
      <c r="AF573" s="40">
        <v>44.223842644244698</v>
      </c>
      <c r="AG573" s="40">
        <v>-0.20409517460648199</v>
      </c>
      <c r="AH573" s="40">
        <v>-0.11879929305348499</v>
      </c>
      <c r="AI573" s="40">
        <v>-7.12844700147576E-2</v>
      </c>
      <c r="AJ573" s="40">
        <v>4.9522830159248903E-2</v>
      </c>
      <c r="AK573" s="40">
        <v>-5.6194962068782897E-2</v>
      </c>
      <c r="AL573" s="40">
        <v>0.147373645284917</v>
      </c>
      <c r="AM573" s="40">
        <v>0.20319634861559799</v>
      </c>
      <c r="AN573" s="40">
        <v>-0.14402877189480301</v>
      </c>
      <c r="AO573" s="40">
        <v>-0.39141968953154099</v>
      </c>
      <c r="AP573" s="40">
        <v>-0.37199117265563098</v>
      </c>
      <c r="AQ573" s="40">
        <v>-0.36951651215139503</v>
      </c>
      <c r="AR573" s="40">
        <v>-0.38033141258638098</v>
      </c>
      <c r="AS573" s="40">
        <v>0.33730963301135503</v>
      </c>
      <c r="AT573" s="40">
        <v>0.83420561165419904</v>
      </c>
      <c r="AU573" s="40">
        <v>5.7098259413053798</v>
      </c>
      <c r="AV573" s="40">
        <v>8.0217447901755392</v>
      </c>
      <c r="AW573" s="40">
        <v>9.2697688729324401</v>
      </c>
      <c r="AX573" s="40">
        <v>9.1276733577532703</v>
      </c>
      <c r="AY573" s="40">
        <v>7.3817050713812096</v>
      </c>
      <c r="AZ573" s="40">
        <v>0.279619012271692</v>
      </c>
      <c r="BA573" s="40">
        <v>-0.24680569039791</v>
      </c>
      <c r="BB573" s="40">
        <v>-0.40439738093855998</v>
      </c>
      <c r="BC573" s="40">
        <v>-0.39671191214520302</v>
      </c>
      <c r="BD573" s="40">
        <v>-0.1741744253908</v>
      </c>
      <c r="BE573" s="40">
        <v>-0.17495627755495399</v>
      </c>
      <c r="BF573" s="40">
        <v>-8.8880598186427198E-2</v>
      </c>
      <c r="BG573" s="40">
        <v>-4.40645052098168E-2</v>
      </c>
      <c r="BH573" s="40">
        <v>7.6016547009589694E-2</v>
      </c>
      <c r="BI573" s="40">
        <v>-3.1411136116909599E-2</v>
      </c>
      <c r="BJ573" s="40">
        <v>0.16899124858746301</v>
      </c>
      <c r="BK573" s="40">
        <v>0.22979916564421199</v>
      </c>
      <c r="BL573" s="40">
        <v>-0.11974386720640801</v>
      </c>
      <c r="BM573" s="40">
        <v>-0.36742388159114397</v>
      </c>
      <c r="BN573" s="40">
        <v>-0.35001755351914599</v>
      </c>
      <c r="BO573" s="40">
        <v>-0.35279133051274603</v>
      </c>
      <c r="BP573" s="40">
        <v>-0.36763507882683299</v>
      </c>
      <c r="BQ573" s="40">
        <v>0.34973521721207501</v>
      </c>
      <c r="BR573" s="40">
        <v>0.87279854818404601</v>
      </c>
      <c r="BS573" s="40">
        <v>5.7621263541244199</v>
      </c>
      <c r="BT573" s="40">
        <v>8.0896950269755994</v>
      </c>
      <c r="BU573" s="40">
        <v>9.3451170219000694</v>
      </c>
      <c r="BV573" s="40">
        <v>9.2066115567429598</v>
      </c>
      <c r="BW573" s="40">
        <v>7.4628960129861497</v>
      </c>
      <c r="BX573" s="40">
        <v>0.34013655481099903</v>
      </c>
      <c r="BY573" s="40">
        <v>-0.194269854131564</v>
      </c>
      <c r="BZ573" s="40">
        <v>-0.34782271211455601</v>
      </c>
      <c r="CA573" s="40">
        <v>-0.34077150864178102</v>
      </c>
      <c r="CB573" s="40">
        <v>-0.13396272064023901</v>
      </c>
      <c r="CC573" s="40">
        <v>-0.154774766222014</v>
      </c>
      <c r="CD573" s="40">
        <v>-6.8159001261926297E-2</v>
      </c>
      <c r="CE573" s="40">
        <v>-2.52120405052778E-2</v>
      </c>
      <c r="CF573" s="40">
        <v>9.4366014593120107E-2</v>
      </c>
      <c r="CG573" s="40">
        <v>-1.42459337608684E-2</v>
      </c>
      <c r="CH573" s="40">
        <v>0.18396353478174901</v>
      </c>
      <c r="CI573" s="40">
        <v>0.248224195678866</v>
      </c>
      <c r="CJ573" s="40">
        <v>-0.102924216197603</v>
      </c>
      <c r="CK573" s="40">
        <v>-0.35080445810933503</v>
      </c>
      <c r="CL573" s="40">
        <v>-0.33479869184279498</v>
      </c>
      <c r="CM573" s="40">
        <v>-0.34120752065923599</v>
      </c>
      <c r="CN573" s="40">
        <v>-0.35884163674143099</v>
      </c>
      <c r="CO573" s="40">
        <v>0.358341138977808</v>
      </c>
      <c r="CP573" s="40">
        <v>0.89952789846011305</v>
      </c>
      <c r="CQ573" s="40">
        <v>5.7983494607217096</v>
      </c>
      <c r="CR573" s="40">
        <v>8.1367571539885493</v>
      </c>
      <c r="CS573" s="40">
        <v>9.3973029203442309</v>
      </c>
      <c r="CT573" s="40">
        <v>9.2612839128961593</v>
      </c>
      <c r="CU573" s="40">
        <v>7.5191286118122003</v>
      </c>
      <c r="CV573" s="40">
        <v>0.38205082042094701</v>
      </c>
      <c r="CW573" s="40">
        <v>-0.15788369397183599</v>
      </c>
      <c r="CX573" s="40">
        <v>-0.30863926882876902</v>
      </c>
      <c r="CY573" s="40">
        <v>-0.30202735558488603</v>
      </c>
      <c r="CZ573" s="40">
        <v>-0.106112216425711</v>
      </c>
      <c r="DA573" s="40">
        <v>-0.134593254889074</v>
      </c>
      <c r="DB573" s="40">
        <v>-4.74374043374255E-2</v>
      </c>
      <c r="DC573" s="40">
        <v>-6.3595758007387697E-3</v>
      </c>
      <c r="DD573" s="40">
        <v>0.11271548217665001</v>
      </c>
      <c r="DE573" s="40">
        <v>2.9192685951727301E-3</v>
      </c>
      <c r="DF573" s="40">
        <v>0.19893582097603499</v>
      </c>
      <c r="DG573" s="40">
        <v>0.26664922571351901</v>
      </c>
      <c r="DH573" s="40">
        <v>-8.6104565188797597E-2</v>
      </c>
      <c r="DI573" s="40">
        <v>-0.33418503462752702</v>
      </c>
      <c r="DJ573" s="40">
        <v>-0.31957983016644298</v>
      </c>
      <c r="DK573" s="40">
        <v>-0.329623710805727</v>
      </c>
      <c r="DL573" s="40">
        <v>-0.35004819465602999</v>
      </c>
      <c r="DM573" s="40">
        <v>0.366947060743542</v>
      </c>
      <c r="DN573" s="40">
        <v>0.92625724873617898</v>
      </c>
      <c r="DO573" s="40">
        <v>5.8345725673190101</v>
      </c>
      <c r="DP573" s="40">
        <v>8.1838192810014991</v>
      </c>
      <c r="DQ573" s="40">
        <v>9.4494888187883994</v>
      </c>
      <c r="DR573" s="40">
        <v>9.3159562690493498</v>
      </c>
      <c r="DS573" s="40">
        <v>7.57536121063825</v>
      </c>
      <c r="DT573" s="40">
        <v>0.423965086030895</v>
      </c>
      <c r="DU573" s="40">
        <v>-0.121497533812108</v>
      </c>
      <c r="DV573" s="40">
        <v>-0.26945582554298098</v>
      </c>
      <c r="DW573" s="40">
        <v>-0.26328320252799098</v>
      </c>
      <c r="DX573" s="40">
        <v>-7.8261712211183401E-2</v>
      </c>
      <c r="DY573" s="40">
        <v>-0.105454357837546</v>
      </c>
      <c r="DZ573" s="40">
        <v>-1.7518709470367402E-2</v>
      </c>
      <c r="EA573" s="40">
        <v>2.08603890042021E-2</v>
      </c>
      <c r="EB573" s="40">
        <v>0.139209199026991</v>
      </c>
      <c r="EC573" s="40">
        <v>2.7703094547046E-2</v>
      </c>
      <c r="ED573" s="40">
        <v>0.22055342427858099</v>
      </c>
      <c r="EE573" s="40">
        <v>0.29325204274213301</v>
      </c>
      <c r="EF573" s="40">
        <v>-6.1819660500402301E-2</v>
      </c>
      <c r="EG573" s="40">
        <v>-0.31018922668713</v>
      </c>
      <c r="EH573" s="40">
        <v>-0.29760621102995799</v>
      </c>
      <c r="EI573" s="40">
        <v>-0.312898529167077</v>
      </c>
      <c r="EJ573" s="40">
        <v>-0.337351860896482</v>
      </c>
      <c r="EK573" s="40">
        <v>0.37937264494426198</v>
      </c>
      <c r="EL573" s="40">
        <v>0.96485018526602695</v>
      </c>
      <c r="EM573" s="40">
        <v>5.8868729801380502</v>
      </c>
      <c r="EN573" s="40">
        <v>8.2517695178015593</v>
      </c>
      <c r="EO573" s="40">
        <v>9.5248369677560305</v>
      </c>
      <c r="EP573" s="40">
        <v>9.3948944680390394</v>
      </c>
      <c r="EQ573" s="40">
        <v>7.6565521522431901</v>
      </c>
      <c r="ER573" s="40">
        <v>0.48448262857020302</v>
      </c>
      <c r="ES573" s="40">
        <v>-6.8961697545761896E-2</v>
      </c>
      <c r="ET573" s="40">
        <v>-0.212881156718977</v>
      </c>
      <c r="EU573" s="40">
        <v>-0.20734279902456901</v>
      </c>
      <c r="EV573" s="40">
        <v>-3.8050007460622003E-2</v>
      </c>
      <c r="EW573" s="40">
        <v>71.175895016824498</v>
      </c>
      <c r="EX573" s="40">
        <v>69.812898475763205</v>
      </c>
      <c r="EY573" s="40">
        <v>68.260095733776893</v>
      </c>
      <c r="EZ573" s="40">
        <v>66.696462213330406</v>
      </c>
      <c r="FA573" s="40">
        <v>65.862391625864603</v>
      </c>
      <c r="FB573" s="40">
        <v>64.643261482391097</v>
      </c>
      <c r="FC573" s="40">
        <v>64.009947106645797</v>
      </c>
      <c r="FD573" s="40">
        <v>64.002531348252603</v>
      </c>
      <c r="FE573" s="40">
        <v>68.082940632345696</v>
      </c>
      <c r="FF573" s="40">
        <v>74.193153352743096</v>
      </c>
      <c r="FG573" s="40">
        <v>79.796818721715198</v>
      </c>
      <c r="FH573" s="40">
        <v>85.048914038901401</v>
      </c>
      <c r="FI573" s="40">
        <v>88.854063964424398</v>
      </c>
      <c r="FJ573" s="40">
        <v>91.701833050931896</v>
      </c>
      <c r="FK573" s="40">
        <v>93.789112010955805</v>
      </c>
      <c r="FL573" s="40">
        <v>95.620444404724694</v>
      </c>
      <c r="FM573" s="40">
        <v>96.149579159439597</v>
      </c>
      <c r="FN573" s="40">
        <v>95.623561980237298</v>
      </c>
      <c r="FO573" s="40">
        <v>93.742386964458603</v>
      </c>
      <c r="FP573" s="40">
        <v>89.559808208518206</v>
      </c>
      <c r="FQ573" s="40">
        <v>84.539171705952199</v>
      </c>
      <c r="FR573" s="40">
        <v>80.679637673942096</v>
      </c>
      <c r="FS573" s="40">
        <v>77.830724593692096</v>
      </c>
      <c r="FT573" s="40">
        <v>75.510926160032298</v>
      </c>
      <c r="FU573" s="40">
        <v>2.2848041045686698E-3</v>
      </c>
      <c r="FV573" s="40">
        <v>0</v>
      </c>
      <c r="FW573" s="40">
        <v>0</v>
      </c>
      <c r="FX573" s="41">
        <v>1</v>
      </c>
      <c r="FY573" s="22"/>
    </row>
    <row r="574" spans="1:181" x14ac:dyDescent="0.2">
      <c r="A574" t="s">
        <v>42</v>
      </c>
      <c r="B574" t="s">
        <v>58</v>
      </c>
      <c r="C574" t="s">
        <v>3</v>
      </c>
      <c r="D574" t="s">
        <v>1</v>
      </c>
      <c r="E574" t="s">
        <v>77</v>
      </c>
      <c r="F574" t="s">
        <v>77</v>
      </c>
      <c r="G574" s="35">
        <v>43721</v>
      </c>
      <c r="H574" s="40">
        <v>33271</v>
      </c>
      <c r="I574" s="40">
        <v>27.923581678964801</v>
      </c>
      <c r="J574" s="40">
        <v>24.783672566785501</v>
      </c>
      <c r="K574" s="40">
        <v>22.519925149532298</v>
      </c>
      <c r="L574" s="40">
        <v>21.151441310992499</v>
      </c>
      <c r="M574" s="40">
        <v>20.844357783111501</v>
      </c>
      <c r="N574" s="40">
        <v>21.930072891370401</v>
      </c>
      <c r="O574" s="40">
        <v>24.222357793000999</v>
      </c>
      <c r="P574" s="40">
        <v>25.849079708352399</v>
      </c>
      <c r="Q574" s="40">
        <v>25.548246654460399</v>
      </c>
      <c r="R574" s="40">
        <v>25.905282398674998</v>
      </c>
      <c r="S574" s="40">
        <v>27.574390978404999</v>
      </c>
      <c r="T574" s="40">
        <v>29.9247376390684</v>
      </c>
      <c r="U574" s="40">
        <v>34.486448876457402</v>
      </c>
      <c r="V574" s="40">
        <v>40.840199384586697</v>
      </c>
      <c r="W574" s="40">
        <v>46.858018055274002</v>
      </c>
      <c r="X574" s="40">
        <v>53.989697127665103</v>
      </c>
      <c r="Y574" s="40">
        <v>60.140790678140803</v>
      </c>
      <c r="Z574" s="40">
        <v>65.127127408398195</v>
      </c>
      <c r="AA574" s="40">
        <v>65.941807142836694</v>
      </c>
      <c r="AB574" s="40">
        <v>61.9799138001679</v>
      </c>
      <c r="AC574" s="40">
        <v>58.3569065873805</v>
      </c>
      <c r="AD574" s="40">
        <v>53.470871304026197</v>
      </c>
      <c r="AE574" s="40">
        <v>44.716896701991402</v>
      </c>
      <c r="AF574" s="40">
        <v>36.603352745764198</v>
      </c>
      <c r="AG574" s="40">
        <v>-0.164828770887432</v>
      </c>
      <c r="AH574" s="40">
        <v>-6.6940197656324404E-2</v>
      </c>
      <c r="AI574" s="40">
        <v>-4.8121428285297502E-2</v>
      </c>
      <c r="AJ574" s="40">
        <v>7.5156542306682894E-2</v>
      </c>
      <c r="AK574" s="40">
        <v>-1.19578936485595E-2</v>
      </c>
      <c r="AL574" s="40">
        <v>0.17652198006790301</v>
      </c>
      <c r="AM574" s="40">
        <v>0.189990801798394</v>
      </c>
      <c r="AN574" s="40">
        <v>-0.15968025555589199</v>
      </c>
      <c r="AO574" s="40">
        <v>-0.39505403056209398</v>
      </c>
      <c r="AP574" s="40">
        <v>-0.28457691216166803</v>
      </c>
      <c r="AQ574" s="40">
        <v>-0.27814739437908997</v>
      </c>
      <c r="AR574" s="40">
        <v>-0.27651187912535302</v>
      </c>
      <c r="AS574" s="40">
        <v>0.239406136071974</v>
      </c>
      <c r="AT574" s="40">
        <v>0.64960929435296999</v>
      </c>
      <c r="AU574" s="40">
        <v>3.8299938197225201</v>
      </c>
      <c r="AV574" s="40">
        <v>5.37357206626106</v>
      </c>
      <c r="AW574" s="40">
        <v>5.9850112952724999</v>
      </c>
      <c r="AX574" s="40">
        <v>5.97707432723002</v>
      </c>
      <c r="AY574" s="40">
        <v>5.6807792457816904</v>
      </c>
      <c r="AZ574" s="40">
        <v>1.42139125989948</v>
      </c>
      <c r="BA574" s="40">
        <v>0.39935652434291102</v>
      </c>
      <c r="BB574" s="40">
        <v>9.9807587491833692E-3</v>
      </c>
      <c r="BC574" s="40">
        <v>-0.114124592670884</v>
      </c>
      <c r="BD574" s="40">
        <v>-9.3694411100201699E-2</v>
      </c>
      <c r="BE574" s="40">
        <v>-0.13944560103994899</v>
      </c>
      <c r="BF574" s="40">
        <v>-4.0289770841709698E-2</v>
      </c>
      <c r="BG574" s="40">
        <v>-2.2946873365691001E-2</v>
      </c>
      <c r="BH574" s="40">
        <v>9.8689491727755194E-2</v>
      </c>
      <c r="BI574" s="40">
        <v>9.0769884856193896E-3</v>
      </c>
      <c r="BJ574" s="40">
        <v>0.196770210526301</v>
      </c>
      <c r="BK574" s="40">
        <v>0.21574725631463301</v>
      </c>
      <c r="BL574" s="40">
        <v>-0.13570988858225499</v>
      </c>
      <c r="BM574" s="40">
        <v>-0.37309853715384</v>
      </c>
      <c r="BN574" s="40">
        <v>-0.264974897369604</v>
      </c>
      <c r="BO574" s="40">
        <v>-0.261313378756243</v>
      </c>
      <c r="BP574" s="40">
        <v>-0.26581903335023199</v>
      </c>
      <c r="BQ574" s="40">
        <v>0.24983154295659599</v>
      </c>
      <c r="BR574" s="40">
        <v>0.68016677807313697</v>
      </c>
      <c r="BS574" s="40">
        <v>3.87233895219638</v>
      </c>
      <c r="BT574" s="40">
        <v>5.4277738655147596</v>
      </c>
      <c r="BU574" s="40">
        <v>6.0428698060597501</v>
      </c>
      <c r="BV574" s="40">
        <v>6.0334726329900397</v>
      </c>
      <c r="BW574" s="40">
        <v>5.7434818225854798</v>
      </c>
      <c r="BX574" s="40">
        <v>1.4688379408811501</v>
      </c>
      <c r="BY574" s="40">
        <v>0.44202839273496802</v>
      </c>
      <c r="BZ574" s="40">
        <v>5.6454948395855097E-2</v>
      </c>
      <c r="CA574" s="40">
        <v>-6.7384830279558702E-2</v>
      </c>
      <c r="CB574" s="40">
        <v>-5.8321784944191699E-2</v>
      </c>
      <c r="CC574" s="40">
        <v>-0.121865294927572</v>
      </c>
      <c r="CD574" s="40">
        <v>-2.18317664143041E-2</v>
      </c>
      <c r="CE574" s="40">
        <v>-5.5110533168637203E-3</v>
      </c>
      <c r="CF574" s="40">
        <v>0.114988340809071</v>
      </c>
      <c r="CG574" s="40">
        <v>2.3645683773820699E-2</v>
      </c>
      <c r="CH574" s="40">
        <v>0.21079407326020999</v>
      </c>
      <c r="CI574" s="40">
        <v>0.23358609825146401</v>
      </c>
      <c r="CJ574" s="40">
        <v>-0.119108085436524</v>
      </c>
      <c r="CK574" s="40">
        <v>-0.35789222930164399</v>
      </c>
      <c r="CL574" s="40">
        <v>-0.25139860163765099</v>
      </c>
      <c r="CM574" s="40">
        <v>-0.249654190816817</v>
      </c>
      <c r="CN574" s="40">
        <v>-0.25841320093967901</v>
      </c>
      <c r="CO574" s="40">
        <v>0.25705214800628101</v>
      </c>
      <c r="CP574" s="40">
        <v>0.701330798211377</v>
      </c>
      <c r="CQ574" s="40">
        <v>3.90166706195307</v>
      </c>
      <c r="CR574" s="40">
        <v>5.46531386656455</v>
      </c>
      <c r="CS574" s="40">
        <v>6.0829424343783502</v>
      </c>
      <c r="CT574" s="40">
        <v>6.0725339277549697</v>
      </c>
      <c r="CU574" s="40">
        <v>5.7869094362707996</v>
      </c>
      <c r="CV574" s="40">
        <v>1.5016993675936601</v>
      </c>
      <c r="CW574" s="40">
        <v>0.47158279879327197</v>
      </c>
      <c r="CX574" s="40">
        <v>8.86428305722088E-2</v>
      </c>
      <c r="CY574" s="40">
        <v>-3.5013013229264402E-2</v>
      </c>
      <c r="CZ574" s="40">
        <v>-3.3822811823110102E-2</v>
      </c>
      <c r="DA574" s="40">
        <v>-0.104284988815195</v>
      </c>
      <c r="DB574" s="40">
        <v>-3.3737619868985198E-3</v>
      </c>
      <c r="DC574" s="40">
        <v>1.19247667319635E-2</v>
      </c>
      <c r="DD574" s="40">
        <v>0.13128718989038801</v>
      </c>
      <c r="DE574" s="40">
        <v>3.8214379062021901E-2</v>
      </c>
      <c r="DF574" s="40">
        <v>0.22481793599411901</v>
      </c>
      <c r="DG574" s="40">
        <v>0.25142494018829598</v>
      </c>
      <c r="DH574" s="40">
        <v>-0.102506282290794</v>
      </c>
      <c r="DI574" s="40">
        <v>-0.34268592144944898</v>
      </c>
      <c r="DJ574" s="40">
        <v>-0.237822305905697</v>
      </c>
      <c r="DK574" s="40">
        <v>-0.23799500287739001</v>
      </c>
      <c r="DL574" s="40">
        <v>-0.25100736852912597</v>
      </c>
      <c r="DM574" s="40">
        <v>0.26427275305596498</v>
      </c>
      <c r="DN574" s="40">
        <v>0.72249481834961704</v>
      </c>
      <c r="DO574" s="40">
        <v>3.9309951717097502</v>
      </c>
      <c r="DP574" s="40">
        <v>5.5028538676143501</v>
      </c>
      <c r="DQ574" s="40">
        <v>6.1230150626969504</v>
      </c>
      <c r="DR574" s="40">
        <v>6.11159522251989</v>
      </c>
      <c r="DS574" s="40">
        <v>5.83033704995613</v>
      </c>
      <c r="DT574" s="40">
        <v>1.5345607943061701</v>
      </c>
      <c r="DU574" s="40">
        <v>0.50113720485157698</v>
      </c>
      <c r="DV574" s="40">
        <v>0.120830712748563</v>
      </c>
      <c r="DW574" s="40">
        <v>-2.64119617897019E-3</v>
      </c>
      <c r="DX574" s="40">
        <v>-9.3238387020285508E-3</v>
      </c>
      <c r="DY574" s="40">
        <v>-7.8901818967711507E-2</v>
      </c>
      <c r="DZ574" s="40">
        <v>2.32766648277161E-2</v>
      </c>
      <c r="EA574" s="40">
        <v>3.7099321651569997E-2</v>
      </c>
      <c r="EB574" s="40">
        <v>0.15482013931145999</v>
      </c>
      <c r="EC574" s="40">
        <v>5.9249261196200803E-2</v>
      </c>
      <c r="ED574" s="40">
        <v>0.245066166452517</v>
      </c>
      <c r="EE574" s="40">
        <v>0.27718139470453501</v>
      </c>
      <c r="EF574" s="40">
        <v>-7.8535915317156701E-2</v>
      </c>
      <c r="EG574" s="40">
        <v>-0.320730428041195</v>
      </c>
      <c r="EH574" s="40">
        <v>-0.218220291113633</v>
      </c>
      <c r="EI574" s="40">
        <v>-0.221160987254543</v>
      </c>
      <c r="EJ574" s="40">
        <v>-0.240314522754004</v>
      </c>
      <c r="EK574" s="40">
        <v>0.27469815994058699</v>
      </c>
      <c r="EL574" s="40">
        <v>0.75305230206978402</v>
      </c>
      <c r="EM574" s="40">
        <v>3.9733403041836102</v>
      </c>
      <c r="EN574" s="40">
        <v>5.5570556668680497</v>
      </c>
      <c r="EO574" s="40">
        <v>6.1808735734841997</v>
      </c>
      <c r="EP574" s="40">
        <v>6.1679935282799203</v>
      </c>
      <c r="EQ574" s="40">
        <v>5.8930396267599203</v>
      </c>
      <c r="ER574" s="40">
        <v>1.5820074752878499</v>
      </c>
      <c r="ES574" s="40">
        <v>0.54380907324363303</v>
      </c>
      <c r="ET574" s="40">
        <v>0.16730490239523399</v>
      </c>
      <c r="EU574" s="40">
        <v>4.4098566212354702E-2</v>
      </c>
      <c r="EV574" s="40">
        <v>2.6048787453981499E-2</v>
      </c>
      <c r="EW574" s="40">
        <v>71.101187804705106</v>
      </c>
      <c r="EX574" s="40">
        <v>69.715856746480796</v>
      </c>
      <c r="EY574" s="40">
        <v>68.176305954543196</v>
      </c>
      <c r="EZ574" s="40">
        <v>66.610443405956204</v>
      </c>
      <c r="FA574" s="40">
        <v>65.801300908236001</v>
      </c>
      <c r="FB574" s="40">
        <v>64.572821644236399</v>
      </c>
      <c r="FC574" s="40">
        <v>63.926825315323001</v>
      </c>
      <c r="FD574" s="40">
        <v>63.9357777984074</v>
      </c>
      <c r="FE574" s="40">
        <v>68.063089519840702</v>
      </c>
      <c r="FF574" s="40">
        <v>74.236230092701803</v>
      </c>
      <c r="FG574" s="40">
        <v>79.840611374520094</v>
      </c>
      <c r="FH574" s="40">
        <v>85.114833388877003</v>
      </c>
      <c r="FI574" s="40">
        <v>88.937944357570203</v>
      </c>
      <c r="FJ574" s="40">
        <v>91.6762931087232</v>
      </c>
      <c r="FK574" s="40">
        <v>93.696292385742794</v>
      </c>
      <c r="FL574" s="40">
        <v>95.506544692770404</v>
      </c>
      <c r="FM574" s="40">
        <v>96.0069869030186</v>
      </c>
      <c r="FN574" s="40">
        <v>95.4473861233664</v>
      </c>
      <c r="FO574" s="40">
        <v>93.553526671779295</v>
      </c>
      <c r="FP574" s="40">
        <v>89.383155858975798</v>
      </c>
      <c r="FQ574" s="40">
        <v>84.407057494770399</v>
      </c>
      <c r="FR574" s="40">
        <v>80.574994408617897</v>
      </c>
      <c r="FS574" s="40">
        <v>77.729698216911899</v>
      </c>
      <c r="FT574" s="40">
        <v>75.373450747773504</v>
      </c>
      <c r="FU574" s="40">
        <v>2.1682524539491598E-3</v>
      </c>
      <c r="FV574" s="40">
        <v>0</v>
      </c>
      <c r="FW574" s="40">
        <v>0</v>
      </c>
      <c r="FX574" s="41">
        <v>1</v>
      </c>
      <c r="FY574" s="22"/>
    </row>
    <row r="575" spans="1:181" x14ac:dyDescent="0.2">
      <c r="A575" t="s">
        <v>42</v>
      </c>
      <c r="B575" t="s">
        <v>58</v>
      </c>
      <c r="C575" t="s">
        <v>3</v>
      </c>
      <c r="D575" t="s">
        <v>1</v>
      </c>
      <c r="E575" t="s">
        <v>77</v>
      </c>
      <c r="F575" t="s">
        <v>78</v>
      </c>
      <c r="G575" s="35">
        <v>43721</v>
      </c>
      <c r="H575" s="40">
        <v>7806</v>
      </c>
      <c r="I575" s="40">
        <v>5.69070040534372</v>
      </c>
      <c r="J575" s="40">
        <v>5.0533249521960899</v>
      </c>
      <c r="K575" s="40">
        <v>4.6199825436698898</v>
      </c>
      <c r="L575" s="40">
        <v>4.3744217388628197</v>
      </c>
      <c r="M575" s="40">
        <v>4.3488491354749996</v>
      </c>
      <c r="N575" s="40">
        <v>4.6317083826308796</v>
      </c>
      <c r="O575" s="40">
        <v>5.2183340195412304</v>
      </c>
      <c r="P575" s="40">
        <v>5.6793835739769198</v>
      </c>
      <c r="Q575" s="40">
        <v>5.7391411365278797</v>
      </c>
      <c r="R575" s="40">
        <v>5.9260455279995998</v>
      </c>
      <c r="S575" s="40">
        <v>6.1517028174074602</v>
      </c>
      <c r="T575" s="40">
        <v>6.5098879672715801</v>
      </c>
      <c r="U575" s="40">
        <v>7.4808972105704603</v>
      </c>
      <c r="V575" s="40">
        <v>9.0264833377099905</v>
      </c>
      <c r="W575" s="40">
        <v>10.5471793156503</v>
      </c>
      <c r="X575" s="40">
        <v>12.476212694140999</v>
      </c>
      <c r="Y575" s="40">
        <v>14.155776142075901</v>
      </c>
      <c r="Z575" s="40">
        <v>15.370212782303801</v>
      </c>
      <c r="AA575" s="40">
        <v>15.434006814660901</v>
      </c>
      <c r="AB575" s="40">
        <v>14.489568362882499</v>
      </c>
      <c r="AC575" s="40">
        <v>13.359041176742799</v>
      </c>
      <c r="AD575" s="40">
        <v>11.913110098364101</v>
      </c>
      <c r="AE575" s="40">
        <v>9.6666706664655706</v>
      </c>
      <c r="AF575" s="40">
        <v>7.7860802488430698</v>
      </c>
      <c r="AG575" s="40">
        <v>-2.06645904594168E-2</v>
      </c>
      <c r="AH575" s="40">
        <v>-4.52822461032149E-2</v>
      </c>
      <c r="AI575" s="40">
        <v>-2.20887861247057E-2</v>
      </c>
      <c r="AJ575" s="40">
        <v>-2.76604587182534E-2</v>
      </c>
      <c r="AK575" s="40">
        <v>-4.9744960276778202E-2</v>
      </c>
      <c r="AL575" s="40">
        <v>-4.3440320390936503E-2</v>
      </c>
      <c r="AM575" s="40">
        <v>-6.98701679585516E-3</v>
      </c>
      <c r="AN575" s="40">
        <v>-1.1443827676099701E-2</v>
      </c>
      <c r="AO575" s="40">
        <v>-2.1029160759565999E-2</v>
      </c>
      <c r="AP575" s="40">
        <v>-0.10304095323738301</v>
      </c>
      <c r="AQ575" s="40">
        <v>-0.107349319919486</v>
      </c>
      <c r="AR575" s="40">
        <v>-0.11190388951932501</v>
      </c>
      <c r="AS575" s="40">
        <v>9.9168147628316994E-2</v>
      </c>
      <c r="AT575" s="40">
        <v>0.19916302706400801</v>
      </c>
      <c r="AU575" s="40">
        <v>1.9014946292826</v>
      </c>
      <c r="AV575" s="40">
        <v>2.6638425424161301</v>
      </c>
      <c r="AW575" s="40">
        <v>3.2688775416772202</v>
      </c>
      <c r="AX575" s="40">
        <v>3.1384257982896302</v>
      </c>
      <c r="AY575" s="40">
        <v>1.6797266246482601</v>
      </c>
      <c r="AZ575" s="40">
        <v>-1.16832214174926</v>
      </c>
      <c r="BA575" s="40">
        <v>-0.62500429408522096</v>
      </c>
      <c r="BB575" s="40">
        <v>-0.37159856518978102</v>
      </c>
      <c r="BC575" s="40">
        <v>-0.240425099234545</v>
      </c>
      <c r="BD575" s="40">
        <v>-3.4663285606212201E-2</v>
      </c>
      <c r="BE575" s="40">
        <v>-1.1685572944758299E-2</v>
      </c>
      <c r="BF575" s="40">
        <v>-3.7774481705351602E-2</v>
      </c>
      <c r="BG575" s="40">
        <v>-1.6413648941459601E-2</v>
      </c>
      <c r="BH575" s="40">
        <v>-2.19555149398004E-2</v>
      </c>
      <c r="BI575" s="40">
        <v>-4.3613511049066002E-2</v>
      </c>
      <c r="BJ575" s="40">
        <v>-3.8830265049200202E-2</v>
      </c>
      <c r="BK575" s="40">
        <v>-4.3296435635792698E-4</v>
      </c>
      <c r="BL575" s="40">
        <v>-3.4004050790765899E-3</v>
      </c>
      <c r="BM575" s="40">
        <v>-1.44160123084485E-2</v>
      </c>
      <c r="BN575" s="40">
        <v>-9.5884672850896094E-2</v>
      </c>
      <c r="BO575" s="40">
        <v>-9.9670050504730295E-2</v>
      </c>
      <c r="BP575" s="40">
        <v>-0.106983357387554</v>
      </c>
      <c r="BQ575" s="40">
        <v>0.10416914404618401</v>
      </c>
      <c r="BR575" s="40">
        <v>0.21149804757184301</v>
      </c>
      <c r="BS575" s="40">
        <v>1.91856549759021</v>
      </c>
      <c r="BT575" s="40">
        <v>2.68911779513921</v>
      </c>
      <c r="BU575" s="40">
        <v>3.29694225065432</v>
      </c>
      <c r="BV575" s="40">
        <v>3.16919093314345</v>
      </c>
      <c r="BW575" s="40">
        <v>1.7090195972787601</v>
      </c>
      <c r="BX575" s="40">
        <v>-1.14180515734203</v>
      </c>
      <c r="BY575" s="40">
        <v>-0.60209240224531901</v>
      </c>
      <c r="BZ575" s="40">
        <v>-0.35094247013887903</v>
      </c>
      <c r="CA575" s="40">
        <v>-0.222598873559882</v>
      </c>
      <c r="CB575" s="40">
        <v>-2.29933127640168E-2</v>
      </c>
      <c r="CC575" s="40">
        <v>-5.4667327666177799E-3</v>
      </c>
      <c r="CD575" s="40">
        <v>-3.2574626954069097E-2</v>
      </c>
      <c r="CE575" s="40">
        <v>-1.24830662163436E-2</v>
      </c>
      <c r="CF575" s="40">
        <v>-1.8004288257643102E-2</v>
      </c>
      <c r="CG575" s="40">
        <v>-3.9366887992002497E-2</v>
      </c>
      <c r="CH575" s="40">
        <v>-3.56373547629871E-2</v>
      </c>
      <c r="CI575" s="40">
        <v>4.1063523978243296E-3</v>
      </c>
      <c r="CJ575" s="40">
        <v>2.1704449091844401E-3</v>
      </c>
      <c r="CK575" s="40">
        <v>-9.8357658366404095E-3</v>
      </c>
      <c r="CL575" s="40">
        <v>-9.0928254855177804E-2</v>
      </c>
      <c r="CM575" s="40">
        <v>-9.4351411901198806E-2</v>
      </c>
      <c r="CN575" s="40">
        <v>-0.10357541182235799</v>
      </c>
      <c r="CO575" s="40">
        <v>0.107632818930813</v>
      </c>
      <c r="CP575" s="40">
        <v>0.220041245199767</v>
      </c>
      <c r="CQ575" s="40">
        <v>1.9303887289775901</v>
      </c>
      <c r="CR575" s="40">
        <v>2.7066233581799701</v>
      </c>
      <c r="CS575" s="40">
        <v>3.3163797825991801</v>
      </c>
      <c r="CT575" s="40">
        <v>3.1904987718242901</v>
      </c>
      <c r="CU575" s="40">
        <v>1.7293078208883499</v>
      </c>
      <c r="CV575" s="40">
        <v>-1.1234395747194801</v>
      </c>
      <c r="CW575" s="40">
        <v>-0.58622369575281197</v>
      </c>
      <c r="CX575" s="40">
        <v>-0.33663612163066797</v>
      </c>
      <c r="CY575" s="40">
        <v>-0.21025248396110699</v>
      </c>
      <c r="CZ575" s="40">
        <v>-1.49107251234009E-2</v>
      </c>
      <c r="DA575" s="40">
        <v>7.52107411522751E-4</v>
      </c>
      <c r="DB575" s="40">
        <v>-2.7374772202786599E-2</v>
      </c>
      <c r="DC575" s="40">
        <v>-8.5524834912276398E-3</v>
      </c>
      <c r="DD575" s="40">
        <v>-1.4053061575485699E-2</v>
      </c>
      <c r="DE575" s="40">
        <v>-3.5120264934938999E-2</v>
      </c>
      <c r="DF575" s="40">
        <v>-3.2444444476773901E-2</v>
      </c>
      <c r="DG575" s="40">
        <v>8.6456691520065895E-3</v>
      </c>
      <c r="DH575" s="40">
        <v>7.7412948974454601E-3</v>
      </c>
      <c r="DI575" s="40">
        <v>-5.2555193648323503E-3</v>
      </c>
      <c r="DJ575" s="40">
        <v>-8.5971836859459499E-2</v>
      </c>
      <c r="DK575" s="40">
        <v>-8.9032773297667303E-2</v>
      </c>
      <c r="DL575" s="40">
        <v>-0.100167466257163</v>
      </c>
      <c r="DM575" s="40">
        <v>0.111096493815442</v>
      </c>
      <c r="DN575" s="40">
        <v>0.22858444282769</v>
      </c>
      <c r="DO575" s="40">
        <v>1.9422119603649599</v>
      </c>
      <c r="DP575" s="40">
        <v>2.72412892122074</v>
      </c>
      <c r="DQ575" s="40">
        <v>3.3358173145440402</v>
      </c>
      <c r="DR575" s="40">
        <v>3.2118066105051399</v>
      </c>
      <c r="DS575" s="40">
        <v>1.7495960444979299</v>
      </c>
      <c r="DT575" s="40">
        <v>-1.1050739920969299</v>
      </c>
      <c r="DU575" s="40">
        <v>-0.57035498926030503</v>
      </c>
      <c r="DV575" s="40">
        <v>-0.32232977312245598</v>
      </c>
      <c r="DW575" s="40">
        <v>-0.197906094362332</v>
      </c>
      <c r="DX575" s="40">
        <v>-6.8281374827849099E-3</v>
      </c>
      <c r="DY575" s="40">
        <v>9.7311249261812695E-3</v>
      </c>
      <c r="DZ575" s="40">
        <v>-1.9867007804923301E-2</v>
      </c>
      <c r="EA575" s="40">
        <v>-2.87734630798148E-3</v>
      </c>
      <c r="EB575" s="40">
        <v>-8.3481177970327006E-3</v>
      </c>
      <c r="EC575" s="40">
        <v>-2.8988815707226698E-2</v>
      </c>
      <c r="ED575" s="40">
        <v>-2.78343891350376E-2</v>
      </c>
      <c r="EE575" s="40">
        <v>1.51997215915038E-2</v>
      </c>
      <c r="EF575" s="40">
        <v>1.5784717494468602E-2</v>
      </c>
      <c r="EG575" s="40">
        <v>1.3576290862851799E-3</v>
      </c>
      <c r="EH575" s="40">
        <v>-7.88155564729726E-2</v>
      </c>
      <c r="EI575" s="40">
        <v>-8.1353503882911501E-2</v>
      </c>
      <c r="EJ575" s="40">
        <v>-9.5246934125390995E-2</v>
      </c>
      <c r="EK575" s="40">
        <v>0.116097490233308</v>
      </c>
      <c r="EL575" s="40">
        <v>0.240919463335526</v>
      </c>
      <c r="EM575" s="40">
        <v>1.9592828286725701</v>
      </c>
      <c r="EN575" s="40">
        <v>2.74940417394382</v>
      </c>
      <c r="EO575" s="40">
        <v>3.36388202352114</v>
      </c>
      <c r="EP575" s="40">
        <v>3.24257174535895</v>
      </c>
      <c r="EQ575" s="40">
        <v>1.77888901712843</v>
      </c>
      <c r="ER575" s="40">
        <v>-1.0785570076897</v>
      </c>
      <c r="ES575" s="40">
        <v>-0.54744309742040198</v>
      </c>
      <c r="ET575" s="40">
        <v>-0.30167367807155399</v>
      </c>
      <c r="EU575" s="40">
        <v>-0.18007986868766901</v>
      </c>
      <c r="EV575" s="40">
        <v>4.8418353594104398E-3</v>
      </c>
      <c r="EW575" s="40">
        <v>71.453720725962995</v>
      </c>
      <c r="EX575" s="40">
        <v>70.169131930721605</v>
      </c>
      <c r="EY575" s="40">
        <v>68.519080882982493</v>
      </c>
      <c r="EZ575" s="40">
        <v>66.960471641896305</v>
      </c>
      <c r="FA575" s="40">
        <v>66.060833269434099</v>
      </c>
      <c r="FB575" s="40">
        <v>64.826580715768401</v>
      </c>
      <c r="FC575" s="40">
        <v>64.190964863007807</v>
      </c>
      <c r="FD575" s="40">
        <v>64.091350958330807</v>
      </c>
      <c r="FE575" s="40">
        <v>67.960395771090205</v>
      </c>
      <c r="FF575" s="40">
        <v>73.854911461559595</v>
      </c>
      <c r="FG575" s="40">
        <v>79.613848675211699</v>
      </c>
      <c r="FH575" s="40">
        <v>84.854814880815297</v>
      </c>
      <c r="FI575" s="40">
        <v>88.614395137170405</v>
      </c>
      <c r="FJ575" s="40">
        <v>91.986159693448997</v>
      </c>
      <c r="FK575" s="40">
        <v>94.384877319939605</v>
      </c>
      <c r="FL575" s="40">
        <v>96.299363830131298</v>
      </c>
      <c r="FM575" s="40">
        <v>96.955098341046593</v>
      </c>
      <c r="FN575" s="40">
        <v>96.619865901890293</v>
      </c>
      <c r="FO575" s="40">
        <v>94.924517038046702</v>
      </c>
      <c r="FP575" s="40">
        <v>90.6436391844356</v>
      </c>
      <c r="FQ575" s="40">
        <v>85.388491883358</v>
      </c>
      <c r="FR575" s="40">
        <v>81.388855719591405</v>
      </c>
      <c r="FS575" s="40">
        <v>78.477554384694201</v>
      </c>
      <c r="FT575" s="40">
        <v>76.231721695310199</v>
      </c>
      <c r="FU575" s="40">
        <v>4.4149525847252003E-3</v>
      </c>
      <c r="FV575" s="40">
        <v>0</v>
      </c>
      <c r="FW575" s="40">
        <v>0</v>
      </c>
      <c r="FX575" s="41">
        <v>1</v>
      </c>
      <c r="FY575" s="22"/>
    </row>
    <row r="576" spans="1:181" x14ac:dyDescent="0.2">
      <c r="A576" t="s">
        <v>42</v>
      </c>
      <c r="B576" t="s">
        <v>58</v>
      </c>
      <c r="C576" t="s">
        <v>3</v>
      </c>
      <c r="D576" t="s">
        <v>1</v>
      </c>
      <c r="E576" t="s">
        <v>78</v>
      </c>
      <c r="F576" t="s">
        <v>1</v>
      </c>
      <c r="G576" s="35">
        <v>43721</v>
      </c>
      <c r="H576" s="40">
        <v>25391</v>
      </c>
      <c r="I576" s="40">
        <v>21.3296761282846</v>
      </c>
      <c r="J576" s="40">
        <v>18.617002508836201</v>
      </c>
      <c r="K576" s="40">
        <v>16.373577346241401</v>
      </c>
      <c r="L576" s="40">
        <v>14.926120136884901</v>
      </c>
      <c r="M576" s="40">
        <v>14.473818334507</v>
      </c>
      <c r="N576" s="40">
        <v>14.284675458130099</v>
      </c>
      <c r="O576" s="40">
        <v>15.107458478787899</v>
      </c>
      <c r="P576" s="40">
        <v>16.0087127446869</v>
      </c>
      <c r="Q576" s="40">
        <v>16.252371916755902</v>
      </c>
      <c r="R576" s="40">
        <v>17.6180130382111</v>
      </c>
      <c r="S576" s="40">
        <v>19.968746054567699</v>
      </c>
      <c r="T576" s="40">
        <v>22.730937990559099</v>
      </c>
      <c r="U576" s="40">
        <v>27.199335576420101</v>
      </c>
      <c r="V576" s="40">
        <v>33.2705172208383</v>
      </c>
      <c r="W576" s="40">
        <v>38.669022234664403</v>
      </c>
      <c r="X576" s="40">
        <v>44.276033978040303</v>
      </c>
      <c r="Y576" s="40">
        <v>48.712178722606502</v>
      </c>
      <c r="Z576" s="40">
        <v>51.384147128076897</v>
      </c>
      <c r="AA576" s="40">
        <v>50.935900536568901</v>
      </c>
      <c r="AB576" s="40">
        <v>47.796806970073298</v>
      </c>
      <c r="AC576" s="40">
        <v>44.885468886777801</v>
      </c>
      <c r="AD576" s="40">
        <v>41.321088805910598</v>
      </c>
      <c r="AE576" s="40">
        <v>34.799575197430798</v>
      </c>
      <c r="AF576" s="40">
        <v>28.584009210630501</v>
      </c>
      <c r="AG576" s="40">
        <v>0.237817438147816</v>
      </c>
      <c r="AH576" s="40">
        <v>0.26318547731513597</v>
      </c>
      <c r="AI576" s="40">
        <v>0.23195421830103699</v>
      </c>
      <c r="AJ576" s="40">
        <v>0.279119332792167</v>
      </c>
      <c r="AK576" s="40">
        <v>0.14381028732200499</v>
      </c>
      <c r="AL576" s="40">
        <v>0.21393810769821001</v>
      </c>
      <c r="AM576" s="40">
        <v>0.109188186300601</v>
      </c>
      <c r="AN576" s="40">
        <v>5.0158247286909902E-2</v>
      </c>
      <c r="AO576" s="40">
        <v>-0.146752428878406</v>
      </c>
      <c r="AP576" s="40">
        <v>-3.3705392620103497E-2</v>
      </c>
      <c r="AQ576" s="40">
        <v>0.110770731071273</v>
      </c>
      <c r="AR576" s="40">
        <v>-1.35962506057364E-3</v>
      </c>
      <c r="AS576" s="40">
        <v>-2.78776651482113E-2</v>
      </c>
      <c r="AT576" s="40">
        <v>0.16216698275774599</v>
      </c>
      <c r="AU576" s="40">
        <v>2.0799790018249502</v>
      </c>
      <c r="AV576" s="40">
        <v>2.7207953747628801</v>
      </c>
      <c r="AW576" s="40">
        <v>2.9362547639307199</v>
      </c>
      <c r="AX576" s="40">
        <v>2.8232719421665902</v>
      </c>
      <c r="AY576" s="40">
        <v>1.3400247054493599</v>
      </c>
      <c r="AZ576" s="40">
        <v>-0.89473630707465202</v>
      </c>
      <c r="BA576" s="40">
        <v>-0.69927190883044799</v>
      </c>
      <c r="BB576" s="40">
        <v>-5.1067798489745797E-2</v>
      </c>
      <c r="BC576" s="40">
        <v>-6.6569737094900799E-2</v>
      </c>
      <c r="BD576" s="40">
        <v>-2.5007696273395701E-2</v>
      </c>
      <c r="BE576" s="40">
        <v>0.26915948862800998</v>
      </c>
      <c r="BF576" s="40">
        <v>0.29142725984770901</v>
      </c>
      <c r="BG576" s="40">
        <v>0.25541014134220502</v>
      </c>
      <c r="BH576" s="40">
        <v>0.30443557755473799</v>
      </c>
      <c r="BI576" s="40">
        <v>0.16319042642321899</v>
      </c>
      <c r="BJ576" s="40">
        <v>0.23464424603537301</v>
      </c>
      <c r="BK576" s="40">
        <v>0.12999623745762401</v>
      </c>
      <c r="BL576" s="40">
        <v>7.1048489182678101E-2</v>
      </c>
      <c r="BM576" s="40">
        <v>-0.130221699456676</v>
      </c>
      <c r="BN576" s="40">
        <v>-1.8549392321396501E-2</v>
      </c>
      <c r="BO576" s="40">
        <v>0.12637113389877999</v>
      </c>
      <c r="BP576" s="40">
        <v>9.4858088298937007E-3</v>
      </c>
      <c r="BQ576" s="40">
        <v>-1.7085997231429999E-2</v>
      </c>
      <c r="BR576" s="40">
        <v>0.18956055828965199</v>
      </c>
      <c r="BS576" s="40">
        <v>2.1190198716603299</v>
      </c>
      <c r="BT576" s="40">
        <v>2.7575377927573101</v>
      </c>
      <c r="BU576" s="40">
        <v>2.9735481959944798</v>
      </c>
      <c r="BV576" s="40">
        <v>2.8663284962279101</v>
      </c>
      <c r="BW576" s="40">
        <v>1.3878347113121901</v>
      </c>
      <c r="BX576" s="40">
        <v>-0.85483235031776295</v>
      </c>
      <c r="BY576" s="40">
        <v>-0.66038708479591302</v>
      </c>
      <c r="BZ576" s="40">
        <v>-2.6053757830433802E-3</v>
      </c>
      <c r="CA576" s="40">
        <v>-1.9208150701395699E-2</v>
      </c>
      <c r="CB576" s="40">
        <v>8.1556680017245194E-3</v>
      </c>
      <c r="CC576" s="40">
        <v>0.29086689731424298</v>
      </c>
      <c r="CD576" s="40">
        <v>0.31098743239767301</v>
      </c>
      <c r="CE576" s="40">
        <v>0.27165564218744198</v>
      </c>
      <c r="CF576" s="40">
        <v>0.321969531557177</v>
      </c>
      <c r="CG576" s="40">
        <v>0.17661305172758199</v>
      </c>
      <c r="CH576" s="40">
        <v>0.248985254371204</v>
      </c>
      <c r="CI576" s="40">
        <v>0.14440783030203599</v>
      </c>
      <c r="CJ576" s="40">
        <v>8.5517007082369298E-2</v>
      </c>
      <c r="CK576" s="40">
        <v>-0.118772566616251</v>
      </c>
      <c r="CL576" s="40">
        <v>-8.0523926837815594E-3</v>
      </c>
      <c r="CM576" s="40">
        <v>0.137175925374073</v>
      </c>
      <c r="CN576" s="40">
        <v>1.6997323304311199E-2</v>
      </c>
      <c r="CO576" s="40">
        <v>-9.6117209066018602E-3</v>
      </c>
      <c r="CP576" s="40">
        <v>0.20853326525482199</v>
      </c>
      <c r="CQ576" s="40">
        <v>2.1460594591792899</v>
      </c>
      <c r="CR576" s="40">
        <v>2.7829854795329201</v>
      </c>
      <c r="CS576" s="40">
        <v>2.9993775134359799</v>
      </c>
      <c r="CT576" s="40">
        <v>2.89614933440888</v>
      </c>
      <c r="CU576" s="40">
        <v>1.4209477757305999</v>
      </c>
      <c r="CV576" s="40">
        <v>-0.82719499142616804</v>
      </c>
      <c r="CW576" s="40">
        <v>-0.63345557412326803</v>
      </c>
      <c r="CX576" s="40">
        <v>3.0959550553992798E-2</v>
      </c>
      <c r="CY576" s="40">
        <v>1.3594339758564699E-2</v>
      </c>
      <c r="CZ576" s="40">
        <v>3.1124513074110099E-2</v>
      </c>
      <c r="DA576" s="40">
        <v>0.31257430600047698</v>
      </c>
      <c r="DB576" s="40">
        <v>0.33054760494763802</v>
      </c>
      <c r="DC576" s="40">
        <v>0.28790114303268</v>
      </c>
      <c r="DD576" s="40">
        <v>0.33950348555961501</v>
      </c>
      <c r="DE576" s="40">
        <v>0.19003567703194499</v>
      </c>
      <c r="DF576" s="40">
        <v>0.26332626270703402</v>
      </c>
      <c r="DG576" s="40">
        <v>0.15881942314644701</v>
      </c>
      <c r="DH576" s="40">
        <v>9.9985524982060495E-2</v>
      </c>
      <c r="DI576" s="40">
        <v>-0.107323433775827</v>
      </c>
      <c r="DJ576" s="40">
        <v>2.44460695383342E-3</v>
      </c>
      <c r="DK576" s="40">
        <v>0.14798071684936501</v>
      </c>
      <c r="DL576" s="40">
        <v>2.4508837778728601E-2</v>
      </c>
      <c r="DM576" s="40">
        <v>-2.13744458177369E-3</v>
      </c>
      <c r="DN576" s="40">
        <v>0.227505972219992</v>
      </c>
      <c r="DO576" s="40">
        <v>2.1730990466982401</v>
      </c>
      <c r="DP576" s="40">
        <v>2.80843316630853</v>
      </c>
      <c r="DQ576" s="40">
        <v>3.02520683087748</v>
      </c>
      <c r="DR576" s="40">
        <v>2.9259701725898601</v>
      </c>
      <c r="DS576" s="40">
        <v>1.45406084014902</v>
      </c>
      <c r="DT576" s="40">
        <v>-0.79955763253457401</v>
      </c>
      <c r="DU576" s="40">
        <v>-0.60652406345062404</v>
      </c>
      <c r="DV576" s="40">
        <v>6.4524476891028998E-2</v>
      </c>
      <c r="DW576" s="40">
        <v>4.6396830218525101E-2</v>
      </c>
      <c r="DX576" s="40">
        <v>5.4093358146495601E-2</v>
      </c>
      <c r="DY576" s="40">
        <v>0.34391635648067098</v>
      </c>
      <c r="DZ576" s="40">
        <v>0.358789387480211</v>
      </c>
      <c r="EA576" s="40">
        <v>0.311357066073848</v>
      </c>
      <c r="EB576" s="40">
        <v>0.36481973032218601</v>
      </c>
      <c r="EC576" s="40">
        <v>0.20941581613315899</v>
      </c>
      <c r="ED576" s="40">
        <v>0.28403240104419702</v>
      </c>
      <c r="EE576" s="40">
        <v>0.17962747430347101</v>
      </c>
      <c r="EF576" s="40">
        <v>0.120875766877829</v>
      </c>
      <c r="EG576" s="40">
        <v>-9.0792704354096407E-2</v>
      </c>
      <c r="EH576" s="40">
        <v>1.7600607252540399E-2</v>
      </c>
      <c r="EI576" s="40">
        <v>0.163581119676873</v>
      </c>
      <c r="EJ576" s="40">
        <v>3.53542716691959E-2</v>
      </c>
      <c r="EK576" s="40">
        <v>8.6542233350075902E-3</v>
      </c>
      <c r="EL576" s="40">
        <v>0.25489954775189899</v>
      </c>
      <c r="EM576" s="40">
        <v>2.21213991653363</v>
      </c>
      <c r="EN576" s="40">
        <v>2.8451755843029498</v>
      </c>
      <c r="EO576" s="40">
        <v>3.0625002629412399</v>
      </c>
      <c r="EP576" s="40">
        <v>2.9690267266511801</v>
      </c>
      <c r="EQ576" s="40">
        <v>1.5018708460118499</v>
      </c>
      <c r="ER576" s="40">
        <v>-0.75965367577768395</v>
      </c>
      <c r="ES576" s="40">
        <v>-0.56763923941608896</v>
      </c>
      <c r="ET576" s="40">
        <v>0.11298689959773101</v>
      </c>
      <c r="EU576" s="40">
        <v>9.3758416612030201E-2</v>
      </c>
      <c r="EV576" s="40">
        <v>8.7256722421615904E-2</v>
      </c>
      <c r="EW576" s="40">
        <v>73.751165703060295</v>
      </c>
      <c r="EX576" s="40">
        <v>72.660810349768994</v>
      </c>
      <c r="EY576" s="40">
        <v>70.890472476083005</v>
      </c>
      <c r="EZ576" s="40">
        <v>68.950772953449203</v>
      </c>
      <c r="FA576" s="40">
        <v>68.005676340659093</v>
      </c>
      <c r="FB576" s="40">
        <v>66.544880062802704</v>
      </c>
      <c r="FC576" s="40">
        <v>65.838666259150699</v>
      </c>
      <c r="FD576" s="40">
        <v>65.719026309069605</v>
      </c>
      <c r="FE576" s="40">
        <v>68.761312625565097</v>
      </c>
      <c r="FF576" s="40">
        <v>74.156433536425894</v>
      </c>
      <c r="FG576" s="40">
        <v>79.518731655909207</v>
      </c>
      <c r="FH576" s="40">
        <v>84.437601629266894</v>
      </c>
      <c r="FI576" s="40">
        <v>88.346582280889706</v>
      </c>
      <c r="FJ576" s="40">
        <v>91.705400634049198</v>
      </c>
      <c r="FK576" s="40">
        <v>94.150912411492399</v>
      </c>
      <c r="FL576" s="40">
        <v>96.227132886500897</v>
      </c>
      <c r="FM576" s="40">
        <v>96.970749812271904</v>
      </c>
      <c r="FN576" s="40">
        <v>96.862730860664996</v>
      </c>
      <c r="FO576" s="40">
        <v>95.287242869864201</v>
      </c>
      <c r="FP576" s="40">
        <v>91.953037651869096</v>
      </c>
      <c r="FQ576" s="40">
        <v>87.409337638385495</v>
      </c>
      <c r="FR576" s="40">
        <v>83.855770338659696</v>
      </c>
      <c r="FS576" s="40">
        <v>81.009293759145294</v>
      </c>
      <c r="FT576" s="40">
        <v>78.4820589856065</v>
      </c>
      <c r="FU576" s="40">
        <v>2.1207474464222898E-3</v>
      </c>
      <c r="FV576" s="40">
        <v>0</v>
      </c>
      <c r="FW576" s="40">
        <v>0</v>
      </c>
      <c r="FX576" s="41">
        <v>1</v>
      </c>
      <c r="FY576" s="22"/>
    </row>
    <row r="577" spans="1:181" x14ac:dyDescent="0.2">
      <c r="A577" t="s">
        <v>42</v>
      </c>
      <c r="B577" t="s">
        <v>58</v>
      </c>
      <c r="C577" t="s">
        <v>3</v>
      </c>
      <c r="D577" t="s">
        <v>1</v>
      </c>
      <c r="E577" t="s">
        <v>78</v>
      </c>
      <c r="F577" t="s">
        <v>77</v>
      </c>
      <c r="G577" s="35">
        <v>43721</v>
      </c>
      <c r="H577" s="40">
        <v>21222</v>
      </c>
      <c r="I577" s="40">
        <v>18.225140684627998</v>
      </c>
      <c r="J577" s="40">
        <v>15.904750732661199</v>
      </c>
      <c r="K577" s="40">
        <v>13.9786556817212</v>
      </c>
      <c r="L577" s="40">
        <v>12.730540803699601</v>
      </c>
      <c r="M577" s="40">
        <v>12.3277655470503</v>
      </c>
      <c r="N577" s="40">
        <v>12.140381628099201</v>
      </c>
      <c r="O577" s="40">
        <v>12.812196631856599</v>
      </c>
      <c r="P577" s="40">
        <v>13.589590104965801</v>
      </c>
      <c r="Q577" s="40">
        <v>13.7566166629184</v>
      </c>
      <c r="R577" s="40">
        <v>14.926020217083501</v>
      </c>
      <c r="S577" s="40">
        <v>16.945519653601501</v>
      </c>
      <c r="T577" s="40">
        <v>19.3121930087385</v>
      </c>
      <c r="U577" s="40">
        <v>23.060719448823601</v>
      </c>
      <c r="V577" s="40">
        <v>28.0008837649391</v>
      </c>
      <c r="W577" s="40">
        <v>32.385044126696798</v>
      </c>
      <c r="X577" s="40">
        <v>36.937654752613099</v>
      </c>
      <c r="Y577" s="40">
        <v>40.5239010801292</v>
      </c>
      <c r="Z577" s="40">
        <v>42.698713325230699</v>
      </c>
      <c r="AA577" s="40">
        <v>42.4228142056946</v>
      </c>
      <c r="AB577" s="40">
        <v>39.877574548267603</v>
      </c>
      <c r="AC577" s="40">
        <v>37.608560733376898</v>
      </c>
      <c r="AD577" s="40">
        <v>34.799218192408901</v>
      </c>
      <c r="AE577" s="40">
        <v>29.451900347656</v>
      </c>
      <c r="AF577" s="40">
        <v>24.2787628579505</v>
      </c>
      <c r="AG577" s="40">
        <v>0.261607741886066</v>
      </c>
      <c r="AH577" s="40">
        <v>0.25674215678559897</v>
      </c>
      <c r="AI577" s="40">
        <v>0.214266949576433</v>
      </c>
      <c r="AJ577" s="40">
        <v>0.27220651330456702</v>
      </c>
      <c r="AK577" s="40">
        <v>0.12941732150920501</v>
      </c>
      <c r="AL577" s="40">
        <v>0.17462537849488399</v>
      </c>
      <c r="AM577" s="40">
        <v>0.13187364727713199</v>
      </c>
      <c r="AN577" s="40">
        <v>0.10704477899387201</v>
      </c>
      <c r="AO577" s="40">
        <v>-6.9720252163660901E-2</v>
      </c>
      <c r="AP577" s="40">
        <v>1.3641624128251199E-2</v>
      </c>
      <c r="AQ577" s="40">
        <v>9.6781227051262506E-2</v>
      </c>
      <c r="AR577" s="40">
        <v>-3.80962650986078E-2</v>
      </c>
      <c r="AS577" s="40">
        <v>9.1260987622348803E-3</v>
      </c>
      <c r="AT577" s="40">
        <v>2.83593509150998E-2</v>
      </c>
      <c r="AU577" s="40">
        <v>1.03077429097546</v>
      </c>
      <c r="AV577" s="40">
        <v>1.4131036860003101</v>
      </c>
      <c r="AW577" s="40">
        <v>1.4581966429273501</v>
      </c>
      <c r="AX577" s="40">
        <v>1.4295914813841999</v>
      </c>
      <c r="AY577" s="40">
        <v>1.0096387617667899</v>
      </c>
      <c r="AZ577" s="40">
        <v>0.16233770306367901</v>
      </c>
      <c r="BA577" s="40">
        <v>-1.61785190161629E-2</v>
      </c>
      <c r="BB577" s="40">
        <v>0.32809152488153398</v>
      </c>
      <c r="BC577" s="40">
        <v>0.22206716557637099</v>
      </c>
      <c r="BD577" s="40">
        <v>0.118704704830092</v>
      </c>
      <c r="BE577" s="40">
        <v>0.291180960684222</v>
      </c>
      <c r="BF577" s="40">
        <v>0.28410614275524698</v>
      </c>
      <c r="BG577" s="40">
        <v>0.237289067501774</v>
      </c>
      <c r="BH577" s="40">
        <v>0.29691295712003202</v>
      </c>
      <c r="BI577" s="40">
        <v>0.14779375213499599</v>
      </c>
      <c r="BJ577" s="40">
        <v>0.19384437437629201</v>
      </c>
      <c r="BK577" s="40">
        <v>0.15172841318799901</v>
      </c>
      <c r="BL577" s="40">
        <v>0.12834903402318901</v>
      </c>
      <c r="BM577" s="40">
        <v>-5.4161574329078997E-2</v>
      </c>
      <c r="BN577" s="40">
        <v>2.7949548419198701E-2</v>
      </c>
      <c r="BO577" s="40">
        <v>0.112630191678622</v>
      </c>
      <c r="BP577" s="40">
        <v>-2.8160282256819501E-2</v>
      </c>
      <c r="BQ577" s="40">
        <v>1.9039957588070699E-2</v>
      </c>
      <c r="BR577" s="40">
        <v>4.9155817782088801E-2</v>
      </c>
      <c r="BS577" s="40">
        <v>1.06240426598052</v>
      </c>
      <c r="BT577" s="40">
        <v>1.4471610609669801</v>
      </c>
      <c r="BU577" s="40">
        <v>1.49320335990516</v>
      </c>
      <c r="BV577" s="40">
        <v>1.4642519598787</v>
      </c>
      <c r="BW577" s="40">
        <v>1.0490847114908599</v>
      </c>
      <c r="BX577" s="40">
        <v>0.19620880656733999</v>
      </c>
      <c r="BY577" s="40">
        <v>1.7333075845491201E-2</v>
      </c>
      <c r="BZ577" s="40">
        <v>0.36908457324077598</v>
      </c>
      <c r="CA577" s="40">
        <v>0.26255699650886</v>
      </c>
      <c r="CB577" s="40">
        <v>0.14952433290709799</v>
      </c>
      <c r="CC577" s="40">
        <v>0.31166328193581599</v>
      </c>
      <c r="CD577" s="40">
        <v>0.30305835607973403</v>
      </c>
      <c r="CE577" s="40">
        <v>0.25323411624527697</v>
      </c>
      <c r="CF577" s="40">
        <v>0.314024564844123</v>
      </c>
      <c r="CG577" s="40">
        <v>0.16052121200684899</v>
      </c>
      <c r="CH577" s="40">
        <v>0.20715539237750499</v>
      </c>
      <c r="CI577" s="40">
        <v>0.165479763574888</v>
      </c>
      <c r="CJ577" s="40">
        <v>0.14310429615798001</v>
      </c>
      <c r="CK577" s="40">
        <v>-4.3385681456781497E-2</v>
      </c>
      <c r="CL577" s="40">
        <v>3.7859173197307902E-2</v>
      </c>
      <c r="CM577" s="40">
        <v>0.123607136299304</v>
      </c>
      <c r="CN577" s="40">
        <v>-2.1278650808283599E-2</v>
      </c>
      <c r="CO577" s="40">
        <v>2.59062660105535E-2</v>
      </c>
      <c r="CP577" s="40">
        <v>6.3559387382511601E-2</v>
      </c>
      <c r="CQ577" s="40">
        <v>1.0843110903155899</v>
      </c>
      <c r="CR577" s="40">
        <v>1.4707490951209401</v>
      </c>
      <c r="CS577" s="40">
        <v>1.5174489054440801</v>
      </c>
      <c r="CT577" s="40">
        <v>1.4882577016988201</v>
      </c>
      <c r="CU577" s="40">
        <v>1.0764048561067301</v>
      </c>
      <c r="CV577" s="40">
        <v>0.219667829673449</v>
      </c>
      <c r="CW577" s="40">
        <v>4.0543104361305697E-2</v>
      </c>
      <c r="CX577" s="40">
        <v>0.397476233658492</v>
      </c>
      <c r="CY577" s="40">
        <v>0.290600130069742</v>
      </c>
      <c r="CZ577" s="40">
        <v>0.170869913428323</v>
      </c>
      <c r="DA577" s="40">
        <v>0.33214560318740899</v>
      </c>
      <c r="DB577" s="40">
        <v>0.32201056940422101</v>
      </c>
      <c r="DC577" s="40">
        <v>0.26917916498877997</v>
      </c>
      <c r="DD577" s="40">
        <v>0.33113617256821498</v>
      </c>
      <c r="DE577" s="40">
        <v>0.17324867187870199</v>
      </c>
      <c r="DF577" s="40">
        <v>0.220466410378717</v>
      </c>
      <c r="DG577" s="40">
        <v>0.17923111396177599</v>
      </c>
      <c r="DH577" s="40">
        <v>0.15785955829277101</v>
      </c>
      <c r="DI577" s="40">
        <v>-3.2609788584483997E-2</v>
      </c>
      <c r="DJ577" s="40">
        <v>4.77687979754172E-2</v>
      </c>
      <c r="DK577" s="40">
        <v>0.134584080919987</v>
      </c>
      <c r="DL577" s="40">
        <v>-1.4397019359747701E-2</v>
      </c>
      <c r="DM577" s="40">
        <v>3.2772574433036397E-2</v>
      </c>
      <c r="DN577" s="40">
        <v>7.79629569829344E-2</v>
      </c>
      <c r="DO577" s="40">
        <v>1.1062179146506499</v>
      </c>
      <c r="DP577" s="40">
        <v>1.4943371292748999</v>
      </c>
      <c r="DQ577" s="40">
        <v>1.54169445098299</v>
      </c>
      <c r="DR577" s="40">
        <v>1.5122634435189299</v>
      </c>
      <c r="DS577" s="40">
        <v>1.10372500072261</v>
      </c>
      <c r="DT577" s="40">
        <v>0.24312685277955701</v>
      </c>
      <c r="DU577" s="40">
        <v>6.3753132877120297E-2</v>
      </c>
      <c r="DV577" s="40">
        <v>0.42586789407620801</v>
      </c>
      <c r="DW577" s="40">
        <v>0.31864326363062501</v>
      </c>
      <c r="DX577" s="40">
        <v>0.19221549394954801</v>
      </c>
      <c r="DY577" s="40">
        <v>0.36171882198556499</v>
      </c>
      <c r="DZ577" s="40">
        <v>0.34937455537386902</v>
      </c>
      <c r="EA577" s="40">
        <v>0.29220128291412001</v>
      </c>
      <c r="EB577" s="40">
        <v>0.35584261638367998</v>
      </c>
      <c r="EC577" s="40">
        <v>0.19162510250449299</v>
      </c>
      <c r="ED577" s="40">
        <v>0.23968540626012499</v>
      </c>
      <c r="EE577" s="40">
        <v>0.19908587987264401</v>
      </c>
      <c r="EF577" s="40">
        <v>0.179163813322087</v>
      </c>
      <c r="EG577" s="40">
        <v>-1.7051110749901999E-2</v>
      </c>
      <c r="EH577" s="40">
        <v>6.2076722266364598E-2</v>
      </c>
      <c r="EI577" s="40">
        <v>0.15043304554734599</v>
      </c>
      <c r="EJ577" s="40">
        <v>-4.4610365179593202E-3</v>
      </c>
      <c r="EK577" s="40">
        <v>4.2686433258872197E-2</v>
      </c>
      <c r="EL577" s="40">
        <v>9.8759423849923506E-2</v>
      </c>
      <c r="EM577" s="40">
        <v>1.13784788965572</v>
      </c>
      <c r="EN577" s="40">
        <v>1.5283945042415801</v>
      </c>
      <c r="EO577" s="40">
        <v>1.5767011679608001</v>
      </c>
      <c r="EP577" s="40">
        <v>1.5469239220134301</v>
      </c>
      <c r="EQ577" s="40">
        <v>1.14317095044668</v>
      </c>
      <c r="ER577" s="40">
        <v>0.27699795628321899</v>
      </c>
      <c r="ES577" s="40">
        <v>9.7264727738774398E-2</v>
      </c>
      <c r="ET577" s="40">
        <v>0.46686094243545001</v>
      </c>
      <c r="EU577" s="40">
        <v>0.35913309456311299</v>
      </c>
      <c r="EV577" s="40">
        <v>0.22303512202655401</v>
      </c>
      <c r="EW577" s="40">
        <v>73.750398771667804</v>
      </c>
      <c r="EX577" s="40">
        <v>72.650773818425705</v>
      </c>
      <c r="EY577" s="40">
        <v>70.890823678541196</v>
      </c>
      <c r="EZ577" s="40">
        <v>68.946807432104606</v>
      </c>
      <c r="FA577" s="40">
        <v>68.025308261601594</v>
      </c>
      <c r="FB577" s="40">
        <v>66.554754864054601</v>
      </c>
      <c r="FC577" s="40">
        <v>65.821572943520593</v>
      </c>
      <c r="FD577" s="40">
        <v>65.704147126746093</v>
      </c>
      <c r="FE577" s="40">
        <v>68.758930993070905</v>
      </c>
      <c r="FF577" s="40">
        <v>74.168002711507498</v>
      </c>
      <c r="FG577" s="40">
        <v>79.5532840648752</v>
      </c>
      <c r="FH577" s="40">
        <v>84.481399623002204</v>
      </c>
      <c r="FI577" s="40">
        <v>88.381388705914901</v>
      </c>
      <c r="FJ577" s="40">
        <v>91.706304903425703</v>
      </c>
      <c r="FK577" s="40">
        <v>94.133965416348104</v>
      </c>
      <c r="FL577" s="40">
        <v>96.215547768293206</v>
      </c>
      <c r="FM577" s="40">
        <v>96.944804878155907</v>
      </c>
      <c r="FN577" s="40">
        <v>96.819893297200906</v>
      </c>
      <c r="FO577" s="40">
        <v>95.222695758538805</v>
      </c>
      <c r="FP577" s="40">
        <v>91.893736839407495</v>
      </c>
      <c r="FQ577" s="40">
        <v>87.384282612744101</v>
      </c>
      <c r="FR577" s="40">
        <v>83.840807967463704</v>
      </c>
      <c r="FS577" s="40">
        <v>80.989486253233594</v>
      </c>
      <c r="FT577" s="40">
        <v>78.418188285714706</v>
      </c>
      <c r="FU577" s="40">
        <v>2.1745968964705302E-3</v>
      </c>
      <c r="FV577" s="40">
        <v>0</v>
      </c>
      <c r="FW577" s="40">
        <v>0</v>
      </c>
      <c r="FX577" s="41">
        <v>1</v>
      </c>
      <c r="FY577" s="22"/>
    </row>
    <row r="578" spans="1:181" x14ac:dyDescent="0.2">
      <c r="A578" t="s">
        <v>42</v>
      </c>
      <c r="B578" t="s">
        <v>58</v>
      </c>
      <c r="C578" t="s">
        <v>3</v>
      </c>
      <c r="D578" t="s">
        <v>1</v>
      </c>
      <c r="E578" t="s">
        <v>78</v>
      </c>
      <c r="F578" t="s">
        <v>78</v>
      </c>
      <c r="G578" s="35">
        <v>43721</v>
      </c>
      <c r="H578" s="40">
        <v>4169</v>
      </c>
      <c r="I578" s="40">
        <v>3.1369910861295001</v>
      </c>
      <c r="J578" s="40">
        <v>2.7475337077882198</v>
      </c>
      <c r="K578" s="40">
        <v>2.4268827459236699</v>
      </c>
      <c r="L578" s="40">
        <v>2.2174327541379499</v>
      </c>
      <c r="M578" s="40">
        <v>2.1674143472832399</v>
      </c>
      <c r="N578" s="40">
        <v>2.1629836393702999</v>
      </c>
      <c r="O578" s="40">
        <v>2.3124847048331598</v>
      </c>
      <c r="P578" s="40">
        <v>2.43217421033606</v>
      </c>
      <c r="Q578" s="40">
        <v>2.5039156845220001</v>
      </c>
      <c r="R578" s="40">
        <v>2.7081369750175499</v>
      </c>
      <c r="S578" s="40">
        <v>3.03438917543034</v>
      </c>
      <c r="T578" s="40">
        <v>3.4205216379397601</v>
      </c>
      <c r="U578" s="40">
        <v>4.1390599495423599</v>
      </c>
      <c r="V578" s="40">
        <v>5.2707195893296701</v>
      </c>
      <c r="W578" s="40">
        <v>6.2860506171146602</v>
      </c>
      <c r="X578" s="40">
        <v>7.3328607915160298</v>
      </c>
      <c r="Y578" s="40">
        <v>8.1600405084808791</v>
      </c>
      <c r="Z578" s="40">
        <v>8.6504152326717296</v>
      </c>
      <c r="AA578" s="40">
        <v>8.4959424908462999</v>
      </c>
      <c r="AB578" s="40">
        <v>7.9325822336724396</v>
      </c>
      <c r="AC578" s="40">
        <v>7.3034480303027696</v>
      </c>
      <c r="AD578" s="40">
        <v>6.5512351640539404</v>
      </c>
      <c r="AE578" s="40">
        <v>5.3764228324071697</v>
      </c>
      <c r="AF578" s="40">
        <v>4.3338745699547898</v>
      </c>
      <c r="AG578" s="40">
        <v>-8.0962691911479808E-3</v>
      </c>
      <c r="AH578" s="40">
        <v>1.9143542184314299E-2</v>
      </c>
      <c r="AI578" s="40">
        <v>2.6588203845280701E-2</v>
      </c>
      <c r="AJ578" s="40">
        <v>1.10170873281527E-2</v>
      </c>
      <c r="AK578" s="40">
        <v>2.0444002574571199E-2</v>
      </c>
      <c r="AL578" s="40">
        <v>4.2726381610638603E-2</v>
      </c>
      <c r="AM578" s="40">
        <v>-2.4051268535944099E-2</v>
      </c>
      <c r="AN578" s="40">
        <v>-5.9343626040316698E-2</v>
      </c>
      <c r="AO578" s="40">
        <v>-7.4334833131484396E-2</v>
      </c>
      <c r="AP578" s="40">
        <v>-3.9643014323984101E-2</v>
      </c>
      <c r="AQ578" s="40">
        <v>1.3272531031024E-2</v>
      </c>
      <c r="AR578" s="40">
        <v>3.1270694894276398E-2</v>
      </c>
      <c r="AS578" s="40">
        <v>-4.2758086277783901E-2</v>
      </c>
      <c r="AT578" s="40">
        <v>0.12136209558692899</v>
      </c>
      <c r="AU578" s="40">
        <v>1.0298498414502599</v>
      </c>
      <c r="AV578" s="40">
        <v>1.2688091454710999</v>
      </c>
      <c r="AW578" s="40">
        <v>1.42146986689898</v>
      </c>
      <c r="AX578" s="40">
        <v>1.35519480902318</v>
      </c>
      <c r="AY578" s="40">
        <v>0.30045224086278199</v>
      </c>
      <c r="AZ578" s="40">
        <v>-1.0618914256758001</v>
      </c>
      <c r="BA578" s="40">
        <v>-0.66405550269331803</v>
      </c>
      <c r="BB578" s="40">
        <v>-0.36549485715103702</v>
      </c>
      <c r="BC578" s="40">
        <v>-0.27158457202993203</v>
      </c>
      <c r="BD578" s="40">
        <v>-0.12262673368440601</v>
      </c>
      <c r="BE578" s="40">
        <v>-2.43913499969976E-3</v>
      </c>
      <c r="BF578" s="40">
        <v>2.4430940653840699E-2</v>
      </c>
      <c r="BG578" s="40">
        <v>3.1217969779478799E-2</v>
      </c>
      <c r="BH578" s="40">
        <v>1.48558149425774E-2</v>
      </c>
      <c r="BI578" s="40">
        <v>2.4172235963917401E-2</v>
      </c>
      <c r="BJ578" s="40">
        <v>4.59358261064262E-2</v>
      </c>
      <c r="BK578" s="40">
        <v>-2.0179716030836101E-2</v>
      </c>
      <c r="BL578" s="40">
        <v>-5.5208377197556099E-2</v>
      </c>
      <c r="BM578" s="40">
        <v>-6.9748745460753894E-2</v>
      </c>
      <c r="BN578" s="40">
        <v>-3.4798515030228003E-2</v>
      </c>
      <c r="BO578" s="40">
        <v>1.86072690229711E-2</v>
      </c>
      <c r="BP578" s="40">
        <v>3.56516121406944E-2</v>
      </c>
      <c r="BQ578" s="40">
        <v>-3.8385244393398403E-2</v>
      </c>
      <c r="BR578" s="40">
        <v>0.13105809208497901</v>
      </c>
      <c r="BS578" s="40">
        <v>1.0424875214307701</v>
      </c>
      <c r="BT578" s="40">
        <v>1.2798627629358099</v>
      </c>
      <c r="BU578" s="40">
        <v>1.4363367025947</v>
      </c>
      <c r="BV578" s="40">
        <v>1.3705035079179699</v>
      </c>
      <c r="BW578" s="40">
        <v>0.31651685816143499</v>
      </c>
      <c r="BX578" s="40">
        <v>-1.0484490932263599</v>
      </c>
      <c r="BY578" s="40">
        <v>-0.65361673656519603</v>
      </c>
      <c r="BZ578" s="40">
        <v>-0.353793717641188</v>
      </c>
      <c r="CA578" s="40">
        <v>-0.26101740208152902</v>
      </c>
      <c r="CB578" s="40">
        <v>-0.1141630918694</v>
      </c>
      <c r="CC578" s="40">
        <v>1.4789789081389199E-3</v>
      </c>
      <c r="CD578" s="40">
        <v>2.8092976726991199E-2</v>
      </c>
      <c r="CE578" s="40">
        <v>3.4424531561987201E-2</v>
      </c>
      <c r="CF578" s="40">
        <v>1.7514505994526999E-2</v>
      </c>
      <c r="CG578" s="40">
        <v>2.67543990521729E-2</v>
      </c>
      <c r="CH578" s="40">
        <v>4.8158677587374001E-2</v>
      </c>
      <c r="CI578" s="40">
        <v>-1.7498290559592702E-2</v>
      </c>
      <c r="CJ578" s="40">
        <v>-5.2344316446144797E-2</v>
      </c>
      <c r="CK578" s="40">
        <v>-6.6572435110467398E-2</v>
      </c>
      <c r="CL578" s="40">
        <v>-3.1443229577025597E-2</v>
      </c>
      <c r="CM578" s="40">
        <v>2.2302092305141099E-2</v>
      </c>
      <c r="CN578" s="40">
        <v>3.8685822080106597E-2</v>
      </c>
      <c r="CO578" s="40">
        <v>-3.5356627425130099E-2</v>
      </c>
      <c r="CP578" s="40">
        <v>0.137773509722904</v>
      </c>
      <c r="CQ578" s="40">
        <v>1.0512403400874799</v>
      </c>
      <c r="CR578" s="40">
        <v>1.2875184647195701</v>
      </c>
      <c r="CS578" s="40">
        <v>1.4466334277091599</v>
      </c>
      <c r="CT578" s="40">
        <v>1.38110626613807</v>
      </c>
      <c r="CU578" s="40">
        <v>0.327643163165319</v>
      </c>
      <c r="CV578" s="40">
        <v>-1.0391389747208499</v>
      </c>
      <c r="CW578" s="40">
        <v>-0.64638687894415803</v>
      </c>
      <c r="CX578" s="40">
        <v>-0.34568954406149799</v>
      </c>
      <c r="CY578" s="40">
        <v>-0.253698612365718</v>
      </c>
      <c r="CZ578" s="40">
        <v>-0.108301199330866</v>
      </c>
      <c r="DA578" s="40">
        <v>5.3970928159776102E-3</v>
      </c>
      <c r="DB578" s="40">
        <v>3.1755012800141702E-2</v>
      </c>
      <c r="DC578" s="40">
        <v>3.7631093344495603E-2</v>
      </c>
      <c r="DD578" s="40">
        <v>2.0173197046476701E-2</v>
      </c>
      <c r="DE578" s="40">
        <v>2.9336562140428402E-2</v>
      </c>
      <c r="DF578" s="40">
        <v>5.0381529068321898E-2</v>
      </c>
      <c r="DG578" s="40">
        <v>-1.48168650883492E-2</v>
      </c>
      <c r="DH578" s="40">
        <v>-4.9480255694733397E-2</v>
      </c>
      <c r="DI578" s="40">
        <v>-6.3396124760180902E-2</v>
      </c>
      <c r="DJ578" s="40">
        <v>-2.8087944123823101E-2</v>
      </c>
      <c r="DK578" s="40">
        <v>2.5996915587311199E-2</v>
      </c>
      <c r="DL578" s="40">
        <v>4.17200320195188E-2</v>
      </c>
      <c r="DM578" s="40">
        <v>-3.2328010456861803E-2</v>
      </c>
      <c r="DN578" s="40">
        <v>0.14448892736082999</v>
      </c>
      <c r="DO578" s="40">
        <v>1.05999315874419</v>
      </c>
      <c r="DP578" s="40">
        <v>1.2951741665033301</v>
      </c>
      <c r="DQ578" s="40">
        <v>1.45693015282361</v>
      </c>
      <c r="DR578" s="40">
        <v>1.39170902435817</v>
      </c>
      <c r="DS578" s="40">
        <v>0.338769468169204</v>
      </c>
      <c r="DT578" s="40">
        <v>-1.0298288562153399</v>
      </c>
      <c r="DU578" s="40">
        <v>-0.63915702132312102</v>
      </c>
      <c r="DV578" s="40">
        <v>-0.33758537048180698</v>
      </c>
      <c r="DW578" s="40">
        <v>-0.24637982264990799</v>
      </c>
      <c r="DX578" s="40">
        <v>-0.102439306792331</v>
      </c>
      <c r="DY578" s="40">
        <v>1.1054227007425799E-2</v>
      </c>
      <c r="DZ578" s="40">
        <v>3.7042411269668098E-2</v>
      </c>
      <c r="EA578" s="40">
        <v>4.2260859278693698E-2</v>
      </c>
      <c r="EB578" s="40">
        <v>2.4011924660901299E-2</v>
      </c>
      <c r="EC578" s="40">
        <v>3.30647955297746E-2</v>
      </c>
      <c r="ED578" s="40">
        <v>5.3590973564109502E-2</v>
      </c>
      <c r="EE578" s="40">
        <v>-1.0945312583241201E-2</v>
      </c>
      <c r="EF578" s="40">
        <v>-4.5345006851972798E-2</v>
      </c>
      <c r="EG578" s="40">
        <v>-5.8810037089450401E-2</v>
      </c>
      <c r="EH578" s="40">
        <v>-2.3243444830067E-2</v>
      </c>
      <c r="EI578" s="40">
        <v>3.1331653579258198E-2</v>
      </c>
      <c r="EJ578" s="40">
        <v>4.61009492659369E-2</v>
      </c>
      <c r="EK578" s="40">
        <v>-2.7955168572476301E-2</v>
      </c>
      <c r="EL578" s="40">
        <v>0.15418492385888</v>
      </c>
      <c r="EM578" s="40">
        <v>1.0726308387247001</v>
      </c>
      <c r="EN578" s="40">
        <v>1.3062277839680401</v>
      </c>
      <c r="EO578" s="40">
        <v>1.4717969885193301</v>
      </c>
      <c r="EP578" s="40">
        <v>1.4070177232529599</v>
      </c>
      <c r="EQ578" s="40">
        <v>0.354834085467857</v>
      </c>
      <c r="ER578" s="40">
        <v>-1.0163865237659</v>
      </c>
      <c r="ES578" s="40">
        <v>-0.62871825519499902</v>
      </c>
      <c r="ET578" s="40">
        <v>-0.32588423097195901</v>
      </c>
      <c r="EU578" s="40">
        <v>-0.235812652701505</v>
      </c>
      <c r="EV578" s="40">
        <v>-9.3975664977325707E-2</v>
      </c>
      <c r="EW578" s="40">
        <v>73.822811402929403</v>
      </c>
      <c r="EX578" s="40">
        <v>72.777643434438104</v>
      </c>
      <c r="EY578" s="40">
        <v>70.941096076393293</v>
      </c>
      <c r="EZ578" s="40">
        <v>69.004957629636806</v>
      </c>
      <c r="FA578" s="40">
        <v>67.938004170611407</v>
      </c>
      <c r="FB578" s="40">
        <v>66.496265343203106</v>
      </c>
      <c r="FC578" s="40">
        <v>65.909551010657793</v>
      </c>
      <c r="FD578" s="40">
        <v>65.772459017833</v>
      </c>
      <c r="FE578" s="40">
        <v>68.716330677802603</v>
      </c>
      <c r="FF578" s="40">
        <v>74.034183067328101</v>
      </c>
      <c r="FG578" s="40">
        <v>79.292201179120198</v>
      </c>
      <c r="FH578" s="40">
        <v>84.173556709906606</v>
      </c>
      <c r="FI578" s="40">
        <v>88.156187380040905</v>
      </c>
      <c r="FJ578" s="40">
        <v>91.710144172490004</v>
      </c>
      <c r="FK578" s="40">
        <v>94.267185948759703</v>
      </c>
      <c r="FL578" s="40">
        <v>96.319095755624602</v>
      </c>
      <c r="FM578" s="40">
        <v>97.156489411431707</v>
      </c>
      <c r="FN578" s="40">
        <v>97.149757363357097</v>
      </c>
      <c r="FO578" s="40">
        <v>95.718407583055907</v>
      </c>
      <c r="FP578" s="40">
        <v>92.380105845156095</v>
      </c>
      <c r="FQ578" s="40">
        <v>87.6683052829556</v>
      </c>
      <c r="FR578" s="40">
        <v>84.090480029307898</v>
      </c>
      <c r="FS578" s="40">
        <v>81.252442653413297</v>
      </c>
      <c r="FT578" s="40">
        <v>78.910789870537101</v>
      </c>
      <c r="FU578" s="40">
        <v>4.4308607248166199E-3</v>
      </c>
      <c r="FV578" s="40">
        <v>0</v>
      </c>
      <c r="FW578" s="40">
        <v>0</v>
      </c>
      <c r="FX578" s="41">
        <v>1</v>
      </c>
      <c r="FY578" s="22"/>
    </row>
    <row r="579" spans="1:181" x14ac:dyDescent="0.2">
      <c r="A579" t="s">
        <v>42</v>
      </c>
      <c r="B579" t="s">
        <v>58</v>
      </c>
      <c r="C579" t="s">
        <v>3</v>
      </c>
      <c r="D579" t="s">
        <v>37</v>
      </c>
      <c r="E579" t="s">
        <v>1</v>
      </c>
      <c r="F579" t="s">
        <v>1</v>
      </c>
      <c r="G579" s="35">
        <v>43721</v>
      </c>
      <c r="H579" s="40">
        <v>9480</v>
      </c>
      <c r="I579" s="40">
        <v>7.0043778603745901</v>
      </c>
      <c r="J579" s="40">
        <v>6.0279383885723004</v>
      </c>
      <c r="K579" s="40">
        <v>5.4386358561689798</v>
      </c>
      <c r="L579" s="40">
        <v>5.0684013644662302</v>
      </c>
      <c r="M579" s="40">
        <v>4.8255382031015497</v>
      </c>
      <c r="N579" s="40">
        <v>5.1213277522611502</v>
      </c>
      <c r="O579" s="40">
        <v>5.5901897299019296</v>
      </c>
      <c r="P579" s="40">
        <v>6.1789357857442599</v>
      </c>
      <c r="Q579" s="40">
        <v>6.3592035725187497</v>
      </c>
      <c r="R579" s="40">
        <v>6.5587918230435296</v>
      </c>
      <c r="S579" s="40">
        <v>6.9646099065302201</v>
      </c>
      <c r="T579" s="40">
        <v>7.6099885170914803</v>
      </c>
      <c r="U579" s="40">
        <v>8.8715173378393999</v>
      </c>
      <c r="V579" s="40">
        <v>10.417448192336799</v>
      </c>
      <c r="W579" s="40">
        <v>11.9187230304944</v>
      </c>
      <c r="X579" s="40">
        <v>13.899710511616901</v>
      </c>
      <c r="Y579" s="40">
        <v>15.835340520204801</v>
      </c>
      <c r="Z579" s="40">
        <v>17.363708005665501</v>
      </c>
      <c r="AA579" s="40">
        <v>17.839904379333799</v>
      </c>
      <c r="AB579" s="40">
        <v>16.862049706549801</v>
      </c>
      <c r="AC579" s="40">
        <v>16.08022459268</v>
      </c>
      <c r="AD579" s="40">
        <v>14.8485710087197</v>
      </c>
      <c r="AE579" s="40">
        <v>11.9522501296802</v>
      </c>
      <c r="AF579" s="40">
        <v>9.5512202826194308</v>
      </c>
      <c r="AG579" s="40">
        <v>2.3335600678556199E-2</v>
      </c>
      <c r="AH579" s="40">
        <v>5.26254107225924E-2</v>
      </c>
      <c r="AI579" s="40">
        <v>3.4898123523429102E-2</v>
      </c>
      <c r="AJ579" s="40">
        <v>3.4453018088165398E-3</v>
      </c>
      <c r="AK579" s="40">
        <v>1.3414132378409299E-2</v>
      </c>
      <c r="AL579" s="40">
        <v>3.65035691525342E-2</v>
      </c>
      <c r="AM579" s="40">
        <v>2.3694064389483498E-2</v>
      </c>
      <c r="AN579" s="40">
        <v>-8.4193732558890705E-2</v>
      </c>
      <c r="AO579" s="40">
        <v>-0.111203101242699</v>
      </c>
      <c r="AP579" s="40">
        <v>-7.1720430051977396E-2</v>
      </c>
      <c r="AQ579" s="40">
        <v>-3.7665261308109502E-2</v>
      </c>
      <c r="AR579" s="40">
        <v>-4.5334715894747399E-2</v>
      </c>
      <c r="AS579" s="40">
        <v>-6.5075582744921104E-2</v>
      </c>
      <c r="AT579" s="40">
        <v>-7.5660448534927302E-2</v>
      </c>
      <c r="AU579" s="40">
        <v>0.90026866405025796</v>
      </c>
      <c r="AV579" s="40">
        <v>1.4034547773433199</v>
      </c>
      <c r="AW579" s="40">
        <v>1.52176412951221</v>
      </c>
      <c r="AX579" s="40">
        <v>1.33503112565055</v>
      </c>
      <c r="AY579" s="40">
        <v>1.06314849226615</v>
      </c>
      <c r="AZ579" s="40">
        <v>-0.25183122000483699</v>
      </c>
      <c r="BA579" s="40">
        <v>-0.34858918239203601</v>
      </c>
      <c r="BB579" s="40">
        <v>-4.0324346484369701E-2</v>
      </c>
      <c r="BC579" s="40">
        <v>-4.0629456822232499E-2</v>
      </c>
      <c r="BD579" s="40">
        <v>7.1356160823707396E-2</v>
      </c>
      <c r="BE579" s="40">
        <v>9.9710918046683E-2</v>
      </c>
      <c r="BF579" s="40">
        <v>0.11567289415620501</v>
      </c>
      <c r="BG579" s="40">
        <v>9.2497809208989396E-2</v>
      </c>
      <c r="BH579" s="40">
        <v>6.5725880869023395E-2</v>
      </c>
      <c r="BI579" s="40">
        <v>6.3806697766807405E-2</v>
      </c>
      <c r="BJ579" s="40">
        <v>8.9327931767263197E-2</v>
      </c>
      <c r="BK579" s="40">
        <v>8.6000202814738996E-2</v>
      </c>
      <c r="BL579" s="40">
        <v>-2.2194809340880799E-2</v>
      </c>
      <c r="BM579" s="40">
        <v>-5.7245706072578798E-2</v>
      </c>
      <c r="BN579" s="40">
        <v>-1.8491598432968099E-3</v>
      </c>
      <c r="BO579" s="40">
        <v>1.3379848954718899E-2</v>
      </c>
      <c r="BP579" s="40">
        <v>-1.27927448798316E-2</v>
      </c>
      <c r="BQ579" s="40">
        <v>-3.2998191365385503E-2</v>
      </c>
      <c r="BR579" s="40">
        <v>8.5379766419025303E-3</v>
      </c>
      <c r="BS579" s="40">
        <v>0.99087546534729098</v>
      </c>
      <c r="BT579" s="40">
        <v>1.5005922165485399</v>
      </c>
      <c r="BU579" s="40">
        <v>1.6360073628102401</v>
      </c>
      <c r="BV579" s="40">
        <v>1.4835817285108399</v>
      </c>
      <c r="BW579" s="40">
        <v>1.21705324216584</v>
      </c>
      <c r="BX579" s="40">
        <v>-0.106115184517116</v>
      </c>
      <c r="BY579" s="40">
        <v>-0.219559465349317</v>
      </c>
      <c r="BZ579" s="40">
        <v>9.3344208079320895E-2</v>
      </c>
      <c r="CA579" s="40">
        <v>3.9168013076329597E-2</v>
      </c>
      <c r="CB579" s="40">
        <v>0.13255609513421501</v>
      </c>
      <c r="CC579" s="40">
        <v>0.152608230196007</v>
      </c>
      <c r="CD579" s="40">
        <v>0.15933938912266599</v>
      </c>
      <c r="CE579" s="40">
        <v>0.13239117605061201</v>
      </c>
      <c r="CF579" s="40">
        <v>0.10886122020266099</v>
      </c>
      <c r="CG579" s="40">
        <v>9.8708435045450196E-2</v>
      </c>
      <c r="CH579" s="40">
        <v>0.12591392439695201</v>
      </c>
      <c r="CI579" s="40">
        <v>0.129153244486749</v>
      </c>
      <c r="CJ579" s="40">
        <v>2.07454560144512E-2</v>
      </c>
      <c r="CK579" s="40">
        <v>-1.9874978546548999E-2</v>
      </c>
      <c r="CL579" s="40">
        <v>4.6543469056478999E-2</v>
      </c>
      <c r="CM579" s="40">
        <v>4.8733536825564201E-2</v>
      </c>
      <c r="CN579" s="40">
        <v>9.7457251134680806E-3</v>
      </c>
      <c r="CO579" s="40">
        <v>-1.07814878123151E-2</v>
      </c>
      <c r="CP579" s="40">
        <v>6.6853549428235695E-2</v>
      </c>
      <c r="CQ579" s="40">
        <v>1.05362945991283</v>
      </c>
      <c r="CR579" s="40">
        <v>1.5678693110352</v>
      </c>
      <c r="CS579" s="40">
        <v>1.71513187817672</v>
      </c>
      <c r="CT579" s="40">
        <v>1.5864674235266301</v>
      </c>
      <c r="CU579" s="40">
        <v>1.3236472031109301</v>
      </c>
      <c r="CV579" s="40">
        <v>-5.1927022287127002E-3</v>
      </c>
      <c r="CW579" s="40">
        <v>-0.13019387638488999</v>
      </c>
      <c r="CX579" s="40">
        <v>0.18592264177962101</v>
      </c>
      <c r="CY579" s="40">
        <v>9.4435497643432606E-2</v>
      </c>
      <c r="CZ579" s="40">
        <v>0.17494298320614701</v>
      </c>
      <c r="DA579" s="40">
        <v>0.205505542345331</v>
      </c>
      <c r="DB579" s="40">
        <v>0.20300588408912601</v>
      </c>
      <c r="DC579" s="40">
        <v>0.17228454289223499</v>
      </c>
      <c r="DD579" s="40">
        <v>0.15199655953629901</v>
      </c>
      <c r="DE579" s="40">
        <v>0.133610172324093</v>
      </c>
      <c r="DF579" s="40">
        <v>0.16249991702663999</v>
      </c>
      <c r="DG579" s="40">
        <v>0.17230628615875801</v>
      </c>
      <c r="DH579" s="40">
        <v>6.3685721369783205E-2</v>
      </c>
      <c r="DI579" s="40">
        <v>1.74957489794808E-2</v>
      </c>
      <c r="DJ579" s="40">
        <v>9.4936097956254697E-2</v>
      </c>
      <c r="DK579" s="40">
        <v>8.4087224696409404E-2</v>
      </c>
      <c r="DL579" s="40">
        <v>3.2284195106767798E-2</v>
      </c>
      <c r="DM579" s="40">
        <v>1.1435215740755201E-2</v>
      </c>
      <c r="DN579" s="40">
        <v>0.125169122214569</v>
      </c>
      <c r="DO579" s="40">
        <v>1.11638345447837</v>
      </c>
      <c r="DP579" s="40">
        <v>1.6351464055218701</v>
      </c>
      <c r="DQ579" s="40">
        <v>1.7942563935432001</v>
      </c>
      <c r="DR579" s="40">
        <v>1.68935311854242</v>
      </c>
      <c r="DS579" s="40">
        <v>1.43024116405603</v>
      </c>
      <c r="DT579" s="40">
        <v>9.5729780059690905E-2</v>
      </c>
      <c r="DU579" s="40">
        <v>-4.0828287420463599E-2</v>
      </c>
      <c r="DV579" s="40">
        <v>0.27850107547992098</v>
      </c>
      <c r="DW579" s="40">
        <v>0.14970298221053599</v>
      </c>
      <c r="DX579" s="40">
        <v>0.21732987127807901</v>
      </c>
      <c r="DY579" s="40">
        <v>0.281880859713458</v>
      </c>
      <c r="DZ579" s="40">
        <v>0.266053367522739</v>
      </c>
      <c r="EA579" s="40">
        <v>0.229884228577795</v>
      </c>
      <c r="EB579" s="40">
        <v>0.21427713859650599</v>
      </c>
      <c r="EC579" s="40">
        <v>0.18400273771249101</v>
      </c>
      <c r="ED579" s="40">
        <v>0.21532427964136899</v>
      </c>
      <c r="EE579" s="40">
        <v>0.23461242458401399</v>
      </c>
      <c r="EF579" s="40">
        <v>0.12568464458779299</v>
      </c>
      <c r="EG579" s="40">
        <v>7.1453144149601494E-2</v>
      </c>
      <c r="EH579" s="40">
        <v>0.16480736816493499</v>
      </c>
      <c r="EI579" s="40">
        <v>0.13513233495923799</v>
      </c>
      <c r="EJ579" s="40">
        <v>6.4826166121683598E-2</v>
      </c>
      <c r="EK579" s="40">
        <v>4.3512607120290897E-2</v>
      </c>
      <c r="EL579" s="40">
        <v>0.20936754739139901</v>
      </c>
      <c r="EM579" s="40">
        <v>1.20699025577541</v>
      </c>
      <c r="EN579" s="40">
        <v>1.7322838447270801</v>
      </c>
      <c r="EO579" s="40">
        <v>1.90849962684123</v>
      </c>
      <c r="EP579" s="40">
        <v>1.8379037214027101</v>
      </c>
      <c r="EQ579" s="40">
        <v>1.5841459139557099</v>
      </c>
      <c r="ER579" s="40">
        <v>0.24144581554741201</v>
      </c>
      <c r="ES579" s="40">
        <v>8.8201429622255106E-2</v>
      </c>
      <c r="ET579" s="40">
        <v>0.41216963004361201</v>
      </c>
      <c r="EU579" s="40">
        <v>0.229500452109098</v>
      </c>
      <c r="EV579" s="40">
        <v>0.27852980558858698</v>
      </c>
      <c r="EW579" s="40">
        <v>70.834671444815797</v>
      </c>
      <c r="EX579" s="40">
        <v>69.214827194100806</v>
      </c>
      <c r="EY579" s="40">
        <v>68.2045759966921</v>
      </c>
      <c r="EZ579" s="40">
        <v>67.331432411012699</v>
      </c>
      <c r="FA579" s="40">
        <v>66.906981151579899</v>
      </c>
      <c r="FB579" s="40">
        <v>65.545535991178795</v>
      </c>
      <c r="FC579" s="40">
        <v>64.731039592019599</v>
      </c>
      <c r="FD579" s="40">
        <v>64.220374900933805</v>
      </c>
      <c r="FE579" s="40">
        <v>68.101633300024105</v>
      </c>
      <c r="FF579" s="40">
        <v>74.0613348954206</v>
      </c>
      <c r="FG579" s="40">
        <v>79.998570001033698</v>
      </c>
      <c r="FH579" s="40">
        <v>85.589745356810596</v>
      </c>
      <c r="FI579" s="40">
        <v>88.866975638330899</v>
      </c>
      <c r="FJ579" s="40">
        <v>91.533337927707507</v>
      </c>
      <c r="FK579" s="40">
        <v>94.089659212294507</v>
      </c>
      <c r="FL579" s="40">
        <v>96.281261844870997</v>
      </c>
      <c r="FM579" s="40">
        <v>97.184125288584099</v>
      </c>
      <c r="FN579" s="40">
        <v>96.185193480582996</v>
      </c>
      <c r="FO579" s="40">
        <v>93.834292408945203</v>
      </c>
      <c r="FP579" s="40">
        <v>89.071861755280693</v>
      </c>
      <c r="FQ579" s="40">
        <v>84.429292581234293</v>
      </c>
      <c r="FR579" s="40">
        <v>80.546931532338604</v>
      </c>
      <c r="FS579" s="40">
        <v>76.6722201164674</v>
      </c>
      <c r="FT579" s="40">
        <v>74.250973433031206</v>
      </c>
      <c r="FU579" s="40">
        <v>1.6842026856433399E-2</v>
      </c>
      <c r="FV579" s="40">
        <v>0</v>
      </c>
      <c r="FW579" s="40">
        <v>0</v>
      </c>
      <c r="FX579" s="41">
        <v>1</v>
      </c>
      <c r="FY579" s="22"/>
    </row>
    <row r="580" spans="1:181" x14ac:dyDescent="0.2">
      <c r="A580" t="s">
        <v>42</v>
      </c>
      <c r="B580" t="s">
        <v>58</v>
      </c>
      <c r="C580" t="s">
        <v>3</v>
      </c>
      <c r="D580" t="s">
        <v>37</v>
      </c>
      <c r="E580" t="s">
        <v>1</v>
      </c>
      <c r="F580" t="s">
        <v>77</v>
      </c>
      <c r="G580" s="35">
        <v>43721</v>
      </c>
      <c r="H580" s="40">
        <v>7488</v>
      </c>
      <c r="I580" s="40">
        <v>5.6729674745168204</v>
      </c>
      <c r="J580" s="40">
        <v>4.8867246732163103</v>
      </c>
      <c r="K580" s="40">
        <v>4.4101303455796499</v>
      </c>
      <c r="L580" s="40">
        <v>4.1115039659615702</v>
      </c>
      <c r="M580" s="40">
        <v>3.9219475351451498</v>
      </c>
      <c r="N580" s="40">
        <v>4.1460773467561598</v>
      </c>
      <c r="O580" s="40">
        <v>4.5095442540278903</v>
      </c>
      <c r="P580" s="40">
        <v>4.9592983206305199</v>
      </c>
      <c r="Q580" s="40">
        <v>5.0390213419888497</v>
      </c>
      <c r="R580" s="40">
        <v>5.18261073211705</v>
      </c>
      <c r="S580" s="40">
        <v>5.5028415036906004</v>
      </c>
      <c r="T580" s="40">
        <v>6.0134921273110402</v>
      </c>
      <c r="U580" s="40">
        <v>6.9889359056798401</v>
      </c>
      <c r="V580" s="40">
        <v>8.1674183779434895</v>
      </c>
      <c r="W580" s="40">
        <v>9.3061979864882503</v>
      </c>
      <c r="X580" s="40">
        <v>10.7713272819979</v>
      </c>
      <c r="Y580" s="40">
        <v>12.178271719603</v>
      </c>
      <c r="Z580" s="40">
        <v>13.361036889147799</v>
      </c>
      <c r="AA580" s="40">
        <v>13.717349067747501</v>
      </c>
      <c r="AB580" s="40">
        <v>13.018647911737601</v>
      </c>
      <c r="AC580" s="40">
        <v>12.5808539848833</v>
      </c>
      <c r="AD580" s="40">
        <v>11.740521345719401</v>
      </c>
      <c r="AE580" s="40">
        <v>9.4965743691664795</v>
      </c>
      <c r="AF580" s="40">
        <v>7.6266873825396102</v>
      </c>
      <c r="AG580" s="40">
        <v>6.18308902909772E-2</v>
      </c>
      <c r="AH580" s="40">
        <v>4.50862913917498E-2</v>
      </c>
      <c r="AI580" s="40">
        <v>-5.9134316046262803E-4</v>
      </c>
      <c r="AJ580" s="40">
        <v>-2.2842841969103198E-3</v>
      </c>
      <c r="AK580" s="40">
        <v>-1.5912364256743899E-2</v>
      </c>
      <c r="AL580" s="40">
        <v>1.49111178077898E-2</v>
      </c>
      <c r="AM580" s="40">
        <v>1.18025110706047E-4</v>
      </c>
      <c r="AN580" s="40">
        <v>-8.0517266036712706E-2</v>
      </c>
      <c r="AO580" s="40">
        <v>-0.11008194013039301</v>
      </c>
      <c r="AP580" s="40">
        <v>-3.9053031918405097E-2</v>
      </c>
      <c r="AQ580" s="40">
        <v>-7.0235590130869503E-3</v>
      </c>
      <c r="AR580" s="40">
        <v>-2.77948818576314E-2</v>
      </c>
      <c r="AS580" s="40">
        <v>-5.53397795052731E-2</v>
      </c>
      <c r="AT580" s="40">
        <v>-5.8489481818160098E-2</v>
      </c>
      <c r="AU580" s="40">
        <v>0.44626779781709303</v>
      </c>
      <c r="AV580" s="40">
        <v>0.70104948238199405</v>
      </c>
      <c r="AW580" s="40">
        <v>0.67611130525591601</v>
      </c>
      <c r="AX580" s="40">
        <v>0.63750076736800099</v>
      </c>
      <c r="AY580" s="40">
        <v>0.76131517374702995</v>
      </c>
      <c r="AZ580" s="40">
        <v>0.157737600168285</v>
      </c>
      <c r="BA580" s="40">
        <v>-0.14155248569520601</v>
      </c>
      <c r="BB580" s="40">
        <v>4.3084731130288399E-2</v>
      </c>
      <c r="BC580" s="40">
        <v>1.65767394088547E-2</v>
      </c>
      <c r="BD580" s="40">
        <v>6.8887860469203796E-2</v>
      </c>
      <c r="BE580" s="40">
        <v>0.13396608453084399</v>
      </c>
      <c r="BF580" s="40">
        <v>0.113098636183236</v>
      </c>
      <c r="BG580" s="40">
        <v>6.4533051414292802E-2</v>
      </c>
      <c r="BH580" s="40">
        <v>6.1429275624985402E-2</v>
      </c>
      <c r="BI580" s="40">
        <v>3.6393434053537697E-2</v>
      </c>
      <c r="BJ580" s="40">
        <v>6.9227846520853606E-2</v>
      </c>
      <c r="BK580" s="40">
        <v>6.1970169272509097E-2</v>
      </c>
      <c r="BL580" s="40">
        <v>-1.9955069179032801E-2</v>
      </c>
      <c r="BM580" s="40">
        <v>-4.8174846080350602E-2</v>
      </c>
      <c r="BN580" s="40">
        <v>2.8988058324089301E-2</v>
      </c>
      <c r="BO580" s="40">
        <v>4.3247399838958998E-2</v>
      </c>
      <c r="BP580" s="40">
        <v>-2.4686819339096401E-3</v>
      </c>
      <c r="BQ580" s="40">
        <v>-3.0817242167615898E-2</v>
      </c>
      <c r="BR580" s="40">
        <v>7.7291718083858504E-3</v>
      </c>
      <c r="BS580" s="40">
        <v>0.52896173598995899</v>
      </c>
      <c r="BT580" s="40">
        <v>0.79446600736509299</v>
      </c>
      <c r="BU580" s="40">
        <v>0.77587555257289398</v>
      </c>
      <c r="BV580" s="40">
        <v>0.73486102128227104</v>
      </c>
      <c r="BW580" s="40">
        <v>0.84811469583051802</v>
      </c>
      <c r="BX580" s="40">
        <v>0.232989121847401</v>
      </c>
      <c r="BY580" s="40">
        <v>-3.3151629809890601E-2</v>
      </c>
      <c r="BZ580" s="40">
        <v>0.15031577017275799</v>
      </c>
      <c r="CA580" s="40">
        <v>8.5197398103548497E-2</v>
      </c>
      <c r="CB580" s="40">
        <v>0.14132216926405899</v>
      </c>
      <c r="CC580" s="40">
        <v>0.18392670031809499</v>
      </c>
      <c r="CD580" s="40">
        <v>0.16020377900185201</v>
      </c>
      <c r="CE580" s="40">
        <v>0.109638008710277</v>
      </c>
      <c r="CF580" s="40">
        <v>0.105557093068922</v>
      </c>
      <c r="CG580" s="40">
        <v>7.2620270625653002E-2</v>
      </c>
      <c r="CH580" s="40">
        <v>0.106847447364099</v>
      </c>
      <c r="CI580" s="40">
        <v>0.104808775900641</v>
      </c>
      <c r="CJ580" s="40">
        <v>2.19901238757911E-2</v>
      </c>
      <c r="CK580" s="40">
        <v>-5.2981813270168597E-3</v>
      </c>
      <c r="CL580" s="40">
        <v>7.6113110154506905E-2</v>
      </c>
      <c r="CM580" s="40">
        <v>7.8064912800970596E-2</v>
      </c>
      <c r="CN580" s="40">
        <v>1.50721669828162E-2</v>
      </c>
      <c r="CO580" s="40">
        <v>-1.38330075098251E-2</v>
      </c>
      <c r="CP580" s="40">
        <v>5.3592009590231603E-2</v>
      </c>
      <c r="CQ580" s="40">
        <v>0.58623530566042104</v>
      </c>
      <c r="CR580" s="40">
        <v>0.85916600799642595</v>
      </c>
      <c r="CS580" s="40">
        <v>0.84497196635579597</v>
      </c>
      <c r="CT580" s="40">
        <v>0.80229243655767002</v>
      </c>
      <c r="CU580" s="40">
        <v>0.90823178041075903</v>
      </c>
      <c r="CV580" s="40">
        <v>0.28510809652590102</v>
      </c>
      <c r="CW580" s="40">
        <v>4.1926472758000301E-2</v>
      </c>
      <c r="CX580" s="40">
        <v>0.22458366115887099</v>
      </c>
      <c r="CY580" s="40">
        <v>0.132723857278437</v>
      </c>
      <c r="CZ580" s="40">
        <v>0.191489950880911</v>
      </c>
      <c r="DA580" s="40">
        <v>0.23388731610534599</v>
      </c>
      <c r="DB580" s="40">
        <v>0.20730892182046801</v>
      </c>
      <c r="DC580" s="40">
        <v>0.154742966006261</v>
      </c>
      <c r="DD580" s="40">
        <v>0.14968491051286001</v>
      </c>
      <c r="DE580" s="40">
        <v>0.10884710719776799</v>
      </c>
      <c r="DF580" s="40">
        <v>0.14446704820734399</v>
      </c>
      <c r="DG580" s="40">
        <v>0.14764738252877199</v>
      </c>
      <c r="DH580" s="40">
        <v>6.3935316930614897E-2</v>
      </c>
      <c r="DI580" s="40">
        <v>3.7578483426316901E-2</v>
      </c>
      <c r="DJ580" s="40">
        <v>0.123238161984925</v>
      </c>
      <c r="DK580" s="40">
        <v>0.11288242576298201</v>
      </c>
      <c r="DL580" s="40">
        <v>3.2613015899541999E-2</v>
      </c>
      <c r="DM580" s="40">
        <v>3.15122714796567E-3</v>
      </c>
      <c r="DN580" s="40">
        <v>9.9454847372077299E-2</v>
      </c>
      <c r="DO580" s="40">
        <v>0.64350887533088297</v>
      </c>
      <c r="DP580" s="40">
        <v>0.92386600862776003</v>
      </c>
      <c r="DQ580" s="40">
        <v>0.91406838013869796</v>
      </c>
      <c r="DR580" s="40">
        <v>0.86972385183306899</v>
      </c>
      <c r="DS580" s="40">
        <v>0.96834886499100004</v>
      </c>
      <c r="DT580" s="40">
        <v>0.33722707120440099</v>
      </c>
      <c r="DU580" s="40">
        <v>0.11700457532589099</v>
      </c>
      <c r="DV580" s="40">
        <v>0.29885155214498499</v>
      </c>
      <c r="DW580" s="40">
        <v>0.18025031645332601</v>
      </c>
      <c r="DX580" s="40">
        <v>0.24165773249776401</v>
      </c>
      <c r="DY580" s="40">
        <v>0.30602251034521299</v>
      </c>
      <c r="DZ580" s="40">
        <v>0.275321266611954</v>
      </c>
      <c r="EA580" s="40">
        <v>0.219867360581017</v>
      </c>
      <c r="EB580" s="40">
        <v>0.21339847033475501</v>
      </c>
      <c r="EC580" s="40">
        <v>0.16115290550805</v>
      </c>
      <c r="ED580" s="40">
        <v>0.198783776920407</v>
      </c>
      <c r="EE580" s="40">
        <v>0.209499526690576</v>
      </c>
      <c r="EF580" s="40">
        <v>0.124497513788295</v>
      </c>
      <c r="EG580" s="40">
        <v>9.9485577476358902E-2</v>
      </c>
      <c r="EH580" s="40">
        <v>0.19127925222741901</v>
      </c>
      <c r="EI580" s="40">
        <v>0.16315338461502801</v>
      </c>
      <c r="EJ580" s="40">
        <v>5.7939215823263703E-2</v>
      </c>
      <c r="EK580" s="40">
        <v>2.7673764485622799E-2</v>
      </c>
      <c r="EL580" s="40">
        <v>0.16567350099862299</v>
      </c>
      <c r="EM580" s="40">
        <v>0.72620281350374905</v>
      </c>
      <c r="EN580" s="40">
        <v>1.01728253361086</v>
      </c>
      <c r="EO580" s="40">
        <v>1.0138326274556799</v>
      </c>
      <c r="EP580" s="40">
        <v>0.96708410574733905</v>
      </c>
      <c r="EQ580" s="40">
        <v>1.05514838707449</v>
      </c>
      <c r="ER580" s="40">
        <v>0.41247859288351701</v>
      </c>
      <c r="ES580" s="40">
        <v>0.22540543121120701</v>
      </c>
      <c r="ET580" s="40">
        <v>0.40608259118745399</v>
      </c>
      <c r="EU580" s="40">
        <v>0.24887097514802001</v>
      </c>
      <c r="EV580" s="40">
        <v>0.31409204129261897</v>
      </c>
      <c r="EW580" s="40">
        <v>70.852611430134004</v>
      </c>
      <c r="EX580" s="40">
        <v>69.255342005547107</v>
      </c>
      <c r="EY580" s="40">
        <v>68.264268135473998</v>
      </c>
      <c r="EZ580" s="40">
        <v>67.396831907496406</v>
      </c>
      <c r="FA580" s="40">
        <v>66.955056838157702</v>
      </c>
      <c r="FB580" s="40">
        <v>65.614281807883103</v>
      </c>
      <c r="FC580" s="40">
        <v>64.831868432360594</v>
      </c>
      <c r="FD580" s="40">
        <v>64.345677565529897</v>
      </c>
      <c r="FE580" s="40">
        <v>68.245771319192201</v>
      </c>
      <c r="FF580" s="40">
        <v>74.132466111957498</v>
      </c>
      <c r="FG580" s="40">
        <v>79.941443025118204</v>
      </c>
      <c r="FH580" s="40">
        <v>85.453631001210994</v>
      </c>
      <c r="FI580" s="40">
        <v>88.717723348568299</v>
      </c>
      <c r="FJ580" s="40">
        <v>91.368569084729899</v>
      </c>
      <c r="FK580" s="40">
        <v>93.920270323059498</v>
      </c>
      <c r="FL580" s="40">
        <v>96.164596273291906</v>
      </c>
      <c r="FM580" s="40">
        <v>97.069807414352098</v>
      </c>
      <c r="FN580" s="40">
        <v>96.025997109262093</v>
      </c>
      <c r="FO580" s="40">
        <v>93.564299386694799</v>
      </c>
      <c r="FP580" s="40">
        <v>88.847494042736002</v>
      </c>
      <c r="FQ580" s="40">
        <v>84.284327512793496</v>
      </c>
      <c r="FR580" s="40">
        <v>80.380444548615202</v>
      </c>
      <c r="FS580" s="40">
        <v>76.483983749365194</v>
      </c>
      <c r="FT580" s="40">
        <v>74.103050900425799</v>
      </c>
      <c r="FU580" s="40">
        <v>1.6228262317395999E-2</v>
      </c>
      <c r="FV580" s="40">
        <v>0</v>
      </c>
      <c r="FW580" s="40">
        <v>0</v>
      </c>
      <c r="FX580" s="41">
        <v>1</v>
      </c>
      <c r="FY580" s="22"/>
    </row>
    <row r="581" spans="1:181" x14ac:dyDescent="0.2">
      <c r="A581" t="s">
        <v>42</v>
      </c>
      <c r="B581" t="s">
        <v>58</v>
      </c>
      <c r="C581" t="s">
        <v>3</v>
      </c>
      <c r="D581" t="s">
        <v>37</v>
      </c>
      <c r="E581" t="s">
        <v>1</v>
      </c>
      <c r="F581" t="s">
        <v>78</v>
      </c>
      <c r="G581" s="35">
        <v>43721</v>
      </c>
      <c r="H581" s="40">
        <v>1992</v>
      </c>
      <c r="I581" s="40">
        <v>1.38005172056815</v>
      </c>
      <c r="J581" s="40">
        <v>1.16412809238625</v>
      </c>
      <c r="K581" s="40">
        <v>1.0507020204564499</v>
      </c>
      <c r="L581" s="40">
        <v>0.99035468204529598</v>
      </c>
      <c r="M581" s="40">
        <v>0.96178063676571701</v>
      </c>
      <c r="N581" s="40">
        <v>0.97568803327559495</v>
      </c>
      <c r="O581" s="40">
        <v>1.0860436152485</v>
      </c>
      <c r="P581" s="40">
        <v>1.21285782622418</v>
      </c>
      <c r="Q581" s="40">
        <v>1.3063457969986301</v>
      </c>
      <c r="R581" s="40">
        <v>1.3892209158737701</v>
      </c>
      <c r="S581" s="40">
        <v>1.48287021799026</v>
      </c>
      <c r="T581" s="40">
        <v>1.6009300354784699</v>
      </c>
      <c r="U581" s="40">
        <v>1.88033548647402</v>
      </c>
      <c r="V581" s="40">
        <v>2.2663943250160301</v>
      </c>
      <c r="W581" s="40">
        <v>2.6350153874168201</v>
      </c>
      <c r="X581" s="40">
        <v>3.1154301610265702</v>
      </c>
      <c r="Y581" s="40">
        <v>3.5639818699190999</v>
      </c>
      <c r="Z581" s="40">
        <v>3.8661211822738002</v>
      </c>
      <c r="AA581" s="40">
        <v>3.9942810047899902</v>
      </c>
      <c r="AB581" s="40">
        <v>3.7694828109586802</v>
      </c>
      <c r="AC581" s="40">
        <v>3.4834175613488401</v>
      </c>
      <c r="AD581" s="40">
        <v>3.1499224799764902</v>
      </c>
      <c r="AE581" s="40">
        <v>2.51491967692743</v>
      </c>
      <c r="AF581" s="40">
        <v>2.00180123418723</v>
      </c>
      <c r="AG581" s="40">
        <v>-6.1767327295688401E-2</v>
      </c>
      <c r="AH581" s="40">
        <v>-2.9958015682415799E-2</v>
      </c>
      <c r="AI581" s="40">
        <v>3.14342552365774E-3</v>
      </c>
      <c r="AJ581" s="40">
        <v>-1.4922192481059899E-2</v>
      </c>
      <c r="AK581" s="40">
        <v>-1.72888380106423E-3</v>
      </c>
      <c r="AL581" s="40">
        <v>2.9327499402632398E-3</v>
      </c>
      <c r="AM581" s="40">
        <v>-8.0154081923531594E-3</v>
      </c>
      <c r="AN581" s="40">
        <v>-4.0585555353455698E-2</v>
      </c>
      <c r="AO581" s="40">
        <v>-5.16223779684922E-2</v>
      </c>
      <c r="AP581" s="40">
        <v>-5.8621454158084202E-2</v>
      </c>
      <c r="AQ581" s="40">
        <v>-5.1444013719186901E-2</v>
      </c>
      <c r="AR581" s="40">
        <v>-3.25526601917773E-2</v>
      </c>
      <c r="AS581" s="40">
        <v>-1.94289560815009E-2</v>
      </c>
      <c r="AT581" s="40">
        <v>-3.0131517764458701E-2</v>
      </c>
      <c r="AU581" s="40">
        <v>0.42104933318360799</v>
      </c>
      <c r="AV581" s="40">
        <v>0.62393162800257296</v>
      </c>
      <c r="AW581" s="40">
        <v>0.72662834412126198</v>
      </c>
      <c r="AX581" s="40">
        <v>0.60877203141556202</v>
      </c>
      <c r="AY581" s="40">
        <v>0.21716881002501001</v>
      </c>
      <c r="AZ581" s="40">
        <v>-0.46492775084844801</v>
      </c>
      <c r="BA581" s="40">
        <v>-0.29209650844395402</v>
      </c>
      <c r="BB581" s="40">
        <v>-0.119090276697832</v>
      </c>
      <c r="BC581" s="40">
        <v>-0.10533300681998201</v>
      </c>
      <c r="BD581" s="40">
        <v>-4.6764999636105101E-2</v>
      </c>
      <c r="BE581" s="40">
        <v>-3.7312427141435497E-2</v>
      </c>
      <c r="BF581" s="40">
        <v>-1.00695427002188E-2</v>
      </c>
      <c r="BG581" s="40">
        <v>1.6388186397487198E-2</v>
      </c>
      <c r="BH581" s="40">
        <v>-2.4629569546396599E-3</v>
      </c>
      <c r="BI581" s="40">
        <v>1.3574481254472401E-2</v>
      </c>
      <c r="BJ581" s="40">
        <v>8.8313892057591305E-3</v>
      </c>
      <c r="BK581" s="40">
        <v>6.72735841231105E-3</v>
      </c>
      <c r="BL581" s="40">
        <v>-2.20942869191691E-2</v>
      </c>
      <c r="BM581" s="40">
        <v>-3.3532603614381103E-2</v>
      </c>
      <c r="BN581" s="40">
        <v>-4.0866078257734299E-2</v>
      </c>
      <c r="BO581" s="40">
        <v>-3.7811254920931098E-2</v>
      </c>
      <c r="BP581" s="40">
        <v>-1.7942605793758601E-2</v>
      </c>
      <c r="BQ581" s="40">
        <v>-4.3672335628691297E-3</v>
      </c>
      <c r="BR581" s="40">
        <v>6.2685569885055602E-3</v>
      </c>
      <c r="BS581" s="40">
        <v>0.46538109205390199</v>
      </c>
      <c r="BT581" s="40">
        <v>0.692740097057855</v>
      </c>
      <c r="BU581" s="40">
        <v>0.81123733835234002</v>
      </c>
      <c r="BV581" s="40">
        <v>0.70945699367041004</v>
      </c>
      <c r="BW581" s="40">
        <v>0.33158258971028898</v>
      </c>
      <c r="BX581" s="40">
        <v>-0.35886366043321</v>
      </c>
      <c r="BY581" s="40">
        <v>-0.20608366100178999</v>
      </c>
      <c r="BZ581" s="40">
        <v>-5.3273886038304803E-2</v>
      </c>
      <c r="CA581" s="40">
        <v>-5.3786763739655498E-2</v>
      </c>
      <c r="CB581" s="40">
        <v>-2.0381027098500499E-2</v>
      </c>
      <c r="CC581" s="40">
        <v>-2.0375037790829401E-2</v>
      </c>
      <c r="CD581" s="40">
        <v>3.7051531015917399E-3</v>
      </c>
      <c r="CE581" s="40">
        <v>2.5561467431583398E-2</v>
      </c>
      <c r="CF581" s="40">
        <v>6.1662716167632499E-3</v>
      </c>
      <c r="CG581" s="40">
        <v>2.4173545273754701E-2</v>
      </c>
      <c r="CH581" s="40">
        <v>1.2916768792193599E-2</v>
      </c>
      <c r="CI581" s="40">
        <v>1.6938153652253402E-2</v>
      </c>
      <c r="CJ581" s="40">
        <v>-9.2872907309790795E-3</v>
      </c>
      <c r="CK581" s="40">
        <v>-2.1003681003061301E-2</v>
      </c>
      <c r="CL581" s="40">
        <v>-2.85687589968215E-2</v>
      </c>
      <c r="CM581" s="40">
        <v>-2.8369247706323601E-2</v>
      </c>
      <c r="CN581" s="40">
        <v>-7.8237266238618108E-3</v>
      </c>
      <c r="CO581" s="40">
        <v>6.0644695714613204E-3</v>
      </c>
      <c r="CP581" s="40">
        <v>3.1479137877951799E-2</v>
      </c>
      <c r="CQ581" s="40">
        <v>0.49608513320095898</v>
      </c>
      <c r="CR581" s="40">
        <v>0.74039663311636605</v>
      </c>
      <c r="CS581" s="40">
        <v>0.86983727001494104</v>
      </c>
      <c r="CT581" s="40">
        <v>0.77919109181453505</v>
      </c>
      <c r="CU581" s="40">
        <v>0.41082522498504498</v>
      </c>
      <c r="CV581" s="40">
        <v>-0.28540399451147702</v>
      </c>
      <c r="CW581" s="40">
        <v>-0.14651142488170599</v>
      </c>
      <c r="CX581" s="40">
        <v>-7.6896543620149204E-3</v>
      </c>
      <c r="CY581" s="40">
        <v>-1.8085992805997101E-2</v>
      </c>
      <c r="CZ581" s="40">
        <v>-2.1075680916604199E-3</v>
      </c>
      <c r="DA581" s="40">
        <v>-3.4376484402233202E-3</v>
      </c>
      <c r="DB581" s="40">
        <v>1.7479848903402199E-2</v>
      </c>
      <c r="DC581" s="40">
        <v>3.4734748465679602E-2</v>
      </c>
      <c r="DD581" s="40">
        <v>1.4795500188166199E-2</v>
      </c>
      <c r="DE581" s="40">
        <v>3.4772609293037E-2</v>
      </c>
      <c r="DF581" s="40">
        <v>1.7002148378627999E-2</v>
      </c>
      <c r="DG581" s="40">
        <v>2.7148948892195799E-2</v>
      </c>
      <c r="DH581" s="40">
        <v>3.5197054572109398E-3</v>
      </c>
      <c r="DI581" s="40">
        <v>-8.4747583917414403E-3</v>
      </c>
      <c r="DJ581" s="40">
        <v>-1.62714397359086E-2</v>
      </c>
      <c r="DK581" s="40">
        <v>-1.89272404917162E-2</v>
      </c>
      <c r="DL581" s="40">
        <v>2.2951525460350301E-3</v>
      </c>
      <c r="DM581" s="40">
        <v>1.64961727057918E-2</v>
      </c>
      <c r="DN581" s="40">
        <v>5.6689718767397999E-2</v>
      </c>
      <c r="DO581" s="40">
        <v>0.52678917434801598</v>
      </c>
      <c r="DP581" s="40">
        <v>0.788053169174878</v>
      </c>
      <c r="DQ581" s="40">
        <v>0.92843720167754296</v>
      </c>
      <c r="DR581" s="40">
        <v>0.84892518995865995</v>
      </c>
      <c r="DS581" s="40">
        <v>0.49006786025980098</v>
      </c>
      <c r="DT581" s="40">
        <v>-0.21194432858974299</v>
      </c>
      <c r="DU581" s="40">
        <v>-8.6939188761622696E-2</v>
      </c>
      <c r="DV581" s="40">
        <v>3.7894577314274903E-2</v>
      </c>
      <c r="DW581" s="40">
        <v>1.7614778127661199E-2</v>
      </c>
      <c r="DX581" s="40">
        <v>1.6165890915179702E-2</v>
      </c>
      <c r="DY581" s="40">
        <v>2.10172517140296E-2</v>
      </c>
      <c r="DZ581" s="40">
        <v>3.7368321885599298E-2</v>
      </c>
      <c r="EA581" s="40">
        <v>4.7979509339509098E-2</v>
      </c>
      <c r="EB581" s="40">
        <v>2.72547357145865E-2</v>
      </c>
      <c r="EC581" s="40">
        <v>5.0075974348573499E-2</v>
      </c>
      <c r="ED581" s="40">
        <v>2.2900787644123899E-2</v>
      </c>
      <c r="EE581" s="40">
        <v>4.1891715496860001E-2</v>
      </c>
      <c r="EF581" s="40">
        <v>2.20109738914975E-2</v>
      </c>
      <c r="EG581" s="40">
        <v>9.6150159623696104E-3</v>
      </c>
      <c r="EH581" s="40">
        <v>1.48393616444127E-3</v>
      </c>
      <c r="EI581" s="40">
        <v>-5.2944816934603596E-3</v>
      </c>
      <c r="EJ581" s="40">
        <v>1.6905206944053602E-2</v>
      </c>
      <c r="EK581" s="40">
        <v>3.15578952244236E-2</v>
      </c>
      <c r="EL581" s="40">
        <v>9.3089793520362202E-2</v>
      </c>
      <c r="EM581" s="40">
        <v>0.57112093321831003</v>
      </c>
      <c r="EN581" s="40">
        <v>0.85686163823016004</v>
      </c>
      <c r="EO581" s="40">
        <v>1.0130461959086201</v>
      </c>
      <c r="EP581" s="40">
        <v>0.94961015221350797</v>
      </c>
      <c r="EQ581" s="40">
        <v>0.60448163994507997</v>
      </c>
      <c r="ER581" s="40">
        <v>-0.105880238174505</v>
      </c>
      <c r="ES581" s="40">
        <v>-9.2634131945862103E-4</v>
      </c>
      <c r="ET581" s="40">
        <v>0.103710967973802</v>
      </c>
      <c r="EU581" s="40">
        <v>6.9161021207987297E-2</v>
      </c>
      <c r="EV581" s="40">
        <v>4.2549863452784303E-2</v>
      </c>
      <c r="EW581" s="40">
        <v>70.728166645102903</v>
      </c>
      <c r="EX581" s="40">
        <v>68.880126795186996</v>
      </c>
      <c r="EY581" s="40">
        <v>67.679971535774399</v>
      </c>
      <c r="EZ581" s="40">
        <v>66.820157847069495</v>
      </c>
      <c r="FA581" s="40">
        <v>66.659981886401894</v>
      </c>
      <c r="FB581" s="40">
        <v>65.038491396040897</v>
      </c>
      <c r="FC581" s="40">
        <v>63.879091732436301</v>
      </c>
      <c r="FD581" s="40">
        <v>63.126924569802</v>
      </c>
      <c r="FE581" s="40">
        <v>66.818540561521502</v>
      </c>
      <c r="FF581" s="40">
        <v>73.395199896493693</v>
      </c>
      <c r="FG581" s="40">
        <v>80.5095096390219</v>
      </c>
      <c r="FH581" s="40">
        <v>86.734053564497302</v>
      </c>
      <c r="FI581" s="40">
        <v>90.120778884719897</v>
      </c>
      <c r="FJ581" s="40">
        <v>92.856320351921298</v>
      </c>
      <c r="FK581" s="40">
        <v>95.410337689222402</v>
      </c>
      <c r="FL581" s="40">
        <v>97.223638245568594</v>
      </c>
      <c r="FM581" s="40">
        <v>98.104217880709001</v>
      </c>
      <c r="FN581" s="40">
        <v>97.499741234312296</v>
      </c>
      <c r="FO581" s="40">
        <v>96.336007245439205</v>
      </c>
      <c r="FP581" s="40">
        <v>91.224802691163106</v>
      </c>
      <c r="FQ581" s="40">
        <v>86.0665674731531</v>
      </c>
      <c r="FR581" s="40">
        <v>82.243951352050701</v>
      </c>
      <c r="FS581" s="40">
        <v>78.367641350756898</v>
      </c>
      <c r="FT581" s="40">
        <v>75.486738258506904</v>
      </c>
      <c r="FU581" s="40">
        <v>5.4745481300737697E-2</v>
      </c>
      <c r="FV581" s="40">
        <v>0</v>
      </c>
      <c r="FW581" s="40">
        <v>0</v>
      </c>
      <c r="FX581" s="41">
        <v>1</v>
      </c>
      <c r="FY581" s="22"/>
    </row>
    <row r="582" spans="1:181" x14ac:dyDescent="0.2">
      <c r="A582" t="s">
        <v>42</v>
      </c>
      <c r="B582" t="s">
        <v>58</v>
      </c>
      <c r="C582" t="s">
        <v>3</v>
      </c>
      <c r="D582" t="s">
        <v>37</v>
      </c>
      <c r="E582" t="s">
        <v>77</v>
      </c>
      <c r="F582" t="s">
        <v>1</v>
      </c>
      <c r="G582" s="35">
        <v>43721</v>
      </c>
      <c r="H582" s="40">
        <v>7646</v>
      </c>
      <c r="I582" s="40">
        <v>5.7431960388245704</v>
      </c>
      <c r="J582" s="40">
        <v>4.9746725611696103</v>
      </c>
      <c r="K582" s="40">
        <v>4.5156799344379897</v>
      </c>
      <c r="L582" s="40">
        <v>4.2179994814912298</v>
      </c>
      <c r="M582" s="40">
        <v>4.0119578147536901</v>
      </c>
      <c r="N582" s="40">
        <v>4.2806238354687798</v>
      </c>
      <c r="O582" s="40">
        <v>4.6957645851325802</v>
      </c>
      <c r="P582" s="40">
        <v>5.2005560513364202</v>
      </c>
      <c r="Q582" s="40">
        <v>5.3249230813692501</v>
      </c>
      <c r="R582" s="40">
        <v>5.4499170507115098</v>
      </c>
      <c r="S582" s="40">
        <v>5.7394528299680001</v>
      </c>
      <c r="T582" s="40">
        <v>6.27815138159783</v>
      </c>
      <c r="U582" s="40">
        <v>7.2782896784663604</v>
      </c>
      <c r="V582" s="40">
        <v>8.4713056875826105</v>
      </c>
      <c r="W582" s="40">
        <v>9.6622296684030999</v>
      </c>
      <c r="X582" s="40">
        <v>11.2574798242466</v>
      </c>
      <c r="Y582" s="40">
        <v>12.800140080510699</v>
      </c>
      <c r="Z582" s="40">
        <v>14.104783792851499</v>
      </c>
      <c r="AA582" s="40">
        <v>14.544796397049399</v>
      </c>
      <c r="AB582" s="40">
        <v>13.740294405336799</v>
      </c>
      <c r="AC582" s="40">
        <v>13.0625338606642</v>
      </c>
      <c r="AD582" s="40">
        <v>12.093784013750501</v>
      </c>
      <c r="AE582" s="40">
        <v>9.7583100330800505</v>
      </c>
      <c r="AF582" s="40">
        <v>7.8139483475064804</v>
      </c>
      <c r="AG582" s="40">
        <v>2.7861980260960598E-2</v>
      </c>
      <c r="AH582" s="40">
        <v>6.7784354861988902E-2</v>
      </c>
      <c r="AI582" s="40">
        <v>4.9511926882911901E-2</v>
      </c>
      <c r="AJ582" s="40">
        <v>1.19572322741128E-2</v>
      </c>
      <c r="AK582" s="40">
        <v>2.38955011951534E-2</v>
      </c>
      <c r="AL582" s="40">
        <v>6.0974401141435097E-2</v>
      </c>
      <c r="AM582" s="40">
        <v>7.8256191678196002E-2</v>
      </c>
      <c r="AN582" s="40">
        <v>1.6178475196122601E-3</v>
      </c>
      <c r="AO582" s="40">
        <v>-4.7007775354006999E-2</v>
      </c>
      <c r="AP582" s="40">
        <v>-6.2889702013451093E-2</v>
      </c>
      <c r="AQ582" s="40">
        <v>-7.1622223754077799E-2</v>
      </c>
      <c r="AR582" s="40">
        <v>-5.7627563791932297E-2</v>
      </c>
      <c r="AS582" s="40">
        <v>-3.7833663142261401E-2</v>
      </c>
      <c r="AT582" s="40">
        <v>-1.53997509695701E-2</v>
      </c>
      <c r="AU582" s="40">
        <v>0.86535779997149997</v>
      </c>
      <c r="AV582" s="40">
        <v>1.2536909139754799</v>
      </c>
      <c r="AW582" s="40">
        <v>1.3136764838003401</v>
      </c>
      <c r="AX582" s="40">
        <v>1.1885348187999101</v>
      </c>
      <c r="AY582" s="40">
        <v>0.99250405294775501</v>
      </c>
      <c r="AZ582" s="40">
        <v>-0.179668104946722</v>
      </c>
      <c r="BA582" s="40">
        <v>-0.27086703416109997</v>
      </c>
      <c r="BB582" s="40">
        <v>-5.7047281595232403E-2</v>
      </c>
      <c r="BC582" s="40">
        <v>-4.1127635749107702E-2</v>
      </c>
      <c r="BD582" s="40">
        <v>0.114625850583622</v>
      </c>
      <c r="BE582" s="40">
        <v>0.104460405087523</v>
      </c>
      <c r="BF582" s="40">
        <v>0.131751493388719</v>
      </c>
      <c r="BG582" s="40">
        <v>9.7304971802302603E-2</v>
      </c>
      <c r="BH582" s="40">
        <v>6.7879040012716399E-2</v>
      </c>
      <c r="BI582" s="40">
        <v>7.0248943246286402E-2</v>
      </c>
      <c r="BJ582" s="40">
        <v>0.110081459216182</v>
      </c>
      <c r="BK582" s="40">
        <v>0.127296182459948</v>
      </c>
      <c r="BL582" s="40">
        <v>4.8146413592773503E-2</v>
      </c>
      <c r="BM582" s="40">
        <v>1.10822402532414E-3</v>
      </c>
      <c r="BN582" s="40">
        <v>-9.2913067025135595E-4</v>
      </c>
      <c r="BO582" s="40">
        <v>-2.5577470208820001E-2</v>
      </c>
      <c r="BP582" s="40">
        <v>-2.9567302891753602E-2</v>
      </c>
      <c r="BQ582" s="40">
        <v>-9.9130871865787899E-3</v>
      </c>
      <c r="BR582" s="40">
        <v>6.4592463772332701E-2</v>
      </c>
      <c r="BS582" s="40">
        <v>0.95246645286883203</v>
      </c>
      <c r="BT582" s="40">
        <v>1.35597206179494</v>
      </c>
      <c r="BU582" s="40">
        <v>1.4410085057903099</v>
      </c>
      <c r="BV582" s="40">
        <v>1.3354253599645101</v>
      </c>
      <c r="BW582" s="40">
        <v>1.1417862030169901</v>
      </c>
      <c r="BX582" s="40">
        <v>-4.2538058669368002E-2</v>
      </c>
      <c r="BY582" s="40">
        <v>-0.16011369115680599</v>
      </c>
      <c r="BZ582" s="40">
        <v>7.7799417475196794E-2</v>
      </c>
      <c r="CA582" s="40">
        <v>5.1749072153032698E-2</v>
      </c>
      <c r="CB582" s="40">
        <v>0.168671805046087</v>
      </c>
      <c r="CC582" s="40">
        <v>0.15751224078291401</v>
      </c>
      <c r="CD582" s="40">
        <v>0.17605493867115499</v>
      </c>
      <c r="CE582" s="40">
        <v>0.13040628912295199</v>
      </c>
      <c r="CF582" s="40">
        <v>0.106610313699546</v>
      </c>
      <c r="CG582" s="40">
        <v>0.10235319600580001</v>
      </c>
      <c r="CH582" s="40">
        <v>0.14409285804539301</v>
      </c>
      <c r="CI582" s="40">
        <v>0.16126113068633599</v>
      </c>
      <c r="CJ582" s="40">
        <v>8.0371956716468601E-2</v>
      </c>
      <c r="CK582" s="40">
        <v>3.4433218621122003E-2</v>
      </c>
      <c r="CL582" s="40">
        <v>4.1984572293417198E-2</v>
      </c>
      <c r="CM582" s="40">
        <v>6.3129858318728303E-3</v>
      </c>
      <c r="CN582" s="40">
        <v>-1.0132851671421601E-2</v>
      </c>
      <c r="CO582" s="40">
        <v>9.4246186667132099E-3</v>
      </c>
      <c r="CP582" s="40">
        <v>0.119994828024688</v>
      </c>
      <c r="CQ582" s="40">
        <v>1.01279764050905</v>
      </c>
      <c r="CR582" s="40">
        <v>1.4268116731986999</v>
      </c>
      <c r="CS582" s="40">
        <v>1.52919827633284</v>
      </c>
      <c r="CT582" s="40">
        <v>1.43716130130686</v>
      </c>
      <c r="CU582" s="40">
        <v>1.2451785654012</v>
      </c>
      <c r="CV582" s="40">
        <v>5.2437793647177197E-2</v>
      </c>
      <c r="CW582" s="40">
        <v>-8.3406263176620796E-2</v>
      </c>
      <c r="CX582" s="40">
        <v>0.171193830471918</v>
      </c>
      <c r="CY582" s="40">
        <v>0.116075197118523</v>
      </c>
      <c r="CZ582" s="40">
        <v>0.20610386846821799</v>
      </c>
      <c r="DA582" s="40">
        <v>0.210564076478304</v>
      </c>
      <c r="DB582" s="40">
        <v>0.220358383953591</v>
      </c>
      <c r="DC582" s="40">
        <v>0.16350760644360199</v>
      </c>
      <c r="DD582" s="40">
        <v>0.14534158738637601</v>
      </c>
      <c r="DE582" s="40">
        <v>0.13445744876531299</v>
      </c>
      <c r="DF582" s="40">
        <v>0.17810425687460399</v>
      </c>
      <c r="DG582" s="40">
        <v>0.19522607891272301</v>
      </c>
      <c r="DH582" s="40">
        <v>0.112597499840164</v>
      </c>
      <c r="DI582" s="40">
        <v>6.7758213216919799E-2</v>
      </c>
      <c r="DJ582" s="40">
        <v>8.4898275257085806E-2</v>
      </c>
      <c r="DK582" s="40">
        <v>3.8203441872565601E-2</v>
      </c>
      <c r="DL582" s="40">
        <v>9.3015995489104299E-3</v>
      </c>
      <c r="DM582" s="40">
        <v>2.8762324520005201E-2</v>
      </c>
      <c r="DN582" s="40">
        <v>0.17539719227704401</v>
      </c>
      <c r="DO582" s="40">
        <v>1.0731288281492599</v>
      </c>
      <c r="DP582" s="40">
        <v>1.4976512846024601</v>
      </c>
      <c r="DQ582" s="40">
        <v>1.6173880468753701</v>
      </c>
      <c r="DR582" s="40">
        <v>1.53889724264921</v>
      </c>
      <c r="DS582" s="40">
        <v>1.3485709277854101</v>
      </c>
      <c r="DT582" s="40">
        <v>0.147413645963722</v>
      </c>
      <c r="DU582" s="40">
        <v>-6.69883519643601E-3</v>
      </c>
      <c r="DV582" s="40">
        <v>0.26458824346863902</v>
      </c>
      <c r="DW582" s="40">
        <v>0.18040132208401399</v>
      </c>
      <c r="DX582" s="40">
        <v>0.24353593189035</v>
      </c>
      <c r="DY582" s="40">
        <v>0.28716250130486698</v>
      </c>
      <c r="DZ582" s="40">
        <v>0.28432552248032</v>
      </c>
      <c r="EA582" s="40">
        <v>0.211300651362992</v>
      </c>
      <c r="EB582" s="40">
        <v>0.20126339512498001</v>
      </c>
      <c r="EC582" s="40">
        <v>0.180810890816446</v>
      </c>
      <c r="ED582" s="40">
        <v>0.22721131494935101</v>
      </c>
      <c r="EE582" s="40">
        <v>0.24426606969447501</v>
      </c>
      <c r="EF582" s="40">
        <v>0.15912606591332501</v>
      </c>
      <c r="EG582" s="40">
        <v>0.115874212596251</v>
      </c>
      <c r="EH582" s="40">
        <v>0.146858846600286</v>
      </c>
      <c r="EI582" s="40">
        <v>8.4248195417823496E-2</v>
      </c>
      <c r="EJ582" s="40">
        <v>3.73618604490892E-2</v>
      </c>
      <c r="EK582" s="40">
        <v>5.6682900475687803E-2</v>
      </c>
      <c r="EL582" s="40">
        <v>0.25538940701894602</v>
      </c>
      <c r="EM582" s="40">
        <v>1.1602374810465901</v>
      </c>
      <c r="EN582" s="40">
        <v>1.59993243242192</v>
      </c>
      <c r="EO582" s="40">
        <v>1.7447200688653499</v>
      </c>
      <c r="EP582" s="40">
        <v>1.68578778381381</v>
      </c>
      <c r="EQ582" s="40">
        <v>1.4978530778546499</v>
      </c>
      <c r="ER582" s="40">
        <v>0.28454369224107701</v>
      </c>
      <c r="ES582" s="40">
        <v>0.10405450780785799</v>
      </c>
      <c r="ET582" s="40">
        <v>0.39943494253906903</v>
      </c>
      <c r="EU582" s="40">
        <v>0.27327802998615403</v>
      </c>
      <c r="EV582" s="40">
        <v>0.29758188635281402</v>
      </c>
      <c r="EW582" s="40">
        <v>70.823799816125003</v>
      </c>
      <c r="EX582" s="40">
        <v>69.186593116680697</v>
      </c>
      <c r="EY582" s="40">
        <v>68.165767278250797</v>
      </c>
      <c r="EZ582" s="40">
        <v>67.289902866051094</v>
      </c>
      <c r="FA582" s="40">
        <v>66.863732661789996</v>
      </c>
      <c r="FB582" s="40">
        <v>65.519126993644306</v>
      </c>
      <c r="FC582" s="40">
        <v>64.673402086581106</v>
      </c>
      <c r="FD582" s="40">
        <v>64.155234440580401</v>
      </c>
      <c r="FE582" s="40">
        <v>67.992804892673007</v>
      </c>
      <c r="FF582" s="40">
        <v>74.0099332453931</v>
      </c>
      <c r="FG582" s="40">
        <v>79.994683615141696</v>
      </c>
      <c r="FH582" s="40">
        <v>85.631210776671907</v>
      </c>
      <c r="FI582" s="40">
        <v>88.933445257225102</v>
      </c>
      <c r="FJ582" s="40">
        <v>91.619418795219204</v>
      </c>
      <c r="FK582" s="40">
        <v>94.166726625894398</v>
      </c>
      <c r="FL582" s="40">
        <v>96.293220609985198</v>
      </c>
      <c r="FM582" s="40">
        <v>97.177958987888204</v>
      </c>
      <c r="FN582" s="40">
        <v>96.201083263380895</v>
      </c>
      <c r="FO582" s="40">
        <v>93.939201343086694</v>
      </c>
      <c r="FP582" s="40">
        <v>89.156573529999605</v>
      </c>
      <c r="FQ582" s="40">
        <v>84.436443218611302</v>
      </c>
      <c r="FR582" s="40">
        <v>80.626733821001693</v>
      </c>
      <c r="FS582" s="40">
        <v>76.7772914418196</v>
      </c>
      <c r="FT582" s="40">
        <v>74.355538234000903</v>
      </c>
      <c r="FU582" s="40">
        <v>2.1173804816652899E-2</v>
      </c>
      <c r="FV582" s="40">
        <v>0</v>
      </c>
      <c r="FW582" s="40">
        <v>0</v>
      </c>
      <c r="FX582" s="41">
        <v>1</v>
      </c>
      <c r="FY582" s="22"/>
    </row>
    <row r="583" spans="1:181" x14ac:dyDescent="0.2">
      <c r="A583" t="s">
        <v>42</v>
      </c>
      <c r="B583" t="s">
        <v>58</v>
      </c>
      <c r="C583" t="s">
        <v>3</v>
      </c>
      <c r="D583" t="s">
        <v>37</v>
      </c>
      <c r="E583" t="s">
        <v>77</v>
      </c>
      <c r="F583" t="s">
        <v>77</v>
      </c>
      <c r="G583" s="35">
        <v>43721</v>
      </c>
      <c r="H583" s="40">
        <v>5989</v>
      </c>
      <c r="I583" s="40">
        <v>4.6561309235085897</v>
      </c>
      <c r="J583" s="40">
        <v>4.0326394150567504</v>
      </c>
      <c r="K583" s="40">
        <v>3.6585745792790201</v>
      </c>
      <c r="L583" s="40">
        <v>3.4191031591181602</v>
      </c>
      <c r="M583" s="40">
        <v>3.2570534373508502</v>
      </c>
      <c r="N583" s="40">
        <v>3.4595870231392798</v>
      </c>
      <c r="O583" s="40">
        <v>3.7808481031966901</v>
      </c>
      <c r="P583" s="40">
        <v>4.1610520140959899</v>
      </c>
      <c r="Q583" s="40">
        <v>4.2028342632113196</v>
      </c>
      <c r="R583" s="40">
        <v>4.2841878560827302</v>
      </c>
      <c r="S583" s="40">
        <v>4.5226544568209004</v>
      </c>
      <c r="T583" s="40">
        <v>4.9519190069196704</v>
      </c>
      <c r="U583" s="40">
        <v>5.7203027680798604</v>
      </c>
      <c r="V583" s="40">
        <v>6.6249671464719402</v>
      </c>
      <c r="W583" s="40">
        <v>7.5379563597517603</v>
      </c>
      <c r="X583" s="40">
        <v>8.7040427905869198</v>
      </c>
      <c r="Y583" s="40">
        <v>9.8109890167334708</v>
      </c>
      <c r="Z583" s="40">
        <v>10.8236918145973</v>
      </c>
      <c r="AA583" s="40">
        <v>11.157903719708701</v>
      </c>
      <c r="AB583" s="40">
        <v>10.579302874242901</v>
      </c>
      <c r="AC583" s="40">
        <v>10.170931938247101</v>
      </c>
      <c r="AD583" s="40">
        <v>9.5378195174803402</v>
      </c>
      <c r="AE583" s="40">
        <v>7.7478753433985901</v>
      </c>
      <c r="AF583" s="40">
        <v>6.2331898464815003</v>
      </c>
      <c r="AG583" s="40">
        <v>7.6557629121720594E-2</v>
      </c>
      <c r="AH583" s="40">
        <v>7.3237148418740294E-2</v>
      </c>
      <c r="AI583" s="40">
        <v>2.1668963412216899E-2</v>
      </c>
      <c r="AJ583" s="40">
        <v>1.3279710670388301E-2</v>
      </c>
      <c r="AK583" s="40">
        <v>1.0680485989758799E-2</v>
      </c>
      <c r="AL583" s="40">
        <v>5.07027233707118E-2</v>
      </c>
      <c r="AM583" s="40">
        <v>5.90589995448845E-2</v>
      </c>
      <c r="AN583" s="40">
        <v>-3.0931834913059601E-3</v>
      </c>
      <c r="AO583" s="40">
        <v>-4.1696632102149099E-2</v>
      </c>
      <c r="AP583" s="40">
        <v>-3.4366285819928899E-2</v>
      </c>
      <c r="AQ583" s="40">
        <v>-2.9765020661617601E-2</v>
      </c>
      <c r="AR583" s="40">
        <v>-3.4866179898947101E-2</v>
      </c>
      <c r="AS583" s="40">
        <v>-3.8241405092488301E-2</v>
      </c>
      <c r="AT583" s="40">
        <v>-1.5940509846879201E-2</v>
      </c>
      <c r="AU583" s="40">
        <v>0.48657380046125698</v>
      </c>
      <c r="AV583" s="40">
        <v>0.66725180095143399</v>
      </c>
      <c r="AW583" s="40">
        <v>0.59817172404780805</v>
      </c>
      <c r="AX583" s="40">
        <v>0.60963988272749403</v>
      </c>
      <c r="AY583" s="40">
        <v>0.73078887021298</v>
      </c>
      <c r="AZ583" s="40">
        <v>0.170143370385996</v>
      </c>
      <c r="BA583" s="40">
        <v>-0.118589536262783</v>
      </c>
      <c r="BB583" s="40">
        <v>3.6732068739623702E-2</v>
      </c>
      <c r="BC583" s="40">
        <v>1.83985221211404E-2</v>
      </c>
      <c r="BD583" s="40">
        <v>0.10256290139218099</v>
      </c>
      <c r="BE583" s="40">
        <v>0.145072903983438</v>
      </c>
      <c r="BF583" s="40">
        <v>0.13853002512195101</v>
      </c>
      <c r="BG583" s="40">
        <v>7.6861594092526297E-2</v>
      </c>
      <c r="BH583" s="40">
        <v>6.9683475993176494E-2</v>
      </c>
      <c r="BI583" s="40">
        <v>5.48720948095891E-2</v>
      </c>
      <c r="BJ583" s="40">
        <v>9.7913558311317497E-2</v>
      </c>
      <c r="BK583" s="40">
        <v>0.106229827086461</v>
      </c>
      <c r="BL583" s="40">
        <v>4.0950821267196402E-2</v>
      </c>
      <c r="BM583" s="40">
        <v>9.0690414580806098E-3</v>
      </c>
      <c r="BN583" s="40">
        <v>2.76710806075713E-2</v>
      </c>
      <c r="BO583" s="40">
        <v>1.7687061695138E-2</v>
      </c>
      <c r="BP583" s="40">
        <v>-1.2732061812104499E-2</v>
      </c>
      <c r="BQ583" s="40">
        <v>-1.6580604324684198E-2</v>
      </c>
      <c r="BR583" s="40">
        <v>4.8931059961741803E-2</v>
      </c>
      <c r="BS583" s="40">
        <v>0.56325942456711597</v>
      </c>
      <c r="BT583" s="40">
        <v>0.75325137576816403</v>
      </c>
      <c r="BU583" s="40">
        <v>0.69371963332129205</v>
      </c>
      <c r="BV583" s="40">
        <v>0.69504314509016296</v>
      </c>
      <c r="BW583" s="40">
        <v>0.81002830480621502</v>
      </c>
      <c r="BX583" s="40">
        <v>0.23279357341965201</v>
      </c>
      <c r="BY583" s="40">
        <v>-3.6319138381807899E-2</v>
      </c>
      <c r="BZ583" s="40">
        <v>0.13022455929551999</v>
      </c>
      <c r="CA583" s="40">
        <v>9.0599561506233106E-2</v>
      </c>
      <c r="CB583" s="40">
        <v>0.161802183008596</v>
      </c>
      <c r="CC583" s="40">
        <v>0.19252637463663599</v>
      </c>
      <c r="CD583" s="40">
        <v>0.18375167262686101</v>
      </c>
      <c r="CE583" s="40">
        <v>0.11508784197005199</v>
      </c>
      <c r="CF583" s="40">
        <v>0.10874855203464</v>
      </c>
      <c r="CG583" s="40">
        <v>8.547906845863E-2</v>
      </c>
      <c r="CH583" s="40">
        <v>0.13061163877422899</v>
      </c>
      <c r="CI583" s="40">
        <v>0.13890019854667901</v>
      </c>
      <c r="CJ583" s="40">
        <v>7.1455564793003301E-2</v>
      </c>
      <c r="CK583" s="40">
        <v>4.42291923199458E-2</v>
      </c>
      <c r="CL583" s="40">
        <v>7.0637971612687797E-2</v>
      </c>
      <c r="CM583" s="40">
        <v>5.0552229383570499E-2</v>
      </c>
      <c r="CN583" s="40">
        <v>2.5979609483421E-3</v>
      </c>
      <c r="CO583" s="40">
        <v>-1.5783996975512399E-3</v>
      </c>
      <c r="CP583" s="40">
        <v>9.3860911594873794E-2</v>
      </c>
      <c r="CQ583" s="40">
        <v>0.616371654217716</v>
      </c>
      <c r="CR583" s="40">
        <v>0.812814419308304</v>
      </c>
      <c r="CS583" s="40">
        <v>0.75989582421937396</v>
      </c>
      <c r="CT583" s="40">
        <v>0.75419318444114902</v>
      </c>
      <c r="CU583" s="40">
        <v>0.86490929582077403</v>
      </c>
      <c r="CV583" s="40">
        <v>0.27618491319132599</v>
      </c>
      <c r="CW583" s="40">
        <v>2.0661088572707698E-2</v>
      </c>
      <c r="CX583" s="40">
        <v>0.194977173451162</v>
      </c>
      <c r="CY583" s="40">
        <v>0.14060578144048599</v>
      </c>
      <c r="CZ583" s="40">
        <v>0.20283112899727601</v>
      </c>
      <c r="DA583" s="40">
        <v>0.23997984528983299</v>
      </c>
      <c r="DB583" s="40">
        <v>0.22897332013176999</v>
      </c>
      <c r="DC583" s="40">
        <v>0.153314089847577</v>
      </c>
      <c r="DD583" s="40">
        <v>0.14781362807610299</v>
      </c>
      <c r="DE583" s="40">
        <v>0.116086042107671</v>
      </c>
      <c r="DF583" s="40">
        <v>0.16330971923714099</v>
      </c>
      <c r="DG583" s="40">
        <v>0.17157057000689699</v>
      </c>
      <c r="DH583" s="40">
        <v>0.10196030831881001</v>
      </c>
      <c r="DI583" s="40">
        <v>7.9389343181810901E-2</v>
      </c>
      <c r="DJ583" s="40">
        <v>0.113604862617804</v>
      </c>
      <c r="DK583" s="40">
        <v>8.3417397072003102E-2</v>
      </c>
      <c r="DL583" s="40">
        <v>1.7927983708788699E-2</v>
      </c>
      <c r="DM583" s="40">
        <v>1.3423804929581701E-2</v>
      </c>
      <c r="DN583" s="40">
        <v>0.13879076322800599</v>
      </c>
      <c r="DO583" s="40">
        <v>0.66948388386831603</v>
      </c>
      <c r="DP583" s="40">
        <v>0.87237746284844497</v>
      </c>
      <c r="DQ583" s="40">
        <v>0.82607201511745598</v>
      </c>
      <c r="DR583" s="40">
        <v>0.81334322379213497</v>
      </c>
      <c r="DS583" s="40">
        <v>0.91979028683533304</v>
      </c>
      <c r="DT583" s="40">
        <v>0.31957625296300102</v>
      </c>
      <c r="DU583" s="40">
        <v>7.7641315527223406E-2</v>
      </c>
      <c r="DV583" s="40">
        <v>0.25972978760680399</v>
      </c>
      <c r="DW583" s="40">
        <v>0.19061200137473799</v>
      </c>
      <c r="DX583" s="40">
        <v>0.24386007498595699</v>
      </c>
      <c r="DY583" s="40">
        <v>0.30849512015155101</v>
      </c>
      <c r="DZ583" s="40">
        <v>0.29426619683498101</v>
      </c>
      <c r="EA583" s="40">
        <v>0.20850672052788699</v>
      </c>
      <c r="EB583" s="40">
        <v>0.204217393398891</v>
      </c>
      <c r="EC583" s="40">
        <v>0.16027765092750099</v>
      </c>
      <c r="ED583" s="40">
        <v>0.21052055417774701</v>
      </c>
      <c r="EE583" s="40">
        <v>0.21874139754847299</v>
      </c>
      <c r="EF583" s="40">
        <v>0.14600431307731301</v>
      </c>
      <c r="EG583" s="40">
        <v>0.130155016742041</v>
      </c>
      <c r="EH583" s="40">
        <v>0.17564222904530399</v>
      </c>
      <c r="EI583" s="40">
        <v>0.13086947942875901</v>
      </c>
      <c r="EJ583" s="40">
        <v>4.00621017956313E-2</v>
      </c>
      <c r="EK583" s="40">
        <v>3.50846056973858E-2</v>
      </c>
      <c r="EL583" s="40">
        <v>0.20366233303662701</v>
      </c>
      <c r="EM583" s="40">
        <v>0.74616950797417503</v>
      </c>
      <c r="EN583" s="40">
        <v>0.95837703766517501</v>
      </c>
      <c r="EO583" s="40">
        <v>0.92161992439093898</v>
      </c>
      <c r="EP583" s="40">
        <v>0.89874648615480401</v>
      </c>
      <c r="EQ583" s="40">
        <v>0.99902972142856805</v>
      </c>
      <c r="ER583" s="40">
        <v>0.382226455996656</v>
      </c>
      <c r="ES583" s="40">
        <v>0.15991171340819799</v>
      </c>
      <c r="ET583" s="40">
        <v>0.35322227816270002</v>
      </c>
      <c r="EU583" s="40">
        <v>0.26281304075983097</v>
      </c>
      <c r="EV583" s="40">
        <v>0.30309935660237203</v>
      </c>
      <c r="EW583" s="40">
        <v>70.840680676107795</v>
      </c>
      <c r="EX583" s="40">
        <v>69.225765189584294</v>
      </c>
      <c r="EY583" s="40">
        <v>68.227455459113798</v>
      </c>
      <c r="EZ583" s="40">
        <v>67.357103700319797</v>
      </c>
      <c r="FA583" s="40">
        <v>66.912037460027406</v>
      </c>
      <c r="FB583" s="40">
        <v>65.588853357697602</v>
      </c>
      <c r="FC583" s="40">
        <v>64.7743033348561</v>
      </c>
      <c r="FD583" s="40">
        <v>64.281475559616297</v>
      </c>
      <c r="FE583" s="40">
        <v>68.1372087711284</v>
      </c>
      <c r="FF583" s="40">
        <v>74.083805390589305</v>
      </c>
      <c r="FG583" s="40">
        <v>79.935678391959797</v>
      </c>
      <c r="FH583" s="40">
        <v>85.492987665600694</v>
      </c>
      <c r="FI583" s="40">
        <v>88.782663316582898</v>
      </c>
      <c r="FJ583" s="40">
        <v>91.454362722704403</v>
      </c>
      <c r="FK583" s="40">
        <v>93.995820009136594</v>
      </c>
      <c r="FL583" s="40">
        <v>96.1722476016446</v>
      </c>
      <c r="FM583" s="40">
        <v>97.058268615806298</v>
      </c>
      <c r="FN583" s="40">
        <v>96.035518501598901</v>
      </c>
      <c r="FO583" s="40">
        <v>93.662014618547303</v>
      </c>
      <c r="FP583" s="40">
        <v>88.924143444495201</v>
      </c>
      <c r="FQ583" s="40">
        <v>84.278917313841902</v>
      </c>
      <c r="FR583" s="40">
        <v>80.455527638191001</v>
      </c>
      <c r="FS583" s="40">
        <v>76.588853357697602</v>
      </c>
      <c r="FT583" s="40">
        <v>74.210370031978101</v>
      </c>
      <c r="FU583" s="40">
        <v>1.86511660967957E-2</v>
      </c>
      <c r="FV583" s="40">
        <v>0</v>
      </c>
      <c r="FW583" s="40">
        <v>0</v>
      </c>
      <c r="FX583" s="41">
        <v>1</v>
      </c>
      <c r="FY583" s="22"/>
    </row>
    <row r="584" spans="1:181" x14ac:dyDescent="0.2">
      <c r="A584" t="s">
        <v>42</v>
      </c>
      <c r="B584" t="s">
        <v>58</v>
      </c>
      <c r="C584" t="s">
        <v>3</v>
      </c>
      <c r="D584" t="s">
        <v>37</v>
      </c>
      <c r="E584" t="s">
        <v>77</v>
      </c>
      <c r="F584" t="s">
        <v>78</v>
      </c>
      <c r="G584" s="35">
        <v>43721</v>
      </c>
      <c r="H584" s="40">
        <v>1657</v>
      </c>
      <c r="I584" s="40">
        <v>1.1311830323941601</v>
      </c>
      <c r="J584" s="40">
        <v>0.95955308560817998</v>
      </c>
      <c r="K584" s="40">
        <v>0.87276497899313099</v>
      </c>
      <c r="L584" s="40">
        <v>0.82462546307611095</v>
      </c>
      <c r="M584" s="40">
        <v>0.80209194769852399</v>
      </c>
      <c r="N584" s="40">
        <v>0.81796575356859003</v>
      </c>
      <c r="O584" s="40">
        <v>0.91627150366278698</v>
      </c>
      <c r="P584" s="40">
        <v>1.0297488166416899</v>
      </c>
      <c r="Q584" s="40">
        <v>1.10422194714208</v>
      </c>
      <c r="R584" s="40">
        <v>1.1733895571394699</v>
      </c>
      <c r="S584" s="40">
        <v>1.23703325088098</v>
      </c>
      <c r="T584" s="40">
        <v>1.33108763029287</v>
      </c>
      <c r="U584" s="40">
        <v>1.55478127650744</v>
      </c>
      <c r="V584" s="40">
        <v>1.8600181138296801</v>
      </c>
      <c r="W584" s="40">
        <v>2.14356731645612</v>
      </c>
      <c r="X584" s="40">
        <v>2.5414171911699501</v>
      </c>
      <c r="Y584" s="40">
        <v>2.9110969189675999</v>
      </c>
      <c r="Z584" s="40">
        <v>3.1698479150059899</v>
      </c>
      <c r="AA584" s="40">
        <v>3.2892481727190801</v>
      </c>
      <c r="AB584" s="40">
        <v>3.1097598013080701</v>
      </c>
      <c r="AC584" s="40">
        <v>2.8848206349937899</v>
      </c>
      <c r="AD584" s="40">
        <v>2.6011874373181101</v>
      </c>
      <c r="AE584" s="40">
        <v>2.0684414817287098</v>
      </c>
      <c r="AF584" s="40">
        <v>1.64963353903564</v>
      </c>
      <c r="AG584" s="40">
        <v>-7.0970127017237594E-2</v>
      </c>
      <c r="AH584" s="40">
        <v>-4.3405362620251998E-2</v>
      </c>
      <c r="AI584" s="40">
        <v>-9.5520422522154692E-3</v>
      </c>
      <c r="AJ584" s="40">
        <v>-2.84388230031325E-2</v>
      </c>
      <c r="AK584" s="40">
        <v>-1.7111174269403701E-2</v>
      </c>
      <c r="AL584" s="40">
        <v>-7.0595668821865102E-3</v>
      </c>
      <c r="AM584" s="40">
        <v>-1.1913992424018501E-2</v>
      </c>
      <c r="AN584" s="40">
        <v>-2.65267216656347E-2</v>
      </c>
      <c r="AO584" s="40">
        <v>-4.8679447765642099E-2</v>
      </c>
      <c r="AP584" s="40">
        <v>-6.2148232811506603E-2</v>
      </c>
      <c r="AQ584" s="40">
        <v>-7.3072573850203396E-2</v>
      </c>
      <c r="AR584" s="40">
        <v>-3.46410759590823E-2</v>
      </c>
      <c r="AS584" s="40">
        <v>-8.2627337525274496E-3</v>
      </c>
      <c r="AT584" s="40">
        <v>-5.2515605189538796E-3</v>
      </c>
      <c r="AU584" s="40">
        <v>0.35792726087961502</v>
      </c>
      <c r="AV584" s="40">
        <v>0.54346936942535795</v>
      </c>
      <c r="AW584" s="40">
        <v>0.65153578025962799</v>
      </c>
      <c r="AX584" s="40">
        <v>0.53766714171783803</v>
      </c>
      <c r="AY584" s="40">
        <v>0.22129170192149</v>
      </c>
      <c r="AZ584" s="40">
        <v>-0.37127488079758802</v>
      </c>
      <c r="BA584" s="40">
        <v>-0.211843704079237</v>
      </c>
      <c r="BB584" s="40">
        <v>-0.11427228555147401</v>
      </c>
      <c r="BC584" s="40">
        <v>-9.6053106647756695E-2</v>
      </c>
      <c r="BD584" s="40">
        <v>-3.7911305258564003E-2</v>
      </c>
      <c r="BE584" s="40">
        <v>-4.7285654084327E-2</v>
      </c>
      <c r="BF584" s="40">
        <v>-2.4090530519077599E-2</v>
      </c>
      <c r="BG584" s="40">
        <v>2.2140655731981598E-3</v>
      </c>
      <c r="BH584" s="40">
        <v>-1.53272050390674E-2</v>
      </c>
      <c r="BI584" s="40">
        <v>-1.1806415437625201E-3</v>
      </c>
      <c r="BJ584" s="40">
        <v>-7.0946249521328E-4</v>
      </c>
      <c r="BK584" s="40">
        <v>2.4132802400959998E-3</v>
      </c>
      <c r="BL584" s="40">
        <v>-1.19156504810269E-2</v>
      </c>
      <c r="BM584" s="40">
        <v>-3.3057544805068603E-2</v>
      </c>
      <c r="BN584" s="40">
        <v>-4.6686907379210801E-2</v>
      </c>
      <c r="BO584" s="40">
        <v>-5.6919826525904001E-2</v>
      </c>
      <c r="BP584" s="40">
        <v>-2.2654433242689901E-2</v>
      </c>
      <c r="BQ584" s="40">
        <v>4.22876270383992E-3</v>
      </c>
      <c r="BR584" s="40">
        <v>2.2690198741810198E-2</v>
      </c>
      <c r="BS584" s="40">
        <v>0.39524804020536602</v>
      </c>
      <c r="BT584" s="40">
        <v>0.60335429840176402</v>
      </c>
      <c r="BU584" s="40">
        <v>0.72544084143073095</v>
      </c>
      <c r="BV584" s="40">
        <v>0.62711356778927896</v>
      </c>
      <c r="BW584" s="40">
        <v>0.31907605278220003</v>
      </c>
      <c r="BX584" s="40">
        <v>-0.27899685649561401</v>
      </c>
      <c r="BY584" s="40">
        <v>-0.13588883910406399</v>
      </c>
      <c r="BZ584" s="40">
        <v>-4.7196305712498499E-2</v>
      </c>
      <c r="CA584" s="40">
        <v>-4.70995276313858E-2</v>
      </c>
      <c r="CB584" s="40">
        <v>-1.203883893183E-2</v>
      </c>
      <c r="CC584" s="40">
        <v>-3.0881860280293199E-2</v>
      </c>
      <c r="CD584" s="40">
        <v>-1.07131366439985E-2</v>
      </c>
      <c r="CE584" s="40">
        <v>1.0363236010337999E-2</v>
      </c>
      <c r="CF584" s="40">
        <v>-6.2461383786847902E-3</v>
      </c>
      <c r="CG584" s="40">
        <v>9.8527968933121192E-3</v>
      </c>
      <c r="CH584" s="40">
        <v>3.6886004590716902E-3</v>
      </c>
      <c r="CI584" s="40">
        <v>1.23363056425204E-2</v>
      </c>
      <c r="CJ584" s="40">
        <v>-1.7960670878357299E-3</v>
      </c>
      <c r="CK584" s="40">
        <v>-2.2237862403110199E-2</v>
      </c>
      <c r="CL584" s="40">
        <v>-3.5978440484174999E-2</v>
      </c>
      <c r="CM584" s="40">
        <v>-4.57324829347244E-2</v>
      </c>
      <c r="CN584" s="40">
        <v>-1.43525210118669E-2</v>
      </c>
      <c r="CO584" s="40">
        <v>1.28803350970487E-2</v>
      </c>
      <c r="CP584" s="40">
        <v>4.2042576087671597E-2</v>
      </c>
      <c r="CQ584" s="40">
        <v>0.42109629827720901</v>
      </c>
      <c r="CR584" s="40">
        <v>0.64483041778515804</v>
      </c>
      <c r="CS584" s="40">
        <v>0.77662726166306395</v>
      </c>
      <c r="CT584" s="40">
        <v>0.68906389000839197</v>
      </c>
      <c r="CU584" s="40">
        <v>0.38680119631079002</v>
      </c>
      <c r="CV584" s="40">
        <v>-0.21508537796784699</v>
      </c>
      <c r="CW584" s="40">
        <v>-8.3282731001288204E-2</v>
      </c>
      <c r="CX584" s="40">
        <v>-7.3968640757103099E-4</v>
      </c>
      <c r="CY584" s="40">
        <v>-1.31944279304681E-2</v>
      </c>
      <c r="CZ584" s="40">
        <v>5.8803524315472E-3</v>
      </c>
      <c r="DA584" s="40">
        <v>-1.4478066476259399E-2</v>
      </c>
      <c r="DB584" s="40">
        <v>2.6642572310807198E-3</v>
      </c>
      <c r="DC584" s="40">
        <v>1.85124064474778E-2</v>
      </c>
      <c r="DD584" s="40">
        <v>2.83492828169784E-3</v>
      </c>
      <c r="DE584" s="40">
        <v>2.0886235330386801E-2</v>
      </c>
      <c r="DF584" s="40">
        <v>8.0866634133566605E-3</v>
      </c>
      <c r="DG584" s="40">
        <v>2.2259331044944802E-2</v>
      </c>
      <c r="DH584" s="40">
        <v>8.3235163053554002E-3</v>
      </c>
      <c r="DI584" s="40">
        <v>-1.1418180001151799E-2</v>
      </c>
      <c r="DJ584" s="40">
        <v>-2.52699735891392E-2</v>
      </c>
      <c r="DK584" s="40">
        <v>-3.4545139343544702E-2</v>
      </c>
      <c r="DL584" s="40">
        <v>-6.0506087810440097E-3</v>
      </c>
      <c r="DM584" s="40">
        <v>2.15319074902574E-2</v>
      </c>
      <c r="DN584" s="40">
        <v>6.1394953433533003E-2</v>
      </c>
      <c r="DO584" s="40">
        <v>0.446944556349053</v>
      </c>
      <c r="DP584" s="40">
        <v>0.68630653716855194</v>
      </c>
      <c r="DQ584" s="40">
        <v>0.82781368189539695</v>
      </c>
      <c r="DR584" s="40">
        <v>0.75101421222750497</v>
      </c>
      <c r="DS584" s="40">
        <v>0.45452633983938001</v>
      </c>
      <c r="DT584" s="40">
        <v>-0.15117389944008</v>
      </c>
      <c r="DU584" s="40">
        <v>-3.0676622898512099E-2</v>
      </c>
      <c r="DV584" s="40">
        <v>4.5716932897356399E-2</v>
      </c>
      <c r="DW584" s="40">
        <v>2.0710671770449701E-2</v>
      </c>
      <c r="DX584" s="40">
        <v>2.37995437949244E-2</v>
      </c>
      <c r="DY584" s="40">
        <v>9.2064064566512102E-3</v>
      </c>
      <c r="DZ584" s="40">
        <v>2.1979089332255099E-2</v>
      </c>
      <c r="EA584" s="40">
        <v>3.02785142728914E-2</v>
      </c>
      <c r="EB584" s="40">
        <v>1.5946546245762899E-2</v>
      </c>
      <c r="EC584" s="40">
        <v>3.6816768056027897E-2</v>
      </c>
      <c r="ED584" s="40">
        <v>1.4436767800329899E-2</v>
      </c>
      <c r="EE584" s="40">
        <v>3.65866037090593E-2</v>
      </c>
      <c r="EF584" s="40">
        <v>2.2934587489963298E-2</v>
      </c>
      <c r="EG584" s="40">
        <v>4.2037229594216498E-3</v>
      </c>
      <c r="EH584" s="40">
        <v>-9.8086481568433904E-3</v>
      </c>
      <c r="EI584" s="40">
        <v>-1.8392392019245401E-2</v>
      </c>
      <c r="EJ584" s="40">
        <v>5.9360339353484101E-3</v>
      </c>
      <c r="EK584" s="40">
        <v>3.40234039466248E-2</v>
      </c>
      <c r="EL584" s="40">
        <v>8.9336712694297105E-2</v>
      </c>
      <c r="EM584" s="40">
        <v>0.48426533567480301</v>
      </c>
      <c r="EN584" s="40">
        <v>0.74619146614495702</v>
      </c>
      <c r="EO584" s="40">
        <v>0.90171874306650002</v>
      </c>
      <c r="EP584" s="40">
        <v>0.84046063829894502</v>
      </c>
      <c r="EQ584" s="40">
        <v>0.55231069070008998</v>
      </c>
      <c r="ER584" s="40">
        <v>-5.8895875138106499E-2</v>
      </c>
      <c r="ES584" s="40">
        <v>4.5278242076661097E-2</v>
      </c>
      <c r="ET584" s="40">
        <v>0.112792912736332</v>
      </c>
      <c r="EU584" s="40">
        <v>6.9664250786820606E-2</v>
      </c>
      <c r="EV584" s="40">
        <v>4.9672010121658401E-2</v>
      </c>
      <c r="EW584" s="40">
        <v>70.653207716464806</v>
      </c>
      <c r="EX584" s="40">
        <v>68.790339464632893</v>
      </c>
      <c r="EY584" s="40">
        <v>67.553761028861999</v>
      </c>
      <c r="EZ584" s="40">
        <v>66.674891580678903</v>
      </c>
      <c r="FA584" s="40">
        <v>66.494018244354706</v>
      </c>
      <c r="FB584" s="40">
        <v>64.929340511440103</v>
      </c>
      <c r="FC584" s="40">
        <v>63.765963810378302</v>
      </c>
      <c r="FD584" s="40">
        <v>63.018244354718099</v>
      </c>
      <c r="FE584" s="40">
        <v>66.656273366232995</v>
      </c>
      <c r="FF584" s="40">
        <v>73.272768057424898</v>
      </c>
      <c r="FG584" s="40">
        <v>80.409376401974001</v>
      </c>
      <c r="FH584" s="40">
        <v>86.694033198743796</v>
      </c>
      <c r="FI584" s="40">
        <v>90.120981007925806</v>
      </c>
      <c r="FJ584" s="40">
        <v>92.8632421115597</v>
      </c>
      <c r="FK584" s="40">
        <v>95.416180649020504</v>
      </c>
      <c r="FL584" s="40">
        <v>97.211679377897397</v>
      </c>
      <c r="FM584" s="40">
        <v>98.074622401674901</v>
      </c>
      <c r="FN584" s="40">
        <v>97.477942276058002</v>
      </c>
      <c r="FO584" s="40">
        <v>96.312995364139397</v>
      </c>
      <c r="FP584" s="40">
        <v>91.193808882907106</v>
      </c>
      <c r="FQ584" s="40">
        <v>85.999925228054394</v>
      </c>
      <c r="FR584" s="40">
        <v>82.176536563481406</v>
      </c>
      <c r="FS584" s="40">
        <v>78.278974128906796</v>
      </c>
      <c r="FT584" s="40">
        <v>75.433752056228499</v>
      </c>
      <c r="FU584" s="40">
        <v>5.7124461644765701E-2</v>
      </c>
      <c r="FV584" s="40">
        <v>0</v>
      </c>
      <c r="FW584" s="40">
        <v>0</v>
      </c>
      <c r="FX584" s="41">
        <v>1</v>
      </c>
      <c r="FY584" s="22"/>
    </row>
    <row r="585" spans="1:181" x14ac:dyDescent="0.2">
      <c r="A585" t="s">
        <v>42</v>
      </c>
      <c r="B585" t="s">
        <v>58</v>
      </c>
      <c r="C585" t="s">
        <v>3</v>
      </c>
      <c r="D585" t="s">
        <v>37</v>
      </c>
      <c r="E585" t="s">
        <v>78</v>
      </c>
      <c r="F585" t="s">
        <v>1</v>
      </c>
      <c r="G585" s="35">
        <v>43721</v>
      </c>
      <c r="H585" s="40">
        <v>1834</v>
      </c>
      <c r="I585" s="40">
        <v>1.3296353743699501</v>
      </c>
      <c r="J585" s="40">
        <v>1.122688233811</v>
      </c>
      <c r="K585" s="40">
        <v>0.99652180445445404</v>
      </c>
      <c r="L585" s="40">
        <v>0.92266851392476501</v>
      </c>
      <c r="M585" s="40">
        <v>0.88479298475031298</v>
      </c>
      <c r="N585" s="40">
        <v>0.86870060876412003</v>
      </c>
      <c r="O585" s="40">
        <v>0.93182646778039602</v>
      </c>
      <c r="P585" s="40">
        <v>1.0074600326566601</v>
      </c>
      <c r="Q585" s="40">
        <v>1.0687272200671001</v>
      </c>
      <c r="R585" s="40">
        <v>1.1738670152792701</v>
      </c>
      <c r="S585" s="40">
        <v>1.2930382573445101</v>
      </c>
      <c r="T585" s="40">
        <v>1.3500588418295201</v>
      </c>
      <c r="U585" s="40">
        <v>1.57708975780892</v>
      </c>
      <c r="V585" s="40">
        <v>1.92841488698601</v>
      </c>
      <c r="W585" s="40">
        <v>2.2368582882235701</v>
      </c>
      <c r="X585" s="40">
        <v>2.6103568201427101</v>
      </c>
      <c r="Y585" s="40">
        <v>2.9888778539515801</v>
      </c>
      <c r="Z585" s="40">
        <v>3.1959746443514701</v>
      </c>
      <c r="AA585" s="40">
        <v>3.2737180071520502</v>
      </c>
      <c r="AB585" s="40">
        <v>3.11929647710611</v>
      </c>
      <c r="AC585" s="40">
        <v>3.0282011480151301</v>
      </c>
      <c r="AD585" s="40">
        <v>2.82474539495953</v>
      </c>
      <c r="AE585" s="40">
        <v>2.2695240301284501</v>
      </c>
      <c r="AF585" s="40">
        <v>1.81241856308367</v>
      </c>
      <c r="AG585" s="40">
        <v>-2.90876963246651E-2</v>
      </c>
      <c r="AH585" s="40">
        <v>-3.1869185307145199E-2</v>
      </c>
      <c r="AI585" s="40">
        <v>-8.7929536264396493E-3</v>
      </c>
      <c r="AJ585" s="40">
        <v>-1.00039223209354E-2</v>
      </c>
      <c r="AK585" s="40">
        <v>-1.02523995493011E-2</v>
      </c>
      <c r="AL585" s="40">
        <v>-1.8604537454461299E-2</v>
      </c>
      <c r="AM585" s="40">
        <v>-3.6266181110820001E-2</v>
      </c>
      <c r="AN585" s="40">
        <v>-5.8586866525915403E-2</v>
      </c>
      <c r="AO585" s="40">
        <v>-6.2960788972323406E-2</v>
      </c>
      <c r="AP585" s="40">
        <v>-1.3259283746436E-2</v>
      </c>
      <c r="AQ585" s="40">
        <v>3.6760089120878303E-2</v>
      </c>
      <c r="AR585" s="40">
        <v>4.7855425874448899E-3</v>
      </c>
      <c r="AS585" s="40">
        <v>-4.3757739409167003E-2</v>
      </c>
      <c r="AT585" s="40">
        <v>-0.109933461613374</v>
      </c>
      <c r="AU585" s="40">
        <v>-1.90544546274494E-2</v>
      </c>
      <c r="AV585" s="40">
        <v>6.4970889706952306E-2</v>
      </c>
      <c r="AW585" s="40">
        <v>7.4403166619605096E-2</v>
      </c>
      <c r="AX585" s="40">
        <v>4.06707845051709E-2</v>
      </c>
      <c r="AY585" s="40">
        <v>-6.4402935565632397E-3</v>
      </c>
      <c r="AZ585" s="40">
        <v>-0.141192938552091</v>
      </c>
      <c r="BA585" s="40">
        <v>-0.132548689032326</v>
      </c>
      <c r="BB585" s="40">
        <v>-5.9726057425415598E-2</v>
      </c>
      <c r="BC585" s="40">
        <v>-6.1792815779133002E-2</v>
      </c>
      <c r="BD585" s="40">
        <v>-5.9592656596760198E-2</v>
      </c>
      <c r="BE585" s="40">
        <v>-7.1620849644855001E-3</v>
      </c>
      <c r="BF585" s="40">
        <v>-1.24710352381607E-2</v>
      </c>
      <c r="BG585" s="40">
        <v>9.00730158247489E-3</v>
      </c>
      <c r="BH585" s="40">
        <v>8.8409424522252495E-3</v>
      </c>
      <c r="BI585" s="40">
        <v>5.9178272933980902E-3</v>
      </c>
      <c r="BJ585" s="40">
        <v>-3.9897193825682202E-3</v>
      </c>
      <c r="BK585" s="40">
        <v>-1.6013670225320398E-2</v>
      </c>
      <c r="BL585" s="40">
        <v>-4.2977360052419498E-2</v>
      </c>
      <c r="BM585" s="40">
        <v>-4.68847747103995E-2</v>
      </c>
      <c r="BN585" s="40">
        <v>7.5500394360970002E-3</v>
      </c>
      <c r="BO585" s="40">
        <v>4.8268594932525201E-2</v>
      </c>
      <c r="BP585" s="40">
        <v>1.61846701652298E-2</v>
      </c>
      <c r="BQ585" s="40">
        <v>-3.24899716020777E-2</v>
      </c>
      <c r="BR585" s="40">
        <v>-7.9481973023711405E-2</v>
      </c>
      <c r="BS585" s="40">
        <v>1.24585119067223E-2</v>
      </c>
      <c r="BT585" s="40">
        <v>0.105785688905753</v>
      </c>
      <c r="BU585" s="40">
        <v>0.133804203252679</v>
      </c>
      <c r="BV585" s="40">
        <v>9.6526129357842994E-2</v>
      </c>
      <c r="BW585" s="40">
        <v>4.3581074791093903E-2</v>
      </c>
      <c r="BX585" s="40">
        <v>-9.0104232179836E-2</v>
      </c>
      <c r="BY585" s="40">
        <v>-7.9289615426248294E-2</v>
      </c>
      <c r="BZ585" s="40">
        <v>-1.0193522100558201E-2</v>
      </c>
      <c r="CA585" s="40">
        <v>-3.07253018380866E-2</v>
      </c>
      <c r="CB585" s="40">
        <v>-3.3348011780349698E-2</v>
      </c>
      <c r="CC585" s="40">
        <v>8.0235266722421105E-3</v>
      </c>
      <c r="CD585" s="40">
        <v>9.6406440761476002E-4</v>
      </c>
      <c r="CE585" s="40">
        <v>2.1335704115785101E-2</v>
      </c>
      <c r="CF585" s="40">
        <v>2.1892838387569499E-2</v>
      </c>
      <c r="CG585" s="40">
        <v>1.7117277145774101E-2</v>
      </c>
      <c r="CH585" s="40">
        <v>6.1324590933426598E-3</v>
      </c>
      <c r="CI585" s="40">
        <v>-1.9868428806402499E-3</v>
      </c>
      <c r="CJ585" s="40">
        <v>-3.2166263419647997E-2</v>
      </c>
      <c r="CK585" s="40">
        <v>-3.5750576204471501E-2</v>
      </c>
      <c r="CL585" s="40">
        <v>2.1962513281501801E-2</v>
      </c>
      <c r="CM585" s="40">
        <v>5.6239350999655498E-2</v>
      </c>
      <c r="CN585" s="40">
        <v>2.4079671200782901E-2</v>
      </c>
      <c r="CO585" s="40">
        <v>-2.4685949943551101E-2</v>
      </c>
      <c r="CP585" s="40">
        <v>-5.8391364789968002E-2</v>
      </c>
      <c r="CQ585" s="40">
        <v>3.4284296531284002E-2</v>
      </c>
      <c r="CR585" s="40">
        <v>0.134053894497943</v>
      </c>
      <c r="CS585" s="40">
        <v>0.17494518027314901</v>
      </c>
      <c r="CT585" s="40">
        <v>0.13521137105234099</v>
      </c>
      <c r="CU585" s="40">
        <v>7.8225722130085898E-2</v>
      </c>
      <c r="CV585" s="40">
        <v>-5.4720349776407301E-2</v>
      </c>
      <c r="CW585" s="40">
        <v>-4.2402543288199E-2</v>
      </c>
      <c r="CX585" s="40">
        <v>2.41125609759602E-2</v>
      </c>
      <c r="CY585" s="40">
        <v>-9.2080363225544599E-3</v>
      </c>
      <c r="CZ585" s="40">
        <v>-1.51710507287789E-2</v>
      </c>
      <c r="DA585" s="40">
        <v>2.3209138308969701E-2</v>
      </c>
      <c r="DB585" s="40">
        <v>1.4399164053390199E-2</v>
      </c>
      <c r="DC585" s="40">
        <v>3.3664106649095298E-2</v>
      </c>
      <c r="DD585" s="40">
        <v>3.4944734322913701E-2</v>
      </c>
      <c r="DE585" s="40">
        <v>2.8316726998150101E-2</v>
      </c>
      <c r="DF585" s="40">
        <v>1.6254637569253501E-2</v>
      </c>
      <c r="DG585" s="40">
        <v>1.20399844640399E-2</v>
      </c>
      <c r="DH585" s="40">
        <v>-2.13551667868766E-2</v>
      </c>
      <c r="DI585" s="40">
        <v>-2.4616377698543399E-2</v>
      </c>
      <c r="DJ585" s="40">
        <v>3.6374987126906601E-2</v>
      </c>
      <c r="DK585" s="40">
        <v>6.4210107066785801E-2</v>
      </c>
      <c r="DL585" s="40">
        <v>3.1974672236336002E-2</v>
      </c>
      <c r="DM585" s="40">
        <v>-1.6881928285024401E-2</v>
      </c>
      <c r="DN585" s="40">
        <v>-3.7300756556224501E-2</v>
      </c>
      <c r="DO585" s="40">
        <v>5.6110081155845697E-2</v>
      </c>
      <c r="DP585" s="40">
        <v>0.16232210009013201</v>
      </c>
      <c r="DQ585" s="40">
        <v>0.21608615729361799</v>
      </c>
      <c r="DR585" s="40">
        <v>0.17389661274683799</v>
      </c>
      <c r="DS585" s="40">
        <v>0.112870369469078</v>
      </c>
      <c r="DT585" s="40">
        <v>-1.9336467372978599E-2</v>
      </c>
      <c r="DU585" s="40">
        <v>-5.5154711501497304E-3</v>
      </c>
      <c r="DV585" s="40">
        <v>5.8418644052478499E-2</v>
      </c>
      <c r="DW585" s="40">
        <v>1.2309229192977601E-2</v>
      </c>
      <c r="DX585" s="40">
        <v>3.0059103227920302E-3</v>
      </c>
      <c r="DY585" s="40">
        <v>4.51347496691493E-2</v>
      </c>
      <c r="DZ585" s="40">
        <v>3.3797314122374703E-2</v>
      </c>
      <c r="EA585" s="40">
        <v>5.1464361858009899E-2</v>
      </c>
      <c r="EB585" s="40">
        <v>5.3789599096074399E-2</v>
      </c>
      <c r="EC585" s="40">
        <v>4.4486953840849303E-2</v>
      </c>
      <c r="ED585" s="40">
        <v>3.0869455641146699E-2</v>
      </c>
      <c r="EE585" s="40">
        <v>3.2292495349539499E-2</v>
      </c>
      <c r="EF585" s="40">
        <v>-5.74566031338067E-3</v>
      </c>
      <c r="EG585" s="40">
        <v>-8.5403634366194893E-3</v>
      </c>
      <c r="EH585" s="40">
        <v>5.7184310309439601E-2</v>
      </c>
      <c r="EI585" s="40">
        <v>7.5718612878432595E-2</v>
      </c>
      <c r="EJ585" s="40">
        <v>4.33737998141209E-2</v>
      </c>
      <c r="EK585" s="40">
        <v>-5.6141604779351003E-3</v>
      </c>
      <c r="EL585" s="40">
        <v>-6.8492679665615296E-3</v>
      </c>
      <c r="EM585" s="40">
        <v>8.76230476900174E-2</v>
      </c>
      <c r="EN585" s="40">
        <v>0.203136899288933</v>
      </c>
      <c r="EO585" s="40">
        <v>0.27548719392669202</v>
      </c>
      <c r="EP585" s="40">
        <v>0.22975195759951</v>
      </c>
      <c r="EQ585" s="40">
        <v>0.16289173781673499</v>
      </c>
      <c r="ER585" s="40">
        <v>3.1752238999276497E-2</v>
      </c>
      <c r="ES585" s="40">
        <v>4.77436024559275E-2</v>
      </c>
      <c r="ET585" s="40">
        <v>0.107951179377336</v>
      </c>
      <c r="EU585" s="40">
        <v>4.33767431340241E-2</v>
      </c>
      <c r="EV585" s="40">
        <v>2.9250555139202401E-2</v>
      </c>
      <c r="EW585" s="40">
        <v>71.066097009298801</v>
      </c>
      <c r="EX585" s="40">
        <v>69.437609952249304</v>
      </c>
      <c r="EY585" s="40">
        <v>68.425232470469993</v>
      </c>
      <c r="EZ585" s="40">
        <v>67.645136969087702</v>
      </c>
      <c r="FA585" s="40">
        <v>67.435159587836097</v>
      </c>
      <c r="FB585" s="40">
        <v>65.7794672028148</v>
      </c>
      <c r="FC585" s="40">
        <v>64.945966323196799</v>
      </c>
      <c r="FD585" s="40">
        <v>64.359135461171107</v>
      </c>
      <c r="FE585" s="40">
        <v>68.413043478260903</v>
      </c>
      <c r="FF585" s="40">
        <v>74.239067604925907</v>
      </c>
      <c r="FG585" s="40">
        <v>80.317165116863507</v>
      </c>
      <c r="FH585" s="40">
        <v>85.786127167630099</v>
      </c>
      <c r="FI585" s="40">
        <v>88.897587333500894</v>
      </c>
      <c r="FJ585" s="40">
        <v>91.450427243025899</v>
      </c>
      <c r="FK585" s="40">
        <v>94.077846192510705</v>
      </c>
      <c r="FL585" s="40">
        <v>96.5375094244785</v>
      </c>
      <c r="FM585" s="40">
        <v>97.531477758230693</v>
      </c>
      <c r="FN585" s="40">
        <v>96.549007288263397</v>
      </c>
      <c r="FO585" s="40">
        <v>94.350653430510206</v>
      </c>
      <c r="FP585" s="40">
        <v>89.644822819804006</v>
      </c>
      <c r="FQ585" s="40">
        <v>85.3089344056296</v>
      </c>
      <c r="FR585" s="40">
        <v>81.060693641618499</v>
      </c>
      <c r="FS585" s="40">
        <v>76.968773561196301</v>
      </c>
      <c r="FT585" s="40">
        <v>74.307803468208107</v>
      </c>
      <c r="FU585" s="40">
        <v>3.4221942047104499E-2</v>
      </c>
      <c r="FV585" s="40">
        <v>0</v>
      </c>
      <c r="FW585" s="40">
        <v>0</v>
      </c>
      <c r="FX585" s="41">
        <v>1</v>
      </c>
      <c r="FY585" s="22"/>
    </row>
    <row r="586" spans="1:181" x14ac:dyDescent="0.2">
      <c r="A586" t="s">
        <v>42</v>
      </c>
      <c r="B586" t="s">
        <v>58</v>
      </c>
      <c r="C586" t="s">
        <v>3</v>
      </c>
      <c r="D586" t="s">
        <v>37</v>
      </c>
      <c r="E586" t="s">
        <v>78</v>
      </c>
      <c r="F586" t="s">
        <v>77</v>
      </c>
      <c r="G586" s="35">
        <v>43721</v>
      </c>
      <c r="H586" s="40">
        <v>1499</v>
      </c>
      <c r="I586" s="40">
        <v>1.08451504916409</v>
      </c>
      <c r="J586" s="40">
        <v>0.92094240014409401</v>
      </c>
      <c r="K586" s="40">
        <v>0.82072310151379302</v>
      </c>
      <c r="L586" s="40">
        <v>0.75867584238450403</v>
      </c>
      <c r="M586" s="40">
        <v>0.72562101566297499</v>
      </c>
      <c r="N586" s="40">
        <v>0.71235164926817995</v>
      </c>
      <c r="O586" s="40">
        <v>0.76222014503461699</v>
      </c>
      <c r="P586" s="40">
        <v>0.82588667326315501</v>
      </c>
      <c r="Q586" s="40">
        <v>0.87221264848899205</v>
      </c>
      <c r="R586" s="40">
        <v>0.96190027508632803</v>
      </c>
      <c r="S586" s="40">
        <v>1.04521126132417</v>
      </c>
      <c r="T586" s="40">
        <v>1.07898096722655</v>
      </c>
      <c r="U586" s="40">
        <v>1.2530778100400399</v>
      </c>
      <c r="V586" s="40">
        <v>1.5251332346161099</v>
      </c>
      <c r="W586" s="40">
        <v>1.7501756678990099</v>
      </c>
      <c r="X586" s="40">
        <v>2.0369155914064199</v>
      </c>
      <c r="Y586" s="40">
        <v>2.3211042733472498</v>
      </c>
      <c r="Z586" s="40">
        <v>2.4740227127465402</v>
      </c>
      <c r="AA586" s="40">
        <v>2.5376150841305698</v>
      </c>
      <c r="AB586" s="40">
        <v>2.43457646052503</v>
      </c>
      <c r="AC586" s="40">
        <v>2.4144626288918798</v>
      </c>
      <c r="AD586" s="40">
        <v>2.26737550480517</v>
      </c>
      <c r="AE586" s="40">
        <v>1.8173323062569799</v>
      </c>
      <c r="AF586" s="40">
        <v>1.4600170134502499</v>
      </c>
      <c r="AG586" s="40">
        <v>-3.3195142233976703E-2</v>
      </c>
      <c r="AH586" s="40">
        <v>-3.9056253191636803E-2</v>
      </c>
      <c r="AI586" s="40">
        <v>-1.9738548441759599E-2</v>
      </c>
      <c r="AJ586" s="40">
        <v>-1.7305950677220999E-2</v>
      </c>
      <c r="AK586" s="40">
        <v>-2.2169421079361099E-2</v>
      </c>
      <c r="AL586" s="40">
        <v>-2.4427386780651102E-2</v>
      </c>
      <c r="AM586" s="40">
        <v>-3.7636031844481298E-2</v>
      </c>
      <c r="AN586" s="40">
        <v>-5.0324248785126299E-2</v>
      </c>
      <c r="AO586" s="40">
        <v>-6.3458332311462903E-2</v>
      </c>
      <c r="AP586" s="40">
        <v>-1.46129536129518E-2</v>
      </c>
      <c r="AQ586" s="40">
        <v>1.7081515157723201E-2</v>
      </c>
      <c r="AR586" s="40">
        <v>3.96459330556237E-4</v>
      </c>
      <c r="AS586" s="40">
        <v>-3.21367369379017E-2</v>
      </c>
      <c r="AT586" s="40">
        <v>-8.9013798999507496E-2</v>
      </c>
      <c r="AU586" s="40">
        <v>-8.16287764275892E-2</v>
      </c>
      <c r="AV586" s="40">
        <v>-2.37241100574462E-2</v>
      </c>
      <c r="AW586" s="40">
        <v>-1.24519938435414E-2</v>
      </c>
      <c r="AX586" s="40">
        <v>-5.2006546776830399E-2</v>
      </c>
      <c r="AY586" s="40">
        <v>-3.2229913758399197E-2</v>
      </c>
      <c r="AZ586" s="40">
        <v>-6.29699179278706E-2</v>
      </c>
      <c r="BA586" s="40">
        <v>-5.5322580054816897E-2</v>
      </c>
      <c r="BB586" s="40">
        <v>-4.0431505380577E-2</v>
      </c>
      <c r="BC586" s="40">
        <v>-5.56567468732274E-2</v>
      </c>
      <c r="BD586" s="40">
        <v>-4.9798006686269297E-2</v>
      </c>
      <c r="BE586" s="40">
        <v>-1.22838007053402E-2</v>
      </c>
      <c r="BF586" s="40">
        <v>-2.1253197908093099E-2</v>
      </c>
      <c r="BG586" s="40">
        <v>-2.4609100459795901E-3</v>
      </c>
      <c r="BH586" s="40">
        <v>-1.0504857971374E-5</v>
      </c>
      <c r="BI586" s="40">
        <v>-7.1700138088570701E-3</v>
      </c>
      <c r="BJ586" s="40">
        <v>-1.10820674387315E-2</v>
      </c>
      <c r="BK586" s="40">
        <v>-1.92915084264603E-2</v>
      </c>
      <c r="BL586" s="40">
        <v>-3.44837820837516E-2</v>
      </c>
      <c r="BM586" s="40">
        <v>-4.4900729700516E-2</v>
      </c>
      <c r="BN586" s="40">
        <v>6.0950559076916296E-3</v>
      </c>
      <c r="BO586" s="40">
        <v>3.05246251895618E-2</v>
      </c>
      <c r="BP586" s="40">
        <v>9.8265167210741799E-3</v>
      </c>
      <c r="BQ586" s="40">
        <v>-2.2834999110592901E-2</v>
      </c>
      <c r="BR586" s="40">
        <v>-6.3756544214456395E-2</v>
      </c>
      <c r="BS586" s="40">
        <v>-5.4922638355690598E-2</v>
      </c>
      <c r="BT586" s="40">
        <v>1.36593938778658E-2</v>
      </c>
      <c r="BU586" s="40">
        <v>3.8822186713033703E-2</v>
      </c>
      <c r="BV586" s="40">
        <v>-5.8074050567853296E-4</v>
      </c>
      <c r="BW586" s="40">
        <v>1.20362534121882E-2</v>
      </c>
      <c r="BX586" s="40">
        <v>-1.9740681644185298E-2</v>
      </c>
      <c r="BY586" s="40">
        <v>-8.9258498587588692E-3</v>
      </c>
      <c r="BZ586" s="40">
        <v>4.1975587292642103E-3</v>
      </c>
      <c r="CA586" s="40">
        <v>-2.3426433350141398E-2</v>
      </c>
      <c r="CB586" s="40">
        <v>-2.2823731509392601E-2</v>
      </c>
      <c r="CC586" s="40">
        <v>2.1993307358004E-3</v>
      </c>
      <c r="CD586" s="40">
        <v>-8.9228560516244702E-3</v>
      </c>
      <c r="CE586" s="40">
        <v>9.5055296745855805E-3</v>
      </c>
      <c r="CF586" s="40">
        <v>1.1968268229842699E-2</v>
      </c>
      <c r="CG586" s="40">
        <v>3.2185299744491701E-3</v>
      </c>
      <c r="CH586" s="40">
        <v>-1.83913991596434E-3</v>
      </c>
      <c r="CI586" s="40">
        <v>-6.5861473895108399E-3</v>
      </c>
      <c r="CJ586" s="40">
        <v>-2.3512723100718499E-2</v>
      </c>
      <c r="CK586" s="40">
        <v>-3.2047790663642897E-2</v>
      </c>
      <c r="CL586" s="40">
        <v>2.0437360219500499E-2</v>
      </c>
      <c r="CM586" s="40">
        <v>3.9835282246269997E-2</v>
      </c>
      <c r="CN586" s="40">
        <v>1.6357745743245701E-2</v>
      </c>
      <c r="CO586" s="40">
        <v>-1.6392643827003998E-2</v>
      </c>
      <c r="CP586" s="40">
        <v>-4.62634464907484E-2</v>
      </c>
      <c r="CQ586" s="40">
        <v>-3.6426048481201699E-2</v>
      </c>
      <c r="CR586" s="40">
        <v>3.9551094823215199E-2</v>
      </c>
      <c r="CS586" s="40">
        <v>7.4334527971518002E-2</v>
      </c>
      <c r="CT586" s="40">
        <v>3.5036616260828803E-2</v>
      </c>
      <c r="CU586" s="40">
        <v>4.2694865947838598E-2</v>
      </c>
      <c r="CV586" s="40">
        <v>1.01997557179682E-2</v>
      </c>
      <c r="CW586" s="40">
        <v>2.3208384138062199E-2</v>
      </c>
      <c r="CX586" s="40">
        <v>3.5107512579559803E-2</v>
      </c>
      <c r="CY586" s="40">
        <v>-1.1038163862902601E-3</v>
      </c>
      <c r="CZ586" s="40">
        <v>-4.14143069281382E-3</v>
      </c>
      <c r="DA586" s="40">
        <v>1.6682462176940999E-2</v>
      </c>
      <c r="DB586" s="40">
        <v>3.4074858048441701E-3</v>
      </c>
      <c r="DC586" s="40">
        <v>2.1471969395150701E-2</v>
      </c>
      <c r="DD586" s="40">
        <v>2.3947041317656698E-2</v>
      </c>
      <c r="DE586" s="40">
        <v>1.3607073757755399E-2</v>
      </c>
      <c r="DF586" s="40">
        <v>7.40378760680284E-3</v>
      </c>
      <c r="DG586" s="40">
        <v>6.1192136474385898E-3</v>
      </c>
      <c r="DH586" s="40">
        <v>-1.2541664117685401E-2</v>
      </c>
      <c r="DI586" s="40">
        <v>-1.9194851626769701E-2</v>
      </c>
      <c r="DJ586" s="40">
        <v>3.4779664531309297E-2</v>
      </c>
      <c r="DK586" s="40">
        <v>4.9145939302978198E-2</v>
      </c>
      <c r="DL586" s="40">
        <v>2.2888974765417201E-2</v>
      </c>
      <c r="DM586" s="40">
        <v>-9.9502885434151703E-3</v>
      </c>
      <c r="DN586" s="40">
        <v>-2.87703487670403E-2</v>
      </c>
      <c r="DO586" s="40">
        <v>-1.79294586067127E-2</v>
      </c>
      <c r="DP586" s="40">
        <v>6.5442795768564696E-2</v>
      </c>
      <c r="DQ586" s="40">
        <v>0.109846869230002</v>
      </c>
      <c r="DR586" s="40">
        <v>7.0653973027336101E-2</v>
      </c>
      <c r="DS586" s="40">
        <v>7.3353478483489096E-2</v>
      </c>
      <c r="DT586" s="40">
        <v>4.0140193080121601E-2</v>
      </c>
      <c r="DU586" s="40">
        <v>5.5342618134883198E-2</v>
      </c>
      <c r="DV586" s="40">
        <v>6.6017466429855398E-2</v>
      </c>
      <c r="DW586" s="40">
        <v>2.1218800577560901E-2</v>
      </c>
      <c r="DX586" s="40">
        <v>1.45408701237649E-2</v>
      </c>
      <c r="DY586" s="40">
        <v>3.7593803705577501E-2</v>
      </c>
      <c r="DZ586" s="40">
        <v>2.1210541088387901E-2</v>
      </c>
      <c r="EA586" s="40">
        <v>3.8749607790930701E-2</v>
      </c>
      <c r="EB586" s="40">
        <v>4.12424871369063E-2</v>
      </c>
      <c r="EC586" s="40">
        <v>2.8606481028259401E-2</v>
      </c>
      <c r="ED586" s="40">
        <v>2.07491069487225E-2</v>
      </c>
      <c r="EE586" s="40">
        <v>2.4463737065459599E-2</v>
      </c>
      <c r="EF586" s="40">
        <v>3.2988025836892402E-3</v>
      </c>
      <c r="EG586" s="40">
        <v>-6.37249015822786E-4</v>
      </c>
      <c r="EH586" s="40">
        <v>5.54876740519527E-2</v>
      </c>
      <c r="EI586" s="40">
        <v>6.2589049334816793E-2</v>
      </c>
      <c r="EJ586" s="40">
        <v>3.23190321559352E-2</v>
      </c>
      <c r="EK586" s="40">
        <v>-6.4855071610640802E-4</v>
      </c>
      <c r="EL586" s="40">
        <v>-3.5130939819892301E-3</v>
      </c>
      <c r="EM586" s="40">
        <v>8.7766794651858698E-3</v>
      </c>
      <c r="EN586" s="40">
        <v>0.10282629970387699</v>
      </c>
      <c r="EO586" s="40">
        <v>0.16112104978657699</v>
      </c>
      <c r="EP586" s="40">
        <v>0.122079779298488</v>
      </c>
      <c r="EQ586" s="40">
        <v>0.117619645654076</v>
      </c>
      <c r="ER586" s="40">
        <v>8.3369429363806896E-2</v>
      </c>
      <c r="ES586" s="40">
        <v>0.101739348330941</v>
      </c>
      <c r="ET586" s="40">
        <v>0.110646530539697</v>
      </c>
      <c r="EU586" s="40">
        <v>5.3449114100646899E-2</v>
      </c>
      <c r="EV586" s="40">
        <v>4.1515145300641702E-2</v>
      </c>
      <c r="EW586" s="40">
        <v>71.0635109066627</v>
      </c>
      <c r="EX586" s="40">
        <v>69.467650986793302</v>
      </c>
      <c r="EY586" s="40">
        <v>68.458376613740896</v>
      </c>
      <c r="EZ586" s="40">
        <v>67.672800118712004</v>
      </c>
      <c r="FA586" s="40">
        <v>67.426101795518605</v>
      </c>
      <c r="FB586" s="40">
        <v>65.823044962160594</v>
      </c>
      <c r="FC586" s="40">
        <v>65.052084879062207</v>
      </c>
      <c r="FD586" s="40">
        <v>64.503190384329997</v>
      </c>
      <c r="FE586" s="40">
        <v>68.577162783795799</v>
      </c>
      <c r="FF586" s="40">
        <v>74.295370232972203</v>
      </c>
      <c r="FG586" s="40">
        <v>80.192981154473998</v>
      </c>
      <c r="FH586" s="40">
        <v>85.570707820151398</v>
      </c>
      <c r="FI586" s="40">
        <v>88.668200029678005</v>
      </c>
      <c r="FJ586" s="40">
        <v>91.197952218430004</v>
      </c>
      <c r="FK586" s="40">
        <v>93.839219468763901</v>
      </c>
      <c r="FL586" s="40">
        <v>96.397091556610803</v>
      </c>
      <c r="FM586" s="40">
        <v>97.3961270218133</v>
      </c>
      <c r="FN586" s="40">
        <v>96.348716426769599</v>
      </c>
      <c r="FO586" s="40">
        <v>93.941905327199905</v>
      </c>
      <c r="FP586" s="40">
        <v>89.303531681258306</v>
      </c>
      <c r="FQ586" s="40">
        <v>85.086511351832598</v>
      </c>
      <c r="FR586" s="40">
        <v>80.767250333877399</v>
      </c>
      <c r="FS586" s="40">
        <v>76.624721768808399</v>
      </c>
      <c r="FT586" s="40">
        <v>74.041400801305798</v>
      </c>
      <c r="FU586" s="40">
        <v>3.7191450405827303E-2</v>
      </c>
      <c r="FV586" s="40">
        <v>0</v>
      </c>
      <c r="FW586" s="40">
        <v>0</v>
      </c>
      <c r="FX586" s="41">
        <v>1</v>
      </c>
      <c r="FY586" s="22"/>
    </row>
    <row r="587" spans="1:181" x14ac:dyDescent="0.2">
      <c r="A587" t="s">
        <v>42</v>
      </c>
      <c r="B587" t="s">
        <v>58</v>
      </c>
      <c r="C587" t="s">
        <v>3</v>
      </c>
      <c r="D587" t="s">
        <v>37</v>
      </c>
      <c r="E587" t="s">
        <v>78</v>
      </c>
      <c r="F587" t="s">
        <v>78</v>
      </c>
      <c r="G587" s="35">
        <v>43721</v>
      </c>
      <c r="H587" s="40">
        <v>335</v>
      </c>
      <c r="I587" s="40">
        <v>0.247609327622137</v>
      </c>
      <c r="J587" s="40">
        <v>0.20478942109098</v>
      </c>
      <c r="K587" s="40">
        <v>0.17856256662119899</v>
      </c>
      <c r="L587" s="40">
        <v>0.16634166459363001</v>
      </c>
      <c r="M587" s="40">
        <v>0.160512675443922</v>
      </c>
      <c r="N587" s="40">
        <v>0.157596895273069</v>
      </c>
      <c r="O587" s="40">
        <v>0.16969490476374</v>
      </c>
      <c r="P587" s="40">
        <v>0.18250361065311899</v>
      </c>
      <c r="Q587" s="40">
        <v>0.20136901323961601</v>
      </c>
      <c r="R587" s="40">
        <v>0.217058692613707</v>
      </c>
      <c r="S587" s="40">
        <v>0.24739356910384799</v>
      </c>
      <c r="T587" s="40">
        <v>0.27048355454411499</v>
      </c>
      <c r="U587" s="40">
        <v>0.32502616701612802</v>
      </c>
      <c r="V587" s="40">
        <v>0.40381883014213699</v>
      </c>
      <c r="W587" s="40">
        <v>0.48469343137429399</v>
      </c>
      <c r="X587" s="40">
        <v>0.56631804780813699</v>
      </c>
      <c r="Y587" s="40">
        <v>0.64480276850944396</v>
      </c>
      <c r="Z587" s="40">
        <v>0.68992419590837695</v>
      </c>
      <c r="AA587" s="40">
        <v>0.702478200193838</v>
      </c>
      <c r="AB587" s="40">
        <v>0.65887859681331395</v>
      </c>
      <c r="AC587" s="40">
        <v>0.59923876829919198</v>
      </c>
      <c r="AD587" s="40">
        <v>0.54661969159252199</v>
      </c>
      <c r="AE587" s="40">
        <v>0.44349429558160203</v>
      </c>
      <c r="AF587" s="40">
        <v>0.34995339921617502</v>
      </c>
      <c r="AG587" s="40">
        <v>-2.27811736754405E-3</v>
      </c>
      <c r="AH587" s="40">
        <v>3.6590569436994302E-3</v>
      </c>
      <c r="AI587" s="40">
        <v>5.6326784664858598E-3</v>
      </c>
      <c r="AJ587" s="40">
        <v>5.0280620926173598E-3</v>
      </c>
      <c r="AK587" s="40">
        <v>8.0858793770714598E-3</v>
      </c>
      <c r="AL587" s="40">
        <v>1.07195850518019E-3</v>
      </c>
      <c r="AM587" s="40">
        <v>-5.0427430986696303E-3</v>
      </c>
      <c r="AN587" s="40">
        <v>-1.6911465368106601E-2</v>
      </c>
      <c r="AO587" s="40">
        <v>-9.3202122648791703E-3</v>
      </c>
      <c r="AP587" s="40">
        <v>-5.4959607928511097E-3</v>
      </c>
      <c r="AQ587" s="40">
        <v>3.3109001595530698E-3</v>
      </c>
      <c r="AR587" s="40">
        <v>-5.1130904038997997E-3</v>
      </c>
      <c r="AS587" s="40">
        <v>-1.8224039545939499E-2</v>
      </c>
      <c r="AT587" s="40">
        <v>-3.1887443320790201E-2</v>
      </c>
      <c r="AU587" s="40">
        <v>4.19200518411314E-2</v>
      </c>
      <c r="AV587" s="40">
        <v>6.3904500560618901E-2</v>
      </c>
      <c r="AW587" s="40">
        <v>5.5763203536125398E-2</v>
      </c>
      <c r="AX587" s="40">
        <v>5.0626082353682302E-2</v>
      </c>
      <c r="AY587" s="40">
        <v>-1.7193399193936199E-2</v>
      </c>
      <c r="AZ587" s="40">
        <v>-0.102208359325981</v>
      </c>
      <c r="BA587" s="40">
        <v>-9.0534181871632105E-2</v>
      </c>
      <c r="BB587" s="40">
        <v>-2.64007582352297E-2</v>
      </c>
      <c r="BC587" s="40">
        <v>-2.0841907515797699E-2</v>
      </c>
      <c r="BD587" s="40">
        <v>-1.4832148202294899E-2</v>
      </c>
      <c r="BE587" s="40">
        <v>5.3515994922927199E-3</v>
      </c>
      <c r="BF587" s="40">
        <v>1.01952934085538E-2</v>
      </c>
      <c r="BG587" s="40">
        <v>1.1715229909416701E-2</v>
      </c>
      <c r="BH587" s="40">
        <v>9.72639462924931E-3</v>
      </c>
      <c r="BI587" s="40">
        <v>1.23128142280117E-2</v>
      </c>
      <c r="BJ587" s="40">
        <v>5.8723180879670404E-3</v>
      </c>
      <c r="BK587" s="40">
        <v>5.84101827075507E-4</v>
      </c>
      <c r="BL587" s="40">
        <v>-1.18340468040821E-2</v>
      </c>
      <c r="BM587" s="40">
        <v>-3.5021068573781499E-3</v>
      </c>
      <c r="BN587" s="40">
        <v>2.8132351626317898E-3</v>
      </c>
      <c r="BO587" s="40">
        <v>1.19377578774E-2</v>
      </c>
      <c r="BP587" s="40">
        <v>1.64655842348753E-3</v>
      </c>
      <c r="BQ587" s="40">
        <v>-1.14407461735521E-2</v>
      </c>
      <c r="BR587" s="40">
        <v>-1.9080251310252701E-2</v>
      </c>
      <c r="BS587" s="40">
        <v>6.0777823934738698E-2</v>
      </c>
      <c r="BT587" s="40">
        <v>8.18662862040824E-2</v>
      </c>
      <c r="BU587" s="40">
        <v>7.7208727685481704E-2</v>
      </c>
      <c r="BV587" s="40">
        <v>7.3734764509168396E-2</v>
      </c>
      <c r="BW587" s="40">
        <v>7.0511383108143501E-3</v>
      </c>
      <c r="BX587" s="40">
        <v>-8.3104504685819397E-2</v>
      </c>
      <c r="BY587" s="40">
        <v>-7.3679993650184794E-2</v>
      </c>
      <c r="BZ587" s="40">
        <v>-1.50768239376813E-2</v>
      </c>
      <c r="CA587" s="40">
        <v>-1.1226393714814001E-2</v>
      </c>
      <c r="CB587" s="40">
        <v>-9.9746060408161998E-3</v>
      </c>
      <c r="CC587" s="40">
        <v>1.0635918147237799E-2</v>
      </c>
      <c r="CD587" s="40">
        <v>1.4722270872970599E-2</v>
      </c>
      <c r="CE587" s="40">
        <v>1.5927986509696301E-2</v>
      </c>
      <c r="CF587" s="40">
        <v>1.2980445431731E-2</v>
      </c>
      <c r="CG587" s="40">
        <v>1.52403764293879E-2</v>
      </c>
      <c r="CH587" s="40">
        <v>9.1970325118136808E-3</v>
      </c>
      <c r="CI587" s="40">
        <v>4.4812374817575201E-3</v>
      </c>
      <c r="CJ587" s="40">
        <v>-8.3174421738267806E-3</v>
      </c>
      <c r="CK587" s="40">
        <v>5.2749522433692198E-4</v>
      </c>
      <c r="CL587" s="40">
        <v>8.5681589693446403E-3</v>
      </c>
      <c r="CM587" s="40">
        <v>1.7912693253042601E-2</v>
      </c>
      <c r="CN587" s="40">
        <v>6.3282706096203503E-3</v>
      </c>
      <c r="CO587" s="40">
        <v>-6.7426578475799697E-3</v>
      </c>
      <c r="CP587" s="40">
        <v>-1.02100291379196E-2</v>
      </c>
      <c r="CQ587" s="40">
        <v>7.3838659440905202E-2</v>
      </c>
      <c r="CR587" s="40">
        <v>9.43065642242958E-2</v>
      </c>
      <c r="CS587" s="40">
        <v>9.20618323824684E-2</v>
      </c>
      <c r="CT587" s="40">
        <v>8.97397673747721E-2</v>
      </c>
      <c r="CU587" s="40">
        <v>2.38428311311965E-2</v>
      </c>
      <c r="CV587" s="40">
        <v>-6.9873233157543096E-2</v>
      </c>
      <c r="CW587" s="40">
        <v>-6.2006834230418903E-2</v>
      </c>
      <c r="CX587" s="40">
        <v>-7.2339015389609098E-3</v>
      </c>
      <c r="CY587" s="40">
        <v>-4.5667181477042499E-3</v>
      </c>
      <c r="CZ587" s="40">
        <v>-6.61028713716113E-3</v>
      </c>
      <c r="DA587" s="40">
        <v>1.5920236802183001E-2</v>
      </c>
      <c r="DB587" s="40">
        <v>1.92492483373875E-2</v>
      </c>
      <c r="DC587" s="40">
        <v>2.0140743109976E-2</v>
      </c>
      <c r="DD587" s="40">
        <v>1.6234496234212699E-2</v>
      </c>
      <c r="DE587" s="40">
        <v>1.8167938630764099E-2</v>
      </c>
      <c r="DF587" s="40">
        <v>1.25217469356603E-2</v>
      </c>
      <c r="DG587" s="40">
        <v>8.3783731364395399E-3</v>
      </c>
      <c r="DH587" s="40">
        <v>-4.8008375435714496E-3</v>
      </c>
      <c r="DI587" s="40">
        <v>4.5570973060519897E-3</v>
      </c>
      <c r="DJ587" s="40">
        <v>1.43230827760575E-2</v>
      </c>
      <c r="DK587" s="40">
        <v>2.3887628628685299E-2</v>
      </c>
      <c r="DL587" s="40">
        <v>1.1009982795753199E-2</v>
      </c>
      <c r="DM587" s="40">
        <v>-2.0445695216078199E-3</v>
      </c>
      <c r="DN587" s="40">
        <v>-1.3398069655865799E-3</v>
      </c>
      <c r="DO587" s="40">
        <v>8.6899494947071707E-2</v>
      </c>
      <c r="DP587" s="40">
        <v>0.106746842244509</v>
      </c>
      <c r="DQ587" s="40">
        <v>0.106914937079455</v>
      </c>
      <c r="DR587" s="40">
        <v>0.105744770240376</v>
      </c>
      <c r="DS587" s="40">
        <v>4.0634523951578697E-2</v>
      </c>
      <c r="DT587" s="40">
        <v>-5.6641961629266803E-2</v>
      </c>
      <c r="DU587" s="40">
        <v>-5.0333674810652998E-2</v>
      </c>
      <c r="DV587" s="40">
        <v>6.0902085975946495E-4</v>
      </c>
      <c r="DW587" s="40">
        <v>2.0929574194055302E-3</v>
      </c>
      <c r="DX587" s="40">
        <v>-3.2459682335060701E-3</v>
      </c>
      <c r="DY587" s="40">
        <v>2.3549953662019701E-2</v>
      </c>
      <c r="DZ587" s="40">
        <v>2.5785484802241802E-2</v>
      </c>
      <c r="EA587" s="40">
        <v>2.6223294552906801E-2</v>
      </c>
      <c r="EB587" s="40">
        <v>2.0932828770844601E-2</v>
      </c>
      <c r="EC587" s="40">
        <v>2.2394873481704301E-2</v>
      </c>
      <c r="ED587" s="40">
        <v>1.7322106518447199E-2</v>
      </c>
      <c r="EE587" s="40">
        <v>1.40052180621847E-2</v>
      </c>
      <c r="EF587" s="40">
        <v>2.7658102045299198E-4</v>
      </c>
      <c r="EG587" s="40">
        <v>1.0375202713553E-2</v>
      </c>
      <c r="EH587" s="40">
        <v>2.26322787315404E-2</v>
      </c>
      <c r="EI587" s="40">
        <v>3.2514486346532201E-2</v>
      </c>
      <c r="EJ587" s="40">
        <v>1.7769631623140499E-2</v>
      </c>
      <c r="EK587" s="40">
        <v>4.7387238507795096E-3</v>
      </c>
      <c r="EL587" s="40">
        <v>1.1467385044950901E-2</v>
      </c>
      <c r="EM587" s="40">
        <v>0.105757267040679</v>
      </c>
      <c r="EN587" s="40">
        <v>0.124708627887973</v>
      </c>
      <c r="EO587" s="40">
        <v>0.12836046122881101</v>
      </c>
      <c r="EP587" s="40">
        <v>0.12885345239586199</v>
      </c>
      <c r="EQ587" s="40">
        <v>6.4879061456329296E-2</v>
      </c>
      <c r="ER587" s="40">
        <v>-3.75381069891048E-2</v>
      </c>
      <c r="ES587" s="40">
        <v>-3.3479486589205701E-2</v>
      </c>
      <c r="ET587" s="40">
        <v>1.19329551573079E-2</v>
      </c>
      <c r="EU587" s="40">
        <v>1.17084712203892E-2</v>
      </c>
      <c r="EV587" s="40">
        <v>1.6115739279726701E-3</v>
      </c>
      <c r="EW587" s="40">
        <v>71.160526315789497</v>
      </c>
      <c r="EX587" s="40">
        <v>69.322222222222194</v>
      </c>
      <c r="EY587" s="40">
        <v>68.287134502924005</v>
      </c>
      <c r="EZ587" s="40">
        <v>67.581871345029199</v>
      </c>
      <c r="FA587" s="40">
        <v>67.662573099415198</v>
      </c>
      <c r="FB587" s="40">
        <v>65.626023391812893</v>
      </c>
      <c r="FC587" s="40">
        <v>64.391520467836301</v>
      </c>
      <c r="FD587" s="40">
        <v>63.559941520467802</v>
      </c>
      <c r="FE587" s="40">
        <v>67.509064327485405</v>
      </c>
      <c r="FF587" s="40">
        <v>73.936842105263196</v>
      </c>
      <c r="FG587" s="40">
        <v>81.097660818713507</v>
      </c>
      <c r="FH587" s="40">
        <v>87.066666666666706</v>
      </c>
      <c r="FI587" s="40">
        <v>90.227777777777803</v>
      </c>
      <c r="FJ587" s="40">
        <v>92.879239766081895</v>
      </c>
      <c r="FK587" s="40">
        <v>95.418128654970801</v>
      </c>
      <c r="FL587" s="40">
        <v>97.342982456140305</v>
      </c>
      <c r="FM587" s="40">
        <v>98.314619883040905</v>
      </c>
      <c r="FN587" s="40">
        <v>97.716666666666697</v>
      </c>
      <c r="FO587" s="40">
        <v>96.867251461988303</v>
      </c>
      <c r="FP587" s="40">
        <v>91.802923976608199</v>
      </c>
      <c r="FQ587" s="40">
        <v>86.821345029239794</v>
      </c>
      <c r="FR587" s="40">
        <v>82.933625730994194</v>
      </c>
      <c r="FS587" s="40">
        <v>79.078947368421098</v>
      </c>
      <c r="FT587" s="40">
        <v>75.904970760233894</v>
      </c>
      <c r="FU587" s="40">
        <v>8.3280214931603494E-2</v>
      </c>
      <c r="FV587" s="40">
        <v>0</v>
      </c>
      <c r="FW587" s="40">
        <v>0</v>
      </c>
      <c r="FX587" s="41">
        <v>1</v>
      </c>
      <c r="FY587" s="22"/>
    </row>
    <row r="588" spans="1:181" x14ac:dyDescent="0.2">
      <c r="A588" t="s">
        <v>42</v>
      </c>
      <c r="B588" t="s">
        <v>58</v>
      </c>
      <c r="C588" t="s">
        <v>3</v>
      </c>
      <c r="D588" t="s">
        <v>80</v>
      </c>
      <c r="E588" t="s">
        <v>1</v>
      </c>
      <c r="F588" t="s">
        <v>1</v>
      </c>
      <c r="G588" s="35">
        <v>43721</v>
      </c>
      <c r="H588" s="40">
        <v>14654</v>
      </c>
      <c r="I588" s="40">
        <v>13.501968864497099</v>
      </c>
      <c r="J588" s="40">
        <v>12.0113483095191</v>
      </c>
      <c r="K588" s="40">
        <v>10.4711099516239</v>
      </c>
      <c r="L588" s="40">
        <v>9.5939683272864897</v>
      </c>
      <c r="M588" s="40">
        <v>9.2449957303201096</v>
      </c>
      <c r="N588" s="40">
        <v>9.3502669554029296</v>
      </c>
      <c r="O588" s="40">
        <v>10.208624821802299</v>
      </c>
      <c r="P588" s="40">
        <v>10.780486568869</v>
      </c>
      <c r="Q588" s="40">
        <v>10.6301895991656</v>
      </c>
      <c r="R588" s="40">
        <v>11.043838327836101</v>
      </c>
      <c r="S588" s="40">
        <v>12.1425785887575</v>
      </c>
      <c r="T588" s="40">
        <v>13.610899497089701</v>
      </c>
      <c r="U588" s="40">
        <v>16.169972925114099</v>
      </c>
      <c r="V588" s="40">
        <v>19.836167389865999</v>
      </c>
      <c r="W588" s="40">
        <v>23.331629584811299</v>
      </c>
      <c r="X588" s="40">
        <v>27.095011232197699</v>
      </c>
      <c r="Y588" s="40">
        <v>30.000800071489898</v>
      </c>
      <c r="Z588" s="40">
        <v>32.116671482259797</v>
      </c>
      <c r="AA588" s="40">
        <v>32.179793605256002</v>
      </c>
      <c r="AB588" s="40">
        <v>30.775602628569501</v>
      </c>
      <c r="AC588" s="40">
        <v>28.712977866555899</v>
      </c>
      <c r="AD588" s="40">
        <v>26.639920574073901</v>
      </c>
      <c r="AE588" s="40">
        <v>22.752688536449401</v>
      </c>
      <c r="AF588" s="40">
        <v>18.7077403077379</v>
      </c>
      <c r="AG588" s="40">
        <v>-0.108810175270676</v>
      </c>
      <c r="AH588" s="40">
        <v>-2.4278139707417101E-2</v>
      </c>
      <c r="AI588" s="40">
        <v>-2.6015175108702202E-2</v>
      </c>
      <c r="AJ588" s="40">
        <v>5.6263330522062401E-2</v>
      </c>
      <c r="AK588" s="40">
        <v>-3.9998968793134797E-2</v>
      </c>
      <c r="AL588" s="40">
        <v>0.18273036707043999</v>
      </c>
      <c r="AM588" s="40">
        <v>5.8921823316406399E-2</v>
      </c>
      <c r="AN588" s="40">
        <v>3.9978990136323098E-2</v>
      </c>
      <c r="AO588" s="40">
        <v>-0.27058037762078102</v>
      </c>
      <c r="AP588" s="40">
        <v>-0.396154528939341</v>
      </c>
      <c r="AQ588" s="40">
        <v>-0.30936002213012798</v>
      </c>
      <c r="AR588" s="40">
        <v>-0.221283254698843</v>
      </c>
      <c r="AS588" s="40">
        <v>-8.09367954047331E-2</v>
      </c>
      <c r="AT588" s="40">
        <v>-6.8864797081990906E-2</v>
      </c>
      <c r="AU588" s="40">
        <v>1.17157294919026</v>
      </c>
      <c r="AV588" s="40">
        <v>1.72392992919541</v>
      </c>
      <c r="AW588" s="40">
        <v>2.2501800553115001</v>
      </c>
      <c r="AX588" s="40">
        <v>1.9974997911732</v>
      </c>
      <c r="AY588" s="40">
        <v>1.5389090765267199</v>
      </c>
      <c r="AZ588" s="40">
        <v>-0.26602405630111797</v>
      </c>
      <c r="BA588" s="40">
        <v>0.172261306151333</v>
      </c>
      <c r="BB588" s="40">
        <v>-4.1989237924251598E-2</v>
      </c>
      <c r="BC588" s="40">
        <v>-0.15917244727558699</v>
      </c>
      <c r="BD588" s="40">
        <v>-0.158255064292572</v>
      </c>
      <c r="BE588" s="40">
        <v>5.4443732427953704E-3</v>
      </c>
      <c r="BF588" s="40">
        <v>9.1333103258165294E-2</v>
      </c>
      <c r="BG588" s="40">
        <v>8.45084234192095E-2</v>
      </c>
      <c r="BH588" s="40">
        <v>0.17679735222934201</v>
      </c>
      <c r="BI588" s="40">
        <v>6.4278364232776899E-2</v>
      </c>
      <c r="BJ588" s="40">
        <v>0.29064787139735498</v>
      </c>
      <c r="BK588" s="40">
        <v>0.146577726631274</v>
      </c>
      <c r="BL588" s="40">
        <v>9.81303474374145E-2</v>
      </c>
      <c r="BM588" s="40">
        <v>-0.20154905878222201</v>
      </c>
      <c r="BN588" s="40">
        <v>-0.31096740428472402</v>
      </c>
      <c r="BO588" s="40">
        <v>-0.216755837858435</v>
      </c>
      <c r="BP588" s="40">
        <v>-0.13406757783206599</v>
      </c>
      <c r="BQ588" s="40">
        <v>4.7941080990206303E-3</v>
      </c>
      <c r="BR588" s="40">
        <v>0.104877167680951</v>
      </c>
      <c r="BS588" s="40">
        <v>1.4263894550290801</v>
      </c>
      <c r="BT588" s="40">
        <v>1.97359143913197</v>
      </c>
      <c r="BU588" s="40">
        <v>2.5216633903908101</v>
      </c>
      <c r="BV588" s="40">
        <v>2.3525478415922301</v>
      </c>
      <c r="BW588" s="40">
        <v>1.8694262771852299</v>
      </c>
      <c r="BX588" s="40">
        <v>2.3890992342782E-2</v>
      </c>
      <c r="BY588" s="40">
        <v>0.396856450795747</v>
      </c>
      <c r="BZ588" s="40">
        <v>0.26686982491341599</v>
      </c>
      <c r="CA588" s="40">
        <v>0.12815415404348901</v>
      </c>
      <c r="CB588" s="40">
        <v>6.6952977956374901E-3</v>
      </c>
      <c r="CC588" s="40">
        <v>8.4576725493018701E-2</v>
      </c>
      <c r="CD588" s="40">
        <v>0.171405097953063</v>
      </c>
      <c r="CE588" s="40">
        <v>0.161056731074915</v>
      </c>
      <c r="CF588" s="40">
        <v>0.26027884848462601</v>
      </c>
      <c r="CG588" s="40">
        <v>0.136500527429609</v>
      </c>
      <c r="CH588" s="40">
        <v>0.36539120614831799</v>
      </c>
      <c r="CI588" s="40">
        <v>0.20728793824360001</v>
      </c>
      <c r="CJ588" s="40">
        <v>0.13840580035941299</v>
      </c>
      <c r="CK588" s="40">
        <v>-0.153738177642674</v>
      </c>
      <c r="CL588" s="40">
        <v>-0.25196706125192098</v>
      </c>
      <c r="CM588" s="40">
        <v>-0.152618461929213</v>
      </c>
      <c r="CN588" s="40">
        <v>-7.3662265716638295E-2</v>
      </c>
      <c r="CO588" s="40">
        <v>6.4171070706238398E-2</v>
      </c>
      <c r="CP588" s="40">
        <v>0.22521032321082499</v>
      </c>
      <c r="CQ588" s="40">
        <v>1.6028745907331601</v>
      </c>
      <c r="CR588" s="40">
        <v>2.14650624037766</v>
      </c>
      <c r="CS588" s="40">
        <v>2.7096919212552</v>
      </c>
      <c r="CT588" s="40">
        <v>2.5984530397402099</v>
      </c>
      <c r="CU588" s="40">
        <v>2.0983414835166698</v>
      </c>
      <c r="CV588" s="40">
        <v>0.22468527187402301</v>
      </c>
      <c r="CW588" s="40">
        <v>0.55241036379900899</v>
      </c>
      <c r="CX588" s="40">
        <v>0.48078467096667699</v>
      </c>
      <c r="CY588" s="40">
        <v>0.327155682842666</v>
      </c>
      <c r="CZ588" s="40">
        <v>0.120939416094586</v>
      </c>
      <c r="DA588" s="40">
        <v>0.163709077743242</v>
      </c>
      <c r="DB588" s="40">
        <v>0.25147709264796098</v>
      </c>
      <c r="DC588" s="40">
        <v>0.237605038730621</v>
      </c>
      <c r="DD588" s="40">
        <v>0.34376034473991002</v>
      </c>
      <c r="DE588" s="40">
        <v>0.208722690626441</v>
      </c>
      <c r="DF588" s="40">
        <v>0.44013454089928</v>
      </c>
      <c r="DG588" s="40">
        <v>0.26799814985592602</v>
      </c>
      <c r="DH588" s="40">
        <v>0.17868125328141199</v>
      </c>
      <c r="DI588" s="40">
        <v>-0.105927296503126</v>
      </c>
      <c r="DJ588" s="40">
        <v>-0.19296671821911901</v>
      </c>
      <c r="DK588" s="40">
        <v>-8.8481085999989897E-2</v>
      </c>
      <c r="DL588" s="40">
        <v>-1.3256953601210699E-2</v>
      </c>
      <c r="DM588" s="40">
        <v>0.123548033313456</v>
      </c>
      <c r="DN588" s="40">
        <v>0.34554347874069802</v>
      </c>
      <c r="DO588" s="40">
        <v>1.7793597264372401</v>
      </c>
      <c r="DP588" s="40">
        <v>2.3194210416233498</v>
      </c>
      <c r="DQ588" s="40">
        <v>2.8977204521195801</v>
      </c>
      <c r="DR588" s="40">
        <v>2.8443582378882</v>
      </c>
      <c r="DS588" s="40">
        <v>2.32725668984811</v>
      </c>
      <c r="DT588" s="40">
        <v>0.425479551405265</v>
      </c>
      <c r="DU588" s="40">
        <v>0.70796427680227203</v>
      </c>
      <c r="DV588" s="40">
        <v>0.69469951701993904</v>
      </c>
      <c r="DW588" s="40">
        <v>0.52615721164184404</v>
      </c>
      <c r="DX588" s="40">
        <v>0.23518353439353501</v>
      </c>
      <c r="DY588" s="40">
        <v>0.277963626256714</v>
      </c>
      <c r="DZ588" s="40">
        <v>0.36708833561354298</v>
      </c>
      <c r="EA588" s="40">
        <v>0.34812863725853299</v>
      </c>
      <c r="EB588" s="40">
        <v>0.46429436644719002</v>
      </c>
      <c r="EC588" s="40">
        <v>0.31300002365235202</v>
      </c>
      <c r="ED588" s="40">
        <v>0.54805204522619499</v>
      </c>
      <c r="EE588" s="40">
        <v>0.35565405317079302</v>
      </c>
      <c r="EF588" s="40">
        <v>0.23683261058250399</v>
      </c>
      <c r="EG588" s="40">
        <v>-3.6895977664568098E-2</v>
      </c>
      <c r="EH588" s="40">
        <v>-0.10777959356450199</v>
      </c>
      <c r="EI588" s="40">
        <v>4.1230982717024196E-3</v>
      </c>
      <c r="EJ588" s="40">
        <v>7.3958723265566906E-2</v>
      </c>
      <c r="EK588" s="40">
        <v>0.20927893681720999</v>
      </c>
      <c r="EL588" s="40">
        <v>0.51928544350364003</v>
      </c>
      <c r="EM588" s="40">
        <v>2.0341762322760601</v>
      </c>
      <c r="EN588" s="40">
        <v>2.5690825515599198</v>
      </c>
      <c r="EO588" s="40">
        <v>3.1692037871988901</v>
      </c>
      <c r="EP588" s="40">
        <v>3.1994062883072201</v>
      </c>
      <c r="EQ588" s="40">
        <v>2.6577738905066299</v>
      </c>
      <c r="ER588" s="40">
        <v>0.715394600049165</v>
      </c>
      <c r="ES588" s="40">
        <v>0.93255942144668602</v>
      </c>
      <c r="ET588" s="40">
        <v>1.0035585798576101</v>
      </c>
      <c r="EU588" s="40">
        <v>0.81348381296091998</v>
      </c>
      <c r="EV588" s="40">
        <v>0.40013389648174402</v>
      </c>
      <c r="EW588" s="40">
        <v>76.767298341852594</v>
      </c>
      <c r="EX588" s="40">
        <v>76.246627602543299</v>
      </c>
      <c r="EY588" s="40">
        <v>73.334634085525494</v>
      </c>
      <c r="EZ588" s="40">
        <v>71.367310809125996</v>
      </c>
      <c r="FA588" s="40">
        <v>69.846640069816701</v>
      </c>
      <c r="FB588" s="40">
        <v>67.486323401072198</v>
      </c>
      <c r="FC588" s="40">
        <v>67.517329510036106</v>
      </c>
      <c r="FD588" s="40">
        <v>67.979329260690704</v>
      </c>
      <c r="FE588" s="40">
        <v>69.581012342600701</v>
      </c>
      <c r="FF588" s="40">
        <v>73.6293479616008</v>
      </c>
      <c r="FG588" s="40">
        <v>79.505011843909699</v>
      </c>
      <c r="FH588" s="40">
        <v>84.015347213564397</v>
      </c>
      <c r="FI588" s="40">
        <v>88.022341353945905</v>
      </c>
      <c r="FJ588" s="40">
        <v>91.993005859618506</v>
      </c>
      <c r="FK588" s="40">
        <v>94.963670365291094</v>
      </c>
      <c r="FL588" s="40">
        <v>97.392993392345105</v>
      </c>
      <c r="FM588" s="40">
        <v>98.351651913726499</v>
      </c>
      <c r="FN588" s="40">
        <v>98.810310435107795</v>
      </c>
      <c r="FO588" s="40">
        <v>97.318975190125897</v>
      </c>
      <c r="FP588" s="40">
        <v>95.237962847525296</v>
      </c>
      <c r="FQ588" s="40">
        <v>91.186285999251993</v>
      </c>
      <c r="FR588" s="40">
        <v>89.036267298341897</v>
      </c>
      <c r="FS588" s="40">
        <v>86.537937912978407</v>
      </c>
      <c r="FT588" s="40">
        <v>83.694950754269996</v>
      </c>
      <c r="FU588" s="40">
        <v>2.6344987839369002E-2</v>
      </c>
      <c r="FV588" s="40">
        <v>0</v>
      </c>
      <c r="FW588" s="40">
        <v>0</v>
      </c>
      <c r="FX588" s="41">
        <v>1</v>
      </c>
      <c r="FY588" s="22"/>
    </row>
    <row r="589" spans="1:181" x14ac:dyDescent="0.2">
      <c r="A589" t="s">
        <v>42</v>
      </c>
      <c r="B589" t="s">
        <v>58</v>
      </c>
      <c r="C589" t="s">
        <v>3</v>
      </c>
      <c r="D589" t="s">
        <v>80</v>
      </c>
      <c r="E589" t="s">
        <v>1</v>
      </c>
      <c r="F589" t="s">
        <v>77</v>
      </c>
      <c r="G589" s="35">
        <v>43721</v>
      </c>
      <c r="H589" s="40">
        <v>12334</v>
      </c>
      <c r="I589" s="40">
        <v>11.655865925168699</v>
      </c>
      <c r="J589" s="40">
        <v>10.3352732420183</v>
      </c>
      <c r="K589" s="40">
        <v>8.9702546001338703</v>
      </c>
      <c r="L589" s="40">
        <v>8.1930891115236903</v>
      </c>
      <c r="M589" s="40">
        <v>7.8796006234201599</v>
      </c>
      <c r="N589" s="40">
        <v>7.9261839438679704</v>
      </c>
      <c r="O589" s="40">
        <v>8.6640049438930404</v>
      </c>
      <c r="P589" s="40">
        <v>9.0952126189109492</v>
      </c>
      <c r="Q589" s="40">
        <v>8.9229604104127809</v>
      </c>
      <c r="R589" s="40">
        <v>9.3095583897426302</v>
      </c>
      <c r="S589" s="40">
        <v>10.302693662814301</v>
      </c>
      <c r="T589" s="40">
        <v>11.6548104708483</v>
      </c>
      <c r="U589" s="40">
        <v>13.856940221272501</v>
      </c>
      <c r="V589" s="40">
        <v>17.008500024013099</v>
      </c>
      <c r="W589" s="40">
        <v>19.954605691848499</v>
      </c>
      <c r="X589" s="40">
        <v>23.090467714861699</v>
      </c>
      <c r="Y589" s="40">
        <v>25.556958718325799</v>
      </c>
      <c r="Z589" s="40">
        <v>27.394531553143501</v>
      </c>
      <c r="AA589" s="40">
        <v>27.427032602364498</v>
      </c>
      <c r="AB589" s="40">
        <v>26.1583085971386</v>
      </c>
      <c r="AC589" s="40">
        <v>24.429547451723302</v>
      </c>
      <c r="AD589" s="40">
        <v>22.6861453251657</v>
      </c>
      <c r="AE589" s="40">
        <v>19.4662520056064</v>
      </c>
      <c r="AF589" s="40">
        <v>16.106381842104302</v>
      </c>
      <c r="AG589" s="40">
        <v>-0.115403024173917</v>
      </c>
      <c r="AH589" s="40">
        <v>-2.70881461392861E-2</v>
      </c>
      <c r="AI589" s="40">
        <v>3.9800739645923199E-2</v>
      </c>
      <c r="AJ589" s="40">
        <v>7.9018300646105197E-2</v>
      </c>
      <c r="AK589" s="40">
        <v>-3.70188449266588E-2</v>
      </c>
      <c r="AL589" s="40">
        <v>0.12808451710848601</v>
      </c>
      <c r="AM589" s="40">
        <v>5.7786905431519299E-2</v>
      </c>
      <c r="AN589" s="40">
        <v>-6.5615800284188397E-2</v>
      </c>
      <c r="AO589" s="40">
        <v>-0.26023077135178102</v>
      </c>
      <c r="AP589" s="40">
        <v>-0.28520364518467101</v>
      </c>
      <c r="AQ589" s="40">
        <v>-0.16890614713508401</v>
      </c>
      <c r="AR589" s="40">
        <v>-0.110034104952838</v>
      </c>
      <c r="AS589" s="40">
        <v>-7.8131476062585498E-2</v>
      </c>
      <c r="AT589" s="40">
        <v>-0.14305751170665901</v>
      </c>
      <c r="AU589" s="40">
        <v>0.564607923757383</v>
      </c>
      <c r="AV589" s="40">
        <v>1.0618270778389001</v>
      </c>
      <c r="AW589" s="40">
        <v>1.65561600329026</v>
      </c>
      <c r="AX589" s="40">
        <v>1.72526503579855</v>
      </c>
      <c r="AY589" s="40">
        <v>1.4362266659296501</v>
      </c>
      <c r="AZ589" s="40">
        <v>-3.08700111640465E-3</v>
      </c>
      <c r="BA589" s="40">
        <v>0.195657188826139</v>
      </c>
      <c r="BB589" s="40">
        <v>-1.615482766542E-2</v>
      </c>
      <c r="BC589" s="40">
        <v>-0.14669258542567001</v>
      </c>
      <c r="BD589" s="40">
        <v>-0.12741260138364</v>
      </c>
      <c r="BE589" s="40">
        <v>-1.2533713388840999E-2</v>
      </c>
      <c r="BF589" s="40">
        <v>6.28892692811025E-2</v>
      </c>
      <c r="BG589" s="40">
        <v>0.110816310396276</v>
      </c>
      <c r="BH589" s="40">
        <v>0.168333172663197</v>
      </c>
      <c r="BI589" s="40">
        <v>2.4149479633769299E-2</v>
      </c>
      <c r="BJ589" s="40">
        <v>0.211639591692832</v>
      </c>
      <c r="BK589" s="40">
        <v>0.13957177814685001</v>
      </c>
      <c r="BL589" s="40">
        <v>-5.6028708134737296E-3</v>
      </c>
      <c r="BM589" s="40">
        <v>-0.177740629738804</v>
      </c>
      <c r="BN589" s="40">
        <v>-0.221968774185269</v>
      </c>
      <c r="BO589" s="40">
        <v>-0.120512335297436</v>
      </c>
      <c r="BP589" s="40">
        <v>-5.5116629870901199E-2</v>
      </c>
      <c r="BQ589" s="40">
        <v>-2.37755601502509E-2</v>
      </c>
      <c r="BR589" s="40">
        <v>2.2785195741507301E-2</v>
      </c>
      <c r="BS589" s="40">
        <v>0.79970984871995299</v>
      </c>
      <c r="BT589" s="40">
        <v>1.2645220772921499</v>
      </c>
      <c r="BU589" s="40">
        <v>1.8332676324419599</v>
      </c>
      <c r="BV589" s="40">
        <v>1.90565474947035</v>
      </c>
      <c r="BW589" s="40">
        <v>1.6821859066888101</v>
      </c>
      <c r="BX589" s="40">
        <v>0.22785690412524101</v>
      </c>
      <c r="BY589" s="40">
        <v>0.38120043724828001</v>
      </c>
      <c r="BZ589" s="40">
        <v>0.25168582311118698</v>
      </c>
      <c r="CA589" s="40">
        <v>9.7773775529580803E-2</v>
      </c>
      <c r="CB589" s="40">
        <v>2.65323738134896E-2</v>
      </c>
      <c r="CC589" s="40">
        <v>5.87132578932043E-2</v>
      </c>
      <c r="CD589" s="40">
        <v>0.12520735310576001</v>
      </c>
      <c r="CE589" s="40">
        <v>0.16000147836536499</v>
      </c>
      <c r="CF589" s="40">
        <v>0.23019238094501601</v>
      </c>
      <c r="CG589" s="40">
        <v>6.6514474889087793E-2</v>
      </c>
      <c r="CH589" s="40">
        <v>0.26950958181863099</v>
      </c>
      <c r="CI589" s="40">
        <v>0.196215731850682</v>
      </c>
      <c r="CJ589" s="40">
        <v>3.5961901322354703E-2</v>
      </c>
      <c r="CK589" s="40">
        <v>-0.120608208944902</v>
      </c>
      <c r="CL589" s="40">
        <v>-0.17817249516157599</v>
      </c>
      <c r="CM589" s="40">
        <v>-8.6994928639300195E-2</v>
      </c>
      <c r="CN589" s="40">
        <v>-1.7080953922610501E-2</v>
      </c>
      <c r="CO589" s="40">
        <v>1.3871181627834401E-2</v>
      </c>
      <c r="CP589" s="40">
        <v>0.13764734971843801</v>
      </c>
      <c r="CQ589" s="40">
        <v>0.96254072576508098</v>
      </c>
      <c r="CR589" s="40">
        <v>1.40490801644977</v>
      </c>
      <c r="CS589" s="40">
        <v>1.9563086096175899</v>
      </c>
      <c r="CT589" s="40">
        <v>2.0305921156436701</v>
      </c>
      <c r="CU589" s="40">
        <v>1.85253652758035</v>
      </c>
      <c r="CV589" s="40">
        <v>0.38780794937810797</v>
      </c>
      <c r="CW589" s="40">
        <v>0.50970712589061795</v>
      </c>
      <c r="CX589" s="40">
        <v>0.43719144192411802</v>
      </c>
      <c r="CY589" s="40">
        <v>0.26709043241663799</v>
      </c>
      <c r="CZ589" s="40">
        <v>0.133154194677057</v>
      </c>
      <c r="DA589" s="40">
        <v>0.12996022917524999</v>
      </c>
      <c r="DB589" s="40">
        <v>0.18752543693041701</v>
      </c>
      <c r="DC589" s="40">
        <v>0.209186646334455</v>
      </c>
      <c r="DD589" s="40">
        <v>0.29205158922683599</v>
      </c>
      <c r="DE589" s="40">
        <v>0.10887947014440599</v>
      </c>
      <c r="DF589" s="40">
        <v>0.32737957194443001</v>
      </c>
      <c r="DG589" s="40">
        <v>0.25285968555451299</v>
      </c>
      <c r="DH589" s="40">
        <v>7.7526673458183204E-2</v>
      </c>
      <c r="DI589" s="40">
        <v>-6.3475788150999496E-2</v>
      </c>
      <c r="DJ589" s="40">
        <v>-0.134376216137882</v>
      </c>
      <c r="DK589" s="40">
        <v>-5.3477521981164101E-2</v>
      </c>
      <c r="DL589" s="40">
        <v>2.09547220256802E-2</v>
      </c>
      <c r="DM589" s="40">
        <v>5.1517923405919798E-2</v>
      </c>
      <c r="DN589" s="40">
        <v>0.25250950369536801</v>
      </c>
      <c r="DO589" s="40">
        <v>1.1253716028102101</v>
      </c>
      <c r="DP589" s="40">
        <v>1.5452939556073799</v>
      </c>
      <c r="DQ589" s="40">
        <v>2.0793495867932301</v>
      </c>
      <c r="DR589" s="40">
        <v>2.1555294818169801</v>
      </c>
      <c r="DS589" s="40">
        <v>2.02288714847188</v>
      </c>
      <c r="DT589" s="40">
        <v>0.54775899463097399</v>
      </c>
      <c r="DU589" s="40">
        <v>0.638213814532955</v>
      </c>
      <c r="DV589" s="40">
        <v>0.622697060737049</v>
      </c>
      <c r="DW589" s="40">
        <v>0.43640708930369598</v>
      </c>
      <c r="DX589" s="40">
        <v>0.239776015540625</v>
      </c>
      <c r="DY589" s="40">
        <v>0.23282953996032599</v>
      </c>
      <c r="DZ589" s="40">
        <v>0.27750285235080602</v>
      </c>
      <c r="EA589" s="40">
        <v>0.28020221708480703</v>
      </c>
      <c r="EB589" s="40">
        <v>0.38136646124392698</v>
      </c>
      <c r="EC589" s="40">
        <v>0.170047794704835</v>
      </c>
      <c r="ED589" s="40">
        <v>0.41093464652877698</v>
      </c>
      <c r="EE589" s="40">
        <v>0.33464455826984402</v>
      </c>
      <c r="EF589" s="40">
        <v>0.137539602928898</v>
      </c>
      <c r="EG589" s="40">
        <v>1.9014353461977999E-2</v>
      </c>
      <c r="EH589" s="40">
        <v>-7.1141345138480097E-2</v>
      </c>
      <c r="EI589" s="40">
        <v>-5.0837101435165398E-3</v>
      </c>
      <c r="EJ589" s="40">
        <v>7.5872197107616599E-2</v>
      </c>
      <c r="EK589" s="40">
        <v>0.105873839318254</v>
      </c>
      <c r="EL589" s="40">
        <v>0.41835221114353399</v>
      </c>
      <c r="EM589" s="40">
        <v>1.36047352777278</v>
      </c>
      <c r="EN589" s="40">
        <v>1.74798895506063</v>
      </c>
      <c r="EO589" s="40">
        <v>2.2570012159449302</v>
      </c>
      <c r="EP589" s="40">
        <v>2.3359191954887799</v>
      </c>
      <c r="EQ589" s="40">
        <v>2.2688463892310402</v>
      </c>
      <c r="ER589" s="40">
        <v>0.77870289987261998</v>
      </c>
      <c r="ES589" s="40">
        <v>0.82375706295509599</v>
      </c>
      <c r="ET589" s="40">
        <v>0.89053771151365702</v>
      </c>
      <c r="EU589" s="40">
        <v>0.68087345025894597</v>
      </c>
      <c r="EV589" s="40">
        <v>0.39372099073775402</v>
      </c>
      <c r="EW589" s="40">
        <v>76.777285436117594</v>
      </c>
      <c r="EX589" s="40">
        <v>76.258013380598101</v>
      </c>
      <c r="EY589" s="40">
        <v>73.345823555844007</v>
      </c>
      <c r="EZ589" s="40">
        <v>71.374369663987196</v>
      </c>
      <c r="FA589" s="40">
        <v>69.855097608467702</v>
      </c>
      <c r="FB589" s="40">
        <v>67.491087922512406</v>
      </c>
      <c r="FC589" s="40">
        <v>67.519996005791597</v>
      </c>
      <c r="FD589" s="40">
        <v>67.980727944480506</v>
      </c>
      <c r="FE589" s="40">
        <v>69.577450197214006</v>
      </c>
      <c r="FF589" s="40">
        <v>73.626354286284894</v>
      </c>
      <c r="FG589" s="40">
        <v>79.498914074591795</v>
      </c>
      <c r="FH589" s="40">
        <v>84.008550102351606</v>
      </c>
      <c r="FI589" s="40">
        <v>88.018910080383407</v>
      </c>
      <c r="FJ589" s="40">
        <v>91.9896400219681</v>
      </c>
      <c r="FK589" s="40">
        <v>94.960369963552793</v>
      </c>
      <c r="FL589" s="40">
        <v>97.392555794098598</v>
      </c>
      <c r="FM589" s="40">
        <v>98.354011683059596</v>
      </c>
      <c r="FN589" s="40">
        <v>98.815467572020594</v>
      </c>
      <c r="FO589" s="40">
        <v>97.325465574916393</v>
      </c>
      <c r="FP589" s="40">
        <v>95.248015377702302</v>
      </c>
      <c r="FQ589" s="40">
        <v>91.199835238903603</v>
      </c>
      <c r="FR589" s="40">
        <v>89.054208897099201</v>
      </c>
      <c r="FS589" s="40">
        <v>86.553846921963199</v>
      </c>
      <c r="FT589" s="40">
        <v>83.709833241799402</v>
      </c>
      <c r="FU589" s="40">
        <v>2.2311400663531201E-2</v>
      </c>
      <c r="FV589" s="40">
        <v>0</v>
      </c>
      <c r="FW589" s="40">
        <v>0</v>
      </c>
      <c r="FX589" s="41">
        <v>1</v>
      </c>
      <c r="FY589" s="22"/>
    </row>
    <row r="590" spans="1:181" x14ac:dyDescent="0.2">
      <c r="A590" t="s">
        <v>42</v>
      </c>
      <c r="B590" t="s">
        <v>58</v>
      </c>
      <c r="C590" t="s">
        <v>3</v>
      </c>
      <c r="D590" t="s">
        <v>80</v>
      </c>
      <c r="E590" t="s">
        <v>1</v>
      </c>
      <c r="F590" t="s">
        <v>78</v>
      </c>
      <c r="G590" s="35">
        <v>43721</v>
      </c>
      <c r="H590" s="40">
        <v>2320</v>
      </c>
      <c r="I590" s="40">
        <v>1.85565071052799</v>
      </c>
      <c r="J590" s="40">
        <v>1.66694411118846</v>
      </c>
      <c r="K590" s="40">
        <v>1.4477297832482201</v>
      </c>
      <c r="L590" s="40">
        <v>1.34422428289583</v>
      </c>
      <c r="M590" s="40">
        <v>1.32737957436457</v>
      </c>
      <c r="N590" s="40">
        <v>1.3838236335782299</v>
      </c>
      <c r="O590" s="40">
        <v>1.5381090440598899</v>
      </c>
      <c r="P590" s="40">
        <v>1.6476068733535101</v>
      </c>
      <c r="Q590" s="40">
        <v>1.6464980635585</v>
      </c>
      <c r="R590" s="40">
        <v>1.6883279519443699</v>
      </c>
      <c r="S590" s="40">
        <v>1.75071014483827</v>
      </c>
      <c r="T590" s="40">
        <v>1.8903055487073399</v>
      </c>
      <c r="U590" s="40">
        <v>2.2566070685095698</v>
      </c>
      <c r="V590" s="40">
        <v>2.8319986387307701</v>
      </c>
      <c r="W590" s="40">
        <v>3.37474031141033</v>
      </c>
      <c r="X590" s="40">
        <v>4.0156242074979298</v>
      </c>
      <c r="Y590" s="40">
        <v>4.5007565216915602</v>
      </c>
      <c r="Z590" s="40">
        <v>4.8508937553245302</v>
      </c>
      <c r="AA590" s="40">
        <v>4.8239787637557603</v>
      </c>
      <c r="AB590" s="40">
        <v>4.6417647240556503</v>
      </c>
      <c r="AC590" s="40">
        <v>4.2894376517313901</v>
      </c>
      <c r="AD590" s="40">
        <v>3.9363851546375099</v>
      </c>
      <c r="AE590" s="40">
        <v>3.2698645759917602</v>
      </c>
      <c r="AF590" s="40">
        <v>2.6259603800732298</v>
      </c>
      <c r="AG590" s="40">
        <v>1.46077246284609E-2</v>
      </c>
      <c r="AH590" s="40">
        <v>-1.6396409555629501E-2</v>
      </c>
      <c r="AI590" s="40">
        <v>-3.52389231286611E-3</v>
      </c>
      <c r="AJ590" s="40">
        <v>-2.2119943812478601E-2</v>
      </c>
      <c r="AK590" s="40">
        <v>-1.2590747522225099E-2</v>
      </c>
      <c r="AL590" s="40">
        <v>5.8712888995827803E-3</v>
      </c>
      <c r="AM590" s="40">
        <v>-2.8533511738545798E-2</v>
      </c>
      <c r="AN590" s="40">
        <v>-1.25904069290482E-2</v>
      </c>
      <c r="AO590" s="40">
        <v>-4.1352480192682298E-2</v>
      </c>
      <c r="AP590" s="40">
        <v>-7.3454916546449797E-2</v>
      </c>
      <c r="AQ590" s="40">
        <v>-0.103159581141753</v>
      </c>
      <c r="AR590" s="40">
        <v>-0.117446455214635</v>
      </c>
      <c r="AS590" s="40">
        <v>4.1351384406698999E-2</v>
      </c>
      <c r="AT590" s="40">
        <v>3.8186303312715698E-2</v>
      </c>
      <c r="AU590" s="40">
        <v>0.54788220403872501</v>
      </c>
      <c r="AV590" s="40">
        <v>0.59823669815570402</v>
      </c>
      <c r="AW590" s="40">
        <v>0.66335599088058395</v>
      </c>
      <c r="AX590" s="40">
        <v>0.61420127082186804</v>
      </c>
      <c r="AY590" s="40">
        <v>0.174775485370886</v>
      </c>
      <c r="AZ590" s="40">
        <v>-0.41036555247647699</v>
      </c>
      <c r="BA590" s="40">
        <v>-0.25860812862271798</v>
      </c>
      <c r="BB590" s="40">
        <v>-0.17675798012126101</v>
      </c>
      <c r="BC590" s="40">
        <v>-0.16743040614370699</v>
      </c>
      <c r="BD590" s="40">
        <v>-2.78943023720865E-2</v>
      </c>
      <c r="BE590" s="40">
        <v>4.1369459188386699E-2</v>
      </c>
      <c r="BF590" s="40">
        <v>6.8736667810132303E-3</v>
      </c>
      <c r="BG590" s="40">
        <v>2.1138221023995499E-2</v>
      </c>
      <c r="BH590" s="40">
        <v>3.7605430972741201E-3</v>
      </c>
      <c r="BI590" s="40">
        <v>1.0176149358570001E-2</v>
      </c>
      <c r="BJ590" s="40">
        <v>2.30270320354816E-2</v>
      </c>
      <c r="BK590" s="40">
        <v>-9.0299308762961401E-3</v>
      </c>
      <c r="BL590" s="40">
        <v>1.34017860319061E-2</v>
      </c>
      <c r="BM590" s="40">
        <v>-2.0911885162241801E-2</v>
      </c>
      <c r="BN590" s="40">
        <v>-5.4071456486834202E-2</v>
      </c>
      <c r="BO590" s="40">
        <v>-8.6240597397426094E-2</v>
      </c>
      <c r="BP590" s="40">
        <v>-9.5094762075636399E-2</v>
      </c>
      <c r="BQ590" s="40">
        <v>6.3297109990929495E-2</v>
      </c>
      <c r="BR590" s="40">
        <v>9.2159491252907302E-2</v>
      </c>
      <c r="BS590" s="40">
        <v>0.620373867956587</v>
      </c>
      <c r="BT590" s="40">
        <v>0.68018985672238896</v>
      </c>
      <c r="BU590" s="40">
        <v>0.78242462853475103</v>
      </c>
      <c r="BV590" s="40">
        <v>0.721461019800822</v>
      </c>
      <c r="BW590" s="40">
        <v>0.27233685643398597</v>
      </c>
      <c r="BX590" s="40">
        <v>-0.31276074592956898</v>
      </c>
      <c r="BY590" s="40">
        <v>-0.18464212750021899</v>
      </c>
      <c r="BZ590" s="40">
        <v>-0.101240764269611</v>
      </c>
      <c r="CA590" s="40">
        <v>-0.10447503558111999</v>
      </c>
      <c r="CB590" s="40">
        <v>1.3724657800758801E-2</v>
      </c>
      <c r="CC590" s="40">
        <v>5.9904555021121401E-2</v>
      </c>
      <c r="CD590" s="40">
        <v>2.2990450764835801E-2</v>
      </c>
      <c r="CE590" s="40">
        <v>3.8219125593649102E-2</v>
      </c>
      <c r="CF590" s="40">
        <v>2.1685289492017201E-2</v>
      </c>
      <c r="CG590" s="40">
        <v>2.5944432784092999E-2</v>
      </c>
      <c r="CH590" s="40">
        <v>3.4909047470378998E-2</v>
      </c>
      <c r="CI590" s="40">
        <v>4.4781898157241198E-3</v>
      </c>
      <c r="CJ590" s="40">
        <v>3.1403899697424499E-2</v>
      </c>
      <c r="CK590" s="40">
        <v>-6.7547913117308204E-3</v>
      </c>
      <c r="CL590" s="40">
        <v>-4.0646531096798E-2</v>
      </c>
      <c r="CM590" s="40">
        <v>-7.4522560795898501E-2</v>
      </c>
      <c r="CN590" s="40">
        <v>-7.96140474968592E-2</v>
      </c>
      <c r="CO590" s="40">
        <v>7.8496652677961395E-2</v>
      </c>
      <c r="CP590" s="40">
        <v>0.12954115680337899</v>
      </c>
      <c r="CQ590" s="40">
        <v>0.67058137355691505</v>
      </c>
      <c r="CR590" s="40">
        <v>0.73695036469422404</v>
      </c>
      <c r="CS590" s="40">
        <v>0.86489120425880495</v>
      </c>
      <c r="CT590" s="40">
        <v>0.795748795201487</v>
      </c>
      <c r="CU590" s="40">
        <v>0.33990756483400902</v>
      </c>
      <c r="CV590" s="40">
        <v>-0.245159954245777</v>
      </c>
      <c r="CW590" s="40">
        <v>-0.133413500443189</v>
      </c>
      <c r="CX590" s="40">
        <v>-4.8937770616590499E-2</v>
      </c>
      <c r="CY590" s="40">
        <v>-6.0872337708531503E-2</v>
      </c>
      <c r="CZ590" s="40">
        <v>4.2549822833880403E-2</v>
      </c>
      <c r="DA590" s="40">
        <v>7.8439650853855999E-2</v>
      </c>
      <c r="DB590" s="40">
        <v>3.9107234748658397E-2</v>
      </c>
      <c r="DC590" s="40">
        <v>5.5300030163302802E-2</v>
      </c>
      <c r="DD590" s="40">
        <v>3.9610035886760202E-2</v>
      </c>
      <c r="DE590" s="40">
        <v>4.1712716209616002E-2</v>
      </c>
      <c r="DF590" s="40">
        <v>4.6791062905276397E-2</v>
      </c>
      <c r="DG590" s="40">
        <v>1.79863105077444E-2</v>
      </c>
      <c r="DH590" s="40">
        <v>4.9406013362943001E-2</v>
      </c>
      <c r="DI590" s="40">
        <v>7.40230253878021E-3</v>
      </c>
      <c r="DJ590" s="40">
        <v>-2.7221605706761801E-2</v>
      </c>
      <c r="DK590" s="40">
        <v>-6.2804524194370895E-2</v>
      </c>
      <c r="DL590" s="40">
        <v>-6.4133332918081903E-2</v>
      </c>
      <c r="DM590" s="40">
        <v>9.3696195364993295E-2</v>
      </c>
      <c r="DN590" s="40">
        <v>0.166922822353851</v>
      </c>
      <c r="DO590" s="40">
        <v>0.72078887915724299</v>
      </c>
      <c r="DP590" s="40">
        <v>0.793710872666059</v>
      </c>
      <c r="DQ590" s="40">
        <v>0.94735777998285897</v>
      </c>
      <c r="DR590" s="40">
        <v>0.870036570602152</v>
      </c>
      <c r="DS590" s="40">
        <v>0.40747827323403102</v>
      </c>
      <c r="DT590" s="40">
        <v>-0.17755916256198501</v>
      </c>
      <c r="DU590" s="40">
        <v>-8.2184873386159096E-2</v>
      </c>
      <c r="DV590" s="40">
        <v>3.3652230364303198E-3</v>
      </c>
      <c r="DW590" s="40">
        <v>-1.72696398359427E-2</v>
      </c>
      <c r="DX590" s="40">
        <v>7.1374987867001902E-2</v>
      </c>
      <c r="DY590" s="40">
        <v>0.105201385413782</v>
      </c>
      <c r="DZ590" s="40">
        <v>6.2377311085301097E-2</v>
      </c>
      <c r="EA590" s="40">
        <v>7.9962143500164395E-2</v>
      </c>
      <c r="EB590" s="40">
        <v>6.5490522796512907E-2</v>
      </c>
      <c r="EC590" s="40">
        <v>6.44796130904111E-2</v>
      </c>
      <c r="ED590" s="40">
        <v>6.3946806041175294E-2</v>
      </c>
      <c r="EE590" s="40">
        <v>3.7489891369994102E-2</v>
      </c>
      <c r="EF590" s="40">
        <v>7.5398206323897196E-2</v>
      </c>
      <c r="EG590" s="40">
        <v>2.78428975692207E-2</v>
      </c>
      <c r="EH590" s="40">
        <v>-7.8381456471462597E-3</v>
      </c>
      <c r="EI590" s="40">
        <v>-4.5885540450044102E-2</v>
      </c>
      <c r="EJ590" s="40">
        <v>-4.1781639779083703E-2</v>
      </c>
      <c r="EK590" s="40">
        <v>0.115641920949224</v>
      </c>
      <c r="EL590" s="40">
        <v>0.22089601029404299</v>
      </c>
      <c r="EM590" s="40">
        <v>0.79328054307510398</v>
      </c>
      <c r="EN590" s="40">
        <v>0.87566403123274295</v>
      </c>
      <c r="EO590" s="40">
        <v>1.0664264176370299</v>
      </c>
      <c r="EP590" s="40">
        <v>0.97729631958110597</v>
      </c>
      <c r="EQ590" s="40">
        <v>0.505039644297132</v>
      </c>
      <c r="ER590" s="40">
        <v>-7.9954356015076E-2</v>
      </c>
      <c r="ES590" s="40">
        <v>-8.2188722636603699E-3</v>
      </c>
      <c r="ET590" s="40">
        <v>7.8882438888079595E-2</v>
      </c>
      <c r="EU590" s="40">
        <v>4.5685730726643801E-2</v>
      </c>
      <c r="EV590" s="40">
        <v>0.112993948039847</v>
      </c>
      <c r="EW590" s="40">
        <v>76.753451590352995</v>
      </c>
      <c r="EX590" s="40">
        <v>76.230120587207296</v>
      </c>
      <c r="EY590" s="40">
        <v>73.313351974834006</v>
      </c>
      <c r="EZ590" s="40">
        <v>71.355601188395696</v>
      </c>
      <c r="FA590" s="40">
        <v>69.832270185249897</v>
      </c>
      <c r="FB590" s="40">
        <v>67.473829080740998</v>
      </c>
      <c r="FC590" s="40">
        <v>67.508825585459604</v>
      </c>
      <c r="FD590" s="40">
        <v>67.976668996854201</v>
      </c>
      <c r="FE590" s="40">
        <v>69.586071303739999</v>
      </c>
      <c r="FF590" s="40">
        <v>73.629893393918195</v>
      </c>
      <c r="FG590" s="40">
        <v>79.521758126529207</v>
      </c>
      <c r="FH590" s="40">
        <v>84.033423628102099</v>
      </c>
      <c r="FI590" s="40">
        <v>88.030583711988797</v>
      </c>
      <c r="FJ590" s="40">
        <v>92.002839916113203</v>
      </c>
      <c r="FK590" s="40">
        <v>94.975096120237694</v>
      </c>
      <c r="FL590" s="40">
        <v>97.400690318070602</v>
      </c>
      <c r="FM590" s="40">
        <v>98.354028311779103</v>
      </c>
      <c r="FN590" s="40">
        <v>98.807366305487605</v>
      </c>
      <c r="FO590" s="40">
        <v>97.3117790982174</v>
      </c>
      <c r="FP590" s="40">
        <v>95.225707794477501</v>
      </c>
      <c r="FQ590" s="40">
        <v>91.167380286613096</v>
      </c>
      <c r="FR590" s="40">
        <v>89.014155889549102</v>
      </c>
      <c r="FS590" s="40">
        <v>86.521408598392199</v>
      </c>
      <c r="FT590" s="40">
        <v>83.671793079342905</v>
      </c>
      <c r="FU590" s="40">
        <v>5.4461708157536003E-2</v>
      </c>
      <c r="FV590" s="40">
        <v>0</v>
      </c>
      <c r="FW590" s="40">
        <v>0</v>
      </c>
      <c r="FX590" s="41">
        <v>1</v>
      </c>
      <c r="FY590" s="22"/>
    </row>
    <row r="591" spans="1:181" x14ac:dyDescent="0.2">
      <c r="A591" t="s">
        <v>42</v>
      </c>
      <c r="B591" t="s">
        <v>58</v>
      </c>
      <c r="C591" t="s">
        <v>3</v>
      </c>
      <c r="D591" t="s">
        <v>80</v>
      </c>
      <c r="E591" t="s">
        <v>77</v>
      </c>
      <c r="F591" t="s">
        <v>1</v>
      </c>
      <c r="G591" s="35">
        <v>43721</v>
      </c>
      <c r="H591" s="40">
        <v>7113</v>
      </c>
      <c r="I591" s="40">
        <v>6.7262755485290997</v>
      </c>
      <c r="J591" s="40">
        <v>6.0357096052851498</v>
      </c>
      <c r="K591" s="40">
        <v>5.3502156655537396</v>
      </c>
      <c r="L591" s="40">
        <v>4.9669999067613801</v>
      </c>
      <c r="M591" s="40">
        <v>4.8381123181740797</v>
      </c>
      <c r="N591" s="40">
        <v>5.0648588820912197</v>
      </c>
      <c r="O591" s="40">
        <v>5.6246386559303199</v>
      </c>
      <c r="P591" s="40">
        <v>5.93081762604458</v>
      </c>
      <c r="Q591" s="40">
        <v>5.8164656662374501</v>
      </c>
      <c r="R591" s="40">
        <v>5.8858526298440603</v>
      </c>
      <c r="S591" s="40">
        <v>6.2327525236211896</v>
      </c>
      <c r="T591" s="40">
        <v>6.7696541428152601</v>
      </c>
      <c r="U591" s="40">
        <v>7.87712433263611</v>
      </c>
      <c r="V591" s="40">
        <v>9.5361040997963809</v>
      </c>
      <c r="W591" s="40">
        <v>11.2110711703299</v>
      </c>
      <c r="X591" s="40">
        <v>13.1106746323811</v>
      </c>
      <c r="Y591" s="40">
        <v>14.6434488118653</v>
      </c>
      <c r="Z591" s="40">
        <v>15.9248717067176</v>
      </c>
      <c r="AA591" s="40">
        <v>16.084399748375901</v>
      </c>
      <c r="AB591" s="40">
        <v>15.4683460272045</v>
      </c>
      <c r="AC591" s="40">
        <v>14.371010528155701</v>
      </c>
      <c r="AD591" s="40">
        <v>13.301091211547799</v>
      </c>
      <c r="AE591" s="40">
        <v>11.3380254004945</v>
      </c>
      <c r="AF591" s="40">
        <v>9.32324973637024</v>
      </c>
      <c r="AG591" s="40">
        <v>-0.29494591725601799</v>
      </c>
      <c r="AH591" s="40">
        <v>-0.21501261880137101</v>
      </c>
      <c r="AI591" s="40">
        <v>-0.14896552986553399</v>
      </c>
      <c r="AJ591" s="40">
        <v>-0.104993633770498</v>
      </c>
      <c r="AK591" s="40">
        <v>-0.170281737618526</v>
      </c>
      <c r="AL591" s="40">
        <v>-9.1141817334988995E-2</v>
      </c>
      <c r="AM591" s="40">
        <v>-0.117182289900818</v>
      </c>
      <c r="AN591" s="40">
        <v>-0.16487558502143901</v>
      </c>
      <c r="AO591" s="40">
        <v>-0.25623206328487302</v>
      </c>
      <c r="AP591" s="40">
        <v>-0.22455169926724899</v>
      </c>
      <c r="AQ591" s="40">
        <v>-0.23792751392535499</v>
      </c>
      <c r="AR591" s="40">
        <v>-0.16129452849614401</v>
      </c>
      <c r="AS591" s="40">
        <v>4.2281818571805099E-3</v>
      </c>
      <c r="AT591" s="40">
        <v>-3.25686006419737E-2</v>
      </c>
      <c r="AU591" s="40">
        <v>0.70685494538714</v>
      </c>
      <c r="AV591" s="40">
        <v>0.96823119518743195</v>
      </c>
      <c r="AW591" s="40">
        <v>1.38152469509252</v>
      </c>
      <c r="AX591" s="40">
        <v>1.3575052871459199</v>
      </c>
      <c r="AY591" s="40">
        <v>1.0702304827390099</v>
      </c>
      <c r="AZ591" s="40">
        <v>-0.24299321713239599</v>
      </c>
      <c r="BA591" s="40">
        <v>-6.2895722460470094E-2</v>
      </c>
      <c r="BB591" s="40">
        <v>-0.28335410489809498</v>
      </c>
      <c r="BC591" s="40">
        <v>-0.20763245652564299</v>
      </c>
      <c r="BD591" s="40">
        <v>-0.121778369057275</v>
      </c>
      <c r="BE591" s="40">
        <v>-0.20908397826025901</v>
      </c>
      <c r="BF591" s="40">
        <v>-0.133530182418576</v>
      </c>
      <c r="BG591" s="40">
        <v>-7.5458370491732193E-2</v>
      </c>
      <c r="BH591" s="40">
        <v>-5.0365812126449402E-2</v>
      </c>
      <c r="BI591" s="40">
        <v>-0.115928564451638</v>
      </c>
      <c r="BJ591" s="40">
        <v>-2.1921023433961601E-2</v>
      </c>
      <c r="BK591" s="40">
        <v>-5.9059958317395501E-2</v>
      </c>
      <c r="BL591" s="40">
        <v>-9.7981874999447494E-2</v>
      </c>
      <c r="BM591" s="40">
        <v>-0.19933322318962399</v>
      </c>
      <c r="BN591" s="40">
        <v>-0.16961491778260299</v>
      </c>
      <c r="BO591" s="40">
        <v>-0.19179473284953699</v>
      </c>
      <c r="BP591" s="40">
        <v>-0.11466395051320399</v>
      </c>
      <c r="BQ591" s="40">
        <v>4.9601508590714001E-2</v>
      </c>
      <c r="BR591" s="40">
        <v>8.4606192262111496E-2</v>
      </c>
      <c r="BS591" s="40">
        <v>0.86730056873222305</v>
      </c>
      <c r="BT591" s="40">
        <v>1.15264026703866</v>
      </c>
      <c r="BU591" s="40">
        <v>1.5906549945750801</v>
      </c>
      <c r="BV591" s="40">
        <v>1.5619787752257199</v>
      </c>
      <c r="BW591" s="40">
        <v>1.3020445751924701</v>
      </c>
      <c r="BX591" s="40">
        <v>-1.52364669030986E-2</v>
      </c>
      <c r="BY591" s="40">
        <v>0.119879644132348</v>
      </c>
      <c r="BZ591" s="40">
        <v>-8.3407707051126004E-2</v>
      </c>
      <c r="CA591" s="40">
        <v>-5.62012804006592E-2</v>
      </c>
      <c r="CB591" s="40">
        <v>-2.1420843977331499E-2</v>
      </c>
      <c r="CC591" s="40">
        <v>-0.14961626087044699</v>
      </c>
      <c r="CD591" s="40">
        <v>-7.7095695197355596E-2</v>
      </c>
      <c r="CE591" s="40">
        <v>-2.4547535832094E-2</v>
      </c>
      <c r="CF591" s="40">
        <v>-1.2530749266877399E-2</v>
      </c>
      <c r="CG591" s="40">
        <v>-7.8283722290693206E-2</v>
      </c>
      <c r="CH591" s="40">
        <v>2.6021087556660102E-2</v>
      </c>
      <c r="CI591" s="40">
        <v>-1.8804608519034101E-2</v>
      </c>
      <c r="CJ591" s="40">
        <v>-5.16514952145204E-2</v>
      </c>
      <c r="CK591" s="40">
        <v>-0.15992525986888501</v>
      </c>
      <c r="CL591" s="40">
        <v>-0.131565870278608</v>
      </c>
      <c r="CM591" s="40">
        <v>-0.15984330920933301</v>
      </c>
      <c r="CN591" s="40">
        <v>-8.2367754251552697E-2</v>
      </c>
      <c r="CO591" s="40">
        <v>8.1026936466953803E-2</v>
      </c>
      <c r="CP591" s="40">
        <v>0.16576109688142099</v>
      </c>
      <c r="CQ591" s="40">
        <v>0.97842471870033298</v>
      </c>
      <c r="CR591" s="40">
        <v>1.280361428443</v>
      </c>
      <c r="CS591" s="40">
        <v>1.7354980029293401</v>
      </c>
      <c r="CT591" s="40">
        <v>1.70359649018833</v>
      </c>
      <c r="CU591" s="40">
        <v>1.46259830945742</v>
      </c>
      <c r="CV591" s="40">
        <v>0.14250716449715001</v>
      </c>
      <c r="CW591" s="40">
        <v>0.246469306251412</v>
      </c>
      <c r="CX591" s="40">
        <v>5.5074559006965597E-2</v>
      </c>
      <c r="CY591" s="40">
        <v>4.8679490883251103E-2</v>
      </c>
      <c r="CZ591" s="40">
        <v>4.8086472176916098E-2</v>
      </c>
      <c r="DA591" s="40">
        <v>-9.0148543480636098E-2</v>
      </c>
      <c r="DB591" s="40">
        <v>-2.0661207976135399E-2</v>
      </c>
      <c r="DC591" s="40">
        <v>2.63632988275442E-2</v>
      </c>
      <c r="DD591" s="40">
        <v>2.53043135926945E-2</v>
      </c>
      <c r="DE591" s="40">
        <v>-4.0638880129748797E-2</v>
      </c>
      <c r="DF591" s="40">
        <v>7.3963198547281797E-2</v>
      </c>
      <c r="DG591" s="40">
        <v>2.14507412793273E-2</v>
      </c>
      <c r="DH591" s="40">
        <v>-5.32111542959337E-3</v>
      </c>
      <c r="DI591" s="40">
        <v>-0.120517296548147</v>
      </c>
      <c r="DJ591" s="40">
        <v>-9.3516822774613401E-2</v>
      </c>
      <c r="DK591" s="40">
        <v>-0.12789188556913</v>
      </c>
      <c r="DL591" s="40">
        <v>-5.0071557989901101E-2</v>
      </c>
      <c r="DM591" s="40">
        <v>0.112452364343194</v>
      </c>
      <c r="DN591" s="40">
        <v>0.24691600150073001</v>
      </c>
      <c r="DO591" s="40">
        <v>1.08954886866844</v>
      </c>
      <c r="DP591" s="40">
        <v>1.4080825898473299</v>
      </c>
      <c r="DQ591" s="40">
        <v>1.8803410112836001</v>
      </c>
      <c r="DR591" s="40">
        <v>1.8452142051509399</v>
      </c>
      <c r="DS591" s="40">
        <v>1.6231520437223601</v>
      </c>
      <c r="DT591" s="40">
        <v>0.300250795897399</v>
      </c>
      <c r="DU591" s="40">
        <v>0.37305896837047597</v>
      </c>
      <c r="DV591" s="40">
        <v>0.193556825065057</v>
      </c>
      <c r="DW591" s="40">
        <v>0.15356026216716101</v>
      </c>
      <c r="DX591" s="40">
        <v>0.117593788331164</v>
      </c>
      <c r="DY591" s="40">
        <v>-4.2866044848768698E-3</v>
      </c>
      <c r="DZ591" s="40">
        <v>6.0821228406660099E-2</v>
      </c>
      <c r="EA591" s="40">
        <v>9.9870458201345602E-2</v>
      </c>
      <c r="EB591" s="40">
        <v>7.9932135236742696E-2</v>
      </c>
      <c r="EC591" s="40">
        <v>1.37142930371397E-2</v>
      </c>
      <c r="ED591" s="40">
        <v>0.14318399244830901</v>
      </c>
      <c r="EE591" s="40">
        <v>7.9573072862749603E-2</v>
      </c>
      <c r="EF591" s="40">
        <v>6.1572594592397903E-2</v>
      </c>
      <c r="EG591" s="40">
        <v>-6.3618456452898195E-2</v>
      </c>
      <c r="EH591" s="40">
        <v>-3.85800412899674E-2</v>
      </c>
      <c r="EI591" s="40">
        <v>-8.1759104493311002E-2</v>
      </c>
      <c r="EJ591" s="40">
        <v>-3.4409800069616098E-3</v>
      </c>
      <c r="EK591" s="40">
        <v>0.157825691076727</v>
      </c>
      <c r="EL591" s="40">
        <v>0.36409079440481601</v>
      </c>
      <c r="EM591" s="40">
        <v>1.24999449201353</v>
      </c>
      <c r="EN591" s="40">
        <v>1.59249166169857</v>
      </c>
      <c r="EO591" s="40">
        <v>2.0894713107661702</v>
      </c>
      <c r="EP591" s="40">
        <v>2.04968769323074</v>
      </c>
      <c r="EQ591" s="40">
        <v>1.8549661361758201</v>
      </c>
      <c r="ER591" s="40">
        <v>0.52800754612669598</v>
      </c>
      <c r="ES591" s="40">
        <v>0.55583433496329404</v>
      </c>
      <c r="ET591" s="40">
        <v>0.393503222912027</v>
      </c>
      <c r="EU591" s="40">
        <v>0.30499143829214498</v>
      </c>
      <c r="EV591" s="40">
        <v>0.21795131341110699</v>
      </c>
      <c r="EW591" s="40">
        <v>76.715183832000307</v>
      </c>
      <c r="EX591" s="40">
        <v>76.187304565353301</v>
      </c>
      <c r="EY591" s="40">
        <v>73.276965866824696</v>
      </c>
      <c r="EZ591" s="40">
        <v>71.330716566275001</v>
      </c>
      <c r="FA591" s="40">
        <v>69.802837299628095</v>
      </c>
      <c r="FB591" s="40">
        <v>67.462196767716705</v>
      </c>
      <c r="FC591" s="40">
        <v>67.504015667687</v>
      </c>
      <c r="FD591" s="40">
        <v>67.972120733353094</v>
      </c>
      <c r="FE591" s="40">
        <v>69.599585267107699</v>
      </c>
      <c r="FF591" s="40">
        <v>73.645419834765093</v>
      </c>
      <c r="FG591" s="40">
        <v>79.535795398439802</v>
      </c>
      <c r="FH591" s="40">
        <v>84.049735031763305</v>
      </c>
      <c r="FI591" s="40">
        <v>88.039811066126902</v>
      </c>
      <c r="FJ591" s="40">
        <v>92.009923965636403</v>
      </c>
      <c r="FK591" s="40">
        <v>94.980036865146005</v>
      </c>
      <c r="FL591" s="40">
        <v>97.394391231361695</v>
      </c>
      <c r="FM591" s="40">
        <v>98.338632698067897</v>
      </c>
      <c r="FN591" s="40">
        <v>98.782874164774</v>
      </c>
      <c r="FO591" s="40">
        <v>97.284881998617493</v>
      </c>
      <c r="FP591" s="40">
        <v>95.185296731509794</v>
      </c>
      <c r="FQ591" s="40">
        <v>91.115598564892494</v>
      </c>
      <c r="FR591" s="40">
        <v>88.942299463480495</v>
      </c>
      <c r="FS591" s="40">
        <v>86.454231262960406</v>
      </c>
      <c r="FT591" s="40">
        <v>83.6176063987361</v>
      </c>
      <c r="FU591" s="40">
        <v>3.6774722831971203E-2</v>
      </c>
      <c r="FV591" s="40">
        <v>0</v>
      </c>
      <c r="FW591" s="40">
        <v>0</v>
      </c>
      <c r="FX591" s="41">
        <v>1</v>
      </c>
      <c r="FY591" s="22"/>
    </row>
    <row r="592" spans="1:181" x14ac:dyDescent="0.2">
      <c r="A592" t="s">
        <v>42</v>
      </c>
      <c r="B592" t="s">
        <v>58</v>
      </c>
      <c r="C592" t="s">
        <v>3</v>
      </c>
      <c r="D592" t="s">
        <v>80</v>
      </c>
      <c r="E592" t="s">
        <v>77</v>
      </c>
      <c r="F592" t="s">
        <v>77</v>
      </c>
      <c r="G592" s="35">
        <v>43721</v>
      </c>
      <c r="H592" s="40">
        <v>5935</v>
      </c>
      <c r="I592" s="40">
        <v>5.7963337336753797</v>
      </c>
      <c r="J592" s="40">
        <v>5.1911387821423203</v>
      </c>
      <c r="K592" s="40">
        <v>4.6059567821712202</v>
      </c>
      <c r="L592" s="40">
        <v>4.26444309695498</v>
      </c>
      <c r="M592" s="40">
        <v>4.1408267078558998</v>
      </c>
      <c r="N592" s="40">
        <v>4.3008996794792802</v>
      </c>
      <c r="O592" s="40">
        <v>4.7468143105578902</v>
      </c>
      <c r="P592" s="40">
        <v>4.9662548136144498</v>
      </c>
      <c r="Q592" s="40">
        <v>4.8521626627864398</v>
      </c>
      <c r="R592" s="40">
        <v>4.9222346188498802</v>
      </c>
      <c r="S592" s="40">
        <v>5.2952183250985101</v>
      </c>
      <c r="T592" s="40">
        <v>5.7990597817902501</v>
      </c>
      <c r="U592" s="40">
        <v>6.7492053940328898</v>
      </c>
      <c r="V592" s="40">
        <v>8.1705937627137999</v>
      </c>
      <c r="W592" s="40">
        <v>9.6008181569333306</v>
      </c>
      <c r="X592" s="40">
        <v>11.187280139754</v>
      </c>
      <c r="Y592" s="40">
        <v>12.4526495938744</v>
      </c>
      <c r="Z592" s="40">
        <v>13.504248163182501</v>
      </c>
      <c r="AA592" s="40">
        <v>13.6346927145172</v>
      </c>
      <c r="AB592" s="40">
        <v>13.0751531266241</v>
      </c>
      <c r="AC592" s="40">
        <v>12.1701501205784</v>
      </c>
      <c r="AD592" s="40">
        <v>11.2962907457573</v>
      </c>
      <c r="AE592" s="40">
        <v>9.6740243842120694</v>
      </c>
      <c r="AF592" s="40">
        <v>7.99514735561044</v>
      </c>
      <c r="AG592" s="40">
        <v>-0.26028487976187797</v>
      </c>
      <c r="AH592" s="40">
        <v>-0.17238885229746201</v>
      </c>
      <c r="AI592" s="40">
        <v>-0.123649857736644</v>
      </c>
      <c r="AJ592" s="40">
        <v>-6.7293015730148495E-2</v>
      </c>
      <c r="AK592" s="40">
        <v>-0.13922669576952099</v>
      </c>
      <c r="AL592" s="40">
        <v>-5.5389443894060301E-2</v>
      </c>
      <c r="AM592" s="40">
        <v>-8.3992952987736694E-2</v>
      </c>
      <c r="AN592" s="40">
        <v>-0.164014599660917</v>
      </c>
      <c r="AO592" s="40">
        <v>-0.24117043377609901</v>
      </c>
      <c r="AP592" s="40">
        <v>-0.20527273575881599</v>
      </c>
      <c r="AQ592" s="40">
        <v>-0.18133465659380599</v>
      </c>
      <c r="AR592" s="40">
        <v>-8.9655920323367999E-2</v>
      </c>
      <c r="AS592" s="40">
        <v>-4.1782537413966203E-2</v>
      </c>
      <c r="AT592" s="40">
        <v>-7.8009971499146194E-2</v>
      </c>
      <c r="AU592" s="40">
        <v>0.43882784994230001</v>
      </c>
      <c r="AV592" s="40">
        <v>0.66765000608193303</v>
      </c>
      <c r="AW592" s="40">
        <v>1.06329957514292</v>
      </c>
      <c r="AX592" s="40">
        <v>1.02487379362234</v>
      </c>
      <c r="AY592" s="40">
        <v>0.88622322639279205</v>
      </c>
      <c r="AZ592" s="40">
        <v>-8.3227301802534098E-2</v>
      </c>
      <c r="BA592" s="40">
        <v>4.4604095066460001E-2</v>
      </c>
      <c r="BB592" s="40">
        <v>-0.228458243827101</v>
      </c>
      <c r="BC592" s="40">
        <v>-0.121768644927125</v>
      </c>
      <c r="BD592" s="40">
        <v>-0.12613106549834299</v>
      </c>
      <c r="BE592" s="40">
        <v>-0.19345017479183299</v>
      </c>
      <c r="BF592" s="40">
        <v>-0.101642663121527</v>
      </c>
      <c r="BG592" s="40">
        <v>-6.1368051480738699E-2</v>
      </c>
      <c r="BH592" s="40">
        <v>-2.3202539360862799E-2</v>
      </c>
      <c r="BI592" s="40">
        <v>-9.2501315672828696E-2</v>
      </c>
      <c r="BJ592" s="40">
        <v>4.9060555357776101E-3</v>
      </c>
      <c r="BK592" s="40">
        <v>-3.0738971551732702E-2</v>
      </c>
      <c r="BL592" s="40">
        <v>-0.101300599958442</v>
      </c>
      <c r="BM592" s="40">
        <v>-0.186911043040623</v>
      </c>
      <c r="BN592" s="40">
        <v>-0.15400793548260699</v>
      </c>
      <c r="BO592" s="40">
        <v>-0.13738534357492699</v>
      </c>
      <c r="BP592" s="40">
        <v>-5.0861693538165199E-2</v>
      </c>
      <c r="BQ592" s="40">
        <v>-3.9855293355107501E-3</v>
      </c>
      <c r="BR592" s="40">
        <v>1.9786896771836499E-2</v>
      </c>
      <c r="BS592" s="40">
        <v>0.56855762358143902</v>
      </c>
      <c r="BT592" s="40">
        <v>0.82077790891049995</v>
      </c>
      <c r="BU592" s="40">
        <v>1.21684386381455</v>
      </c>
      <c r="BV592" s="40">
        <v>1.1753322202626</v>
      </c>
      <c r="BW592" s="40">
        <v>1.0710816903614699</v>
      </c>
      <c r="BX592" s="40">
        <v>8.7829545677899801E-2</v>
      </c>
      <c r="BY592" s="40">
        <v>0.19323521053138901</v>
      </c>
      <c r="BZ592" s="40">
        <v>-5.8122976983540499E-2</v>
      </c>
      <c r="CA592" s="40">
        <v>6.0421296340477E-3</v>
      </c>
      <c r="CB592" s="40">
        <v>-3.2664552198686102E-2</v>
      </c>
      <c r="CC592" s="40">
        <v>-0.14716066172613901</v>
      </c>
      <c r="CD592" s="40">
        <v>-5.2644068010270099E-2</v>
      </c>
      <c r="CE592" s="40">
        <v>-1.82318621950983E-2</v>
      </c>
      <c r="CF592" s="40">
        <v>7.3343902610076899E-3</v>
      </c>
      <c r="CG592" s="40">
        <v>-6.0139459755984899E-2</v>
      </c>
      <c r="CH592" s="40">
        <v>4.6666534764510499E-2</v>
      </c>
      <c r="CI592" s="40">
        <v>6.14457376483603E-3</v>
      </c>
      <c r="CJ592" s="40">
        <v>-5.7865074808286503E-2</v>
      </c>
      <c r="CK592" s="40">
        <v>-0.14933115430598901</v>
      </c>
      <c r="CL592" s="40">
        <v>-0.118502090977729</v>
      </c>
      <c r="CM592" s="40">
        <v>-0.106946183259526</v>
      </c>
      <c r="CN592" s="40">
        <v>-2.3992930244424199E-2</v>
      </c>
      <c r="CO592" s="40">
        <v>2.2192563319734501E-2</v>
      </c>
      <c r="CP592" s="40">
        <v>8.7520709820650203E-2</v>
      </c>
      <c r="CQ592" s="40">
        <v>0.65840806961198495</v>
      </c>
      <c r="CR592" s="40">
        <v>0.92683382794062497</v>
      </c>
      <c r="CS592" s="40">
        <v>1.3231881704111601</v>
      </c>
      <c r="CT592" s="40">
        <v>1.27953926821665</v>
      </c>
      <c r="CU592" s="40">
        <v>1.1991140993773799</v>
      </c>
      <c r="CV592" s="40">
        <v>0.2063029971575</v>
      </c>
      <c r="CW592" s="40">
        <v>0.29617666833188599</v>
      </c>
      <c r="CX592" s="40">
        <v>5.9850709945091202E-2</v>
      </c>
      <c r="CY592" s="40">
        <v>9.4563482748983796E-2</v>
      </c>
      <c r="CZ592" s="40">
        <v>3.2070070188418197E-2</v>
      </c>
      <c r="DA592" s="40">
        <v>-0.100871148660445</v>
      </c>
      <c r="DB592" s="40">
        <v>-3.6454728990135501E-3</v>
      </c>
      <c r="DC592" s="40">
        <v>2.4904327090542099E-2</v>
      </c>
      <c r="DD592" s="40">
        <v>3.7871319882878202E-2</v>
      </c>
      <c r="DE592" s="40">
        <v>-2.7777603839141098E-2</v>
      </c>
      <c r="DF592" s="40">
        <v>8.8427013993243306E-2</v>
      </c>
      <c r="DG592" s="40">
        <v>4.3028119081404803E-2</v>
      </c>
      <c r="DH592" s="40">
        <v>-1.44295496581306E-2</v>
      </c>
      <c r="DI592" s="40">
        <v>-0.11175126557135399</v>
      </c>
      <c r="DJ592" s="40">
        <v>-8.2996246472850602E-2</v>
      </c>
      <c r="DK592" s="40">
        <v>-7.6507022944124897E-2</v>
      </c>
      <c r="DL592" s="40">
        <v>2.87583304931685E-3</v>
      </c>
      <c r="DM592" s="40">
        <v>4.8370655974979797E-2</v>
      </c>
      <c r="DN592" s="40">
        <v>0.15525452286946401</v>
      </c>
      <c r="DO592" s="40">
        <v>0.74825851564253199</v>
      </c>
      <c r="DP592" s="40">
        <v>1.0328897469707501</v>
      </c>
      <c r="DQ592" s="40">
        <v>1.42953247700776</v>
      </c>
      <c r="DR592" s="40">
        <v>1.3837463161707</v>
      </c>
      <c r="DS592" s="40">
        <v>1.3271465083932801</v>
      </c>
      <c r="DT592" s="40">
        <v>0.32477644863710098</v>
      </c>
      <c r="DU592" s="40">
        <v>0.39911812613238301</v>
      </c>
      <c r="DV592" s="40">
        <v>0.17782439687372301</v>
      </c>
      <c r="DW592" s="40">
        <v>0.18308483586391999</v>
      </c>
      <c r="DX592" s="40">
        <v>9.6804692575522502E-2</v>
      </c>
      <c r="DY592" s="40">
        <v>-3.4036443690400299E-2</v>
      </c>
      <c r="DZ592" s="40">
        <v>6.7100716276921296E-2</v>
      </c>
      <c r="EA592" s="40">
        <v>8.7186133346447703E-2</v>
      </c>
      <c r="EB592" s="40">
        <v>8.1961796252163793E-2</v>
      </c>
      <c r="EC592" s="40">
        <v>1.89477762575508E-2</v>
      </c>
      <c r="ED592" s="40">
        <v>0.14872251342308099</v>
      </c>
      <c r="EE592" s="40">
        <v>9.6282100517408806E-2</v>
      </c>
      <c r="EF592" s="40">
        <v>4.8284450044343598E-2</v>
      </c>
      <c r="EG592" s="40">
        <v>-5.7491874835878601E-2</v>
      </c>
      <c r="EH592" s="40">
        <v>-3.1731446196640999E-2</v>
      </c>
      <c r="EI592" s="40">
        <v>-3.2557709925245301E-2</v>
      </c>
      <c r="EJ592" s="40">
        <v>4.1670059834519699E-2</v>
      </c>
      <c r="EK592" s="40">
        <v>8.6167664053435206E-2</v>
      </c>
      <c r="EL592" s="40">
        <v>0.253051391140447</v>
      </c>
      <c r="EM592" s="40">
        <v>0.87798828928167105</v>
      </c>
      <c r="EN592" s="40">
        <v>1.18601764979932</v>
      </c>
      <c r="EO592" s="40">
        <v>1.5830767656794</v>
      </c>
      <c r="EP592" s="40">
        <v>1.53420474281097</v>
      </c>
      <c r="EQ592" s="40">
        <v>1.51200497236196</v>
      </c>
      <c r="ER592" s="40">
        <v>0.49583329611753502</v>
      </c>
      <c r="ES592" s="40">
        <v>0.54774924159731198</v>
      </c>
      <c r="ET592" s="40">
        <v>0.34815966371728402</v>
      </c>
      <c r="EU592" s="40">
        <v>0.31089561042509301</v>
      </c>
      <c r="EV592" s="40">
        <v>0.19027120587518001</v>
      </c>
      <c r="EW592" s="40">
        <v>76.744549943030805</v>
      </c>
      <c r="EX592" s="40">
        <v>76.219939232814298</v>
      </c>
      <c r="EY592" s="40">
        <v>73.303114318268101</v>
      </c>
      <c r="EZ592" s="40">
        <v>71.349221420432997</v>
      </c>
      <c r="FA592" s="40">
        <v>69.824610710216504</v>
      </c>
      <c r="FB592" s="40">
        <v>67.469312571211503</v>
      </c>
      <c r="FC592" s="40">
        <v>67.506228636536306</v>
      </c>
      <c r="FD592" s="40">
        <v>67.975389289783493</v>
      </c>
      <c r="FE592" s="40">
        <v>69.589251804025807</v>
      </c>
      <c r="FF592" s="40">
        <v>73.632396505886803</v>
      </c>
      <c r="FG592" s="40">
        <v>79.527573110520294</v>
      </c>
      <c r="FH592" s="40">
        <v>84.039878465628604</v>
      </c>
      <c r="FI592" s="40">
        <v>88.0338017470566</v>
      </c>
      <c r="FJ592" s="40">
        <v>92.006076718572004</v>
      </c>
      <c r="FK592" s="40">
        <v>94.978351690087393</v>
      </c>
      <c r="FL592" s="40">
        <v>97.401405241169797</v>
      </c>
      <c r="FM592" s="40">
        <v>98.352183820736798</v>
      </c>
      <c r="FN592" s="40">
        <v>98.802962400303798</v>
      </c>
      <c r="FO592" s="40">
        <v>97.306076718572001</v>
      </c>
      <c r="FP592" s="40">
        <v>95.216824914546194</v>
      </c>
      <c r="FQ592" s="40">
        <v>91.155298139004898</v>
      </c>
      <c r="FR592" s="40">
        <v>88.998290922901603</v>
      </c>
      <c r="FS592" s="40">
        <v>86.507481959741696</v>
      </c>
      <c r="FT592" s="40">
        <v>83.658412457273101</v>
      </c>
      <c r="FU592" s="40">
        <v>3.4346766171700301E-2</v>
      </c>
      <c r="FV592" s="40">
        <v>0</v>
      </c>
      <c r="FW592" s="40">
        <v>0</v>
      </c>
      <c r="FX592" s="41">
        <v>1</v>
      </c>
      <c r="FY592" s="22"/>
    </row>
    <row r="593" spans="1:181" x14ac:dyDescent="0.2">
      <c r="A593" t="s">
        <v>42</v>
      </c>
      <c r="B593" t="s">
        <v>58</v>
      </c>
      <c r="C593" t="s">
        <v>3</v>
      </c>
      <c r="D593" t="s">
        <v>80</v>
      </c>
      <c r="E593" t="s">
        <v>77</v>
      </c>
      <c r="F593" t="s">
        <v>78</v>
      </c>
      <c r="G593" s="35">
        <v>43721</v>
      </c>
      <c r="H593" s="40">
        <v>1178</v>
      </c>
      <c r="I593" s="40">
        <v>0.95424860913590304</v>
      </c>
      <c r="J593" s="40">
        <v>0.86607321055170505</v>
      </c>
      <c r="K593" s="40">
        <v>0.76525618114739102</v>
      </c>
      <c r="L593" s="40">
        <v>0.72014831240820099</v>
      </c>
      <c r="M593" s="40">
        <v>0.71176686223207597</v>
      </c>
      <c r="N593" s="40">
        <v>0.77273947349900796</v>
      </c>
      <c r="O593" s="40">
        <v>0.88447175926291999</v>
      </c>
      <c r="P593" s="40">
        <v>0.96711911307819998</v>
      </c>
      <c r="Q593" s="40">
        <v>0.96627290100887997</v>
      </c>
      <c r="R593" s="40">
        <v>0.96532454600335804</v>
      </c>
      <c r="S593" s="40">
        <v>0.93991346980048696</v>
      </c>
      <c r="T593" s="40">
        <v>0.97086588173768096</v>
      </c>
      <c r="U593" s="40">
        <v>1.1274493421302201</v>
      </c>
      <c r="V593" s="40">
        <v>1.3693633720890399</v>
      </c>
      <c r="W593" s="40">
        <v>1.61683281297867</v>
      </c>
      <c r="X593" s="40">
        <v>1.93164435486417</v>
      </c>
      <c r="Y593" s="40">
        <v>2.1950107990052898</v>
      </c>
      <c r="Z593" s="40">
        <v>2.4231257229466401</v>
      </c>
      <c r="AA593" s="40">
        <v>2.45439218499097</v>
      </c>
      <c r="AB593" s="40">
        <v>2.3989647769249198</v>
      </c>
      <c r="AC593" s="40">
        <v>2.2131496251010598</v>
      </c>
      <c r="AD593" s="40">
        <v>2.0272414314643998</v>
      </c>
      <c r="AE593" s="40">
        <v>1.69029254857133</v>
      </c>
      <c r="AF593" s="40">
        <v>1.3566188992581401</v>
      </c>
      <c r="AG593" s="40">
        <v>-2.7711433065989499E-2</v>
      </c>
      <c r="AH593" s="40">
        <v>-4.7218117016704399E-2</v>
      </c>
      <c r="AI593" s="40">
        <v>-2.8446314738434501E-2</v>
      </c>
      <c r="AJ593" s="40">
        <v>-4.2533040790376397E-2</v>
      </c>
      <c r="AK593" s="40">
        <v>-3.2436496548597503E-2</v>
      </c>
      <c r="AL593" s="40">
        <v>-3.72455920094436E-2</v>
      </c>
      <c r="AM593" s="40">
        <v>-4.17300468297747E-2</v>
      </c>
      <c r="AN593" s="40">
        <v>-2.5292798015896199E-2</v>
      </c>
      <c r="AO593" s="40">
        <v>-3.55431716029488E-2</v>
      </c>
      <c r="AP593" s="40">
        <v>-4.5257993611867303E-2</v>
      </c>
      <c r="AQ593" s="40">
        <v>-8.2135964187495594E-2</v>
      </c>
      <c r="AR593" s="40">
        <v>-8.2004287336024495E-2</v>
      </c>
      <c r="AS593" s="40">
        <v>3.6179246216529203E-2</v>
      </c>
      <c r="AT593" s="40">
        <v>2.4339834465548799E-2</v>
      </c>
      <c r="AU593" s="40">
        <v>0.245979538594325</v>
      </c>
      <c r="AV593" s="40">
        <v>0.25181179069723097</v>
      </c>
      <c r="AW593" s="40">
        <v>0.26561780891704601</v>
      </c>
      <c r="AX593" s="40">
        <v>0.31410835323128899</v>
      </c>
      <c r="AY593" s="40">
        <v>0.16335790134875999</v>
      </c>
      <c r="AZ593" s="40">
        <v>-0.18509661758844201</v>
      </c>
      <c r="BA593" s="40">
        <v>-0.14819890234727301</v>
      </c>
      <c r="BB593" s="40">
        <v>-9.1590650075172295E-2</v>
      </c>
      <c r="BC593" s="40">
        <v>-0.115590430889563</v>
      </c>
      <c r="BD593" s="40">
        <v>-2.00575423935173E-2</v>
      </c>
      <c r="BE593" s="40">
        <v>-2.79916072090685E-3</v>
      </c>
      <c r="BF593" s="40">
        <v>-2.7348443443842799E-2</v>
      </c>
      <c r="BG593" s="40">
        <v>-8.9350974346908106E-3</v>
      </c>
      <c r="BH593" s="40">
        <v>-2.4865533046363301E-2</v>
      </c>
      <c r="BI593" s="40">
        <v>-1.8331946121048399E-2</v>
      </c>
      <c r="BJ593" s="40">
        <v>-2.4244100554544901E-2</v>
      </c>
      <c r="BK593" s="40">
        <v>-2.8897126240992301E-2</v>
      </c>
      <c r="BL593" s="40">
        <v>-6.9482318376438796E-3</v>
      </c>
      <c r="BM593" s="40">
        <v>-2.0181957483173599E-2</v>
      </c>
      <c r="BN593" s="40">
        <v>-2.5901260870872599E-2</v>
      </c>
      <c r="BO593" s="40">
        <v>-6.4450113899705397E-2</v>
      </c>
      <c r="BP593" s="40">
        <v>-6.8331983850924705E-2</v>
      </c>
      <c r="BQ593" s="40">
        <v>4.9740529312613802E-2</v>
      </c>
      <c r="BR593" s="40">
        <v>5.7536824007848403E-2</v>
      </c>
      <c r="BS593" s="40">
        <v>0.29396298916130598</v>
      </c>
      <c r="BT593" s="40">
        <v>0.31528558116474997</v>
      </c>
      <c r="BU593" s="40">
        <v>0.35002898902298801</v>
      </c>
      <c r="BV593" s="40">
        <v>0.380903821381957</v>
      </c>
      <c r="BW593" s="40">
        <v>0.225307404008354</v>
      </c>
      <c r="BX593" s="40">
        <v>-0.11078246031147999</v>
      </c>
      <c r="BY593" s="40">
        <v>-8.8350269765005401E-2</v>
      </c>
      <c r="BZ593" s="40">
        <v>-3.8065617254229099E-2</v>
      </c>
      <c r="CA593" s="40">
        <v>-7.1946618726117101E-2</v>
      </c>
      <c r="CB593" s="40">
        <v>8.7262337293641905E-3</v>
      </c>
      <c r="CC593" s="40">
        <v>1.44550032157887E-2</v>
      </c>
      <c r="CD593" s="40">
        <v>-1.35867680556701E-2</v>
      </c>
      <c r="CE593" s="40">
        <v>4.57831223344552E-3</v>
      </c>
      <c r="CF593" s="40">
        <v>-1.2629071002859199E-2</v>
      </c>
      <c r="CG593" s="40">
        <v>-8.5631774611971204E-3</v>
      </c>
      <c r="CH593" s="40">
        <v>-1.5239307178935801E-2</v>
      </c>
      <c r="CI593" s="40">
        <v>-2.0009084533743001E-2</v>
      </c>
      <c r="CJ593" s="40">
        <v>5.7571588149114899E-3</v>
      </c>
      <c r="CK593" s="40">
        <v>-9.5428273782235794E-3</v>
      </c>
      <c r="CL593" s="40">
        <v>-1.24948467402945E-2</v>
      </c>
      <c r="CM593" s="40">
        <v>-5.2200947866257598E-2</v>
      </c>
      <c r="CN593" s="40">
        <v>-5.88625881066729E-2</v>
      </c>
      <c r="CO593" s="40">
        <v>5.9133032673631701E-2</v>
      </c>
      <c r="CP593" s="40">
        <v>8.0528957837850704E-2</v>
      </c>
      <c r="CQ593" s="40">
        <v>0.32719618085344898</v>
      </c>
      <c r="CR593" s="40">
        <v>0.359247335084247</v>
      </c>
      <c r="CS593" s="40">
        <v>0.40849191522511602</v>
      </c>
      <c r="CT593" s="40">
        <v>0.42716615914607597</v>
      </c>
      <c r="CU593" s="40">
        <v>0.26821344083547599</v>
      </c>
      <c r="CV593" s="40">
        <v>-5.9312701362446298E-2</v>
      </c>
      <c r="CW593" s="40">
        <v>-4.6899289153622903E-2</v>
      </c>
      <c r="CX593" s="40">
        <v>-9.9434257414713896E-4</v>
      </c>
      <c r="CY593" s="40">
        <v>-4.1719047372551298E-2</v>
      </c>
      <c r="CZ593" s="40">
        <v>2.8661789388917301E-2</v>
      </c>
      <c r="DA593" s="40">
        <v>3.1709167152484299E-2</v>
      </c>
      <c r="DB593" s="40">
        <v>1.7490733250271999E-4</v>
      </c>
      <c r="DC593" s="40">
        <v>1.80917219015818E-2</v>
      </c>
      <c r="DD593" s="40">
        <v>-3.9260895935506199E-4</v>
      </c>
      <c r="DE593" s="40">
        <v>1.20559119865415E-3</v>
      </c>
      <c r="DF593" s="40">
        <v>-6.2345138033267399E-3</v>
      </c>
      <c r="DG593" s="40">
        <v>-1.1121042826493699E-2</v>
      </c>
      <c r="DH593" s="40">
        <v>1.84625494674669E-2</v>
      </c>
      <c r="DI593" s="40">
        <v>1.09630272672647E-3</v>
      </c>
      <c r="DJ593" s="40">
        <v>9.1156739028365095E-4</v>
      </c>
      <c r="DK593" s="40">
        <v>-3.9951781832809799E-2</v>
      </c>
      <c r="DL593" s="40">
        <v>-4.9393192362421103E-2</v>
      </c>
      <c r="DM593" s="40">
        <v>6.8525536034649601E-2</v>
      </c>
      <c r="DN593" s="40">
        <v>0.103521091667853</v>
      </c>
      <c r="DO593" s="40">
        <v>0.36042937254559199</v>
      </c>
      <c r="DP593" s="40">
        <v>0.40320908900374502</v>
      </c>
      <c r="DQ593" s="40">
        <v>0.46695484142724297</v>
      </c>
      <c r="DR593" s="40">
        <v>0.47342849691019601</v>
      </c>
      <c r="DS593" s="40">
        <v>0.31111947766259801</v>
      </c>
      <c r="DT593" s="40">
        <v>-7.8429424134125493E-3</v>
      </c>
      <c r="DU593" s="40">
        <v>-5.4483085422403999E-3</v>
      </c>
      <c r="DV593" s="40">
        <v>3.6076932105934802E-2</v>
      </c>
      <c r="DW593" s="40">
        <v>-1.1491476018985499E-2</v>
      </c>
      <c r="DX593" s="40">
        <v>4.8597345048470499E-2</v>
      </c>
      <c r="DY593" s="40">
        <v>5.66214394975669E-2</v>
      </c>
      <c r="DZ593" s="40">
        <v>2.00445809053643E-2</v>
      </c>
      <c r="EA593" s="40">
        <v>3.7602939205325502E-2</v>
      </c>
      <c r="EB593" s="40">
        <v>1.7274898784657999E-2</v>
      </c>
      <c r="EC593" s="40">
        <v>1.53101416262033E-2</v>
      </c>
      <c r="ED593" s="40">
        <v>6.7669776515719799E-3</v>
      </c>
      <c r="EE593" s="40">
        <v>1.71187776228868E-3</v>
      </c>
      <c r="EF593" s="40">
        <v>3.6807115645719202E-2</v>
      </c>
      <c r="EG593" s="40">
        <v>1.64575168465016E-2</v>
      </c>
      <c r="EH593" s="40">
        <v>2.0268300131278401E-2</v>
      </c>
      <c r="EI593" s="40">
        <v>-2.2265931545019501E-2</v>
      </c>
      <c r="EJ593" s="40">
        <v>-3.5720888877321298E-2</v>
      </c>
      <c r="EK593" s="40">
        <v>8.2086819130734207E-2</v>
      </c>
      <c r="EL593" s="40">
        <v>0.136718081210153</v>
      </c>
      <c r="EM593" s="40">
        <v>0.40841282311257199</v>
      </c>
      <c r="EN593" s="40">
        <v>0.46668287947126302</v>
      </c>
      <c r="EO593" s="40">
        <v>0.55136602153318504</v>
      </c>
      <c r="EP593" s="40">
        <v>0.54022396506086301</v>
      </c>
      <c r="EQ593" s="40">
        <v>0.37306898032219299</v>
      </c>
      <c r="ER593" s="40">
        <v>6.6471214863549594E-2</v>
      </c>
      <c r="ES593" s="40">
        <v>5.4400324040026898E-2</v>
      </c>
      <c r="ET593" s="40">
        <v>8.9601964926878094E-2</v>
      </c>
      <c r="EU593" s="40">
        <v>3.2152336144460697E-2</v>
      </c>
      <c r="EV593" s="40">
        <v>7.7381121171351999E-2</v>
      </c>
      <c r="EW593" s="40">
        <v>76.653202636471207</v>
      </c>
      <c r="EX593" s="40">
        <v>76.1172046645259</v>
      </c>
      <c r="EY593" s="40">
        <v>73.212016224438102</v>
      </c>
      <c r="EZ593" s="40">
        <v>71.288406286969703</v>
      </c>
      <c r="FA593" s="40">
        <v>69.752408315024496</v>
      </c>
      <c r="FB593" s="40">
        <v>67.437214804799694</v>
      </c>
      <c r="FC593" s="40">
        <v>67.491211762717597</v>
      </c>
      <c r="FD593" s="40">
        <v>67.964002028054793</v>
      </c>
      <c r="FE593" s="40">
        <v>69.621598783167101</v>
      </c>
      <c r="FF593" s="40">
        <v>73.666807503802602</v>
      </c>
      <c r="FG593" s="40">
        <v>79.567179313841507</v>
      </c>
      <c r="FH593" s="40">
        <v>84.085178299814103</v>
      </c>
      <c r="FI593" s="40">
        <v>88.058391076559104</v>
      </c>
      <c r="FJ593" s="40">
        <v>92.026787223254999</v>
      </c>
      <c r="FK593" s="40">
        <v>94.995183369950993</v>
      </c>
      <c r="FL593" s="40">
        <v>97.391583572756502</v>
      </c>
      <c r="FM593" s="40">
        <v>98.319587628866003</v>
      </c>
      <c r="FN593" s="40">
        <v>98.747591684975504</v>
      </c>
      <c r="FO593" s="40">
        <v>97.243197566334302</v>
      </c>
      <c r="FP593" s="40">
        <v>95.121598783167101</v>
      </c>
      <c r="FQ593" s="40">
        <v>91.031603853304006</v>
      </c>
      <c r="FR593" s="40">
        <v>88.828798377556197</v>
      </c>
      <c r="FS593" s="40">
        <v>86.351191482169995</v>
      </c>
      <c r="FT593" s="40">
        <v>83.527209734662804</v>
      </c>
      <c r="FU593" s="40">
        <v>7.2789478408399097E-2</v>
      </c>
      <c r="FV593" s="40">
        <v>0</v>
      </c>
      <c r="FW593" s="40">
        <v>0</v>
      </c>
      <c r="FX593" s="41">
        <v>1</v>
      </c>
      <c r="FY593" s="22"/>
    </row>
    <row r="594" spans="1:181" x14ac:dyDescent="0.2">
      <c r="A594" t="s">
        <v>42</v>
      </c>
      <c r="B594" t="s">
        <v>58</v>
      </c>
      <c r="C594" t="s">
        <v>3</v>
      </c>
      <c r="D594" t="s">
        <v>80</v>
      </c>
      <c r="E594" t="s">
        <v>78</v>
      </c>
      <c r="F594" t="s">
        <v>1</v>
      </c>
      <c r="G594" s="35">
        <v>43721</v>
      </c>
      <c r="H594" s="40">
        <v>7541</v>
      </c>
      <c r="I594" s="40">
        <v>6.8005731462178796</v>
      </c>
      <c r="J594" s="40">
        <v>5.9872029006696996</v>
      </c>
      <c r="K594" s="40">
        <v>5.0951394376632804</v>
      </c>
      <c r="L594" s="40">
        <v>4.6103600334944401</v>
      </c>
      <c r="M594" s="40">
        <v>4.4092999925211904</v>
      </c>
      <c r="N594" s="40">
        <v>4.2614973539191601</v>
      </c>
      <c r="O594" s="40">
        <v>4.5517336540746198</v>
      </c>
      <c r="P594" s="40">
        <v>4.81512052283471</v>
      </c>
      <c r="Q594" s="40">
        <v>4.8094045327190802</v>
      </c>
      <c r="R594" s="40">
        <v>5.1755950489013696</v>
      </c>
      <c r="S594" s="40">
        <v>5.9129279107822397</v>
      </c>
      <c r="T594" s="40">
        <v>6.8273395998127402</v>
      </c>
      <c r="U594" s="40">
        <v>8.2989539199876496</v>
      </c>
      <c r="V594" s="40">
        <v>10.370326735510901</v>
      </c>
      <c r="W594" s="40">
        <v>12.2265768718337</v>
      </c>
      <c r="X594" s="40">
        <v>14.0962330948883</v>
      </c>
      <c r="Y594" s="40">
        <v>15.501059603693401</v>
      </c>
      <c r="Z594" s="40">
        <v>16.3824311831264</v>
      </c>
      <c r="AA594" s="40">
        <v>16.231548559497998</v>
      </c>
      <c r="AB594" s="40">
        <v>15.373355544752</v>
      </c>
      <c r="AC594" s="40">
        <v>14.3898012723338</v>
      </c>
      <c r="AD594" s="40">
        <v>13.375109102131599</v>
      </c>
      <c r="AE594" s="40">
        <v>11.444283424509001</v>
      </c>
      <c r="AF594" s="40">
        <v>9.4162659425416706</v>
      </c>
      <c r="AG594" s="40">
        <v>5.64970033224493E-2</v>
      </c>
      <c r="AH594" s="40">
        <v>8.8396741964632E-2</v>
      </c>
      <c r="AI594" s="40">
        <v>8.0799398962879299E-2</v>
      </c>
      <c r="AJ594" s="40">
        <v>0.13067525735512101</v>
      </c>
      <c r="AK594" s="40">
        <v>5.6588006014347297E-2</v>
      </c>
      <c r="AL594" s="40">
        <v>0.15572287070437901</v>
      </c>
      <c r="AM594" s="40">
        <v>4.3568091198475899E-2</v>
      </c>
      <c r="AN594" s="40">
        <v>-7.4632527937573603E-3</v>
      </c>
      <c r="AO594" s="40">
        <v>-5.1101329455281001E-2</v>
      </c>
      <c r="AP594" s="40">
        <v>-0.12136332690217901</v>
      </c>
      <c r="AQ594" s="40">
        <v>-4.6038604663190999E-2</v>
      </c>
      <c r="AR594" s="40">
        <v>-5.0540860236140003E-2</v>
      </c>
      <c r="AS594" s="40">
        <v>-4.85998972586155E-2</v>
      </c>
      <c r="AT594" s="40">
        <v>-2.8201937463391599E-2</v>
      </c>
      <c r="AU594" s="40">
        <v>0.495346956046335</v>
      </c>
      <c r="AV594" s="40">
        <v>0.73976834093181498</v>
      </c>
      <c r="AW594" s="40">
        <v>0.83791094982668501</v>
      </c>
      <c r="AX594" s="40">
        <v>0.77102598779201104</v>
      </c>
      <c r="AY594" s="40">
        <v>0.40111418538199101</v>
      </c>
      <c r="AZ594" s="40">
        <v>-0.115707171387532</v>
      </c>
      <c r="BA594" s="40">
        <v>-5.9279186346519297E-2</v>
      </c>
      <c r="BB594" s="40">
        <v>2.1774914094405198E-2</v>
      </c>
      <c r="BC594" s="40">
        <v>-5.8527810378819399E-2</v>
      </c>
      <c r="BD594" s="40">
        <v>-0.106570546222508</v>
      </c>
      <c r="BE594" s="40">
        <v>0.15243872800928099</v>
      </c>
      <c r="BF594" s="40">
        <v>0.176282950778929</v>
      </c>
      <c r="BG594" s="40">
        <v>0.152655551050003</v>
      </c>
      <c r="BH594" s="40">
        <v>0.20779436164648801</v>
      </c>
      <c r="BI594" s="40">
        <v>0.112215873092142</v>
      </c>
      <c r="BJ594" s="40">
        <v>0.21662561262473901</v>
      </c>
      <c r="BK594" s="40">
        <v>0.10187848256171</v>
      </c>
      <c r="BL594" s="40">
        <v>4.1856051905329802E-2</v>
      </c>
      <c r="BM594" s="40">
        <v>-4.9753223103473701E-3</v>
      </c>
      <c r="BN594" s="40">
        <v>-8.5242278207612807E-2</v>
      </c>
      <c r="BO594" s="40">
        <v>-4.3673366161097503E-3</v>
      </c>
      <c r="BP594" s="40">
        <v>-2.1371485747264701E-2</v>
      </c>
      <c r="BQ594" s="40">
        <v>-1.9435369539738099E-2</v>
      </c>
      <c r="BR594" s="40">
        <v>5.6045435475468301E-2</v>
      </c>
      <c r="BS594" s="40">
        <v>0.61313174802646198</v>
      </c>
      <c r="BT594" s="40">
        <v>0.849323096476296</v>
      </c>
      <c r="BU594" s="40">
        <v>0.94696957637338797</v>
      </c>
      <c r="BV594" s="40">
        <v>0.89609476108675601</v>
      </c>
      <c r="BW594" s="40">
        <v>0.540510610810223</v>
      </c>
      <c r="BX594" s="40">
        <v>8.5298426980688798E-4</v>
      </c>
      <c r="BY594" s="40">
        <v>5.6865137807429897E-2</v>
      </c>
      <c r="BZ594" s="40">
        <v>0.172660647108514</v>
      </c>
      <c r="CA594" s="40">
        <v>9.6078191841826893E-2</v>
      </c>
      <c r="CB594" s="40">
        <v>-5.3102584264361702E-3</v>
      </c>
      <c r="CC594" s="40">
        <v>0.21888767426298</v>
      </c>
      <c r="CD594" s="40">
        <v>0.237152671278587</v>
      </c>
      <c r="CE594" s="40">
        <v>0.20242290309230301</v>
      </c>
      <c r="CF594" s="40">
        <v>0.26120681835307202</v>
      </c>
      <c r="CG594" s="40">
        <v>0.15074356437271699</v>
      </c>
      <c r="CH594" s="40">
        <v>0.25880666615258302</v>
      </c>
      <c r="CI594" s="40">
        <v>0.14226408199068899</v>
      </c>
      <c r="CJ594" s="40">
        <v>7.6014452099997701E-2</v>
      </c>
      <c r="CK594" s="40">
        <v>2.6971409725960498E-2</v>
      </c>
      <c r="CL594" s="40">
        <v>-6.0224949916224499E-2</v>
      </c>
      <c r="CM594" s="40">
        <v>2.4494056691363699E-2</v>
      </c>
      <c r="CN594" s="40">
        <v>-1.16886583406101E-3</v>
      </c>
      <c r="CO594" s="40">
        <v>7.6389351532961001E-4</v>
      </c>
      <c r="CP594" s="40">
        <v>0.114394909332675</v>
      </c>
      <c r="CQ594" s="40">
        <v>0.69470913614761598</v>
      </c>
      <c r="CR594" s="40">
        <v>0.92520038643303504</v>
      </c>
      <c r="CS594" s="40">
        <v>1.02250324889761</v>
      </c>
      <c r="CT594" s="40">
        <v>0.98271701247744103</v>
      </c>
      <c r="CU594" s="40">
        <v>0.63705615042266295</v>
      </c>
      <c r="CV594" s="40">
        <v>8.1582193004371001E-2</v>
      </c>
      <c r="CW594" s="40">
        <v>0.13730634290948099</v>
      </c>
      <c r="CX594" s="40">
        <v>0.27716364615539901</v>
      </c>
      <c r="CY594" s="40">
        <v>0.20315783800821499</v>
      </c>
      <c r="CZ594" s="40">
        <v>6.4822308434942993E-2</v>
      </c>
      <c r="DA594" s="40">
        <v>0.28533662051667902</v>
      </c>
      <c r="DB594" s="40">
        <v>0.29802239177824402</v>
      </c>
      <c r="DC594" s="40">
        <v>0.25219025513460303</v>
      </c>
      <c r="DD594" s="40">
        <v>0.31461927505965698</v>
      </c>
      <c r="DE594" s="40">
        <v>0.189271255653293</v>
      </c>
      <c r="DF594" s="40">
        <v>0.30098771968042698</v>
      </c>
      <c r="DG594" s="40">
        <v>0.182649681419667</v>
      </c>
      <c r="DH594" s="40">
        <v>0.110172852294666</v>
      </c>
      <c r="DI594" s="40">
        <v>5.8918141762268297E-2</v>
      </c>
      <c r="DJ594" s="40">
        <v>-3.5207621624836302E-2</v>
      </c>
      <c r="DK594" s="40">
        <v>5.33554499988372E-2</v>
      </c>
      <c r="DL594" s="40">
        <v>1.9033754079142699E-2</v>
      </c>
      <c r="DM594" s="40">
        <v>2.0963156570397299E-2</v>
      </c>
      <c r="DN594" s="40">
        <v>0.172744383189882</v>
      </c>
      <c r="DO594" s="40">
        <v>0.77628652426876998</v>
      </c>
      <c r="DP594" s="40">
        <v>1.00107767638977</v>
      </c>
      <c r="DQ594" s="40">
        <v>1.09803692142183</v>
      </c>
      <c r="DR594" s="40">
        <v>1.0693392638681301</v>
      </c>
      <c r="DS594" s="40">
        <v>0.733601690035103</v>
      </c>
      <c r="DT594" s="40">
        <v>0.16231140173893499</v>
      </c>
      <c r="DU594" s="40">
        <v>0.21774754801153301</v>
      </c>
      <c r="DV594" s="40">
        <v>0.38166664520228499</v>
      </c>
      <c r="DW594" s="40">
        <v>0.31023748417460401</v>
      </c>
      <c r="DX594" s="40">
        <v>0.134954875296322</v>
      </c>
      <c r="DY594" s="40">
        <v>0.381278345203511</v>
      </c>
      <c r="DZ594" s="40">
        <v>0.38590860059254101</v>
      </c>
      <c r="EA594" s="40">
        <v>0.32404640722172701</v>
      </c>
      <c r="EB594" s="40">
        <v>0.39173837935102401</v>
      </c>
      <c r="EC594" s="40">
        <v>0.24489912273108799</v>
      </c>
      <c r="ED594" s="40">
        <v>0.36189046160078697</v>
      </c>
      <c r="EE594" s="40">
        <v>0.24096007278290199</v>
      </c>
      <c r="EF594" s="40">
        <v>0.15949215699375299</v>
      </c>
      <c r="EG594" s="40">
        <v>0.105044148907202</v>
      </c>
      <c r="EH594" s="40">
        <v>9.1342706972973703E-4</v>
      </c>
      <c r="EI594" s="40">
        <v>9.5026718045918404E-2</v>
      </c>
      <c r="EJ594" s="40">
        <v>4.8203128568017999E-2</v>
      </c>
      <c r="EK594" s="40">
        <v>5.01276842892747E-2</v>
      </c>
      <c r="EL594" s="40">
        <v>0.25699175612874198</v>
      </c>
      <c r="EM594" s="40">
        <v>0.89407131624889602</v>
      </c>
      <c r="EN594" s="40">
        <v>1.11063243193426</v>
      </c>
      <c r="EO594" s="40">
        <v>1.2070955479685299</v>
      </c>
      <c r="EP594" s="40">
        <v>1.19440803716287</v>
      </c>
      <c r="EQ594" s="40">
        <v>0.87299811546333494</v>
      </c>
      <c r="ER594" s="40">
        <v>0.27887155739627401</v>
      </c>
      <c r="ES594" s="40">
        <v>0.333891872165482</v>
      </c>
      <c r="ET594" s="40">
        <v>0.53255237821639401</v>
      </c>
      <c r="EU594" s="40">
        <v>0.46484348639525003</v>
      </c>
      <c r="EV594" s="40">
        <v>0.23621516309239399</v>
      </c>
      <c r="EW594" s="40">
        <v>76.840554565631905</v>
      </c>
      <c r="EX594" s="40">
        <v>76.329238175622905</v>
      </c>
      <c r="EY594" s="40">
        <v>73.409468879927502</v>
      </c>
      <c r="EZ594" s="40">
        <v>71.416674481853093</v>
      </c>
      <c r="FA594" s="40">
        <v>69.905358091844107</v>
      </c>
      <c r="FB594" s="40">
        <v>67.513879771171304</v>
      </c>
      <c r="FC594" s="40">
        <v>67.530854356184904</v>
      </c>
      <c r="FD594" s="40">
        <v>67.9886836099909</v>
      </c>
      <c r="FE594" s="40">
        <v>69.555034543124194</v>
      </c>
      <c r="FF594" s="40">
        <v>73.602863484322697</v>
      </c>
      <c r="FG594" s="40">
        <v>79.470693050736202</v>
      </c>
      <c r="FH594" s="40">
        <v>83.976351245740702</v>
      </c>
      <c r="FI594" s="40">
        <v>88.001547406921105</v>
      </c>
      <c r="FJ594" s="40">
        <v>91.974803838819597</v>
      </c>
      <c r="FK594" s="40">
        <v>94.948060270718102</v>
      </c>
      <c r="FL594" s="40">
        <v>97.398683922598394</v>
      </c>
      <c r="FM594" s="40">
        <v>98.376051142580295</v>
      </c>
      <c r="FN594" s="40">
        <v>98.853418362562095</v>
      </c>
      <c r="FO594" s="40">
        <v>97.368845540654604</v>
      </c>
      <c r="FP594" s="40">
        <v>95.313810997530396</v>
      </c>
      <c r="FQ594" s="40">
        <v>91.285520022507697</v>
      </c>
      <c r="FR594" s="40">
        <v>89.171340148175901</v>
      </c>
      <c r="FS594" s="40">
        <v>86.661571165088006</v>
      </c>
      <c r="FT594" s="40">
        <v>83.800947200600206</v>
      </c>
      <c r="FU594" s="40">
        <v>2.1047196491777401E-2</v>
      </c>
      <c r="FV594" s="40">
        <v>0</v>
      </c>
      <c r="FW594" s="40">
        <v>0</v>
      </c>
      <c r="FX594" s="41">
        <v>1</v>
      </c>
      <c r="FY594" s="22"/>
    </row>
    <row r="595" spans="1:181" x14ac:dyDescent="0.2">
      <c r="A595" t="s">
        <v>42</v>
      </c>
      <c r="B595" t="s">
        <v>58</v>
      </c>
      <c r="C595" t="s">
        <v>3</v>
      </c>
      <c r="D595" t="s">
        <v>80</v>
      </c>
      <c r="E595" t="s">
        <v>78</v>
      </c>
      <c r="F595" t="s">
        <v>77</v>
      </c>
      <c r="G595" s="35">
        <v>43721</v>
      </c>
      <c r="H595" s="40">
        <v>6399</v>
      </c>
      <c r="I595" s="40">
        <v>5.9070523721747996</v>
      </c>
      <c r="J595" s="40">
        <v>5.1958647977186798</v>
      </c>
      <c r="K595" s="40">
        <v>4.4252513677611498</v>
      </c>
      <c r="L595" s="40">
        <v>3.99849727354442</v>
      </c>
      <c r="M595" s="40">
        <v>3.8019653841513001</v>
      </c>
      <c r="N595" s="40">
        <v>3.66389747851749</v>
      </c>
      <c r="O595" s="40">
        <v>3.9144342327111099</v>
      </c>
      <c r="P595" s="40">
        <v>4.1496443426127803</v>
      </c>
      <c r="Q595" s="40">
        <v>4.1303869285427002</v>
      </c>
      <c r="R595" s="40">
        <v>4.4491030640276001</v>
      </c>
      <c r="S595" s="40">
        <v>5.1005992116780599</v>
      </c>
      <c r="T595" s="40">
        <v>5.9074603663762</v>
      </c>
      <c r="U595" s="40">
        <v>7.1696506172347103</v>
      </c>
      <c r="V595" s="40">
        <v>8.9072033685034206</v>
      </c>
      <c r="W595" s="40">
        <v>10.466379746625799</v>
      </c>
      <c r="X595" s="40">
        <v>12.0076306337233</v>
      </c>
      <c r="Y595" s="40">
        <v>13.189808404636301</v>
      </c>
      <c r="Z595" s="40">
        <v>13.950354131029901</v>
      </c>
      <c r="AA595" s="40">
        <v>13.862891964130499</v>
      </c>
      <c r="AB595" s="40">
        <v>13.1373632383466</v>
      </c>
      <c r="AC595" s="40">
        <v>12.322390024162599</v>
      </c>
      <c r="AD595" s="40">
        <v>11.476330374299099</v>
      </c>
      <c r="AE595" s="40">
        <v>9.8768095070853406</v>
      </c>
      <c r="AF595" s="40">
        <v>8.1586004594281896</v>
      </c>
      <c r="AG595" s="40">
        <v>3.1377501167591998E-2</v>
      </c>
      <c r="AH595" s="40">
        <v>6.9031820780133604E-2</v>
      </c>
      <c r="AI595" s="40">
        <v>6.4786770243202799E-2</v>
      </c>
      <c r="AJ595" s="40">
        <v>0.11282187517007</v>
      </c>
      <c r="AK595" s="40">
        <v>3.8560704493585E-2</v>
      </c>
      <c r="AL595" s="40">
        <v>0.129724574390985</v>
      </c>
      <c r="AM595" s="40">
        <v>4.23578416950674E-2</v>
      </c>
      <c r="AN595" s="40">
        <v>-1.9051791424986701E-2</v>
      </c>
      <c r="AO595" s="40">
        <v>-4.1430206617031402E-2</v>
      </c>
      <c r="AP595" s="40">
        <v>-9.5740792586449297E-2</v>
      </c>
      <c r="AQ595" s="40">
        <v>-2.9610064266217099E-2</v>
      </c>
      <c r="AR595" s="40">
        <v>-2.7595535468095501E-2</v>
      </c>
      <c r="AS595" s="40">
        <v>-6.6911269512997695E-2</v>
      </c>
      <c r="AT595" s="40">
        <v>-4.3488577963697601E-2</v>
      </c>
      <c r="AU595" s="40">
        <v>0.19158035061604001</v>
      </c>
      <c r="AV595" s="40">
        <v>0.37060241428242102</v>
      </c>
      <c r="AW595" s="40">
        <v>0.390353951489742</v>
      </c>
      <c r="AX595" s="40">
        <v>0.44851552972189601</v>
      </c>
      <c r="AY595" s="40">
        <v>0.377155445769989</v>
      </c>
      <c r="AZ595" s="40">
        <v>0.109301286056413</v>
      </c>
      <c r="BA595" s="40">
        <v>6.5391174287139198E-2</v>
      </c>
      <c r="BB595" s="40">
        <v>0.115055748209673</v>
      </c>
      <c r="BC595" s="40">
        <v>1.1959264370412601E-2</v>
      </c>
      <c r="BD595" s="40">
        <v>-9.2704823922434801E-2</v>
      </c>
      <c r="BE595" s="40">
        <v>0.11931740461274699</v>
      </c>
      <c r="BF595" s="40">
        <v>0.150941208461527</v>
      </c>
      <c r="BG595" s="40">
        <v>0.132379106019619</v>
      </c>
      <c r="BH595" s="40">
        <v>0.18514354562928501</v>
      </c>
      <c r="BI595" s="40">
        <v>8.8633724791616297E-2</v>
      </c>
      <c r="BJ595" s="40">
        <v>0.18252258591832199</v>
      </c>
      <c r="BK595" s="40">
        <v>9.4454743120136894E-2</v>
      </c>
      <c r="BL595" s="40">
        <v>2.99430916383212E-2</v>
      </c>
      <c r="BM595" s="40">
        <v>-5.1178045028594501E-4</v>
      </c>
      <c r="BN595" s="40">
        <v>-5.8386597828888803E-2</v>
      </c>
      <c r="BO595" s="40">
        <v>1.44839013772267E-2</v>
      </c>
      <c r="BP595" s="40">
        <v>4.2458613326793902E-4</v>
      </c>
      <c r="BQ595" s="40">
        <v>-3.8792678350365699E-2</v>
      </c>
      <c r="BR595" s="40">
        <v>1.8851520027020601E-2</v>
      </c>
      <c r="BS595" s="40">
        <v>0.28587278430353003</v>
      </c>
      <c r="BT595" s="40">
        <v>0.47134826428948101</v>
      </c>
      <c r="BU595" s="40">
        <v>0.493025688099689</v>
      </c>
      <c r="BV595" s="40">
        <v>0.544806294180043</v>
      </c>
      <c r="BW595" s="40">
        <v>0.48543828817075702</v>
      </c>
      <c r="BX595" s="40">
        <v>0.20334353859389501</v>
      </c>
      <c r="BY595" s="40">
        <v>0.16296203807548201</v>
      </c>
      <c r="BZ595" s="40">
        <v>0.24088876208121801</v>
      </c>
      <c r="CA595" s="40">
        <v>0.14226400620802299</v>
      </c>
      <c r="CB595" s="40">
        <v>-4.9685304257257102E-4</v>
      </c>
      <c r="CC595" s="40">
        <v>0.18022431385016899</v>
      </c>
      <c r="CD595" s="40">
        <v>0.20767140085154701</v>
      </c>
      <c r="CE595" s="40">
        <v>0.17919335187385799</v>
      </c>
      <c r="CF595" s="40">
        <v>0.23523331427800001</v>
      </c>
      <c r="CG595" s="40">
        <v>0.123314146114092</v>
      </c>
      <c r="CH595" s="40">
        <v>0.219090327865156</v>
      </c>
      <c r="CI595" s="40">
        <v>0.13053689834591101</v>
      </c>
      <c r="CJ595" s="40">
        <v>6.3876798396324194E-2</v>
      </c>
      <c r="CK595" s="40">
        <v>2.7828196864226599E-2</v>
      </c>
      <c r="CL595" s="40">
        <v>-3.2515196330766397E-2</v>
      </c>
      <c r="CM595" s="40">
        <v>4.5023247659749903E-2</v>
      </c>
      <c r="CN595" s="40">
        <v>1.9831236997515499E-2</v>
      </c>
      <c r="CO595" s="40">
        <v>-1.9317827767948399E-2</v>
      </c>
      <c r="CP595" s="40">
        <v>6.20280819906198E-2</v>
      </c>
      <c r="CQ595" s="40">
        <v>0.35117943663527001</v>
      </c>
      <c r="CR595" s="40">
        <v>0.54112453310530695</v>
      </c>
      <c r="CS595" s="40">
        <v>0.56413582010990304</v>
      </c>
      <c r="CT595" s="40">
        <v>0.61149698431608601</v>
      </c>
      <c r="CU595" s="40">
        <v>0.560434654958751</v>
      </c>
      <c r="CV595" s="40">
        <v>0.26847691622325898</v>
      </c>
      <c r="CW595" s="40">
        <v>0.23053932110809</v>
      </c>
      <c r="CX595" s="40">
        <v>0.32804032416731099</v>
      </c>
      <c r="CY595" s="40">
        <v>0.23251267346132201</v>
      </c>
      <c r="CZ595" s="40">
        <v>6.3366106698441699E-2</v>
      </c>
      <c r="DA595" s="40">
        <v>0.241131223087591</v>
      </c>
      <c r="DB595" s="40">
        <v>0.26440159324156698</v>
      </c>
      <c r="DC595" s="40">
        <v>0.226007597728098</v>
      </c>
      <c r="DD595" s="40">
        <v>0.28532308292671499</v>
      </c>
      <c r="DE595" s="40">
        <v>0.15799456743656701</v>
      </c>
      <c r="DF595" s="40">
        <v>0.25565806981198902</v>
      </c>
      <c r="DG595" s="40">
        <v>0.16661905357168399</v>
      </c>
      <c r="DH595" s="40">
        <v>9.7810505154327307E-2</v>
      </c>
      <c r="DI595" s="40">
        <v>5.6168174178739198E-2</v>
      </c>
      <c r="DJ595" s="40">
        <v>-6.6437948326439396E-3</v>
      </c>
      <c r="DK595" s="40">
        <v>7.5562593942273104E-2</v>
      </c>
      <c r="DL595" s="40">
        <v>3.9237887861763097E-2</v>
      </c>
      <c r="DM595" s="40">
        <v>1.57022814468957E-4</v>
      </c>
      <c r="DN595" s="40">
        <v>0.105204643954219</v>
      </c>
      <c r="DO595" s="40">
        <v>0.416486088967011</v>
      </c>
      <c r="DP595" s="40">
        <v>0.61090080192113405</v>
      </c>
      <c r="DQ595" s="40">
        <v>0.63524595212011803</v>
      </c>
      <c r="DR595" s="40">
        <v>0.67818767445212902</v>
      </c>
      <c r="DS595" s="40">
        <v>0.63543102174674504</v>
      </c>
      <c r="DT595" s="40">
        <v>0.33361029385262297</v>
      </c>
      <c r="DU595" s="40">
        <v>0.29811660414069802</v>
      </c>
      <c r="DV595" s="40">
        <v>0.41519188625340397</v>
      </c>
      <c r="DW595" s="40">
        <v>0.32276134071461998</v>
      </c>
      <c r="DX595" s="40">
        <v>0.127229066439456</v>
      </c>
      <c r="DY595" s="40">
        <v>0.32907112653274501</v>
      </c>
      <c r="DZ595" s="40">
        <v>0.34631098092296098</v>
      </c>
      <c r="EA595" s="40">
        <v>0.29359993350451402</v>
      </c>
      <c r="EB595" s="40">
        <v>0.35764475338593099</v>
      </c>
      <c r="EC595" s="40">
        <v>0.20806758773459799</v>
      </c>
      <c r="ED595" s="40">
        <v>0.308456081339327</v>
      </c>
      <c r="EE595" s="40">
        <v>0.218715954996754</v>
      </c>
      <c r="EF595" s="40">
        <v>0.146805388217635</v>
      </c>
      <c r="EG595" s="40">
        <v>9.7086600345484705E-2</v>
      </c>
      <c r="EH595" s="40">
        <v>3.0710399924916601E-2</v>
      </c>
      <c r="EI595" s="40">
        <v>0.119656559585717</v>
      </c>
      <c r="EJ595" s="40">
        <v>6.72580094631266E-2</v>
      </c>
      <c r="EK595" s="40">
        <v>2.8275613977100902E-2</v>
      </c>
      <c r="EL595" s="40">
        <v>0.16754474194493699</v>
      </c>
      <c r="EM595" s="40">
        <v>0.51077852265450097</v>
      </c>
      <c r="EN595" s="40">
        <v>0.71164665192819399</v>
      </c>
      <c r="EO595" s="40">
        <v>0.73791768873006502</v>
      </c>
      <c r="EP595" s="40">
        <v>0.77447843891027701</v>
      </c>
      <c r="EQ595" s="40">
        <v>0.74371386414751195</v>
      </c>
      <c r="ER595" s="40">
        <v>0.42765254639010503</v>
      </c>
      <c r="ES595" s="40">
        <v>0.39568746792904103</v>
      </c>
      <c r="ET595" s="40">
        <v>0.54102490012494797</v>
      </c>
      <c r="EU595" s="40">
        <v>0.45306608255223002</v>
      </c>
      <c r="EV595" s="40">
        <v>0.21943703731931799</v>
      </c>
      <c r="EW595" s="40">
        <v>76.845020162009803</v>
      </c>
      <c r="EX595" s="40">
        <v>76.334029190308001</v>
      </c>
      <c r="EY595" s="40">
        <v>73.412072226385504</v>
      </c>
      <c r="EZ595" s="40">
        <v>71.419030796131807</v>
      </c>
      <c r="FA595" s="40">
        <v>69.908039824429906</v>
      </c>
      <c r="FB595" s="40">
        <v>67.513560289761998</v>
      </c>
      <c r="FC595" s="40">
        <v>67.530046747314699</v>
      </c>
      <c r="FD595" s="40">
        <v>67.989009028298199</v>
      </c>
      <c r="FE595" s="40">
        <v>69.553491774613704</v>
      </c>
      <c r="FF595" s="40">
        <v>73.600024979481105</v>
      </c>
      <c r="FG595" s="40">
        <v>79.471416336580702</v>
      </c>
      <c r="FH595" s="40">
        <v>83.976911822431603</v>
      </c>
      <c r="FI595" s="40">
        <v>88.001463083895402</v>
      </c>
      <c r="FJ595" s="40">
        <v>91.975448738536201</v>
      </c>
      <c r="FK595" s="40">
        <v>94.949434393177</v>
      </c>
      <c r="FL595" s="40">
        <v>97.401438104414197</v>
      </c>
      <c r="FM595" s="40">
        <v>98.379456161010594</v>
      </c>
      <c r="FN595" s="40">
        <v>98.857474217607006</v>
      </c>
      <c r="FO595" s="40">
        <v>97.372497591264306</v>
      </c>
      <c r="FP595" s="40">
        <v>95.319005816650602</v>
      </c>
      <c r="FQ595" s="40">
        <v>91.291528387396099</v>
      </c>
      <c r="FR595" s="40">
        <v>89.180512436213107</v>
      </c>
      <c r="FS595" s="40">
        <v>86.670984548406693</v>
      </c>
      <c r="FT595" s="40">
        <v>83.806551761053399</v>
      </c>
      <c r="FU595" s="40">
        <v>2.0734061228718299E-2</v>
      </c>
      <c r="FV595" s="40">
        <v>0</v>
      </c>
      <c r="FW595" s="40">
        <v>0</v>
      </c>
      <c r="FX595" s="41">
        <v>1</v>
      </c>
      <c r="FY595" s="22"/>
    </row>
    <row r="596" spans="1:181" x14ac:dyDescent="0.2">
      <c r="A596" t="s">
        <v>42</v>
      </c>
      <c r="B596" t="s">
        <v>58</v>
      </c>
      <c r="C596" t="s">
        <v>3</v>
      </c>
      <c r="D596" t="s">
        <v>80</v>
      </c>
      <c r="E596" t="s">
        <v>78</v>
      </c>
      <c r="F596" t="s">
        <v>78</v>
      </c>
      <c r="G596" s="35">
        <v>43721</v>
      </c>
      <c r="H596" s="40">
        <v>1142</v>
      </c>
      <c r="I596" s="40">
        <v>0.89915324108411299</v>
      </c>
      <c r="J596" s="40">
        <v>0.79685171643858399</v>
      </c>
      <c r="K596" s="40">
        <v>0.67395826686641103</v>
      </c>
      <c r="L596" s="40">
        <v>0.61471398203011296</v>
      </c>
      <c r="M596" s="40">
        <v>0.60945114217854301</v>
      </c>
      <c r="N596" s="40">
        <v>0.59850337978021795</v>
      </c>
      <c r="O596" s="40">
        <v>0.63846843854163804</v>
      </c>
      <c r="P596" s="40">
        <v>0.66651771952399197</v>
      </c>
      <c r="Q596" s="40">
        <v>0.67973968509105098</v>
      </c>
      <c r="R596" s="40">
        <v>0.72744171582852402</v>
      </c>
      <c r="S596" s="40">
        <v>0.81334529714465198</v>
      </c>
      <c r="T596" s="40">
        <v>0.92013871088555399</v>
      </c>
      <c r="U596" s="40">
        <v>1.1286230240039401</v>
      </c>
      <c r="V596" s="40">
        <v>1.46347018224303</v>
      </c>
      <c r="W596" s="40">
        <v>1.7614928661970799</v>
      </c>
      <c r="X596" s="40">
        <v>2.0893998160032798</v>
      </c>
      <c r="Y596" s="40">
        <v>2.31226990742771</v>
      </c>
      <c r="Z596" s="40">
        <v>2.4330502646084899</v>
      </c>
      <c r="AA596" s="40">
        <v>2.3718995502329898</v>
      </c>
      <c r="AB596" s="40">
        <v>2.24103619132514</v>
      </c>
      <c r="AC596" s="40">
        <v>2.0732702629727302</v>
      </c>
      <c r="AD596" s="40">
        <v>1.9062761753762301</v>
      </c>
      <c r="AE596" s="40">
        <v>1.57700813948327</v>
      </c>
      <c r="AF596" s="40">
        <v>1.26874058155292</v>
      </c>
      <c r="AG596" s="40">
        <v>1.62458098952846E-2</v>
      </c>
      <c r="AH596" s="40">
        <v>7.6052479933440597E-3</v>
      </c>
      <c r="AI596" s="40">
        <v>3.1777616824282102E-3</v>
      </c>
      <c r="AJ596" s="40">
        <v>7.5139973597324796E-3</v>
      </c>
      <c r="AK596" s="40">
        <v>1.0240466520553399E-2</v>
      </c>
      <c r="AL596" s="40">
        <v>2.3259104498461001E-2</v>
      </c>
      <c r="AM596" s="40">
        <v>-6.1288422424695304E-3</v>
      </c>
      <c r="AN596" s="40">
        <v>-5.2403682666024897E-3</v>
      </c>
      <c r="AO596" s="40">
        <v>-1.8662518999443899E-2</v>
      </c>
      <c r="AP596" s="40">
        <v>-4.2441621623712698E-2</v>
      </c>
      <c r="AQ596" s="40">
        <v>-4.41961126568583E-2</v>
      </c>
      <c r="AR596" s="40">
        <v>-4.1569386045043399E-2</v>
      </c>
      <c r="AS596" s="40">
        <v>-1.6115481733305599E-3</v>
      </c>
      <c r="AT596" s="40">
        <v>-4.7677170053536501E-3</v>
      </c>
      <c r="AU596" s="40">
        <v>0.27612408213005502</v>
      </c>
      <c r="AV596" s="40">
        <v>0.328272890858894</v>
      </c>
      <c r="AW596" s="40">
        <v>0.383841499927635</v>
      </c>
      <c r="AX596" s="40">
        <v>0.288730346160813</v>
      </c>
      <c r="AY596" s="40">
        <v>-2.6316801242495099E-3</v>
      </c>
      <c r="AZ596" s="40">
        <v>-0.25405823981880099</v>
      </c>
      <c r="BA596" s="40">
        <v>-0.133982882752432</v>
      </c>
      <c r="BB596" s="40">
        <v>-0.111096503762142</v>
      </c>
      <c r="BC596" s="40">
        <v>-7.98351867310957E-2</v>
      </c>
      <c r="BD596" s="40">
        <v>-3.1473276837516002E-2</v>
      </c>
      <c r="BE596" s="40">
        <v>3.2806432518295001E-2</v>
      </c>
      <c r="BF596" s="40">
        <v>2.282565397696E-2</v>
      </c>
      <c r="BG596" s="40">
        <v>1.7099869081044501E-2</v>
      </c>
      <c r="BH596" s="40">
        <v>1.9139495110072902E-2</v>
      </c>
      <c r="BI596" s="40">
        <v>2.18007561516728E-2</v>
      </c>
      <c r="BJ596" s="40">
        <v>3.2962651991521097E-2</v>
      </c>
      <c r="BK596" s="40">
        <v>4.3297636510326197E-3</v>
      </c>
      <c r="BL596" s="40">
        <v>5.65298577873081E-3</v>
      </c>
      <c r="BM596" s="40">
        <v>-6.7347502468127797E-3</v>
      </c>
      <c r="BN596" s="40">
        <v>-3.2245857682586698E-2</v>
      </c>
      <c r="BO596" s="40">
        <v>-3.0392855251575399E-2</v>
      </c>
      <c r="BP596" s="40">
        <v>-2.9125616256163701E-2</v>
      </c>
      <c r="BQ596" s="40">
        <v>1.0704979204747601E-2</v>
      </c>
      <c r="BR596" s="40">
        <v>2.7241073956721502E-2</v>
      </c>
      <c r="BS596" s="40">
        <v>0.31647845778161099</v>
      </c>
      <c r="BT596" s="40">
        <v>0.35846694949170199</v>
      </c>
      <c r="BU596" s="40">
        <v>0.427315218604082</v>
      </c>
      <c r="BV596" s="40">
        <v>0.33646571997970698</v>
      </c>
      <c r="BW596" s="40">
        <v>4.1110156556556698E-2</v>
      </c>
      <c r="BX596" s="40">
        <v>-0.215267984031496</v>
      </c>
      <c r="BY596" s="40">
        <v>-0.107346637323548</v>
      </c>
      <c r="BZ596" s="40">
        <v>-7.6169349871825706E-2</v>
      </c>
      <c r="CA596" s="40">
        <v>-4.6106482835503997E-2</v>
      </c>
      <c r="CB596" s="40">
        <v>-5.4564096076197997E-3</v>
      </c>
      <c r="CC596" s="40">
        <v>4.4276269298863503E-2</v>
      </c>
      <c r="CD596" s="40">
        <v>3.3367260795745798E-2</v>
      </c>
      <c r="CE596" s="40">
        <v>2.6742278254827601E-2</v>
      </c>
      <c r="CF596" s="40">
        <v>2.7191279437553301E-2</v>
      </c>
      <c r="CG596" s="40">
        <v>2.9807377534422301E-2</v>
      </c>
      <c r="CH596" s="40">
        <v>3.9683299425588597E-2</v>
      </c>
      <c r="CI596" s="40">
        <v>1.15733622331345E-2</v>
      </c>
      <c r="CJ596" s="40">
        <v>1.3197689606430699E-2</v>
      </c>
      <c r="CK596" s="40">
        <v>1.5263860560550599E-3</v>
      </c>
      <c r="CL596" s="40">
        <v>-2.5184302636013001E-2</v>
      </c>
      <c r="CM596" s="40">
        <v>-2.0832761221125901E-2</v>
      </c>
      <c r="CN596" s="40">
        <v>-2.0507099207468699E-2</v>
      </c>
      <c r="CO596" s="40">
        <v>1.92353685473363E-2</v>
      </c>
      <c r="CP596" s="40">
        <v>4.9410265069634099E-2</v>
      </c>
      <c r="CQ596" s="40">
        <v>0.34442777542755398</v>
      </c>
      <c r="CR596" s="40">
        <v>0.37937926252152898</v>
      </c>
      <c r="CS596" s="40">
        <v>0.45742498372670298</v>
      </c>
      <c r="CT596" s="40">
        <v>0.36952709447183502</v>
      </c>
      <c r="CU596" s="40">
        <v>7.1405619392236899E-2</v>
      </c>
      <c r="CV596" s="40">
        <v>-0.18840197103880299</v>
      </c>
      <c r="CW596" s="40">
        <v>-8.8898454880698696E-2</v>
      </c>
      <c r="CX596" s="40">
        <v>-5.1978909484934499E-2</v>
      </c>
      <c r="CY596" s="40">
        <v>-2.2746085264157102E-2</v>
      </c>
      <c r="CZ596" s="40">
        <v>1.2562793381403399E-2</v>
      </c>
      <c r="DA596" s="40">
        <v>5.5746106079432103E-2</v>
      </c>
      <c r="DB596" s="40">
        <v>4.3908867614531603E-2</v>
      </c>
      <c r="DC596" s="40">
        <v>3.6384687428610701E-2</v>
      </c>
      <c r="DD596" s="40">
        <v>3.5243063765033701E-2</v>
      </c>
      <c r="DE596" s="40">
        <v>3.7813998917171701E-2</v>
      </c>
      <c r="DF596" s="40">
        <v>4.6403946859656098E-2</v>
      </c>
      <c r="DG596" s="40">
        <v>1.88169608152364E-2</v>
      </c>
      <c r="DH596" s="40">
        <v>2.0742393434130601E-2</v>
      </c>
      <c r="DI596" s="40">
        <v>9.7875223589228896E-3</v>
      </c>
      <c r="DJ596" s="40">
        <v>-1.8122747589439301E-2</v>
      </c>
      <c r="DK596" s="40">
        <v>-1.12726671906763E-2</v>
      </c>
      <c r="DL596" s="40">
        <v>-1.18885821587736E-2</v>
      </c>
      <c r="DM596" s="40">
        <v>2.7765757889925E-2</v>
      </c>
      <c r="DN596" s="40">
        <v>7.1579456182546797E-2</v>
      </c>
      <c r="DO596" s="40">
        <v>0.37237709307349698</v>
      </c>
      <c r="DP596" s="40">
        <v>0.40029157555135497</v>
      </c>
      <c r="DQ596" s="40">
        <v>0.48753474884932402</v>
      </c>
      <c r="DR596" s="40">
        <v>0.402588468963963</v>
      </c>
      <c r="DS596" s="40">
        <v>0.101701082227917</v>
      </c>
      <c r="DT596" s="40">
        <v>-0.16153595804610901</v>
      </c>
      <c r="DU596" s="40">
        <v>-7.0450272437849501E-2</v>
      </c>
      <c r="DV596" s="40">
        <v>-2.7788469098043299E-2</v>
      </c>
      <c r="DW596" s="40">
        <v>6.1431230718985797E-4</v>
      </c>
      <c r="DX596" s="40">
        <v>3.0581996370426599E-2</v>
      </c>
      <c r="DY596" s="40">
        <v>7.2306728702442397E-2</v>
      </c>
      <c r="DZ596" s="40">
        <v>5.91292735981475E-2</v>
      </c>
      <c r="EA596" s="40">
        <v>5.03067948272269E-2</v>
      </c>
      <c r="EB596" s="40">
        <v>4.6868561515374198E-2</v>
      </c>
      <c r="EC596" s="40">
        <v>4.9374288548291199E-2</v>
      </c>
      <c r="ED596" s="40">
        <v>5.6107494352716197E-2</v>
      </c>
      <c r="EE596" s="40">
        <v>2.9275566708738598E-2</v>
      </c>
      <c r="EF596" s="40">
        <v>3.1635747479463898E-2</v>
      </c>
      <c r="EG596" s="40">
        <v>2.1715291111554E-2</v>
      </c>
      <c r="EH596" s="40">
        <v>-7.9269836483133894E-3</v>
      </c>
      <c r="EI596" s="40">
        <v>2.53059021460657E-3</v>
      </c>
      <c r="EJ596" s="40">
        <v>5.5518763010607903E-4</v>
      </c>
      <c r="EK596" s="40">
        <v>4.0082285268003198E-2</v>
      </c>
      <c r="EL596" s="40">
        <v>0.103588247144622</v>
      </c>
      <c r="EM596" s="40">
        <v>0.41273146872505301</v>
      </c>
      <c r="EN596" s="40">
        <v>0.43048563418416302</v>
      </c>
      <c r="EO596" s="40">
        <v>0.53100846752577102</v>
      </c>
      <c r="EP596" s="40">
        <v>0.45032384278285797</v>
      </c>
      <c r="EQ596" s="40">
        <v>0.14544291890872299</v>
      </c>
      <c r="ER596" s="40">
        <v>-0.122745702258805</v>
      </c>
      <c r="ES596" s="40">
        <v>-4.3814027008965001E-2</v>
      </c>
      <c r="ET596" s="40">
        <v>7.1386847922733703E-3</v>
      </c>
      <c r="EU596" s="40">
        <v>3.4343016202781497E-2</v>
      </c>
      <c r="EV596" s="40">
        <v>5.6598863600322798E-2</v>
      </c>
      <c r="EW596" s="40">
        <v>76.868381493235304</v>
      </c>
      <c r="EX596" s="40">
        <v>76.359027893769806</v>
      </c>
      <c r="EY596" s="40">
        <v>73.425171204275898</v>
      </c>
      <c r="EZ596" s="40">
        <v>71.431184232503796</v>
      </c>
      <c r="FA596" s="40">
        <v>69.921830633038297</v>
      </c>
      <c r="FB596" s="40">
        <v>67.511357942208093</v>
      </c>
      <c r="FC596" s="40">
        <v>67.525388341406398</v>
      </c>
      <c r="FD596" s="40">
        <v>67.990646400534501</v>
      </c>
      <c r="FE596" s="40">
        <v>69.545431768832501</v>
      </c>
      <c r="FF596" s="40">
        <v>73.584850509437103</v>
      </c>
      <c r="FG596" s="40">
        <v>79.475947887088694</v>
      </c>
      <c r="FH596" s="40">
        <v>83.9806246868214</v>
      </c>
      <c r="FI596" s="40">
        <v>88.001336228495106</v>
      </c>
      <c r="FJ596" s="40">
        <v>91.979288458326394</v>
      </c>
      <c r="FK596" s="40">
        <v>94.957240688157697</v>
      </c>
      <c r="FL596" s="40">
        <v>97.416485719058002</v>
      </c>
      <c r="FM596" s="40">
        <v>98.397778520126906</v>
      </c>
      <c r="FN596" s="40">
        <v>98.879071321195894</v>
      </c>
      <c r="FO596" s="40">
        <v>97.391765491899093</v>
      </c>
      <c r="FP596" s="40">
        <v>95.346333723066607</v>
      </c>
      <c r="FQ596" s="40">
        <v>91.322949724402903</v>
      </c>
      <c r="FR596" s="40">
        <v>89.228745615500202</v>
      </c>
      <c r="FS596" s="40">
        <v>86.720728244529795</v>
      </c>
      <c r="FT596" s="40">
        <v>83.835643895106102</v>
      </c>
      <c r="FU596" s="40">
        <v>4.7532629725919602E-2</v>
      </c>
      <c r="FV596" s="40">
        <v>0</v>
      </c>
      <c r="FW596" s="40">
        <v>0</v>
      </c>
      <c r="FX596" s="41">
        <v>1</v>
      </c>
      <c r="FY596" s="22"/>
    </row>
    <row r="597" spans="1:181" x14ac:dyDescent="0.2">
      <c r="A597" t="s">
        <v>42</v>
      </c>
      <c r="B597" t="s">
        <v>58</v>
      </c>
      <c r="C597" t="s">
        <v>3</v>
      </c>
      <c r="D597" t="s">
        <v>39</v>
      </c>
      <c r="E597" t="s">
        <v>1</v>
      </c>
      <c r="F597" t="s">
        <v>1</v>
      </c>
      <c r="G597" s="35">
        <v>43721</v>
      </c>
      <c r="H597" s="40">
        <v>6516</v>
      </c>
      <c r="I597" s="40">
        <v>6.4414712263376996</v>
      </c>
      <c r="J597" s="40">
        <v>5.6449203449372201</v>
      </c>
      <c r="K597" s="40">
        <v>5.0467712433790899</v>
      </c>
      <c r="L597" s="40">
        <v>4.5131065497195602</v>
      </c>
      <c r="M597" s="40">
        <v>4.4655698686301104</v>
      </c>
      <c r="N597" s="40">
        <v>4.2846659349268004</v>
      </c>
      <c r="O597" s="40">
        <v>4.30661130394249</v>
      </c>
      <c r="P597" s="40">
        <v>4.4481829712979604</v>
      </c>
      <c r="Q597" s="40">
        <v>4.7375136825458704</v>
      </c>
      <c r="R597" s="40">
        <v>5.2661702104559298</v>
      </c>
      <c r="S597" s="40">
        <v>6.09991746905132</v>
      </c>
      <c r="T597" s="40">
        <v>7.0002318567391697</v>
      </c>
      <c r="U597" s="40">
        <v>8.2636065926547104</v>
      </c>
      <c r="V597" s="40">
        <v>9.8058305724467196</v>
      </c>
      <c r="W597" s="40">
        <v>11.199890806875199</v>
      </c>
      <c r="X597" s="40">
        <v>12.7920030368303</v>
      </c>
      <c r="Y597" s="40">
        <v>14.0699760806861</v>
      </c>
      <c r="Z597" s="40">
        <v>14.8694268707037</v>
      </c>
      <c r="AA597" s="40">
        <v>14.7834539578138</v>
      </c>
      <c r="AB597" s="40">
        <v>14.0256722637778</v>
      </c>
      <c r="AC597" s="40">
        <v>13.3374521142344</v>
      </c>
      <c r="AD597" s="40">
        <v>12.052660003381201</v>
      </c>
      <c r="AE597" s="40">
        <v>10.086016943606401</v>
      </c>
      <c r="AF597" s="40">
        <v>8.0836104997008604</v>
      </c>
      <c r="AG597" s="40">
        <v>-9.5989867662856596E-2</v>
      </c>
      <c r="AH597" s="40">
        <v>-8.7502759690180607E-2</v>
      </c>
      <c r="AI597" s="40">
        <v>-5.8349372119015003E-2</v>
      </c>
      <c r="AJ597" s="40">
        <v>-2.9464036149055899E-2</v>
      </c>
      <c r="AK597" s="40">
        <v>-7.0454395277429402E-2</v>
      </c>
      <c r="AL597" s="40">
        <v>-6.3825605006967295E-2</v>
      </c>
      <c r="AM597" s="40">
        <v>-6.4457739461843397E-2</v>
      </c>
      <c r="AN597" s="40">
        <v>-7.9837791291221399E-2</v>
      </c>
      <c r="AO597" s="40">
        <v>-0.11809448188633299</v>
      </c>
      <c r="AP597" s="40">
        <v>-0.106028158622486</v>
      </c>
      <c r="AQ597" s="40">
        <v>-6.8502994129058303E-2</v>
      </c>
      <c r="AR597" s="40">
        <v>-0.10042160302052799</v>
      </c>
      <c r="AS597" s="40">
        <v>2.0598691285043401E-2</v>
      </c>
      <c r="AT597" s="40">
        <v>2.60194673770817E-2</v>
      </c>
      <c r="AU597" s="40">
        <v>0.71000960575874505</v>
      </c>
      <c r="AV597" s="40">
        <v>0.88152982936220703</v>
      </c>
      <c r="AW597" s="40">
        <v>0.80602122874254201</v>
      </c>
      <c r="AX597" s="40">
        <v>1.00505332027261</v>
      </c>
      <c r="AY597" s="40">
        <v>0.64527414984064402</v>
      </c>
      <c r="AZ597" s="40">
        <v>-0.22873322080926201</v>
      </c>
      <c r="BA597" s="40">
        <v>-0.36809677569305599</v>
      </c>
      <c r="BB597" s="40">
        <v>-0.235352574156619</v>
      </c>
      <c r="BC597" s="40">
        <v>-0.13267690427019899</v>
      </c>
      <c r="BD597" s="40">
        <v>-0.102968533956195</v>
      </c>
      <c r="BE597" s="40">
        <v>-5.1897129596402199E-2</v>
      </c>
      <c r="BF597" s="40">
        <v>-4.2140895099204101E-2</v>
      </c>
      <c r="BG597" s="40">
        <v>-2.5800106144384199E-2</v>
      </c>
      <c r="BH597" s="40">
        <v>6.33955748819041E-3</v>
      </c>
      <c r="BI597" s="40">
        <v>-3.2535999285038801E-2</v>
      </c>
      <c r="BJ597" s="40">
        <v>-2.61574442856808E-2</v>
      </c>
      <c r="BK597" s="40">
        <v>-2.1410659623330799E-2</v>
      </c>
      <c r="BL597" s="40">
        <v>-2.9496507342191999E-2</v>
      </c>
      <c r="BM597" s="40">
        <v>-6.3635635557150794E-2</v>
      </c>
      <c r="BN597" s="40">
        <v>-5.6036757039801897E-2</v>
      </c>
      <c r="BO597" s="40">
        <v>-1.6797596907111401E-2</v>
      </c>
      <c r="BP597" s="40">
        <v>-7.6516389474220306E-2</v>
      </c>
      <c r="BQ597" s="40">
        <v>4.4371657607689602E-2</v>
      </c>
      <c r="BR597" s="40">
        <v>0.101757105037974</v>
      </c>
      <c r="BS597" s="40">
        <v>0.78007753025825</v>
      </c>
      <c r="BT597" s="40">
        <v>0.97768587754727598</v>
      </c>
      <c r="BU597" s="40">
        <v>0.90883153077544399</v>
      </c>
      <c r="BV597" s="40">
        <v>1.0841145575320801</v>
      </c>
      <c r="BW597" s="40">
        <v>0.72925183396111004</v>
      </c>
      <c r="BX597" s="40">
        <v>-0.16746830280806799</v>
      </c>
      <c r="BY597" s="40">
        <v>-0.28637149463015699</v>
      </c>
      <c r="BZ597" s="40">
        <v>-0.17750692578389701</v>
      </c>
      <c r="CA597" s="40">
        <v>-9.1695159299088697E-2</v>
      </c>
      <c r="CB597" s="40">
        <v>-3.8585591298513702E-2</v>
      </c>
      <c r="CC597" s="40">
        <v>-2.1358633529962399E-2</v>
      </c>
      <c r="CD597" s="40">
        <v>-1.07234058679824E-2</v>
      </c>
      <c r="CE597" s="40">
        <v>-3.2565836842083102E-3</v>
      </c>
      <c r="CF597" s="40">
        <v>3.1137017373932901E-2</v>
      </c>
      <c r="CG597" s="40">
        <v>-6.27383373038236E-3</v>
      </c>
      <c r="CH597" s="40">
        <v>-6.8590917506832695E-5</v>
      </c>
      <c r="CI597" s="40">
        <v>8.4036167397936994E-3</v>
      </c>
      <c r="CJ597" s="40">
        <v>5.3697125677611103E-3</v>
      </c>
      <c r="CK597" s="40">
        <v>-2.5917604485910899E-2</v>
      </c>
      <c r="CL597" s="40">
        <v>-2.14128645909436E-2</v>
      </c>
      <c r="CM597" s="40">
        <v>1.9013403700207002E-2</v>
      </c>
      <c r="CN597" s="40">
        <v>-5.9959711393782901E-2</v>
      </c>
      <c r="CO597" s="40">
        <v>6.08367416638795E-2</v>
      </c>
      <c r="CP597" s="40">
        <v>0.15421276216461199</v>
      </c>
      <c r="CQ597" s="40">
        <v>0.82860636132078802</v>
      </c>
      <c r="CR597" s="40">
        <v>1.04428326360297</v>
      </c>
      <c r="CS597" s="40">
        <v>0.98003763277549005</v>
      </c>
      <c r="CT597" s="40">
        <v>1.13887212961611</v>
      </c>
      <c r="CU597" s="40">
        <v>0.78741452216424201</v>
      </c>
      <c r="CV597" s="40">
        <v>-0.12503640722992501</v>
      </c>
      <c r="CW597" s="40">
        <v>-0.22976881392326801</v>
      </c>
      <c r="CX597" s="40">
        <v>-0.137443205934414</v>
      </c>
      <c r="CY597" s="40">
        <v>-6.3311327573559298E-2</v>
      </c>
      <c r="CZ597" s="40">
        <v>6.0058386583679403E-3</v>
      </c>
      <c r="DA597" s="40">
        <v>9.1798625364774202E-3</v>
      </c>
      <c r="DB597" s="40">
        <v>2.0694083363239399E-2</v>
      </c>
      <c r="DC597" s="40">
        <v>1.9286938775967599E-2</v>
      </c>
      <c r="DD597" s="40">
        <v>5.5934477259675403E-2</v>
      </c>
      <c r="DE597" s="40">
        <v>1.9988331824274098E-2</v>
      </c>
      <c r="DF597" s="40">
        <v>2.60202624506671E-2</v>
      </c>
      <c r="DG597" s="40">
        <v>3.8217893102918302E-2</v>
      </c>
      <c r="DH597" s="40">
        <v>4.0235932477714301E-2</v>
      </c>
      <c r="DI597" s="40">
        <v>1.1800426585328899E-2</v>
      </c>
      <c r="DJ597" s="40">
        <v>1.32110278579148E-2</v>
      </c>
      <c r="DK597" s="40">
        <v>5.4824404307525401E-2</v>
      </c>
      <c r="DL597" s="40">
        <v>-4.3403033313345503E-2</v>
      </c>
      <c r="DM597" s="40">
        <v>7.7301825720069398E-2</v>
      </c>
      <c r="DN597" s="40">
        <v>0.20666841929124999</v>
      </c>
      <c r="DO597" s="40">
        <v>0.87713519238332605</v>
      </c>
      <c r="DP597" s="40">
        <v>1.1108806496586601</v>
      </c>
      <c r="DQ597" s="40">
        <v>1.0512437347755399</v>
      </c>
      <c r="DR597" s="40">
        <v>1.19362970170014</v>
      </c>
      <c r="DS597" s="40">
        <v>0.84557721036737499</v>
      </c>
      <c r="DT597" s="40">
        <v>-8.2604511651782106E-2</v>
      </c>
      <c r="DU597" s="40">
        <v>-0.173166133216379</v>
      </c>
      <c r="DV597" s="40">
        <v>-9.7379486084931799E-2</v>
      </c>
      <c r="DW597" s="40">
        <v>-3.4927495848029802E-2</v>
      </c>
      <c r="DX597" s="40">
        <v>5.0597268615249602E-2</v>
      </c>
      <c r="DY597" s="40">
        <v>5.3272600602931902E-2</v>
      </c>
      <c r="DZ597" s="40">
        <v>6.6055947954215904E-2</v>
      </c>
      <c r="EA597" s="40">
        <v>5.18362047505984E-2</v>
      </c>
      <c r="EB597" s="40">
        <v>9.1738070896921695E-2</v>
      </c>
      <c r="EC597" s="40">
        <v>5.7906727816664699E-2</v>
      </c>
      <c r="ED597" s="40">
        <v>6.3688423171953695E-2</v>
      </c>
      <c r="EE597" s="40">
        <v>8.1264972941430799E-2</v>
      </c>
      <c r="EF597" s="40">
        <v>9.0577216426743601E-2</v>
      </c>
      <c r="EG597" s="40">
        <v>6.6259272914510697E-2</v>
      </c>
      <c r="EH597" s="40">
        <v>6.3202429440598507E-2</v>
      </c>
      <c r="EI597" s="40">
        <v>0.106529801529472</v>
      </c>
      <c r="EJ597" s="40">
        <v>-1.9497819767037301E-2</v>
      </c>
      <c r="EK597" s="40">
        <v>0.10107479204271599</v>
      </c>
      <c r="EL597" s="40">
        <v>0.28240605695214199</v>
      </c>
      <c r="EM597" s="40">
        <v>0.94720311688283099</v>
      </c>
      <c r="EN597" s="40">
        <v>1.2070366978437299</v>
      </c>
      <c r="EO597" s="40">
        <v>1.15405403680844</v>
      </c>
      <c r="EP597" s="40">
        <v>1.2726909389596099</v>
      </c>
      <c r="EQ597" s="40">
        <v>0.92955489448784001</v>
      </c>
      <c r="ER597" s="40">
        <v>-2.13395936505885E-2</v>
      </c>
      <c r="ES597" s="40">
        <v>-9.1440852153480301E-2</v>
      </c>
      <c r="ET597" s="40">
        <v>-3.9533837712209502E-2</v>
      </c>
      <c r="EU597" s="40">
        <v>6.0542491230804203E-3</v>
      </c>
      <c r="EV597" s="40">
        <v>0.114980211272931</v>
      </c>
      <c r="EW597" s="40">
        <v>77.5</v>
      </c>
      <c r="EX597" s="40">
        <v>76</v>
      </c>
      <c r="EY597" s="40">
        <v>75</v>
      </c>
      <c r="EZ597" s="40">
        <v>72.5</v>
      </c>
      <c r="FA597" s="40">
        <v>73</v>
      </c>
      <c r="FB597" s="40">
        <v>71.5</v>
      </c>
      <c r="FC597" s="40">
        <v>69</v>
      </c>
      <c r="FD597" s="40">
        <v>68</v>
      </c>
      <c r="FE597" s="40">
        <v>70</v>
      </c>
      <c r="FF597" s="40">
        <v>75.5</v>
      </c>
      <c r="FG597" s="40">
        <v>81</v>
      </c>
      <c r="FH597" s="40">
        <v>86</v>
      </c>
      <c r="FI597" s="40">
        <v>89.5</v>
      </c>
      <c r="FJ597" s="40">
        <v>92.5</v>
      </c>
      <c r="FK597" s="40">
        <v>94.5</v>
      </c>
      <c r="FL597" s="40">
        <v>96.5</v>
      </c>
      <c r="FM597" s="40">
        <v>97</v>
      </c>
      <c r="FN597" s="40">
        <v>97</v>
      </c>
      <c r="FO597" s="40">
        <v>96.5</v>
      </c>
      <c r="FP597" s="40">
        <v>94</v>
      </c>
      <c r="FQ597" s="40">
        <v>90.5</v>
      </c>
      <c r="FR597" s="40">
        <v>86.5</v>
      </c>
      <c r="FS597" s="40">
        <v>83.5</v>
      </c>
      <c r="FT597" s="40">
        <v>79.5</v>
      </c>
      <c r="FU597" s="40">
        <v>1.7515547414195001E-2</v>
      </c>
      <c r="FV597" s="40">
        <v>0</v>
      </c>
      <c r="FW597" s="40">
        <v>0</v>
      </c>
      <c r="FX597" s="41">
        <v>1</v>
      </c>
      <c r="FY597" s="22"/>
    </row>
    <row r="598" spans="1:181" x14ac:dyDescent="0.2">
      <c r="A598" t="s">
        <v>42</v>
      </c>
      <c r="B598" t="s">
        <v>58</v>
      </c>
      <c r="C598" t="s">
        <v>3</v>
      </c>
      <c r="D598" t="s">
        <v>39</v>
      </c>
      <c r="E598" t="s">
        <v>1</v>
      </c>
      <c r="F598" t="s">
        <v>77</v>
      </c>
      <c r="G598" s="35">
        <v>43721</v>
      </c>
      <c r="H598" s="40">
        <v>5825</v>
      </c>
      <c r="I598" s="40">
        <v>5.7805756176521301</v>
      </c>
      <c r="J598" s="40">
        <v>5.0690398407859396</v>
      </c>
      <c r="K598" s="40">
        <v>4.5364013059566499</v>
      </c>
      <c r="L598" s="40">
        <v>4.06165733598126</v>
      </c>
      <c r="M598" s="40">
        <v>4.0125637022827298</v>
      </c>
      <c r="N598" s="40">
        <v>3.84349536277155</v>
      </c>
      <c r="O598" s="40">
        <v>3.8551616117207099</v>
      </c>
      <c r="P598" s="40">
        <v>3.99698792753829</v>
      </c>
      <c r="Q598" s="40">
        <v>4.2539072143887999</v>
      </c>
      <c r="R598" s="40">
        <v>4.7242475549210399</v>
      </c>
      <c r="S598" s="40">
        <v>5.4831636298955697</v>
      </c>
      <c r="T598" s="40">
        <v>6.2838448681797097</v>
      </c>
      <c r="U598" s="40">
        <v>7.41088392629326</v>
      </c>
      <c r="V598" s="40">
        <v>8.7775711747303404</v>
      </c>
      <c r="W598" s="40">
        <v>10.0257692660985</v>
      </c>
      <c r="X598" s="40">
        <v>11.4382202814178</v>
      </c>
      <c r="Y598" s="40">
        <v>12.574233695266599</v>
      </c>
      <c r="Z598" s="40">
        <v>13.2677843016212</v>
      </c>
      <c r="AA598" s="40">
        <v>13.1838870483063</v>
      </c>
      <c r="AB598" s="40">
        <v>12.4876314828911</v>
      </c>
      <c r="AC598" s="40">
        <v>11.876595344516399</v>
      </c>
      <c r="AD598" s="40">
        <v>10.746357108019501</v>
      </c>
      <c r="AE598" s="40">
        <v>9.0221656873852094</v>
      </c>
      <c r="AF598" s="40">
        <v>7.2583303982311502</v>
      </c>
      <c r="AG598" s="40">
        <v>-7.1581294421622393E-2</v>
      </c>
      <c r="AH598" s="40">
        <v>-7.2008989505476503E-2</v>
      </c>
      <c r="AI598" s="40">
        <v>-5.7444281393429698E-2</v>
      </c>
      <c r="AJ598" s="40">
        <v>-3.58395483397837E-2</v>
      </c>
      <c r="AK598" s="40">
        <v>-6.2489079590081598E-2</v>
      </c>
      <c r="AL598" s="40">
        <v>-5.8421085769791901E-2</v>
      </c>
      <c r="AM598" s="40">
        <v>-5.0411312997102699E-2</v>
      </c>
      <c r="AN598" s="40">
        <v>-5.3432137109553197E-2</v>
      </c>
      <c r="AO598" s="40">
        <v>-9.1720411929654994E-2</v>
      </c>
      <c r="AP598" s="40">
        <v>-9.5467014446633205E-2</v>
      </c>
      <c r="AQ598" s="40">
        <v>-7.9952294084313105E-2</v>
      </c>
      <c r="AR598" s="40">
        <v>-8.8602764785999599E-2</v>
      </c>
      <c r="AS598" s="40">
        <v>2.9347160701395401E-2</v>
      </c>
      <c r="AT598" s="40">
        <v>2.6018263697179501E-2</v>
      </c>
      <c r="AU598" s="40">
        <v>0.50759605980660205</v>
      </c>
      <c r="AV598" s="40">
        <v>0.64967278385023097</v>
      </c>
      <c r="AW598" s="40">
        <v>0.55454689585540895</v>
      </c>
      <c r="AX598" s="40">
        <v>0.75021066359483002</v>
      </c>
      <c r="AY598" s="40">
        <v>0.615614453516794</v>
      </c>
      <c r="AZ598" s="40">
        <v>-1.8577302751341399E-2</v>
      </c>
      <c r="BA598" s="40">
        <v>-0.20931901643230399</v>
      </c>
      <c r="BB598" s="40">
        <v>-0.18380576196656001</v>
      </c>
      <c r="BC598" s="40">
        <v>-0.128787763034696</v>
      </c>
      <c r="BD598" s="40">
        <v>-9.6113481891526895E-2</v>
      </c>
      <c r="BE598" s="40">
        <v>-3.3120162564516102E-2</v>
      </c>
      <c r="BF598" s="40">
        <v>-3.4648396014984102E-2</v>
      </c>
      <c r="BG598" s="40">
        <v>-3.0563257595179999E-2</v>
      </c>
      <c r="BH598" s="40">
        <v>-1.42785964457364E-3</v>
      </c>
      <c r="BI598" s="40">
        <v>-3.2297601627214102E-2</v>
      </c>
      <c r="BJ598" s="40">
        <v>-2.7031326930916501E-2</v>
      </c>
      <c r="BK598" s="40">
        <v>-1.3560682679244099E-2</v>
      </c>
      <c r="BL598" s="40">
        <v>-9.8033345076702794E-3</v>
      </c>
      <c r="BM598" s="40">
        <v>-4.3372197747230903E-2</v>
      </c>
      <c r="BN598" s="40">
        <v>-5.0106544211154097E-2</v>
      </c>
      <c r="BO598" s="40">
        <v>-2.9143768156427299E-2</v>
      </c>
      <c r="BP598" s="40">
        <v>-7.0734479375679102E-2</v>
      </c>
      <c r="BQ598" s="40">
        <v>4.7154374354499901E-2</v>
      </c>
      <c r="BR598" s="40">
        <v>8.7398923139332105E-2</v>
      </c>
      <c r="BS598" s="40">
        <v>0.55644075152262795</v>
      </c>
      <c r="BT598" s="40">
        <v>0.72761461779023495</v>
      </c>
      <c r="BU598" s="40">
        <v>0.63565189363321495</v>
      </c>
      <c r="BV598" s="40">
        <v>0.81766222444663705</v>
      </c>
      <c r="BW598" s="40">
        <v>0.68326595897712294</v>
      </c>
      <c r="BX598" s="40">
        <v>3.3973622745469299E-2</v>
      </c>
      <c r="BY598" s="40">
        <v>-0.13840652655583399</v>
      </c>
      <c r="BZ598" s="40">
        <v>-0.12727457776155299</v>
      </c>
      <c r="CA598" s="40">
        <v>-8.6916196482183697E-2</v>
      </c>
      <c r="CB598" s="40">
        <v>-3.2337255433260201E-2</v>
      </c>
      <c r="CC598" s="40">
        <v>-6.48209980327763E-3</v>
      </c>
      <c r="CD598" s="40">
        <v>-8.7725627739252705E-3</v>
      </c>
      <c r="CE598" s="40">
        <v>-1.1945542399369499E-2</v>
      </c>
      <c r="CF598" s="40">
        <v>2.2405571118432902E-2</v>
      </c>
      <c r="CG598" s="40">
        <v>-1.1387075961526501E-2</v>
      </c>
      <c r="CH598" s="40">
        <v>-5.29087558079304E-3</v>
      </c>
      <c r="CI598" s="40">
        <v>1.1961951621933999E-2</v>
      </c>
      <c r="CJ598" s="40">
        <v>2.041384126928E-2</v>
      </c>
      <c r="CK598" s="40">
        <v>-9.8863718861998302E-3</v>
      </c>
      <c r="CL598" s="40">
        <v>-1.86900207063023E-2</v>
      </c>
      <c r="CM598" s="40">
        <v>6.0460621247365896E-3</v>
      </c>
      <c r="CN598" s="40">
        <v>-5.8358959332113498E-2</v>
      </c>
      <c r="CO598" s="40">
        <v>5.94875962850588E-2</v>
      </c>
      <c r="CP598" s="40">
        <v>0.129910980886904</v>
      </c>
      <c r="CQ598" s="40">
        <v>0.59027043621102704</v>
      </c>
      <c r="CR598" s="40">
        <v>0.78159689454520798</v>
      </c>
      <c r="CS598" s="40">
        <v>0.69182496802640003</v>
      </c>
      <c r="CT598" s="40">
        <v>0.86437897001693098</v>
      </c>
      <c r="CU598" s="40">
        <v>0.73012118557419403</v>
      </c>
      <c r="CV598" s="40">
        <v>7.0370233660251094E-2</v>
      </c>
      <c r="CW598" s="40">
        <v>-8.9292752085984098E-2</v>
      </c>
      <c r="CX598" s="40">
        <v>-8.8121251790417701E-2</v>
      </c>
      <c r="CY598" s="40">
        <v>-5.7916077040011803E-2</v>
      </c>
      <c r="CZ598" s="40">
        <v>1.1833964732127901E-2</v>
      </c>
      <c r="DA598" s="40">
        <v>2.0155962957960901E-2</v>
      </c>
      <c r="DB598" s="40">
        <v>1.7103270467133499E-2</v>
      </c>
      <c r="DC598" s="40">
        <v>6.6721727964409996E-3</v>
      </c>
      <c r="DD598" s="40">
        <v>4.6239001881439402E-2</v>
      </c>
      <c r="DE598" s="40">
        <v>9.5234497041610001E-3</v>
      </c>
      <c r="DF598" s="40">
        <v>1.6449575769330399E-2</v>
      </c>
      <c r="DG598" s="40">
        <v>3.7484585923111997E-2</v>
      </c>
      <c r="DH598" s="40">
        <v>5.0631017046230201E-2</v>
      </c>
      <c r="DI598" s="40">
        <v>2.3599453974831201E-2</v>
      </c>
      <c r="DJ598" s="40">
        <v>1.27265027985496E-2</v>
      </c>
      <c r="DK598" s="40">
        <v>4.1235892405900497E-2</v>
      </c>
      <c r="DL598" s="40">
        <v>-4.5983439288547902E-2</v>
      </c>
      <c r="DM598" s="40">
        <v>7.1820818215617699E-2</v>
      </c>
      <c r="DN598" s="40">
        <v>0.172423038634475</v>
      </c>
      <c r="DO598" s="40">
        <v>0.62410012089942701</v>
      </c>
      <c r="DP598" s="40">
        <v>0.835579171300182</v>
      </c>
      <c r="DQ598" s="40">
        <v>0.74799804241958601</v>
      </c>
      <c r="DR598" s="40">
        <v>0.91109571558722502</v>
      </c>
      <c r="DS598" s="40">
        <v>0.77697641217126501</v>
      </c>
      <c r="DT598" s="40">
        <v>0.10676684457503299</v>
      </c>
      <c r="DU598" s="40">
        <v>-4.0178977616133801E-2</v>
      </c>
      <c r="DV598" s="40">
        <v>-4.8967925819282297E-2</v>
      </c>
      <c r="DW598" s="40">
        <v>-2.8915957597839902E-2</v>
      </c>
      <c r="DX598" s="40">
        <v>5.6005184897516103E-2</v>
      </c>
      <c r="DY598" s="40">
        <v>5.8617094815067203E-2</v>
      </c>
      <c r="DZ598" s="40">
        <v>5.4463863957626001E-2</v>
      </c>
      <c r="EA598" s="40">
        <v>3.3553196594690603E-2</v>
      </c>
      <c r="EB598" s="40">
        <v>8.0650690576649503E-2</v>
      </c>
      <c r="EC598" s="40">
        <v>3.9714927667028499E-2</v>
      </c>
      <c r="ED598" s="40">
        <v>4.7839334608205802E-2</v>
      </c>
      <c r="EE598" s="40">
        <v>7.43352162409706E-2</v>
      </c>
      <c r="EF598" s="40">
        <v>9.42598196481131E-2</v>
      </c>
      <c r="EG598" s="40">
        <v>7.1947668157255396E-2</v>
      </c>
      <c r="EH598" s="40">
        <v>5.8086973034028697E-2</v>
      </c>
      <c r="EI598" s="40">
        <v>9.2044418333786293E-2</v>
      </c>
      <c r="EJ598" s="40">
        <v>-2.8115153878227401E-2</v>
      </c>
      <c r="EK598" s="40">
        <v>8.9628031868722202E-2</v>
      </c>
      <c r="EL598" s="40">
        <v>0.23380369807662801</v>
      </c>
      <c r="EM598" s="40">
        <v>0.67294481261545303</v>
      </c>
      <c r="EN598" s="40">
        <v>0.91352100524018598</v>
      </c>
      <c r="EO598" s="40">
        <v>0.829103040197392</v>
      </c>
      <c r="EP598" s="40">
        <v>0.97854727643903205</v>
      </c>
      <c r="EQ598" s="40">
        <v>0.84462791763159495</v>
      </c>
      <c r="ER598" s="40">
        <v>0.159317770071843</v>
      </c>
      <c r="ES598" s="40">
        <v>3.0733512260336E-2</v>
      </c>
      <c r="ET598" s="40">
        <v>7.5632583857244201E-3</v>
      </c>
      <c r="EU598" s="40">
        <v>1.2955608954672701E-2</v>
      </c>
      <c r="EV598" s="40">
        <v>0.119781411355783</v>
      </c>
      <c r="EW598" s="40">
        <v>77.5</v>
      </c>
      <c r="EX598" s="40">
        <v>76</v>
      </c>
      <c r="EY598" s="40">
        <v>75</v>
      </c>
      <c r="EZ598" s="40">
        <v>72.5</v>
      </c>
      <c r="FA598" s="40">
        <v>73</v>
      </c>
      <c r="FB598" s="40">
        <v>71.5</v>
      </c>
      <c r="FC598" s="40">
        <v>69</v>
      </c>
      <c r="FD598" s="40">
        <v>68</v>
      </c>
      <c r="FE598" s="40">
        <v>70</v>
      </c>
      <c r="FF598" s="40">
        <v>75.5</v>
      </c>
      <c r="FG598" s="40">
        <v>81</v>
      </c>
      <c r="FH598" s="40">
        <v>86</v>
      </c>
      <c r="FI598" s="40">
        <v>89.5</v>
      </c>
      <c r="FJ598" s="40">
        <v>92.5</v>
      </c>
      <c r="FK598" s="40">
        <v>94.5</v>
      </c>
      <c r="FL598" s="40">
        <v>96.5</v>
      </c>
      <c r="FM598" s="40">
        <v>97</v>
      </c>
      <c r="FN598" s="40">
        <v>97</v>
      </c>
      <c r="FO598" s="40">
        <v>96.5</v>
      </c>
      <c r="FP598" s="40">
        <v>94</v>
      </c>
      <c r="FQ598" s="40">
        <v>90.5</v>
      </c>
      <c r="FR598" s="40">
        <v>86.5</v>
      </c>
      <c r="FS598" s="40">
        <v>83.5</v>
      </c>
      <c r="FT598" s="40">
        <v>79.5</v>
      </c>
      <c r="FU598" s="40">
        <v>1.5553882188264E-2</v>
      </c>
      <c r="FV598" s="40">
        <v>0</v>
      </c>
      <c r="FW598" s="40">
        <v>0</v>
      </c>
      <c r="FX598" s="41">
        <v>1</v>
      </c>
      <c r="FY598" s="22"/>
    </row>
    <row r="599" spans="1:181" x14ac:dyDescent="0.2">
      <c r="A599" t="s">
        <v>42</v>
      </c>
      <c r="B599" t="s">
        <v>58</v>
      </c>
      <c r="C599" t="s">
        <v>3</v>
      </c>
      <c r="D599" t="s">
        <v>39</v>
      </c>
      <c r="E599" t="s">
        <v>1</v>
      </c>
      <c r="F599" t="s">
        <v>78</v>
      </c>
      <c r="G599" s="35">
        <v>43721</v>
      </c>
      <c r="H599" s="40">
        <v>691</v>
      </c>
      <c r="I599" s="40">
        <v>0.66701491314433003</v>
      </c>
      <c r="J599" s="40">
        <v>0.582990095933129</v>
      </c>
      <c r="K599" s="40">
        <v>0.51702038580226595</v>
      </c>
      <c r="L599" s="40">
        <v>0.45604325125044398</v>
      </c>
      <c r="M599" s="40">
        <v>0.46100712370572799</v>
      </c>
      <c r="N599" s="40">
        <v>0.44798567458947403</v>
      </c>
      <c r="O599" s="40">
        <v>0.45573506661513002</v>
      </c>
      <c r="P599" s="40">
        <v>0.45151634645045602</v>
      </c>
      <c r="Q599" s="40">
        <v>0.48339293893723501</v>
      </c>
      <c r="R599" s="40">
        <v>0.54398731188856897</v>
      </c>
      <c r="S599" s="40">
        <v>0.61924896367837801</v>
      </c>
      <c r="T599" s="40">
        <v>0.716323287366183</v>
      </c>
      <c r="U599" s="40">
        <v>0.85124939338038796</v>
      </c>
      <c r="V599" s="40">
        <v>1.03087087843782</v>
      </c>
      <c r="W599" s="40">
        <v>1.1805686319461099</v>
      </c>
      <c r="X599" s="40">
        <v>1.3624561926319001</v>
      </c>
      <c r="Y599" s="40">
        <v>1.50440678339907</v>
      </c>
      <c r="Z599" s="40">
        <v>1.6117328361276</v>
      </c>
      <c r="AA599" s="40">
        <v>1.6102273086507499</v>
      </c>
      <c r="AB599" s="40">
        <v>1.5485573512076001</v>
      </c>
      <c r="AC599" s="40">
        <v>1.4693830141172499</v>
      </c>
      <c r="AD599" s="40">
        <v>1.30995924458093</v>
      </c>
      <c r="AE599" s="40">
        <v>1.06185954003909</v>
      </c>
      <c r="AF599" s="40">
        <v>0.81707622589841999</v>
      </c>
      <c r="AG599" s="40">
        <v>-4.3508399562231903E-2</v>
      </c>
      <c r="AH599" s="40">
        <v>-2.04918558859781E-2</v>
      </c>
      <c r="AI599" s="40">
        <v>-9.9257734961102403E-3</v>
      </c>
      <c r="AJ599" s="40">
        <v>-9.0733434055853494E-3</v>
      </c>
      <c r="AK599" s="40">
        <v>-1.4294605493822599E-2</v>
      </c>
      <c r="AL599" s="40">
        <v>-9.1778092948220508E-3</v>
      </c>
      <c r="AM599" s="40">
        <v>-2.0716186955740502E-2</v>
      </c>
      <c r="AN599" s="40">
        <v>-3.30690050332016E-2</v>
      </c>
      <c r="AO599" s="40">
        <v>-3.7137974683307103E-2</v>
      </c>
      <c r="AP599" s="40">
        <v>-1.7391359145981101E-2</v>
      </c>
      <c r="AQ599" s="40">
        <v>-8.6401090324609295E-4</v>
      </c>
      <c r="AR599" s="40">
        <v>-1.30064657171626E-2</v>
      </c>
      <c r="AS599" s="40">
        <v>-1.2526874657663599E-2</v>
      </c>
      <c r="AT599" s="40">
        <v>-2.0325799186703599E-2</v>
      </c>
      <c r="AU599" s="40">
        <v>0.19339800541440799</v>
      </c>
      <c r="AV599" s="40">
        <v>0.212853656354698</v>
      </c>
      <c r="AW599" s="40">
        <v>0.24523476726613799</v>
      </c>
      <c r="AX599" s="40">
        <v>0.23810068521903999</v>
      </c>
      <c r="AY599" s="40">
        <v>3.2323334866142901E-3</v>
      </c>
      <c r="AZ599" s="40">
        <v>-0.24283751900998099</v>
      </c>
      <c r="BA599" s="40">
        <v>-0.190418035423712</v>
      </c>
      <c r="BB599" s="40">
        <v>-8.0729000081600596E-2</v>
      </c>
      <c r="BC599" s="40">
        <v>-2.8607733555775401E-2</v>
      </c>
      <c r="BD599" s="40">
        <v>-2.9193724630724401E-2</v>
      </c>
      <c r="BE599" s="40">
        <v>-2.7928257601675902E-2</v>
      </c>
      <c r="BF599" s="40">
        <v>-9.6141354781304807E-3</v>
      </c>
      <c r="BG599" s="40">
        <v>9.3035797982203897E-4</v>
      </c>
      <c r="BH599" s="40">
        <v>9.8545509115102389E-4</v>
      </c>
      <c r="BI599" s="40">
        <v>-1.9799650626240498E-3</v>
      </c>
      <c r="BJ599" s="40">
        <v>-7.7235794132205106E-5</v>
      </c>
      <c r="BK599" s="40">
        <v>-1.0730897355756599E-2</v>
      </c>
      <c r="BL599" s="40">
        <v>-2.3245068947929201E-2</v>
      </c>
      <c r="BM599" s="40">
        <v>-2.4852053570739101E-2</v>
      </c>
      <c r="BN599" s="40">
        <v>-8.1920079548581E-3</v>
      </c>
      <c r="BO599" s="40">
        <v>8.5647990615384598E-3</v>
      </c>
      <c r="BP599" s="40">
        <v>-5.60618177969121E-3</v>
      </c>
      <c r="BQ599" s="40">
        <v>-5.0365680153386999E-3</v>
      </c>
      <c r="BR599" s="40">
        <v>6.2279173302850497E-3</v>
      </c>
      <c r="BS599" s="40">
        <v>0.22356871896469599</v>
      </c>
      <c r="BT599" s="40">
        <v>0.24504032697620901</v>
      </c>
      <c r="BU599" s="40">
        <v>0.27534983814076802</v>
      </c>
      <c r="BV599" s="40">
        <v>0.26356040646962398</v>
      </c>
      <c r="BW599" s="40">
        <v>3.3737910250489798E-2</v>
      </c>
      <c r="BX599" s="40">
        <v>-0.218610621456721</v>
      </c>
      <c r="BY599" s="40">
        <v>-0.163397408508972</v>
      </c>
      <c r="BZ599" s="40">
        <v>-6.26189643900813E-2</v>
      </c>
      <c r="CA599" s="40">
        <v>-1.4678897150795501E-2</v>
      </c>
      <c r="CB599" s="40">
        <v>-1.65723475541114E-2</v>
      </c>
      <c r="CC599" s="40">
        <v>-1.7137498741114299E-2</v>
      </c>
      <c r="CD599" s="40">
        <v>-2.0802594601289398E-3</v>
      </c>
      <c r="CE599" s="40">
        <v>8.4492815693447704E-3</v>
      </c>
      <c r="CF599" s="40">
        <v>7.9521482881742302E-3</v>
      </c>
      <c r="CG599" s="40">
        <v>6.5491173863040002E-3</v>
      </c>
      <c r="CH599" s="40">
        <v>6.2257936896412697E-3</v>
      </c>
      <c r="CI599" s="40">
        <v>-3.8151161966962798E-3</v>
      </c>
      <c r="CJ599" s="40">
        <v>-1.6441040741631701E-2</v>
      </c>
      <c r="CK599" s="40">
        <v>-1.6342862034407799E-2</v>
      </c>
      <c r="CL599" s="40">
        <v>-1.8205653435941699E-3</v>
      </c>
      <c r="CM599" s="40">
        <v>1.5095164120447001E-2</v>
      </c>
      <c r="CN599" s="40">
        <v>-4.8076766786169401E-4</v>
      </c>
      <c r="CO599" s="40">
        <v>1.5119554763886201E-4</v>
      </c>
      <c r="CP599" s="40">
        <v>2.4618940500160599E-2</v>
      </c>
      <c r="CQ599" s="40">
        <v>0.244464863261485</v>
      </c>
      <c r="CR599" s="40">
        <v>0.267332716999377</v>
      </c>
      <c r="CS599" s="40">
        <v>0.296207444489899</v>
      </c>
      <c r="CT599" s="40">
        <v>0.28119373185059299</v>
      </c>
      <c r="CU599" s="40">
        <v>5.4865979788925698E-2</v>
      </c>
      <c r="CV599" s="40">
        <v>-0.201831146013006</v>
      </c>
      <c r="CW599" s="40">
        <v>-0.14468300461994901</v>
      </c>
      <c r="CX599" s="40">
        <v>-5.0076008838193999E-2</v>
      </c>
      <c r="CY599" s="40">
        <v>-5.0318274877032502E-3</v>
      </c>
      <c r="CZ599" s="40">
        <v>-7.8308202389719295E-3</v>
      </c>
      <c r="DA599" s="40">
        <v>-6.3467398805527797E-3</v>
      </c>
      <c r="DB599" s="40">
        <v>5.4536165578726098E-3</v>
      </c>
      <c r="DC599" s="40">
        <v>1.5968205158867502E-2</v>
      </c>
      <c r="DD599" s="40">
        <v>1.49188414851974E-2</v>
      </c>
      <c r="DE599" s="40">
        <v>1.5078199835232099E-2</v>
      </c>
      <c r="DF599" s="40">
        <v>1.2528823173414701E-2</v>
      </c>
      <c r="DG599" s="40">
        <v>3.1006649623640799E-3</v>
      </c>
      <c r="DH599" s="40">
        <v>-9.6370125353341593E-3</v>
      </c>
      <c r="DI599" s="40">
        <v>-7.83367049807643E-3</v>
      </c>
      <c r="DJ599" s="40">
        <v>4.5508772676697597E-3</v>
      </c>
      <c r="DK599" s="40">
        <v>2.1625529179355601E-2</v>
      </c>
      <c r="DL599" s="40">
        <v>4.6446464439678301E-3</v>
      </c>
      <c r="DM599" s="40">
        <v>5.33895911061643E-3</v>
      </c>
      <c r="DN599" s="40">
        <v>4.3009963670036101E-2</v>
      </c>
      <c r="DO599" s="40">
        <v>0.26536100755827402</v>
      </c>
      <c r="DP599" s="40">
        <v>0.28962510702254501</v>
      </c>
      <c r="DQ599" s="40">
        <v>0.31706505083903003</v>
      </c>
      <c r="DR599" s="40">
        <v>0.298827057231561</v>
      </c>
      <c r="DS599" s="40">
        <v>7.5994049327361701E-2</v>
      </c>
      <c r="DT599" s="40">
        <v>-0.18505167056929001</v>
      </c>
      <c r="DU599" s="40">
        <v>-0.125968600730926</v>
      </c>
      <c r="DV599" s="40">
        <v>-3.7533053286306801E-2</v>
      </c>
      <c r="DW599" s="40">
        <v>4.6152421753889701E-3</v>
      </c>
      <c r="DX599" s="40">
        <v>9.1070707616753199E-4</v>
      </c>
      <c r="DY599" s="40">
        <v>9.2334020800032106E-3</v>
      </c>
      <c r="DZ599" s="40">
        <v>1.63313369657202E-2</v>
      </c>
      <c r="EA599" s="40">
        <v>2.68243366347998E-2</v>
      </c>
      <c r="EB599" s="40">
        <v>2.4977639981933801E-2</v>
      </c>
      <c r="EC599" s="40">
        <v>2.7392840266430601E-2</v>
      </c>
      <c r="ED599" s="40">
        <v>2.1629396674104601E-2</v>
      </c>
      <c r="EE599" s="40">
        <v>1.3085954562347899E-2</v>
      </c>
      <c r="EF599" s="40">
        <v>1.86923549938159E-4</v>
      </c>
      <c r="EG599" s="40">
        <v>4.4522506144915996E-3</v>
      </c>
      <c r="EH599" s="40">
        <v>1.37502284587927E-2</v>
      </c>
      <c r="EI599" s="40">
        <v>3.1054339144140099E-2</v>
      </c>
      <c r="EJ599" s="40">
        <v>1.20449303814392E-2</v>
      </c>
      <c r="EK599" s="40">
        <v>1.2829265752941301E-2</v>
      </c>
      <c r="EL599" s="40">
        <v>6.9563680187024801E-2</v>
      </c>
      <c r="EM599" s="40">
        <v>0.29553172110856202</v>
      </c>
      <c r="EN599" s="40">
        <v>0.321811777644055</v>
      </c>
      <c r="EO599" s="40">
        <v>0.34718012171365997</v>
      </c>
      <c r="EP599" s="40">
        <v>0.32428677848214499</v>
      </c>
      <c r="EQ599" s="40">
        <v>0.106499626091237</v>
      </c>
      <c r="ER599" s="40">
        <v>-0.16082477301603099</v>
      </c>
      <c r="ES599" s="40">
        <v>-9.8947973816186294E-2</v>
      </c>
      <c r="ET599" s="40">
        <v>-1.9423017594787501E-2</v>
      </c>
      <c r="EU599" s="40">
        <v>1.8544078580368901E-2</v>
      </c>
      <c r="EV599" s="40">
        <v>1.35320841527806E-2</v>
      </c>
      <c r="EW599" s="40">
        <v>77.5</v>
      </c>
      <c r="EX599" s="40">
        <v>76</v>
      </c>
      <c r="EY599" s="40">
        <v>75</v>
      </c>
      <c r="EZ599" s="40">
        <v>72.5</v>
      </c>
      <c r="FA599" s="40">
        <v>73</v>
      </c>
      <c r="FB599" s="40">
        <v>71.5</v>
      </c>
      <c r="FC599" s="40">
        <v>69</v>
      </c>
      <c r="FD599" s="40">
        <v>68</v>
      </c>
      <c r="FE599" s="40">
        <v>70</v>
      </c>
      <c r="FF599" s="40">
        <v>75.5</v>
      </c>
      <c r="FG599" s="40">
        <v>81</v>
      </c>
      <c r="FH599" s="40">
        <v>86</v>
      </c>
      <c r="FI599" s="40">
        <v>89.5</v>
      </c>
      <c r="FJ599" s="40">
        <v>92.5</v>
      </c>
      <c r="FK599" s="40">
        <v>94.5</v>
      </c>
      <c r="FL599" s="40">
        <v>96.5</v>
      </c>
      <c r="FM599" s="40">
        <v>97</v>
      </c>
      <c r="FN599" s="40">
        <v>97</v>
      </c>
      <c r="FO599" s="40">
        <v>96.5</v>
      </c>
      <c r="FP599" s="40">
        <v>94</v>
      </c>
      <c r="FQ599" s="40">
        <v>90.5</v>
      </c>
      <c r="FR599" s="40">
        <v>86.5</v>
      </c>
      <c r="FS599" s="40">
        <v>83.5</v>
      </c>
      <c r="FT599" s="40">
        <v>79.5</v>
      </c>
      <c r="FU599" s="40">
        <v>5.6743195488932897E-2</v>
      </c>
      <c r="FV599" s="40">
        <v>0</v>
      </c>
      <c r="FW599" s="40">
        <v>0</v>
      </c>
      <c r="FX599" s="41">
        <v>1</v>
      </c>
      <c r="FY599" s="22"/>
    </row>
    <row r="600" spans="1:181" x14ac:dyDescent="0.2">
      <c r="A600" t="s">
        <v>42</v>
      </c>
      <c r="B600" t="s">
        <v>58</v>
      </c>
      <c r="C600" t="s">
        <v>3</v>
      </c>
      <c r="D600" t="s">
        <v>39</v>
      </c>
      <c r="E600" t="s">
        <v>77</v>
      </c>
      <c r="F600" t="s">
        <v>1</v>
      </c>
      <c r="G600" s="35">
        <v>43721</v>
      </c>
      <c r="H600" s="40">
        <v>2823</v>
      </c>
      <c r="I600" s="40">
        <v>3.0516410770134099</v>
      </c>
      <c r="J600" s="40">
        <v>2.6825050585610102</v>
      </c>
      <c r="K600" s="40">
        <v>2.40971955984421</v>
      </c>
      <c r="L600" s="40">
        <v>2.1615835792185401</v>
      </c>
      <c r="M600" s="40">
        <v>2.1423121504020699</v>
      </c>
      <c r="N600" s="40">
        <v>2.1028076960310198</v>
      </c>
      <c r="O600" s="40">
        <v>2.1877106546331699</v>
      </c>
      <c r="P600" s="40">
        <v>2.2622355794934599</v>
      </c>
      <c r="Q600" s="40">
        <v>2.3869987069623799</v>
      </c>
      <c r="R600" s="40">
        <v>2.5761795969476702</v>
      </c>
      <c r="S600" s="40">
        <v>2.8615059094180602</v>
      </c>
      <c r="T600" s="40">
        <v>3.1703349765295501</v>
      </c>
      <c r="U600" s="40">
        <v>3.6867553505815902</v>
      </c>
      <c r="V600" s="40">
        <v>4.3455409001289</v>
      </c>
      <c r="W600" s="40">
        <v>4.9426756270115302</v>
      </c>
      <c r="X600" s="40">
        <v>5.6580256735894299</v>
      </c>
      <c r="Y600" s="40">
        <v>6.2920389255654197</v>
      </c>
      <c r="Z600" s="40">
        <v>6.7786303052237802</v>
      </c>
      <c r="AA600" s="40">
        <v>6.8569787155990998</v>
      </c>
      <c r="AB600" s="40">
        <v>6.5751300965187003</v>
      </c>
      <c r="AC600" s="40">
        <v>6.25092177991404</v>
      </c>
      <c r="AD600" s="40">
        <v>5.6125201794138899</v>
      </c>
      <c r="AE600" s="40">
        <v>4.7211767671087603</v>
      </c>
      <c r="AF600" s="40">
        <v>3.7664933732640802</v>
      </c>
      <c r="AG600" s="40">
        <v>-5.9470315229189601E-2</v>
      </c>
      <c r="AH600" s="40">
        <v>-4.7509299112566301E-2</v>
      </c>
      <c r="AI600" s="40">
        <v>-4.3637556531391203E-2</v>
      </c>
      <c r="AJ600" s="40">
        <v>-2.3835340146181699E-2</v>
      </c>
      <c r="AK600" s="40">
        <v>-3.1541036069946397E-2</v>
      </c>
      <c r="AL600" s="40">
        <v>-2.3927435606524598E-2</v>
      </c>
      <c r="AM600" s="40">
        <v>-4.91496079942602E-2</v>
      </c>
      <c r="AN600" s="40">
        <v>-5.2332471308089198E-2</v>
      </c>
      <c r="AO600" s="40">
        <v>-4.9540709866181497E-2</v>
      </c>
      <c r="AP600" s="40">
        <v>-9.69093515616304E-2</v>
      </c>
      <c r="AQ600" s="40">
        <v>-7.45884080307265E-2</v>
      </c>
      <c r="AR600" s="40">
        <v>-4.7892040296888302E-2</v>
      </c>
      <c r="AS600" s="40">
        <v>-2.07504140256599E-2</v>
      </c>
      <c r="AT600" s="40">
        <v>-5.50126779341596E-2</v>
      </c>
      <c r="AU600" s="40">
        <v>0.30826008873847899</v>
      </c>
      <c r="AV600" s="40">
        <v>0.50673481316285596</v>
      </c>
      <c r="AW600" s="40">
        <v>0.47812531775452699</v>
      </c>
      <c r="AX600" s="40">
        <v>0.63799425256580899</v>
      </c>
      <c r="AY600" s="40">
        <v>0.49021550975719502</v>
      </c>
      <c r="AZ600" s="40">
        <v>-7.3726370204649894E-2</v>
      </c>
      <c r="BA600" s="40">
        <v>-0.190401243819008</v>
      </c>
      <c r="BB600" s="40">
        <v>-0.188278726318137</v>
      </c>
      <c r="BC600" s="40">
        <v>-7.0125666961249902E-2</v>
      </c>
      <c r="BD600" s="40">
        <v>-2.91412777923673E-2</v>
      </c>
      <c r="BE600" s="40">
        <v>-2.7633964936116199E-2</v>
      </c>
      <c r="BF600" s="40">
        <v>-1.60533480834332E-2</v>
      </c>
      <c r="BG600" s="40">
        <v>-1.43833650241423E-2</v>
      </c>
      <c r="BH600" s="40">
        <v>8.5377875908147494E-3</v>
      </c>
      <c r="BI600" s="40">
        <v>-5.2303953096267102E-3</v>
      </c>
      <c r="BJ600" s="40">
        <v>3.6507764203314698E-3</v>
      </c>
      <c r="BK600" s="40">
        <v>-1.6826747187687001E-2</v>
      </c>
      <c r="BL600" s="40">
        <v>-1.3737260562855401E-2</v>
      </c>
      <c r="BM600" s="40">
        <v>-1.5803813669607002E-2</v>
      </c>
      <c r="BN600" s="40">
        <v>-6.3092261442484698E-2</v>
      </c>
      <c r="BO600" s="40">
        <v>-4.0121082635038698E-2</v>
      </c>
      <c r="BP600" s="40">
        <v>-2.7668961200253299E-2</v>
      </c>
      <c r="BQ600" s="40">
        <v>-6.9247913706875497E-4</v>
      </c>
      <c r="BR600" s="40">
        <v>-5.7479413906471096E-3</v>
      </c>
      <c r="BS600" s="40">
        <v>0.36579904121427498</v>
      </c>
      <c r="BT600" s="40">
        <v>0.56513513957327799</v>
      </c>
      <c r="BU600" s="40">
        <v>0.54976805151071695</v>
      </c>
      <c r="BV600" s="40">
        <v>0.69634321890882001</v>
      </c>
      <c r="BW600" s="40">
        <v>0.57965435704430601</v>
      </c>
      <c r="BX600" s="40">
        <v>-6.4584869208818597E-3</v>
      </c>
      <c r="BY600" s="40">
        <v>-0.122344783579872</v>
      </c>
      <c r="BZ600" s="40">
        <v>-0.13476905575605699</v>
      </c>
      <c r="CA600" s="40">
        <v>-4.0067834179060298E-2</v>
      </c>
      <c r="CB600" s="40">
        <v>1.0620129744977599E-2</v>
      </c>
      <c r="CC600" s="40">
        <v>-5.5842057052534399E-3</v>
      </c>
      <c r="CD600" s="40">
        <v>5.7329477760235401E-3</v>
      </c>
      <c r="CE600" s="40">
        <v>5.8779988976115204E-3</v>
      </c>
      <c r="CF600" s="40">
        <v>3.0959317244169698E-2</v>
      </c>
      <c r="CG600" s="40">
        <v>1.2992274331654299E-2</v>
      </c>
      <c r="CH600" s="40">
        <v>2.2751362059451202E-2</v>
      </c>
      <c r="CI600" s="40">
        <v>5.5599677427833998E-3</v>
      </c>
      <c r="CJ600" s="40">
        <v>1.2993664827859699E-2</v>
      </c>
      <c r="CK600" s="40">
        <v>7.56225786444472E-3</v>
      </c>
      <c r="CL600" s="40">
        <v>-3.9670647841952497E-2</v>
      </c>
      <c r="CM600" s="40">
        <v>-1.6249118062765699E-2</v>
      </c>
      <c r="CN600" s="40">
        <v>-1.36625182228838E-2</v>
      </c>
      <c r="CO600" s="40">
        <v>1.31995854648836E-2</v>
      </c>
      <c r="CP600" s="40">
        <v>2.8372665065699101E-2</v>
      </c>
      <c r="CQ600" s="40">
        <v>0.405650344419824</v>
      </c>
      <c r="CR600" s="40">
        <v>0.60558302774197204</v>
      </c>
      <c r="CS600" s="40">
        <v>0.59938759066714098</v>
      </c>
      <c r="CT600" s="40">
        <v>0.73675553525128101</v>
      </c>
      <c r="CU600" s="40">
        <v>0.64159943022047905</v>
      </c>
      <c r="CV600" s="40">
        <v>4.0131044125319003E-2</v>
      </c>
      <c r="CW600" s="40">
        <v>-7.5209086536602396E-2</v>
      </c>
      <c r="CX600" s="40">
        <v>-9.7708420929665599E-2</v>
      </c>
      <c r="CY600" s="40">
        <v>-1.9249870758391002E-2</v>
      </c>
      <c r="CZ600" s="40">
        <v>3.8158759481358599E-2</v>
      </c>
      <c r="DA600" s="40">
        <v>1.6465553525609401E-2</v>
      </c>
      <c r="DB600" s="40">
        <v>2.7519243635480299E-2</v>
      </c>
      <c r="DC600" s="40">
        <v>2.6139362819365301E-2</v>
      </c>
      <c r="DD600" s="40">
        <v>5.3380846897524599E-2</v>
      </c>
      <c r="DE600" s="40">
        <v>3.12149439729353E-2</v>
      </c>
      <c r="DF600" s="40">
        <v>4.1851947698570903E-2</v>
      </c>
      <c r="DG600" s="40">
        <v>2.79466826732538E-2</v>
      </c>
      <c r="DH600" s="40">
        <v>3.9724590218574898E-2</v>
      </c>
      <c r="DI600" s="40">
        <v>3.09283293984964E-2</v>
      </c>
      <c r="DJ600" s="40">
        <v>-1.62490342414204E-2</v>
      </c>
      <c r="DK600" s="40">
        <v>7.6228465095072896E-3</v>
      </c>
      <c r="DL600" s="40">
        <v>3.4392475448583401E-4</v>
      </c>
      <c r="DM600" s="40">
        <v>2.70916500668359E-2</v>
      </c>
      <c r="DN600" s="40">
        <v>6.2493271522045403E-2</v>
      </c>
      <c r="DO600" s="40">
        <v>0.44550164762537298</v>
      </c>
      <c r="DP600" s="40">
        <v>0.64603091591066597</v>
      </c>
      <c r="DQ600" s="40">
        <v>0.64900712982356501</v>
      </c>
      <c r="DR600" s="40">
        <v>0.77716785159374302</v>
      </c>
      <c r="DS600" s="40">
        <v>0.70354450339665198</v>
      </c>
      <c r="DT600" s="40">
        <v>8.6720575171519904E-2</v>
      </c>
      <c r="DU600" s="40">
        <v>-2.80733894933324E-2</v>
      </c>
      <c r="DV600" s="40">
        <v>-6.0647786103274398E-2</v>
      </c>
      <c r="DW600" s="40">
        <v>1.56809266227829E-3</v>
      </c>
      <c r="DX600" s="40">
        <v>6.5697389217739502E-2</v>
      </c>
      <c r="DY600" s="40">
        <v>4.8301903818682698E-2</v>
      </c>
      <c r="DZ600" s="40">
        <v>5.8975194664613401E-2</v>
      </c>
      <c r="EA600" s="40">
        <v>5.5393554326614303E-2</v>
      </c>
      <c r="EB600" s="40">
        <v>8.5753974634521099E-2</v>
      </c>
      <c r="EC600" s="40">
        <v>5.7525584733255003E-2</v>
      </c>
      <c r="ED600" s="40">
        <v>6.9430159725426904E-2</v>
      </c>
      <c r="EE600" s="40">
        <v>6.0269543479826999E-2</v>
      </c>
      <c r="EF600" s="40">
        <v>7.8319800963808694E-2</v>
      </c>
      <c r="EG600" s="40">
        <v>6.4665225595070999E-2</v>
      </c>
      <c r="EH600" s="40">
        <v>1.7568055877725398E-2</v>
      </c>
      <c r="EI600" s="40">
        <v>4.2090171905195102E-2</v>
      </c>
      <c r="EJ600" s="40">
        <v>2.0567003851120799E-2</v>
      </c>
      <c r="EK600" s="40">
        <v>4.71495849554271E-2</v>
      </c>
      <c r="EL600" s="40">
        <v>0.111758008065558</v>
      </c>
      <c r="EM600" s="40">
        <v>0.50304060010116802</v>
      </c>
      <c r="EN600" s="40">
        <v>0.704431242321088</v>
      </c>
      <c r="EO600" s="40">
        <v>0.72064986357975502</v>
      </c>
      <c r="EP600" s="40">
        <v>0.83551681793675403</v>
      </c>
      <c r="EQ600" s="40">
        <v>0.79298335068376302</v>
      </c>
      <c r="ER600" s="40">
        <v>0.153988458455288</v>
      </c>
      <c r="ES600" s="40">
        <v>3.9983070745802998E-2</v>
      </c>
      <c r="ET600" s="40">
        <v>-7.1381155411937899E-3</v>
      </c>
      <c r="EU600" s="40">
        <v>3.1625925444467899E-2</v>
      </c>
      <c r="EV600" s="40">
        <v>0.105458796755084</v>
      </c>
      <c r="EW600" s="40">
        <v>77.5</v>
      </c>
      <c r="EX600" s="40">
        <v>76</v>
      </c>
      <c r="EY600" s="40">
        <v>75</v>
      </c>
      <c r="EZ600" s="40">
        <v>72.5</v>
      </c>
      <c r="FA600" s="40">
        <v>73</v>
      </c>
      <c r="FB600" s="40">
        <v>71.5</v>
      </c>
      <c r="FC600" s="40">
        <v>69</v>
      </c>
      <c r="FD600" s="40">
        <v>68</v>
      </c>
      <c r="FE600" s="40">
        <v>70</v>
      </c>
      <c r="FF600" s="40">
        <v>75.5</v>
      </c>
      <c r="FG600" s="40">
        <v>81</v>
      </c>
      <c r="FH600" s="40">
        <v>86</v>
      </c>
      <c r="FI600" s="40">
        <v>89.5</v>
      </c>
      <c r="FJ600" s="40">
        <v>92.5</v>
      </c>
      <c r="FK600" s="40">
        <v>94.5</v>
      </c>
      <c r="FL600" s="40">
        <v>96.5</v>
      </c>
      <c r="FM600" s="40">
        <v>97</v>
      </c>
      <c r="FN600" s="40">
        <v>97</v>
      </c>
      <c r="FO600" s="40">
        <v>96.5</v>
      </c>
      <c r="FP600" s="40">
        <v>94</v>
      </c>
      <c r="FQ600" s="40">
        <v>90.5</v>
      </c>
      <c r="FR600" s="40">
        <v>86.5</v>
      </c>
      <c r="FS600" s="40">
        <v>83.5</v>
      </c>
      <c r="FT600" s="40">
        <v>79.5</v>
      </c>
      <c r="FU600" s="40">
        <v>3.1380551570393399E-2</v>
      </c>
      <c r="FV600" s="40">
        <v>0</v>
      </c>
      <c r="FW600" s="40">
        <v>0</v>
      </c>
      <c r="FX600" s="41">
        <v>1</v>
      </c>
      <c r="FY600" s="22"/>
    </row>
    <row r="601" spans="1:181" x14ac:dyDescent="0.2">
      <c r="A601" t="s">
        <v>42</v>
      </c>
      <c r="B601" t="s">
        <v>58</v>
      </c>
      <c r="C601" t="s">
        <v>3</v>
      </c>
      <c r="D601" t="s">
        <v>39</v>
      </c>
      <c r="E601" t="s">
        <v>77</v>
      </c>
      <c r="F601" t="s">
        <v>77</v>
      </c>
      <c r="G601" s="35">
        <v>43721</v>
      </c>
      <c r="H601" s="40">
        <v>2532</v>
      </c>
      <c r="I601" s="40">
        <v>2.7443474439995099</v>
      </c>
      <c r="J601" s="40">
        <v>2.4181115906500099</v>
      </c>
      <c r="K601" s="40">
        <v>2.1754979422852401</v>
      </c>
      <c r="L601" s="40">
        <v>1.9524837868147</v>
      </c>
      <c r="M601" s="40">
        <v>1.93198627329745</v>
      </c>
      <c r="N601" s="40">
        <v>1.8902435037166001</v>
      </c>
      <c r="O601" s="40">
        <v>1.9610377051457899</v>
      </c>
      <c r="P601" s="40">
        <v>2.0326137562667799</v>
      </c>
      <c r="Q601" s="40">
        <v>2.13297599716299</v>
      </c>
      <c r="R601" s="40">
        <v>2.3064111067812401</v>
      </c>
      <c r="S601" s="40">
        <v>2.57715365632798</v>
      </c>
      <c r="T601" s="40">
        <v>2.85176910045785</v>
      </c>
      <c r="U601" s="40">
        <v>3.3124028155416001</v>
      </c>
      <c r="V601" s="40">
        <v>3.9080201297958399</v>
      </c>
      <c r="W601" s="40">
        <v>4.4431320602034301</v>
      </c>
      <c r="X601" s="40">
        <v>5.0860281063736599</v>
      </c>
      <c r="Y601" s="40">
        <v>5.6556243997917903</v>
      </c>
      <c r="Z601" s="40">
        <v>6.0908858343537204</v>
      </c>
      <c r="AA601" s="40">
        <v>6.1567882600366799</v>
      </c>
      <c r="AB601" s="40">
        <v>5.8931630470856904</v>
      </c>
      <c r="AC601" s="40">
        <v>5.5989420036450301</v>
      </c>
      <c r="AD601" s="40">
        <v>5.0166306031003796</v>
      </c>
      <c r="AE601" s="40">
        <v>4.2408214772518003</v>
      </c>
      <c r="AF601" s="40">
        <v>3.3923429054682002</v>
      </c>
      <c r="AG601" s="40">
        <v>-6.1083657551262299E-2</v>
      </c>
      <c r="AH601" s="40">
        <v>-4.0332328191960698E-2</v>
      </c>
      <c r="AI601" s="40">
        <v>-3.9343804100823297E-2</v>
      </c>
      <c r="AJ601" s="40">
        <v>-2.2153841715492902E-2</v>
      </c>
      <c r="AK601" s="40">
        <v>-2.1975761120166901E-2</v>
      </c>
      <c r="AL601" s="40">
        <v>-2.8417135162984501E-2</v>
      </c>
      <c r="AM601" s="40">
        <v>-4.2418852758239103E-2</v>
      </c>
      <c r="AN601" s="40">
        <v>-3.7823152129560597E-2</v>
      </c>
      <c r="AO601" s="40">
        <v>-5.1323310546224597E-2</v>
      </c>
      <c r="AP601" s="40">
        <v>-9.1001434379479398E-2</v>
      </c>
      <c r="AQ601" s="40">
        <v>-7.5331917239087207E-2</v>
      </c>
      <c r="AR601" s="40">
        <v>-4.1243201538513997E-2</v>
      </c>
      <c r="AS601" s="40">
        <v>-1.9678570728990999E-2</v>
      </c>
      <c r="AT601" s="40">
        <v>-4.0530862886548898E-2</v>
      </c>
      <c r="AU601" s="40">
        <v>0.23408471779408299</v>
      </c>
      <c r="AV601" s="40">
        <v>0.39759286278309403</v>
      </c>
      <c r="AW601" s="40">
        <v>0.34993876118027301</v>
      </c>
      <c r="AX601" s="40">
        <v>0.51908916669598204</v>
      </c>
      <c r="AY601" s="40">
        <v>0.44602805293400699</v>
      </c>
      <c r="AZ601" s="40">
        <v>-3.7408084314606099E-2</v>
      </c>
      <c r="BA601" s="40">
        <v>-0.146221527209104</v>
      </c>
      <c r="BB601" s="40">
        <v>-0.18221359855383201</v>
      </c>
      <c r="BC601" s="40">
        <v>-8.5871039798364607E-2</v>
      </c>
      <c r="BD601" s="40">
        <v>-3.8737803383763501E-2</v>
      </c>
      <c r="BE601" s="40">
        <v>-3.15598193885974E-2</v>
      </c>
      <c r="BF601" s="40">
        <v>-1.3870523135989E-2</v>
      </c>
      <c r="BG601" s="40">
        <v>-1.41585423811067E-2</v>
      </c>
      <c r="BH601" s="40">
        <v>5.5892793981706101E-3</v>
      </c>
      <c r="BI601" s="40">
        <v>-2.7503556761577499E-3</v>
      </c>
      <c r="BJ601" s="40">
        <v>-4.8698856399421297E-3</v>
      </c>
      <c r="BK601" s="40">
        <v>-1.6456024049804899E-2</v>
      </c>
      <c r="BL601" s="40">
        <v>-5.2990927514197303E-3</v>
      </c>
      <c r="BM601" s="40">
        <v>-2.1106347999930102E-2</v>
      </c>
      <c r="BN601" s="40">
        <v>-6.0517073531948302E-2</v>
      </c>
      <c r="BO601" s="40">
        <v>-4.1948354775441198E-2</v>
      </c>
      <c r="BP601" s="40">
        <v>-2.3227773637531899E-2</v>
      </c>
      <c r="BQ601" s="40">
        <v>-1.7847628736684701E-3</v>
      </c>
      <c r="BR601" s="40">
        <v>-1.68590640663458E-3</v>
      </c>
      <c r="BS601" s="40">
        <v>0.27878477568667598</v>
      </c>
      <c r="BT601" s="40">
        <v>0.44212119685174101</v>
      </c>
      <c r="BU601" s="40">
        <v>0.40924285649398701</v>
      </c>
      <c r="BV601" s="40">
        <v>0.56628887274490902</v>
      </c>
      <c r="BW601" s="40">
        <v>0.52612287672231794</v>
      </c>
      <c r="BX601" s="40">
        <v>2.3447860503056899E-2</v>
      </c>
      <c r="BY601" s="40">
        <v>-8.2935014498408705E-2</v>
      </c>
      <c r="BZ601" s="40">
        <v>-0.130819949736385</v>
      </c>
      <c r="CA601" s="40">
        <v>-5.3253161098732203E-2</v>
      </c>
      <c r="CB601" s="40">
        <v>1.34083335734542E-3</v>
      </c>
      <c r="CC601" s="40">
        <v>-1.1111699014719E-2</v>
      </c>
      <c r="CD601" s="40">
        <v>4.4568424359733303E-3</v>
      </c>
      <c r="CE601" s="40">
        <v>3.2846931648610501E-3</v>
      </c>
      <c r="CF601" s="40">
        <v>2.4804080568455601E-2</v>
      </c>
      <c r="CG601" s="40">
        <v>1.05651015685866E-2</v>
      </c>
      <c r="CH601" s="40">
        <v>1.1438867648436501E-2</v>
      </c>
      <c r="CI601" s="40">
        <v>1.52575202386971E-3</v>
      </c>
      <c r="CJ601" s="40">
        <v>1.7226971696813299E-2</v>
      </c>
      <c r="CK601" s="40">
        <v>-1.7817178939390501E-4</v>
      </c>
      <c r="CL601" s="40">
        <v>-3.9403698072543097E-2</v>
      </c>
      <c r="CM601" s="40">
        <v>-1.8827001108465899E-2</v>
      </c>
      <c r="CN601" s="40">
        <v>-1.0750343153169801E-2</v>
      </c>
      <c r="CO601" s="40">
        <v>1.06084339375573E-2</v>
      </c>
      <c r="CP601" s="40">
        <v>2.52179921191273E-2</v>
      </c>
      <c r="CQ601" s="40">
        <v>0.30974389961463999</v>
      </c>
      <c r="CR601" s="40">
        <v>0.47296138538235499</v>
      </c>
      <c r="CS601" s="40">
        <v>0.45031669225197801</v>
      </c>
      <c r="CT601" s="40">
        <v>0.59897924537134595</v>
      </c>
      <c r="CU601" s="40">
        <v>0.58159630768764203</v>
      </c>
      <c r="CV601" s="40">
        <v>6.5596502500129494E-2</v>
      </c>
      <c r="CW601" s="40">
        <v>-3.9102968582788E-2</v>
      </c>
      <c r="CX601" s="40">
        <v>-9.5224865124353797E-2</v>
      </c>
      <c r="CY601" s="40">
        <v>-3.0662117674233099E-2</v>
      </c>
      <c r="CZ601" s="40">
        <v>2.9099175073887502E-2</v>
      </c>
      <c r="DA601" s="40">
        <v>9.3364213591593404E-3</v>
      </c>
      <c r="DB601" s="40">
        <v>2.27842080079356E-2</v>
      </c>
      <c r="DC601" s="40">
        <v>2.0727928710828802E-2</v>
      </c>
      <c r="DD601" s="40">
        <v>4.4018881738740502E-2</v>
      </c>
      <c r="DE601" s="40">
        <v>2.3880558813330899E-2</v>
      </c>
      <c r="DF601" s="40">
        <v>2.7747620936815098E-2</v>
      </c>
      <c r="DG601" s="40">
        <v>1.9507528097544299E-2</v>
      </c>
      <c r="DH601" s="40">
        <v>3.9753036145046203E-2</v>
      </c>
      <c r="DI601" s="40">
        <v>2.0750004421142301E-2</v>
      </c>
      <c r="DJ601" s="40">
        <v>-1.8290322613137899E-2</v>
      </c>
      <c r="DK601" s="40">
        <v>4.2943525585094596E-3</v>
      </c>
      <c r="DL601" s="40">
        <v>1.7270873311922401E-3</v>
      </c>
      <c r="DM601" s="40">
        <v>2.30016307487831E-2</v>
      </c>
      <c r="DN601" s="40">
        <v>5.2121890644889299E-2</v>
      </c>
      <c r="DO601" s="40">
        <v>0.34070302354260301</v>
      </c>
      <c r="DP601" s="40">
        <v>0.50380157391296998</v>
      </c>
      <c r="DQ601" s="40">
        <v>0.49139052800996902</v>
      </c>
      <c r="DR601" s="40">
        <v>0.63166961799778198</v>
      </c>
      <c r="DS601" s="40">
        <v>0.63706973865296501</v>
      </c>
      <c r="DT601" s="40">
        <v>0.107745144497202</v>
      </c>
      <c r="DU601" s="40">
        <v>4.72907733283258E-3</v>
      </c>
      <c r="DV601" s="40">
        <v>-5.9629780512322497E-2</v>
      </c>
      <c r="DW601" s="40">
        <v>-8.0710742497340903E-3</v>
      </c>
      <c r="DX601" s="40">
        <v>5.6857516790429601E-2</v>
      </c>
      <c r="DY601" s="40">
        <v>3.88602595218243E-2</v>
      </c>
      <c r="DZ601" s="40">
        <v>4.9246013063907398E-2</v>
      </c>
      <c r="EA601" s="40">
        <v>4.5913190430545398E-2</v>
      </c>
      <c r="EB601" s="40">
        <v>7.1762002852404097E-2</v>
      </c>
      <c r="EC601" s="40">
        <v>4.3105964257340097E-2</v>
      </c>
      <c r="ED601" s="40">
        <v>5.1294870459857402E-2</v>
      </c>
      <c r="EE601" s="40">
        <v>4.5470356805978503E-2</v>
      </c>
      <c r="EF601" s="40">
        <v>7.2277095523187104E-2</v>
      </c>
      <c r="EG601" s="40">
        <v>5.09669669674368E-2</v>
      </c>
      <c r="EH601" s="40">
        <v>1.21940382343932E-2</v>
      </c>
      <c r="EI601" s="40">
        <v>3.7677915022155402E-2</v>
      </c>
      <c r="EJ601" s="40">
        <v>1.9742515232174299E-2</v>
      </c>
      <c r="EK601" s="40">
        <v>4.0895438604105702E-2</v>
      </c>
      <c r="EL601" s="40">
        <v>9.0966847124803699E-2</v>
      </c>
      <c r="EM601" s="40">
        <v>0.38540308143519603</v>
      </c>
      <c r="EN601" s="40">
        <v>0.54832990798161696</v>
      </c>
      <c r="EO601" s="40">
        <v>0.55069462332368402</v>
      </c>
      <c r="EP601" s="40">
        <v>0.67886932404670997</v>
      </c>
      <c r="EQ601" s="40">
        <v>0.71716456244127702</v>
      </c>
      <c r="ER601" s="40">
        <v>0.168601089314865</v>
      </c>
      <c r="ES601" s="40">
        <v>6.8015590043528001E-2</v>
      </c>
      <c r="ET601" s="40">
        <v>-8.2361316948758503E-3</v>
      </c>
      <c r="EU601" s="40">
        <v>2.4546804449898301E-2</v>
      </c>
      <c r="EV601" s="40">
        <v>9.6936153531538505E-2</v>
      </c>
      <c r="EW601" s="40">
        <v>77.5</v>
      </c>
      <c r="EX601" s="40">
        <v>76</v>
      </c>
      <c r="EY601" s="40">
        <v>75</v>
      </c>
      <c r="EZ601" s="40">
        <v>72.5</v>
      </c>
      <c r="FA601" s="40">
        <v>73</v>
      </c>
      <c r="FB601" s="40">
        <v>71.5</v>
      </c>
      <c r="FC601" s="40">
        <v>69</v>
      </c>
      <c r="FD601" s="40">
        <v>68</v>
      </c>
      <c r="FE601" s="40">
        <v>70</v>
      </c>
      <c r="FF601" s="40">
        <v>75.5</v>
      </c>
      <c r="FG601" s="40">
        <v>81</v>
      </c>
      <c r="FH601" s="40">
        <v>86</v>
      </c>
      <c r="FI601" s="40">
        <v>89.5</v>
      </c>
      <c r="FJ601" s="40">
        <v>92.5</v>
      </c>
      <c r="FK601" s="40">
        <v>94.5</v>
      </c>
      <c r="FL601" s="40">
        <v>96.5</v>
      </c>
      <c r="FM601" s="40">
        <v>97</v>
      </c>
      <c r="FN601" s="40">
        <v>97</v>
      </c>
      <c r="FO601" s="40">
        <v>96.5</v>
      </c>
      <c r="FP601" s="40">
        <v>94</v>
      </c>
      <c r="FQ601" s="40">
        <v>90.5</v>
      </c>
      <c r="FR601" s="40">
        <v>86.5</v>
      </c>
      <c r="FS601" s="40">
        <v>83.5</v>
      </c>
      <c r="FT601" s="40">
        <v>79.5</v>
      </c>
      <c r="FU601" s="40">
        <v>2.8775346808885501E-2</v>
      </c>
      <c r="FV601" s="40">
        <v>0</v>
      </c>
      <c r="FW601" s="40">
        <v>0</v>
      </c>
      <c r="FX601" s="41">
        <v>1</v>
      </c>
      <c r="FY601" s="22"/>
    </row>
    <row r="602" spans="1:181" x14ac:dyDescent="0.2">
      <c r="A602" t="s">
        <v>42</v>
      </c>
      <c r="B602" t="s">
        <v>58</v>
      </c>
      <c r="C602" t="s">
        <v>3</v>
      </c>
      <c r="D602" t="s">
        <v>39</v>
      </c>
      <c r="E602" t="s">
        <v>77</v>
      </c>
      <c r="F602" t="s">
        <v>78</v>
      </c>
      <c r="G602" s="35">
        <v>43721</v>
      </c>
      <c r="H602" s="40">
        <v>291</v>
      </c>
      <c r="I602" s="40">
        <v>0.307483805510533</v>
      </c>
      <c r="J602" s="40">
        <v>0.264883649067368</v>
      </c>
      <c r="K602" s="40">
        <v>0.23475085350075001</v>
      </c>
      <c r="L602" s="40">
        <v>0.209226219867193</v>
      </c>
      <c r="M602" s="40">
        <v>0.21133135390091201</v>
      </c>
      <c r="N602" s="40">
        <v>0.21323727793608299</v>
      </c>
      <c r="O602" s="40">
        <v>0.22656218288846799</v>
      </c>
      <c r="P602" s="40">
        <v>0.22872496792202199</v>
      </c>
      <c r="Q602" s="40">
        <v>0.25336193531052198</v>
      </c>
      <c r="R602" s="40">
        <v>0.26985151892994602</v>
      </c>
      <c r="S602" s="40">
        <v>0.28467468548199898</v>
      </c>
      <c r="T602" s="40">
        <v>0.31858917768030898</v>
      </c>
      <c r="U602" s="40">
        <v>0.37415567259057397</v>
      </c>
      <c r="V602" s="40">
        <v>0.43816312677875402</v>
      </c>
      <c r="W602" s="40">
        <v>0.50067461292812598</v>
      </c>
      <c r="X602" s="40">
        <v>0.57335058578888198</v>
      </c>
      <c r="Y602" s="40">
        <v>0.63739263666557999</v>
      </c>
      <c r="Z602" s="40">
        <v>0.68869475226494203</v>
      </c>
      <c r="AA602" s="40">
        <v>0.70103488283753101</v>
      </c>
      <c r="AB602" s="40">
        <v>0.68295320241967095</v>
      </c>
      <c r="AC602" s="40">
        <v>0.65250339515636802</v>
      </c>
      <c r="AD602" s="40">
        <v>0.59575862118078804</v>
      </c>
      <c r="AE602" s="40">
        <v>0.47911616641847599</v>
      </c>
      <c r="AF602" s="40">
        <v>0.37199787406311902</v>
      </c>
      <c r="AG602" s="40">
        <v>-1.05424330418413E-2</v>
      </c>
      <c r="AH602" s="40">
        <v>-1.2219016014483899E-2</v>
      </c>
      <c r="AI602" s="40">
        <v>-7.9106931613400506E-3</v>
      </c>
      <c r="AJ602" s="40">
        <v>-4.1855003390914901E-3</v>
      </c>
      <c r="AK602" s="40">
        <v>-1.2539545489712599E-2</v>
      </c>
      <c r="AL602" s="40">
        <v>2.3084231149878599E-3</v>
      </c>
      <c r="AM602" s="40">
        <v>-1.08197517596116E-2</v>
      </c>
      <c r="AN602" s="40">
        <v>-1.9563207604219798E-2</v>
      </c>
      <c r="AO602" s="40">
        <v>-5.0774522563793601E-3</v>
      </c>
      <c r="AP602" s="40">
        <v>-1.33844551493614E-2</v>
      </c>
      <c r="AQ602" s="40">
        <v>-9.2334987332681091E-3</v>
      </c>
      <c r="AR602" s="40">
        <v>-9.69697936961471E-3</v>
      </c>
      <c r="AS602" s="40">
        <v>-4.3102304925638404E-3</v>
      </c>
      <c r="AT602" s="40">
        <v>-2.1455571995675E-2</v>
      </c>
      <c r="AU602" s="40">
        <v>5.9165450594484102E-2</v>
      </c>
      <c r="AV602" s="40">
        <v>9.9306977366956095E-2</v>
      </c>
      <c r="AW602" s="40">
        <v>0.118902835198664</v>
      </c>
      <c r="AX602" s="40">
        <v>0.10870079988972101</v>
      </c>
      <c r="AY602" s="40">
        <v>2.8942305422960501E-2</v>
      </c>
      <c r="AZ602" s="40">
        <v>-4.8463781353271701E-2</v>
      </c>
      <c r="BA602" s="40">
        <v>-6.2409610970454499E-2</v>
      </c>
      <c r="BB602" s="40">
        <v>-1.72031828551793E-2</v>
      </c>
      <c r="BC602" s="40">
        <v>-2.9681750304310201E-3</v>
      </c>
      <c r="BD602" s="40">
        <v>-5.3399630334831898E-3</v>
      </c>
      <c r="BE602" s="40">
        <v>-2.2164372176170901E-3</v>
      </c>
      <c r="BF602" s="40">
        <v>-4.57532898125963E-3</v>
      </c>
      <c r="BG602" s="40">
        <v>-2.0074159915087699E-3</v>
      </c>
      <c r="BH602" s="40">
        <v>1.3914084021516501E-3</v>
      </c>
      <c r="BI602" s="40">
        <v>-3.7945161509506898E-3</v>
      </c>
      <c r="BJ602" s="40">
        <v>7.3489143604484001E-3</v>
      </c>
      <c r="BK602" s="40">
        <v>-2.55639419721964E-3</v>
      </c>
      <c r="BL602" s="40">
        <v>-1.14858028781177E-2</v>
      </c>
      <c r="BM602" s="40">
        <v>1.9849047290130001E-3</v>
      </c>
      <c r="BN602" s="40">
        <v>-5.8383670308718699E-3</v>
      </c>
      <c r="BO602" s="40">
        <v>-1.9140729099829301E-3</v>
      </c>
      <c r="BP602" s="40">
        <v>-5.6910255068671704E-3</v>
      </c>
      <c r="BQ602" s="40">
        <v>-2.5260952609894999E-4</v>
      </c>
      <c r="BR602" s="40">
        <v>-6.28576538577895E-3</v>
      </c>
      <c r="BS602" s="40">
        <v>8.1501106496484094E-2</v>
      </c>
      <c r="BT602" s="40">
        <v>0.119646067348341</v>
      </c>
      <c r="BU602" s="40">
        <v>0.13895912699124199</v>
      </c>
      <c r="BV602" s="40">
        <v>0.12738426508068301</v>
      </c>
      <c r="BW602" s="40">
        <v>4.6800828927649203E-2</v>
      </c>
      <c r="BX602" s="40">
        <v>-3.5241371971439298E-2</v>
      </c>
      <c r="BY602" s="40">
        <v>-4.7783745780575801E-2</v>
      </c>
      <c r="BZ602" s="40">
        <v>-8.2057632068932105E-3</v>
      </c>
      <c r="CA602" s="40">
        <v>6.5134737818857797E-3</v>
      </c>
      <c r="CB602" s="40">
        <v>2.2388629489947499E-3</v>
      </c>
      <c r="CC602" s="40">
        <v>3.5501221270090601E-3</v>
      </c>
      <c r="CD602" s="40">
        <v>7.1866537321675704E-4</v>
      </c>
      <c r="CE602" s="40">
        <v>2.0811757933400401E-3</v>
      </c>
      <c r="CF602" s="40">
        <v>5.25395840756669E-3</v>
      </c>
      <c r="CG602" s="40">
        <v>2.2622645293550099E-3</v>
      </c>
      <c r="CH602" s="40">
        <v>1.0839943242357E-2</v>
      </c>
      <c r="CI602" s="40">
        <v>3.1667820780745099E-3</v>
      </c>
      <c r="CJ602" s="40">
        <v>-5.8914169707753802E-3</v>
      </c>
      <c r="CK602" s="40">
        <v>6.8762716632493198E-3</v>
      </c>
      <c r="CL602" s="40">
        <v>-6.1196938742809901E-4</v>
      </c>
      <c r="CM602" s="40">
        <v>3.1553391182768602E-3</v>
      </c>
      <c r="CN602" s="40">
        <v>-2.9165140647454198E-3</v>
      </c>
      <c r="CO602" s="40">
        <v>2.5576863946654899E-3</v>
      </c>
      <c r="CP602" s="40">
        <v>4.2207964609078203E-3</v>
      </c>
      <c r="CQ602" s="40">
        <v>9.69707137337701E-2</v>
      </c>
      <c r="CR602" s="40">
        <v>0.13373285911108801</v>
      </c>
      <c r="CS602" s="40">
        <v>0.152850053589901</v>
      </c>
      <c r="CT602" s="40">
        <v>0.140324376157063</v>
      </c>
      <c r="CU602" s="40">
        <v>5.9169587905111599E-2</v>
      </c>
      <c r="CV602" s="40">
        <v>-2.6083571512611599E-2</v>
      </c>
      <c r="CW602" s="40">
        <v>-3.7653916104400699E-2</v>
      </c>
      <c r="CX602" s="40">
        <v>-1.9741777670600901E-3</v>
      </c>
      <c r="CY602" s="40">
        <v>1.3080434865633799E-2</v>
      </c>
      <c r="CZ602" s="40">
        <v>7.4879347373085197E-3</v>
      </c>
      <c r="DA602" s="40">
        <v>9.3166814716351999E-3</v>
      </c>
      <c r="DB602" s="40">
        <v>6.0126597276931402E-3</v>
      </c>
      <c r="DC602" s="40">
        <v>6.1697675781888601E-3</v>
      </c>
      <c r="DD602" s="40">
        <v>9.1165084129817293E-3</v>
      </c>
      <c r="DE602" s="40">
        <v>8.3190452096607095E-3</v>
      </c>
      <c r="DF602" s="40">
        <v>1.43309721242655E-2</v>
      </c>
      <c r="DG602" s="40">
        <v>8.8899583533686606E-3</v>
      </c>
      <c r="DH602" s="40">
        <v>-2.9703106343301699E-4</v>
      </c>
      <c r="DI602" s="40">
        <v>1.17676385974856E-2</v>
      </c>
      <c r="DJ602" s="40">
        <v>4.6144282560156699E-3</v>
      </c>
      <c r="DK602" s="40">
        <v>8.2247511465366498E-3</v>
      </c>
      <c r="DL602" s="40">
        <v>-1.42002622623671E-4</v>
      </c>
      <c r="DM602" s="40">
        <v>5.3679823154299203E-3</v>
      </c>
      <c r="DN602" s="40">
        <v>1.47273583075946E-2</v>
      </c>
      <c r="DO602" s="40">
        <v>0.112440320971056</v>
      </c>
      <c r="DP602" s="40">
        <v>0.147819650873836</v>
      </c>
      <c r="DQ602" s="40">
        <v>0.16674098018856001</v>
      </c>
      <c r="DR602" s="40">
        <v>0.15326448723344299</v>
      </c>
      <c r="DS602" s="40">
        <v>7.15383468825741E-2</v>
      </c>
      <c r="DT602" s="40">
        <v>-1.69257710537838E-2</v>
      </c>
      <c r="DU602" s="40">
        <v>-2.7524086428225601E-2</v>
      </c>
      <c r="DV602" s="40">
        <v>4.2574076727730399E-3</v>
      </c>
      <c r="DW602" s="40">
        <v>1.96473959493818E-2</v>
      </c>
      <c r="DX602" s="40">
        <v>1.27370065256223E-2</v>
      </c>
      <c r="DY602" s="40">
        <v>1.7642677295859398E-2</v>
      </c>
      <c r="DZ602" s="40">
        <v>1.36563467609174E-2</v>
      </c>
      <c r="EA602" s="40">
        <v>1.2073044748020101E-2</v>
      </c>
      <c r="EB602" s="40">
        <v>1.46934171542249E-2</v>
      </c>
      <c r="EC602" s="40">
        <v>1.7064074548422601E-2</v>
      </c>
      <c r="ED602" s="40">
        <v>1.9371463369726099E-2</v>
      </c>
      <c r="EE602" s="40">
        <v>1.7153315915760602E-2</v>
      </c>
      <c r="EF602" s="40">
        <v>7.7803736626690604E-3</v>
      </c>
      <c r="EG602" s="40">
        <v>1.8829995582878001E-2</v>
      </c>
      <c r="EH602" s="40">
        <v>1.2160516374505201E-2</v>
      </c>
      <c r="EI602" s="40">
        <v>1.5544176969821801E-2</v>
      </c>
      <c r="EJ602" s="40">
        <v>3.86395124012387E-3</v>
      </c>
      <c r="EK602" s="40">
        <v>9.4256032818948107E-3</v>
      </c>
      <c r="EL602" s="40">
        <v>2.9897164917490601E-2</v>
      </c>
      <c r="EM602" s="40">
        <v>0.13477597687305601</v>
      </c>
      <c r="EN602" s="40">
        <v>0.16815874085522101</v>
      </c>
      <c r="EO602" s="40">
        <v>0.18679727198113799</v>
      </c>
      <c r="EP602" s="40">
        <v>0.171947952424405</v>
      </c>
      <c r="EQ602" s="40">
        <v>8.9396870387262795E-2</v>
      </c>
      <c r="ER602" s="40">
        <v>-3.7033616719513601E-3</v>
      </c>
      <c r="ES602" s="40">
        <v>-1.2898221238346899E-2</v>
      </c>
      <c r="ET602" s="40">
        <v>1.32548273210591E-2</v>
      </c>
      <c r="EU602" s="40">
        <v>2.91290447616986E-2</v>
      </c>
      <c r="EV602" s="40">
        <v>2.03158325081002E-2</v>
      </c>
      <c r="EW602" s="40">
        <v>77.5</v>
      </c>
      <c r="EX602" s="40">
        <v>76</v>
      </c>
      <c r="EY602" s="40">
        <v>75</v>
      </c>
      <c r="EZ602" s="40">
        <v>72.5</v>
      </c>
      <c r="FA602" s="40">
        <v>73</v>
      </c>
      <c r="FB602" s="40">
        <v>71.5</v>
      </c>
      <c r="FC602" s="40">
        <v>69</v>
      </c>
      <c r="FD602" s="40">
        <v>68</v>
      </c>
      <c r="FE602" s="40">
        <v>70</v>
      </c>
      <c r="FF602" s="40">
        <v>75.5</v>
      </c>
      <c r="FG602" s="40">
        <v>81</v>
      </c>
      <c r="FH602" s="40">
        <v>86</v>
      </c>
      <c r="FI602" s="40">
        <v>89.5</v>
      </c>
      <c r="FJ602" s="40">
        <v>92.5</v>
      </c>
      <c r="FK602" s="40">
        <v>94.5</v>
      </c>
      <c r="FL602" s="40">
        <v>96.5</v>
      </c>
      <c r="FM602" s="40">
        <v>97</v>
      </c>
      <c r="FN602" s="40">
        <v>97</v>
      </c>
      <c r="FO602" s="40">
        <v>96.5</v>
      </c>
      <c r="FP602" s="40">
        <v>94</v>
      </c>
      <c r="FQ602" s="40">
        <v>90.5</v>
      </c>
      <c r="FR602" s="40">
        <v>86.5</v>
      </c>
      <c r="FS602" s="40">
        <v>83.5</v>
      </c>
      <c r="FT602" s="40">
        <v>79.5</v>
      </c>
      <c r="FU602" s="40">
        <v>9.0112645090556304E-2</v>
      </c>
      <c r="FV602" s="40">
        <v>0</v>
      </c>
      <c r="FW602" s="40">
        <v>0</v>
      </c>
      <c r="FX602" s="41">
        <v>1</v>
      </c>
      <c r="FY602" s="22"/>
    </row>
    <row r="603" spans="1:181" x14ac:dyDescent="0.2">
      <c r="A603" t="s">
        <v>42</v>
      </c>
      <c r="B603" t="s">
        <v>58</v>
      </c>
      <c r="C603" t="s">
        <v>3</v>
      </c>
      <c r="D603" t="s">
        <v>39</v>
      </c>
      <c r="E603" t="s">
        <v>78</v>
      </c>
      <c r="F603" t="s">
        <v>1</v>
      </c>
      <c r="G603" s="35">
        <v>43721</v>
      </c>
      <c r="H603" s="40">
        <v>3693</v>
      </c>
      <c r="I603" s="40">
        <v>3.4076139803049101</v>
      </c>
      <c r="J603" s="40">
        <v>2.9788553432688301</v>
      </c>
      <c r="K603" s="40">
        <v>2.6525999288783302</v>
      </c>
      <c r="L603" s="40">
        <v>2.3657497913081702</v>
      </c>
      <c r="M603" s="40">
        <v>2.3382428456171498</v>
      </c>
      <c r="N603" s="40">
        <v>2.2000664565159398</v>
      </c>
      <c r="O603" s="40">
        <v>2.14317956262065</v>
      </c>
      <c r="P603" s="40">
        <v>2.2102570904522199</v>
      </c>
      <c r="Q603" s="40">
        <v>2.3737431774773601</v>
      </c>
      <c r="R603" s="40">
        <v>2.71049831768098</v>
      </c>
      <c r="S603" s="40">
        <v>3.25378919452857</v>
      </c>
      <c r="T603" s="40">
        <v>3.8396566309340101</v>
      </c>
      <c r="U603" s="40">
        <v>4.5838573079762099</v>
      </c>
      <c r="V603" s="40">
        <v>5.4660537855254603</v>
      </c>
      <c r="W603" s="40">
        <v>6.2625478351382</v>
      </c>
      <c r="X603" s="40">
        <v>7.1412226120745803</v>
      </c>
      <c r="Y603" s="40">
        <v>7.7909390810950399</v>
      </c>
      <c r="Z603" s="40">
        <v>8.1136044638944593</v>
      </c>
      <c r="AA603" s="40">
        <v>7.9569751498662598</v>
      </c>
      <c r="AB603" s="40">
        <v>7.4838597512769098</v>
      </c>
      <c r="AC603" s="40">
        <v>7.1176783520120104</v>
      </c>
      <c r="AD603" s="40">
        <v>6.46621535336054</v>
      </c>
      <c r="AE603" s="40">
        <v>5.3883778071029296</v>
      </c>
      <c r="AF603" s="40">
        <v>4.3342984945472303</v>
      </c>
      <c r="AG603" s="40">
        <v>-6.5157612726812197E-2</v>
      </c>
      <c r="AH603" s="40">
        <v>-6.2318123689886602E-2</v>
      </c>
      <c r="AI603" s="40">
        <v>-3.9825201932984201E-2</v>
      </c>
      <c r="AJ603" s="40">
        <v>-4.2578869888277901E-2</v>
      </c>
      <c r="AK603" s="40">
        <v>-5.4678317687007399E-2</v>
      </c>
      <c r="AL603" s="40">
        <v>-6.2050524703423503E-2</v>
      </c>
      <c r="AM603" s="40">
        <v>-3.0859997127725299E-2</v>
      </c>
      <c r="AN603" s="40">
        <v>-5.0383351159819997E-2</v>
      </c>
      <c r="AO603" s="40">
        <v>-7.6192431242749201E-2</v>
      </c>
      <c r="AP603" s="40">
        <v>-3.7917058637006201E-2</v>
      </c>
      <c r="AQ603" s="40">
        <v>-3.2285528102382402E-2</v>
      </c>
      <c r="AR603" s="40">
        <v>-6.4658685353162201E-2</v>
      </c>
      <c r="AS603" s="40">
        <v>2.9866189943444602E-2</v>
      </c>
      <c r="AT603" s="40">
        <v>6.1280609219438197E-2</v>
      </c>
      <c r="AU603" s="40">
        <v>0.36808971536285801</v>
      </c>
      <c r="AV603" s="40">
        <v>0.34893165458429398</v>
      </c>
      <c r="AW603" s="40">
        <v>0.28437333320760999</v>
      </c>
      <c r="AX603" s="40">
        <v>0.30383663520456</v>
      </c>
      <c r="AY603" s="40">
        <v>4.6938843504877703E-2</v>
      </c>
      <c r="AZ603" s="40">
        <v>-0.26990375067973599</v>
      </c>
      <c r="BA603" s="40">
        <v>-0.24569429817682201</v>
      </c>
      <c r="BB603" s="40">
        <v>-9.5525114945831796E-2</v>
      </c>
      <c r="BC603" s="40">
        <v>-9.5769290372826804E-2</v>
      </c>
      <c r="BD603" s="40">
        <v>-0.10627432877437</v>
      </c>
      <c r="BE603" s="40">
        <v>-3.4576704249622503E-2</v>
      </c>
      <c r="BF603" s="40">
        <v>-3.3632287040906997E-2</v>
      </c>
      <c r="BG603" s="40">
        <v>-1.9731183691750701E-2</v>
      </c>
      <c r="BH603" s="40">
        <v>-1.5421554989589199E-2</v>
      </c>
      <c r="BI603" s="40">
        <v>-3.12412611345507E-2</v>
      </c>
      <c r="BJ603" s="40">
        <v>-3.6378799622498799E-2</v>
      </c>
      <c r="BK603" s="40">
        <v>-9.4842574723106796E-3</v>
      </c>
      <c r="BL603" s="40">
        <v>-2.37492150469653E-2</v>
      </c>
      <c r="BM603" s="40">
        <v>-5.0705354750018403E-2</v>
      </c>
      <c r="BN603" s="40">
        <v>-6.0699908494864004E-3</v>
      </c>
      <c r="BO603" s="40">
        <v>5.8290608840494704E-3</v>
      </c>
      <c r="BP603" s="40">
        <v>-5.4047520789791297E-2</v>
      </c>
      <c r="BQ603" s="40">
        <v>4.0580036702283502E-2</v>
      </c>
      <c r="BR603" s="40">
        <v>9.9585762185553595E-2</v>
      </c>
      <c r="BS603" s="40">
        <v>0.40516981329589602</v>
      </c>
      <c r="BT603" s="40">
        <v>0.40978932582345801</v>
      </c>
      <c r="BU603" s="40">
        <v>0.35034832176027703</v>
      </c>
      <c r="BV603" s="40">
        <v>0.37320692686016799</v>
      </c>
      <c r="BW603" s="40">
        <v>0.119998967665374</v>
      </c>
      <c r="BX603" s="40">
        <v>-0.202094716311292</v>
      </c>
      <c r="BY603" s="40">
        <v>-0.18973892165796</v>
      </c>
      <c r="BZ603" s="40">
        <v>-6.37027411451251E-2</v>
      </c>
      <c r="CA603" s="40">
        <v>-6.5620691577561993E-2</v>
      </c>
      <c r="CB603" s="40">
        <v>-6.4184545624564895E-2</v>
      </c>
      <c r="CC603" s="40">
        <v>-1.3396460196025899E-2</v>
      </c>
      <c r="CD603" s="40">
        <v>-1.37645639626282E-2</v>
      </c>
      <c r="CE603" s="40">
        <v>-5.8141278696779899E-3</v>
      </c>
      <c r="CF603" s="40">
        <v>3.3875185807280602E-3</v>
      </c>
      <c r="CG603" s="40">
        <v>-1.50088271619221E-2</v>
      </c>
      <c r="CH603" s="40">
        <v>-1.8598641034456999E-2</v>
      </c>
      <c r="CI603" s="40">
        <v>5.3205146967544E-3</v>
      </c>
      <c r="CJ603" s="40">
        <v>-5.3024935099727603E-3</v>
      </c>
      <c r="CK603" s="40">
        <v>-3.3053083211670199E-2</v>
      </c>
      <c r="CL603" s="40">
        <v>1.5987191285381602E-2</v>
      </c>
      <c r="CM603" s="40">
        <v>3.2227109108722E-2</v>
      </c>
      <c r="CN603" s="40">
        <v>-4.6698260537673203E-2</v>
      </c>
      <c r="CO603" s="40">
        <v>4.80004143301851E-2</v>
      </c>
      <c r="CP603" s="40">
        <v>0.12611579444204599</v>
      </c>
      <c r="CQ603" s="40">
        <v>0.43085137616832597</v>
      </c>
      <c r="CR603" s="40">
        <v>0.45193916353480301</v>
      </c>
      <c r="CS603" s="40">
        <v>0.39604239785422302</v>
      </c>
      <c r="CT603" s="40">
        <v>0.42125257954020201</v>
      </c>
      <c r="CU603" s="40">
        <v>0.17060018709806701</v>
      </c>
      <c r="CV603" s="40">
        <v>-0.155130385672336</v>
      </c>
      <c r="CW603" s="40">
        <v>-0.15098439833618299</v>
      </c>
      <c r="CX603" s="40">
        <v>-4.16626619902992E-2</v>
      </c>
      <c r="CY603" s="40">
        <v>-4.4739863892734599E-2</v>
      </c>
      <c r="CZ603" s="40">
        <v>-3.5033290031854798E-2</v>
      </c>
      <c r="DA603" s="40">
        <v>7.7837838575707304E-3</v>
      </c>
      <c r="DB603" s="40">
        <v>6.1031591156505902E-3</v>
      </c>
      <c r="DC603" s="40">
        <v>8.1029279523947301E-3</v>
      </c>
      <c r="DD603" s="40">
        <v>2.2196592151045299E-2</v>
      </c>
      <c r="DE603" s="40">
        <v>1.2236068107064301E-3</v>
      </c>
      <c r="DF603" s="40">
        <v>-8.1848244641528705E-4</v>
      </c>
      <c r="DG603" s="40">
        <v>2.0125286865819499E-2</v>
      </c>
      <c r="DH603" s="40">
        <v>1.31442280270198E-2</v>
      </c>
      <c r="DI603" s="40">
        <v>-1.54008116733221E-2</v>
      </c>
      <c r="DJ603" s="40">
        <v>3.8044373420249702E-2</v>
      </c>
      <c r="DK603" s="40">
        <v>5.8625157333394497E-2</v>
      </c>
      <c r="DL603" s="40">
        <v>-3.9349000285555102E-2</v>
      </c>
      <c r="DM603" s="40">
        <v>5.54207919580866E-2</v>
      </c>
      <c r="DN603" s="40">
        <v>0.15264582669853799</v>
      </c>
      <c r="DO603" s="40">
        <v>0.45653293904075698</v>
      </c>
      <c r="DP603" s="40">
        <v>0.49408900124614802</v>
      </c>
      <c r="DQ603" s="40">
        <v>0.44173647394816901</v>
      </c>
      <c r="DR603" s="40">
        <v>0.46929823222023598</v>
      </c>
      <c r="DS603" s="40">
        <v>0.22120140653076001</v>
      </c>
      <c r="DT603" s="40">
        <v>-0.108166055033381</v>
      </c>
      <c r="DU603" s="40">
        <v>-0.112229875014406</v>
      </c>
      <c r="DV603" s="40">
        <v>-1.9622582835473301E-2</v>
      </c>
      <c r="DW603" s="40">
        <v>-2.3859036207907199E-2</v>
      </c>
      <c r="DX603" s="40">
        <v>-5.8820344391448398E-3</v>
      </c>
      <c r="DY603" s="40">
        <v>3.8364692334760399E-2</v>
      </c>
      <c r="DZ603" s="40">
        <v>3.4788995764630203E-2</v>
      </c>
      <c r="EA603" s="40">
        <v>2.8196946193628201E-2</v>
      </c>
      <c r="EB603" s="40">
        <v>4.9353907049733997E-2</v>
      </c>
      <c r="EC603" s="40">
        <v>2.46606633631632E-2</v>
      </c>
      <c r="ED603" s="40">
        <v>2.4853242634509502E-2</v>
      </c>
      <c r="EE603" s="40">
        <v>4.1501026521234101E-2</v>
      </c>
      <c r="EF603" s="40">
        <v>3.9778364139874497E-2</v>
      </c>
      <c r="EG603" s="40">
        <v>1.00862648194087E-2</v>
      </c>
      <c r="EH603" s="40">
        <v>6.9891441207769495E-2</v>
      </c>
      <c r="EI603" s="40">
        <v>9.6739746319826306E-2</v>
      </c>
      <c r="EJ603" s="40">
        <v>-2.8737835722184201E-2</v>
      </c>
      <c r="EK603" s="40">
        <v>6.6134638716925501E-2</v>
      </c>
      <c r="EL603" s="40">
        <v>0.19095097966465299</v>
      </c>
      <c r="EM603" s="40">
        <v>0.49361303697379399</v>
      </c>
      <c r="EN603" s="40">
        <v>0.55494667248531204</v>
      </c>
      <c r="EO603" s="40">
        <v>0.50771146250083599</v>
      </c>
      <c r="EP603" s="40">
        <v>0.53866852387584496</v>
      </c>
      <c r="EQ603" s="40">
        <v>0.29426153069125599</v>
      </c>
      <c r="ER603" s="40">
        <v>-4.03570206649368E-2</v>
      </c>
      <c r="ES603" s="40">
        <v>-5.6274498495544299E-2</v>
      </c>
      <c r="ET603" s="40">
        <v>1.2199790965233499E-2</v>
      </c>
      <c r="EU603" s="40">
        <v>6.2895625873576099E-3</v>
      </c>
      <c r="EV603" s="40">
        <v>3.6207748710660299E-2</v>
      </c>
      <c r="EW603" s="40">
        <v>77.5</v>
      </c>
      <c r="EX603" s="40">
        <v>76</v>
      </c>
      <c r="EY603" s="40">
        <v>75</v>
      </c>
      <c r="EZ603" s="40">
        <v>72.5</v>
      </c>
      <c r="FA603" s="40">
        <v>73</v>
      </c>
      <c r="FB603" s="40">
        <v>71.5</v>
      </c>
      <c r="FC603" s="40">
        <v>69</v>
      </c>
      <c r="FD603" s="40">
        <v>68</v>
      </c>
      <c r="FE603" s="40">
        <v>70</v>
      </c>
      <c r="FF603" s="40">
        <v>75.5</v>
      </c>
      <c r="FG603" s="40">
        <v>81</v>
      </c>
      <c r="FH603" s="40">
        <v>86</v>
      </c>
      <c r="FI603" s="40">
        <v>89.5</v>
      </c>
      <c r="FJ603" s="40">
        <v>92.5</v>
      </c>
      <c r="FK603" s="40">
        <v>94.5</v>
      </c>
      <c r="FL603" s="40">
        <v>96.5</v>
      </c>
      <c r="FM603" s="40">
        <v>97</v>
      </c>
      <c r="FN603" s="40">
        <v>97</v>
      </c>
      <c r="FO603" s="40">
        <v>96.5</v>
      </c>
      <c r="FP603" s="40">
        <v>94</v>
      </c>
      <c r="FQ603" s="40">
        <v>90.5</v>
      </c>
      <c r="FR603" s="40">
        <v>86.5</v>
      </c>
      <c r="FS603" s="40">
        <v>83.5</v>
      </c>
      <c r="FT603" s="40">
        <v>79.5</v>
      </c>
      <c r="FU603" s="40">
        <v>2.1911714696891099E-2</v>
      </c>
      <c r="FV603" s="40">
        <v>0</v>
      </c>
      <c r="FW603" s="40">
        <v>0</v>
      </c>
      <c r="FX603" s="41">
        <v>1</v>
      </c>
      <c r="FY603" s="22"/>
    </row>
    <row r="604" spans="1:181" x14ac:dyDescent="0.2">
      <c r="A604" t="s">
        <v>42</v>
      </c>
      <c r="B604" t="s">
        <v>58</v>
      </c>
      <c r="C604" t="s">
        <v>3</v>
      </c>
      <c r="D604" t="s">
        <v>39</v>
      </c>
      <c r="E604" t="s">
        <v>78</v>
      </c>
      <c r="F604" t="s">
        <v>77</v>
      </c>
      <c r="G604" s="35">
        <v>43721</v>
      </c>
      <c r="H604" s="40">
        <v>3293</v>
      </c>
      <c r="I604" s="40">
        <v>3.05318231563415</v>
      </c>
      <c r="J604" s="40">
        <v>2.66689268977894</v>
      </c>
      <c r="K604" s="40">
        <v>2.3760472537593702</v>
      </c>
      <c r="L604" s="40">
        <v>2.1229403217701601</v>
      </c>
      <c r="M604" s="40">
        <v>2.0949479002887399</v>
      </c>
      <c r="N604" s="40">
        <v>1.9703852697864399</v>
      </c>
      <c r="O604" s="40">
        <v>1.9166724371844599</v>
      </c>
      <c r="P604" s="40">
        <v>1.98675155887326</v>
      </c>
      <c r="Q604" s="40">
        <v>2.14146580569088</v>
      </c>
      <c r="R604" s="40">
        <v>2.4362172036713399</v>
      </c>
      <c r="S604" s="40">
        <v>2.9203022819192501</v>
      </c>
      <c r="T604" s="40">
        <v>3.4409577620224701</v>
      </c>
      <c r="U604" s="40">
        <v>4.10478444167655</v>
      </c>
      <c r="V604" s="40">
        <v>4.8757192795414896</v>
      </c>
      <c r="W604" s="40">
        <v>5.5882208892957603</v>
      </c>
      <c r="X604" s="40">
        <v>6.3600699384714403</v>
      </c>
      <c r="Y604" s="40">
        <v>6.9323018444335602</v>
      </c>
      <c r="Z604" s="40">
        <v>7.2006703455178602</v>
      </c>
      <c r="AA604" s="40">
        <v>7.0582232190474699</v>
      </c>
      <c r="AB604" s="40">
        <v>6.6279707370697096</v>
      </c>
      <c r="AC604" s="40">
        <v>6.30862433775083</v>
      </c>
      <c r="AD604" s="40">
        <v>5.75437494670477</v>
      </c>
      <c r="AE604" s="40">
        <v>4.8041604477169102</v>
      </c>
      <c r="AF604" s="40">
        <v>3.8822460564022001</v>
      </c>
      <c r="AG604" s="40">
        <v>-4.0723442004475197E-2</v>
      </c>
      <c r="AH604" s="40">
        <v>-5.9344143600797303E-2</v>
      </c>
      <c r="AI604" s="40">
        <v>-4.7357674491425597E-2</v>
      </c>
      <c r="AJ604" s="40">
        <v>-4.6193951500152999E-2</v>
      </c>
      <c r="AK604" s="40">
        <v>-5.6509167894058299E-2</v>
      </c>
      <c r="AL604" s="40">
        <v>-5.4163693768624198E-2</v>
      </c>
      <c r="AM604" s="40">
        <v>-2.24211590481516E-2</v>
      </c>
      <c r="AN604" s="40">
        <v>-3.6769454070034603E-2</v>
      </c>
      <c r="AO604" s="40">
        <v>-5.24810216273007E-2</v>
      </c>
      <c r="AP604" s="40">
        <v>-2.9652053367537099E-2</v>
      </c>
      <c r="AQ604" s="40">
        <v>-4.3064685251748502E-2</v>
      </c>
      <c r="AR604" s="40">
        <v>-6.2869577291632506E-2</v>
      </c>
      <c r="AS604" s="40">
        <v>3.3987496941183602E-2</v>
      </c>
      <c r="AT604" s="40">
        <v>5.1073745395534102E-2</v>
      </c>
      <c r="AU604" s="40">
        <v>0.22951851804432699</v>
      </c>
      <c r="AV604" s="40">
        <v>0.22437413315607099</v>
      </c>
      <c r="AW604" s="40">
        <v>0.15978852973325</v>
      </c>
      <c r="AX604" s="40">
        <v>0.1818771176739</v>
      </c>
      <c r="AY604" s="40">
        <v>5.0675368787229003E-2</v>
      </c>
      <c r="AZ604" s="40">
        <v>-9.5806611871389794E-2</v>
      </c>
      <c r="BA604" s="40">
        <v>-0.13194004436155299</v>
      </c>
      <c r="BB604" s="40">
        <v>-4.96981202036599E-2</v>
      </c>
      <c r="BC604" s="40">
        <v>-7.48742449326881E-2</v>
      </c>
      <c r="BD604" s="40">
        <v>-9.0051536202560997E-2</v>
      </c>
      <c r="BE604" s="40">
        <v>-1.29096511444455E-2</v>
      </c>
      <c r="BF604" s="40">
        <v>-3.0369987484799601E-2</v>
      </c>
      <c r="BG604" s="40">
        <v>-2.6157743229169701E-2</v>
      </c>
      <c r="BH604" s="40">
        <v>-1.8292703391171599E-2</v>
      </c>
      <c r="BI604" s="40">
        <v>-3.3533043002613498E-2</v>
      </c>
      <c r="BJ604" s="40">
        <v>-2.9891150207803099E-2</v>
      </c>
      <c r="BK604" s="40">
        <v>-1.7134869562550499E-3</v>
      </c>
      <c r="BL604" s="40">
        <v>-1.19174379930338E-2</v>
      </c>
      <c r="BM604" s="40">
        <v>-2.75141756444293E-2</v>
      </c>
      <c r="BN604" s="40">
        <v>-1.2876984569483601E-3</v>
      </c>
      <c r="BO604" s="40">
        <v>-4.4889080431268699E-3</v>
      </c>
      <c r="BP604" s="40">
        <v>-5.4060812017354798E-2</v>
      </c>
      <c r="BQ604" s="40">
        <v>4.2977087768658703E-2</v>
      </c>
      <c r="BR604" s="40">
        <v>8.3492144046369399E-2</v>
      </c>
      <c r="BS604" s="40">
        <v>0.26466843743273799</v>
      </c>
      <c r="BT604" s="40">
        <v>0.28170489004606097</v>
      </c>
      <c r="BU604" s="40">
        <v>0.217080283712699</v>
      </c>
      <c r="BV604" s="40">
        <v>0.242828591664425</v>
      </c>
      <c r="BW604" s="40">
        <v>0.12285149795200299</v>
      </c>
      <c r="BX604" s="40">
        <v>-3.1798724773282598E-2</v>
      </c>
      <c r="BY604" s="40">
        <v>-8.1689567572579197E-2</v>
      </c>
      <c r="BZ604" s="40">
        <v>-1.7085578369963599E-2</v>
      </c>
      <c r="CA604" s="40">
        <v>-4.6534215799003097E-2</v>
      </c>
      <c r="CB604" s="40">
        <v>-4.8596521105519201E-2</v>
      </c>
      <c r="CC604" s="40">
        <v>6.35409567689356E-3</v>
      </c>
      <c r="CD604" s="40">
        <v>-1.0302575221962901E-2</v>
      </c>
      <c r="CE604" s="40">
        <v>-1.1474735417646501E-2</v>
      </c>
      <c r="CF604" s="40">
        <v>1.0316160543729601E-3</v>
      </c>
      <c r="CG604" s="40">
        <v>-1.7619848894279502E-2</v>
      </c>
      <c r="CH604" s="40">
        <v>-1.30800604783004E-2</v>
      </c>
      <c r="CI604" s="40">
        <v>1.2628583653431599E-2</v>
      </c>
      <c r="CJ604" s="40">
        <v>5.2949926359452098E-3</v>
      </c>
      <c r="CK604" s="40">
        <v>-1.02222141724473E-2</v>
      </c>
      <c r="CL604" s="40">
        <v>1.8357367348641102E-2</v>
      </c>
      <c r="CM604" s="40">
        <v>2.2228557739330499E-2</v>
      </c>
      <c r="CN604" s="40">
        <v>-4.7959888022267798E-2</v>
      </c>
      <c r="CO604" s="40">
        <v>4.9203250991046797E-2</v>
      </c>
      <c r="CP604" s="40">
        <v>0.10594502819674199</v>
      </c>
      <c r="CQ604" s="40">
        <v>0.28901316452500603</v>
      </c>
      <c r="CR604" s="40">
        <v>0.32141199762310202</v>
      </c>
      <c r="CS604" s="40">
        <v>0.25676037799271201</v>
      </c>
      <c r="CT604" s="40">
        <v>0.28504339687561298</v>
      </c>
      <c r="CU604" s="40">
        <v>0.17284046514354601</v>
      </c>
      <c r="CV604" s="40">
        <v>1.2532942845558301E-2</v>
      </c>
      <c r="CW604" s="40">
        <v>-4.6886240425057499E-2</v>
      </c>
      <c r="CX604" s="40">
        <v>5.5017687574456797E-3</v>
      </c>
      <c r="CY604" s="40">
        <v>-2.6905997952394199E-2</v>
      </c>
      <c r="CZ604" s="40">
        <v>-1.9884903932478201E-2</v>
      </c>
      <c r="DA604" s="40">
        <v>2.5617842498232599E-2</v>
      </c>
      <c r="DB604" s="40">
        <v>9.7648370408736605E-3</v>
      </c>
      <c r="DC604" s="40">
        <v>3.2082723938767501E-3</v>
      </c>
      <c r="DD604" s="40">
        <v>2.0355935499917498E-2</v>
      </c>
      <c r="DE604" s="40">
        <v>-1.7066547859455E-3</v>
      </c>
      <c r="DF604" s="40">
        <v>3.7310292512022399E-3</v>
      </c>
      <c r="DG604" s="40">
        <v>2.6970654263118201E-2</v>
      </c>
      <c r="DH604" s="40">
        <v>2.2507423264924199E-2</v>
      </c>
      <c r="DI604" s="40">
        <v>7.0697472995347203E-3</v>
      </c>
      <c r="DJ604" s="40">
        <v>3.8002433154230499E-2</v>
      </c>
      <c r="DK604" s="40">
        <v>4.8946023521787799E-2</v>
      </c>
      <c r="DL604" s="40">
        <v>-4.1858964027180798E-2</v>
      </c>
      <c r="DM604" s="40">
        <v>5.5429414213434898E-2</v>
      </c>
      <c r="DN604" s="40">
        <v>0.12839791234711401</v>
      </c>
      <c r="DO604" s="40">
        <v>0.31335789161727401</v>
      </c>
      <c r="DP604" s="40">
        <v>0.36111910520014201</v>
      </c>
      <c r="DQ604" s="40">
        <v>0.29644047227272502</v>
      </c>
      <c r="DR604" s="40">
        <v>0.32725820208680101</v>
      </c>
      <c r="DS604" s="40">
        <v>0.22282943233508901</v>
      </c>
      <c r="DT604" s="40">
        <v>5.6864610464399203E-2</v>
      </c>
      <c r="DU604" s="40">
        <v>-1.2082913277535801E-2</v>
      </c>
      <c r="DV604" s="40">
        <v>2.8089115884854899E-2</v>
      </c>
      <c r="DW604" s="40">
        <v>-7.2777801057853997E-3</v>
      </c>
      <c r="DX604" s="40">
        <v>8.8267132405628699E-3</v>
      </c>
      <c r="DY604" s="40">
        <v>5.3431633358262301E-2</v>
      </c>
      <c r="DZ604" s="40">
        <v>3.8738993156871397E-2</v>
      </c>
      <c r="EA604" s="40">
        <v>2.44082036561327E-2</v>
      </c>
      <c r="EB604" s="40">
        <v>4.8257183608898899E-2</v>
      </c>
      <c r="EC604" s="40">
        <v>2.1269470105499299E-2</v>
      </c>
      <c r="ED604" s="40">
        <v>2.80035728120233E-2</v>
      </c>
      <c r="EE604" s="40">
        <v>4.7678326355014802E-2</v>
      </c>
      <c r="EF604" s="40">
        <v>4.7359439341924998E-2</v>
      </c>
      <c r="EG604" s="40">
        <v>3.2036593282406101E-2</v>
      </c>
      <c r="EH604" s="40">
        <v>6.6366788064819202E-2</v>
      </c>
      <c r="EI604" s="40">
        <v>8.7521800730409396E-2</v>
      </c>
      <c r="EJ604" s="40">
        <v>-3.3050198752903201E-2</v>
      </c>
      <c r="EK604" s="40">
        <v>6.4419005040909999E-2</v>
      </c>
      <c r="EL604" s="40">
        <v>0.16081631099794899</v>
      </c>
      <c r="EM604" s="40">
        <v>0.34850781100568601</v>
      </c>
      <c r="EN604" s="40">
        <v>0.41844986209013202</v>
      </c>
      <c r="EO604" s="40">
        <v>0.35373222625217299</v>
      </c>
      <c r="EP604" s="40">
        <v>0.38820967607732498</v>
      </c>
      <c r="EQ604" s="40">
        <v>0.29500556149986301</v>
      </c>
      <c r="ER604" s="40">
        <v>0.120872497562506</v>
      </c>
      <c r="ES604" s="40">
        <v>3.8167563511437901E-2</v>
      </c>
      <c r="ET604" s="40">
        <v>6.0701657718551301E-2</v>
      </c>
      <c r="EU604" s="40">
        <v>2.1062249027899601E-2</v>
      </c>
      <c r="EV604" s="40">
        <v>5.0281728337604699E-2</v>
      </c>
      <c r="EW604" s="40">
        <v>77.5</v>
      </c>
      <c r="EX604" s="40">
        <v>76</v>
      </c>
      <c r="EY604" s="40">
        <v>75</v>
      </c>
      <c r="EZ604" s="40">
        <v>72.5</v>
      </c>
      <c r="FA604" s="40">
        <v>73</v>
      </c>
      <c r="FB604" s="40">
        <v>71.5</v>
      </c>
      <c r="FC604" s="40">
        <v>69</v>
      </c>
      <c r="FD604" s="40">
        <v>68</v>
      </c>
      <c r="FE604" s="40">
        <v>70</v>
      </c>
      <c r="FF604" s="40">
        <v>75.5</v>
      </c>
      <c r="FG604" s="40">
        <v>81</v>
      </c>
      <c r="FH604" s="40">
        <v>86</v>
      </c>
      <c r="FI604" s="40">
        <v>89.5</v>
      </c>
      <c r="FJ604" s="40">
        <v>92.5</v>
      </c>
      <c r="FK604" s="40">
        <v>94.5</v>
      </c>
      <c r="FL604" s="40">
        <v>96.5</v>
      </c>
      <c r="FM604" s="40">
        <v>97</v>
      </c>
      <c r="FN604" s="40">
        <v>97</v>
      </c>
      <c r="FO604" s="40">
        <v>96.5</v>
      </c>
      <c r="FP604" s="40">
        <v>94</v>
      </c>
      <c r="FQ604" s="40">
        <v>90.5</v>
      </c>
      <c r="FR604" s="40">
        <v>86.5</v>
      </c>
      <c r="FS604" s="40">
        <v>83.5</v>
      </c>
      <c r="FT604" s="40">
        <v>79.5</v>
      </c>
      <c r="FU604" s="40">
        <v>2.2692833836920799E-2</v>
      </c>
      <c r="FV604" s="40">
        <v>0</v>
      </c>
      <c r="FW604" s="40">
        <v>0</v>
      </c>
      <c r="FX604" s="41">
        <v>1</v>
      </c>
      <c r="FY604" s="22"/>
    </row>
    <row r="605" spans="1:181" x14ac:dyDescent="0.2">
      <c r="A605" t="s">
        <v>42</v>
      </c>
      <c r="B605" t="s">
        <v>58</v>
      </c>
      <c r="C605" t="s">
        <v>3</v>
      </c>
      <c r="D605" t="s">
        <v>39</v>
      </c>
      <c r="E605" t="s">
        <v>78</v>
      </c>
      <c r="F605" t="s">
        <v>78</v>
      </c>
      <c r="G605" s="35">
        <v>43721</v>
      </c>
      <c r="H605" s="40">
        <v>400</v>
      </c>
      <c r="I605" s="40">
        <v>0.36242469169019398</v>
      </c>
      <c r="J605" s="40">
        <v>0.32068812439731098</v>
      </c>
      <c r="K605" s="40">
        <v>0.28473381564828598</v>
      </c>
      <c r="L605" s="40">
        <v>0.24885677232650399</v>
      </c>
      <c r="M605" s="40">
        <v>0.25171574758422999</v>
      </c>
      <c r="N605" s="40">
        <v>0.23690615983889901</v>
      </c>
      <c r="O605" s="40">
        <v>0.23165120868988201</v>
      </c>
      <c r="P605" s="40">
        <v>0.22529853204248801</v>
      </c>
      <c r="Q605" s="40">
        <v>0.23283207677361001</v>
      </c>
      <c r="R605" s="40">
        <v>0.27646565145847402</v>
      </c>
      <c r="S605" s="40">
        <v>0.33604586352896199</v>
      </c>
      <c r="T605" s="40">
        <v>0.398667509748178</v>
      </c>
      <c r="U605" s="40">
        <v>0.477516717850827</v>
      </c>
      <c r="V605" s="40">
        <v>0.59241561125022402</v>
      </c>
      <c r="W605" s="40">
        <v>0.68067947798301498</v>
      </c>
      <c r="X605" s="40">
        <v>0.79017006944807699</v>
      </c>
      <c r="Y605" s="40">
        <v>0.86864293740835596</v>
      </c>
      <c r="Z605" s="40">
        <v>0.92494548895509998</v>
      </c>
      <c r="AA605" s="40">
        <v>0.91147936161369203</v>
      </c>
      <c r="AB605" s="40">
        <v>0.86748204818089902</v>
      </c>
      <c r="AC605" s="40">
        <v>0.81921591164300001</v>
      </c>
      <c r="AD605" s="40">
        <v>0.71722880523373</v>
      </c>
      <c r="AE605" s="40">
        <v>0.584903032085065</v>
      </c>
      <c r="AF605" s="40">
        <v>0.44649334068857399</v>
      </c>
      <c r="AG605" s="40">
        <v>-4.06256955642623E-2</v>
      </c>
      <c r="AH605" s="40">
        <v>-1.7005697473055199E-2</v>
      </c>
      <c r="AI605" s="40">
        <v>-6.1681352314725399E-3</v>
      </c>
      <c r="AJ605" s="40">
        <v>-8.7812339612215202E-3</v>
      </c>
      <c r="AK605" s="40">
        <v>-7.2280974486862498E-3</v>
      </c>
      <c r="AL605" s="40">
        <v>-1.25480929587015E-2</v>
      </c>
      <c r="AM605" s="40">
        <v>-1.4408450995840901E-2</v>
      </c>
      <c r="AN605" s="40">
        <v>-2.03757646926911E-2</v>
      </c>
      <c r="AO605" s="40">
        <v>-3.4413172726886397E-2</v>
      </c>
      <c r="AP605" s="40">
        <v>-1.2312871368443E-2</v>
      </c>
      <c r="AQ605" s="40">
        <v>-1.1258755970973301E-3</v>
      </c>
      <c r="AR605" s="40">
        <v>-8.6010801993528507E-3</v>
      </c>
      <c r="AS605" s="40">
        <v>-1.3485312948011001E-2</v>
      </c>
      <c r="AT605" s="40">
        <v>-7.17557265488098E-3</v>
      </c>
      <c r="AU605" s="40">
        <v>0.123943666294675</v>
      </c>
      <c r="AV605" s="40">
        <v>9.9101160329079702E-2</v>
      </c>
      <c r="AW605" s="40">
        <v>0.11085359906671401</v>
      </c>
      <c r="AX605" s="40">
        <v>0.116599677100009</v>
      </c>
      <c r="AY605" s="40">
        <v>-3.94189134056687E-2</v>
      </c>
      <c r="AZ605" s="40">
        <v>-0.20202229952310899</v>
      </c>
      <c r="BA605" s="40">
        <v>-0.13384554781428701</v>
      </c>
      <c r="BB605" s="40">
        <v>-6.8707029797092506E-2</v>
      </c>
      <c r="BC605" s="40">
        <v>-3.3129557267411999E-2</v>
      </c>
      <c r="BD605" s="40">
        <v>-2.7537546343941701E-2</v>
      </c>
      <c r="BE605" s="40">
        <v>-2.7968506275606899E-2</v>
      </c>
      <c r="BF605" s="40">
        <v>-8.1040117724730208E-3</v>
      </c>
      <c r="BG605" s="40">
        <v>1.677781390708E-3</v>
      </c>
      <c r="BH605" s="40">
        <v>-1.5042422844578299E-3</v>
      </c>
      <c r="BI605" s="40">
        <v>-8.4471296009320406E-5</v>
      </c>
      <c r="BJ605" s="40">
        <v>-7.3322936861019202E-3</v>
      </c>
      <c r="BK605" s="40">
        <v>-9.56564227767546E-3</v>
      </c>
      <c r="BL605" s="40">
        <v>-1.4040492926973199E-2</v>
      </c>
      <c r="BM605" s="40">
        <v>-2.6968335686836299E-2</v>
      </c>
      <c r="BN605" s="40">
        <v>-5.4193087404683302E-3</v>
      </c>
      <c r="BO605" s="40">
        <v>6.6341742609055303E-3</v>
      </c>
      <c r="BP605" s="40">
        <v>-2.0816845522181001E-3</v>
      </c>
      <c r="BQ605" s="40">
        <v>-6.9406098037538399E-3</v>
      </c>
      <c r="BR605" s="40">
        <v>8.8186865970817097E-3</v>
      </c>
      <c r="BS605" s="40">
        <v>0.137925477476606</v>
      </c>
      <c r="BT605" s="40">
        <v>0.120172389960637</v>
      </c>
      <c r="BU605" s="40">
        <v>0.13090050835887301</v>
      </c>
      <c r="BV605" s="40">
        <v>0.13171633427610099</v>
      </c>
      <c r="BW605" s="40">
        <v>-1.7436944454151001E-2</v>
      </c>
      <c r="BX605" s="40">
        <v>-0.18495298859965301</v>
      </c>
      <c r="BY605" s="40">
        <v>-0.11703347837877601</v>
      </c>
      <c r="BZ605" s="40">
        <v>-5.5328517814091101E-2</v>
      </c>
      <c r="CA605" s="40">
        <v>-2.3285150518902901E-2</v>
      </c>
      <c r="CB605" s="40">
        <v>-1.924402345722E-2</v>
      </c>
      <c r="CC605" s="40">
        <v>-1.9202175531500599E-2</v>
      </c>
      <c r="CD605" s="40">
        <v>-1.93873137318816E-3</v>
      </c>
      <c r="CE605" s="40">
        <v>7.11183934244958E-3</v>
      </c>
      <c r="CF605" s="40">
        <v>3.5357799831870402E-3</v>
      </c>
      <c r="CG605" s="40">
        <v>4.8631824159204601E-3</v>
      </c>
      <c r="CH605" s="40">
        <v>-3.7198469986324898E-3</v>
      </c>
      <c r="CI605" s="40">
        <v>-6.2115277119771202E-3</v>
      </c>
      <c r="CJ605" s="40">
        <v>-9.6527030009854308E-3</v>
      </c>
      <c r="CK605" s="40">
        <v>-2.1812064231881499E-2</v>
      </c>
      <c r="CL605" s="40">
        <v>-6.4484826398631095E-4</v>
      </c>
      <c r="CM605" s="40">
        <v>1.2008761153351E-2</v>
      </c>
      <c r="CN605" s="40">
        <v>2.4336290131478501E-3</v>
      </c>
      <c r="CO605" s="40">
        <v>-2.4077683429743501E-3</v>
      </c>
      <c r="CP605" s="40">
        <v>1.98962618321584E-2</v>
      </c>
      <c r="CQ605" s="40">
        <v>0.14760923730883899</v>
      </c>
      <c r="CR605" s="40">
        <v>0.134766259414799</v>
      </c>
      <c r="CS605" s="40">
        <v>0.144784936666324</v>
      </c>
      <c r="CT605" s="40">
        <v>0.14218608498684401</v>
      </c>
      <c r="CU605" s="40">
        <v>-2.21229972134304E-3</v>
      </c>
      <c r="CV605" s="40">
        <v>-0.173130835851798</v>
      </c>
      <c r="CW605" s="40">
        <v>-0.105389490301844</v>
      </c>
      <c r="CX605" s="40">
        <v>-4.6062601169224497E-2</v>
      </c>
      <c r="CY605" s="40">
        <v>-1.6466944393606801E-2</v>
      </c>
      <c r="CZ605" s="40">
        <v>-1.3499954770186701E-2</v>
      </c>
      <c r="DA605" s="40">
        <v>-1.04358447873942E-2</v>
      </c>
      <c r="DB605" s="40">
        <v>4.2265490260966999E-3</v>
      </c>
      <c r="DC605" s="40">
        <v>1.2545897294191199E-2</v>
      </c>
      <c r="DD605" s="40">
        <v>8.5758022508319095E-3</v>
      </c>
      <c r="DE605" s="40">
        <v>9.8108361278502407E-3</v>
      </c>
      <c r="DF605" s="40">
        <v>-1.07400311163056E-4</v>
      </c>
      <c r="DG605" s="40">
        <v>-2.8574131462787799E-3</v>
      </c>
      <c r="DH605" s="40">
        <v>-5.2649130749976803E-3</v>
      </c>
      <c r="DI605" s="40">
        <v>-1.6655792776926699E-2</v>
      </c>
      <c r="DJ605" s="40">
        <v>4.1296122124957098E-3</v>
      </c>
      <c r="DK605" s="40">
        <v>1.7383348045796498E-2</v>
      </c>
      <c r="DL605" s="40">
        <v>6.9489425785137999E-3</v>
      </c>
      <c r="DM605" s="40">
        <v>2.1250731178051401E-3</v>
      </c>
      <c r="DN605" s="40">
        <v>3.0973837067235201E-2</v>
      </c>
      <c r="DO605" s="40">
        <v>0.15729299714107201</v>
      </c>
      <c r="DP605" s="40">
        <v>0.14936012886896</v>
      </c>
      <c r="DQ605" s="40">
        <v>0.15866936497377401</v>
      </c>
      <c r="DR605" s="40">
        <v>0.15265583569758601</v>
      </c>
      <c r="DS605" s="40">
        <v>1.30123450114649E-2</v>
      </c>
      <c r="DT605" s="40">
        <v>-0.161308683103943</v>
      </c>
      <c r="DU605" s="40">
        <v>-9.3745502224912194E-2</v>
      </c>
      <c r="DV605" s="40">
        <v>-3.6796684524357803E-2</v>
      </c>
      <c r="DW605" s="40">
        <v>-9.6487382683106103E-3</v>
      </c>
      <c r="DX605" s="40">
        <v>-7.7558860831534997E-3</v>
      </c>
      <c r="DY605" s="40">
        <v>2.2213445012612301E-3</v>
      </c>
      <c r="DZ605" s="40">
        <v>1.31282347266789E-2</v>
      </c>
      <c r="EA605" s="40">
        <v>2.0391813916371699E-2</v>
      </c>
      <c r="EB605" s="40">
        <v>1.5852793927595601E-2</v>
      </c>
      <c r="EC605" s="40">
        <v>1.6954462280527199E-2</v>
      </c>
      <c r="ED605" s="40">
        <v>5.10839896143648E-3</v>
      </c>
      <c r="EE605" s="40">
        <v>1.98539557188668E-3</v>
      </c>
      <c r="EF605" s="40">
        <v>1.07035869072029E-3</v>
      </c>
      <c r="EG605" s="40">
        <v>-9.21095573687657E-3</v>
      </c>
      <c r="EH605" s="40">
        <v>1.10231748404704E-2</v>
      </c>
      <c r="EI605" s="40">
        <v>2.5143397903799301E-2</v>
      </c>
      <c r="EJ605" s="40">
        <v>1.34683382256486E-2</v>
      </c>
      <c r="EK605" s="40">
        <v>8.6697762620623498E-3</v>
      </c>
      <c r="EL605" s="40">
        <v>4.6968096319197898E-2</v>
      </c>
      <c r="EM605" s="40">
        <v>0.17127480832300301</v>
      </c>
      <c r="EN605" s="40">
        <v>0.17043135850051699</v>
      </c>
      <c r="EO605" s="40">
        <v>0.17871627426593301</v>
      </c>
      <c r="EP605" s="40">
        <v>0.16777249287367901</v>
      </c>
      <c r="EQ605" s="40">
        <v>3.4994313962982602E-2</v>
      </c>
      <c r="ER605" s="40">
        <v>-0.14423937218048699</v>
      </c>
      <c r="ES605" s="40">
        <v>-7.6933432789400902E-2</v>
      </c>
      <c r="ET605" s="40">
        <v>-2.3418172541356402E-2</v>
      </c>
      <c r="EU605" s="40">
        <v>1.9566848019847701E-4</v>
      </c>
      <c r="EV605" s="40">
        <v>5.37636803568192E-4</v>
      </c>
      <c r="EW605" s="40">
        <v>77.5</v>
      </c>
      <c r="EX605" s="40">
        <v>76</v>
      </c>
      <c r="EY605" s="40">
        <v>75</v>
      </c>
      <c r="EZ605" s="40">
        <v>72.5</v>
      </c>
      <c r="FA605" s="40">
        <v>73</v>
      </c>
      <c r="FB605" s="40">
        <v>71.5</v>
      </c>
      <c r="FC605" s="40">
        <v>69</v>
      </c>
      <c r="FD605" s="40">
        <v>68</v>
      </c>
      <c r="FE605" s="40">
        <v>70</v>
      </c>
      <c r="FF605" s="40">
        <v>75.5</v>
      </c>
      <c r="FG605" s="40">
        <v>81</v>
      </c>
      <c r="FH605" s="40">
        <v>86</v>
      </c>
      <c r="FI605" s="40">
        <v>89.5</v>
      </c>
      <c r="FJ605" s="40">
        <v>92.5</v>
      </c>
      <c r="FK605" s="40">
        <v>94.5</v>
      </c>
      <c r="FL605" s="40">
        <v>96.5</v>
      </c>
      <c r="FM605" s="40">
        <v>97</v>
      </c>
      <c r="FN605" s="40">
        <v>97</v>
      </c>
      <c r="FO605" s="40">
        <v>96.5</v>
      </c>
      <c r="FP605" s="40">
        <v>94</v>
      </c>
      <c r="FQ605" s="40">
        <v>90.5</v>
      </c>
      <c r="FR605" s="40">
        <v>86.5</v>
      </c>
      <c r="FS605" s="40">
        <v>83.5</v>
      </c>
      <c r="FT605" s="40">
        <v>79.5</v>
      </c>
      <c r="FU605" s="40">
        <v>6.0885193177668703E-2</v>
      </c>
      <c r="FV605" s="40">
        <v>0</v>
      </c>
      <c r="FW605" s="40">
        <v>0</v>
      </c>
      <c r="FX605" s="41">
        <v>1</v>
      </c>
      <c r="FY605" s="22"/>
    </row>
    <row r="606" spans="1:181" x14ac:dyDescent="0.2">
      <c r="A606" t="s">
        <v>42</v>
      </c>
      <c r="B606" t="s">
        <v>58</v>
      </c>
      <c r="C606" t="s">
        <v>3</v>
      </c>
      <c r="D606" t="s">
        <v>226</v>
      </c>
      <c r="E606" t="s">
        <v>1</v>
      </c>
      <c r="F606" t="s">
        <v>1</v>
      </c>
      <c r="G606" s="35">
        <v>43721</v>
      </c>
      <c r="H606" s="40">
        <v>2808</v>
      </c>
      <c r="I606" s="40">
        <v>1.901143446484</v>
      </c>
      <c r="J606" s="40">
        <v>1.7045009802148201</v>
      </c>
      <c r="K606" s="40">
        <v>1.57706619321202</v>
      </c>
      <c r="L606" s="40">
        <v>1.5196690820709899</v>
      </c>
      <c r="M606" s="40">
        <v>1.5295497553842401</v>
      </c>
      <c r="N606" s="40">
        <v>1.63036260562671</v>
      </c>
      <c r="O606" s="40">
        <v>1.8270484198416701</v>
      </c>
      <c r="P606" s="40">
        <v>1.99407731311303</v>
      </c>
      <c r="Q606" s="40">
        <v>2.0614036110431102</v>
      </c>
      <c r="R606" s="40">
        <v>2.1065588510345998</v>
      </c>
      <c r="S606" s="40">
        <v>2.2026150904970399</v>
      </c>
      <c r="T606" s="40">
        <v>2.31645705551984</v>
      </c>
      <c r="U606" s="40">
        <v>2.5653622682433599</v>
      </c>
      <c r="V606" s="40">
        <v>2.90343945524587</v>
      </c>
      <c r="W606" s="40">
        <v>3.22660920606948</v>
      </c>
      <c r="X606" s="40">
        <v>3.6186544299707402</v>
      </c>
      <c r="Y606" s="40">
        <v>4.0199122202719701</v>
      </c>
      <c r="Z606" s="40">
        <v>4.2349811874698897</v>
      </c>
      <c r="AA606" s="40">
        <v>4.2462901424298698</v>
      </c>
      <c r="AB606" s="40">
        <v>4.0683091288105997</v>
      </c>
      <c r="AC606" s="40">
        <v>3.8301443575065899</v>
      </c>
      <c r="AD606" s="40">
        <v>3.4372523833046702</v>
      </c>
      <c r="AE606" s="40">
        <v>2.8801432893864698</v>
      </c>
      <c r="AF606" s="40">
        <v>2.3572615149640401</v>
      </c>
      <c r="AG606" s="40">
        <v>-1.11386875946598E-2</v>
      </c>
      <c r="AH606" s="40">
        <v>-4.2738376361985403E-5</v>
      </c>
      <c r="AI606" s="40">
        <v>-4.8775568244426096E-3</v>
      </c>
      <c r="AJ606" s="40">
        <v>1.9793282255801601E-2</v>
      </c>
      <c r="AK606" s="40">
        <v>-1.33354536967838E-2</v>
      </c>
      <c r="AL606" s="40">
        <v>2.5107761195186E-3</v>
      </c>
      <c r="AM606" s="40">
        <v>2.8729931452207501E-2</v>
      </c>
      <c r="AN606" s="40">
        <v>-1.2888687282584001E-2</v>
      </c>
      <c r="AO606" s="40">
        <v>-6.12943145575605E-2</v>
      </c>
      <c r="AP606" s="40">
        <v>-3.4623737955803598E-2</v>
      </c>
      <c r="AQ606" s="40">
        <v>-4.63963505300376E-2</v>
      </c>
      <c r="AR606" s="40">
        <v>-3.9829638115697397E-2</v>
      </c>
      <c r="AS606" s="40">
        <v>-1.16300221807157E-2</v>
      </c>
      <c r="AT606" s="40">
        <v>5.1772375548583202E-3</v>
      </c>
      <c r="AU606" s="40">
        <v>0.15884296770953699</v>
      </c>
      <c r="AV606" s="40">
        <v>0.26579871580289</v>
      </c>
      <c r="AW606" s="40">
        <v>0.44715241950582701</v>
      </c>
      <c r="AX606" s="40">
        <v>0.36616490031730597</v>
      </c>
      <c r="AY606" s="40">
        <v>0.17306950604698701</v>
      </c>
      <c r="AZ606" s="40">
        <v>-0.16164534653918899</v>
      </c>
      <c r="BA606" s="40">
        <v>-0.116038487247169</v>
      </c>
      <c r="BB606" s="40">
        <v>-0.195112808221338</v>
      </c>
      <c r="BC606" s="40">
        <v>-6.7256348500429095E-2</v>
      </c>
      <c r="BD606" s="40">
        <v>-5.2352096755185699E-2</v>
      </c>
      <c r="BE606" s="40">
        <v>1.54709883173683E-2</v>
      </c>
      <c r="BF606" s="40">
        <v>2.0496787918972699E-2</v>
      </c>
      <c r="BG606" s="40">
        <v>1.54667740889807E-2</v>
      </c>
      <c r="BH606" s="40">
        <v>3.4906759273746098E-2</v>
      </c>
      <c r="BI606" s="40">
        <v>5.10322824696181E-3</v>
      </c>
      <c r="BJ606" s="40">
        <v>2.12871227943775E-2</v>
      </c>
      <c r="BK606" s="40">
        <v>5.3238768323201603E-2</v>
      </c>
      <c r="BL606" s="40">
        <v>1.68667151032675E-2</v>
      </c>
      <c r="BM606" s="40">
        <v>-3.6421766486823402E-2</v>
      </c>
      <c r="BN606" s="40">
        <v>-1.3789057070360501E-2</v>
      </c>
      <c r="BO606" s="40">
        <v>-2.5014742098301498E-2</v>
      </c>
      <c r="BP606" s="40">
        <v>-2.4073800750841801E-2</v>
      </c>
      <c r="BQ606" s="40">
        <v>3.8262749933609501E-3</v>
      </c>
      <c r="BR606" s="40">
        <v>4.1684549315114401E-2</v>
      </c>
      <c r="BS606" s="40">
        <v>0.20424299037134</v>
      </c>
      <c r="BT606" s="40">
        <v>0.31266899248045599</v>
      </c>
      <c r="BU606" s="40">
        <v>0.494205514019597</v>
      </c>
      <c r="BV606" s="40">
        <v>0.42834498192970799</v>
      </c>
      <c r="BW606" s="40">
        <v>0.23221605125165101</v>
      </c>
      <c r="BX606" s="40">
        <v>-9.9449736464715902E-2</v>
      </c>
      <c r="BY606" s="40">
        <v>-6.82778767039669E-2</v>
      </c>
      <c r="BZ606" s="40">
        <v>-0.14342797466136101</v>
      </c>
      <c r="CA606" s="40">
        <v>-3.2116803587699402E-2</v>
      </c>
      <c r="CB606" s="40">
        <v>-2.52995637193239E-2</v>
      </c>
      <c r="CC606" s="40">
        <v>3.3900768793780602E-2</v>
      </c>
      <c r="CD606" s="40">
        <v>3.4722401262178099E-2</v>
      </c>
      <c r="CE606" s="40">
        <v>2.95571957052921E-2</v>
      </c>
      <c r="CF606" s="40">
        <v>4.5374307416642397E-2</v>
      </c>
      <c r="CG606" s="40">
        <v>1.7873803191995798E-2</v>
      </c>
      <c r="CH606" s="40">
        <v>3.4291563303562603E-2</v>
      </c>
      <c r="CI606" s="40">
        <v>7.0213514079516801E-2</v>
      </c>
      <c r="CJ606" s="40">
        <v>3.7475216152717698E-2</v>
      </c>
      <c r="CK606" s="40">
        <v>-1.9195115461528599E-2</v>
      </c>
      <c r="CL606" s="40">
        <v>6.4097944283339904E-4</v>
      </c>
      <c r="CM606" s="40">
        <v>-1.0205905232634101E-2</v>
      </c>
      <c r="CN606" s="40">
        <v>-1.3161355788477901E-2</v>
      </c>
      <c r="CO606" s="40">
        <v>1.4531259332071601E-2</v>
      </c>
      <c r="CP606" s="40">
        <v>6.6969402229138095E-2</v>
      </c>
      <c r="CQ606" s="40">
        <v>0.23568690776617601</v>
      </c>
      <c r="CR606" s="40">
        <v>0.34513120332781899</v>
      </c>
      <c r="CS606" s="40">
        <v>0.52679434394340197</v>
      </c>
      <c r="CT606" s="40">
        <v>0.47141071703713799</v>
      </c>
      <c r="CU606" s="40">
        <v>0.27318076828405402</v>
      </c>
      <c r="CV606" s="40">
        <v>-5.63732463917586E-2</v>
      </c>
      <c r="CW606" s="40">
        <v>-3.51990233334614E-2</v>
      </c>
      <c r="CX606" s="40">
        <v>-0.10763121638368101</v>
      </c>
      <c r="CY606" s="40">
        <v>-7.7792618256853898E-3</v>
      </c>
      <c r="CZ606" s="40">
        <v>-6.5630617480066603E-3</v>
      </c>
      <c r="DA606" s="40">
        <v>5.2330549270192997E-2</v>
      </c>
      <c r="DB606" s="40">
        <v>4.8948014605383602E-2</v>
      </c>
      <c r="DC606" s="40">
        <v>4.3647617321603598E-2</v>
      </c>
      <c r="DD606" s="40">
        <v>5.5841855559538599E-2</v>
      </c>
      <c r="DE606" s="40">
        <v>3.0644378137029801E-2</v>
      </c>
      <c r="DF606" s="40">
        <v>4.7296003812747699E-2</v>
      </c>
      <c r="DG606" s="40">
        <v>8.7188259835832005E-2</v>
      </c>
      <c r="DH606" s="40">
        <v>5.80837172021679E-2</v>
      </c>
      <c r="DI606" s="40">
        <v>-1.9684644362338599E-3</v>
      </c>
      <c r="DJ606" s="40">
        <v>1.5071015956027301E-2</v>
      </c>
      <c r="DK606" s="40">
        <v>4.60293163303333E-3</v>
      </c>
      <c r="DL606" s="40">
        <v>-2.2489108261141001E-3</v>
      </c>
      <c r="DM606" s="40">
        <v>2.5236243670782199E-2</v>
      </c>
      <c r="DN606" s="40">
        <v>9.2254255143161698E-2</v>
      </c>
      <c r="DO606" s="40">
        <v>0.267130825161013</v>
      </c>
      <c r="DP606" s="40">
        <v>0.377593414175182</v>
      </c>
      <c r="DQ606" s="40">
        <v>0.55938317386720804</v>
      </c>
      <c r="DR606" s="40">
        <v>0.51447645214456905</v>
      </c>
      <c r="DS606" s="40">
        <v>0.31414548531645697</v>
      </c>
      <c r="DT606" s="40">
        <v>-1.3296756318801201E-2</v>
      </c>
      <c r="DU606" s="40">
        <v>-2.1201699629559202E-3</v>
      </c>
      <c r="DV606" s="40">
        <v>-7.1834458106000601E-2</v>
      </c>
      <c r="DW606" s="40">
        <v>1.65582799363286E-2</v>
      </c>
      <c r="DX606" s="40">
        <v>1.21734402233106E-2</v>
      </c>
      <c r="DY606" s="40">
        <v>7.8940225182221005E-2</v>
      </c>
      <c r="DZ606" s="40">
        <v>6.9487540900718306E-2</v>
      </c>
      <c r="EA606" s="40">
        <v>6.3991948235026894E-2</v>
      </c>
      <c r="EB606" s="40">
        <v>7.0955332577483099E-2</v>
      </c>
      <c r="EC606" s="40">
        <v>4.9083060080775502E-2</v>
      </c>
      <c r="ED606" s="40">
        <v>6.6072350487606499E-2</v>
      </c>
      <c r="EE606" s="40">
        <v>0.111697096706826</v>
      </c>
      <c r="EF606" s="40">
        <v>8.7839119588019293E-2</v>
      </c>
      <c r="EG606" s="40">
        <v>2.2904083634503299E-2</v>
      </c>
      <c r="EH606" s="40">
        <v>3.5905696841470401E-2</v>
      </c>
      <c r="EI606" s="40">
        <v>2.5984540064769399E-2</v>
      </c>
      <c r="EJ606" s="40">
        <v>1.35069265387415E-2</v>
      </c>
      <c r="EK606" s="40">
        <v>4.0692540844858897E-2</v>
      </c>
      <c r="EL606" s="40">
        <v>0.128761566903418</v>
      </c>
      <c r="EM606" s="40">
        <v>0.31253084782281598</v>
      </c>
      <c r="EN606" s="40">
        <v>0.42446369085274799</v>
      </c>
      <c r="EO606" s="40">
        <v>0.60643626838097797</v>
      </c>
      <c r="EP606" s="40">
        <v>0.57665653375697001</v>
      </c>
      <c r="EQ606" s="40">
        <v>0.37329203052112098</v>
      </c>
      <c r="ER606" s="40">
        <v>4.8898853755672197E-2</v>
      </c>
      <c r="ES606" s="40">
        <v>4.5640440580246501E-2</v>
      </c>
      <c r="ET606" s="40">
        <v>-2.0149624546023901E-2</v>
      </c>
      <c r="EU606" s="40">
        <v>5.1697824849058299E-2</v>
      </c>
      <c r="EV606" s="40">
        <v>3.9225973259172403E-2</v>
      </c>
      <c r="EW606" s="40">
        <v>64.976417461113897</v>
      </c>
      <c r="EX606" s="40">
        <v>62.9540893125941</v>
      </c>
      <c r="EY606" s="40">
        <v>61.940541896638202</v>
      </c>
      <c r="EZ606" s="40">
        <v>60.190291018564999</v>
      </c>
      <c r="FA606" s="40">
        <v>58.953043987288801</v>
      </c>
      <c r="FB606" s="40">
        <v>58.032697775547803</v>
      </c>
      <c r="FC606" s="40">
        <v>57.2670597089814</v>
      </c>
      <c r="FD606" s="40">
        <v>57.218389362769699</v>
      </c>
      <c r="FE606" s="40">
        <v>62.099891286168301</v>
      </c>
      <c r="FF606" s="40">
        <v>69.121132296370604</v>
      </c>
      <c r="FG606" s="40">
        <v>76.437071416624903</v>
      </c>
      <c r="FH606" s="40">
        <v>83.793109215587904</v>
      </c>
      <c r="FI606" s="40">
        <v>88.699239003177794</v>
      </c>
      <c r="FJ606" s="40">
        <v>92.277805653119202</v>
      </c>
      <c r="FK606" s="40">
        <v>95.441169091821394</v>
      </c>
      <c r="FL606" s="40">
        <v>98.140449908011405</v>
      </c>
      <c r="FM606" s="40">
        <v>98.844413781568804</v>
      </c>
      <c r="FN606" s="40">
        <v>97.452876735239997</v>
      </c>
      <c r="FO606" s="40">
        <v>93.150401404917204</v>
      </c>
      <c r="FP606" s="40">
        <v>87.810252550593702</v>
      </c>
      <c r="FQ606" s="40">
        <v>82.4906756982773</v>
      </c>
      <c r="FR606" s="40">
        <v>75.634596086302096</v>
      </c>
      <c r="FS606" s="40">
        <v>71.490508446228503</v>
      </c>
      <c r="FT606" s="40">
        <v>68.564266599765801</v>
      </c>
      <c r="FU606" s="40">
        <v>2.4519303271785999E-2</v>
      </c>
      <c r="FV606" s="40">
        <v>0</v>
      </c>
      <c r="FW606" s="40">
        <v>0</v>
      </c>
      <c r="FX606" s="41">
        <v>1</v>
      </c>
      <c r="FY606" s="22"/>
    </row>
    <row r="607" spans="1:181" x14ac:dyDescent="0.2">
      <c r="A607" t="s">
        <v>42</v>
      </c>
      <c r="B607" t="s">
        <v>58</v>
      </c>
      <c r="C607" t="s">
        <v>3</v>
      </c>
      <c r="D607" t="s">
        <v>226</v>
      </c>
      <c r="E607" t="s">
        <v>1</v>
      </c>
      <c r="F607" t="s">
        <v>77</v>
      </c>
      <c r="G607" s="35">
        <v>43721</v>
      </c>
      <c r="H607" s="40">
        <v>2447</v>
      </c>
      <c r="I607" s="40">
        <v>1.7002874313285401</v>
      </c>
      <c r="J607" s="40">
        <v>1.52651044571557</v>
      </c>
      <c r="K607" s="40">
        <v>1.4122674408235001</v>
      </c>
      <c r="L607" s="40">
        <v>1.3654833844857901</v>
      </c>
      <c r="M607" s="40">
        <v>1.3759609365259899</v>
      </c>
      <c r="N607" s="40">
        <v>1.4634941684490099</v>
      </c>
      <c r="O607" s="40">
        <v>1.63918195160937</v>
      </c>
      <c r="P607" s="40">
        <v>1.7821965685482299</v>
      </c>
      <c r="Q607" s="40">
        <v>1.8301398357513901</v>
      </c>
      <c r="R607" s="40">
        <v>1.8636623383034401</v>
      </c>
      <c r="S607" s="40">
        <v>1.93527542852199</v>
      </c>
      <c r="T607" s="40">
        <v>2.02831260052541</v>
      </c>
      <c r="U607" s="40">
        <v>2.2359099590269902</v>
      </c>
      <c r="V607" s="40">
        <v>2.49318674013869</v>
      </c>
      <c r="W607" s="40">
        <v>2.7403177530558001</v>
      </c>
      <c r="X607" s="40">
        <v>3.0338614038765499</v>
      </c>
      <c r="Y607" s="40">
        <v>3.3452510662632098</v>
      </c>
      <c r="Z607" s="40">
        <v>3.5267209726064501</v>
      </c>
      <c r="AA607" s="40">
        <v>3.5778784661516299</v>
      </c>
      <c r="AB607" s="40">
        <v>3.4538669106996398</v>
      </c>
      <c r="AC607" s="40">
        <v>3.3073453812203999</v>
      </c>
      <c r="AD607" s="40">
        <v>3.0187843604500801</v>
      </c>
      <c r="AE607" s="40">
        <v>2.5512299770563902</v>
      </c>
      <c r="AF607" s="40">
        <v>2.1002198116184001</v>
      </c>
      <c r="AG607" s="40">
        <v>-1.3077316613019801E-3</v>
      </c>
      <c r="AH607" s="40">
        <v>5.4755661576895501E-3</v>
      </c>
      <c r="AI607" s="40">
        <v>1.3631655044651599E-3</v>
      </c>
      <c r="AJ607" s="40">
        <v>2.9116364112935E-2</v>
      </c>
      <c r="AK607" s="40">
        <v>-4.9708614540665301E-3</v>
      </c>
      <c r="AL607" s="40">
        <v>2.2059691763387399E-3</v>
      </c>
      <c r="AM607" s="40">
        <v>1.82444634848212E-2</v>
      </c>
      <c r="AN607" s="40">
        <v>-2.91117746359362E-2</v>
      </c>
      <c r="AO607" s="40">
        <v>-6.4255581319702201E-2</v>
      </c>
      <c r="AP607" s="40">
        <v>-1.38798602135685E-2</v>
      </c>
      <c r="AQ607" s="40">
        <v>-1.7281834136691401E-2</v>
      </c>
      <c r="AR607" s="40">
        <v>-4.2014671967905703E-2</v>
      </c>
      <c r="AS607" s="40">
        <v>-6.4321017156849201E-3</v>
      </c>
      <c r="AT607" s="40">
        <v>-5.3827095711788502E-3</v>
      </c>
      <c r="AU607" s="40">
        <v>9.9881426455680905E-2</v>
      </c>
      <c r="AV607" s="40">
        <v>0.164142345104524</v>
      </c>
      <c r="AW607" s="40">
        <v>0.28441841970346898</v>
      </c>
      <c r="AX607" s="40">
        <v>0.230144347542073</v>
      </c>
      <c r="AY607" s="40">
        <v>0.129423986250746</v>
      </c>
      <c r="AZ607" s="40">
        <v>-3.3409101680534799E-2</v>
      </c>
      <c r="BA607" s="40">
        <v>-1.18046178032199E-2</v>
      </c>
      <c r="BB607" s="40">
        <v>-9.6115442861614803E-2</v>
      </c>
      <c r="BC607" s="40">
        <v>-3.5118779331104501E-2</v>
      </c>
      <c r="BD607" s="40">
        <v>-4.3911717887192399E-2</v>
      </c>
      <c r="BE607" s="40">
        <v>2.1885539740740902E-2</v>
      </c>
      <c r="BF607" s="40">
        <v>2.4591618375809199E-2</v>
      </c>
      <c r="BG607" s="40">
        <v>2.0643677178538999E-2</v>
      </c>
      <c r="BH607" s="40">
        <v>4.2795338010621103E-2</v>
      </c>
      <c r="BI607" s="40">
        <v>1.1787055456385399E-2</v>
      </c>
      <c r="BJ607" s="40">
        <v>1.7774439083534301E-2</v>
      </c>
      <c r="BK607" s="40">
        <v>4.14310801183079E-2</v>
      </c>
      <c r="BL607" s="40">
        <v>3.6939311243207199E-4</v>
      </c>
      <c r="BM607" s="40">
        <v>-4.3488940268534601E-2</v>
      </c>
      <c r="BN607" s="40">
        <v>3.5288557804349502E-3</v>
      </c>
      <c r="BO607" s="40">
        <v>1.9311994552841699E-3</v>
      </c>
      <c r="BP607" s="40">
        <v>-2.7202600168989101E-2</v>
      </c>
      <c r="BQ607" s="40">
        <v>8.4011725019050697E-3</v>
      </c>
      <c r="BR607" s="40">
        <v>3.0468482019553E-2</v>
      </c>
      <c r="BS607" s="40">
        <v>0.13745676322731501</v>
      </c>
      <c r="BT607" s="40">
        <v>0.19853669085975201</v>
      </c>
      <c r="BU607" s="40">
        <v>0.322173640388488</v>
      </c>
      <c r="BV607" s="40">
        <v>0.27531592437597402</v>
      </c>
      <c r="BW607" s="40">
        <v>0.17954628205187001</v>
      </c>
      <c r="BX607" s="40">
        <v>1.71693927475551E-2</v>
      </c>
      <c r="BY607" s="40">
        <v>2.8472052837349202E-2</v>
      </c>
      <c r="BZ607" s="40">
        <v>-5.1787746837617603E-2</v>
      </c>
      <c r="CA607" s="40">
        <v>-3.9727762777025397E-3</v>
      </c>
      <c r="CB607" s="40">
        <v>-1.4440004754247299E-2</v>
      </c>
      <c r="CC607" s="40">
        <v>3.7949128860828199E-2</v>
      </c>
      <c r="CD607" s="40">
        <v>3.7831337909421801E-2</v>
      </c>
      <c r="CE607" s="40">
        <v>3.39973008303577E-2</v>
      </c>
      <c r="CF607" s="40">
        <v>5.2269353662310301E-2</v>
      </c>
      <c r="CG607" s="40">
        <v>2.3393537659424399E-2</v>
      </c>
      <c r="CH607" s="40">
        <v>2.8557113915494599E-2</v>
      </c>
      <c r="CI607" s="40">
        <v>5.7490060165965397E-2</v>
      </c>
      <c r="CJ607" s="40">
        <v>2.0787960087354101E-2</v>
      </c>
      <c r="CK607" s="40">
        <v>-2.9106027937292198E-2</v>
      </c>
      <c r="CL607" s="40">
        <v>1.5586079446232E-2</v>
      </c>
      <c r="CM607" s="40">
        <v>1.5238087992998001E-2</v>
      </c>
      <c r="CN607" s="40">
        <v>-1.6943804362629801E-2</v>
      </c>
      <c r="CO607" s="40">
        <v>1.8674653038849201E-2</v>
      </c>
      <c r="CP607" s="40">
        <v>5.5298908102883397E-2</v>
      </c>
      <c r="CQ607" s="40">
        <v>0.16348132701072701</v>
      </c>
      <c r="CR607" s="40">
        <v>0.22235810995535801</v>
      </c>
      <c r="CS607" s="40">
        <v>0.34832279122233401</v>
      </c>
      <c r="CT607" s="40">
        <v>0.30660162088631299</v>
      </c>
      <c r="CU607" s="40">
        <v>0.21426083143768099</v>
      </c>
      <c r="CV607" s="40">
        <v>5.2199903912698402E-2</v>
      </c>
      <c r="CW607" s="40">
        <v>5.6367552229392701E-2</v>
      </c>
      <c r="CX607" s="40">
        <v>-2.1086519605529E-2</v>
      </c>
      <c r="CY607" s="40">
        <v>1.7598850557948E-2</v>
      </c>
      <c r="CZ607" s="40">
        <v>5.9720139828340103E-3</v>
      </c>
      <c r="DA607" s="40">
        <v>5.4012717980915503E-2</v>
      </c>
      <c r="DB607" s="40">
        <v>5.1071057443034501E-2</v>
      </c>
      <c r="DC607" s="40">
        <v>4.7350924482176399E-2</v>
      </c>
      <c r="DD607" s="40">
        <v>6.1743369313999499E-2</v>
      </c>
      <c r="DE607" s="40">
        <v>3.50000198624634E-2</v>
      </c>
      <c r="DF607" s="40">
        <v>3.9339788747455001E-2</v>
      </c>
      <c r="DG607" s="40">
        <v>7.3549040213622893E-2</v>
      </c>
      <c r="DH607" s="40">
        <v>4.1206527062276198E-2</v>
      </c>
      <c r="DI607" s="40">
        <v>-1.4723115606049801E-2</v>
      </c>
      <c r="DJ607" s="40">
        <v>2.7643303112029002E-2</v>
      </c>
      <c r="DK607" s="40">
        <v>2.8544976530711801E-2</v>
      </c>
      <c r="DL607" s="40">
        <v>-6.6850085562705896E-3</v>
      </c>
      <c r="DM607" s="40">
        <v>2.8948133575793299E-2</v>
      </c>
      <c r="DN607" s="40">
        <v>8.0129334186213805E-2</v>
      </c>
      <c r="DO607" s="40">
        <v>0.18950589079413799</v>
      </c>
      <c r="DP607" s="40">
        <v>0.24617952905096399</v>
      </c>
      <c r="DQ607" s="40">
        <v>0.37447194205618101</v>
      </c>
      <c r="DR607" s="40">
        <v>0.33788731739665301</v>
      </c>
      <c r="DS607" s="40">
        <v>0.24897538082349099</v>
      </c>
      <c r="DT607" s="40">
        <v>8.7230415077841697E-2</v>
      </c>
      <c r="DU607" s="40">
        <v>8.4263051621436103E-2</v>
      </c>
      <c r="DV607" s="40">
        <v>9.6147076265595804E-3</v>
      </c>
      <c r="DW607" s="40">
        <v>3.9170477393598503E-2</v>
      </c>
      <c r="DX607" s="40">
        <v>2.6384032719915299E-2</v>
      </c>
      <c r="DY607" s="40">
        <v>7.7205989382958307E-2</v>
      </c>
      <c r="DZ607" s="40">
        <v>7.0187109661154101E-2</v>
      </c>
      <c r="EA607" s="40">
        <v>6.6631436156250307E-2</v>
      </c>
      <c r="EB607" s="40">
        <v>7.5422343211685602E-2</v>
      </c>
      <c r="EC607" s="40">
        <v>5.1757936772915403E-2</v>
      </c>
      <c r="ED607" s="40">
        <v>5.4908258654650502E-2</v>
      </c>
      <c r="EE607" s="40">
        <v>9.6735656847109594E-2</v>
      </c>
      <c r="EF607" s="40">
        <v>7.0687694810644394E-2</v>
      </c>
      <c r="EG607" s="40">
        <v>6.0435254451178203E-3</v>
      </c>
      <c r="EH607" s="40">
        <v>4.5052019106032501E-2</v>
      </c>
      <c r="EI607" s="40">
        <v>4.7758010122687398E-2</v>
      </c>
      <c r="EJ607" s="40">
        <v>8.1270632426460199E-3</v>
      </c>
      <c r="EK607" s="40">
        <v>4.3781407793383298E-2</v>
      </c>
      <c r="EL607" s="40">
        <v>0.11598052577694599</v>
      </c>
      <c r="EM607" s="40">
        <v>0.22708122756577301</v>
      </c>
      <c r="EN607" s="40">
        <v>0.280573874806192</v>
      </c>
      <c r="EO607" s="40">
        <v>0.41222716274119903</v>
      </c>
      <c r="EP607" s="40">
        <v>0.383058894230554</v>
      </c>
      <c r="EQ607" s="40">
        <v>0.29909767662461501</v>
      </c>
      <c r="ER607" s="40">
        <v>0.137808909505932</v>
      </c>
      <c r="ES607" s="40">
        <v>0.12453972226200501</v>
      </c>
      <c r="ET607" s="40">
        <v>5.3942403650556803E-2</v>
      </c>
      <c r="EU607" s="40">
        <v>7.0316480447000396E-2</v>
      </c>
      <c r="EV607" s="40">
        <v>5.5855745852860503E-2</v>
      </c>
      <c r="EW607" s="40">
        <v>64.840327001228601</v>
      </c>
      <c r="EX607" s="40">
        <v>62.829269445232001</v>
      </c>
      <c r="EY607" s="40">
        <v>61.826056138361203</v>
      </c>
      <c r="EZ607" s="40">
        <v>60.076174274643201</v>
      </c>
      <c r="FA607" s="40">
        <v>58.843209526509803</v>
      </c>
      <c r="FB607" s="40">
        <v>57.9107834798223</v>
      </c>
      <c r="FC607" s="40">
        <v>57.162130233437303</v>
      </c>
      <c r="FD607" s="40">
        <v>57.128154238729799</v>
      </c>
      <c r="FE607" s="40">
        <v>62.020508458557799</v>
      </c>
      <c r="FF607" s="40">
        <v>69.059493431622698</v>
      </c>
      <c r="FG607" s="40">
        <v>76.373263396654394</v>
      </c>
      <c r="FH607" s="40">
        <v>83.750354408846107</v>
      </c>
      <c r="FI607" s="40">
        <v>88.669123901332597</v>
      </c>
      <c r="FJ607" s="40">
        <v>92.225782062186894</v>
      </c>
      <c r="FK607" s="40">
        <v>95.393252055571296</v>
      </c>
      <c r="FL607" s="40">
        <v>98.093800207919898</v>
      </c>
      <c r="FM607" s="40">
        <v>98.783857858425506</v>
      </c>
      <c r="FN607" s="40">
        <v>97.3943389093658</v>
      </c>
      <c r="FO607" s="40">
        <v>93.078442491257903</v>
      </c>
      <c r="FP607" s="40">
        <v>87.699886589169296</v>
      </c>
      <c r="FQ607" s="40">
        <v>82.382147245061901</v>
      </c>
      <c r="FR607" s="40">
        <v>75.518523769019893</v>
      </c>
      <c r="FS607" s="40">
        <v>71.369813817219594</v>
      </c>
      <c r="FT607" s="40">
        <v>68.443436348171204</v>
      </c>
      <c r="FU607" s="40">
        <v>2.2131310522930901E-2</v>
      </c>
      <c r="FV607" s="40">
        <v>0</v>
      </c>
      <c r="FW607" s="40">
        <v>0</v>
      </c>
      <c r="FX607" s="41">
        <v>1</v>
      </c>
      <c r="FY607" s="22"/>
    </row>
    <row r="608" spans="1:181" x14ac:dyDescent="0.2">
      <c r="A608" t="s">
        <v>42</v>
      </c>
      <c r="B608" t="s">
        <v>58</v>
      </c>
      <c r="C608" t="s">
        <v>3</v>
      </c>
      <c r="D608" t="s">
        <v>226</v>
      </c>
      <c r="E608" t="s">
        <v>1</v>
      </c>
      <c r="F608" t="s">
        <v>78</v>
      </c>
      <c r="G608" s="35">
        <v>43721</v>
      </c>
      <c r="H608" s="40">
        <v>361</v>
      </c>
      <c r="I608" s="40">
        <v>0.20211670855938901</v>
      </c>
      <c r="J608" s="40">
        <v>0.17897654205220301</v>
      </c>
      <c r="K608" s="40">
        <v>0.165578693453762</v>
      </c>
      <c r="L608" s="40">
        <v>0.15446653981928701</v>
      </c>
      <c r="M608" s="40">
        <v>0.15342710241021901</v>
      </c>
      <c r="N608" s="40">
        <v>0.16684843572129299</v>
      </c>
      <c r="O608" s="40">
        <v>0.189100845165874</v>
      </c>
      <c r="P608" s="40">
        <v>0.212707409557569</v>
      </c>
      <c r="Q608" s="40">
        <v>0.22919763283689801</v>
      </c>
      <c r="R608" s="40">
        <v>0.24491821186274701</v>
      </c>
      <c r="S608" s="40">
        <v>0.270436023024614</v>
      </c>
      <c r="T608" s="40">
        <v>0.28997026492697803</v>
      </c>
      <c r="U608" s="40">
        <v>0.32928661399777598</v>
      </c>
      <c r="V608" s="40">
        <v>0.40473317756662902</v>
      </c>
      <c r="W608" s="40">
        <v>0.47655850197320498</v>
      </c>
      <c r="X608" s="40">
        <v>0.56818759700571597</v>
      </c>
      <c r="Y608" s="40">
        <v>0.64314680533496105</v>
      </c>
      <c r="Z608" s="40">
        <v>0.66995237840455302</v>
      </c>
      <c r="AA608" s="40">
        <v>0.63888194550186195</v>
      </c>
      <c r="AB608" s="40">
        <v>0.59066781382605904</v>
      </c>
      <c r="AC608" s="40">
        <v>0.51429864393148195</v>
      </c>
      <c r="AD608" s="40">
        <v>0.42340559175078901</v>
      </c>
      <c r="AE608" s="40">
        <v>0.33851205692052799</v>
      </c>
      <c r="AF608" s="40">
        <v>0.266072545315515</v>
      </c>
      <c r="AG608" s="40">
        <v>-2.0023810411608299E-2</v>
      </c>
      <c r="AH608" s="40">
        <v>-1.7897663953080199E-2</v>
      </c>
      <c r="AI608" s="40">
        <v>-1.7008265096907199E-2</v>
      </c>
      <c r="AJ608" s="40">
        <v>-1.71005540269023E-2</v>
      </c>
      <c r="AK608" s="40">
        <v>-1.8237794874563101E-2</v>
      </c>
      <c r="AL608" s="40">
        <v>-1.0115412645754799E-2</v>
      </c>
      <c r="AM608" s="40">
        <v>-1.3708434498130599E-3</v>
      </c>
      <c r="AN608" s="40">
        <v>1.26247888736657E-3</v>
      </c>
      <c r="AO608" s="40">
        <v>-1.03098584274185E-2</v>
      </c>
      <c r="AP608" s="40">
        <v>-2.7586747970150101E-2</v>
      </c>
      <c r="AQ608" s="40">
        <v>-3.6074372224536598E-2</v>
      </c>
      <c r="AR608" s="40">
        <v>-5.3042553385993004E-3</v>
      </c>
      <c r="AS608" s="40">
        <v>-1.1335816934449501E-2</v>
      </c>
      <c r="AT608" s="40">
        <v>-1.0251327228131501E-2</v>
      </c>
      <c r="AU608" s="40">
        <v>3.4181072885969499E-2</v>
      </c>
      <c r="AV608" s="40">
        <v>7.8858889184558106E-2</v>
      </c>
      <c r="AW608" s="40">
        <v>0.120285725495268</v>
      </c>
      <c r="AX608" s="40">
        <v>9.6867016310583698E-2</v>
      </c>
      <c r="AY608" s="40">
        <v>7.7148126033950402E-3</v>
      </c>
      <c r="AZ608" s="40">
        <v>-0.14470815833994399</v>
      </c>
      <c r="BA608" s="40">
        <v>-0.12536865412582701</v>
      </c>
      <c r="BB608" s="40">
        <v>-0.11218266617242099</v>
      </c>
      <c r="BC608" s="40">
        <v>-3.7926215385390302E-2</v>
      </c>
      <c r="BD608" s="40">
        <v>-2.11922415680653E-2</v>
      </c>
      <c r="BE608" s="40">
        <v>-1.2217056981334099E-2</v>
      </c>
      <c r="BF608" s="40">
        <v>-1.0553281240517701E-2</v>
      </c>
      <c r="BG608" s="40">
        <v>-1.0854260497351E-2</v>
      </c>
      <c r="BH608" s="40">
        <v>-1.24648049019675E-2</v>
      </c>
      <c r="BI608" s="40">
        <v>-1.28913545787062E-2</v>
      </c>
      <c r="BJ608" s="40">
        <v>-3.24326909972909E-3</v>
      </c>
      <c r="BK608" s="40">
        <v>3.8042736794273E-3</v>
      </c>
      <c r="BL608" s="40">
        <v>6.8597523026307002E-3</v>
      </c>
      <c r="BM608" s="40">
        <v>-2.4880532071694102E-3</v>
      </c>
      <c r="BN608" s="40">
        <v>-2.01845884039271E-2</v>
      </c>
      <c r="BO608" s="40">
        <v>-2.8014499638906801E-2</v>
      </c>
      <c r="BP608" s="40">
        <v>-4.5487179991879502E-4</v>
      </c>
      <c r="BQ608" s="40">
        <v>-6.5568454491501402E-3</v>
      </c>
      <c r="BR608" s="40">
        <v>2.0742152019330102E-3</v>
      </c>
      <c r="BS608" s="40">
        <v>5.1641509760387901E-2</v>
      </c>
      <c r="BT608" s="40">
        <v>9.4782537058708899E-2</v>
      </c>
      <c r="BU608" s="40">
        <v>0.13612173067842001</v>
      </c>
      <c r="BV608" s="40">
        <v>0.117890737005719</v>
      </c>
      <c r="BW608" s="40">
        <v>2.6544344601001298E-2</v>
      </c>
      <c r="BX608" s="40">
        <v>-0.124137085718802</v>
      </c>
      <c r="BY608" s="40">
        <v>-0.102011437809484</v>
      </c>
      <c r="BZ608" s="40">
        <v>-8.98930440178691E-2</v>
      </c>
      <c r="CA608" s="40">
        <v>-2.6287595528982698E-2</v>
      </c>
      <c r="CB608" s="40">
        <v>-1.26147623412912E-2</v>
      </c>
      <c r="CC608" s="40">
        <v>-6.8101233370052097E-3</v>
      </c>
      <c r="CD608" s="40">
        <v>-5.4665841467699096E-3</v>
      </c>
      <c r="CE608" s="40">
        <v>-6.5920156584581098E-3</v>
      </c>
      <c r="CF608" s="40">
        <v>-9.2540991797812906E-3</v>
      </c>
      <c r="CG608" s="40">
        <v>-9.1884263164965698E-3</v>
      </c>
      <c r="CH608" s="40">
        <v>1.51635658584339E-3</v>
      </c>
      <c r="CI608" s="40">
        <v>7.3885440383349597E-3</v>
      </c>
      <c r="CJ608" s="40">
        <v>1.07364068192364E-2</v>
      </c>
      <c r="CK608" s="40">
        <v>2.9293052610442701E-3</v>
      </c>
      <c r="CL608" s="40">
        <v>-1.5057875237337899E-2</v>
      </c>
      <c r="CM608" s="40">
        <v>-2.2432256438648001E-2</v>
      </c>
      <c r="CN608" s="40">
        <v>2.9037964664395798E-3</v>
      </c>
      <c r="CO608" s="40">
        <v>-3.2469443564694298E-3</v>
      </c>
      <c r="CP608" s="40">
        <v>1.06108483420652E-2</v>
      </c>
      <c r="CQ608" s="40">
        <v>6.3734555150404507E-2</v>
      </c>
      <c r="CR608" s="40">
        <v>0.10581120706861501</v>
      </c>
      <c r="CS608" s="40">
        <v>0.147089699627524</v>
      </c>
      <c r="CT608" s="40">
        <v>0.13245170191524</v>
      </c>
      <c r="CU608" s="40">
        <v>3.9585621102704402E-2</v>
      </c>
      <c r="CV608" s="40">
        <v>-0.109889623486441</v>
      </c>
      <c r="CW608" s="40">
        <v>-8.5834300941173197E-2</v>
      </c>
      <c r="CX608" s="40">
        <v>-7.4455319613834503E-2</v>
      </c>
      <c r="CY608" s="40">
        <v>-1.82267228708137E-2</v>
      </c>
      <c r="CZ608" s="40">
        <v>-6.6740263581453602E-3</v>
      </c>
      <c r="DA608" s="40">
        <v>-1.4031896926763199E-3</v>
      </c>
      <c r="DB608" s="40">
        <v>-3.7988705302208101E-4</v>
      </c>
      <c r="DC608" s="40">
        <v>-2.3297708195652699E-3</v>
      </c>
      <c r="DD608" s="40">
        <v>-6.0433934575950896E-3</v>
      </c>
      <c r="DE608" s="40">
        <v>-5.4854980542869301E-3</v>
      </c>
      <c r="DF608" s="40">
        <v>6.2759822714158796E-3</v>
      </c>
      <c r="DG608" s="40">
        <v>1.0972814397242601E-2</v>
      </c>
      <c r="DH608" s="40">
        <v>1.4613061335842101E-2</v>
      </c>
      <c r="DI608" s="40">
        <v>8.3466637292579395E-3</v>
      </c>
      <c r="DJ608" s="40">
        <v>-9.9311620707486295E-3</v>
      </c>
      <c r="DK608" s="40">
        <v>-1.6850013238389101E-2</v>
      </c>
      <c r="DL608" s="40">
        <v>6.26246473279796E-3</v>
      </c>
      <c r="DM608" s="40">
        <v>6.2956736211269694E-5</v>
      </c>
      <c r="DN608" s="40">
        <v>1.91474814821973E-2</v>
      </c>
      <c r="DO608" s="40">
        <v>7.5827600540421106E-2</v>
      </c>
      <c r="DP608" s="40">
        <v>0.11683987707852</v>
      </c>
      <c r="DQ608" s="40">
        <v>0.15805766857662701</v>
      </c>
      <c r="DR608" s="40">
        <v>0.147012666824761</v>
      </c>
      <c r="DS608" s="40">
        <v>5.2626897604407502E-2</v>
      </c>
      <c r="DT608" s="40">
        <v>-9.56421612540794E-2</v>
      </c>
      <c r="DU608" s="40">
        <v>-6.9657164072862196E-2</v>
      </c>
      <c r="DV608" s="40">
        <v>-5.9017595209800003E-2</v>
      </c>
      <c r="DW608" s="40">
        <v>-1.0165850212644699E-2</v>
      </c>
      <c r="DX608" s="40">
        <v>-7.3329037499952801E-4</v>
      </c>
      <c r="DY608" s="40">
        <v>6.4035637375978796E-3</v>
      </c>
      <c r="DZ608" s="40">
        <v>6.9644956595404E-3</v>
      </c>
      <c r="EA608" s="40">
        <v>3.8242337799909401E-3</v>
      </c>
      <c r="EB608" s="40">
        <v>-1.4076443326603101E-3</v>
      </c>
      <c r="EC608" s="40">
        <v>-1.3905775843004399E-4</v>
      </c>
      <c r="ED608" s="40">
        <v>1.3148125817441601E-2</v>
      </c>
      <c r="EE608" s="40">
        <v>1.6147931526483E-2</v>
      </c>
      <c r="EF608" s="40">
        <v>2.0210334751106201E-2</v>
      </c>
      <c r="EG608" s="40">
        <v>1.6168468949506999E-2</v>
      </c>
      <c r="EH608" s="40">
        <v>-2.52900250452558E-3</v>
      </c>
      <c r="EI608" s="40">
        <v>-8.7901406527593796E-3</v>
      </c>
      <c r="EJ608" s="40">
        <v>1.11118482714785E-2</v>
      </c>
      <c r="EK608" s="40">
        <v>4.8419282215106003E-3</v>
      </c>
      <c r="EL608" s="40">
        <v>3.1473023912261797E-2</v>
      </c>
      <c r="EM608" s="40">
        <v>9.3288037414839597E-2</v>
      </c>
      <c r="EN608" s="40">
        <v>0.13276352495267099</v>
      </c>
      <c r="EO608" s="40">
        <v>0.17389367375977899</v>
      </c>
      <c r="EP608" s="40">
        <v>0.168036387519897</v>
      </c>
      <c r="EQ608" s="40">
        <v>7.1456429602013802E-2</v>
      </c>
      <c r="ER608" s="40">
        <v>-7.5071088632936905E-2</v>
      </c>
      <c r="ES608" s="40">
        <v>-4.62999477565193E-2</v>
      </c>
      <c r="ET608" s="40">
        <v>-3.6727973055248199E-2</v>
      </c>
      <c r="EU608" s="40">
        <v>1.4727696437628699E-3</v>
      </c>
      <c r="EV608" s="40">
        <v>7.8441888517745695E-3</v>
      </c>
      <c r="EW608" s="40">
        <v>65.169094922737301</v>
      </c>
      <c r="EX608" s="40">
        <v>63.143267108167798</v>
      </c>
      <c r="EY608" s="40">
        <v>62.086754966887398</v>
      </c>
      <c r="EZ608" s="40">
        <v>60.335540838852097</v>
      </c>
      <c r="FA608" s="40">
        <v>59.072626931567299</v>
      </c>
      <c r="FB608" s="40">
        <v>58.138410596026503</v>
      </c>
      <c r="FC608" s="40">
        <v>57.337969094922698</v>
      </c>
      <c r="FD608" s="40">
        <v>57.281456953642397</v>
      </c>
      <c r="FE608" s="40">
        <v>62.199116997792501</v>
      </c>
      <c r="FF608" s="40">
        <v>69.2377483443709</v>
      </c>
      <c r="FG608" s="40">
        <v>76.565121412803506</v>
      </c>
      <c r="FH608" s="40">
        <v>83.916997792494499</v>
      </c>
      <c r="FI608" s="40">
        <v>88.843929359823406</v>
      </c>
      <c r="FJ608" s="40">
        <v>92.525827814569496</v>
      </c>
      <c r="FK608" s="40">
        <v>95.746357615893999</v>
      </c>
      <c r="FL608" s="40">
        <v>98.457615894039705</v>
      </c>
      <c r="FM608" s="40">
        <v>99.132671081677699</v>
      </c>
      <c r="FN608" s="40">
        <v>97.756070640176603</v>
      </c>
      <c r="FO608" s="40">
        <v>93.5110375275938</v>
      </c>
      <c r="FP608" s="40">
        <v>88.210816777041899</v>
      </c>
      <c r="FQ608" s="40">
        <v>82.841059602648997</v>
      </c>
      <c r="FR608" s="40">
        <v>75.9233995584989</v>
      </c>
      <c r="FS608" s="40">
        <v>71.716997792494496</v>
      </c>
      <c r="FT608" s="40">
        <v>68.719426048565097</v>
      </c>
      <c r="FU608" s="40">
        <v>6.5176046539781998E-2</v>
      </c>
      <c r="FV608" s="40">
        <v>0</v>
      </c>
      <c r="FW608" s="40">
        <v>0</v>
      </c>
      <c r="FX608" s="41">
        <v>1</v>
      </c>
      <c r="FY608" s="22"/>
    </row>
    <row r="609" spans="1:181" x14ac:dyDescent="0.2">
      <c r="A609" t="s">
        <v>42</v>
      </c>
      <c r="B609" t="s">
        <v>58</v>
      </c>
      <c r="C609" t="s">
        <v>3</v>
      </c>
      <c r="D609" t="s">
        <v>226</v>
      </c>
      <c r="E609" t="s">
        <v>77</v>
      </c>
      <c r="F609" t="s">
        <v>1</v>
      </c>
      <c r="G609" s="35">
        <v>43721</v>
      </c>
      <c r="H609" s="40">
        <v>2013</v>
      </c>
      <c r="I609" s="40">
        <v>1.39792884393664</v>
      </c>
      <c r="J609" s="40">
        <v>1.2547616016205601</v>
      </c>
      <c r="K609" s="40">
        <v>1.1668059407743701</v>
      </c>
      <c r="L609" s="40">
        <v>1.1269712764081199</v>
      </c>
      <c r="M609" s="40">
        <v>1.14073101636525</v>
      </c>
      <c r="N609" s="40">
        <v>1.22698566151008</v>
      </c>
      <c r="O609" s="40">
        <v>1.37603476284112</v>
      </c>
      <c r="P609" s="40">
        <v>1.51540058882599</v>
      </c>
      <c r="Q609" s="40">
        <v>1.57644103421128</v>
      </c>
      <c r="R609" s="40">
        <v>1.59172526110296</v>
      </c>
      <c r="S609" s="40">
        <v>1.6461470217874701</v>
      </c>
      <c r="T609" s="40">
        <v>1.7326300409669799</v>
      </c>
      <c r="U609" s="40">
        <v>1.90279381405171</v>
      </c>
      <c r="V609" s="40">
        <v>2.1071963565093799</v>
      </c>
      <c r="W609" s="40">
        <v>2.33697753408291</v>
      </c>
      <c r="X609" s="40">
        <v>2.63350286005064</v>
      </c>
      <c r="Y609" s="40">
        <v>2.9430839134761202</v>
      </c>
      <c r="Z609" s="40">
        <v>3.1240122601962002</v>
      </c>
      <c r="AA609" s="40">
        <v>3.1498918407576202</v>
      </c>
      <c r="AB609" s="40">
        <v>3.0276544634669</v>
      </c>
      <c r="AC609" s="40">
        <v>2.8287497748407899</v>
      </c>
      <c r="AD609" s="40">
        <v>2.5537879125715701</v>
      </c>
      <c r="AE609" s="40">
        <v>2.13208788839817</v>
      </c>
      <c r="AF609" s="40">
        <v>1.7406939886114099</v>
      </c>
      <c r="AG609" s="40">
        <v>-9.6828983001532396E-3</v>
      </c>
      <c r="AH609" s="40">
        <v>1.15525501718733E-2</v>
      </c>
      <c r="AI609" s="40">
        <v>8.6140983726085106E-3</v>
      </c>
      <c r="AJ609" s="40">
        <v>2.08296331911152E-2</v>
      </c>
      <c r="AK609" s="40">
        <v>-3.7622507415552599E-3</v>
      </c>
      <c r="AL609" s="40">
        <v>5.7199073294346599E-3</v>
      </c>
      <c r="AM609" s="40">
        <v>2.09390554215119E-2</v>
      </c>
      <c r="AN609" s="40">
        <v>-1.0176577571715899E-2</v>
      </c>
      <c r="AO609" s="40">
        <v>-3.8189465168766298E-2</v>
      </c>
      <c r="AP609" s="40">
        <v>-5.0414449258566398E-2</v>
      </c>
      <c r="AQ609" s="40">
        <v>-4.5671973033885899E-2</v>
      </c>
      <c r="AR609" s="40">
        <v>-3.4330399805679999E-2</v>
      </c>
      <c r="AS609" s="40">
        <v>-2.6398924570895E-4</v>
      </c>
      <c r="AT609" s="40">
        <v>6.5059702132465201E-3</v>
      </c>
      <c r="AU609" s="40">
        <v>0.125960747268554</v>
      </c>
      <c r="AV609" s="40">
        <v>0.21509086635313199</v>
      </c>
      <c r="AW609" s="40">
        <v>0.36865825196318502</v>
      </c>
      <c r="AX609" s="40">
        <v>0.282498667433492</v>
      </c>
      <c r="AY609" s="40">
        <v>0.16557396357767501</v>
      </c>
      <c r="AZ609" s="40">
        <v>-0.118765576696722</v>
      </c>
      <c r="BA609" s="40">
        <v>-0.110607122519663</v>
      </c>
      <c r="BB609" s="40">
        <v>-0.17934653361561601</v>
      </c>
      <c r="BC609" s="40">
        <v>-6.3388491406682804E-2</v>
      </c>
      <c r="BD609" s="40">
        <v>-5.0646164198793697E-2</v>
      </c>
      <c r="BE609" s="40">
        <v>1.44576213676159E-2</v>
      </c>
      <c r="BF609" s="40">
        <v>2.6930430264388901E-2</v>
      </c>
      <c r="BG609" s="40">
        <v>2.5880245881818E-2</v>
      </c>
      <c r="BH609" s="40">
        <v>3.2112147427601899E-2</v>
      </c>
      <c r="BI609" s="40">
        <v>1.03645454924282E-2</v>
      </c>
      <c r="BJ609" s="40">
        <v>2.3146811120935501E-2</v>
      </c>
      <c r="BK609" s="40">
        <v>4.39832382886539E-2</v>
      </c>
      <c r="BL609" s="40">
        <v>1.53754516291074E-2</v>
      </c>
      <c r="BM609" s="40">
        <v>-1.19945830053295E-2</v>
      </c>
      <c r="BN609" s="40">
        <v>-2.85141645688291E-2</v>
      </c>
      <c r="BO609" s="40">
        <v>-2.6308842895331499E-2</v>
      </c>
      <c r="BP609" s="40">
        <v>-2.3786200500066999E-2</v>
      </c>
      <c r="BQ609" s="40">
        <v>1.0073574832844901E-2</v>
      </c>
      <c r="BR609" s="40">
        <v>3.6043483347062803E-2</v>
      </c>
      <c r="BS609" s="40">
        <v>0.166628087074016</v>
      </c>
      <c r="BT609" s="40">
        <v>0.25578920110321501</v>
      </c>
      <c r="BU609" s="40">
        <v>0.40624811497843999</v>
      </c>
      <c r="BV609" s="40">
        <v>0.32939907802799201</v>
      </c>
      <c r="BW609" s="40">
        <v>0.20895062917856699</v>
      </c>
      <c r="BX609" s="40">
        <v>-6.9148046270806895E-2</v>
      </c>
      <c r="BY609" s="40">
        <v>-7.2683355832267399E-2</v>
      </c>
      <c r="BZ609" s="40">
        <v>-0.13971545298600699</v>
      </c>
      <c r="CA609" s="40">
        <v>-3.18660106678543E-2</v>
      </c>
      <c r="CB609" s="40">
        <v>-2.5397626464943399E-2</v>
      </c>
      <c r="CC609" s="40">
        <v>3.1177271750971201E-2</v>
      </c>
      <c r="CD609" s="40">
        <v>3.7581103171290001E-2</v>
      </c>
      <c r="CE609" s="40">
        <v>3.7838727049348701E-2</v>
      </c>
      <c r="CF609" s="40">
        <v>3.99263824182075E-2</v>
      </c>
      <c r="CG609" s="40">
        <v>2.01487215300492E-2</v>
      </c>
      <c r="CH609" s="40">
        <v>3.5216631599874301E-2</v>
      </c>
      <c r="CI609" s="40">
        <v>5.9943569143632802E-2</v>
      </c>
      <c r="CJ609" s="40">
        <v>3.3072709215216899E-2</v>
      </c>
      <c r="CK609" s="40">
        <v>6.1479125843823899E-3</v>
      </c>
      <c r="CL609" s="40">
        <v>-1.33460941068979E-2</v>
      </c>
      <c r="CM609" s="40">
        <v>-1.2897997946691799E-2</v>
      </c>
      <c r="CN609" s="40">
        <v>-1.6483320181477801E-2</v>
      </c>
      <c r="CO609" s="40">
        <v>1.7233340222639702E-2</v>
      </c>
      <c r="CP609" s="40">
        <v>5.6501074964302997E-2</v>
      </c>
      <c r="CQ609" s="40">
        <v>0.194794162739581</v>
      </c>
      <c r="CR609" s="40">
        <v>0.28397674377300403</v>
      </c>
      <c r="CS609" s="40">
        <v>0.43228273959393199</v>
      </c>
      <c r="CT609" s="40">
        <v>0.36188215953442798</v>
      </c>
      <c r="CU609" s="40">
        <v>0.23899317563670899</v>
      </c>
      <c r="CV609" s="40">
        <v>-3.4783095846214002E-2</v>
      </c>
      <c r="CW609" s="40">
        <v>-4.6417470550611399E-2</v>
      </c>
      <c r="CX609" s="40">
        <v>-0.112267087268913</v>
      </c>
      <c r="CY609" s="40">
        <v>-1.0033636534129999E-2</v>
      </c>
      <c r="CZ609" s="40">
        <v>-7.9105661443425301E-3</v>
      </c>
      <c r="DA609" s="40">
        <v>4.7896922134326503E-2</v>
      </c>
      <c r="DB609" s="40">
        <v>4.8231776078191103E-2</v>
      </c>
      <c r="DC609" s="40">
        <v>4.9797208216879503E-2</v>
      </c>
      <c r="DD609" s="40">
        <v>4.7740617408813198E-2</v>
      </c>
      <c r="DE609" s="40">
        <v>2.9932897567670199E-2</v>
      </c>
      <c r="DF609" s="40">
        <v>4.7286452078813102E-2</v>
      </c>
      <c r="DG609" s="40">
        <v>7.5903899998611593E-2</v>
      </c>
      <c r="DH609" s="40">
        <v>5.0769966801326297E-2</v>
      </c>
      <c r="DI609" s="40">
        <v>2.4290408174094301E-2</v>
      </c>
      <c r="DJ609" s="40">
        <v>1.8219763550332199E-3</v>
      </c>
      <c r="DK609" s="40">
        <v>5.1284700194794699E-4</v>
      </c>
      <c r="DL609" s="40">
        <v>-9.1804398628886497E-3</v>
      </c>
      <c r="DM609" s="40">
        <v>2.4393105612434501E-2</v>
      </c>
      <c r="DN609" s="40">
        <v>7.69586665815431E-2</v>
      </c>
      <c r="DO609" s="40">
        <v>0.22296023840514501</v>
      </c>
      <c r="DP609" s="40">
        <v>0.31216428644279398</v>
      </c>
      <c r="DQ609" s="40">
        <v>0.45831736420942498</v>
      </c>
      <c r="DR609" s="40">
        <v>0.39436524104086501</v>
      </c>
      <c r="DS609" s="40">
        <v>0.26903572209485099</v>
      </c>
      <c r="DT609" s="40">
        <v>-4.1814542162114401E-4</v>
      </c>
      <c r="DU609" s="40">
        <v>-2.0151585268955399E-2</v>
      </c>
      <c r="DV609" s="40">
        <v>-8.4818721551819007E-2</v>
      </c>
      <c r="DW609" s="40">
        <v>1.1798737599594201E-2</v>
      </c>
      <c r="DX609" s="40">
        <v>9.57649417625836E-3</v>
      </c>
      <c r="DY609" s="40">
        <v>7.2037441802095606E-2</v>
      </c>
      <c r="DZ609" s="40">
        <v>6.3609656170706796E-2</v>
      </c>
      <c r="EA609" s="40">
        <v>6.7063355726088902E-2</v>
      </c>
      <c r="EB609" s="40">
        <v>5.9023131645299903E-2</v>
      </c>
      <c r="EC609" s="40">
        <v>4.4059693801653699E-2</v>
      </c>
      <c r="ED609" s="40">
        <v>6.4713355870314002E-2</v>
      </c>
      <c r="EE609" s="40">
        <v>9.89480828657536E-2</v>
      </c>
      <c r="EF609" s="40">
        <v>7.6321996002149603E-2</v>
      </c>
      <c r="EG609" s="40">
        <v>5.0485290337531102E-2</v>
      </c>
      <c r="EH609" s="40">
        <v>2.3722261044770501E-2</v>
      </c>
      <c r="EI609" s="40">
        <v>1.98759771405023E-2</v>
      </c>
      <c r="EJ609" s="40">
        <v>1.3637594427243101E-3</v>
      </c>
      <c r="EK609" s="40">
        <v>3.47306696909883E-2</v>
      </c>
      <c r="EL609" s="40">
        <v>0.106496179715359</v>
      </c>
      <c r="EM609" s="40">
        <v>0.26362757821060701</v>
      </c>
      <c r="EN609" s="40">
        <v>0.35286262119287598</v>
      </c>
      <c r="EO609" s="40">
        <v>0.49590722722468</v>
      </c>
      <c r="EP609" s="40">
        <v>0.44126565163536502</v>
      </c>
      <c r="EQ609" s="40">
        <v>0.31241238769574398</v>
      </c>
      <c r="ER609" s="40">
        <v>4.9199385004294001E-2</v>
      </c>
      <c r="ES609" s="40">
        <v>1.7772181418439802E-2</v>
      </c>
      <c r="ET609" s="40">
        <v>-4.5187640922210198E-2</v>
      </c>
      <c r="EU609" s="40">
        <v>4.3321218338422701E-2</v>
      </c>
      <c r="EV609" s="40">
        <v>3.4825031910108599E-2</v>
      </c>
      <c r="EW609" s="40">
        <v>65.137780149413004</v>
      </c>
      <c r="EX609" s="40">
        <v>63.097598719316998</v>
      </c>
      <c r="EY609" s="40">
        <v>62.082870864461</v>
      </c>
      <c r="EZ609" s="40">
        <v>60.331856990394897</v>
      </c>
      <c r="FA609" s="40">
        <v>59.097865528281801</v>
      </c>
      <c r="FB609" s="40">
        <v>58.203094983991498</v>
      </c>
      <c r="FC609" s="40">
        <v>57.4235325506937</v>
      </c>
      <c r="FD609" s="40">
        <v>57.351547491995703</v>
      </c>
      <c r="FE609" s="40">
        <v>62.199519743863398</v>
      </c>
      <c r="FF609" s="40">
        <v>69.183778014941296</v>
      </c>
      <c r="FG609" s="40">
        <v>76.499466382070395</v>
      </c>
      <c r="FH609" s="40">
        <v>83.821878335112103</v>
      </c>
      <c r="FI609" s="40">
        <v>88.695624332977602</v>
      </c>
      <c r="FJ609" s="40">
        <v>92.268729989327596</v>
      </c>
      <c r="FK609" s="40">
        <v>95.400800426894307</v>
      </c>
      <c r="FL609" s="40">
        <v>98.094236926360693</v>
      </c>
      <c r="FM609" s="40">
        <v>98.835325506936996</v>
      </c>
      <c r="FN609" s="40">
        <v>97.4362860192102</v>
      </c>
      <c r="FO609" s="40">
        <v>93.1331910352188</v>
      </c>
      <c r="FP609" s="40">
        <v>87.841355389541107</v>
      </c>
      <c r="FQ609" s="40">
        <v>82.538260405549593</v>
      </c>
      <c r="FR609" s="40">
        <v>75.720170757737506</v>
      </c>
      <c r="FS609" s="40">
        <v>71.6104589114194</v>
      </c>
      <c r="FT609" s="40">
        <v>68.7145677694771</v>
      </c>
      <c r="FU609" s="40">
        <v>2.74557347554918E-2</v>
      </c>
      <c r="FV609" s="40">
        <v>0</v>
      </c>
      <c r="FW609" s="40">
        <v>0</v>
      </c>
      <c r="FX609" s="41">
        <v>1</v>
      </c>
      <c r="FY609" s="22"/>
    </row>
    <row r="610" spans="1:181" x14ac:dyDescent="0.2">
      <c r="A610" t="s">
        <v>42</v>
      </c>
      <c r="B610" t="s">
        <v>58</v>
      </c>
      <c r="C610" t="s">
        <v>3</v>
      </c>
      <c r="D610" t="s">
        <v>226</v>
      </c>
      <c r="E610" t="s">
        <v>77</v>
      </c>
      <c r="F610" t="s">
        <v>77</v>
      </c>
      <c r="G610" s="35">
        <v>43721</v>
      </c>
      <c r="H610" s="40">
        <v>1730</v>
      </c>
      <c r="I610" s="40">
        <v>1.2392317613534101</v>
      </c>
      <c r="J610" s="40">
        <v>1.1132587344604501</v>
      </c>
      <c r="K610" s="40">
        <v>1.03667941791541</v>
      </c>
      <c r="L610" s="40">
        <v>1.00461440629024</v>
      </c>
      <c r="M610" s="40">
        <v>1.0182508363984899</v>
      </c>
      <c r="N610" s="40">
        <v>1.0936365900868299</v>
      </c>
      <c r="O610" s="40">
        <v>1.2246691236422</v>
      </c>
      <c r="P610" s="40">
        <v>1.34381863367279</v>
      </c>
      <c r="Q610" s="40">
        <v>1.3880235615233301</v>
      </c>
      <c r="R610" s="40">
        <v>1.3978088453227699</v>
      </c>
      <c r="S610" s="40">
        <v>1.4351453976140001</v>
      </c>
      <c r="T610" s="40">
        <v>1.50710962760217</v>
      </c>
      <c r="U610" s="40">
        <v>1.64505279934135</v>
      </c>
      <c r="V610" s="40">
        <v>1.7957998541008799</v>
      </c>
      <c r="W610" s="40">
        <v>1.9641858861738399</v>
      </c>
      <c r="X610" s="40">
        <v>2.18564521868017</v>
      </c>
      <c r="Y610" s="40">
        <v>2.4242036852945801</v>
      </c>
      <c r="Z610" s="40">
        <v>2.5803610238088299</v>
      </c>
      <c r="AA610" s="40">
        <v>2.63109627290173</v>
      </c>
      <c r="AB610" s="40">
        <v>2.5464403322175002</v>
      </c>
      <c r="AC610" s="40">
        <v>2.4149768219366701</v>
      </c>
      <c r="AD610" s="40">
        <v>2.22422374371182</v>
      </c>
      <c r="AE610" s="40">
        <v>1.8764969255653901</v>
      </c>
      <c r="AF610" s="40">
        <v>1.5421087194196801</v>
      </c>
      <c r="AG610" s="40">
        <v>-1.1672968976045301E-2</v>
      </c>
      <c r="AH610" s="40">
        <v>9.83043933213547E-3</v>
      </c>
      <c r="AI610" s="40">
        <v>6.6469761738732203E-3</v>
      </c>
      <c r="AJ610" s="40">
        <v>2.2836885876497501E-2</v>
      </c>
      <c r="AK610" s="40">
        <v>-3.8625650600930799E-3</v>
      </c>
      <c r="AL610" s="40">
        <v>-1.1260642609015501E-4</v>
      </c>
      <c r="AM610" s="40">
        <v>1.0648061651047799E-2</v>
      </c>
      <c r="AN610" s="40">
        <v>-1.9117190180400902E-2</v>
      </c>
      <c r="AO610" s="40">
        <v>-4.36652437025307E-2</v>
      </c>
      <c r="AP610" s="40">
        <v>-2.7549362219158401E-2</v>
      </c>
      <c r="AQ610" s="40">
        <v>-2.1913964874522001E-2</v>
      </c>
      <c r="AR610" s="40">
        <v>-3.1606596518175697E-2</v>
      </c>
      <c r="AS610" s="40">
        <v>-2.3646182047490799E-3</v>
      </c>
      <c r="AT610" s="40">
        <v>-5.6047700642282601E-4</v>
      </c>
      <c r="AU610" s="40">
        <v>9.8610724135166097E-2</v>
      </c>
      <c r="AV610" s="40">
        <v>0.148822502941172</v>
      </c>
      <c r="AW610" s="40">
        <v>0.24985906395589999</v>
      </c>
      <c r="AX610" s="40">
        <v>0.18388563867762001</v>
      </c>
      <c r="AY610" s="40">
        <v>0.141363039121744</v>
      </c>
      <c r="AZ610" s="40">
        <v>-1.4532811453545701E-2</v>
      </c>
      <c r="BA610" s="40">
        <v>-2.90769105149624E-2</v>
      </c>
      <c r="BB610" s="40">
        <v>-9.3405326671483199E-2</v>
      </c>
      <c r="BC610" s="40">
        <v>-3.3504858647146397E-2</v>
      </c>
      <c r="BD610" s="40">
        <v>-4.70336900647364E-2</v>
      </c>
      <c r="BE610" s="40">
        <v>1.1288613001498899E-2</v>
      </c>
      <c r="BF610" s="40">
        <v>2.4073258593025001E-2</v>
      </c>
      <c r="BG610" s="40">
        <v>2.30953717289312E-2</v>
      </c>
      <c r="BH610" s="40">
        <v>3.3535762199894702E-2</v>
      </c>
      <c r="BI610" s="40">
        <v>9.5501409805739592E-3</v>
      </c>
      <c r="BJ610" s="40">
        <v>1.5384441484726201E-2</v>
      </c>
      <c r="BK610" s="40">
        <v>3.2114372233180602E-2</v>
      </c>
      <c r="BL610" s="40">
        <v>5.55858173292404E-3</v>
      </c>
      <c r="BM610" s="40">
        <v>-1.9461192849054901E-2</v>
      </c>
      <c r="BN610" s="40">
        <v>-9.5254992979811794E-3</v>
      </c>
      <c r="BO610" s="40">
        <v>-3.3217562549418401E-3</v>
      </c>
      <c r="BP610" s="40">
        <v>-2.1385446129201301E-2</v>
      </c>
      <c r="BQ610" s="40">
        <v>7.8490699839538994E-3</v>
      </c>
      <c r="BR610" s="40">
        <v>3.0361364304217198E-2</v>
      </c>
      <c r="BS610" s="40">
        <v>0.13061298388914699</v>
      </c>
      <c r="BT610" s="40">
        <v>0.177546184509281</v>
      </c>
      <c r="BU610" s="40">
        <v>0.28053933282436799</v>
      </c>
      <c r="BV610" s="40">
        <v>0.218664605904069</v>
      </c>
      <c r="BW610" s="40">
        <v>0.17781153784159301</v>
      </c>
      <c r="BX610" s="40">
        <v>2.56618188604722E-2</v>
      </c>
      <c r="BY610" s="40">
        <v>2.46222013524324E-3</v>
      </c>
      <c r="BZ610" s="40">
        <v>-6.5017187081763905E-2</v>
      </c>
      <c r="CA610" s="40">
        <v>-7.38622980051861E-3</v>
      </c>
      <c r="CB610" s="40">
        <v>-1.9304025807450401E-2</v>
      </c>
      <c r="CC610" s="40">
        <v>2.7191734731967E-2</v>
      </c>
      <c r="CD610" s="40">
        <v>3.3937791825643597E-2</v>
      </c>
      <c r="CE610" s="40">
        <v>3.44874803841098E-2</v>
      </c>
      <c r="CF610" s="40">
        <v>4.0945771349813302E-2</v>
      </c>
      <c r="CG610" s="40">
        <v>1.88397403256155E-2</v>
      </c>
      <c r="CH610" s="40">
        <v>2.61176496595651E-2</v>
      </c>
      <c r="CI610" s="40">
        <v>4.6981873550187299E-2</v>
      </c>
      <c r="CJ610" s="40">
        <v>2.2648946191028401E-2</v>
      </c>
      <c r="CK610" s="40">
        <v>-2.6975409600123201E-3</v>
      </c>
      <c r="CL610" s="40">
        <v>2.9577732556726999E-3</v>
      </c>
      <c r="CM610" s="40">
        <v>9.5551507980914906E-3</v>
      </c>
      <c r="CN610" s="40">
        <v>-1.43063085061818E-2</v>
      </c>
      <c r="CO610" s="40">
        <v>1.49230393097974E-2</v>
      </c>
      <c r="CP610" s="40">
        <v>5.1777737399688002E-2</v>
      </c>
      <c r="CQ610" s="40">
        <v>0.152777651507229</v>
      </c>
      <c r="CR610" s="40">
        <v>0.19744011886326401</v>
      </c>
      <c r="CS610" s="40">
        <v>0.30178839358228499</v>
      </c>
      <c r="CT610" s="40">
        <v>0.24275241265898301</v>
      </c>
      <c r="CU610" s="40">
        <v>0.203055657022991</v>
      </c>
      <c r="CV610" s="40">
        <v>5.3500497372263402E-2</v>
      </c>
      <c r="CW610" s="40">
        <v>2.4306125946867201E-2</v>
      </c>
      <c r="CX610" s="40">
        <v>-4.5355648079863198E-2</v>
      </c>
      <c r="CY610" s="40">
        <v>1.07034529742595E-2</v>
      </c>
      <c r="CZ610" s="40">
        <v>-9.8544814899362694E-5</v>
      </c>
      <c r="DA610" s="40">
        <v>4.3094856462435202E-2</v>
      </c>
      <c r="DB610" s="40">
        <v>4.3802325058262197E-2</v>
      </c>
      <c r="DC610" s="40">
        <v>4.5879589039288501E-2</v>
      </c>
      <c r="DD610" s="40">
        <v>4.8355780499731903E-2</v>
      </c>
      <c r="DE610" s="40">
        <v>2.8129339670657099E-2</v>
      </c>
      <c r="DF610" s="40">
        <v>3.6850857834403901E-2</v>
      </c>
      <c r="DG610" s="40">
        <v>6.1849374867193899E-2</v>
      </c>
      <c r="DH610" s="40">
        <v>3.97393106491329E-2</v>
      </c>
      <c r="DI610" s="40">
        <v>1.40661109290303E-2</v>
      </c>
      <c r="DJ610" s="40">
        <v>1.5441045809326599E-2</v>
      </c>
      <c r="DK610" s="40">
        <v>2.2432057851124801E-2</v>
      </c>
      <c r="DL610" s="40">
        <v>-7.2271708831623E-3</v>
      </c>
      <c r="DM610" s="40">
        <v>2.1997008635640799E-2</v>
      </c>
      <c r="DN610" s="40">
        <v>7.3194110495158796E-2</v>
      </c>
      <c r="DO610" s="40">
        <v>0.174942319125312</v>
      </c>
      <c r="DP610" s="40">
        <v>0.217334053217246</v>
      </c>
      <c r="DQ610" s="40">
        <v>0.32303745434020198</v>
      </c>
      <c r="DR610" s="40">
        <v>0.26684021941389602</v>
      </c>
      <c r="DS610" s="40">
        <v>0.22829977620438899</v>
      </c>
      <c r="DT610" s="40">
        <v>8.1339175884054496E-2</v>
      </c>
      <c r="DU610" s="40">
        <v>4.6150031758491097E-2</v>
      </c>
      <c r="DV610" s="40">
        <v>-2.5694109077962501E-2</v>
      </c>
      <c r="DW610" s="40">
        <v>2.8793135749037701E-2</v>
      </c>
      <c r="DX610" s="40">
        <v>1.91069361776517E-2</v>
      </c>
      <c r="DY610" s="40">
        <v>6.6056438439979395E-2</v>
      </c>
      <c r="DZ610" s="40">
        <v>5.8045144319151698E-2</v>
      </c>
      <c r="EA610" s="40">
        <v>6.2327984594346499E-2</v>
      </c>
      <c r="EB610" s="40">
        <v>5.9054656823129097E-2</v>
      </c>
      <c r="EC610" s="40">
        <v>4.1542045711324103E-2</v>
      </c>
      <c r="ED610" s="40">
        <v>5.2347905745220302E-2</v>
      </c>
      <c r="EE610" s="40">
        <v>8.3315685449326798E-2</v>
      </c>
      <c r="EF610" s="40">
        <v>6.4415082562457801E-2</v>
      </c>
      <c r="EG610" s="40">
        <v>3.8270161782506001E-2</v>
      </c>
      <c r="EH610" s="40">
        <v>3.3464908730503798E-2</v>
      </c>
      <c r="EI610" s="40">
        <v>4.1024266470704999E-2</v>
      </c>
      <c r="EJ610" s="40">
        <v>2.9939795058120302E-3</v>
      </c>
      <c r="EK610" s="40">
        <v>3.2210696824343799E-2</v>
      </c>
      <c r="EL610" s="40">
        <v>0.104115951805799</v>
      </c>
      <c r="EM610" s="40">
        <v>0.20694457887929199</v>
      </c>
      <c r="EN610" s="40">
        <v>0.246057734785355</v>
      </c>
      <c r="EO610" s="40">
        <v>0.35371772320867001</v>
      </c>
      <c r="EP610" s="40">
        <v>0.30161918664034498</v>
      </c>
      <c r="EQ610" s="40">
        <v>0.26474827492423803</v>
      </c>
      <c r="ER610" s="40">
        <v>0.121533806198072</v>
      </c>
      <c r="ES610" s="40">
        <v>7.7689162408696694E-2</v>
      </c>
      <c r="ET610" s="40">
        <v>2.6940305117567E-3</v>
      </c>
      <c r="EU610" s="40">
        <v>5.4911764595665498E-2</v>
      </c>
      <c r="EV610" s="40">
        <v>4.6836600434937703E-2</v>
      </c>
      <c r="EW610" s="40">
        <v>65.006452009340094</v>
      </c>
      <c r="EX610" s="40">
        <v>62.9758510507558</v>
      </c>
      <c r="EY610" s="40">
        <v>61.9736389332678</v>
      </c>
      <c r="EZ610" s="40">
        <v>60.2228093892098</v>
      </c>
      <c r="FA610" s="40">
        <v>58.994592601695999</v>
      </c>
      <c r="FB610" s="40">
        <v>58.089713653680697</v>
      </c>
      <c r="FC610" s="40">
        <v>57.3277006267666</v>
      </c>
      <c r="FD610" s="40">
        <v>57.268526483962098</v>
      </c>
      <c r="FE610" s="40">
        <v>62.123878579329002</v>
      </c>
      <c r="FF610" s="40">
        <v>69.122711072876996</v>
      </c>
      <c r="FG610" s="40">
        <v>76.437323337839501</v>
      </c>
      <c r="FH610" s="40">
        <v>83.780324443898195</v>
      </c>
      <c r="FI610" s="40">
        <v>88.6630207693253</v>
      </c>
      <c r="FJ610" s="40">
        <v>92.209045102617694</v>
      </c>
      <c r="FK610" s="40">
        <v>95.339928720658705</v>
      </c>
      <c r="FL610" s="40">
        <v>98.034840850436296</v>
      </c>
      <c r="FM610" s="40">
        <v>98.766990291262104</v>
      </c>
      <c r="FN610" s="40">
        <v>97.369116381958904</v>
      </c>
      <c r="FO610" s="40">
        <v>93.047560525992395</v>
      </c>
      <c r="FP610" s="40">
        <v>87.717401990905699</v>
      </c>
      <c r="FQ610" s="40">
        <v>82.419380607103307</v>
      </c>
      <c r="FR610" s="40">
        <v>75.598439228216805</v>
      </c>
      <c r="FS610" s="40">
        <v>71.4896153373479</v>
      </c>
      <c r="FT610" s="40">
        <v>68.599852525500793</v>
      </c>
      <c r="FU610" s="40">
        <v>2.4832008072691002E-2</v>
      </c>
      <c r="FV610" s="40">
        <v>0</v>
      </c>
      <c r="FW610" s="40">
        <v>0</v>
      </c>
      <c r="FX610" s="41">
        <v>1</v>
      </c>
      <c r="FY610" s="22"/>
    </row>
    <row r="611" spans="1:181" x14ac:dyDescent="0.2">
      <c r="A611" t="s">
        <v>42</v>
      </c>
      <c r="B611" t="s">
        <v>58</v>
      </c>
      <c r="C611" t="s">
        <v>3</v>
      </c>
      <c r="D611" t="s">
        <v>226</v>
      </c>
      <c r="E611" t="s">
        <v>77</v>
      </c>
      <c r="F611" t="s">
        <v>78</v>
      </c>
      <c r="G611" s="35">
        <v>43721</v>
      </c>
      <c r="H611" s="40">
        <v>283</v>
      </c>
      <c r="I611" s="40">
        <v>0.16022876491250901</v>
      </c>
      <c r="J611" s="40">
        <v>0.142459665792698</v>
      </c>
      <c r="K611" s="40">
        <v>0.1311903503988</v>
      </c>
      <c r="L611" s="40">
        <v>0.122923326736051</v>
      </c>
      <c r="M611" s="40">
        <v>0.122717450510357</v>
      </c>
      <c r="N611" s="40">
        <v>0.13390972150344099</v>
      </c>
      <c r="O611" s="40">
        <v>0.15289582506198601</v>
      </c>
      <c r="P611" s="40">
        <v>0.17320738433587601</v>
      </c>
      <c r="Q611" s="40">
        <v>0.188014030403264</v>
      </c>
      <c r="R611" s="40">
        <v>0.19726289315464299</v>
      </c>
      <c r="S611" s="40">
        <v>0.215105693883299</v>
      </c>
      <c r="T611" s="40">
        <v>0.228910294053597</v>
      </c>
      <c r="U611" s="40">
        <v>0.25889043381570698</v>
      </c>
      <c r="V611" s="40">
        <v>0.30858456325440597</v>
      </c>
      <c r="W611" s="40">
        <v>0.36647050074413101</v>
      </c>
      <c r="X611" s="40">
        <v>0.43685400909764299</v>
      </c>
      <c r="Y611" s="40">
        <v>0.49522795257654301</v>
      </c>
      <c r="Z611" s="40">
        <v>0.51560986610218795</v>
      </c>
      <c r="AA611" s="40">
        <v>0.498293216664002</v>
      </c>
      <c r="AB611" s="40">
        <v>0.46458409479057999</v>
      </c>
      <c r="AC611" s="40">
        <v>0.40814368704721399</v>
      </c>
      <c r="AD611" s="40">
        <v>0.33724917724228798</v>
      </c>
      <c r="AE611" s="40">
        <v>0.26815946537434199</v>
      </c>
      <c r="AF611" s="40">
        <v>0.209813104831157</v>
      </c>
      <c r="AG611" s="40">
        <v>-9.7089115821573195E-3</v>
      </c>
      <c r="AH611" s="40">
        <v>-9.9396618103749796E-3</v>
      </c>
      <c r="AI611" s="40">
        <v>-8.1004625551366009E-3</v>
      </c>
      <c r="AJ611" s="40">
        <v>-9.6381660439971307E-3</v>
      </c>
      <c r="AK611" s="40">
        <v>-9.0115091701681808E-3</v>
      </c>
      <c r="AL611" s="40">
        <v>-5.9840517015448003E-3</v>
      </c>
      <c r="AM611" s="40">
        <v>4.1301192936473E-4</v>
      </c>
      <c r="AN611" s="40">
        <v>-2.6642717954160999E-3</v>
      </c>
      <c r="AO611" s="40">
        <v>-8.1946767828749104E-3</v>
      </c>
      <c r="AP611" s="40">
        <v>-2.81700845580098E-2</v>
      </c>
      <c r="AQ611" s="40">
        <v>-3.0481237264936699E-2</v>
      </c>
      <c r="AR611" s="40">
        <v>-9.1250416462345905E-3</v>
      </c>
      <c r="AS611" s="40">
        <v>-3.8554207170232498E-3</v>
      </c>
      <c r="AT611" s="40">
        <v>-1.4467221015200499E-2</v>
      </c>
      <c r="AU611" s="40">
        <v>9.5224018695398097E-3</v>
      </c>
      <c r="AV611" s="40">
        <v>5.2598657672174899E-2</v>
      </c>
      <c r="AW611" s="40">
        <v>8.2965252000177903E-2</v>
      </c>
      <c r="AX611" s="40">
        <v>6.7334526972832195E-2</v>
      </c>
      <c r="AY611" s="40">
        <v>2.24797997251833E-3</v>
      </c>
      <c r="AZ611" s="40">
        <v>-0.117302337679923</v>
      </c>
      <c r="BA611" s="40">
        <v>-0.10580569440903401</v>
      </c>
      <c r="BB611" s="40">
        <v>-9.2587071680340999E-2</v>
      </c>
      <c r="BC611" s="40">
        <v>-3.2797581672232803E-2</v>
      </c>
      <c r="BD611" s="40">
        <v>-1.6211608690096701E-2</v>
      </c>
      <c r="BE611" s="40">
        <v>-3.59495573859269E-3</v>
      </c>
      <c r="BF611" s="40">
        <v>-3.8635673836116499E-3</v>
      </c>
      <c r="BG611" s="40">
        <v>-3.06208747087989E-3</v>
      </c>
      <c r="BH611" s="40">
        <v>-6.1967357543995898E-3</v>
      </c>
      <c r="BI611" s="40">
        <v>-5.2202566667743904E-3</v>
      </c>
      <c r="BJ611" s="40">
        <v>4.9216733364884798E-4</v>
      </c>
      <c r="BK611" s="40">
        <v>5.3161096354272797E-3</v>
      </c>
      <c r="BL611" s="40">
        <v>2.2923692505194201E-3</v>
      </c>
      <c r="BM611" s="40">
        <v>-1.3636271917977199E-3</v>
      </c>
      <c r="BN611" s="40">
        <v>-2.11765291787172E-2</v>
      </c>
      <c r="BO611" s="40">
        <v>-2.4117122589869901E-2</v>
      </c>
      <c r="BP611" s="40">
        <v>-5.1382880893427896E-3</v>
      </c>
      <c r="BQ611" s="40">
        <v>-6.6587035309106202E-5</v>
      </c>
      <c r="BR611" s="40">
        <v>-3.38805981607252E-3</v>
      </c>
      <c r="BS611" s="40">
        <v>2.6277425154595298E-2</v>
      </c>
      <c r="BT611" s="40">
        <v>6.70859114485962E-2</v>
      </c>
      <c r="BU611" s="40">
        <v>9.7998693192085207E-2</v>
      </c>
      <c r="BV611" s="40">
        <v>8.4760185305349303E-2</v>
      </c>
      <c r="BW611" s="40">
        <v>1.4788847834409801E-2</v>
      </c>
      <c r="BX611" s="40">
        <v>-0.100988547290482</v>
      </c>
      <c r="BY611" s="40">
        <v>-8.3432317749861304E-2</v>
      </c>
      <c r="BZ611" s="40">
        <v>-7.1617191287900395E-2</v>
      </c>
      <c r="CA611" s="40">
        <v>-2.19086331479913E-2</v>
      </c>
      <c r="CB611" s="40">
        <v>-7.2603686621877401E-3</v>
      </c>
      <c r="CC611" s="40">
        <v>6.3955145389972697E-4</v>
      </c>
      <c r="CD611" s="40">
        <v>3.4471710694028001E-4</v>
      </c>
      <c r="CE611" s="40">
        <v>4.2747576422529001E-4</v>
      </c>
      <c r="CF611" s="40">
        <v>-3.8132116193502802E-3</v>
      </c>
      <c r="CG611" s="40">
        <v>-2.5944467321027298E-3</v>
      </c>
      <c r="CH611" s="40">
        <v>4.9775769091120097E-3</v>
      </c>
      <c r="CI611" s="40">
        <v>8.7119801704865999E-3</v>
      </c>
      <c r="CJ611" s="40">
        <v>5.7253237396672901E-3</v>
      </c>
      <c r="CK611" s="40">
        <v>3.3675369457607102E-3</v>
      </c>
      <c r="CL611" s="40">
        <v>-1.63328140272774E-2</v>
      </c>
      <c r="CM611" s="40">
        <v>-1.9709356152730499E-2</v>
      </c>
      <c r="CN611" s="40">
        <v>-2.3770747205674098E-3</v>
      </c>
      <c r="CO611" s="40">
        <v>2.5575476308356102E-3</v>
      </c>
      <c r="CP611" s="40">
        <v>4.2853334803268101E-3</v>
      </c>
      <c r="CQ611" s="40">
        <v>3.7881903241499398E-2</v>
      </c>
      <c r="CR611" s="40">
        <v>7.7119739282058494E-2</v>
      </c>
      <c r="CS611" s="40">
        <v>0.108410808765679</v>
      </c>
      <c r="CT611" s="40">
        <v>9.6829143183189803E-2</v>
      </c>
      <c r="CU611" s="40">
        <v>2.3474614712685801E-2</v>
      </c>
      <c r="CV611" s="40">
        <v>-8.9689665762966594E-2</v>
      </c>
      <c r="CW611" s="40">
        <v>-6.7936585231064994E-2</v>
      </c>
      <c r="CX611" s="40">
        <v>-5.7093516008014197E-2</v>
      </c>
      <c r="CY611" s="40">
        <v>-1.43669805707793E-2</v>
      </c>
      <c r="CZ611" s="40">
        <v>-1.0607670867522399E-3</v>
      </c>
      <c r="DA611" s="40">
        <v>4.87405864639214E-3</v>
      </c>
      <c r="DB611" s="40">
        <v>4.5530015974922103E-3</v>
      </c>
      <c r="DC611" s="40">
        <v>3.9170389993304702E-3</v>
      </c>
      <c r="DD611" s="40">
        <v>-1.42968748430098E-3</v>
      </c>
      <c r="DE611" s="40">
        <v>3.1363202568936198E-5</v>
      </c>
      <c r="DF611" s="40">
        <v>9.4629864845751799E-3</v>
      </c>
      <c r="DG611" s="40">
        <v>1.2107850705545899E-2</v>
      </c>
      <c r="DH611" s="40">
        <v>9.1582782288151705E-3</v>
      </c>
      <c r="DI611" s="40">
        <v>8.0987010833191292E-3</v>
      </c>
      <c r="DJ611" s="40">
        <v>-1.1489098875837499E-2</v>
      </c>
      <c r="DK611" s="40">
        <v>-1.5301589715591099E-2</v>
      </c>
      <c r="DL611" s="40">
        <v>3.8413864820797299E-4</v>
      </c>
      <c r="DM611" s="40">
        <v>5.18168229698033E-3</v>
      </c>
      <c r="DN611" s="40">
        <v>1.19587267767262E-2</v>
      </c>
      <c r="DO611" s="40">
        <v>4.9486381328403502E-2</v>
      </c>
      <c r="DP611" s="40">
        <v>8.7153567115520802E-2</v>
      </c>
      <c r="DQ611" s="40">
        <v>0.118822924339272</v>
      </c>
      <c r="DR611" s="40">
        <v>0.10889810106103</v>
      </c>
      <c r="DS611" s="40">
        <v>3.2160381590961899E-2</v>
      </c>
      <c r="DT611" s="40">
        <v>-7.8390784235450997E-2</v>
      </c>
      <c r="DU611" s="40">
        <v>-5.2440852712268601E-2</v>
      </c>
      <c r="DV611" s="40">
        <v>-4.2569840728128E-2</v>
      </c>
      <c r="DW611" s="40">
        <v>-6.8253279935671998E-3</v>
      </c>
      <c r="DX611" s="40">
        <v>5.1388344886832502E-3</v>
      </c>
      <c r="DY611" s="40">
        <v>1.09880144899568E-2</v>
      </c>
      <c r="DZ611" s="40">
        <v>1.06290960242555E-2</v>
      </c>
      <c r="EA611" s="40">
        <v>8.9554140835871807E-3</v>
      </c>
      <c r="EB611" s="40">
        <v>2.0117428052965599E-3</v>
      </c>
      <c r="EC611" s="40">
        <v>3.8226157059627298E-3</v>
      </c>
      <c r="ED611" s="40">
        <v>1.5939205519768799E-2</v>
      </c>
      <c r="EE611" s="40">
        <v>1.7010948411608499E-2</v>
      </c>
      <c r="EF611" s="40">
        <v>1.41149192747507E-2</v>
      </c>
      <c r="EG611" s="40">
        <v>1.49297506743963E-2</v>
      </c>
      <c r="EH611" s="40">
        <v>-4.4955434965449998E-3</v>
      </c>
      <c r="EI611" s="40">
        <v>-8.9374750405242804E-3</v>
      </c>
      <c r="EJ611" s="40">
        <v>4.37089220509977E-3</v>
      </c>
      <c r="EK611" s="40">
        <v>8.9705159786944797E-3</v>
      </c>
      <c r="EL611" s="40">
        <v>2.3037887975854199E-2</v>
      </c>
      <c r="EM611" s="40">
        <v>6.6241404613458899E-2</v>
      </c>
      <c r="EN611" s="40">
        <v>0.101640820891942</v>
      </c>
      <c r="EO611" s="40">
        <v>0.13385636553117999</v>
      </c>
      <c r="EP611" s="40">
        <v>0.12632375939354701</v>
      </c>
      <c r="EQ611" s="40">
        <v>4.4701249452853302E-2</v>
      </c>
      <c r="ER611" s="40">
        <v>-6.2076993846010703E-2</v>
      </c>
      <c r="ES611" s="40">
        <v>-3.0067476053095701E-2</v>
      </c>
      <c r="ET611" s="40">
        <v>-2.1599960335687399E-2</v>
      </c>
      <c r="EU611" s="40">
        <v>4.0636205306742498E-3</v>
      </c>
      <c r="EV611" s="40">
        <v>1.4090074516592201E-2</v>
      </c>
      <c r="EW611" s="40">
        <v>65.491477272727295</v>
      </c>
      <c r="EX611" s="40">
        <v>63.434943181818198</v>
      </c>
      <c r="EY611" s="40">
        <v>62.3667613636364</v>
      </c>
      <c r="EZ611" s="40">
        <v>60.609659090909098</v>
      </c>
      <c r="FA611" s="40">
        <v>59.349715909090897</v>
      </c>
      <c r="FB611" s="40">
        <v>58.443181818181799</v>
      </c>
      <c r="FC611" s="40">
        <v>57.623863636363602</v>
      </c>
      <c r="FD611" s="40">
        <v>57.519034090909102</v>
      </c>
      <c r="FE611" s="40">
        <v>62.3943181818182</v>
      </c>
      <c r="FF611" s="40">
        <v>69.385511363636397</v>
      </c>
      <c r="FG611" s="40">
        <v>76.729829545454507</v>
      </c>
      <c r="FH611" s="40">
        <v>84.048295454545496</v>
      </c>
      <c r="FI611" s="40">
        <v>88.912215909090904</v>
      </c>
      <c r="FJ611" s="40">
        <v>92.593181818181804</v>
      </c>
      <c r="FK611" s="40">
        <v>95.765340909090895</v>
      </c>
      <c r="FL611" s="40">
        <v>98.485511363636405</v>
      </c>
      <c r="FM611" s="40">
        <v>99.228693181818201</v>
      </c>
      <c r="FN611" s="40">
        <v>97.858806818181804</v>
      </c>
      <c r="FO611" s="40">
        <v>93.602556818181796</v>
      </c>
      <c r="FP611" s="40">
        <v>88.360511363636405</v>
      </c>
      <c r="FQ611" s="40">
        <v>83.001704545454501</v>
      </c>
      <c r="FR611" s="40">
        <v>76.126420454545496</v>
      </c>
      <c r="FS611" s="40">
        <v>71.971306818181802</v>
      </c>
      <c r="FT611" s="40">
        <v>69.022159090909099</v>
      </c>
      <c r="FU611" s="40">
        <v>7.1163402121109207E-2</v>
      </c>
      <c r="FV611" s="40">
        <v>0</v>
      </c>
      <c r="FW611" s="40">
        <v>0</v>
      </c>
      <c r="FX611" s="41">
        <v>1</v>
      </c>
      <c r="FY611" s="22"/>
    </row>
    <row r="612" spans="1:181" x14ac:dyDescent="0.2">
      <c r="A612" t="s">
        <v>42</v>
      </c>
      <c r="B612" t="s">
        <v>58</v>
      </c>
      <c r="C612" t="s">
        <v>3</v>
      </c>
      <c r="D612" t="s">
        <v>226</v>
      </c>
      <c r="E612" t="s">
        <v>78</v>
      </c>
      <c r="F612" t="s">
        <v>1</v>
      </c>
      <c r="G612" s="35">
        <v>43721</v>
      </c>
      <c r="H612" s="40">
        <v>795</v>
      </c>
      <c r="I612" s="40">
        <v>0.50600645849502801</v>
      </c>
      <c r="J612" s="40">
        <v>0.45257355248694298</v>
      </c>
      <c r="K612" s="40">
        <v>0.414033297400621</v>
      </c>
      <c r="L612" s="40">
        <v>0.39710972275925999</v>
      </c>
      <c r="M612" s="40">
        <v>0.39442862845815502</v>
      </c>
      <c r="N612" s="40">
        <v>0.41034148974780399</v>
      </c>
      <c r="O612" s="40">
        <v>0.45815670791799901</v>
      </c>
      <c r="P612" s="40">
        <v>0.48700445395602898</v>
      </c>
      <c r="Q612" s="40">
        <v>0.493084982143629</v>
      </c>
      <c r="R612" s="40">
        <v>0.51800510134729005</v>
      </c>
      <c r="S612" s="40">
        <v>0.56294126641407405</v>
      </c>
      <c r="T612" s="40">
        <v>0.58881747648121396</v>
      </c>
      <c r="U612" s="40">
        <v>0.66248635027117497</v>
      </c>
      <c r="V612" s="40">
        <v>0.79159572684957702</v>
      </c>
      <c r="W612" s="40">
        <v>0.88251176277309995</v>
      </c>
      <c r="X612" s="40">
        <v>0.97494854884091398</v>
      </c>
      <c r="Y612" s="40">
        <v>1.0664047715726099</v>
      </c>
      <c r="Z612" s="40">
        <v>1.1003953164354801</v>
      </c>
      <c r="AA612" s="40">
        <v>1.0894398570453001</v>
      </c>
      <c r="AB612" s="40">
        <v>1.03935746608923</v>
      </c>
      <c r="AC612" s="40">
        <v>0.99921583475480102</v>
      </c>
      <c r="AD612" s="40">
        <v>0.88898567084221003</v>
      </c>
      <c r="AE612" s="40">
        <v>0.75178634393612798</v>
      </c>
      <c r="AF612" s="40">
        <v>0.62066665872424598</v>
      </c>
      <c r="AG612" s="40">
        <v>-1.38040522323852E-2</v>
      </c>
      <c r="AH612" s="40">
        <v>-1.9002286893983901E-2</v>
      </c>
      <c r="AI612" s="40">
        <v>-2.12403955889989E-2</v>
      </c>
      <c r="AJ612" s="40">
        <v>-6.6322178559238701E-3</v>
      </c>
      <c r="AK612" s="40">
        <v>-1.54146647494751E-2</v>
      </c>
      <c r="AL612" s="40">
        <v>-1.31558268424431E-2</v>
      </c>
      <c r="AM612" s="40">
        <v>-5.4204161886323501E-4</v>
      </c>
      <c r="AN612" s="40">
        <v>-1.4134229827367501E-2</v>
      </c>
      <c r="AO612" s="40">
        <v>-4.1897863147169201E-2</v>
      </c>
      <c r="AP612" s="40">
        <v>-1.12299260569569E-2</v>
      </c>
      <c r="AQ612" s="40">
        <v>-1.4043560952542399E-2</v>
      </c>
      <c r="AR612" s="40">
        <v>-1.2232047035120401E-2</v>
      </c>
      <c r="AS612" s="40">
        <v>-1.7820732008333399E-2</v>
      </c>
      <c r="AT612" s="40">
        <v>-1.75108759804374E-2</v>
      </c>
      <c r="AU612" s="40">
        <v>1.7847020609505101E-2</v>
      </c>
      <c r="AV612" s="40">
        <v>3.7088306446772197E-2</v>
      </c>
      <c r="AW612" s="40">
        <v>6.6083017576409095E-2</v>
      </c>
      <c r="AX612" s="40">
        <v>7.2930627940608006E-2</v>
      </c>
      <c r="AY612" s="40">
        <v>-1.19057659243274E-2</v>
      </c>
      <c r="AZ612" s="40">
        <v>-6.22327437949401E-2</v>
      </c>
      <c r="BA612" s="40">
        <v>-2.2660970440257801E-2</v>
      </c>
      <c r="BB612" s="40">
        <v>-3.0452096898529801E-2</v>
      </c>
      <c r="BC612" s="40">
        <v>-2.3922278112185402E-2</v>
      </c>
      <c r="BD612" s="40">
        <v>-1.8928725208736001E-2</v>
      </c>
      <c r="BE612" s="40">
        <v>-3.2181919030595399E-3</v>
      </c>
      <c r="BF612" s="40">
        <v>-8.7958227287179905E-3</v>
      </c>
      <c r="BG612" s="40">
        <v>-1.2469677228872E-2</v>
      </c>
      <c r="BH612" s="40">
        <v>1.583164574968E-3</v>
      </c>
      <c r="BI612" s="40">
        <v>-6.2877523473117997E-3</v>
      </c>
      <c r="BJ612" s="40">
        <v>-4.0887364478646498E-3</v>
      </c>
      <c r="BK612" s="40">
        <v>7.5539441973707299E-3</v>
      </c>
      <c r="BL612" s="40">
        <v>-1.68029726522502E-3</v>
      </c>
      <c r="BM612" s="40">
        <v>-3.0019723990420102E-2</v>
      </c>
      <c r="BN612" s="40">
        <v>3.1280968627112799E-3</v>
      </c>
      <c r="BO612" s="40">
        <v>-3.5978545360747598E-3</v>
      </c>
      <c r="BP612" s="40">
        <v>-3.0966963781897199E-3</v>
      </c>
      <c r="BQ612" s="40">
        <v>-8.7426957430916299E-3</v>
      </c>
      <c r="BR612" s="40">
        <v>-6.8435693434350903E-4</v>
      </c>
      <c r="BS612" s="40">
        <v>3.2756781120835E-2</v>
      </c>
      <c r="BT612" s="40">
        <v>5.2300164552739899E-2</v>
      </c>
      <c r="BU612" s="40">
        <v>8.4464986464360001E-2</v>
      </c>
      <c r="BV612" s="40">
        <v>9.3326876721173499E-2</v>
      </c>
      <c r="BW612" s="40">
        <v>1.4464316301785801E-2</v>
      </c>
      <c r="BX612" s="40">
        <v>-3.8464134636044298E-2</v>
      </c>
      <c r="BY612" s="40">
        <v>-3.1028035895951799E-3</v>
      </c>
      <c r="BZ612" s="40">
        <v>-1.0256944346651999E-2</v>
      </c>
      <c r="CA612" s="40">
        <v>-9.0992571005180795E-3</v>
      </c>
      <c r="CB612" s="40">
        <v>-6.5789287607849597E-3</v>
      </c>
      <c r="CC612" s="40">
        <v>4.11354271364236E-3</v>
      </c>
      <c r="CD612" s="40">
        <v>-1.7268567395007099E-3</v>
      </c>
      <c r="CE612" s="40">
        <v>-6.3951044106246302E-3</v>
      </c>
      <c r="CF612" s="40">
        <v>7.2731134203304097E-3</v>
      </c>
      <c r="CG612" s="40">
        <v>3.3519379386789998E-5</v>
      </c>
      <c r="CH612" s="40">
        <v>2.1911027386146498E-3</v>
      </c>
      <c r="CI612" s="40">
        <v>1.3161199311135401E-2</v>
      </c>
      <c r="CJ612" s="40">
        <v>6.9452584892733E-3</v>
      </c>
      <c r="CK612" s="40">
        <v>-2.1792960994474999E-2</v>
      </c>
      <c r="CL612" s="40">
        <v>1.3072419798458501E-2</v>
      </c>
      <c r="CM612" s="40">
        <v>3.6368099075282999E-3</v>
      </c>
      <c r="CN612" s="40">
        <v>3.2304196580555601E-3</v>
      </c>
      <c r="CO612" s="40">
        <v>-2.45527547993498E-3</v>
      </c>
      <c r="CP612" s="40">
        <v>1.09696388988604E-2</v>
      </c>
      <c r="CQ612" s="40">
        <v>4.3083235831825502E-2</v>
      </c>
      <c r="CR612" s="40">
        <v>6.2835851137505797E-2</v>
      </c>
      <c r="CS612" s="40">
        <v>9.71962821197139E-2</v>
      </c>
      <c r="CT612" s="40">
        <v>0.107453256494112</v>
      </c>
      <c r="CU612" s="40">
        <v>3.2728154921200701E-2</v>
      </c>
      <c r="CV612" s="40">
        <v>-2.2002068338194899E-2</v>
      </c>
      <c r="CW612" s="40">
        <v>1.0443123191716201E-2</v>
      </c>
      <c r="CX612" s="40">
        <v>3.7301567908905298E-3</v>
      </c>
      <c r="CY612" s="40">
        <v>1.1671220972380701E-3</v>
      </c>
      <c r="CZ612" s="40">
        <v>1.9745026382511398E-3</v>
      </c>
      <c r="DA612" s="40">
        <v>1.1445277330344301E-2</v>
      </c>
      <c r="DB612" s="40">
        <v>5.3421092497165602E-3</v>
      </c>
      <c r="DC612" s="40">
        <v>-3.2053159237724598E-4</v>
      </c>
      <c r="DD612" s="40">
        <v>1.29630622656928E-2</v>
      </c>
      <c r="DE612" s="40">
        <v>6.3547911060853803E-3</v>
      </c>
      <c r="DF612" s="40">
        <v>8.4709419250939503E-3</v>
      </c>
      <c r="DG612" s="40">
        <v>1.8768454424900102E-2</v>
      </c>
      <c r="DH612" s="40">
        <v>1.5570814243771601E-2</v>
      </c>
      <c r="DI612" s="40">
        <v>-1.356619799853E-2</v>
      </c>
      <c r="DJ612" s="40">
        <v>2.30167427342058E-2</v>
      </c>
      <c r="DK612" s="40">
        <v>1.0871474351131401E-2</v>
      </c>
      <c r="DL612" s="40">
        <v>9.5575356943008397E-3</v>
      </c>
      <c r="DM612" s="40">
        <v>3.8321447832216698E-3</v>
      </c>
      <c r="DN612" s="40">
        <v>2.2623634732064399E-2</v>
      </c>
      <c r="DO612" s="40">
        <v>5.3409690542816003E-2</v>
      </c>
      <c r="DP612" s="40">
        <v>7.3371537722271604E-2</v>
      </c>
      <c r="DQ612" s="40">
        <v>0.10992757777506799</v>
      </c>
      <c r="DR612" s="40">
        <v>0.12157963626705</v>
      </c>
      <c r="DS612" s="40">
        <v>5.0991993540615503E-2</v>
      </c>
      <c r="DT612" s="40">
        <v>-5.5400020403454601E-3</v>
      </c>
      <c r="DU612" s="40">
        <v>2.3989049973027601E-2</v>
      </c>
      <c r="DV612" s="40">
        <v>1.7717257928433101E-2</v>
      </c>
      <c r="DW612" s="40">
        <v>1.14335012949942E-2</v>
      </c>
      <c r="DX612" s="40">
        <v>1.05279340372872E-2</v>
      </c>
      <c r="DY612" s="40">
        <v>2.2031137659669901E-2</v>
      </c>
      <c r="DZ612" s="40">
        <v>1.5548573414982499E-2</v>
      </c>
      <c r="EA612" s="40">
        <v>8.4501867677496297E-3</v>
      </c>
      <c r="EB612" s="40">
        <v>2.1178444696584701E-2</v>
      </c>
      <c r="EC612" s="40">
        <v>1.54817035082487E-2</v>
      </c>
      <c r="ED612" s="40">
        <v>1.7538032319672402E-2</v>
      </c>
      <c r="EE612" s="40">
        <v>2.6864440241134099E-2</v>
      </c>
      <c r="EF612" s="40">
        <v>2.8024746805914099E-2</v>
      </c>
      <c r="EG612" s="40">
        <v>-1.6880588417808901E-3</v>
      </c>
      <c r="EH612" s="40">
        <v>3.7374765653873897E-2</v>
      </c>
      <c r="EI612" s="40">
        <v>2.1317180767599E-2</v>
      </c>
      <c r="EJ612" s="40">
        <v>1.8692886351231501E-2</v>
      </c>
      <c r="EK612" s="40">
        <v>1.29101810484635E-2</v>
      </c>
      <c r="EL612" s="40">
        <v>3.9450153778158303E-2</v>
      </c>
      <c r="EM612" s="40">
        <v>6.8319451054145899E-2</v>
      </c>
      <c r="EN612" s="40">
        <v>8.8583395828239403E-2</v>
      </c>
      <c r="EO612" s="40">
        <v>0.128309546663019</v>
      </c>
      <c r="EP612" s="40">
        <v>0.14197588504761499</v>
      </c>
      <c r="EQ612" s="40">
        <v>7.7362075766728794E-2</v>
      </c>
      <c r="ER612" s="40">
        <v>1.8228607118550299E-2</v>
      </c>
      <c r="ES612" s="40">
        <v>4.3547216823690303E-2</v>
      </c>
      <c r="ET612" s="40">
        <v>3.7912410480310799E-2</v>
      </c>
      <c r="EU612" s="40">
        <v>2.62565223066616E-2</v>
      </c>
      <c r="EV612" s="40">
        <v>2.28777304852383E-2</v>
      </c>
      <c r="EW612" s="40">
        <v>63.972188923519496</v>
      </c>
      <c r="EX612" s="40">
        <v>62.060656916806501</v>
      </c>
      <c r="EY612" s="40">
        <v>61.055382402301603</v>
      </c>
      <c r="EZ612" s="40">
        <v>59.319108127547402</v>
      </c>
      <c r="FA612" s="40">
        <v>58.058259410213402</v>
      </c>
      <c r="FB612" s="40">
        <v>57.0137856629106</v>
      </c>
      <c r="FC612" s="40">
        <v>56.311795732438299</v>
      </c>
      <c r="FD612" s="40">
        <v>56.420043155118698</v>
      </c>
      <c r="FE612" s="40">
        <v>61.481419323903097</v>
      </c>
      <c r="FF612" s="40">
        <v>68.698393670582604</v>
      </c>
      <c r="FG612" s="40">
        <v>75.974226804123703</v>
      </c>
      <c r="FH612" s="40">
        <v>83.4715895468713</v>
      </c>
      <c r="FI612" s="40">
        <v>88.595061136418096</v>
      </c>
      <c r="FJ612" s="40">
        <v>92.224166866458901</v>
      </c>
      <c r="FK612" s="40">
        <v>95.587029489331101</v>
      </c>
      <c r="FL612" s="40">
        <v>98.280987772716401</v>
      </c>
      <c r="FM612" s="40">
        <v>98.737233277391496</v>
      </c>
      <c r="FN612" s="40">
        <v>97.356988731718999</v>
      </c>
      <c r="FO612" s="40">
        <v>93.114840565811605</v>
      </c>
      <c r="FP612" s="40">
        <v>87.555742028290595</v>
      </c>
      <c r="FQ612" s="40">
        <v>82.154878925917004</v>
      </c>
      <c r="FR612" s="40">
        <v>75.100215775593398</v>
      </c>
      <c r="FS612" s="40">
        <v>70.742867417885407</v>
      </c>
      <c r="FT612" s="40">
        <v>67.611963557899799</v>
      </c>
      <c r="FU612" s="40">
        <v>3.1654548993295499E-2</v>
      </c>
      <c r="FV612" s="40">
        <v>0</v>
      </c>
      <c r="FW612" s="40">
        <v>0</v>
      </c>
      <c r="FX612" s="41">
        <v>1</v>
      </c>
      <c r="FY612" s="22"/>
    </row>
    <row r="613" spans="1:181" x14ac:dyDescent="0.2">
      <c r="A613" t="s">
        <v>42</v>
      </c>
      <c r="B613" t="s">
        <v>58</v>
      </c>
      <c r="C613" t="s">
        <v>3</v>
      </c>
      <c r="D613" t="s">
        <v>226</v>
      </c>
      <c r="E613" t="s">
        <v>78</v>
      </c>
      <c r="F613" t="s">
        <v>77</v>
      </c>
      <c r="G613" s="35">
        <v>43721</v>
      </c>
      <c r="H613" s="40">
        <v>717</v>
      </c>
      <c r="I613" s="40">
        <v>0.46600305578828199</v>
      </c>
      <c r="J613" s="40">
        <v>0.41753106761873698</v>
      </c>
      <c r="K613" s="40">
        <v>0.38039623492292202</v>
      </c>
      <c r="L613" s="40">
        <v>0.36615008523132397</v>
      </c>
      <c r="M613" s="40">
        <v>0.36405071400571698</v>
      </c>
      <c r="N613" s="40">
        <v>0.37755897945981498</v>
      </c>
      <c r="O613" s="40">
        <v>0.422292435503272</v>
      </c>
      <c r="P613" s="40">
        <v>0.44743528935321097</v>
      </c>
      <c r="Q613" s="40">
        <v>0.45044973163330998</v>
      </c>
      <c r="R613" s="40">
        <v>0.46995793969603</v>
      </c>
      <c r="S613" s="40">
        <v>0.50728406264051895</v>
      </c>
      <c r="T613" s="40">
        <v>0.52709417576970496</v>
      </c>
      <c r="U613" s="40">
        <v>0.59125856335631799</v>
      </c>
      <c r="V613" s="40">
        <v>0.69410929510937902</v>
      </c>
      <c r="W613" s="40">
        <v>0.77039801452997103</v>
      </c>
      <c r="X613" s="40">
        <v>0.83976519802347305</v>
      </c>
      <c r="Y613" s="40">
        <v>0.91211473695730505</v>
      </c>
      <c r="Z613" s="40">
        <v>0.93728643564884295</v>
      </c>
      <c r="AA613" s="40">
        <v>0.94265986152870096</v>
      </c>
      <c r="AB613" s="40">
        <v>0.90894018942902</v>
      </c>
      <c r="AC613" s="40">
        <v>0.89153146166330799</v>
      </c>
      <c r="AD613" s="40">
        <v>0.80291129292374397</v>
      </c>
      <c r="AE613" s="40">
        <v>0.68210350760243699</v>
      </c>
      <c r="AF613" s="40">
        <v>0.56542104514019198</v>
      </c>
      <c r="AG613" s="40">
        <v>-4.1165552324420396E-3</v>
      </c>
      <c r="AH613" s="40">
        <v>-1.2774861987305401E-2</v>
      </c>
      <c r="AI613" s="40">
        <v>-1.29987556916133E-2</v>
      </c>
      <c r="AJ613" s="40">
        <v>7.4477623241162201E-4</v>
      </c>
      <c r="AK613" s="40">
        <v>-9.3603421451856905E-3</v>
      </c>
      <c r="AL613" s="40">
        <v>-9.8128325332570102E-3</v>
      </c>
      <c r="AM613" s="40">
        <v>1.00380031661229E-3</v>
      </c>
      <c r="AN613" s="40">
        <v>-1.9390621969172302E-2</v>
      </c>
      <c r="AO613" s="40">
        <v>-4.2413172385669599E-2</v>
      </c>
      <c r="AP613" s="40">
        <v>-1.1398894403802699E-2</v>
      </c>
      <c r="AQ613" s="40">
        <v>-1.13230284085847E-2</v>
      </c>
      <c r="AR613" s="40">
        <v>-1.5550075482349299E-2</v>
      </c>
      <c r="AS613" s="40">
        <v>-1.03926762910133E-2</v>
      </c>
      <c r="AT613" s="40">
        <v>-2.4362559279159E-2</v>
      </c>
      <c r="AU613" s="40">
        <v>-1.20267520056583E-2</v>
      </c>
      <c r="AV613" s="40">
        <v>5.9889868572888597E-3</v>
      </c>
      <c r="AW613" s="40">
        <v>2.5516719861993001E-2</v>
      </c>
      <c r="AX613" s="40">
        <v>3.3205914105379097E-2</v>
      </c>
      <c r="AY613" s="40">
        <v>-2.3979139013873E-2</v>
      </c>
      <c r="AZ613" s="40">
        <v>-3.09358467442384E-2</v>
      </c>
      <c r="BA613" s="40">
        <v>7.0569224133463001E-3</v>
      </c>
      <c r="BB613" s="40">
        <v>-4.3468076800885899E-3</v>
      </c>
      <c r="BC613" s="40">
        <v>-1.41139015830445E-2</v>
      </c>
      <c r="BD613" s="40">
        <v>-1.10765944554102E-2</v>
      </c>
      <c r="BE613" s="40">
        <v>6.2833581764712397E-3</v>
      </c>
      <c r="BF613" s="40">
        <v>-1.8948862187220499E-3</v>
      </c>
      <c r="BG613" s="40">
        <v>-4.4060414830631696E-3</v>
      </c>
      <c r="BH613" s="40">
        <v>8.1531427187895404E-3</v>
      </c>
      <c r="BI613" s="40">
        <v>2.57202570805696E-4</v>
      </c>
      <c r="BJ613" s="40">
        <v>-7.8481644153250904E-4</v>
      </c>
      <c r="BK613" s="40">
        <v>8.4037343854557692E-3</v>
      </c>
      <c r="BL613" s="40">
        <v>-7.3641249338539097E-3</v>
      </c>
      <c r="BM613" s="40">
        <v>-3.1111971827327702E-2</v>
      </c>
      <c r="BN613" s="40">
        <v>2.64081864148557E-3</v>
      </c>
      <c r="BO613" s="40">
        <v>-4.0712444133659702E-4</v>
      </c>
      <c r="BP613" s="40">
        <v>-7.5363259057369099E-3</v>
      </c>
      <c r="BQ613" s="40">
        <v>-2.3902557809609899E-3</v>
      </c>
      <c r="BR613" s="40">
        <v>-8.0328501180454894E-3</v>
      </c>
      <c r="BS613" s="40">
        <v>2.35038564350178E-3</v>
      </c>
      <c r="BT613" s="40">
        <v>1.8092236130973001E-2</v>
      </c>
      <c r="BU613" s="40">
        <v>3.9567092714861703E-2</v>
      </c>
      <c r="BV613" s="40">
        <v>5.0469819811445202E-2</v>
      </c>
      <c r="BW613" s="40">
        <v>-2.34191283189438E-3</v>
      </c>
      <c r="BX613" s="40">
        <v>-1.1714664368477399E-2</v>
      </c>
      <c r="BY613" s="40">
        <v>2.2882403654645601E-2</v>
      </c>
      <c r="BZ613" s="40">
        <v>1.4454703981295201E-2</v>
      </c>
      <c r="CA613" s="40">
        <v>1.7399083095341101E-4</v>
      </c>
      <c r="CB613" s="40">
        <v>8.8026800984123495E-4</v>
      </c>
      <c r="CC613" s="40">
        <v>1.3486306522540001E-2</v>
      </c>
      <c r="CD613" s="40">
        <v>5.6405518552546498E-3</v>
      </c>
      <c r="CE613" s="40">
        <v>1.5452462020508701E-3</v>
      </c>
      <c r="CF613" s="40">
        <v>1.3284154779370101E-2</v>
      </c>
      <c r="CG613" s="40">
        <v>6.9182847434630899E-3</v>
      </c>
      <c r="CH613" s="40">
        <v>5.4679600018210199E-3</v>
      </c>
      <c r="CI613" s="40">
        <v>1.3528906179339399E-2</v>
      </c>
      <c r="CJ613" s="40">
        <v>9.6539027685013895E-4</v>
      </c>
      <c r="CK613" s="40">
        <v>-2.32847947471287E-2</v>
      </c>
      <c r="CL613" s="40">
        <v>1.23646811278952E-2</v>
      </c>
      <c r="CM613" s="40">
        <v>7.1531973935883304E-3</v>
      </c>
      <c r="CN613" s="40">
        <v>-1.98602736102033E-3</v>
      </c>
      <c r="CO613" s="40">
        <v>3.1521962867674799E-3</v>
      </c>
      <c r="CP613" s="40">
        <v>3.2770567022381101E-3</v>
      </c>
      <c r="CQ613" s="40">
        <v>1.2307947382666501E-2</v>
      </c>
      <c r="CR613" s="40">
        <v>2.6474909708161201E-2</v>
      </c>
      <c r="CS613" s="40">
        <v>4.92983381515288E-2</v>
      </c>
      <c r="CT613" s="40">
        <v>6.2426748312948102E-2</v>
      </c>
      <c r="CU613" s="40">
        <v>1.26439641089104E-2</v>
      </c>
      <c r="CV613" s="40">
        <v>1.5978679920627601E-3</v>
      </c>
      <c r="CW613" s="40">
        <v>3.3843083753680198E-2</v>
      </c>
      <c r="CX613" s="40">
        <v>2.74765736834881E-2</v>
      </c>
      <c r="CY613" s="40">
        <v>1.0069741592109899E-2</v>
      </c>
      <c r="CZ613" s="40">
        <v>9.1615545294425997E-3</v>
      </c>
      <c r="DA613" s="40">
        <v>2.06892548686088E-2</v>
      </c>
      <c r="DB613" s="40">
        <v>1.3175989929231399E-2</v>
      </c>
      <c r="DC613" s="40">
        <v>7.4965338871649098E-3</v>
      </c>
      <c r="DD613" s="40">
        <v>1.8415166839950599E-2</v>
      </c>
      <c r="DE613" s="40">
        <v>1.35793669161205E-2</v>
      </c>
      <c r="DF613" s="40">
        <v>1.1720736445174599E-2</v>
      </c>
      <c r="DG613" s="40">
        <v>1.8654077973223E-2</v>
      </c>
      <c r="DH613" s="40">
        <v>9.2949054875541802E-3</v>
      </c>
      <c r="DI613" s="40">
        <v>-1.5457617666929701E-2</v>
      </c>
      <c r="DJ613" s="40">
        <v>2.20885436143047E-2</v>
      </c>
      <c r="DK613" s="40">
        <v>1.47135192285133E-2</v>
      </c>
      <c r="DL613" s="40">
        <v>3.56427118369624E-3</v>
      </c>
      <c r="DM613" s="40">
        <v>8.6946483544959596E-3</v>
      </c>
      <c r="DN613" s="40">
        <v>1.4586963522521699E-2</v>
      </c>
      <c r="DO613" s="40">
        <v>2.2265509121831301E-2</v>
      </c>
      <c r="DP613" s="40">
        <v>3.4857583285349297E-2</v>
      </c>
      <c r="DQ613" s="40">
        <v>5.9029583588196002E-2</v>
      </c>
      <c r="DR613" s="40">
        <v>7.4383676814451002E-2</v>
      </c>
      <c r="DS613" s="40">
        <v>2.7629841049715099E-2</v>
      </c>
      <c r="DT613" s="40">
        <v>1.4910400352602901E-2</v>
      </c>
      <c r="DU613" s="40">
        <v>4.4803763852714902E-2</v>
      </c>
      <c r="DV613" s="40">
        <v>4.0498443385681003E-2</v>
      </c>
      <c r="DW613" s="40">
        <v>1.99654923532664E-2</v>
      </c>
      <c r="DX613" s="40">
        <v>1.7442841049043999E-2</v>
      </c>
      <c r="DY613" s="40">
        <v>3.1089168277522099E-2</v>
      </c>
      <c r="DZ613" s="40">
        <v>2.40559656978147E-2</v>
      </c>
      <c r="EA613" s="40">
        <v>1.6089248095714999E-2</v>
      </c>
      <c r="EB613" s="40">
        <v>2.5823533326328502E-2</v>
      </c>
      <c r="EC613" s="40">
        <v>2.3196911632111902E-2</v>
      </c>
      <c r="ED613" s="40">
        <v>2.07487525368991E-2</v>
      </c>
      <c r="EE613" s="40">
        <v>2.6054012042066501E-2</v>
      </c>
      <c r="EF613" s="40">
        <v>2.1321402522872599E-2</v>
      </c>
      <c r="EG613" s="40">
        <v>-4.1564171085878097E-3</v>
      </c>
      <c r="EH613" s="40">
        <v>3.6128256659593003E-2</v>
      </c>
      <c r="EI613" s="40">
        <v>2.5629423195761399E-2</v>
      </c>
      <c r="EJ613" s="40">
        <v>1.15780207603086E-2</v>
      </c>
      <c r="EK613" s="40">
        <v>1.66970688645483E-2</v>
      </c>
      <c r="EL613" s="40">
        <v>3.09166726836352E-2</v>
      </c>
      <c r="EM613" s="40">
        <v>3.6642646770991397E-2</v>
      </c>
      <c r="EN613" s="40">
        <v>4.6960832559033501E-2</v>
      </c>
      <c r="EO613" s="40">
        <v>7.30799564410647E-2</v>
      </c>
      <c r="EP613" s="40">
        <v>9.1647582520517204E-2</v>
      </c>
      <c r="EQ613" s="40">
        <v>4.9267067231693801E-2</v>
      </c>
      <c r="ER613" s="40">
        <v>3.4131582728363898E-2</v>
      </c>
      <c r="ES613" s="40">
        <v>6.06292450940141E-2</v>
      </c>
      <c r="ET613" s="40">
        <v>5.9299955047064701E-2</v>
      </c>
      <c r="EU613" s="40">
        <v>3.4253384767264403E-2</v>
      </c>
      <c r="EV613" s="40">
        <v>2.9399703514295401E-2</v>
      </c>
      <c r="EW613" s="40">
        <v>63.896941489361701</v>
      </c>
      <c r="EX613" s="40">
        <v>61.994015957446798</v>
      </c>
      <c r="EY613" s="40">
        <v>60.990292553191502</v>
      </c>
      <c r="EZ613" s="40">
        <v>59.255186170212802</v>
      </c>
      <c r="FA613" s="40">
        <v>57.994015957446798</v>
      </c>
      <c r="FB613" s="40">
        <v>56.943484042553202</v>
      </c>
      <c r="FC613" s="40">
        <v>56.247739361702102</v>
      </c>
      <c r="FD613" s="40">
        <v>56.3671542553192</v>
      </c>
      <c r="FE613" s="40">
        <v>61.436303191489401</v>
      </c>
      <c r="FF613" s="40">
        <v>68.664095744680793</v>
      </c>
      <c r="FG613" s="40">
        <v>75.932845744680805</v>
      </c>
      <c r="FH613" s="40">
        <v>83.434973404255302</v>
      </c>
      <c r="FI613" s="40">
        <v>88.571143617021306</v>
      </c>
      <c r="FJ613" s="40">
        <v>92.197872340425505</v>
      </c>
      <c r="FK613" s="40">
        <v>95.571010638297906</v>
      </c>
      <c r="FL613" s="40">
        <v>98.261436170212804</v>
      </c>
      <c r="FM613" s="40">
        <v>98.701728723404301</v>
      </c>
      <c r="FN613" s="40">
        <v>97.321276595744706</v>
      </c>
      <c r="FO613" s="40">
        <v>93.086037234042493</v>
      </c>
      <c r="FP613" s="40">
        <v>87.514760638297901</v>
      </c>
      <c r="FQ613" s="40">
        <v>82.111702127659598</v>
      </c>
      <c r="FR613" s="40">
        <v>75.05</v>
      </c>
      <c r="FS613" s="40">
        <v>70.682446808510605</v>
      </c>
      <c r="FT613" s="40">
        <v>67.540691489361706</v>
      </c>
      <c r="FU613" s="40">
        <v>2.9263294283690101E-2</v>
      </c>
      <c r="FV613" s="40">
        <v>0</v>
      </c>
      <c r="FW613" s="40">
        <v>0</v>
      </c>
      <c r="FX613" s="41">
        <v>1</v>
      </c>
      <c r="FY613" s="22"/>
    </row>
    <row r="614" spans="1:181" x14ac:dyDescent="0.2">
      <c r="A614" t="s">
        <v>42</v>
      </c>
      <c r="B614" t="s">
        <v>58</v>
      </c>
      <c r="C614" t="s">
        <v>3</v>
      </c>
      <c r="D614" t="s">
        <v>79</v>
      </c>
      <c r="E614" t="s">
        <v>1</v>
      </c>
      <c r="F614" t="s">
        <v>1</v>
      </c>
      <c r="G614" s="35">
        <v>43721</v>
      </c>
      <c r="H614" s="40">
        <v>18480</v>
      </c>
      <c r="I614" s="40">
        <v>14.091573972377899</v>
      </c>
      <c r="J614" s="40">
        <v>12.507598242232699</v>
      </c>
      <c r="K614" s="40">
        <v>11.4608639886864</v>
      </c>
      <c r="L614" s="40">
        <v>10.8372391377215</v>
      </c>
      <c r="M614" s="40">
        <v>10.7607400174047</v>
      </c>
      <c r="N614" s="40">
        <v>11.338401103574601</v>
      </c>
      <c r="O614" s="40">
        <v>12.538294816550099</v>
      </c>
      <c r="P614" s="40">
        <v>13.4122866185861</v>
      </c>
      <c r="Q614" s="40">
        <v>13.2240370706437</v>
      </c>
      <c r="R614" s="40">
        <v>13.438144420759899</v>
      </c>
      <c r="S614" s="40">
        <v>14.381127328791001</v>
      </c>
      <c r="T614" s="40">
        <v>15.6794542015617</v>
      </c>
      <c r="U614" s="40">
        <v>18.3033508921703</v>
      </c>
      <c r="V614" s="40">
        <v>22.0319311114561</v>
      </c>
      <c r="W614" s="40">
        <v>25.348393285444999</v>
      </c>
      <c r="X614" s="40">
        <v>29.0852708271957</v>
      </c>
      <c r="Y614" s="40">
        <v>32.301292581206503</v>
      </c>
      <c r="Z614" s="40">
        <v>34.547819798875203</v>
      </c>
      <c r="AA614" s="40">
        <v>34.591701409362202</v>
      </c>
      <c r="AB614" s="40">
        <v>31.934282723347899</v>
      </c>
      <c r="AC614" s="40">
        <v>29.692395142769399</v>
      </c>
      <c r="AD614" s="40">
        <v>26.818505891210499</v>
      </c>
      <c r="AE614" s="40">
        <v>22.2776132973163</v>
      </c>
      <c r="AF614" s="40">
        <v>18.218374303108899</v>
      </c>
      <c r="AG614" s="40">
        <v>-0.28967961243377499</v>
      </c>
      <c r="AH614" s="40">
        <v>-0.31653775034711501</v>
      </c>
      <c r="AI614" s="40">
        <v>-0.271940712115601</v>
      </c>
      <c r="AJ614" s="40">
        <v>-0.233296062672011</v>
      </c>
      <c r="AK614" s="40">
        <v>-0.256631461115985</v>
      </c>
      <c r="AL614" s="40">
        <v>-0.21270291572880701</v>
      </c>
      <c r="AM614" s="40">
        <v>-0.120816752177488</v>
      </c>
      <c r="AN614" s="40">
        <v>-0.20484217248953099</v>
      </c>
      <c r="AO614" s="40">
        <v>-0.26602040307584801</v>
      </c>
      <c r="AP614" s="40">
        <v>-0.17973806893567901</v>
      </c>
      <c r="AQ614" s="40">
        <v>-0.17367938702035501</v>
      </c>
      <c r="AR614" s="40">
        <v>-0.21162341143285399</v>
      </c>
      <c r="AS614" s="40">
        <v>7.8935294726543107E-2</v>
      </c>
      <c r="AT614" s="40">
        <v>0.130102589523653</v>
      </c>
      <c r="AU614" s="40">
        <v>1.91528630367176</v>
      </c>
      <c r="AV614" s="40">
        <v>2.7268726903798099</v>
      </c>
      <c r="AW614" s="40">
        <v>3.06080979468911</v>
      </c>
      <c r="AX614" s="40">
        <v>2.90022077198162</v>
      </c>
      <c r="AY614" s="40">
        <v>2.0654638284828901</v>
      </c>
      <c r="AZ614" s="40">
        <v>-0.31593132370981197</v>
      </c>
      <c r="BA614" s="40">
        <v>-0.54124482749831104</v>
      </c>
      <c r="BB614" s="40">
        <v>-0.64548819255260403</v>
      </c>
      <c r="BC614" s="40">
        <v>-0.62342900621242003</v>
      </c>
      <c r="BD614" s="40">
        <v>-0.50464329208954395</v>
      </c>
      <c r="BE614" s="40">
        <v>-0.19905189411664601</v>
      </c>
      <c r="BF614" s="40">
        <v>-0.21686986774481301</v>
      </c>
      <c r="BG614" s="40">
        <v>-0.17736044016956201</v>
      </c>
      <c r="BH614" s="40">
        <v>-0.128283413715362</v>
      </c>
      <c r="BI614" s="40">
        <v>-0.15633979739817799</v>
      </c>
      <c r="BJ614" s="40">
        <v>-0.13015846621798499</v>
      </c>
      <c r="BK614" s="40">
        <v>-1.88858546394178E-2</v>
      </c>
      <c r="BL614" s="40">
        <v>-0.105138854314361</v>
      </c>
      <c r="BM614" s="40">
        <v>-0.192458232562676</v>
      </c>
      <c r="BN614" s="40">
        <v>-0.111771553862128</v>
      </c>
      <c r="BO614" s="40">
        <v>-0.13012558484530501</v>
      </c>
      <c r="BP614" s="40">
        <v>-0.170779060566667</v>
      </c>
      <c r="BQ614" s="40">
        <v>0.118527158691109</v>
      </c>
      <c r="BR614" s="40">
        <v>0.25611437023985401</v>
      </c>
      <c r="BS614" s="40">
        <v>2.1021746005989002</v>
      </c>
      <c r="BT614" s="40">
        <v>2.93631910623</v>
      </c>
      <c r="BU614" s="40">
        <v>3.2956630000775902</v>
      </c>
      <c r="BV614" s="40">
        <v>3.1564142433369198</v>
      </c>
      <c r="BW614" s="40">
        <v>2.3306623380682399</v>
      </c>
      <c r="BX614" s="40">
        <v>-0.16192051150537501</v>
      </c>
      <c r="BY614" s="40">
        <v>-0.379343722222867</v>
      </c>
      <c r="BZ614" s="40">
        <v>-0.45491005987496103</v>
      </c>
      <c r="CA614" s="40">
        <v>-0.43591095414081998</v>
      </c>
      <c r="CB614" s="40">
        <v>-0.36359223543541003</v>
      </c>
      <c r="CC614" s="40">
        <v>-0.136283412486704</v>
      </c>
      <c r="CD614" s="40">
        <v>-0.14784019586974301</v>
      </c>
      <c r="CE614" s="40">
        <v>-0.111854431936782</v>
      </c>
      <c r="CF614" s="40">
        <v>-5.5551972944871797E-2</v>
      </c>
      <c r="CG614" s="40">
        <v>-8.6878096622714299E-2</v>
      </c>
      <c r="CH614" s="40">
        <v>-7.2988431939472798E-2</v>
      </c>
      <c r="CI614" s="40">
        <v>5.1711174486411098E-2</v>
      </c>
      <c r="CJ614" s="40">
        <v>-3.6084639869467999E-2</v>
      </c>
      <c r="CK614" s="40">
        <v>-0.14150929735548901</v>
      </c>
      <c r="CL614" s="40">
        <v>-6.4698152566545306E-2</v>
      </c>
      <c r="CM614" s="40">
        <v>-9.9960354135507606E-2</v>
      </c>
      <c r="CN614" s="40">
        <v>-0.142490387579669</v>
      </c>
      <c r="CO614" s="40">
        <v>0.145948363065459</v>
      </c>
      <c r="CP614" s="40">
        <v>0.34338974569798397</v>
      </c>
      <c r="CQ614" s="40">
        <v>2.2316128657384202</v>
      </c>
      <c r="CR614" s="40">
        <v>3.0813810558174999</v>
      </c>
      <c r="CS614" s="40">
        <v>3.4583216147033702</v>
      </c>
      <c r="CT614" s="40">
        <v>3.3338530611631101</v>
      </c>
      <c r="CU614" s="40">
        <v>2.5143380179407799</v>
      </c>
      <c r="CV614" s="40">
        <v>-5.5253092131104103E-2</v>
      </c>
      <c r="CW614" s="40">
        <v>-0.26721150990358</v>
      </c>
      <c r="CX614" s="40">
        <v>-0.32291622573487899</v>
      </c>
      <c r="CY614" s="40">
        <v>-0.30603652250665198</v>
      </c>
      <c r="CZ614" s="40">
        <v>-0.265900703276364</v>
      </c>
      <c r="DA614" s="40">
        <v>-7.3514930856762695E-2</v>
      </c>
      <c r="DB614" s="40">
        <v>-7.8810523994672796E-2</v>
      </c>
      <c r="DC614" s="40">
        <v>-4.6348423704003203E-2</v>
      </c>
      <c r="DD614" s="40">
        <v>1.7179467825618099E-2</v>
      </c>
      <c r="DE614" s="40">
        <v>-1.7416395847250601E-2</v>
      </c>
      <c r="DF614" s="40">
        <v>-1.58183976609605E-2</v>
      </c>
      <c r="DG614" s="40">
        <v>0.12230820361224</v>
      </c>
      <c r="DH614" s="40">
        <v>3.2969574575424702E-2</v>
      </c>
      <c r="DI614" s="40">
        <v>-9.0560362148301002E-2</v>
      </c>
      <c r="DJ614" s="40">
        <v>-1.7624751270962202E-2</v>
      </c>
      <c r="DK614" s="40">
        <v>-6.9795123425709996E-2</v>
      </c>
      <c r="DL614" s="40">
        <v>-0.11420171459267001</v>
      </c>
      <c r="DM614" s="40">
        <v>0.173369567439808</v>
      </c>
      <c r="DN614" s="40">
        <v>0.43066512115611399</v>
      </c>
      <c r="DO614" s="40">
        <v>2.3610511308779398</v>
      </c>
      <c r="DP614" s="40">
        <v>3.2264430054050099</v>
      </c>
      <c r="DQ614" s="40">
        <v>3.62098022932916</v>
      </c>
      <c r="DR614" s="40">
        <v>3.5112918789893</v>
      </c>
      <c r="DS614" s="40">
        <v>2.6980136978133298</v>
      </c>
      <c r="DT614" s="40">
        <v>5.1414327243166899E-2</v>
      </c>
      <c r="DU614" s="40">
        <v>-0.15507929758429301</v>
      </c>
      <c r="DV614" s="40">
        <v>-0.19092239159479801</v>
      </c>
      <c r="DW614" s="40">
        <v>-0.176162090872484</v>
      </c>
      <c r="DX614" s="40">
        <v>-0.16820917111731801</v>
      </c>
      <c r="DY614" s="40">
        <v>1.71127874603667E-2</v>
      </c>
      <c r="DZ614" s="40">
        <v>2.08573586076286E-2</v>
      </c>
      <c r="EA614" s="40">
        <v>4.8231848242036503E-2</v>
      </c>
      <c r="EB614" s="40">
        <v>0.122192116782267</v>
      </c>
      <c r="EC614" s="40">
        <v>8.2875267870556601E-2</v>
      </c>
      <c r="ED614" s="40">
        <v>6.6726051849861107E-2</v>
      </c>
      <c r="EE614" s="40">
        <v>0.22423910115031001</v>
      </c>
      <c r="EF614" s="40">
        <v>0.13267289275059499</v>
      </c>
      <c r="EG614" s="40">
        <v>-1.69981916351289E-2</v>
      </c>
      <c r="EH614" s="40">
        <v>5.0341763802588299E-2</v>
      </c>
      <c r="EI614" s="40">
        <v>-2.6241321250659599E-2</v>
      </c>
      <c r="EJ614" s="40">
        <v>-7.3357363726484104E-2</v>
      </c>
      <c r="EK614" s="40">
        <v>0.21296143140437401</v>
      </c>
      <c r="EL614" s="40">
        <v>0.556676901872315</v>
      </c>
      <c r="EM614" s="40">
        <v>2.5479394278050802</v>
      </c>
      <c r="EN614" s="40">
        <v>3.4358894212551898</v>
      </c>
      <c r="EO614" s="40">
        <v>3.8558334347176402</v>
      </c>
      <c r="EP614" s="40">
        <v>3.7674853503446002</v>
      </c>
      <c r="EQ614" s="40">
        <v>2.96321220739868</v>
      </c>
      <c r="ER614" s="40">
        <v>0.20542513944760299</v>
      </c>
      <c r="ES614" s="40">
        <v>6.8218076911511199E-3</v>
      </c>
      <c r="ET614" s="40">
        <v>-3.4425891715513001E-4</v>
      </c>
      <c r="EU614" s="40">
        <v>1.1355961199115999E-2</v>
      </c>
      <c r="EV614" s="40">
        <v>-2.7158114463183902E-2</v>
      </c>
      <c r="EW614" s="40">
        <v>69.256369774601396</v>
      </c>
      <c r="EX614" s="40">
        <v>67.714603926750598</v>
      </c>
      <c r="EY614" s="40">
        <v>66.412973682806594</v>
      </c>
      <c r="EZ614" s="40">
        <v>64.794107504785003</v>
      </c>
      <c r="FA614" s="40">
        <v>63.954986297222597</v>
      </c>
      <c r="FB614" s="40">
        <v>63.133882919295203</v>
      </c>
      <c r="FC614" s="40">
        <v>62.473735607229798</v>
      </c>
      <c r="FD614" s="40">
        <v>62.551397637885302</v>
      </c>
      <c r="FE614" s="40">
        <v>67.732667467659297</v>
      </c>
      <c r="FF614" s="40">
        <v>74.783314618907099</v>
      </c>
      <c r="FG614" s="40">
        <v>80.005949014387895</v>
      </c>
      <c r="FH614" s="40">
        <v>85.357048319315396</v>
      </c>
      <c r="FI614" s="40">
        <v>89.399979284885802</v>
      </c>
      <c r="FJ614" s="40">
        <v>91.508936728196801</v>
      </c>
      <c r="FK614" s="40">
        <v>92.930764367678805</v>
      </c>
      <c r="FL614" s="40">
        <v>94.293936691656398</v>
      </c>
      <c r="FM614" s="40">
        <v>94.529608096657995</v>
      </c>
      <c r="FN614" s="40">
        <v>93.737759131338095</v>
      </c>
      <c r="FO614" s="40">
        <v>92.010713561155498</v>
      </c>
      <c r="FP614" s="40">
        <v>87.513171424573002</v>
      </c>
      <c r="FQ614" s="40">
        <v>82.198380447775406</v>
      </c>
      <c r="FR614" s="40">
        <v>78.111440015211898</v>
      </c>
      <c r="FS614" s="40">
        <v>75.407252230583694</v>
      </c>
      <c r="FT614" s="40">
        <v>73.303046112607205</v>
      </c>
      <c r="FU614" s="40">
        <v>1.6474662995127402E-2</v>
      </c>
      <c r="FV614" s="40">
        <v>0</v>
      </c>
      <c r="FW614" s="40">
        <v>0</v>
      </c>
      <c r="FX614" s="41">
        <v>1</v>
      </c>
      <c r="FY614" s="22"/>
    </row>
    <row r="615" spans="1:181" x14ac:dyDescent="0.2">
      <c r="A615" t="s">
        <v>42</v>
      </c>
      <c r="B615" t="s">
        <v>58</v>
      </c>
      <c r="C615" t="s">
        <v>3</v>
      </c>
      <c r="D615" t="s">
        <v>79</v>
      </c>
      <c r="E615" t="s">
        <v>1</v>
      </c>
      <c r="F615" t="s">
        <v>77</v>
      </c>
      <c r="G615" s="35">
        <v>43721</v>
      </c>
      <c r="H615" s="40">
        <v>15168</v>
      </c>
      <c r="I615" s="40">
        <v>11.7742712409935</v>
      </c>
      <c r="J615" s="40">
        <v>10.455061605367399</v>
      </c>
      <c r="K615" s="40">
        <v>9.5605890355569407</v>
      </c>
      <c r="L615" s="40">
        <v>9.0354899665626007</v>
      </c>
      <c r="M615" s="40">
        <v>8.9796312378850605</v>
      </c>
      <c r="N615" s="40">
        <v>9.4346114561559595</v>
      </c>
      <c r="O615" s="40">
        <v>10.417595080168701</v>
      </c>
      <c r="P615" s="40">
        <v>11.1211222113517</v>
      </c>
      <c r="Q615" s="40">
        <v>10.9215457538722</v>
      </c>
      <c r="R615" s="40">
        <v>11.064040840623001</v>
      </c>
      <c r="S615" s="40">
        <v>11.8606260334259</v>
      </c>
      <c r="T615" s="40">
        <v>12.9657608725144</v>
      </c>
      <c r="U615" s="40">
        <v>15.143315625271899</v>
      </c>
      <c r="V615" s="40">
        <v>18.147142140339199</v>
      </c>
      <c r="W615" s="40">
        <v>20.768243128541801</v>
      </c>
      <c r="X615" s="40">
        <v>23.711688142994301</v>
      </c>
      <c r="Y615" s="40">
        <v>26.231266294988501</v>
      </c>
      <c r="Z615" s="40">
        <v>28.0507008215666</v>
      </c>
      <c r="AA615" s="40">
        <v>28.208496984514099</v>
      </c>
      <c r="AB615" s="40">
        <v>26.087253145413602</v>
      </c>
      <c r="AC615" s="40">
        <v>24.352359900060598</v>
      </c>
      <c r="AD615" s="40">
        <v>22.1332882001633</v>
      </c>
      <c r="AE615" s="40">
        <v>18.456603060239999</v>
      </c>
      <c r="AF615" s="40">
        <v>15.1173963592804</v>
      </c>
      <c r="AG615" s="40">
        <v>-0.30373435316395497</v>
      </c>
      <c r="AH615" s="40">
        <v>-0.29270689773542302</v>
      </c>
      <c r="AI615" s="40">
        <v>-0.24677903458935399</v>
      </c>
      <c r="AJ615" s="40">
        <v>-0.20968228029824801</v>
      </c>
      <c r="AK615" s="40">
        <v>-0.201426825567361</v>
      </c>
      <c r="AL615" s="40">
        <v>-0.16852873267023</v>
      </c>
      <c r="AM615" s="40">
        <v>-0.13228626917613001</v>
      </c>
      <c r="AN615" s="40">
        <v>-0.2179197090802</v>
      </c>
      <c r="AO615" s="40">
        <v>-0.28893357169877398</v>
      </c>
      <c r="AP615" s="40">
        <v>-0.159779833375786</v>
      </c>
      <c r="AQ615" s="40">
        <v>-0.17723309129888301</v>
      </c>
      <c r="AR615" s="40">
        <v>-0.178345213670102</v>
      </c>
      <c r="AS615" s="40">
        <v>7.4850052210263293E-2</v>
      </c>
      <c r="AT615" s="40">
        <v>6.0770970074155502E-2</v>
      </c>
      <c r="AU615" s="40">
        <v>1.19645285372072</v>
      </c>
      <c r="AV615" s="40">
        <v>1.7993578346811601</v>
      </c>
      <c r="AW615" s="40">
        <v>1.9368199494584</v>
      </c>
      <c r="AX615" s="40">
        <v>1.80126619304443</v>
      </c>
      <c r="AY615" s="40">
        <v>1.59948384053955</v>
      </c>
      <c r="AZ615" s="40">
        <v>0.36539363717192602</v>
      </c>
      <c r="BA615" s="40">
        <v>-0.15601639291290401</v>
      </c>
      <c r="BB615" s="40">
        <v>-0.31515665838990797</v>
      </c>
      <c r="BC615" s="40">
        <v>-0.34352258587699303</v>
      </c>
      <c r="BD615" s="40">
        <v>-0.30911154612090402</v>
      </c>
      <c r="BE615" s="40">
        <v>-0.21772450214157099</v>
      </c>
      <c r="BF615" s="40">
        <v>-0.202178184149537</v>
      </c>
      <c r="BG615" s="40">
        <v>-0.15860670198953</v>
      </c>
      <c r="BH615" s="40">
        <v>-0.112341093567637</v>
      </c>
      <c r="BI615" s="40">
        <v>-0.110719717140344</v>
      </c>
      <c r="BJ615" s="40">
        <v>-8.8347609346962896E-2</v>
      </c>
      <c r="BK615" s="40">
        <v>-2.5266415635104501E-2</v>
      </c>
      <c r="BL615" s="40">
        <v>-0.112845403263197</v>
      </c>
      <c r="BM615" s="40">
        <v>-0.21585778401222699</v>
      </c>
      <c r="BN615" s="40">
        <v>-0.11025442108318401</v>
      </c>
      <c r="BO615" s="40">
        <v>-0.13963887087013899</v>
      </c>
      <c r="BP615" s="40">
        <v>-0.14697221944788899</v>
      </c>
      <c r="BQ615" s="40">
        <v>0.10544870017201501</v>
      </c>
      <c r="BR615" s="40">
        <v>0.151525716537521</v>
      </c>
      <c r="BS615" s="40">
        <v>1.3343620710278199</v>
      </c>
      <c r="BT615" s="40">
        <v>1.9539155440092399</v>
      </c>
      <c r="BU615" s="40">
        <v>2.0975772599306799</v>
      </c>
      <c r="BV615" s="40">
        <v>1.96900916963316</v>
      </c>
      <c r="BW615" s="40">
        <v>1.7785504748438701</v>
      </c>
      <c r="BX615" s="40">
        <v>0.47376284999543899</v>
      </c>
      <c r="BY615" s="40">
        <v>-4.2233968125551698E-2</v>
      </c>
      <c r="BZ615" s="40">
        <v>-0.179291529124012</v>
      </c>
      <c r="CA615" s="40">
        <v>-0.204270470687543</v>
      </c>
      <c r="CB615" s="40">
        <v>-0.21233148712818001</v>
      </c>
      <c r="CC615" s="40">
        <v>-0.15815434133270001</v>
      </c>
      <c r="CD615" s="40">
        <v>-0.13947827289485901</v>
      </c>
      <c r="CE615" s="40">
        <v>-9.7538813027625307E-2</v>
      </c>
      <c r="CF615" s="40">
        <v>-4.4922884165555003E-2</v>
      </c>
      <c r="CG615" s="40">
        <v>-4.7896250162138901E-2</v>
      </c>
      <c r="CH615" s="40">
        <v>-3.2814407586621297E-2</v>
      </c>
      <c r="CI615" s="40">
        <v>4.8855208916037299E-2</v>
      </c>
      <c r="CJ615" s="40">
        <v>-4.0071259139049499E-2</v>
      </c>
      <c r="CK615" s="40">
        <v>-0.16524571606910701</v>
      </c>
      <c r="CL615" s="40">
        <v>-7.5953271397106906E-2</v>
      </c>
      <c r="CM615" s="40">
        <v>-0.11360122832333699</v>
      </c>
      <c r="CN615" s="40">
        <v>-0.12524337922019699</v>
      </c>
      <c r="CO615" s="40">
        <v>0.12664123053858101</v>
      </c>
      <c r="CP615" s="40">
        <v>0.21438217747458299</v>
      </c>
      <c r="CQ615" s="40">
        <v>1.42987757482599</v>
      </c>
      <c r="CR615" s="40">
        <v>2.0609617426653499</v>
      </c>
      <c r="CS615" s="40">
        <v>2.2089172834536002</v>
      </c>
      <c r="CT615" s="40">
        <v>2.0851874442281102</v>
      </c>
      <c r="CU615" s="40">
        <v>1.9025714802777201</v>
      </c>
      <c r="CV615" s="40">
        <v>0.548819036675118</v>
      </c>
      <c r="CW615" s="40">
        <v>3.6571392670177602E-2</v>
      </c>
      <c r="CX615" s="40">
        <v>-8.5191754476323198E-2</v>
      </c>
      <c r="CY615" s="40">
        <v>-0.107824879906875</v>
      </c>
      <c r="CZ615" s="40">
        <v>-0.14530191308801299</v>
      </c>
      <c r="DA615" s="40">
        <v>-9.8584180523828502E-2</v>
      </c>
      <c r="DB615" s="40">
        <v>-7.6778361640181605E-2</v>
      </c>
      <c r="DC615" s="40">
        <v>-3.6470924065721097E-2</v>
      </c>
      <c r="DD615" s="40">
        <v>2.2495325236526701E-2</v>
      </c>
      <c r="DE615" s="40">
        <v>1.4927216816066499E-2</v>
      </c>
      <c r="DF615" s="40">
        <v>2.2718794173720299E-2</v>
      </c>
      <c r="DG615" s="40">
        <v>0.122976833467179</v>
      </c>
      <c r="DH615" s="40">
        <v>3.2702884985098199E-2</v>
      </c>
      <c r="DI615" s="40">
        <v>-0.114633648125986</v>
      </c>
      <c r="DJ615" s="40">
        <v>-4.1652121711029798E-2</v>
      </c>
      <c r="DK615" s="40">
        <v>-8.7563585776536002E-2</v>
      </c>
      <c r="DL615" s="40">
        <v>-0.103514538992504</v>
      </c>
      <c r="DM615" s="40">
        <v>0.14783376090514599</v>
      </c>
      <c r="DN615" s="40">
        <v>0.27723863841164598</v>
      </c>
      <c r="DO615" s="40">
        <v>1.5253930786241701</v>
      </c>
      <c r="DP615" s="40">
        <v>2.1680079413214601</v>
      </c>
      <c r="DQ615" s="40">
        <v>2.3202573069765302</v>
      </c>
      <c r="DR615" s="40">
        <v>2.20136571882307</v>
      </c>
      <c r="DS615" s="40">
        <v>2.0265924857115798</v>
      </c>
      <c r="DT615" s="40">
        <v>0.62387522335479795</v>
      </c>
      <c r="DU615" s="40">
        <v>0.11537675346590701</v>
      </c>
      <c r="DV615" s="40">
        <v>8.9080201713653499E-3</v>
      </c>
      <c r="DW615" s="40">
        <v>-1.1379289126207301E-2</v>
      </c>
      <c r="DX615" s="40">
        <v>-7.8272339047845405E-2</v>
      </c>
      <c r="DY615" s="40">
        <v>-1.2574329501444799E-2</v>
      </c>
      <c r="DZ615" s="40">
        <v>1.37503519457045E-2</v>
      </c>
      <c r="EA615" s="40">
        <v>5.1701408534103599E-2</v>
      </c>
      <c r="EB615" s="40">
        <v>0.119836511967138</v>
      </c>
      <c r="EC615" s="40">
        <v>0.105634325243083</v>
      </c>
      <c r="ED615" s="40">
        <v>0.102899917496987</v>
      </c>
      <c r="EE615" s="40">
        <v>0.229996687008205</v>
      </c>
      <c r="EF615" s="40">
        <v>0.13777719080210199</v>
      </c>
      <c r="EG615" s="40">
        <v>-4.1557860439439299E-2</v>
      </c>
      <c r="EH615" s="40">
        <v>7.8732905815723508E-3</v>
      </c>
      <c r="EI615" s="40">
        <v>-4.9969365347791499E-2</v>
      </c>
      <c r="EJ615" s="40">
        <v>-7.2141544770291693E-2</v>
      </c>
      <c r="EK615" s="40">
        <v>0.17843240886689801</v>
      </c>
      <c r="EL615" s="40">
        <v>0.36799338487501099</v>
      </c>
      <c r="EM615" s="40">
        <v>1.66330229593126</v>
      </c>
      <c r="EN615" s="40">
        <v>2.32256565064954</v>
      </c>
      <c r="EO615" s="40">
        <v>2.4810146174488099</v>
      </c>
      <c r="EP615" s="40">
        <v>2.3691086954117999</v>
      </c>
      <c r="EQ615" s="40">
        <v>2.2056591200159001</v>
      </c>
      <c r="ER615" s="40">
        <v>0.73224443617831003</v>
      </c>
      <c r="ES615" s="40">
        <v>0.22915917825325899</v>
      </c>
      <c r="ET615" s="40">
        <v>0.14477314943726199</v>
      </c>
      <c r="EU615" s="40">
        <v>0.12787282606324299</v>
      </c>
      <c r="EV615" s="40">
        <v>1.8507719944878501E-2</v>
      </c>
      <c r="EW615" s="40">
        <v>68.981791055662796</v>
      </c>
      <c r="EX615" s="40">
        <v>67.371349394614597</v>
      </c>
      <c r="EY615" s="40">
        <v>66.100995667011503</v>
      </c>
      <c r="EZ615" s="40">
        <v>64.5050773486564</v>
      </c>
      <c r="FA615" s="40">
        <v>63.727189062292901</v>
      </c>
      <c r="FB615" s="40">
        <v>62.905700233447597</v>
      </c>
      <c r="FC615" s="40">
        <v>62.222167632707297</v>
      </c>
      <c r="FD615" s="40">
        <v>62.3200561800831</v>
      </c>
      <c r="FE615" s="40">
        <v>67.653569165773305</v>
      </c>
      <c r="FF615" s="40">
        <v>74.908487870922002</v>
      </c>
      <c r="FG615" s="40">
        <v>80.168076731310805</v>
      </c>
      <c r="FH615" s="40">
        <v>85.595101625286205</v>
      </c>
      <c r="FI615" s="40">
        <v>89.661259362536896</v>
      </c>
      <c r="FJ615" s="40">
        <v>91.502617248510504</v>
      </c>
      <c r="FK615" s="40">
        <v>92.758077580105393</v>
      </c>
      <c r="FL615" s="40">
        <v>94.033686510679303</v>
      </c>
      <c r="FM615" s="40">
        <v>94.195991108365305</v>
      </c>
      <c r="FN615" s="40">
        <v>93.329966711088304</v>
      </c>
      <c r="FO615" s="40">
        <v>91.627587452460801</v>
      </c>
      <c r="FP615" s="40">
        <v>87.100029646823899</v>
      </c>
      <c r="FQ615" s="40">
        <v>81.820661694180998</v>
      </c>
      <c r="FR615" s="40">
        <v>77.786558038587998</v>
      </c>
      <c r="FS615" s="40">
        <v>75.094993882814194</v>
      </c>
      <c r="FT615" s="40">
        <v>72.930379818591902</v>
      </c>
      <c r="FU615" s="40">
        <v>1.39324504341034E-2</v>
      </c>
      <c r="FV615" s="40">
        <v>0</v>
      </c>
      <c r="FW615" s="40">
        <v>0</v>
      </c>
      <c r="FX615" s="41">
        <v>1</v>
      </c>
      <c r="FY615" s="22"/>
    </row>
    <row r="616" spans="1:181" x14ac:dyDescent="0.2">
      <c r="A616" t="s">
        <v>42</v>
      </c>
      <c r="B616" t="s">
        <v>58</v>
      </c>
      <c r="C616" t="s">
        <v>3</v>
      </c>
      <c r="D616" t="s">
        <v>79</v>
      </c>
      <c r="E616" t="s">
        <v>1</v>
      </c>
      <c r="F616" t="s">
        <v>78</v>
      </c>
      <c r="G616" s="35">
        <v>43721</v>
      </c>
      <c r="H616" s="40">
        <v>3312</v>
      </c>
      <c r="I616" s="40">
        <v>2.3497660511632699</v>
      </c>
      <c r="J616" s="40">
        <v>2.10197396080566</v>
      </c>
      <c r="K616" s="40">
        <v>1.94318600895327</v>
      </c>
      <c r="L616" s="40">
        <v>1.83650703401976</v>
      </c>
      <c r="M616" s="40">
        <v>1.82139353834024</v>
      </c>
      <c r="N616" s="40">
        <v>1.9341807726703699</v>
      </c>
      <c r="O616" s="40">
        <v>2.1553838300924699</v>
      </c>
      <c r="P616" s="40">
        <v>2.3121355573154498</v>
      </c>
      <c r="Q616" s="40">
        <v>2.2883169277794599</v>
      </c>
      <c r="R616" s="40">
        <v>2.3762364082398899</v>
      </c>
      <c r="S616" s="40">
        <v>2.5259286926564299</v>
      </c>
      <c r="T616" s="40">
        <v>2.7207538637441799</v>
      </c>
      <c r="U616" s="40">
        <v>3.1618559917414402</v>
      </c>
      <c r="V616" s="40">
        <v>3.89486239285094</v>
      </c>
      <c r="W616" s="40">
        <v>4.60299131878695</v>
      </c>
      <c r="X616" s="40">
        <v>5.4021698032268297</v>
      </c>
      <c r="Y616" s="40">
        <v>6.0933002419809998</v>
      </c>
      <c r="Z616" s="40">
        <v>6.5467221367387998</v>
      </c>
      <c r="AA616" s="40">
        <v>6.4544579452854096</v>
      </c>
      <c r="AB616" s="40">
        <v>5.94887371759238</v>
      </c>
      <c r="AC616" s="40">
        <v>5.4654310891870397</v>
      </c>
      <c r="AD616" s="40">
        <v>4.8016743622523803</v>
      </c>
      <c r="AE616" s="40">
        <v>3.8976945961508802</v>
      </c>
      <c r="AF616" s="40">
        <v>3.16865298797262</v>
      </c>
      <c r="AG616" s="40">
        <v>-5.5296273908035098E-2</v>
      </c>
      <c r="AH616" s="40">
        <v>-4.5712234630370399E-2</v>
      </c>
      <c r="AI616" s="40">
        <v>-4.22666991101672E-2</v>
      </c>
      <c r="AJ616" s="40">
        <v>-3.1817845845292E-2</v>
      </c>
      <c r="AK616" s="40">
        <v>-5.2692216177338401E-2</v>
      </c>
      <c r="AL616" s="40">
        <v>-3.4423350557022697E-2</v>
      </c>
      <c r="AM616" s="40">
        <v>-4.3258535442162897E-2</v>
      </c>
      <c r="AN616" s="40">
        <v>-6.5979268747363498E-2</v>
      </c>
      <c r="AO616" s="40">
        <v>-4.9631040109421098E-2</v>
      </c>
      <c r="AP616" s="40">
        <v>-5.9467025629300202E-2</v>
      </c>
      <c r="AQ616" s="40">
        <v>-3.6559048870601699E-2</v>
      </c>
      <c r="AR616" s="40">
        <v>-2.6401408881720798E-2</v>
      </c>
      <c r="AS616" s="40">
        <v>-2.8463553465938599E-2</v>
      </c>
      <c r="AT616" s="40">
        <v>3.8446071207410601E-2</v>
      </c>
      <c r="AU616" s="40">
        <v>0.68595777085448595</v>
      </c>
      <c r="AV616" s="40">
        <v>0.97085320837168698</v>
      </c>
      <c r="AW616" s="40">
        <v>1.19251892883857</v>
      </c>
      <c r="AX616" s="40">
        <v>1.1641977826469301</v>
      </c>
      <c r="AY616" s="40">
        <v>0.47185894332771899</v>
      </c>
      <c r="AZ616" s="40">
        <v>-0.75576091839052195</v>
      </c>
      <c r="BA616" s="40">
        <v>-0.45088417543380899</v>
      </c>
      <c r="BB616" s="40">
        <v>-0.32532512429030203</v>
      </c>
      <c r="BC616" s="40">
        <v>-0.24860668111259601</v>
      </c>
      <c r="BD616" s="40">
        <v>-0.14161136189338799</v>
      </c>
      <c r="BE616" s="40">
        <v>-2.8372991338320799E-2</v>
      </c>
      <c r="BF616" s="40">
        <v>-2.4121324467044E-2</v>
      </c>
      <c r="BG616" s="40">
        <v>-2.64187138571014E-2</v>
      </c>
      <c r="BH616" s="40">
        <v>-1.6503170676943402E-2</v>
      </c>
      <c r="BI616" s="40">
        <v>-3.6917175706108502E-2</v>
      </c>
      <c r="BJ616" s="40">
        <v>-1.99239306098795E-2</v>
      </c>
      <c r="BK616" s="40">
        <v>-2.3373968669338101E-2</v>
      </c>
      <c r="BL616" s="40">
        <v>-3.9453125675502201E-2</v>
      </c>
      <c r="BM616" s="40">
        <v>-2.7599767053638299E-2</v>
      </c>
      <c r="BN616" s="40">
        <v>-3.5226465275395802E-2</v>
      </c>
      <c r="BO616" s="40">
        <v>-1.24886014023679E-2</v>
      </c>
      <c r="BP616" s="40">
        <v>-8.4568220151936702E-3</v>
      </c>
      <c r="BQ616" s="40">
        <v>-1.0420160163758799E-2</v>
      </c>
      <c r="BR616" s="40">
        <v>7.4105250376078999E-2</v>
      </c>
      <c r="BS616" s="40">
        <v>0.73792577148916305</v>
      </c>
      <c r="BT616" s="40">
        <v>1.03824526661492</v>
      </c>
      <c r="BU616" s="40">
        <v>1.2697021979166401</v>
      </c>
      <c r="BV616" s="40">
        <v>1.2516710658261501</v>
      </c>
      <c r="BW616" s="40">
        <v>0.55615260774333297</v>
      </c>
      <c r="BX616" s="40">
        <v>-0.69739455539810002</v>
      </c>
      <c r="BY616" s="40">
        <v>-0.39160262416620301</v>
      </c>
      <c r="BZ616" s="40">
        <v>-0.27511016260735099</v>
      </c>
      <c r="CA616" s="40">
        <v>-0.20190718044464601</v>
      </c>
      <c r="CB616" s="40">
        <v>-0.10441614728923999</v>
      </c>
      <c r="CC616" s="40">
        <v>-9.7260078461255308E-3</v>
      </c>
      <c r="CD616" s="40">
        <v>-9.1675258596667503E-3</v>
      </c>
      <c r="CE616" s="40">
        <v>-1.5442447548070601E-2</v>
      </c>
      <c r="CF616" s="40">
        <v>-5.8962733079812001E-3</v>
      </c>
      <c r="CG616" s="40">
        <v>-2.5991430730767699E-2</v>
      </c>
      <c r="CH616" s="40">
        <v>-9.8816765236365098E-3</v>
      </c>
      <c r="CI616" s="40">
        <v>-9.6019782962394606E-3</v>
      </c>
      <c r="CJ616" s="40">
        <v>-2.10811997897257E-2</v>
      </c>
      <c r="CK616" s="40">
        <v>-1.2340974448409999E-2</v>
      </c>
      <c r="CL616" s="40">
        <v>-1.8437527017574101E-2</v>
      </c>
      <c r="CM616" s="40">
        <v>4.1825171890480899E-3</v>
      </c>
      <c r="CN616" s="40">
        <v>3.9715441845058598E-3</v>
      </c>
      <c r="CO616" s="40">
        <v>2.0766390722826598E-3</v>
      </c>
      <c r="CP616" s="40">
        <v>9.8802689240809899E-2</v>
      </c>
      <c r="CQ616" s="40">
        <v>0.77391865042017705</v>
      </c>
      <c r="CR616" s="40">
        <v>1.0849208008597799</v>
      </c>
      <c r="CS616" s="40">
        <v>1.32315909495902</v>
      </c>
      <c r="CT616" s="40">
        <v>1.3122547952888399</v>
      </c>
      <c r="CU616" s="40">
        <v>0.61453414293632302</v>
      </c>
      <c r="CV616" s="40">
        <v>-0.65697019018925196</v>
      </c>
      <c r="CW616" s="40">
        <v>-0.35054440234587197</v>
      </c>
      <c r="CX616" s="40">
        <v>-0.24033143311407301</v>
      </c>
      <c r="CY616" s="40">
        <v>-0.16956324854131399</v>
      </c>
      <c r="CZ616" s="40">
        <v>-7.86548549610738E-2</v>
      </c>
      <c r="DA616" s="40">
        <v>8.9209756460697405E-3</v>
      </c>
      <c r="DB616" s="40">
        <v>5.7862727477105197E-3</v>
      </c>
      <c r="DC616" s="40">
        <v>-4.4661812390397104E-3</v>
      </c>
      <c r="DD616" s="40">
        <v>4.7106240609810198E-3</v>
      </c>
      <c r="DE616" s="40">
        <v>-1.50656857554269E-2</v>
      </c>
      <c r="DF616" s="40">
        <v>1.6057756260642999E-4</v>
      </c>
      <c r="DG616" s="40">
        <v>4.1700120768591604E-3</v>
      </c>
      <c r="DH616" s="40">
        <v>-2.70927390394925E-3</v>
      </c>
      <c r="DI616" s="40">
        <v>2.9178181568183499E-3</v>
      </c>
      <c r="DJ616" s="40">
        <v>-1.64858875975249E-3</v>
      </c>
      <c r="DK616" s="40">
        <v>2.0853635780464098E-2</v>
      </c>
      <c r="DL616" s="40">
        <v>1.63999103842054E-2</v>
      </c>
      <c r="DM616" s="40">
        <v>1.45734383083241E-2</v>
      </c>
      <c r="DN616" s="40">
        <v>0.12350012810554099</v>
      </c>
      <c r="DO616" s="40">
        <v>0.80991152935119104</v>
      </c>
      <c r="DP616" s="40">
        <v>1.1315963351046401</v>
      </c>
      <c r="DQ616" s="40">
        <v>1.37661599200141</v>
      </c>
      <c r="DR616" s="40">
        <v>1.37283852475153</v>
      </c>
      <c r="DS616" s="40">
        <v>0.67291567812931397</v>
      </c>
      <c r="DT616" s="40">
        <v>-0.616545824980403</v>
      </c>
      <c r="DU616" s="40">
        <v>-0.309486180525541</v>
      </c>
      <c r="DV616" s="40">
        <v>-0.205552703620794</v>
      </c>
      <c r="DW616" s="40">
        <v>-0.13721931663798201</v>
      </c>
      <c r="DX616" s="40">
        <v>-5.2893562632907898E-2</v>
      </c>
      <c r="DY616" s="40">
        <v>3.5844258215783999E-2</v>
      </c>
      <c r="DZ616" s="40">
        <v>2.7377182911036899E-2</v>
      </c>
      <c r="EA616" s="40">
        <v>1.13818040140261E-2</v>
      </c>
      <c r="EB616" s="40">
        <v>2.00252992293296E-2</v>
      </c>
      <c r="EC616" s="40">
        <v>7.0935471580300296E-4</v>
      </c>
      <c r="ED616" s="40">
        <v>1.4659997509749599E-2</v>
      </c>
      <c r="EE616" s="40">
        <v>2.40545788496839E-2</v>
      </c>
      <c r="EF616" s="40">
        <v>2.3816869167912098E-2</v>
      </c>
      <c r="EG616" s="40">
        <v>2.49490912126012E-2</v>
      </c>
      <c r="EH616" s="40">
        <v>2.25919715941519E-2</v>
      </c>
      <c r="EI616" s="40">
        <v>4.4924083248697899E-2</v>
      </c>
      <c r="EJ616" s="40">
        <v>3.4344497250732603E-2</v>
      </c>
      <c r="EK616" s="40">
        <v>3.2616831610504E-2</v>
      </c>
      <c r="EL616" s="40">
        <v>0.15915930727420899</v>
      </c>
      <c r="EM616" s="40">
        <v>0.86187952998586803</v>
      </c>
      <c r="EN616" s="40">
        <v>1.19898839334787</v>
      </c>
      <c r="EO616" s="40">
        <v>1.4537992610794701</v>
      </c>
      <c r="EP616" s="40">
        <v>1.46031180793076</v>
      </c>
      <c r="EQ616" s="40">
        <v>0.757209342544928</v>
      </c>
      <c r="ER616" s="40">
        <v>-0.55817946198798196</v>
      </c>
      <c r="ES616" s="40">
        <v>-0.25020462925793502</v>
      </c>
      <c r="ET616" s="40">
        <v>-0.155337741937844</v>
      </c>
      <c r="EU616" s="40">
        <v>-9.0519815970032502E-2</v>
      </c>
      <c r="EV616" s="40">
        <v>-1.5698348028759201E-2</v>
      </c>
      <c r="EW616" s="40">
        <v>70.516863719840799</v>
      </c>
      <c r="EX616" s="40">
        <v>69.320496768877504</v>
      </c>
      <c r="EY616" s="40">
        <v>67.836384642954499</v>
      </c>
      <c r="EZ616" s="40">
        <v>66.083081205068595</v>
      </c>
      <c r="FA616" s="40">
        <v>64.940656892473697</v>
      </c>
      <c r="FB616" s="40">
        <v>64.081807934720601</v>
      </c>
      <c r="FC616" s="40">
        <v>63.489271972557397</v>
      </c>
      <c r="FD616" s="40">
        <v>63.480486669804002</v>
      </c>
      <c r="FE616" s="40">
        <v>68.007691902790796</v>
      </c>
      <c r="FF616" s="40">
        <v>74.032641954361907</v>
      </c>
      <c r="FG616" s="40">
        <v>79.103688675134507</v>
      </c>
      <c r="FH616" s="40">
        <v>84.1217124333225</v>
      </c>
      <c r="FI616" s="40">
        <v>88.119707507093295</v>
      </c>
      <c r="FJ616" s="40">
        <v>91.662692763468797</v>
      </c>
      <c r="FK616" s="40">
        <v>93.955060666863105</v>
      </c>
      <c r="FL616" s="40">
        <v>95.779423259289302</v>
      </c>
      <c r="FM616" s="40">
        <v>96.390623538188294</v>
      </c>
      <c r="FN616" s="40">
        <v>95.929162686224004</v>
      </c>
      <c r="FO616" s="40">
        <v>94.047010661396996</v>
      </c>
      <c r="FP616" s="40">
        <v>89.690131774683394</v>
      </c>
      <c r="FQ616" s="40">
        <v>84.207002673386498</v>
      </c>
      <c r="FR616" s="40">
        <v>79.827351540521207</v>
      </c>
      <c r="FS616" s="40">
        <v>76.979556471999402</v>
      </c>
      <c r="FT616" s="40">
        <v>75.084873464447995</v>
      </c>
      <c r="FU616" s="40">
        <v>2.9374533106973501E-2</v>
      </c>
      <c r="FV616" s="40">
        <v>0</v>
      </c>
      <c r="FW616" s="40">
        <v>0</v>
      </c>
      <c r="FX616" s="41">
        <v>1</v>
      </c>
      <c r="FY616" s="22"/>
    </row>
    <row r="617" spans="1:181" x14ac:dyDescent="0.2">
      <c r="A617" t="s">
        <v>42</v>
      </c>
      <c r="B617" t="s">
        <v>58</v>
      </c>
      <c r="C617" t="s">
        <v>3</v>
      </c>
      <c r="D617" t="s">
        <v>79</v>
      </c>
      <c r="E617" t="s">
        <v>77</v>
      </c>
      <c r="F617" t="s">
        <v>1</v>
      </c>
      <c r="G617" s="35">
        <v>43721</v>
      </c>
      <c r="H617" s="40">
        <v>12120</v>
      </c>
      <c r="I617" s="40">
        <v>9.0216991433063694</v>
      </c>
      <c r="J617" s="40">
        <v>8.0962312082889891</v>
      </c>
      <c r="K617" s="40">
        <v>7.4985557156082896</v>
      </c>
      <c r="L617" s="40">
        <v>7.17445218933105</v>
      </c>
      <c r="M617" s="40">
        <v>7.19011469473008</v>
      </c>
      <c r="N617" s="40">
        <v>7.6840865570238899</v>
      </c>
      <c r="O617" s="40">
        <v>8.6308780841785993</v>
      </c>
      <c r="P617" s="40">
        <v>9.223115600281</v>
      </c>
      <c r="Q617" s="40">
        <v>9.0184682242660106</v>
      </c>
      <c r="R617" s="40">
        <v>8.9872541582558103</v>
      </c>
      <c r="S617" s="40">
        <v>9.4233197210498698</v>
      </c>
      <c r="T617" s="40">
        <v>10.069742579708601</v>
      </c>
      <c r="U617" s="40">
        <v>11.6094729667505</v>
      </c>
      <c r="V617" s="40">
        <v>13.9107717141328</v>
      </c>
      <c r="W617" s="40">
        <v>15.9740748534616</v>
      </c>
      <c r="X617" s="40">
        <v>18.435867040493498</v>
      </c>
      <c r="Y617" s="40">
        <v>20.597832081320298</v>
      </c>
      <c r="Z617" s="40">
        <v>22.206554486140401</v>
      </c>
      <c r="AA617" s="40">
        <v>22.373635785222</v>
      </c>
      <c r="AB617" s="40">
        <v>20.6005645434382</v>
      </c>
      <c r="AC617" s="40">
        <v>19.1378105099941</v>
      </c>
      <c r="AD617" s="40">
        <v>17.1970035014125</v>
      </c>
      <c r="AE617" s="40">
        <v>14.209655027558901</v>
      </c>
      <c r="AF617" s="40">
        <v>11.5710582611483</v>
      </c>
      <c r="AG617" s="40">
        <v>-0.32285594789307498</v>
      </c>
      <c r="AH617" s="40">
        <v>-0.32584277109236598</v>
      </c>
      <c r="AI617" s="40">
        <v>-0.26772429015121901</v>
      </c>
      <c r="AJ617" s="40">
        <v>-0.20926893101310301</v>
      </c>
      <c r="AK617" s="40">
        <v>-0.21095886603215699</v>
      </c>
      <c r="AL617" s="40">
        <v>-0.14345850422760201</v>
      </c>
      <c r="AM617" s="40">
        <v>-9.9371884450440803E-2</v>
      </c>
      <c r="AN617" s="40">
        <v>-0.215764720630259</v>
      </c>
      <c r="AO617" s="40">
        <v>-0.27335292721842402</v>
      </c>
      <c r="AP617" s="40">
        <v>-0.18826559157355099</v>
      </c>
      <c r="AQ617" s="40">
        <v>-0.163310088399578</v>
      </c>
      <c r="AR617" s="40">
        <v>-0.16201225766965699</v>
      </c>
      <c r="AS617" s="40">
        <v>7.9265730234522103E-2</v>
      </c>
      <c r="AT617" s="40">
        <v>0.12577938820590401</v>
      </c>
      <c r="AU617" s="40">
        <v>1.4328857375953701</v>
      </c>
      <c r="AV617" s="40">
        <v>2.0971032370598901</v>
      </c>
      <c r="AW617" s="40">
        <v>2.3670709112481401</v>
      </c>
      <c r="AX617" s="40">
        <v>2.3120516845099699</v>
      </c>
      <c r="AY617" s="40">
        <v>1.8364559631858299</v>
      </c>
      <c r="AZ617" s="40">
        <v>5.0865191214651703E-2</v>
      </c>
      <c r="BA617" s="40">
        <v>-0.21885572263840899</v>
      </c>
      <c r="BB617" s="40">
        <v>-0.41171728532750101</v>
      </c>
      <c r="BC617" s="40">
        <v>-0.49012734526652602</v>
      </c>
      <c r="BD617" s="40">
        <v>-0.43770126232803203</v>
      </c>
      <c r="BE617" s="40">
        <v>-0.256973163981843</v>
      </c>
      <c r="BF617" s="40">
        <v>-0.24883809170780799</v>
      </c>
      <c r="BG617" s="40">
        <v>-0.19546570482346301</v>
      </c>
      <c r="BH617" s="40">
        <v>-0.13621472105746801</v>
      </c>
      <c r="BI617" s="40">
        <v>-0.14227769446899999</v>
      </c>
      <c r="BJ617" s="40">
        <v>-9.31593132726794E-2</v>
      </c>
      <c r="BK617" s="40">
        <v>-2.4212246801499099E-2</v>
      </c>
      <c r="BL617" s="40">
        <v>-0.15208069582685199</v>
      </c>
      <c r="BM617" s="40">
        <v>-0.20898922105277101</v>
      </c>
      <c r="BN617" s="40">
        <v>-0.13749890877658399</v>
      </c>
      <c r="BO617" s="40">
        <v>-0.12806784146161501</v>
      </c>
      <c r="BP617" s="40">
        <v>-0.13703482829305999</v>
      </c>
      <c r="BQ617" s="40">
        <v>0.10356060353653999</v>
      </c>
      <c r="BR617" s="40">
        <v>0.21998170056729799</v>
      </c>
      <c r="BS617" s="40">
        <v>1.56589763398298</v>
      </c>
      <c r="BT617" s="40">
        <v>2.28206975544246</v>
      </c>
      <c r="BU617" s="40">
        <v>2.56815312732664</v>
      </c>
      <c r="BV617" s="40">
        <v>2.5243652850602198</v>
      </c>
      <c r="BW617" s="40">
        <v>2.04789670681562</v>
      </c>
      <c r="BX617" s="40">
        <v>0.16889086998720701</v>
      </c>
      <c r="BY617" s="40">
        <v>-0.105749025538841</v>
      </c>
      <c r="BZ617" s="40">
        <v>-0.29802773231444901</v>
      </c>
      <c r="CA617" s="40">
        <v>-0.34088606952946898</v>
      </c>
      <c r="CB617" s="40">
        <v>-0.326110947033728</v>
      </c>
      <c r="CC617" s="40">
        <v>-0.21134294854167399</v>
      </c>
      <c r="CD617" s="40">
        <v>-0.19550488534311</v>
      </c>
      <c r="CE617" s="40">
        <v>-0.145419628744622</v>
      </c>
      <c r="CF617" s="40">
        <v>-8.5617597785045296E-2</v>
      </c>
      <c r="CG617" s="40">
        <v>-9.4709324265751196E-2</v>
      </c>
      <c r="CH617" s="40">
        <v>-5.8322246842217998E-2</v>
      </c>
      <c r="CI617" s="40">
        <v>2.78430892776062E-2</v>
      </c>
      <c r="CJ617" s="40">
        <v>-0.107973334246748</v>
      </c>
      <c r="CK617" s="40">
        <v>-0.16441111423166899</v>
      </c>
      <c r="CL617" s="40">
        <v>-0.10233805892042901</v>
      </c>
      <c r="CM617" s="40">
        <v>-0.103659168589782</v>
      </c>
      <c r="CN617" s="40">
        <v>-0.119735536794824</v>
      </c>
      <c r="CO617" s="40">
        <v>0.120387158776774</v>
      </c>
      <c r="CP617" s="40">
        <v>0.285225935143119</v>
      </c>
      <c r="CQ617" s="40">
        <v>1.6580212682308899</v>
      </c>
      <c r="CR617" s="40">
        <v>2.4101770026162699</v>
      </c>
      <c r="CS617" s="40">
        <v>2.7074220576318901</v>
      </c>
      <c r="CT617" s="40">
        <v>2.67141303803677</v>
      </c>
      <c r="CU617" s="40">
        <v>2.194339921748</v>
      </c>
      <c r="CV617" s="40">
        <v>0.25063509556699098</v>
      </c>
      <c r="CW617" s="40">
        <v>-2.7411671681221501E-2</v>
      </c>
      <c r="CX617" s="40">
        <v>-0.21928669422668601</v>
      </c>
      <c r="CY617" s="40">
        <v>-0.23752201658320901</v>
      </c>
      <c r="CZ617" s="40">
        <v>-0.248823834595126</v>
      </c>
      <c r="DA617" s="40">
        <v>-0.165712733101505</v>
      </c>
      <c r="DB617" s="40">
        <v>-0.14217167897841201</v>
      </c>
      <c r="DC617" s="40">
        <v>-9.5373552665780501E-2</v>
      </c>
      <c r="DD617" s="40">
        <v>-3.5020474512622801E-2</v>
      </c>
      <c r="DE617" s="40">
        <v>-4.71409540625028E-2</v>
      </c>
      <c r="DF617" s="40">
        <v>-2.3485180411756599E-2</v>
      </c>
      <c r="DG617" s="40">
        <v>7.98984253567116E-2</v>
      </c>
      <c r="DH617" s="40">
        <v>-6.3865972666644094E-2</v>
      </c>
      <c r="DI617" s="40">
        <v>-0.119833007410567</v>
      </c>
      <c r="DJ617" s="40">
        <v>-6.7177209064273893E-2</v>
      </c>
      <c r="DK617" s="40">
        <v>-7.9250495717948802E-2</v>
      </c>
      <c r="DL617" s="40">
        <v>-0.102436245296587</v>
      </c>
      <c r="DM617" s="40">
        <v>0.13721371401700699</v>
      </c>
      <c r="DN617" s="40">
        <v>0.35047016971893902</v>
      </c>
      <c r="DO617" s="40">
        <v>1.7501449024788001</v>
      </c>
      <c r="DP617" s="40">
        <v>2.5382842497900802</v>
      </c>
      <c r="DQ617" s="40">
        <v>2.84669098793713</v>
      </c>
      <c r="DR617" s="40">
        <v>2.8184607910133201</v>
      </c>
      <c r="DS617" s="40">
        <v>2.3407831366803902</v>
      </c>
      <c r="DT617" s="40">
        <v>0.33237932114677599</v>
      </c>
      <c r="DU617" s="40">
        <v>5.0925682176398E-2</v>
      </c>
      <c r="DV617" s="40">
        <v>-0.140545656138924</v>
      </c>
      <c r="DW617" s="40">
        <v>-0.13415796363694801</v>
      </c>
      <c r="DX617" s="40">
        <v>-0.17153672215652499</v>
      </c>
      <c r="DY617" s="40">
        <v>-9.9829949190273604E-2</v>
      </c>
      <c r="DZ617" s="40">
        <v>-6.51669995938534E-2</v>
      </c>
      <c r="EA617" s="40">
        <v>-2.3114967338024098E-2</v>
      </c>
      <c r="EB617" s="40">
        <v>3.80337354430123E-2</v>
      </c>
      <c r="EC617" s="40">
        <v>2.15402175006549E-2</v>
      </c>
      <c r="ED617" s="40">
        <v>2.6814010543166001E-2</v>
      </c>
      <c r="EE617" s="40">
        <v>0.155058063005653</v>
      </c>
      <c r="EF617" s="40">
        <v>-1.8194786323659899E-4</v>
      </c>
      <c r="EG617" s="40">
        <v>-5.5469301244914899E-2</v>
      </c>
      <c r="EH617" s="40">
        <v>-1.6410526267306699E-2</v>
      </c>
      <c r="EI617" s="40">
        <v>-4.4008248779985402E-2</v>
      </c>
      <c r="EJ617" s="40">
        <v>-7.7458815919990501E-2</v>
      </c>
      <c r="EK617" s="40">
        <v>0.16150858731902601</v>
      </c>
      <c r="EL617" s="40">
        <v>0.444672482080333</v>
      </c>
      <c r="EM617" s="40">
        <v>1.88315679886641</v>
      </c>
      <c r="EN617" s="40">
        <v>2.7232507681726501</v>
      </c>
      <c r="EO617" s="40">
        <v>3.04777320401563</v>
      </c>
      <c r="EP617" s="40">
        <v>3.0307743915635701</v>
      </c>
      <c r="EQ617" s="40">
        <v>2.55222388031018</v>
      </c>
      <c r="ER617" s="40">
        <v>0.45040499991933097</v>
      </c>
      <c r="ES617" s="40">
        <v>0.16403237927596601</v>
      </c>
      <c r="ET617" s="40">
        <v>-2.6856103125871601E-2</v>
      </c>
      <c r="EU617" s="40">
        <v>1.50833121001089E-2</v>
      </c>
      <c r="EV617" s="40">
        <v>-5.9946406862221198E-2</v>
      </c>
      <c r="EW617" s="40">
        <v>68.281130371732303</v>
      </c>
      <c r="EX617" s="40">
        <v>66.624065577163705</v>
      </c>
      <c r="EY617" s="40">
        <v>65.310916655022098</v>
      </c>
      <c r="EZ617" s="40">
        <v>63.818364623129497</v>
      </c>
      <c r="FA617" s="40">
        <v>63.019025560375198</v>
      </c>
      <c r="FB617" s="40">
        <v>62.2280067071461</v>
      </c>
      <c r="FC617" s="40">
        <v>61.644873328969297</v>
      </c>
      <c r="FD617" s="40">
        <v>61.847188446115197</v>
      </c>
      <c r="FE617" s="40">
        <v>67.4979807948841</v>
      </c>
      <c r="FF617" s="40">
        <v>74.894373998471295</v>
      </c>
      <c r="FG617" s="40">
        <v>80.213009729976307</v>
      </c>
      <c r="FH617" s="40">
        <v>85.736429655095293</v>
      </c>
      <c r="FI617" s="40">
        <v>89.853291847295097</v>
      </c>
      <c r="FJ617" s="40">
        <v>91.590656030134099</v>
      </c>
      <c r="FK617" s="40">
        <v>92.742770343189804</v>
      </c>
      <c r="FL617" s="40">
        <v>93.927058618182599</v>
      </c>
      <c r="FM617" s="40">
        <v>94.001127683601396</v>
      </c>
      <c r="FN617" s="40">
        <v>93.030080092767093</v>
      </c>
      <c r="FO617" s="40">
        <v>91.264613157900797</v>
      </c>
      <c r="FP617" s="40">
        <v>86.560161204733802</v>
      </c>
      <c r="FQ617" s="40">
        <v>81.150700288769599</v>
      </c>
      <c r="FR617" s="40">
        <v>77.047964195955501</v>
      </c>
      <c r="FS617" s="40">
        <v>74.396527315865896</v>
      </c>
      <c r="FT617" s="40">
        <v>72.304575737359201</v>
      </c>
      <c r="FU617" s="40">
        <v>2.0548083278728799E-2</v>
      </c>
      <c r="FV617" s="40">
        <v>0</v>
      </c>
      <c r="FW617" s="40">
        <v>0</v>
      </c>
      <c r="FX617" s="41">
        <v>1</v>
      </c>
      <c r="FY617" s="22"/>
    </row>
    <row r="618" spans="1:181" x14ac:dyDescent="0.2">
      <c r="A618" t="s">
        <v>42</v>
      </c>
      <c r="B618" t="s">
        <v>58</v>
      </c>
      <c r="C618" t="s">
        <v>3</v>
      </c>
      <c r="D618" t="s">
        <v>79</v>
      </c>
      <c r="E618" t="s">
        <v>77</v>
      </c>
      <c r="F618" t="s">
        <v>77</v>
      </c>
      <c r="G618" s="35">
        <v>43721</v>
      </c>
      <c r="H618" s="40">
        <v>9895</v>
      </c>
      <c r="I618" s="40">
        <v>7.4390153106711701</v>
      </c>
      <c r="J618" s="40">
        <v>6.6762850018742297</v>
      </c>
      <c r="K618" s="40">
        <v>6.1800497257649898</v>
      </c>
      <c r="L618" s="40">
        <v>5.9119309925084496</v>
      </c>
      <c r="M618" s="40">
        <v>5.9237000654710901</v>
      </c>
      <c r="N618" s="40">
        <v>6.3194090830204601</v>
      </c>
      <c r="O618" s="40">
        <v>7.0917290016515899</v>
      </c>
      <c r="P618" s="40">
        <v>7.5573854419431603</v>
      </c>
      <c r="Q618" s="40">
        <v>7.3586175611147899</v>
      </c>
      <c r="R618" s="40">
        <v>7.29948977526149</v>
      </c>
      <c r="S618" s="40">
        <v>7.65485216675948</v>
      </c>
      <c r="T618" s="40">
        <v>8.20230674947544</v>
      </c>
      <c r="U618" s="40">
        <v>9.4978967708538296</v>
      </c>
      <c r="V618" s="40">
        <v>11.375314591608801</v>
      </c>
      <c r="W618" s="40">
        <v>13.0057285577992</v>
      </c>
      <c r="X618" s="40">
        <v>14.9265670513982</v>
      </c>
      <c r="Y618" s="40">
        <v>16.607380019236299</v>
      </c>
      <c r="Z618" s="40">
        <v>17.886291050642299</v>
      </c>
      <c r="AA618" s="40">
        <v>18.101577665215601</v>
      </c>
      <c r="AB618" s="40">
        <v>16.677228017780799</v>
      </c>
      <c r="AC618" s="40">
        <v>15.543321091254301</v>
      </c>
      <c r="AD618" s="40">
        <v>14.044444231486199</v>
      </c>
      <c r="AE618" s="40">
        <v>11.657495438520799</v>
      </c>
      <c r="AF618" s="40">
        <v>9.4880099040328005</v>
      </c>
      <c r="AG618" s="40">
        <v>-0.31073206487087002</v>
      </c>
      <c r="AH618" s="40">
        <v>-0.30058834429668502</v>
      </c>
      <c r="AI618" s="40">
        <v>-0.24274563926092699</v>
      </c>
      <c r="AJ618" s="40">
        <v>-0.195618876248737</v>
      </c>
      <c r="AK618" s="40">
        <v>-0.17220555751231101</v>
      </c>
      <c r="AL618" s="40">
        <v>-0.12630092722702399</v>
      </c>
      <c r="AM618" s="40">
        <v>-0.102853269227674</v>
      </c>
      <c r="AN618" s="40">
        <v>-0.21633922335544201</v>
      </c>
      <c r="AO618" s="40">
        <v>-0.27275995334761699</v>
      </c>
      <c r="AP618" s="40">
        <v>-0.16343396316445499</v>
      </c>
      <c r="AQ618" s="40">
        <v>-0.18095256546569499</v>
      </c>
      <c r="AR618" s="40">
        <v>-0.14529793449355899</v>
      </c>
      <c r="AS618" s="40">
        <v>7.3451402206213601E-2</v>
      </c>
      <c r="AT618" s="40">
        <v>0.119922633759252</v>
      </c>
      <c r="AU618" s="40">
        <v>0.96592732214144095</v>
      </c>
      <c r="AV618" s="40">
        <v>1.43427334047489</v>
      </c>
      <c r="AW618" s="40">
        <v>1.5322888919557101</v>
      </c>
      <c r="AX618" s="40">
        <v>1.5163758813144499</v>
      </c>
      <c r="AY618" s="40">
        <v>1.4149940898808999</v>
      </c>
      <c r="AZ618" s="40">
        <v>0.39929056549352798</v>
      </c>
      <c r="BA618" s="40">
        <v>-7.6940740368041402E-4</v>
      </c>
      <c r="BB618" s="40">
        <v>-0.22310688560172101</v>
      </c>
      <c r="BC618" s="40">
        <v>-0.34448125484578501</v>
      </c>
      <c r="BD618" s="40">
        <v>-0.34508446854093899</v>
      </c>
      <c r="BE618" s="40">
        <v>-0.25094276799507798</v>
      </c>
      <c r="BF618" s="40">
        <v>-0.234301248479379</v>
      </c>
      <c r="BG618" s="40">
        <v>-0.177271049968347</v>
      </c>
      <c r="BH618" s="40">
        <v>-0.13183109516553701</v>
      </c>
      <c r="BI618" s="40">
        <v>-0.115832579079896</v>
      </c>
      <c r="BJ618" s="40">
        <v>-7.8241422899058305E-2</v>
      </c>
      <c r="BK618" s="40">
        <v>-2.9494331684377501E-2</v>
      </c>
      <c r="BL618" s="40">
        <v>-0.152359717751474</v>
      </c>
      <c r="BM618" s="40">
        <v>-0.21654773408258299</v>
      </c>
      <c r="BN618" s="40">
        <v>-0.121972560905309</v>
      </c>
      <c r="BO618" s="40">
        <v>-0.14360499564391899</v>
      </c>
      <c r="BP618" s="40">
        <v>-0.12347649839066301</v>
      </c>
      <c r="BQ618" s="40">
        <v>9.4653920134745897E-2</v>
      </c>
      <c r="BR618" s="40">
        <v>0.19034114183805501</v>
      </c>
      <c r="BS618" s="40">
        <v>1.0701542492478</v>
      </c>
      <c r="BT618" s="40">
        <v>1.5778038151357701</v>
      </c>
      <c r="BU618" s="40">
        <v>1.68797778145315</v>
      </c>
      <c r="BV618" s="40">
        <v>1.6694608398351301</v>
      </c>
      <c r="BW618" s="40">
        <v>1.5825239510014499</v>
      </c>
      <c r="BX618" s="40">
        <v>0.50751932369661801</v>
      </c>
      <c r="BY618" s="40">
        <v>9.0326225460968398E-2</v>
      </c>
      <c r="BZ618" s="40">
        <v>-0.127780204122453</v>
      </c>
      <c r="CA618" s="40">
        <v>-0.21923856655291099</v>
      </c>
      <c r="CB618" s="40">
        <v>-0.25127918079376099</v>
      </c>
      <c r="CC618" s="40">
        <v>-0.209532883113247</v>
      </c>
      <c r="CD618" s="40">
        <v>-0.188391007844706</v>
      </c>
      <c r="CE618" s="40">
        <v>-0.13192354887758601</v>
      </c>
      <c r="CF618" s="40">
        <v>-8.7651872302119196E-2</v>
      </c>
      <c r="CG618" s="40">
        <v>-7.6788825944919897E-2</v>
      </c>
      <c r="CH618" s="40">
        <v>-4.49555566037367E-2</v>
      </c>
      <c r="CI618" s="40">
        <v>2.13138449869766E-2</v>
      </c>
      <c r="CJ618" s="40">
        <v>-0.10804770706901499</v>
      </c>
      <c r="CK618" s="40">
        <v>-0.17761532225721799</v>
      </c>
      <c r="CL618" s="40">
        <v>-9.32565200032512E-2</v>
      </c>
      <c r="CM618" s="40">
        <v>-0.11773818255613901</v>
      </c>
      <c r="CN618" s="40">
        <v>-0.108363038219785</v>
      </c>
      <c r="CO618" s="40">
        <v>0.109338719463452</v>
      </c>
      <c r="CP618" s="40">
        <v>0.239112786019643</v>
      </c>
      <c r="CQ618" s="40">
        <v>1.1423415014583</v>
      </c>
      <c r="CR618" s="40">
        <v>1.6772125846533099</v>
      </c>
      <c r="CS618" s="40">
        <v>1.7958074320486801</v>
      </c>
      <c r="CT618" s="40">
        <v>1.7754870157684199</v>
      </c>
      <c r="CU618" s="40">
        <v>1.69855462247234</v>
      </c>
      <c r="CV618" s="40">
        <v>0.58247823193405501</v>
      </c>
      <c r="CW618" s="40">
        <v>0.15341878328112801</v>
      </c>
      <c r="CX618" s="40">
        <v>-6.1757234920724803E-2</v>
      </c>
      <c r="CY618" s="40">
        <v>-0.132495862164314</v>
      </c>
      <c r="CZ618" s="40">
        <v>-0.18630992425630299</v>
      </c>
      <c r="DA618" s="40">
        <v>-0.16812299823141599</v>
      </c>
      <c r="DB618" s="40">
        <v>-0.142480767210034</v>
      </c>
      <c r="DC618" s="40">
        <v>-8.65760477868244E-2</v>
      </c>
      <c r="DD618" s="40">
        <v>-4.3472649438700897E-2</v>
      </c>
      <c r="DE618" s="40">
        <v>-3.7745072809943998E-2</v>
      </c>
      <c r="DF618" s="40">
        <v>-1.1669690308415E-2</v>
      </c>
      <c r="DG618" s="40">
        <v>7.2122021658330704E-2</v>
      </c>
      <c r="DH618" s="40">
        <v>-6.3735696386557197E-2</v>
      </c>
      <c r="DI618" s="40">
        <v>-0.13868291043185399</v>
      </c>
      <c r="DJ618" s="40">
        <v>-6.4540479101193704E-2</v>
      </c>
      <c r="DK618" s="40">
        <v>-9.1871369468359304E-2</v>
      </c>
      <c r="DL618" s="40">
        <v>-9.3249578048905699E-2</v>
      </c>
      <c r="DM618" s="40">
        <v>0.124023518792159</v>
      </c>
      <c r="DN618" s="40">
        <v>0.287884430201232</v>
      </c>
      <c r="DO618" s="40">
        <v>1.2145287536688001</v>
      </c>
      <c r="DP618" s="40">
        <v>1.77662135417085</v>
      </c>
      <c r="DQ618" s="40">
        <v>1.9036370826442199</v>
      </c>
      <c r="DR618" s="40">
        <v>1.88151319170172</v>
      </c>
      <c r="DS618" s="40">
        <v>1.8145852939432401</v>
      </c>
      <c r="DT618" s="40">
        <v>0.65743714017149302</v>
      </c>
      <c r="DU618" s="40">
        <v>0.216511341101287</v>
      </c>
      <c r="DV618" s="40">
        <v>4.2657342810032903E-3</v>
      </c>
      <c r="DW618" s="40">
        <v>-4.5753157775717299E-2</v>
      </c>
      <c r="DX618" s="40">
        <v>-0.121340667718844</v>
      </c>
      <c r="DY618" s="40">
        <v>-0.10833370135562401</v>
      </c>
      <c r="DZ618" s="40">
        <v>-7.6193671392727702E-2</v>
      </c>
      <c r="EA618" s="40">
        <v>-2.1101458494244899E-2</v>
      </c>
      <c r="EB618" s="40">
        <v>2.0315131644498701E-2</v>
      </c>
      <c r="EC618" s="40">
        <v>1.8627905622470901E-2</v>
      </c>
      <c r="ED618" s="40">
        <v>3.63898140195512E-2</v>
      </c>
      <c r="EE618" s="40">
        <v>0.14548095920162701</v>
      </c>
      <c r="EF618" s="40">
        <v>2.4380921741143599E-4</v>
      </c>
      <c r="EG618" s="40">
        <v>-8.2470691166819293E-2</v>
      </c>
      <c r="EH618" s="40">
        <v>-2.3079076842047599E-2</v>
      </c>
      <c r="EI618" s="40">
        <v>-5.4523799646582799E-2</v>
      </c>
      <c r="EJ618" s="40">
        <v>-7.1428141946009896E-2</v>
      </c>
      <c r="EK618" s="40">
        <v>0.14522603672069101</v>
      </c>
      <c r="EL618" s="40">
        <v>0.35830293828003501</v>
      </c>
      <c r="EM618" s="40">
        <v>1.3187556807751499</v>
      </c>
      <c r="EN618" s="40">
        <v>1.9201518288317301</v>
      </c>
      <c r="EO618" s="40">
        <v>2.0593259721416599</v>
      </c>
      <c r="EP618" s="40">
        <v>2.0345981502224002</v>
      </c>
      <c r="EQ618" s="40">
        <v>1.9821151550637901</v>
      </c>
      <c r="ER618" s="40">
        <v>0.76566589837458299</v>
      </c>
      <c r="ES618" s="40">
        <v>0.307606973965936</v>
      </c>
      <c r="ET618" s="40">
        <v>9.9592415760271197E-2</v>
      </c>
      <c r="EU618" s="40">
        <v>7.9489530517157E-2</v>
      </c>
      <c r="EV618" s="40">
        <v>-2.7535379971666898E-2</v>
      </c>
      <c r="EW618" s="40">
        <v>67.907354758991104</v>
      </c>
      <c r="EX618" s="40">
        <v>66.160046321521605</v>
      </c>
      <c r="EY618" s="40">
        <v>64.880972049687102</v>
      </c>
      <c r="EZ618" s="40">
        <v>63.419186063752299</v>
      </c>
      <c r="FA618" s="40">
        <v>62.690163133240397</v>
      </c>
      <c r="FB618" s="40">
        <v>61.899784908539999</v>
      </c>
      <c r="FC618" s="40">
        <v>61.3031020508813</v>
      </c>
      <c r="FD618" s="40">
        <v>61.538045654258397</v>
      </c>
      <c r="FE618" s="40">
        <v>67.385889312917001</v>
      </c>
      <c r="FF618" s="40">
        <v>75.052919888545205</v>
      </c>
      <c r="FG618" s="40">
        <v>80.404127241757607</v>
      </c>
      <c r="FH618" s="40">
        <v>86.029624425552797</v>
      </c>
      <c r="FI618" s="40">
        <v>90.192080027525904</v>
      </c>
      <c r="FJ618" s="40">
        <v>91.571712013376796</v>
      </c>
      <c r="FK618" s="40">
        <v>92.501383634161897</v>
      </c>
      <c r="FL618" s="40">
        <v>93.564019086220995</v>
      </c>
      <c r="FM618" s="40">
        <v>93.544760544746296</v>
      </c>
      <c r="FN618" s="40">
        <v>92.479284403726894</v>
      </c>
      <c r="FO618" s="40">
        <v>90.749865365702306</v>
      </c>
      <c r="FP618" s="40">
        <v>86.006207435027903</v>
      </c>
      <c r="FQ618" s="40">
        <v>80.6355412932934</v>
      </c>
      <c r="FR618" s="40">
        <v>76.605657285332001</v>
      </c>
      <c r="FS618" s="40">
        <v>73.9761636054821</v>
      </c>
      <c r="FT618" s="40">
        <v>71.826031685224706</v>
      </c>
      <c r="FU618" s="40">
        <v>1.93288888565144E-2</v>
      </c>
      <c r="FV618" s="40">
        <v>0</v>
      </c>
      <c r="FW618" s="40">
        <v>0</v>
      </c>
      <c r="FX618" s="41">
        <v>1</v>
      </c>
      <c r="FY618" s="22"/>
    </row>
    <row r="619" spans="1:181" x14ac:dyDescent="0.2">
      <c r="A619" t="s">
        <v>42</v>
      </c>
      <c r="B619" t="s">
        <v>58</v>
      </c>
      <c r="C619" t="s">
        <v>3</v>
      </c>
      <c r="D619" t="s">
        <v>79</v>
      </c>
      <c r="E619" t="s">
        <v>77</v>
      </c>
      <c r="F619" t="s">
        <v>78</v>
      </c>
      <c r="G619" s="35">
        <v>43721</v>
      </c>
      <c r="H619" s="40">
        <v>2225</v>
      </c>
      <c r="I619" s="40">
        <v>1.5723908634014001</v>
      </c>
      <c r="J619" s="40">
        <v>1.4177437288464501</v>
      </c>
      <c r="K619" s="40">
        <v>1.3208560446378801</v>
      </c>
      <c r="L619" s="40">
        <v>1.2642893273860301</v>
      </c>
      <c r="M619" s="40">
        <v>1.2660730095717501</v>
      </c>
      <c r="N619" s="40">
        <v>1.36558150100656</v>
      </c>
      <c r="O619" s="40">
        <v>1.5421157330688899</v>
      </c>
      <c r="P619" s="40">
        <v>1.6606506361287701</v>
      </c>
      <c r="Q619" s="40">
        <v>1.6350319002026099</v>
      </c>
      <c r="R619" s="40">
        <v>1.6765504830529301</v>
      </c>
      <c r="S619" s="40">
        <v>1.75251149055686</v>
      </c>
      <c r="T619" s="40">
        <v>1.8488616926431101</v>
      </c>
      <c r="U619" s="40">
        <v>2.1053961684581299</v>
      </c>
      <c r="V619" s="40">
        <v>2.5527722025150301</v>
      </c>
      <c r="W619" s="40">
        <v>3.0020187142852501</v>
      </c>
      <c r="X619" s="40">
        <v>3.54929358287285</v>
      </c>
      <c r="Y619" s="40">
        <v>4.0208529345440001</v>
      </c>
      <c r="Z619" s="40">
        <v>4.3479107092082696</v>
      </c>
      <c r="AA619" s="40">
        <v>4.3048593487254996</v>
      </c>
      <c r="AB619" s="40">
        <v>3.9660601887382398</v>
      </c>
      <c r="AC619" s="40">
        <v>3.64482778359314</v>
      </c>
      <c r="AD619" s="40">
        <v>3.1886606127175399</v>
      </c>
      <c r="AE619" s="40">
        <v>2.5768999406905602</v>
      </c>
      <c r="AF619" s="40">
        <v>2.0919727780309598</v>
      </c>
      <c r="AG619" s="40">
        <v>-2.91234408674373E-2</v>
      </c>
      <c r="AH619" s="40">
        <v>-3.1859356429038498E-2</v>
      </c>
      <c r="AI619" s="40">
        <v>-3.1401490509272503E-2</v>
      </c>
      <c r="AJ619" s="40">
        <v>-1.77647877638221E-2</v>
      </c>
      <c r="AK619" s="40">
        <v>-4.55380595365414E-2</v>
      </c>
      <c r="AL619" s="40">
        <v>-3.4365438908479699E-2</v>
      </c>
      <c r="AM619" s="40">
        <v>-2.29069976606972E-2</v>
      </c>
      <c r="AN619" s="40">
        <v>-3.44283631816251E-2</v>
      </c>
      <c r="AO619" s="40">
        <v>-1.2338702158171301E-2</v>
      </c>
      <c r="AP619" s="40">
        <v>-3.9404712811477401E-2</v>
      </c>
      <c r="AQ619" s="40">
        <v>-2.6105387905687401E-2</v>
      </c>
      <c r="AR619" s="40">
        <v>-3.36703151221611E-2</v>
      </c>
      <c r="AS619" s="40">
        <v>-2.4236045369238801E-3</v>
      </c>
      <c r="AT619" s="40">
        <v>4.6286052163977097E-3</v>
      </c>
      <c r="AU619" s="40">
        <v>0.46884138407875098</v>
      </c>
      <c r="AV619" s="40">
        <v>0.66381799194958901</v>
      </c>
      <c r="AW619" s="40">
        <v>0.85742257492743101</v>
      </c>
      <c r="AX619" s="40">
        <v>0.82276101535867496</v>
      </c>
      <c r="AY619" s="40">
        <v>0.41600477807497799</v>
      </c>
      <c r="AZ619" s="40">
        <v>-0.43073213950000599</v>
      </c>
      <c r="BA619" s="40">
        <v>-0.24033174176268901</v>
      </c>
      <c r="BB619" s="40">
        <v>-0.20529777885617301</v>
      </c>
      <c r="BC619" s="40">
        <v>-0.150205933754438</v>
      </c>
      <c r="BD619" s="40">
        <v>-8.7250713081668901E-2</v>
      </c>
      <c r="BE619" s="40">
        <v>-8.3916991954675908E-3</v>
      </c>
      <c r="BF619" s="40">
        <v>-1.41308861969794E-2</v>
      </c>
      <c r="BG619" s="40">
        <v>-1.8599174279321101E-2</v>
      </c>
      <c r="BH619" s="40">
        <v>-4.5149206149234103E-3</v>
      </c>
      <c r="BI619" s="40">
        <v>-3.02703337038156E-2</v>
      </c>
      <c r="BJ619" s="40">
        <v>-2.1662238717406201E-2</v>
      </c>
      <c r="BK619" s="40">
        <v>-5.2337374188292998E-3</v>
      </c>
      <c r="BL619" s="40">
        <v>-1.1910563743426901E-2</v>
      </c>
      <c r="BM619" s="40">
        <v>3.7920040347814302E-3</v>
      </c>
      <c r="BN619" s="40">
        <v>-2.1572344913198701E-2</v>
      </c>
      <c r="BO619" s="40">
        <v>-6.4469216714161696E-3</v>
      </c>
      <c r="BP619" s="40">
        <v>-2.2162045299164299E-2</v>
      </c>
      <c r="BQ619" s="40">
        <v>9.2217557164121899E-3</v>
      </c>
      <c r="BR619" s="40">
        <v>3.4168757252335299E-2</v>
      </c>
      <c r="BS619" s="40">
        <v>0.51036118916657902</v>
      </c>
      <c r="BT619" s="40">
        <v>0.72700131903129295</v>
      </c>
      <c r="BU619" s="40">
        <v>0.92053500918424802</v>
      </c>
      <c r="BV619" s="40">
        <v>0.89419613761000005</v>
      </c>
      <c r="BW619" s="40">
        <v>0.47468071560164399</v>
      </c>
      <c r="BX619" s="40">
        <v>-0.38689308648134002</v>
      </c>
      <c r="BY619" s="40">
        <v>-0.196794250522876</v>
      </c>
      <c r="BZ619" s="40">
        <v>-0.16682063095196101</v>
      </c>
      <c r="CA619" s="40">
        <v>-0.110678416842636</v>
      </c>
      <c r="CB619" s="40">
        <v>-5.7702916189698798E-2</v>
      </c>
      <c r="CC619" s="40">
        <v>5.96704193205527E-3</v>
      </c>
      <c r="CD619" s="40">
        <v>-1.8522017199628E-3</v>
      </c>
      <c r="CE619" s="40">
        <v>-9.7323290577689802E-3</v>
      </c>
      <c r="CF619" s="40">
        <v>4.6618970097305999E-3</v>
      </c>
      <c r="CG619" s="40">
        <v>-1.9695953301685401E-2</v>
      </c>
      <c r="CH619" s="40">
        <v>-1.2864040962446701E-2</v>
      </c>
      <c r="CI619" s="40">
        <v>7.0067087871653897E-3</v>
      </c>
      <c r="CJ619" s="40">
        <v>3.68519555217166E-3</v>
      </c>
      <c r="CK619" s="40">
        <v>1.49640820055337E-2</v>
      </c>
      <c r="CL619" s="40">
        <v>-9.2217012290586892E-3</v>
      </c>
      <c r="CM619" s="40">
        <v>7.1684721574435699E-3</v>
      </c>
      <c r="CN619" s="40">
        <v>-1.4191452677054101E-2</v>
      </c>
      <c r="CO619" s="40">
        <v>1.7287296752960798E-2</v>
      </c>
      <c r="CP619" s="40">
        <v>5.4628176565145799E-2</v>
      </c>
      <c r="CQ619" s="40">
        <v>0.53911767968987001</v>
      </c>
      <c r="CR619" s="40">
        <v>0.770761898894605</v>
      </c>
      <c r="CS619" s="40">
        <v>0.96424648889300202</v>
      </c>
      <c r="CT619" s="40">
        <v>0.94367188567059601</v>
      </c>
      <c r="CU619" s="40">
        <v>0.51531949118986298</v>
      </c>
      <c r="CV619" s="40">
        <v>-0.356530291906205</v>
      </c>
      <c r="CW619" s="40">
        <v>-0.166640316717137</v>
      </c>
      <c r="CX619" s="40">
        <v>-0.140171475525287</v>
      </c>
      <c r="CY619" s="40">
        <v>-8.3301779041012103E-2</v>
      </c>
      <c r="CZ619" s="40">
        <v>-3.7238202072888402E-2</v>
      </c>
      <c r="DA619" s="40">
        <v>2.0325783059578099E-2</v>
      </c>
      <c r="DB619" s="40">
        <v>1.0426482757053801E-2</v>
      </c>
      <c r="DC619" s="40">
        <v>-8.6548383621686095E-4</v>
      </c>
      <c r="DD619" s="40">
        <v>1.3838714634384601E-2</v>
      </c>
      <c r="DE619" s="40">
        <v>-9.1215728995552095E-3</v>
      </c>
      <c r="DF619" s="40">
        <v>-4.0658432074871503E-3</v>
      </c>
      <c r="DG619" s="40">
        <v>1.9247154993160102E-2</v>
      </c>
      <c r="DH619" s="40">
        <v>1.9280954847770201E-2</v>
      </c>
      <c r="DI619" s="40">
        <v>2.6136159976285898E-2</v>
      </c>
      <c r="DJ619" s="40">
        <v>3.12894245508127E-3</v>
      </c>
      <c r="DK619" s="40">
        <v>2.0783865986303302E-2</v>
      </c>
      <c r="DL619" s="40">
        <v>-6.2208600549439504E-3</v>
      </c>
      <c r="DM619" s="40">
        <v>2.5352837789509398E-2</v>
      </c>
      <c r="DN619" s="40">
        <v>7.5087595877956395E-2</v>
      </c>
      <c r="DO619" s="40">
        <v>0.567874170213161</v>
      </c>
      <c r="DP619" s="40">
        <v>0.81452247875791695</v>
      </c>
      <c r="DQ619" s="40">
        <v>1.0079579686017599</v>
      </c>
      <c r="DR619" s="40">
        <v>0.99314763373119297</v>
      </c>
      <c r="DS619" s="40">
        <v>0.55595826677808102</v>
      </c>
      <c r="DT619" s="40">
        <v>-0.32616749733107098</v>
      </c>
      <c r="DU619" s="40">
        <v>-0.136486382911398</v>
      </c>
      <c r="DV619" s="40">
        <v>-0.113522320098612</v>
      </c>
      <c r="DW619" s="40">
        <v>-5.5925141239388097E-2</v>
      </c>
      <c r="DX619" s="40">
        <v>-1.6773487956078002E-2</v>
      </c>
      <c r="DY619" s="40">
        <v>4.10575247315478E-2</v>
      </c>
      <c r="DZ619" s="40">
        <v>2.81549529891129E-2</v>
      </c>
      <c r="EA619" s="40">
        <v>1.19368323937346E-2</v>
      </c>
      <c r="EB619" s="40">
        <v>2.70885817832833E-2</v>
      </c>
      <c r="EC619" s="40">
        <v>6.1461529331705402E-3</v>
      </c>
      <c r="ED619" s="40">
        <v>8.63735698358639E-3</v>
      </c>
      <c r="EE619" s="40">
        <v>3.6920415235028002E-2</v>
      </c>
      <c r="EF619" s="40">
        <v>4.1798754285968499E-2</v>
      </c>
      <c r="EG619" s="40">
        <v>4.2266866169238602E-2</v>
      </c>
      <c r="EH619" s="40">
        <v>2.0961310353360001E-2</v>
      </c>
      <c r="EI619" s="40">
        <v>4.0442332220574598E-2</v>
      </c>
      <c r="EJ619" s="40">
        <v>5.2874097680528998E-3</v>
      </c>
      <c r="EK619" s="40">
        <v>3.6998198042845501E-2</v>
      </c>
      <c r="EL619" s="40">
        <v>0.104627747913894</v>
      </c>
      <c r="EM619" s="40">
        <v>0.60939397530098904</v>
      </c>
      <c r="EN619" s="40">
        <v>0.87770580583961999</v>
      </c>
      <c r="EO619" s="40">
        <v>1.07107040285857</v>
      </c>
      <c r="EP619" s="40">
        <v>1.0645827559825201</v>
      </c>
      <c r="EQ619" s="40">
        <v>0.61463420430474802</v>
      </c>
      <c r="ER619" s="40">
        <v>-0.282328444312405</v>
      </c>
      <c r="ES619" s="40">
        <v>-9.2948891671585501E-2</v>
      </c>
      <c r="ET619" s="40">
        <v>-7.5045172194400295E-2</v>
      </c>
      <c r="EU619" s="40">
        <v>-1.6397624327585899E-2</v>
      </c>
      <c r="EV619" s="40">
        <v>1.27743089358921E-2</v>
      </c>
      <c r="EW619" s="40">
        <v>69.895721950578803</v>
      </c>
      <c r="EX619" s="40">
        <v>68.670821318779701</v>
      </c>
      <c r="EY619" s="40">
        <v>67.174170453928198</v>
      </c>
      <c r="EZ619" s="40">
        <v>65.524995974850299</v>
      </c>
      <c r="FA619" s="40">
        <v>64.397225582540301</v>
      </c>
      <c r="FB619" s="40">
        <v>63.563147977776197</v>
      </c>
      <c r="FC619" s="40">
        <v>62.9982102722051</v>
      </c>
      <c r="FD619" s="40">
        <v>63.071341932314901</v>
      </c>
      <c r="FE619" s="40">
        <v>67.916479706863896</v>
      </c>
      <c r="FF619" s="40">
        <v>74.018050481100502</v>
      </c>
      <c r="FG619" s="40">
        <v>79.222275888379698</v>
      </c>
      <c r="FH619" s="40">
        <v>84.308967625082403</v>
      </c>
      <c r="FI619" s="40">
        <v>88.276654758120202</v>
      </c>
      <c r="FJ619" s="40">
        <v>91.816296526538807</v>
      </c>
      <c r="FK619" s="40">
        <v>94.058986340332396</v>
      </c>
      <c r="FL619" s="40">
        <v>95.844159845088996</v>
      </c>
      <c r="FM619" s="40">
        <v>96.365645554909804</v>
      </c>
      <c r="FN619" s="40">
        <v>95.798040041308298</v>
      </c>
      <c r="FO619" s="40">
        <v>93.810594076036296</v>
      </c>
      <c r="FP619" s="40">
        <v>89.254036769307604</v>
      </c>
      <c r="FQ619" s="40">
        <v>83.655998530089505</v>
      </c>
      <c r="FR619" s="40">
        <v>79.178817869482998</v>
      </c>
      <c r="FS619" s="40">
        <v>76.355215535408405</v>
      </c>
      <c r="FT619" s="40">
        <v>74.463200272223006</v>
      </c>
      <c r="FU619" s="40">
        <v>3.5369324728853797E-2</v>
      </c>
      <c r="FV619" s="40">
        <v>0</v>
      </c>
      <c r="FW619" s="40">
        <v>0</v>
      </c>
      <c r="FX619" s="41">
        <v>1</v>
      </c>
      <c r="FY619" s="22"/>
    </row>
    <row r="620" spans="1:181" x14ac:dyDescent="0.2">
      <c r="A620" t="s">
        <v>42</v>
      </c>
      <c r="B620" t="s">
        <v>58</v>
      </c>
      <c r="C620" t="s">
        <v>3</v>
      </c>
      <c r="D620" t="s">
        <v>79</v>
      </c>
      <c r="E620" t="s">
        <v>78</v>
      </c>
      <c r="F620" t="s">
        <v>1</v>
      </c>
      <c r="G620" s="35">
        <v>43721</v>
      </c>
      <c r="H620" s="40">
        <v>6360</v>
      </c>
      <c r="I620" s="40">
        <v>5.0561925326974499</v>
      </c>
      <c r="J620" s="40">
        <v>4.4133642116281404</v>
      </c>
      <c r="K620" s="40">
        <v>3.9605216200939202</v>
      </c>
      <c r="L620" s="40">
        <v>3.6467284247181602</v>
      </c>
      <c r="M620" s="40">
        <v>3.5623102989344502</v>
      </c>
      <c r="N620" s="40">
        <v>3.62448326556982</v>
      </c>
      <c r="O620" s="40">
        <v>3.8789402000630901</v>
      </c>
      <c r="P620" s="40">
        <v>4.1448903703355704</v>
      </c>
      <c r="Q620" s="40">
        <v>4.1721265604459701</v>
      </c>
      <c r="R620" s="40">
        <v>4.4499915471642799</v>
      </c>
      <c r="S620" s="40">
        <v>4.9635864460262598</v>
      </c>
      <c r="T620" s="40">
        <v>5.6163573779839604</v>
      </c>
      <c r="U620" s="40">
        <v>6.6909131826681802</v>
      </c>
      <c r="V620" s="40">
        <v>8.1212833024763906</v>
      </c>
      <c r="W620" s="40">
        <v>9.3747398874417094</v>
      </c>
      <c r="X620" s="40">
        <v>10.646886249151899</v>
      </c>
      <c r="Y620" s="40">
        <v>11.6873981086973</v>
      </c>
      <c r="Z620" s="40">
        <v>12.3299141764646</v>
      </c>
      <c r="AA620" s="40">
        <v>12.1929965343086</v>
      </c>
      <c r="AB620" s="40">
        <v>11.2968777585256</v>
      </c>
      <c r="AC620" s="40">
        <v>10.524307306376899</v>
      </c>
      <c r="AD620" s="40">
        <v>9.6249728616944097</v>
      </c>
      <c r="AE620" s="40">
        <v>8.0573107988006498</v>
      </c>
      <c r="AF620" s="40">
        <v>6.6448962607155302</v>
      </c>
      <c r="AG620" s="40">
        <v>-4.8297630275822699E-2</v>
      </c>
      <c r="AH620" s="40">
        <v>-3.5760021302114503E-2</v>
      </c>
      <c r="AI620" s="40">
        <v>-3.9787381606026802E-2</v>
      </c>
      <c r="AJ620" s="40">
        <v>-5.2604545644517199E-2</v>
      </c>
      <c r="AK620" s="40">
        <v>-5.8521977903927699E-2</v>
      </c>
      <c r="AL620" s="40">
        <v>-7.4083428612176497E-2</v>
      </c>
      <c r="AM620" s="40">
        <v>-8.0596545198686101E-2</v>
      </c>
      <c r="AN620" s="40">
        <v>-5.4029280880258899E-2</v>
      </c>
      <c r="AO620" s="40">
        <v>-5.94258683482701E-2</v>
      </c>
      <c r="AP620" s="40">
        <v>-2.9738504277739799E-2</v>
      </c>
      <c r="AQ620" s="40">
        <v>-3.0871348732038902E-2</v>
      </c>
      <c r="AR620" s="40">
        <v>-4.3227778853265501E-2</v>
      </c>
      <c r="AS620" s="40">
        <v>-3.3810944070879499E-2</v>
      </c>
      <c r="AT620" s="40">
        <v>-2.0046739979069899E-2</v>
      </c>
      <c r="AU620" s="40">
        <v>0.43647196226476798</v>
      </c>
      <c r="AV620" s="40">
        <v>0.58163819560851704</v>
      </c>
      <c r="AW620" s="40">
        <v>0.65558803348168004</v>
      </c>
      <c r="AX620" s="40">
        <v>0.53406383546143099</v>
      </c>
      <c r="AY620" s="40">
        <v>0.13425705467291399</v>
      </c>
      <c r="AZ620" s="40">
        <v>-0.44900069739177401</v>
      </c>
      <c r="BA620" s="40">
        <v>-0.386882946483593</v>
      </c>
      <c r="BB620" s="40">
        <v>-0.22108632689332899</v>
      </c>
      <c r="BC620" s="40">
        <v>-0.121741916961896</v>
      </c>
      <c r="BD620" s="40">
        <v>-7.0068060082029204E-2</v>
      </c>
      <c r="BE620" s="40">
        <v>-4.8811436795288504E-6</v>
      </c>
      <c r="BF620" s="40">
        <v>3.8987931097804302E-3</v>
      </c>
      <c r="BG620" s="40">
        <v>-3.3092536158299901E-3</v>
      </c>
      <c r="BH620" s="40">
        <v>-1.21846281851228E-2</v>
      </c>
      <c r="BI620" s="40">
        <v>-2.03578950309188E-2</v>
      </c>
      <c r="BJ620" s="40">
        <v>-3.6399141686847401E-2</v>
      </c>
      <c r="BK620" s="40">
        <v>-3.6935521508622497E-2</v>
      </c>
      <c r="BL620" s="40">
        <v>3.1535124660360902E-3</v>
      </c>
      <c r="BM620" s="40">
        <v>-2.63830247910763E-2</v>
      </c>
      <c r="BN620" s="40">
        <v>6.1368546077174499E-3</v>
      </c>
      <c r="BO620" s="40">
        <v>-2.3315561643135999E-3</v>
      </c>
      <c r="BP620" s="40">
        <v>-1.8993117647652699E-2</v>
      </c>
      <c r="BQ620" s="40">
        <v>-9.9114399675968197E-3</v>
      </c>
      <c r="BR620" s="40">
        <v>1.7292360344847501E-2</v>
      </c>
      <c r="BS620" s="40">
        <v>0.49993583143005998</v>
      </c>
      <c r="BT620" s="40">
        <v>0.63727495097124198</v>
      </c>
      <c r="BU620" s="40">
        <v>0.71424174382359895</v>
      </c>
      <c r="BV620" s="40">
        <v>0.60826620961544697</v>
      </c>
      <c r="BW620" s="40">
        <v>0.21495143226944199</v>
      </c>
      <c r="BX620" s="40">
        <v>-0.38542833617198802</v>
      </c>
      <c r="BY620" s="40">
        <v>-0.32735276030197602</v>
      </c>
      <c r="BZ620" s="40">
        <v>-0.15305614051413199</v>
      </c>
      <c r="CA620" s="40">
        <v>-7.9681423224980799E-2</v>
      </c>
      <c r="CB620" s="40">
        <v>-2.1485575580884601E-2</v>
      </c>
      <c r="CC620" s="40">
        <v>3.34425297924884E-2</v>
      </c>
      <c r="CD620" s="40">
        <v>3.1366367160001102E-2</v>
      </c>
      <c r="CE620" s="40">
        <v>2.1955386707952301E-2</v>
      </c>
      <c r="CF620" s="40">
        <v>1.58100835172706E-2</v>
      </c>
      <c r="CG620" s="40">
        <v>6.0744325088252704E-3</v>
      </c>
      <c r="CH620" s="40">
        <v>-1.0299119358878299E-2</v>
      </c>
      <c r="CI620" s="40">
        <v>-6.6960295041524802E-3</v>
      </c>
      <c r="CJ620" s="40">
        <v>4.2758140943450401E-2</v>
      </c>
      <c r="CK620" s="40">
        <v>-3.4976520007880198E-3</v>
      </c>
      <c r="CL620" s="40">
        <v>3.09840188857546E-2</v>
      </c>
      <c r="CM620" s="40">
        <v>1.7435017228178199E-2</v>
      </c>
      <c r="CN620" s="40">
        <v>-2.20826512196748E-3</v>
      </c>
      <c r="CO620" s="40">
        <v>6.6412837699936396E-3</v>
      </c>
      <c r="CP620" s="40">
        <v>4.3153307484210403E-2</v>
      </c>
      <c r="CQ620" s="40">
        <v>0.54389071388585797</v>
      </c>
      <c r="CR620" s="40">
        <v>0.67580879825088502</v>
      </c>
      <c r="CS620" s="40">
        <v>0.75486512493137303</v>
      </c>
      <c r="CT620" s="40">
        <v>0.65965854791405099</v>
      </c>
      <c r="CU620" s="40">
        <v>0.27084011237593397</v>
      </c>
      <c r="CV620" s="40">
        <v>-0.341398312449744</v>
      </c>
      <c r="CW620" s="40">
        <v>-0.28612233469761</v>
      </c>
      <c r="CX620" s="40">
        <v>-0.105938640666218</v>
      </c>
      <c r="CY620" s="40">
        <v>-5.05504533904148E-2</v>
      </c>
      <c r="CZ620" s="40">
        <v>1.21625051892416E-2</v>
      </c>
      <c r="DA620" s="40">
        <v>6.6889940728656394E-2</v>
      </c>
      <c r="DB620" s="40">
        <v>5.8833941210221702E-2</v>
      </c>
      <c r="DC620" s="40">
        <v>4.7220027031734502E-2</v>
      </c>
      <c r="DD620" s="40">
        <v>4.3804795219663899E-2</v>
      </c>
      <c r="DE620" s="40">
        <v>3.2506760048569297E-2</v>
      </c>
      <c r="DF620" s="40">
        <v>1.5800902969090799E-2</v>
      </c>
      <c r="DG620" s="40">
        <v>2.3543462500317601E-2</v>
      </c>
      <c r="DH620" s="40">
        <v>8.2362769420864707E-2</v>
      </c>
      <c r="DI620" s="40">
        <v>1.9387720789500299E-2</v>
      </c>
      <c r="DJ620" s="40">
        <v>5.5831183163791702E-2</v>
      </c>
      <c r="DK620" s="40">
        <v>3.7201590620670001E-2</v>
      </c>
      <c r="DL620" s="40">
        <v>1.4576587403717801E-2</v>
      </c>
      <c r="DM620" s="40">
        <v>2.3194007507584099E-2</v>
      </c>
      <c r="DN620" s="40">
        <v>6.9014254623573398E-2</v>
      </c>
      <c r="DO620" s="40">
        <v>0.58784559634165701</v>
      </c>
      <c r="DP620" s="40">
        <v>0.71434264553052795</v>
      </c>
      <c r="DQ620" s="40">
        <v>0.795488506039146</v>
      </c>
      <c r="DR620" s="40">
        <v>0.711050886212654</v>
      </c>
      <c r="DS620" s="40">
        <v>0.32672879248242498</v>
      </c>
      <c r="DT620" s="40">
        <v>-0.29736828872749899</v>
      </c>
      <c r="DU620" s="40">
        <v>-0.24489190909324399</v>
      </c>
      <c r="DV620" s="40">
        <v>-5.8821140818303599E-2</v>
      </c>
      <c r="DW620" s="40">
        <v>-2.1419483555848901E-2</v>
      </c>
      <c r="DX620" s="40">
        <v>4.5810585959367801E-2</v>
      </c>
      <c r="DY620" s="40">
        <v>0.11518268986080001</v>
      </c>
      <c r="DZ620" s="40">
        <v>9.8492755622116707E-2</v>
      </c>
      <c r="EA620" s="40">
        <v>8.36981550219313E-2</v>
      </c>
      <c r="EB620" s="40">
        <v>8.4224712679058303E-2</v>
      </c>
      <c r="EC620" s="40">
        <v>7.0670842921578297E-2</v>
      </c>
      <c r="ED620" s="40">
        <v>5.3485189894419999E-2</v>
      </c>
      <c r="EE620" s="40">
        <v>6.7204486190381094E-2</v>
      </c>
      <c r="EF620" s="40">
        <v>0.13954556276715999</v>
      </c>
      <c r="EG620" s="40">
        <v>5.2430564346694103E-2</v>
      </c>
      <c r="EH620" s="40">
        <v>9.1706542049248899E-2</v>
      </c>
      <c r="EI620" s="40">
        <v>6.57413831883953E-2</v>
      </c>
      <c r="EJ620" s="40">
        <v>3.8811248609330502E-2</v>
      </c>
      <c r="EK620" s="40">
        <v>4.7093511610866702E-2</v>
      </c>
      <c r="EL620" s="40">
        <v>0.106353354947491</v>
      </c>
      <c r="EM620" s="40">
        <v>0.65130946550694901</v>
      </c>
      <c r="EN620" s="40">
        <v>0.76997940089325301</v>
      </c>
      <c r="EO620" s="40">
        <v>0.85414221638106502</v>
      </c>
      <c r="EP620" s="40">
        <v>0.78525326036666998</v>
      </c>
      <c r="EQ620" s="40">
        <v>0.40742317007895401</v>
      </c>
      <c r="ER620" s="40">
        <v>-0.233795927507713</v>
      </c>
      <c r="ES620" s="40">
        <v>-0.185361722911627</v>
      </c>
      <c r="ET620" s="40">
        <v>9.2090455608936899E-3</v>
      </c>
      <c r="EU620" s="40">
        <v>2.0641010181066399E-2</v>
      </c>
      <c r="EV620" s="40">
        <v>9.4393070460512402E-2</v>
      </c>
      <c r="EW620" s="40">
        <v>71.193759772799496</v>
      </c>
      <c r="EX620" s="40">
        <v>69.880644768285293</v>
      </c>
      <c r="EY620" s="40">
        <v>68.582086252765805</v>
      </c>
      <c r="EZ620" s="40">
        <v>66.689306426480201</v>
      </c>
      <c r="FA620" s="40">
        <v>65.736118338298098</v>
      </c>
      <c r="FB620" s="40">
        <v>64.852894636219801</v>
      </c>
      <c r="FC620" s="40">
        <v>64.038347412251397</v>
      </c>
      <c r="FD620" s="40">
        <v>63.8662821947986</v>
      </c>
      <c r="FE620" s="40">
        <v>68.136355777518702</v>
      </c>
      <c r="FF620" s="40">
        <v>74.493715272121605</v>
      </c>
      <c r="FG620" s="40">
        <v>79.505819744089393</v>
      </c>
      <c r="FH620" s="40">
        <v>84.534969141471507</v>
      </c>
      <c r="FI620" s="40">
        <v>88.483561168173296</v>
      </c>
      <c r="FJ620" s="40">
        <v>91.369955841864595</v>
      </c>
      <c r="FK620" s="40">
        <v>93.360872033935493</v>
      </c>
      <c r="FL620" s="40">
        <v>95.081303104090907</v>
      </c>
      <c r="FM620" s="40">
        <v>95.653272759058794</v>
      </c>
      <c r="FN620" s="40">
        <v>95.203000598805502</v>
      </c>
      <c r="FO620" s="40">
        <v>93.535377879197796</v>
      </c>
      <c r="FP620" s="40">
        <v>89.467189414144997</v>
      </c>
      <c r="FQ620" s="40">
        <v>84.355191780287598</v>
      </c>
      <c r="FR620" s="40">
        <v>80.302611853975193</v>
      </c>
      <c r="FS620" s="40">
        <v>77.452225014727603</v>
      </c>
      <c r="FT620" s="40">
        <v>75.296802014672906</v>
      </c>
      <c r="FU620" s="40">
        <v>1.38159036498267E-2</v>
      </c>
      <c r="FV620" s="40">
        <v>0</v>
      </c>
      <c r="FW620" s="40">
        <v>0</v>
      </c>
      <c r="FX620" s="41">
        <v>1</v>
      </c>
      <c r="FY620" s="22"/>
    </row>
    <row r="621" spans="1:181" x14ac:dyDescent="0.2">
      <c r="A621" t="s">
        <v>42</v>
      </c>
      <c r="B621" t="s">
        <v>58</v>
      </c>
      <c r="C621" t="s">
        <v>3</v>
      </c>
      <c r="D621" t="s">
        <v>79</v>
      </c>
      <c r="E621" t="s">
        <v>78</v>
      </c>
      <c r="F621" t="s">
        <v>77</v>
      </c>
      <c r="G621" s="35">
        <v>43721</v>
      </c>
      <c r="H621" s="40">
        <v>5273</v>
      </c>
      <c r="I621" s="40">
        <v>4.2928691389067897</v>
      </c>
      <c r="J621" s="40">
        <v>3.7436053302364201</v>
      </c>
      <c r="K621" s="40">
        <v>3.3524346792573798</v>
      </c>
      <c r="L621" s="40">
        <v>3.08429591648185</v>
      </c>
      <c r="M621" s="40">
        <v>3.0186741846977299</v>
      </c>
      <c r="N621" s="40">
        <v>3.0684798853022501</v>
      </c>
      <c r="O621" s="40">
        <v>3.2764864766910802</v>
      </c>
      <c r="P621" s="40">
        <v>3.5008991873077102</v>
      </c>
      <c r="Q621" s="40">
        <v>3.51036260943311</v>
      </c>
      <c r="R621" s="40">
        <v>3.7462888209163299</v>
      </c>
      <c r="S621" s="40">
        <v>4.1885009726466302</v>
      </c>
      <c r="T621" s="40">
        <v>4.7432693240175601</v>
      </c>
      <c r="U621" s="40">
        <v>5.6366486287635702</v>
      </c>
      <c r="V621" s="40">
        <v>6.7760842742382801</v>
      </c>
      <c r="W621" s="40">
        <v>7.7712043172209304</v>
      </c>
      <c r="X621" s="40">
        <v>8.7877202994612293</v>
      </c>
      <c r="Y621" s="40">
        <v>9.6075878241027706</v>
      </c>
      <c r="Z621" s="40">
        <v>10.125938169750601</v>
      </c>
      <c r="AA621" s="40">
        <v>10.050958850652799</v>
      </c>
      <c r="AB621" s="40">
        <v>9.3419253836246501</v>
      </c>
      <c r="AC621" s="40">
        <v>8.7397307137721505</v>
      </c>
      <c r="AD621" s="40">
        <v>8.0515405022542303</v>
      </c>
      <c r="AE621" s="40">
        <v>6.7695327528581002</v>
      </c>
      <c r="AF621" s="40">
        <v>5.59714317320657</v>
      </c>
      <c r="AG621" s="40">
        <v>-2.6987021668289399E-2</v>
      </c>
      <c r="AH621" s="40">
        <v>-2.8410655374084399E-2</v>
      </c>
      <c r="AI621" s="40">
        <v>-3.76270839791224E-2</v>
      </c>
      <c r="AJ621" s="40">
        <v>-4.6828041775444501E-2</v>
      </c>
      <c r="AK621" s="40">
        <v>-4.9753913383615199E-2</v>
      </c>
      <c r="AL621" s="40">
        <v>-7.7414033308583693E-2</v>
      </c>
      <c r="AM621" s="40">
        <v>-6.7398164024251903E-2</v>
      </c>
      <c r="AN621" s="40">
        <v>-3.1751731841894899E-2</v>
      </c>
      <c r="AO621" s="40">
        <v>-3.89083441328393E-2</v>
      </c>
      <c r="AP621" s="40">
        <v>-1.30701992741106E-2</v>
      </c>
      <c r="AQ621" s="40">
        <v>-1.9595105497311499E-2</v>
      </c>
      <c r="AR621" s="40">
        <v>-5.2685746953951298E-2</v>
      </c>
      <c r="AS621" s="40">
        <v>-1.1642373524214E-2</v>
      </c>
      <c r="AT621" s="40">
        <v>-5.7101701786600602E-2</v>
      </c>
      <c r="AU621" s="40">
        <v>0.20669512484664401</v>
      </c>
      <c r="AV621" s="40">
        <v>0.25847956769670799</v>
      </c>
      <c r="AW621" s="40">
        <v>0.28714876637798398</v>
      </c>
      <c r="AX621" s="40">
        <v>0.171942140327798</v>
      </c>
      <c r="AY621" s="40">
        <v>4.70173943205884E-2</v>
      </c>
      <c r="AZ621" s="40">
        <v>-0.130381387540944</v>
      </c>
      <c r="BA621" s="40">
        <v>-0.17951000166057399</v>
      </c>
      <c r="BB621" s="40">
        <v>-9.3241852308030504E-2</v>
      </c>
      <c r="BC621" s="40">
        <v>-1.5786251327502401E-2</v>
      </c>
      <c r="BD621" s="40">
        <v>-1.8147429992737302E-2</v>
      </c>
      <c r="BE621" s="40">
        <v>2.2446273588795598E-2</v>
      </c>
      <c r="BF621" s="40">
        <v>1.5572580894181299E-2</v>
      </c>
      <c r="BG621" s="40">
        <v>3.25660971625737E-3</v>
      </c>
      <c r="BH621" s="40">
        <v>-3.0258540043727302E-3</v>
      </c>
      <c r="BI621" s="40">
        <v>-9.9476224223572999E-3</v>
      </c>
      <c r="BJ621" s="40">
        <v>-3.6454443713049102E-2</v>
      </c>
      <c r="BK621" s="40">
        <v>-2.06082714340571E-2</v>
      </c>
      <c r="BL621" s="40">
        <v>2.7993364890683201E-2</v>
      </c>
      <c r="BM621" s="40">
        <v>-4.6739426941112099E-3</v>
      </c>
      <c r="BN621" s="40">
        <v>1.5879935626367001E-2</v>
      </c>
      <c r="BO621" s="40">
        <v>3.4310961036407698E-3</v>
      </c>
      <c r="BP621" s="40">
        <v>-3.2922877098931498E-2</v>
      </c>
      <c r="BQ621" s="40">
        <v>7.7495877647793003E-3</v>
      </c>
      <c r="BR621" s="40">
        <v>-2.85167118511311E-2</v>
      </c>
      <c r="BS621" s="40">
        <v>0.25743324022881398</v>
      </c>
      <c r="BT621" s="40">
        <v>0.30860802886837202</v>
      </c>
      <c r="BU621" s="40">
        <v>0.33930504195652</v>
      </c>
      <c r="BV621" s="40">
        <v>0.235656464885382</v>
      </c>
      <c r="BW621" s="40">
        <v>0.12144068511212</v>
      </c>
      <c r="BX621" s="40">
        <v>-7.0433704312690706E-2</v>
      </c>
      <c r="BY621" s="40">
        <v>-0.126246275574077</v>
      </c>
      <c r="BZ621" s="40">
        <v>-3.5124792165715901E-2</v>
      </c>
      <c r="CA621" s="40">
        <v>2.0271602885545199E-2</v>
      </c>
      <c r="CB621" s="40">
        <v>2.8440661786469999E-2</v>
      </c>
      <c r="CC621" s="40">
        <v>5.66836232966869E-2</v>
      </c>
      <c r="CD621" s="40">
        <v>4.6035236348767598E-2</v>
      </c>
      <c r="CE621" s="40">
        <v>3.1572531426906601E-2</v>
      </c>
      <c r="CF621" s="40">
        <v>2.7311407812579701E-2</v>
      </c>
      <c r="CG621" s="40">
        <v>1.7622093436698801E-2</v>
      </c>
      <c r="CH621" s="40">
        <v>-8.0859567331521606E-3</v>
      </c>
      <c r="CI621" s="40">
        <v>1.17982656392643E-2</v>
      </c>
      <c r="CJ621" s="40">
        <v>6.9372636887969102E-2</v>
      </c>
      <c r="CK621" s="40">
        <v>1.9036699455120699E-2</v>
      </c>
      <c r="CL621" s="40">
        <v>3.5930710868509401E-2</v>
      </c>
      <c r="CM621" s="40">
        <v>1.9378973188432399E-2</v>
      </c>
      <c r="CN621" s="40">
        <v>-1.9235173640383001E-2</v>
      </c>
      <c r="CO621" s="40">
        <v>2.1180401080385599E-2</v>
      </c>
      <c r="CP621" s="40">
        <v>-8.7188348994230707E-3</v>
      </c>
      <c r="CQ621" s="40">
        <v>0.29257430438050602</v>
      </c>
      <c r="CR621" s="40">
        <v>0.343326848371038</v>
      </c>
      <c r="CS621" s="40">
        <v>0.37542831954011602</v>
      </c>
      <c r="CT621" s="40">
        <v>0.27978481198292698</v>
      </c>
      <c r="CU621" s="40">
        <v>0.17298602960089399</v>
      </c>
      <c r="CV621" s="40">
        <v>-2.8914121525633302E-2</v>
      </c>
      <c r="CW621" s="40">
        <v>-8.9355981142262605E-2</v>
      </c>
      <c r="CX621" s="40">
        <v>5.1269066485926801E-3</v>
      </c>
      <c r="CY621" s="40">
        <v>4.5245162871541199E-2</v>
      </c>
      <c r="CZ621" s="40">
        <v>6.07074322328413E-2</v>
      </c>
      <c r="DA621" s="40">
        <v>9.0920973004578201E-2</v>
      </c>
      <c r="DB621" s="40">
        <v>7.6497891803354007E-2</v>
      </c>
      <c r="DC621" s="40">
        <v>5.9888453137555697E-2</v>
      </c>
      <c r="DD621" s="40">
        <v>5.7648669629532197E-2</v>
      </c>
      <c r="DE621" s="40">
        <v>4.5191809295754802E-2</v>
      </c>
      <c r="DF621" s="40">
        <v>2.0282530246744802E-2</v>
      </c>
      <c r="DG621" s="40">
        <v>4.42048027125857E-2</v>
      </c>
      <c r="DH621" s="40">
        <v>0.110751908885255</v>
      </c>
      <c r="DI621" s="40">
        <v>4.2747341604352701E-2</v>
      </c>
      <c r="DJ621" s="40">
        <v>5.5981486110651901E-2</v>
      </c>
      <c r="DK621" s="40">
        <v>3.5326850273224103E-2</v>
      </c>
      <c r="DL621" s="40">
        <v>-5.5474701818343996E-3</v>
      </c>
      <c r="DM621" s="40">
        <v>3.4611214395991803E-2</v>
      </c>
      <c r="DN621" s="40">
        <v>1.1079042052284899E-2</v>
      </c>
      <c r="DO621" s="40">
        <v>0.32771536853219702</v>
      </c>
      <c r="DP621" s="40">
        <v>0.37804566787370403</v>
      </c>
      <c r="DQ621" s="40">
        <v>0.41155159712371098</v>
      </c>
      <c r="DR621" s="40">
        <v>0.32391315908047302</v>
      </c>
      <c r="DS621" s="40">
        <v>0.224531374089669</v>
      </c>
      <c r="DT621" s="40">
        <v>1.2605461261424001E-2</v>
      </c>
      <c r="DU621" s="40">
        <v>-5.2465686710447802E-2</v>
      </c>
      <c r="DV621" s="40">
        <v>4.5378605462901199E-2</v>
      </c>
      <c r="DW621" s="40">
        <v>7.0218722857537302E-2</v>
      </c>
      <c r="DX621" s="40">
        <v>9.2974202679212498E-2</v>
      </c>
      <c r="DY621" s="40">
        <v>0.140354268261663</v>
      </c>
      <c r="DZ621" s="40">
        <v>0.12048112807161999</v>
      </c>
      <c r="EA621" s="40">
        <v>0.10077214683293501</v>
      </c>
      <c r="EB621" s="40">
        <v>0.101450857400604</v>
      </c>
      <c r="EC621" s="40">
        <v>8.4998100257012807E-2</v>
      </c>
      <c r="ED621" s="40">
        <v>6.1242119842279397E-2</v>
      </c>
      <c r="EE621" s="40">
        <v>9.0994695302780496E-2</v>
      </c>
      <c r="EF621" s="40">
        <v>0.17049700561783299</v>
      </c>
      <c r="EG621" s="40">
        <v>7.6981743043080697E-2</v>
      </c>
      <c r="EH621" s="40">
        <v>8.4931621011129499E-2</v>
      </c>
      <c r="EI621" s="40">
        <v>5.8353051874176297E-2</v>
      </c>
      <c r="EJ621" s="40">
        <v>1.42153996731854E-2</v>
      </c>
      <c r="EK621" s="40">
        <v>5.4003175684985097E-2</v>
      </c>
      <c r="EL621" s="40">
        <v>3.9664031987754499E-2</v>
      </c>
      <c r="EM621" s="40">
        <v>0.37845348391436801</v>
      </c>
      <c r="EN621" s="40">
        <v>0.428174129045368</v>
      </c>
      <c r="EO621" s="40">
        <v>0.463707872702248</v>
      </c>
      <c r="EP621" s="40">
        <v>0.38762748363805699</v>
      </c>
      <c r="EQ621" s="40">
        <v>0.29895466488119998</v>
      </c>
      <c r="ER621" s="40">
        <v>7.2553144489677299E-2</v>
      </c>
      <c r="ES621" s="40">
        <v>7.9803937604846901E-4</v>
      </c>
      <c r="ET621" s="40">
        <v>0.103495665605216</v>
      </c>
      <c r="EU621" s="40">
        <v>0.10627657707058499</v>
      </c>
      <c r="EV621" s="40">
        <v>0.13956229445842</v>
      </c>
      <c r="EW621" s="40">
        <v>71.075341818174195</v>
      </c>
      <c r="EX621" s="40">
        <v>69.728383566080595</v>
      </c>
      <c r="EY621" s="40">
        <v>68.464437552832194</v>
      </c>
      <c r="EZ621" s="40">
        <v>66.579931589072004</v>
      </c>
      <c r="FA621" s="40">
        <v>65.673295701919201</v>
      </c>
      <c r="FB621" s="40">
        <v>64.788526993351098</v>
      </c>
      <c r="FC621" s="40">
        <v>63.934686625470597</v>
      </c>
      <c r="FD621" s="40">
        <v>63.764578453309802</v>
      </c>
      <c r="FE621" s="40">
        <v>68.113116076133807</v>
      </c>
      <c r="FF621" s="40">
        <v>74.569336747919806</v>
      </c>
      <c r="FG621" s="40">
        <v>79.620701969337105</v>
      </c>
      <c r="FH621" s="40">
        <v>84.681874334173202</v>
      </c>
      <c r="FI621" s="40">
        <v>88.616519718951807</v>
      </c>
      <c r="FJ621" s="40">
        <v>91.371856873684095</v>
      </c>
      <c r="FK621" s="40">
        <v>93.281860181945703</v>
      </c>
      <c r="FL621" s="40">
        <v>94.969239286237098</v>
      </c>
      <c r="FM621" s="40">
        <v>95.500489633424095</v>
      </c>
      <c r="FN621" s="40">
        <v>95.010018561404706</v>
      </c>
      <c r="FO621" s="40">
        <v>93.337190953478995</v>
      </c>
      <c r="FP621" s="40">
        <v>89.242901339860794</v>
      </c>
      <c r="FQ621" s="40">
        <v>84.1625850885045</v>
      </c>
      <c r="FR621" s="40">
        <v>80.144749103791696</v>
      </c>
      <c r="FS621" s="40">
        <v>77.301112947974005</v>
      </c>
      <c r="FT621" s="40">
        <v>75.092048284080704</v>
      </c>
      <c r="FU621" s="40">
        <v>1.4585526201056799E-2</v>
      </c>
      <c r="FV621" s="40">
        <v>0</v>
      </c>
      <c r="FW621" s="40">
        <v>0</v>
      </c>
      <c r="FX621" s="41">
        <v>1</v>
      </c>
      <c r="FY621" s="22"/>
    </row>
    <row r="622" spans="1:181" x14ac:dyDescent="0.2">
      <c r="A622" t="s">
        <v>42</v>
      </c>
      <c r="B622" t="s">
        <v>58</v>
      </c>
      <c r="C622" t="s">
        <v>3</v>
      </c>
      <c r="D622" t="s">
        <v>79</v>
      </c>
      <c r="E622" t="s">
        <v>78</v>
      </c>
      <c r="F622" t="s">
        <v>78</v>
      </c>
      <c r="G622" s="35">
        <v>43721</v>
      </c>
      <c r="H622" s="40">
        <v>1087</v>
      </c>
      <c r="I622" s="40">
        <v>0.76986682509079796</v>
      </c>
      <c r="J622" s="40">
        <v>0.67888970691055295</v>
      </c>
      <c r="K622" s="40">
        <v>0.61830500260790899</v>
      </c>
      <c r="L622" s="40">
        <v>0.56888490832048699</v>
      </c>
      <c r="M622" s="40">
        <v>0.55033661875156803</v>
      </c>
      <c r="N622" s="40">
        <v>0.56297814665132995</v>
      </c>
      <c r="O622" s="40">
        <v>0.61053205039877301</v>
      </c>
      <c r="P622" s="40">
        <v>0.64978821291115996</v>
      </c>
      <c r="Q622" s="40">
        <v>0.66153483910329602</v>
      </c>
      <c r="R622" s="40">
        <v>0.70919913925549405</v>
      </c>
      <c r="S622" s="40">
        <v>0.78028896194341502</v>
      </c>
      <c r="T622" s="40">
        <v>0.87449760435125601</v>
      </c>
      <c r="U622" s="40">
        <v>1.0565204437328399</v>
      </c>
      <c r="V622" s="40">
        <v>1.3434275574297601</v>
      </c>
      <c r="W622" s="40">
        <v>1.60091414673209</v>
      </c>
      <c r="X622" s="40">
        <v>1.8527129448294399</v>
      </c>
      <c r="Y622" s="40">
        <v>2.0683804357048499</v>
      </c>
      <c r="Z622" s="40">
        <v>2.19377679711216</v>
      </c>
      <c r="AA622" s="40">
        <v>2.1427221450840901</v>
      </c>
      <c r="AB622" s="40">
        <v>1.97004970602464</v>
      </c>
      <c r="AC622" s="40">
        <v>1.8027345212177399</v>
      </c>
      <c r="AD622" s="40">
        <v>1.5915012126000401</v>
      </c>
      <c r="AE622" s="40">
        <v>1.30266033677979</v>
      </c>
      <c r="AF622" s="40">
        <v>1.0598898601922999</v>
      </c>
      <c r="AG622" s="40">
        <v>-3.5783356029247398E-2</v>
      </c>
      <c r="AH622" s="40">
        <v>-2.6278232813296502E-2</v>
      </c>
      <c r="AI622" s="40">
        <v>-2.0165180646401101E-2</v>
      </c>
      <c r="AJ622" s="40">
        <v>-2.1103658582651098E-2</v>
      </c>
      <c r="AK622" s="40">
        <v>-1.9544997775368202E-2</v>
      </c>
      <c r="AL622" s="40">
        <v>-8.2106082404994098E-3</v>
      </c>
      <c r="AM622" s="40">
        <v>-3.0944411434847399E-2</v>
      </c>
      <c r="AN622" s="40">
        <v>-4.0472051444512103E-2</v>
      </c>
      <c r="AO622" s="40">
        <v>-3.8985987836421203E-2</v>
      </c>
      <c r="AP622" s="40">
        <v>-2.4805695346168801E-2</v>
      </c>
      <c r="AQ622" s="40">
        <v>-1.9548083300911501E-2</v>
      </c>
      <c r="AR622" s="40">
        <v>2.6106701419933401E-3</v>
      </c>
      <c r="AS622" s="40">
        <v>-2.87028696875214E-2</v>
      </c>
      <c r="AT622" s="40">
        <v>2.7472967955947201E-2</v>
      </c>
      <c r="AU622" s="40">
        <v>0.20914903904416501</v>
      </c>
      <c r="AV622" s="40">
        <v>0.28140379527182202</v>
      </c>
      <c r="AW622" s="40">
        <v>0.313181208787919</v>
      </c>
      <c r="AX622" s="40">
        <v>0.32578104516147199</v>
      </c>
      <c r="AY622" s="40">
        <v>4.1244804229486703E-2</v>
      </c>
      <c r="AZ622" s="40">
        <v>-0.34417454337724701</v>
      </c>
      <c r="BA622" s="40">
        <v>-0.22446711657032101</v>
      </c>
      <c r="BB622" s="40">
        <v>-0.13767596551061001</v>
      </c>
      <c r="BC622" s="40">
        <v>-0.11382543584593401</v>
      </c>
      <c r="BD622" s="40">
        <v>-6.48027257588253E-2</v>
      </c>
      <c r="BE622" s="40">
        <v>-2.52851838996897E-2</v>
      </c>
      <c r="BF622" s="40">
        <v>-1.65152904665446E-2</v>
      </c>
      <c r="BG622" s="40">
        <v>-1.2126491629364401E-2</v>
      </c>
      <c r="BH622" s="40">
        <v>-1.46013318070649E-2</v>
      </c>
      <c r="BI622" s="40">
        <v>-1.36041579606027E-2</v>
      </c>
      <c r="BJ622" s="40">
        <v>-3.4191830769758199E-3</v>
      </c>
      <c r="BK622" s="40">
        <v>-2.2408961919656599E-2</v>
      </c>
      <c r="BL622" s="40">
        <v>-3.0967010071123399E-2</v>
      </c>
      <c r="BM622" s="40">
        <v>-2.8778098252366598E-2</v>
      </c>
      <c r="BN622" s="40">
        <v>-1.2077188769333501E-2</v>
      </c>
      <c r="BO622" s="40">
        <v>-7.4900641765078902E-3</v>
      </c>
      <c r="BP622" s="40">
        <v>1.12480218403395E-2</v>
      </c>
      <c r="BQ622" s="40">
        <v>-1.99146724128954E-2</v>
      </c>
      <c r="BR622" s="40">
        <v>3.9413036600351101E-2</v>
      </c>
      <c r="BS622" s="40">
        <v>0.22687466425677999</v>
      </c>
      <c r="BT622" s="40">
        <v>0.30235769211977598</v>
      </c>
      <c r="BU622" s="40">
        <v>0.34069301746191899</v>
      </c>
      <c r="BV622" s="40">
        <v>0.35081497526486</v>
      </c>
      <c r="BW622" s="40">
        <v>7.58534763932317E-2</v>
      </c>
      <c r="BX622" s="40">
        <v>-0.319599189677509</v>
      </c>
      <c r="BY622" s="40">
        <v>-0.20072291978819901</v>
      </c>
      <c r="BZ622" s="40">
        <v>-0.11703587433842599</v>
      </c>
      <c r="CA622" s="40">
        <v>-9.9980139840728205E-2</v>
      </c>
      <c r="CB622" s="40">
        <v>-5.1046294013727803E-2</v>
      </c>
      <c r="CC622" s="40">
        <v>-1.8014181863025201E-2</v>
      </c>
      <c r="CD622" s="40">
        <v>-9.7535063377428809E-3</v>
      </c>
      <c r="CE622" s="40">
        <v>-6.5589201041822004E-3</v>
      </c>
      <c r="CF622" s="40">
        <v>-1.0097840090137001E-2</v>
      </c>
      <c r="CG622" s="40">
        <v>-9.4895504022983607E-3</v>
      </c>
      <c r="CH622" s="40">
        <v>-1.00656604694265E-4</v>
      </c>
      <c r="CI622" s="40">
        <v>-1.6497335586719598E-2</v>
      </c>
      <c r="CJ622" s="40">
        <v>-2.4383847370837E-2</v>
      </c>
      <c r="CK622" s="40">
        <v>-2.17081450224384E-2</v>
      </c>
      <c r="CL622" s="40">
        <v>-3.2614638886854599E-3</v>
      </c>
      <c r="CM622" s="40">
        <v>8.6128313707179902E-4</v>
      </c>
      <c r="CN622" s="40">
        <v>1.72302253149084E-2</v>
      </c>
      <c r="CO622" s="40">
        <v>-1.3827993751711501E-2</v>
      </c>
      <c r="CP622" s="40">
        <v>4.7682691770791999E-2</v>
      </c>
      <c r="CQ622" s="40">
        <v>0.23915137828199701</v>
      </c>
      <c r="CR622" s="40">
        <v>0.31687029724544002</v>
      </c>
      <c r="CS622" s="40">
        <v>0.359747612341134</v>
      </c>
      <c r="CT622" s="40">
        <v>0.36815339899435601</v>
      </c>
      <c r="CU622" s="40">
        <v>9.9823337306480603E-2</v>
      </c>
      <c r="CV622" s="40">
        <v>-0.302578374568233</v>
      </c>
      <c r="CW622" s="40">
        <v>-0.18427776142813601</v>
      </c>
      <c r="CX622" s="40">
        <v>-0.102740610067863</v>
      </c>
      <c r="CY622" s="40">
        <v>-9.0390930004032796E-2</v>
      </c>
      <c r="CZ622" s="40">
        <v>-4.1518631292879103E-2</v>
      </c>
      <c r="DA622" s="40">
        <v>-1.07431798263606E-2</v>
      </c>
      <c r="DB622" s="40">
        <v>-2.9917222089411899E-3</v>
      </c>
      <c r="DC622" s="40">
        <v>-9.9134857899999505E-4</v>
      </c>
      <c r="DD622" s="40">
        <v>-5.5943483732091102E-3</v>
      </c>
      <c r="DE622" s="40">
        <v>-5.3749428439940497E-3</v>
      </c>
      <c r="DF622" s="40">
        <v>3.2178698675872901E-3</v>
      </c>
      <c r="DG622" s="40">
        <v>-1.05857092537826E-2</v>
      </c>
      <c r="DH622" s="40">
        <v>-1.7800684670550699E-2</v>
      </c>
      <c r="DI622" s="40">
        <v>-1.46381917925103E-2</v>
      </c>
      <c r="DJ622" s="40">
        <v>5.5542609919625599E-3</v>
      </c>
      <c r="DK622" s="40">
        <v>9.2126304506514808E-3</v>
      </c>
      <c r="DL622" s="40">
        <v>2.32124287894774E-2</v>
      </c>
      <c r="DM622" s="40">
        <v>-7.7413150905275199E-3</v>
      </c>
      <c r="DN622" s="40">
        <v>5.5952346941232897E-2</v>
      </c>
      <c r="DO622" s="40">
        <v>0.25142809230721302</v>
      </c>
      <c r="DP622" s="40">
        <v>0.33138290237110501</v>
      </c>
      <c r="DQ622" s="40">
        <v>0.37880220722034802</v>
      </c>
      <c r="DR622" s="40">
        <v>0.38549182272385102</v>
      </c>
      <c r="DS622" s="40">
        <v>0.12379319821973001</v>
      </c>
      <c r="DT622" s="40">
        <v>-0.285557559458957</v>
      </c>
      <c r="DU622" s="40">
        <v>-0.16783260306807399</v>
      </c>
      <c r="DV622" s="40">
        <v>-8.8445345797299804E-2</v>
      </c>
      <c r="DW622" s="40">
        <v>-8.0801720167337304E-2</v>
      </c>
      <c r="DX622" s="40">
        <v>-3.19909685720303E-2</v>
      </c>
      <c r="DY622" s="40">
        <v>-2.4500769680287998E-4</v>
      </c>
      <c r="DZ622" s="40">
        <v>6.7712201378107304E-3</v>
      </c>
      <c r="EA622" s="40">
        <v>7.0473404380367397E-3</v>
      </c>
      <c r="EB622" s="40">
        <v>9.0797840237717004E-4</v>
      </c>
      <c r="EC622" s="40">
        <v>5.6589697077146601E-4</v>
      </c>
      <c r="ED622" s="40">
        <v>8.0092950311108808E-3</v>
      </c>
      <c r="EE622" s="40">
        <v>-2.05025973859187E-3</v>
      </c>
      <c r="EF622" s="40">
        <v>-8.2956432971620295E-3</v>
      </c>
      <c r="EG622" s="40">
        <v>-4.4303022084556803E-3</v>
      </c>
      <c r="EH622" s="40">
        <v>1.82827675687979E-2</v>
      </c>
      <c r="EI622" s="40">
        <v>2.12706495750551E-2</v>
      </c>
      <c r="EJ622" s="40">
        <v>3.1849780487823498E-2</v>
      </c>
      <c r="EK622" s="40">
        <v>1.0468821840984399E-3</v>
      </c>
      <c r="EL622" s="40">
        <v>6.7892415585636801E-2</v>
      </c>
      <c r="EM622" s="40">
        <v>0.26915371751982797</v>
      </c>
      <c r="EN622" s="40">
        <v>0.35233679921905797</v>
      </c>
      <c r="EO622" s="40">
        <v>0.40631401589434801</v>
      </c>
      <c r="EP622" s="40">
        <v>0.41052575282723902</v>
      </c>
      <c r="EQ622" s="40">
        <v>0.158401870383475</v>
      </c>
      <c r="ER622" s="40">
        <v>-0.26098220575921799</v>
      </c>
      <c r="ES622" s="40">
        <v>-0.14408840628595199</v>
      </c>
      <c r="ET622" s="40">
        <v>-6.7805254625116204E-2</v>
      </c>
      <c r="EU622" s="40">
        <v>-6.6956424162131198E-2</v>
      </c>
      <c r="EV622" s="40">
        <v>-1.82345368269329E-2</v>
      </c>
      <c r="EW622" s="40">
        <v>71.853949441550597</v>
      </c>
      <c r="EX622" s="40">
        <v>70.708153471136796</v>
      </c>
      <c r="EY622" s="40">
        <v>69.230395730706803</v>
      </c>
      <c r="EZ622" s="40">
        <v>67.259988440327902</v>
      </c>
      <c r="FA622" s="40">
        <v>66.0546398167467</v>
      </c>
      <c r="FB622" s="40">
        <v>65.164423999139302</v>
      </c>
      <c r="FC622" s="40">
        <v>64.526683486715598</v>
      </c>
      <c r="FD622" s="40">
        <v>64.338055381065303</v>
      </c>
      <c r="FE622" s="40">
        <v>68.188670421013796</v>
      </c>
      <c r="FF622" s="40">
        <v>74.035341164608894</v>
      </c>
      <c r="FG622" s="40">
        <v>78.825558145902804</v>
      </c>
      <c r="FH622" s="40">
        <v>83.705805286217796</v>
      </c>
      <c r="FI622" s="40">
        <v>87.775461465499504</v>
      </c>
      <c r="FJ622" s="40">
        <v>91.349992618118804</v>
      </c>
      <c r="FK622" s="40">
        <v>93.774566170660506</v>
      </c>
      <c r="FL622" s="40">
        <v>95.669677690680302</v>
      </c>
      <c r="FM622" s="40">
        <v>96.476592442305005</v>
      </c>
      <c r="FN622" s="40">
        <v>96.227174412796998</v>
      </c>
      <c r="FO622" s="40">
        <v>94.575254087717894</v>
      </c>
      <c r="FP622" s="40">
        <v>90.667715495914905</v>
      </c>
      <c r="FQ622" s="40">
        <v>85.422292231697497</v>
      </c>
      <c r="FR622" s="40">
        <v>81.221569135392002</v>
      </c>
      <c r="FS622" s="40">
        <v>78.305986250839496</v>
      </c>
      <c r="FT622" s="40">
        <v>76.388513069185095</v>
      </c>
      <c r="FU622" s="40">
        <v>3.0578465796055599E-2</v>
      </c>
      <c r="FV622" s="40">
        <v>0</v>
      </c>
      <c r="FW622" s="40">
        <v>0</v>
      </c>
      <c r="FX622" s="41">
        <v>1</v>
      </c>
      <c r="FY622" s="22"/>
    </row>
    <row r="623" spans="1:181" x14ac:dyDescent="0.2">
      <c r="A623" t="s">
        <v>42</v>
      </c>
      <c r="B623" t="s">
        <v>58</v>
      </c>
      <c r="C623" t="s">
        <v>3</v>
      </c>
      <c r="D623" t="s">
        <v>40</v>
      </c>
      <c r="E623" t="s">
        <v>1</v>
      </c>
      <c r="F623" t="s">
        <v>1</v>
      </c>
      <c r="G623" s="35">
        <v>43721</v>
      </c>
      <c r="H623" s="40">
        <v>7754</v>
      </c>
      <c r="I623" s="40">
        <v>6.00342275638803</v>
      </c>
      <c r="J623" s="40">
        <v>5.2839774639637502</v>
      </c>
      <c r="K623" s="40">
        <v>4.8473921528977</v>
      </c>
      <c r="L623" s="40">
        <v>4.6164134832474097</v>
      </c>
      <c r="M623" s="40">
        <v>4.5882306178816101</v>
      </c>
      <c r="N623" s="40">
        <v>4.8934274020611301</v>
      </c>
      <c r="O623" s="40">
        <v>5.4756402469595402</v>
      </c>
      <c r="P623" s="40">
        <v>5.88422368389321</v>
      </c>
      <c r="Q623" s="40">
        <v>5.5841685717908396</v>
      </c>
      <c r="R623" s="40">
        <v>5.67888894830116</v>
      </c>
      <c r="S623" s="40">
        <v>6.1104300550477699</v>
      </c>
      <c r="T623" s="40">
        <v>6.6519642700551698</v>
      </c>
      <c r="U623" s="40">
        <v>7.6765730339314597</v>
      </c>
      <c r="V623" s="40">
        <v>9.1850052991904203</v>
      </c>
      <c r="W623" s="40">
        <v>10.5408453907362</v>
      </c>
      <c r="X623" s="40">
        <v>12.117507589846401</v>
      </c>
      <c r="Y623" s="40">
        <v>13.399380334282499</v>
      </c>
      <c r="Z623" s="40">
        <v>14.2768529036994</v>
      </c>
      <c r="AA623" s="40">
        <v>14.0900471184598</v>
      </c>
      <c r="AB623" s="40">
        <v>12.8482962816193</v>
      </c>
      <c r="AC623" s="40">
        <v>12.083462448377199</v>
      </c>
      <c r="AD623" s="40">
        <v>11.130191628270699</v>
      </c>
      <c r="AE623" s="40">
        <v>9.3478322254522705</v>
      </c>
      <c r="AF623" s="40">
        <v>7.5352588924456896</v>
      </c>
      <c r="AG623" s="40">
        <v>-2.7667724014617801E-2</v>
      </c>
      <c r="AH623" s="40">
        <v>-8.8527044151152201E-2</v>
      </c>
      <c r="AI623" s="40">
        <v>-8.3107091237803701E-2</v>
      </c>
      <c r="AJ623" s="40">
        <v>-4.6731538005319401E-2</v>
      </c>
      <c r="AK623" s="40">
        <v>-3.6847772696648899E-2</v>
      </c>
      <c r="AL623" s="40">
        <v>-1.1131974692450201E-2</v>
      </c>
      <c r="AM623" s="40">
        <v>-9.7336899761157492E-3</v>
      </c>
      <c r="AN623" s="40">
        <v>-6.37313373883589E-2</v>
      </c>
      <c r="AO623" s="40">
        <v>-0.100448521049589</v>
      </c>
      <c r="AP623" s="40">
        <v>-8.4770360652062504E-2</v>
      </c>
      <c r="AQ623" s="40">
        <v>-7.47816947335955E-2</v>
      </c>
      <c r="AR623" s="40">
        <v>-0.10611789631736999</v>
      </c>
      <c r="AS623" s="40">
        <v>-4.6060873689675297E-4</v>
      </c>
      <c r="AT623" s="40">
        <v>-0.12568919937499901</v>
      </c>
      <c r="AU623" s="40">
        <v>0.63229384035257596</v>
      </c>
      <c r="AV623" s="40">
        <v>0.98171553756030405</v>
      </c>
      <c r="AW623" s="40">
        <v>1.1446814357586199</v>
      </c>
      <c r="AX623" s="40">
        <v>1.1650970434627399</v>
      </c>
      <c r="AY623" s="40">
        <v>0.78527118796384698</v>
      </c>
      <c r="AZ623" s="40">
        <v>-0.58004011172186898</v>
      </c>
      <c r="BA623" s="40">
        <v>-0.62532639215254704</v>
      </c>
      <c r="BB623" s="40">
        <v>-0.48970062006047199</v>
      </c>
      <c r="BC623" s="40">
        <v>-0.42526535674146598</v>
      </c>
      <c r="BD623" s="40">
        <v>-0.31960682708345001</v>
      </c>
      <c r="BE623" s="40">
        <v>1.4162057907186301E-2</v>
      </c>
      <c r="BF623" s="40">
        <v>-3.8140903153108002E-2</v>
      </c>
      <c r="BG623" s="40">
        <v>-3.4469643752023299E-2</v>
      </c>
      <c r="BH623" s="40">
        <v>6.0926192917184797E-3</v>
      </c>
      <c r="BI623" s="40">
        <v>1.71858937840513E-2</v>
      </c>
      <c r="BJ623" s="40">
        <v>2.6371037295339302E-2</v>
      </c>
      <c r="BK623" s="40">
        <v>3.27998312551354E-2</v>
      </c>
      <c r="BL623" s="40">
        <v>-2.5404244862379199E-2</v>
      </c>
      <c r="BM623" s="40">
        <v>-5.4180421732864102E-2</v>
      </c>
      <c r="BN623" s="40">
        <v>-2.3453856589947E-2</v>
      </c>
      <c r="BO623" s="40">
        <v>-3.1649063893801899E-2</v>
      </c>
      <c r="BP623" s="40">
        <v>-7.4401548629872694E-2</v>
      </c>
      <c r="BQ623" s="40">
        <v>3.1028963307835201E-2</v>
      </c>
      <c r="BR623" s="40">
        <v>-5.4158537825952702E-2</v>
      </c>
      <c r="BS623" s="40">
        <v>0.76289223376261694</v>
      </c>
      <c r="BT623" s="40">
        <v>1.1091032836721699</v>
      </c>
      <c r="BU623" s="40">
        <v>1.3040653620626399</v>
      </c>
      <c r="BV623" s="40">
        <v>1.33020732962986</v>
      </c>
      <c r="BW623" s="40">
        <v>0.95091428626300201</v>
      </c>
      <c r="BX623" s="40">
        <v>-0.43769290581803999</v>
      </c>
      <c r="BY623" s="40">
        <v>-0.47545157005204303</v>
      </c>
      <c r="BZ623" s="40">
        <v>-0.32831972758109701</v>
      </c>
      <c r="CA623" s="40">
        <v>-0.29331947113483198</v>
      </c>
      <c r="CB623" s="40">
        <v>-0.21623534896020999</v>
      </c>
      <c r="CC623" s="40">
        <v>4.3133237441416797E-2</v>
      </c>
      <c r="CD623" s="40">
        <v>-3.2436153876537902E-3</v>
      </c>
      <c r="CE623" s="40">
        <v>-7.8349578617042199E-4</v>
      </c>
      <c r="CF623" s="40">
        <v>4.26784697189996E-2</v>
      </c>
      <c r="CG623" s="40">
        <v>5.46094465874453E-2</v>
      </c>
      <c r="CH623" s="40">
        <v>5.2345509153780903E-2</v>
      </c>
      <c r="CI623" s="40">
        <v>6.2258418491308899E-2</v>
      </c>
      <c r="CJ623" s="40">
        <v>1.14098266644095E-3</v>
      </c>
      <c r="CK623" s="40">
        <v>-2.2135277091224599E-2</v>
      </c>
      <c r="CL623" s="40">
        <v>1.90137673368455E-2</v>
      </c>
      <c r="CM623" s="40">
        <v>-1.77553516780146E-3</v>
      </c>
      <c r="CN623" s="40">
        <v>-5.2434902838071201E-2</v>
      </c>
      <c r="CO623" s="40">
        <v>5.2838544980277E-2</v>
      </c>
      <c r="CP623" s="40">
        <v>-4.6166195387937004E-3</v>
      </c>
      <c r="CQ623" s="40">
        <v>0.85334428320043998</v>
      </c>
      <c r="CR623" s="40">
        <v>1.19733164857177</v>
      </c>
      <c r="CS623" s="40">
        <v>1.4144541838943201</v>
      </c>
      <c r="CT623" s="40">
        <v>1.44456221085869</v>
      </c>
      <c r="CU623" s="40">
        <v>1.0656381915513899</v>
      </c>
      <c r="CV623" s="40">
        <v>-0.33910366463707597</v>
      </c>
      <c r="CW623" s="40">
        <v>-0.37164872482441302</v>
      </c>
      <c r="CX623" s="40">
        <v>-0.21654781305965701</v>
      </c>
      <c r="CY623" s="40">
        <v>-0.201934152706474</v>
      </c>
      <c r="CZ623" s="40">
        <v>-0.14464057810948899</v>
      </c>
      <c r="DA623" s="40">
        <v>7.2104416975647304E-2</v>
      </c>
      <c r="DB623" s="40">
        <v>3.1653672377800403E-2</v>
      </c>
      <c r="DC623" s="40">
        <v>3.2902652179682398E-2</v>
      </c>
      <c r="DD623" s="40">
        <v>7.9264320146280806E-2</v>
      </c>
      <c r="DE623" s="40">
        <v>9.2032999390839407E-2</v>
      </c>
      <c r="DF623" s="40">
        <v>7.83199810122224E-2</v>
      </c>
      <c r="DG623" s="40">
        <v>9.1717005727482398E-2</v>
      </c>
      <c r="DH623" s="40">
        <v>2.7686210195261102E-2</v>
      </c>
      <c r="DI623" s="40">
        <v>9.9098675504149195E-3</v>
      </c>
      <c r="DJ623" s="40">
        <v>6.1481391263637997E-2</v>
      </c>
      <c r="DK623" s="40">
        <v>2.8097993558198898E-2</v>
      </c>
      <c r="DL623" s="40">
        <v>-3.0468257046269799E-2</v>
      </c>
      <c r="DM623" s="40">
        <v>7.4648126652718694E-2</v>
      </c>
      <c r="DN623" s="40">
        <v>4.4925298748365303E-2</v>
      </c>
      <c r="DO623" s="40">
        <v>0.94379633263826301</v>
      </c>
      <c r="DP623" s="40">
        <v>1.2855600134713701</v>
      </c>
      <c r="DQ623" s="40">
        <v>1.5248430057260001</v>
      </c>
      <c r="DR623" s="40">
        <v>1.5589170920875199</v>
      </c>
      <c r="DS623" s="40">
        <v>1.1803620968397801</v>
      </c>
      <c r="DT623" s="40">
        <v>-0.24051442345611099</v>
      </c>
      <c r="DU623" s="40">
        <v>-0.26784587959678202</v>
      </c>
      <c r="DV623" s="40">
        <v>-0.104775898538218</v>
      </c>
      <c r="DW623" s="40">
        <v>-0.110548834278116</v>
      </c>
      <c r="DX623" s="40">
        <v>-7.3045807258768303E-2</v>
      </c>
      <c r="DY623" s="40">
        <v>0.113934198897452</v>
      </c>
      <c r="DZ623" s="40">
        <v>8.2039813375844595E-2</v>
      </c>
      <c r="EA623" s="40">
        <v>8.1540099665462801E-2</v>
      </c>
      <c r="EB623" s="40">
        <v>0.132088477443319</v>
      </c>
      <c r="EC623" s="40">
        <v>0.14606666587153999</v>
      </c>
      <c r="ED623" s="40">
        <v>0.115822993000012</v>
      </c>
      <c r="EE623" s="40">
        <v>0.13425052695873399</v>
      </c>
      <c r="EF623" s="40">
        <v>6.6013302721240799E-2</v>
      </c>
      <c r="EG623" s="40">
        <v>5.6177966867140001E-2</v>
      </c>
      <c r="EH623" s="40">
        <v>0.122797895325753</v>
      </c>
      <c r="EI623" s="40">
        <v>7.1230624397992603E-2</v>
      </c>
      <c r="EJ623" s="40">
        <v>1.2480906412279001E-3</v>
      </c>
      <c r="EK623" s="40">
        <v>0.106137698697451</v>
      </c>
      <c r="EL623" s="40">
        <v>0.116455960297412</v>
      </c>
      <c r="EM623" s="40">
        <v>1.0743947260483</v>
      </c>
      <c r="EN623" s="40">
        <v>1.41294775958323</v>
      </c>
      <c r="EO623" s="40">
        <v>1.6842269320300101</v>
      </c>
      <c r="EP623" s="40">
        <v>1.72402737825465</v>
      </c>
      <c r="EQ623" s="40">
        <v>1.34600519513893</v>
      </c>
      <c r="ER623" s="40">
        <v>-9.8167217552282304E-2</v>
      </c>
      <c r="ES623" s="40">
        <v>-0.117971057496278</v>
      </c>
      <c r="ET623" s="40">
        <v>5.6604993941157297E-2</v>
      </c>
      <c r="EU623" s="40">
        <v>2.13970513285178E-2</v>
      </c>
      <c r="EV623" s="40">
        <v>3.0325670864472399E-2</v>
      </c>
      <c r="EW623" s="40">
        <v>68.394911895831896</v>
      </c>
      <c r="EX623" s="40">
        <v>66.851390559762194</v>
      </c>
      <c r="EY623" s="40">
        <v>65.209032151534501</v>
      </c>
      <c r="EZ623" s="40">
        <v>63.605866534569401</v>
      </c>
      <c r="FA623" s="40">
        <v>63.004658788007497</v>
      </c>
      <c r="FB623" s="40">
        <v>61.918771967070001</v>
      </c>
      <c r="FC623" s="40">
        <v>60.911270728658003</v>
      </c>
      <c r="FD623" s="40">
        <v>61.192696907508299</v>
      </c>
      <c r="FE623" s="40">
        <v>66.830597032528999</v>
      </c>
      <c r="FF623" s="40">
        <v>73.677010355483205</v>
      </c>
      <c r="FG623" s="40">
        <v>79.708265515533199</v>
      </c>
      <c r="FH623" s="40">
        <v>84.624867312999797</v>
      </c>
      <c r="FI623" s="40">
        <v>87.706803009930894</v>
      </c>
      <c r="FJ623" s="40">
        <v>91.060458094496695</v>
      </c>
      <c r="FK623" s="40">
        <v>92.903545396645697</v>
      </c>
      <c r="FL623" s="40">
        <v>94.818849810110194</v>
      </c>
      <c r="FM623" s="40">
        <v>95.368327318189301</v>
      </c>
      <c r="FN623" s="40">
        <v>94.873976835798402</v>
      </c>
      <c r="FO623" s="40">
        <v>92.473769254358004</v>
      </c>
      <c r="FP623" s="40">
        <v>86.512454886419903</v>
      </c>
      <c r="FQ623" s="40">
        <v>79.838935673342306</v>
      </c>
      <c r="FR623" s="40">
        <v>75.770032788432005</v>
      </c>
      <c r="FS623" s="40">
        <v>73.7285872667657</v>
      </c>
      <c r="FT623" s="40">
        <v>71.391173071025904</v>
      </c>
      <c r="FU623" s="40">
        <v>2.5485604344036999E-2</v>
      </c>
      <c r="FV623" s="40">
        <v>0</v>
      </c>
      <c r="FW623" s="40">
        <v>0</v>
      </c>
      <c r="FX623" s="41">
        <v>1</v>
      </c>
      <c r="FY623" s="22"/>
    </row>
    <row r="624" spans="1:181" x14ac:dyDescent="0.2">
      <c r="A624" t="s">
        <v>42</v>
      </c>
      <c r="B624" t="s">
        <v>58</v>
      </c>
      <c r="C624" t="s">
        <v>3</v>
      </c>
      <c r="D624" t="s">
        <v>40</v>
      </c>
      <c r="E624" t="s">
        <v>1</v>
      </c>
      <c r="F624" t="s">
        <v>77</v>
      </c>
      <c r="G624" s="35">
        <v>43721</v>
      </c>
      <c r="H624" s="40">
        <v>6095</v>
      </c>
      <c r="I624" s="40">
        <v>4.8987634334017702</v>
      </c>
      <c r="J624" s="40">
        <v>4.3127994403751799</v>
      </c>
      <c r="K624" s="40">
        <v>3.93183492701068</v>
      </c>
      <c r="L624" s="40">
        <v>3.7299941892978001</v>
      </c>
      <c r="M624" s="40">
        <v>3.71479296650489</v>
      </c>
      <c r="N624" s="40">
        <v>3.9453360559264201</v>
      </c>
      <c r="O624" s="40">
        <v>4.4026029920266101</v>
      </c>
      <c r="P624" s="40">
        <v>4.7081216622906803</v>
      </c>
      <c r="Q624" s="40">
        <v>4.4447761500726202</v>
      </c>
      <c r="R624" s="40">
        <v>4.4969451675438199</v>
      </c>
      <c r="S624" s="40">
        <v>4.8715468197049798</v>
      </c>
      <c r="T624" s="40">
        <v>5.3253543983156097</v>
      </c>
      <c r="U624" s="40">
        <v>6.1471429973262302</v>
      </c>
      <c r="V624" s="40">
        <v>7.3205193608992802</v>
      </c>
      <c r="W624" s="40">
        <v>8.3849060122652901</v>
      </c>
      <c r="X624" s="40">
        <v>9.6002046780917407</v>
      </c>
      <c r="Y624" s="40">
        <v>10.5522589918136</v>
      </c>
      <c r="Z624" s="40">
        <v>11.232716877498801</v>
      </c>
      <c r="AA624" s="40">
        <v>11.1130008378907</v>
      </c>
      <c r="AB624" s="40">
        <v>10.185585605646899</v>
      </c>
      <c r="AC624" s="40">
        <v>9.6437936532731694</v>
      </c>
      <c r="AD624" s="40">
        <v>8.9326758889929696</v>
      </c>
      <c r="AE624" s="40">
        <v>7.5264104080873597</v>
      </c>
      <c r="AF624" s="40">
        <v>6.1142324817416096</v>
      </c>
      <c r="AG624" s="40">
        <v>-4.5468651503842203E-2</v>
      </c>
      <c r="AH624" s="40">
        <v>-5.5451581464845599E-2</v>
      </c>
      <c r="AI624" s="40">
        <v>-5.9688184764586601E-2</v>
      </c>
      <c r="AJ624" s="40">
        <v>-3.8571850045639497E-2</v>
      </c>
      <c r="AK624" s="40">
        <v>-1.4746822912542999E-2</v>
      </c>
      <c r="AL624" s="40">
        <v>1.86905860041955E-2</v>
      </c>
      <c r="AM624" s="40">
        <v>-2.0529624788063101E-2</v>
      </c>
      <c r="AN624" s="40">
        <v>-7.7913514378164697E-2</v>
      </c>
      <c r="AO624" s="40">
        <v>-0.101522554425935</v>
      </c>
      <c r="AP624" s="40">
        <v>-0.102962404022739</v>
      </c>
      <c r="AQ624" s="40">
        <v>-5.9752923947725703E-2</v>
      </c>
      <c r="AR624" s="40">
        <v>-7.3715880928150596E-2</v>
      </c>
      <c r="AS624" s="40">
        <v>1.4126216842496901E-2</v>
      </c>
      <c r="AT624" s="40">
        <v>-9.6915418054032199E-2</v>
      </c>
      <c r="AU624" s="40">
        <v>0.33203399746165102</v>
      </c>
      <c r="AV624" s="40">
        <v>0.62624993234130499</v>
      </c>
      <c r="AW624" s="40">
        <v>0.64272199838587496</v>
      </c>
      <c r="AX624" s="40">
        <v>0.64850480850499204</v>
      </c>
      <c r="AY624" s="40">
        <v>0.52666765452451503</v>
      </c>
      <c r="AZ624" s="40">
        <v>-0.14544078811149599</v>
      </c>
      <c r="BA624" s="40">
        <v>-0.389175938499913</v>
      </c>
      <c r="BB624" s="40">
        <v>-0.24698261517382999</v>
      </c>
      <c r="BC624" s="40">
        <v>-0.232186950271866</v>
      </c>
      <c r="BD624" s="40">
        <v>-0.19004490819022599</v>
      </c>
      <c r="BE624" s="40">
        <v>-6.5749067225790696E-3</v>
      </c>
      <c r="BF624" s="40">
        <v>-1.33772863817461E-2</v>
      </c>
      <c r="BG624" s="40">
        <v>-1.36401257203215E-2</v>
      </c>
      <c r="BH624" s="40">
        <v>8.6336578949992894E-3</v>
      </c>
      <c r="BI624" s="40">
        <v>3.4701681663147597E-2</v>
      </c>
      <c r="BJ624" s="40">
        <v>5.81860766579659E-2</v>
      </c>
      <c r="BK624" s="40">
        <v>2.3778549303430201E-2</v>
      </c>
      <c r="BL624" s="40">
        <v>-3.7161928446174601E-2</v>
      </c>
      <c r="BM624" s="40">
        <v>-6.4031138347605099E-2</v>
      </c>
      <c r="BN624" s="40">
        <v>-5.9986627084031303E-2</v>
      </c>
      <c r="BO624" s="40">
        <v>-2.6504322910486201E-2</v>
      </c>
      <c r="BP624" s="40">
        <v>-5.5976413392691299E-2</v>
      </c>
      <c r="BQ624" s="40">
        <v>3.1843160279453699E-2</v>
      </c>
      <c r="BR624" s="40">
        <v>-4.8127242899904901E-2</v>
      </c>
      <c r="BS624" s="40">
        <v>0.43095566195726198</v>
      </c>
      <c r="BT624" s="40">
        <v>0.71013282938692102</v>
      </c>
      <c r="BU624" s="40">
        <v>0.74242345241646002</v>
      </c>
      <c r="BV624" s="40">
        <v>0.74909667493214405</v>
      </c>
      <c r="BW624" s="40">
        <v>0.62838751285096095</v>
      </c>
      <c r="BX624" s="40">
        <v>-4.0096306856432402E-2</v>
      </c>
      <c r="BY624" s="40">
        <v>-0.271133173957049</v>
      </c>
      <c r="BZ624" s="40">
        <v>-0.142801759400391</v>
      </c>
      <c r="CA624" s="40">
        <v>-0.14583965221259701</v>
      </c>
      <c r="CB624" s="40">
        <v>-0.128275651650059</v>
      </c>
      <c r="CC624" s="40">
        <v>2.0362782432074698E-2</v>
      </c>
      <c r="CD624" s="40">
        <v>1.57632422231445E-2</v>
      </c>
      <c r="CE624" s="40">
        <v>1.82526196989144E-2</v>
      </c>
      <c r="CF624" s="40">
        <v>4.1328048893961598E-2</v>
      </c>
      <c r="CG624" s="40">
        <v>6.8949565298773302E-2</v>
      </c>
      <c r="CH624" s="40">
        <v>8.5540533170837693E-2</v>
      </c>
      <c r="CI624" s="40">
        <v>5.4466255704535602E-2</v>
      </c>
      <c r="CJ624" s="40">
        <v>-8.9375041700131708E-3</v>
      </c>
      <c r="CK624" s="40">
        <v>-3.8064697780730898E-2</v>
      </c>
      <c r="CL624" s="40">
        <v>-3.02217348921037E-2</v>
      </c>
      <c r="CM624" s="40">
        <v>-3.47644311631098E-3</v>
      </c>
      <c r="CN624" s="40">
        <v>-4.36901122168405E-2</v>
      </c>
      <c r="CO624" s="40">
        <v>4.4113861333296103E-2</v>
      </c>
      <c r="CP624" s="40">
        <v>-1.43367014101122E-2</v>
      </c>
      <c r="CQ624" s="40">
        <v>0.49946850544482102</v>
      </c>
      <c r="CR624" s="40">
        <v>0.76822986835075902</v>
      </c>
      <c r="CS624" s="40">
        <v>0.81147637576049103</v>
      </c>
      <c r="CT624" s="40">
        <v>0.81876629518960298</v>
      </c>
      <c r="CU624" s="40">
        <v>0.69883837686170103</v>
      </c>
      <c r="CV624" s="40">
        <v>3.2864959953088399E-2</v>
      </c>
      <c r="CW624" s="40">
        <v>-0.18937711482479799</v>
      </c>
      <c r="CX624" s="40">
        <v>-7.0646416054725603E-2</v>
      </c>
      <c r="CY624" s="40">
        <v>-8.6035776613933995E-2</v>
      </c>
      <c r="CZ624" s="40">
        <v>-8.5494452736174897E-2</v>
      </c>
      <c r="DA624" s="40">
        <v>4.7300471586728399E-2</v>
      </c>
      <c r="DB624" s="40">
        <v>4.4903770828035101E-2</v>
      </c>
      <c r="DC624" s="40">
        <v>5.0145365118150202E-2</v>
      </c>
      <c r="DD624" s="40">
        <v>7.4022439892923994E-2</v>
      </c>
      <c r="DE624" s="40">
        <v>0.103197448934399</v>
      </c>
      <c r="DF624" s="40">
        <v>0.11289498968371001</v>
      </c>
      <c r="DG624" s="40">
        <v>8.5153962105640996E-2</v>
      </c>
      <c r="DH624" s="40">
        <v>1.9286920106148301E-2</v>
      </c>
      <c r="DI624" s="40">
        <v>-1.20982572138568E-2</v>
      </c>
      <c r="DJ624" s="40">
        <v>-4.5684270017607402E-4</v>
      </c>
      <c r="DK624" s="40">
        <v>1.9551436677864201E-2</v>
      </c>
      <c r="DL624" s="40">
        <v>-3.1403811040989701E-2</v>
      </c>
      <c r="DM624" s="40">
        <v>5.6384562387138501E-2</v>
      </c>
      <c r="DN624" s="40">
        <v>1.9453840079680498E-2</v>
      </c>
      <c r="DO624" s="40">
        <v>0.56798134893237895</v>
      </c>
      <c r="DP624" s="40">
        <v>0.82632690731459801</v>
      </c>
      <c r="DQ624" s="40">
        <v>0.88052929910452205</v>
      </c>
      <c r="DR624" s="40">
        <v>0.88843591544706102</v>
      </c>
      <c r="DS624" s="40">
        <v>0.76928924087244099</v>
      </c>
      <c r="DT624" s="40">
        <v>0.105826226762609</v>
      </c>
      <c r="DU624" s="40">
        <v>-0.107621055692547</v>
      </c>
      <c r="DV624" s="40">
        <v>1.50892729093945E-3</v>
      </c>
      <c r="DW624" s="40">
        <v>-2.6231901015270599E-2</v>
      </c>
      <c r="DX624" s="40">
        <v>-4.2713253822290298E-2</v>
      </c>
      <c r="DY624" s="40">
        <v>8.61942163679916E-2</v>
      </c>
      <c r="DZ624" s="40">
        <v>8.6978065911134606E-2</v>
      </c>
      <c r="EA624" s="40">
        <v>9.6193424162415303E-2</v>
      </c>
      <c r="EB624" s="40">
        <v>0.121227947833563</v>
      </c>
      <c r="EC624" s="40">
        <v>0.15264595351009</v>
      </c>
      <c r="ED624" s="40">
        <v>0.15239048033748001</v>
      </c>
      <c r="EE624" s="40">
        <v>0.12946213619713401</v>
      </c>
      <c r="EF624" s="40">
        <v>6.0038506038138401E-2</v>
      </c>
      <c r="EG624" s="40">
        <v>2.53931588644732E-2</v>
      </c>
      <c r="EH624" s="40">
        <v>4.2518934238531599E-2</v>
      </c>
      <c r="EI624" s="40">
        <v>5.2800037715103797E-2</v>
      </c>
      <c r="EJ624" s="40">
        <v>-1.3664343505530399E-2</v>
      </c>
      <c r="EK624" s="40">
        <v>7.4101505824095304E-2</v>
      </c>
      <c r="EL624" s="40">
        <v>6.8242015233807699E-2</v>
      </c>
      <c r="EM624" s="40">
        <v>0.66690301342799096</v>
      </c>
      <c r="EN624" s="40">
        <v>0.91020980436021404</v>
      </c>
      <c r="EO624" s="40">
        <v>0.98023075313510599</v>
      </c>
      <c r="EP624" s="40">
        <v>0.98902778187421303</v>
      </c>
      <c r="EQ624" s="40">
        <v>0.87100909919888703</v>
      </c>
      <c r="ER624" s="40">
        <v>0.21117070801767299</v>
      </c>
      <c r="ES624" s="40">
        <v>1.0421708850316401E-2</v>
      </c>
      <c r="ET624" s="40">
        <v>0.105689783064378</v>
      </c>
      <c r="EU624" s="40">
        <v>6.0115397043998299E-2</v>
      </c>
      <c r="EV624" s="40">
        <v>1.90560027178765E-2</v>
      </c>
      <c r="EW624" s="40">
        <v>68.328809282362101</v>
      </c>
      <c r="EX624" s="40">
        <v>66.797066245312806</v>
      </c>
      <c r="EY624" s="40">
        <v>65.174739994811702</v>
      </c>
      <c r="EZ624" s="40">
        <v>63.562719618894903</v>
      </c>
      <c r="FA624" s="40">
        <v>62.960934367851301</v>
      </c>
      <c r="FB624" s="40">
        <v>61.872839185906699</v>
      </c>
      <c r="FC624" s="40">
        <v>60.858394453222701</v>
      </c>
      <c r="FD624" s="40">
        <v>61.148432893898999</v>
      </c>
      <c r="FE624" s="40">
        <v>66.837122373417003</v>
      </c>
      <c r="FF624" s="40">
        <v>73.686460863618095</v>
      </c>
      <c r="FG624" s="40">
        <v>79.703947833879695</v>
      </c>
      <c r="FH624" s="40">
        <v>84.620628257434603</v>
      </c>
      <c r="FI624" s="40">
        <v>87.711317595453195</v>
      </c>
      <c r="FJ624" s="40">
        <v>91.061611206754193</v>
      </c>
      <c r="FK624" s="40">
        <v>92.894394264556794</v>
      </c>
      <c r="FL624" s="40">
        <v>94.815767752281701</v>
      </c>
      <c r="FM624" s="40">
        <v>95.356790793104295</v>
      </c>
      <c r="FN624" s="40">
        <v>94.850942150319597</v>
      </c>
      <c r="FO624" s="40">
        <v>92.391729358771798</v>
      </c>
      <c r="FP624" s="40">
        <v>86.382791311935506</v>
      </c>
      <c r="FQ624" s="40">
        <v>79.729288022073902</v>
      </c>
      <c r="FR624" s="40">
        <v>75.706659906138697</v>
      </c>
      <c r="FS624" s="40">
        <v>73.674622078626498</v>
      </c>
      <c r="FT624" s="40">
        <v>71.362332853807501</v>
      </c>
      <c r="FU624" s="40">
        <v>2.1011267802586799E-2</v>
      </c>
      <c r="FV624" s="40">
        <v>0</v>
      </c>
      <c r="FW624" s="40">
        <v>0</v>
      </c>
      <c r="FX624" s="41">
        <v>1</v>
      </c>
      <c r="FY624" s="22"/>
    </row>
    <row r="625" spans="1:182" x14ac:dyDescent="0.2">
      <c r="A625" t="s">
        <v>42</v>
      </c>
      <c r="B625" t="s">
        <v>58</v>
      </c>
      <c r="C625" t="s">
        <v>3</v>
      </c>
      <c r="D625" t="s">
        <v>40</v>
      </c>
      <c r="E625" t="s">
        <v>1</v>
      </c>
      <c r="F625" t="s">
        <v>78</v>
      </c>
      <c r="G625" s="35">
        <v>43721</v>
      </c>
      <c r="H625" s="40">
        <v>1659</v>
      </c>
      <c r="I625" s="40">
        <v>1.13872907315664</v>
      </c>
      <c r="J625" s="40">
        <v>1.0128813711944999</v>
      </c>
      <c r="K625" s="40">
        <v>0.93886030343115701</v>
      </c>
      <c r="L625" s="40">
        <v>0.90254855263801403</v>
      </c>
      <c r="M625" s="40">
        <v>0.90396713776910298</v>
      </c>
      <c r="N625" s="40">
        <v>0.96796013706538098</v>
      </c>
      <c r="O625" s="40">
        <v>1.09497736750589</v>
      </c>
      <c r="P625" s="40">
        <v>1.1977345123373699</v>
      </c>
      <c r="Q625" s="40">
        <v>1.1528299126922099</v>
      </c>
      <c r="R625" s="40">
        <v>1.18532226206295</v>
      </c>
      <c r="S625" s="40">
        <v>1.2573424635611801</v>
      </c>
      <c r="T625" s="40">
        <v>1.3375191503942501</v>
      </c>
      <c r="U625" s="40">
        <v>1.52792584513134</v>
      </c>
      <c r="V625" s="40">
        <v>1.8523340496090099</v>
      </c>
      <c r="W625" s="40">
        <v>2.14209584600431</v>
      </c>
      <c r="X625" s="40">
        <v>2.5052956674321201</v>
      </c>
      <c r="Y625" s="40">
        <v>2.8337607637995998</v>
      </c>
      <c r="Z625" s="40">
        <v>3.0360396581335798</v>
      </c>
      <c r="AA625" s="40">
        <v>2.9759870470957601</v>
      </c>
      <c r="AB625" s="40">
        <v>2.6831979464665499</v>
      </c>
      <c r="AC625" s="40">
        <v>2.4666164700460702</v>
      </c>
      <c r="AD625" s="40">
        <v>2.2259525705629599</v>
      </c>
      <c r="AE625" s="40">
        <v>1.8358297688210801</v>
      </c>
      <c r="AF625" s="40">
        <v>1.4473477277439699</v>
      </c>
      <c r="AG625" s="40">
        <v>-4.3373563280019602E-2</v>
      </c>
      <c r="AH625" s="40">
        <v>-4.6387864891795902E-2</v>
      </c>
      <c r="AI625" s="40">
        <v>-6.1444714541372597E-2</v>
      </c>
      <c r="AJ625" s="40">
        <v>-3.5087688750140199E-2</v>
      </c>
      <c r="AK625" s="40">
        <v>-3.2583122951367699E-2</v>
      </c>
      <c r="AL625" s="40">
        <v>-3.5702173981225001E-2</v>
      </c>
      <c r="AM625" s="40">
        <v>-3.3433450693957402E-2</v>
      </c>
      <c r="AN625" s="40">
        <v>-4.7839844546953697E-2</v>
      </c>
      <c r="AO625" s="40">
        <v>-4.8563083061730898E-2</v>
      </c>
      <c r="AP625" s="40">
        <v>-4.3929896845013097E-2</v>
      </c>
      <c r="AQ625" s="40">
        <v>-2.65117794277458E-2</v>
      </c>
      <c r="AR625" s="40">
        <v>-3.4233381605085298E-3</v>
      </c>
      <c r="AS625" s="40">
        <v>-3.3105698407090198E-2</v>
      </c>
      <c r="AT625" s="40">
        <v>-5.8921557131716103E-2</v>
      </c>
      <c r="AU625" s="40">
        <v>0.24936142753080001</v>
      </c>
      <c r="AV625" s="40">
        <v>0.38688402398292199</v>
      </c>
      <c r="AW625" s="40">
        <v>0.51724338618266397</v>
      </c>
      <c r="AX625" s="40">
        <v>0.488624326269474</v>
      </c>
      <c r="AY625" s="40">
        <v>0.16850579410545599</v>
      </c>
      <c r="AZ625" s="40">
        <v>-0.49642518688281301</v>
      </c>
      <c r="BA625" s="40">
        <v>-0.342877111427487</v>
      </c>
      <c r="BB625" s="40">
        <v>-0.24991394752130899</v>
      </c>
      <c r="BC625" s="40">
        <v>-0.16242640813944401</v>
      </c>
      <c r="BD625" s="40">
        <v>-7.8661579051358496E-2</v>
      </c>
      <c r="BE625" s="40">
        <v>-2.7426566538366701E-2</v>
      </c>
      <c r="BF625" s="40">
        <v>-3.3289674080764803E-2</v>
      </c>
      <c r="BG625" s="40">
        <v>-4.7227850226767398E-2</v>
      </c>
      <c r="BH625" s="40">
        <v>-2.2983787086908101E-2</v>
      </c>
      <c r="BI625" s="40">
        <v>-2.2432170359444101E-2</v>
      </c>
      <c r="BJ625" s="40">
        <v>-2.7291890040765099E-2</v>
      </c>
      <c r="BK625" s="40">
        <v>-1.8526092708208201E-2</v>
      </c>
      <c r="BL625" s="40">
        <v>-3.3225762988118197E-2</v>
      </c>
      <c r="BM625" s="40">
        <v>-3.2477849377457797E-2</v>
      </c>
      <c r="BN625" s="40">
        <v>-2.2830883664540801E-2</v>
      </c>
      <c r="BO625" s="40">
        <v>-6.6099632447296002E-3</v>
      </c>
      <c r="BP625" s="40">
        <v>7.3359129316473504E-3</v>
      </c>
      <c r="BQ625" s="40">
        <v>-2.2296066351633999E-2</v>
      </c>
      <c r="BR625" s="40">
        <v>-2.9201306830914899E-2</v>
      </c>
      <c r="BS625" s="40">
        <v>0.28666723917921799</v>
      </c>
      <c r="BT625" s="40">
        <v>0.42579392329284099</v>
      </c>
      <c r="BU625" s="40">
        <v>0.56307910005935502</v>
      </c>
      <c r="BV625" s="40">
        <v>0.54445530111978602</v>
      </c>
      <c r="BW625" s="40">
        <v>0.223881279875216</v>
      </c>
      <c r="BX625" s="40">
        <v>-0.45279935074010602</v>
      </c>
      <c r="BY625" s="40">
        <v>-0.30512579726326899</v>
      </c>
      <c r="BZ625" s="40">
        <v>-0.204137895321086</v>
      </c>
      <c r="CA625" s="40">
        <v>-0.119539839800679</v>
      </c>
      <c r="CB625" s="40">
        <v>-5.0224189606851502E-2</v>
      </c>
      <c r="CC625" s="40">
        <v>-1.63817251739562E-2</v>
      </c>
      <c r="CD625" s="40">
        <v>-2.4217907025670799E-2</v>
      </c>
      <c r="CE625" s="40">
        <v>-3.7381293310879603E-2</v>
      </c>
      <c r="CF625" s="40">
        <v>-1.4600661666706399E-2</v>
      </c>
      <c r="CG625" s="40">
        <v>-1.54016515168204E-2</v>
      </c>
      <c r="CH625" s="40">
        <v>-2.14669530035984E-2</v>
      </c>
      <c r="CI625" s="40">
        <v>-8.2013019791161296E-3</v>
      </c>
      <c r="CJ625" s="40">
        <v>-2.31040946189075E-2</v>
      </c>
      <c r="CK625" s="40">
        <v>-2.13372655276956E-2</v>
      </c>
      <c r="CL625" s="40">
        <v>-8.2177714090371605E-3</v>
      </c>
      <c r="CM625" s="40">
        <v>7.17397401732123E-3</v>
      </c>
      <c r="CN625" s="40">
        <v>1.4787737462490401E-2</v>
      </c>
      <c r="CO625" s="40">
        <v>-1.4809348119083099E-2</v>
      </c>
      <c r="CP625" s="40">
        <v>-8.6171520084878297E-3</v>
      </c>
      <c r="CQ625" s="40">
        <v>0.31250513068333702</v>
      </c>
      <c r="CR625" s="40">
        <v>0.452742801024831</v>
      </c>
      <c r="CS625" s="40">
        <v>0.59482477586239002</v>
      </c>
      <c r="CT625" s="40">
        <v>0.58312366422488504</v>
      </c>
      <c r="CU625" s="40">
        <v>0.26223417263067</v>
      </c>
      <c r="CV625" s="40">
        <v>-0.42258422952374403</v>
      </c>
      <c r="CW625" s="40">
        <v>-0.27897935207382801</v>
      </c>
      <c r="CX625" s="40">
        <v>-0.17243354101342601</v>
      </c>
      <c r="CY625" s="40">
        <v>-8.9836733213317102E-2</v>
      </c>
      <c r="CZ625" s="40">
        <v>-3.0528540305553201E-2</v>
      </c>
      <c r="DA625" s="40">
        <v>-5.3368838095456802E-3</v>
      </c>
      <c r="DB625" s="40">
        <v>-1.5146139970576801E-2</v>
      </c>
      <c r="DC625" s="40">
        <v>-2.75347363949917E-2</v>
      </c>
      <c r="DD625" s="40">
        <v>-6.21753624650467E-3</v>
      </c>
      <c r="DE625" s="40">
        <v>-8.3711326741967608E-3</v>
      </c>
      <c r="DF625" s="40">
        <v>-1.5642015966431801E-2</v>
      </c>
      <c r="DG625" s="40">
        <v>2.1234887499759101E-3</v>
      </c>
      <c r="DH625" s="40">
        <v>-1.2982426249696701E-2</v>
      </c>
      <c r="DI625" s="40">
        <v>-1.0196681677933399E-2</v>
      </c>
      <c r="DJ625" s="40">
        <v>6.3953408464664302E-3</v>
      </c>
      <c r="DK625" s="40">
        <v>2.0957911279372101E-2</v>
      </c>
      <c r="DL625" s="40">
        <v>2.22395619933334E-2</v>
      </c>
      <c r="DM625" s="40">
        <v>-7.3226298865322701E-3</v>
      </c>
      <c r="DN625" s="40">
        <v>1.19670028139392E-2</v>
      </c>
      <c r="DO625" s="40">
        <v>0.33834302218745499</v>
      </c>
      <c r="DP625" s="40">
        <v>0.479691678756821</v>
      </c>
      <c r="DQ625" s="40">
        <v>0.62657045166542502</v>
      </c>
      <c r="DR625" s="40">
        <v>0.62179202732998495</v>
      </c>
      <c r="DS625" s="40">
        <v>0.30058706538612301</v>
      </c>
      <c r="DT625" s="40">
        <v>-0.39236910830738198</v>
      </c>
      <c r="DU625" s="40">
        <v>-0.25283290688438698</v>
      </c>
      <c r="DV625" s="40">
        <v>-0.14072918670576701</v>
      </c>
      <c r="DW625" s="40">
        <v>-6.0133626625955602E-2</v>
      </c>
      <c r="DX625" s="40">
        <v>-1.08328910042548E-2</v>
      </c>
      <c r="DY625" s="40">
        <v>1.06101129321072E-2</v>
      </c>
      <c r="DZ625" s="40">
        <v>-2.0479491595456799E-3</v>
      </c>
      <c r="EA625" s="40">
        <v>-1.3317872080386499E-2</v>
      </c>
      <c r="EB625" s="40">
        <v>5.8863654167274904E-3</v>
      </c>
      <c r="EC625" s="40">
        <v>1.7798199177268799E-3</v>
      </c>
      <c r="ED625" s="40">
        <v>-7.2317320259718404E-3</v>
      </c>
      <c r="EE625" s="40">
        <v>1.7030846735725101E-2</v>
      </c>
      <c r="EF625" s="40">
        <v>1.6316553091387199E-3</v>
      </c>
      <c r="EG625" s="40">
        <v>5.8885520063396901E-3</v>
      </c>
      <c r="EH625" s="40">
        <v>2.74943540269387E-2</v>
      </c>
      <c r="EI625" s="40">
        <v>4.08597274623883E-2</v>
      </c>
      <c r="EJ625" s="40">
        <v>3.2998813085489201E-2</v>
      </c>
      <c r="EK625" s="40">
        <v>3.4870021689240001E-3</v>
      </c>
      <c r="EL625" s="40">
        <v>4.1687253114740398E-2</v>
      </c>
      <c r="EM625" s="40">
        <v>0.375648833835873</v>
      </c>
      <c r="EN625" s="40">
        <v>0.51860157806674001</v>
      </c>
      <c r="EO625" s="40">
        <v>0.67240616554211696</v>
      </c>
      <c r="EP625" s="40">
        <v>0.67762300218029603</v>
      </c>
      <c r="EQ625" s="40">
        <v>0.35596255115588399</v>
      </c>
      <c r="ER625" s="40">
        <v>-0.34874327216467499</v>
      </c>
      <c r="ES625" s="40">
        <v>-0.215081592720168</v>
      </c>
      <c r="ET625" s="40">
        <v>-9.4953134505543699E-2</v>
      </c>
      <c r="EU625" s="40">
        <v>-1.7247058287189702E-2</v>
      </c>
      <c r="EV625" s="40">
        <v>1.7604498440252199E-2</v>
      </c>
      <c r="EW625" s="40">
        <v>68.721044208841803</v>
      </c>
      <c r="EX625" s="40">
        <v>67.139227845569096</v>
      </c>
      <c r="EY625" s="40">
        <v>65.398446355937807</v>
      </c>
      <c r="EZ625" s="40">
        <v>63.830799493232</v>
      </c>
      <c r="FA625" s="40">
        <v>63.239014469560601</v>
      </c>
      <c r="FB625" s="40">
        <v>62.163799426552004</v>
      </c>
      <c r="FC625" s="40">
        <v>61.188471027538803</v>
      </c>
      <c r="FD625" s="40">
        <v>61.415216376608697</v>
      </c>
      <c r="FE625" s="40">
        <v>66.832999933319996</v>
      </c>
      <c r="FF625" s="40">
        <v>73.679635927185402</v>
      </c>
      <c r="FG625" s="40">
        <v>79.766853370674099</v>
      </c>
      <c r="FH625" s="40">
        <v>84.669133826765304</v>
      </c>
      <c r="FI625" s="40">
        <v>87.697506167900201</v>
      </c>
      <c r="FJ625" s="40">
        <v>91.061145562445802</v>
      </c>
      <c r="FK625" s="40">
        <v>92.947722877908902</v>
      </c>
      <c r="FL625" s="40">
        <v>94.847936253917496</v>
      </c>
      <c r="FM625" s="40">
        <v>95.424451556978099</v>
      </c>
      <c r="FN625" s="40">
        <v>94.988831099553195</v>
      </c>
      <c r="FO625" s="40">
        <v>92.870807494832306</v>
      </c>
      <c r="FP625" s="40">
        <v>87.1453290658132</v>
      </c>
      <c r="FQ625" s="40">
        <v>80.402480496099201</v>
      </c>
      <c r="FR625" s="40">
        <v>76.1227578849103</v>
      </c>
      <c r="FS625" s="40">
        <v>74.023204640928199</v>
      </c>
      <c r="FT625" s="40">
        <v>71.569980662799196</v>
      </c>
      <c r="FU625" s="40">
        <v>3.7139616365287703E-2</v>
      </c>
      <c r="FV625" s="40">
        <v>0</v>
      </c>
      <c r="FW625" s="40">
        <v>0</v>
      </c>
      <c r="FX625" s="41">
        <v>1</v>
      </c>
      <c r="FY625" s="22"/>
    </row>
    <row r="626" spans="1:182" x14ac:dyDescent="0.2">
      <c r="A626" t="s">
        <v>42</v>
      </c>
      <c r="B626" t="s">
        <v>58</v>
      </c>
      <c r="C626" t="s">
        <v>3</v>
      </c>
      <c r="D626" t="s">
        <v>40</v>
      </c>
      <c r="E626" t="s">
        <v>77</v>
      </c>
      <c r="F626" t="s">
        <v>1</v>
      </c>
      <c r="G626" s="35">
        <v>43721</v>
      </c>
      <c r="H626" s="40">
        <v>5490</v>
      </c>
      <c r="I626" s="40">
        <v>4.2925417270364896</v>
      </c>
      <c r="J626" s="40">
        <v>3.8085244217105498</v>
      </c>
      <c r="K626" s="40">
        <v>3.49987757418904</v>
      </c>
      <c r="L626" s="40">
        <v>3.3482206214224202</v>
      </c>
      <c r="M626" s="40">
        <v>3.3567650553953001</v>
      </c>
      <c r="N626" s="40">
        <v>3.6181133194635402</v>
      </c>
      <c r="O626" s="40">
        <v>4.0719383954308102</v>
      </c>
      <c r="P626" s="40">
        <v>4.3613298476032103</v>
      </c>
      <c r="Q626" s="40">
        <v>4.12770344232292</v>
      </c>
      <c r="R626" s="40">
        <v>4.1491980766735503</v>
      </c>
      <c r="S626" s="40">
        <v>4.4169515821899497</v>
      </c>
      <c r="T626" s="40">
        <v>4.7218963919238899</v>
      </c>
      <c r="U626" s="40">
        <v>5.3796450847440003</v>
      </c>
      <c r="V626" s="40">
        <v>6.4149320807161399</v>
      </c>
      <c r="W626" s="40">
        <v>7.3474289715515404</v>
      </c>
      <c r="X626" s="40">
        <v>8.4975799877001403</v>
      </c>
      <c r="Y626" s="40">
        <v>9.4383256305103505</v>
      </c>
      <c r="Z626" s="40">
        <v>10.1414498942538</v>
      </c>
      <c r="AA626" s="40">
        <v>10.0355072834582</v>
      </c>
      <c r="AB626" s="40">
        <v>9.1512065775156302</v>
      </c>
      <c r="AC626" s="40">
        <v>8.6811497889372795</v>
      </c>
      <c r="AD626" s="40">
        <v>7.9857672609425698</v>
      </c>
      <c r="AE626" s="40">
        <v>6.68039219368357</v>
      </c>
      <c r="AF626" s="40">
        <v>5.3678802551200597</v>
      </c>
      <c r="AG626" s="40">
        <v>-7.5067712299336106E-2</v>
      </c>
      <c r="AH626" s="40">
        <v>-9.4294879348105598E-2</v>
      </c>
      <c r="AI626" s="40">
        <v>-9.7304508568837295E-2</v>
      </c>
      <c r="AJ626" s="40">
        <v>-6.5493789946253406E-2</v>
      </c>
      <c r="AK626" s="40">
        <v>-3.0841172849434498E-2</v>
      </c>
      <c r="AL626" s="40">
        <v>-4.2590360008590003E-3</v>
      </c>
      <c r="AM626" s="40">
        <v>-4.2507411477733799E-2</v>
      </c>
      <c r="AN626" s="40">
        <v>-0.10024807672168</v>
      </c>
      <c r="AO626" s="40">
        <v>-0.104067032941907</v>
      </c>
      <c r="AP626" s="40">
        <v>-8.86298256841766E-2</v>
      </c>
      <c r="AQ626" s="40">
        <v>-6.0851049209429797E-2</v>
      </c>
      <c r="AR626" s="40">
        <v>-8.1913473335078701E-2</v>
      </c>
      <c r="AS626" s="40">
        <v>2.3699728400598998E-3</v>
      </c>
      <c r="AT626" s="40">
        <v>-6.7751441081572106E-2</v>
      </c>
      <c r="AU626" s="40">
        <v>0.54551187425558201</v>
      </c>
      <c r="AV626" s="40">
        <v>0.87756793902833097</v>
      </c>
      <c r="AW626" s="40">
        <v>1.06761820577795</v>
      </c>
      <c r="AX626" s="40">
        <v>1.04315306312489</v>
      </c>
      <c r="AY626" s="40">
        <v>0.75109517667178705</v>
      </c>
      <c r="AZ626" s="40">
        <v>-0.35680072072743602</v>
      </c>
      <c r="BA626" s="40">
        <v>-0.43783799296213199</v>
      </c>
      <c r="BB626" s="40">
        <v>-0.32602929979105599</v>
      </c>
      <c r="BC626" s="40">
        <v>-0.32018094106230599</v>
      </c>
      <c r="BD626" s="40">
        <v>-0.25659282085306301</v>
      </c>
      <c r="BE626" s="40">
        <v>-3.15169673110915E-2</v>
      </c>
      <c r="BF626" s="40">
        <v>-5.2742574518884901E-2</v>
      </c>
      <c r="BG626" s="40">
        <v>-4.9824783020368003E-2</v>
      </c>
      <c r="BH626" s="40">
        <v>-2.1476700321670799E-2</v>
      </c>
      <c r="BI626" s="40">
        <v>1.4815790404031399E-2</v>
      </c>
      <c r="BJ626" s="40">
        <v>2.2361248784406301E-2</v>
      </c>
      <c r="BK626" s="40">
        <v>-4.88846632235898E-3</v>
      </c>
      <c r="BL626" s="40">
        <v>-7.3910063857513197E-2</v>
      </c>
      <c r="BM626" s="40">
        <v>-6.4110154592548804E-2</v>
      </c>
      <c r="BN626" s="40">
        <v>-5.4614238944903498E-2</v>
      </c>
      <c r="BO626" s="40">
        <v>-2.6231061262298998E-2</v>
      </c>
      <c r="BP626" s="40">
        <v>-5.8187074025595503E-2</v>
      </c>
      <c r="BQ626" s="40">
        <v>2.5986013690337501E-2</v>
      </c>
      <c r="BR626" s="40">
        <v>-1.0929596540330299E-2</v>
      </c>
      <c r="BS626" s="40">
        <v>0.62789534870736696</v>
      </c>
      <c r="BT626" s="40">
        <v>0.98122117372280004</v>
      </c>
      <c r="BU626" s="40">
        <v>1.1795800820222899</v>
      </c>
      <c r="BV626" s="40">
        <v>1.16137213981932</v>
      </c>
      <c r="BW626" s="40">
        <v>0.87133125294884095</v>
      </c>
      <c r="BX626" s="40">
        <v>-0.26202973738725499</v>
      </c>
      <c r="BY626" s="40">
        <v>-0.33861452040634399</v>
      </c>
      <c r="BZ626" s="40">
        <v>-0.21920541387960499</v>
      </c>
      <c r="CA626" s="40">
        <v>-0.21457079946909699</v>
      </c>
      <c r="CB626" s="40">
        <v>-0.176797863966008</v>
      </c>
      <c r="CC626" s="40">
        <v>-1.3538539995625E-3</v>
      </c>
      <c r="CD626" s="40">
        <v>-2.3963574773707599E-2</v>
      </c>
      <c r="CE626" s="40">
        <v>-1.6940469741563199E-2</v>
      </c>
      <c r="CF626" s="40">
        <v>9.00940186437405E-3</v>
      </c>
      <c r="CG626" s="40">
        <v>4.6437664069942999E-2</v>
      </c>
      <c r="CH626" s="40">
        <v>4.0798376934105297E-2</v>
      </c>
      <c r="CI626" s="40">
        <v>2.11663004947884E-2</v>
      </c>
      <c r="CJ626" s="40">
        <v>-5.5668436380490703E-2</v>
      </c>
      <c r="CK626" s="40">
        <v>-3.6436142367224401E-2</v>
      </c>
      <c r="CL626" s="40">
        <v>-3.1055147189945401E-2</v>
      </c>
      <c r="CM626" s="40">
        <v>-2.2533630719479402E-3</v>
      </c>
      <c r="CN626" s="40">
        <v>-4.17542421408666E-2</v>
      </c>
      <c r="CO626" s="40">
        <v>4.2342411642402301E-2</v>
      </c>
      <c r="CP626" s="40">
        <v>2.8425039894251599E-2</v>
      </c>
      <c r="CQ626" s="40">
        <v>0.68495389215036395</v>
      </c>
      <c r="CR626" s="40">
        <v>1.0530110883164501</v>
      </c>
      <c r="CS626" s="40">
        <v>1.2571245364430099</v>
      </c>
      <c r="CT626" s="40">
        <v>1.24325031221065</v>
      </c>
      <c r="CU626" s="40">
        <v>0.95460639310677298</v>
      </c>
      <c r="CV626" s="40">
        <v>-0.19639164302385201</v>
      </c>
      <c r="CW626" s="40">
        <v>-0.26989264557569498</v>
      </c>
      <c r="CX626" s="40">
        <v>-0.14521951591173601</v>
      </c>
      <c r="CY626" s="40">
        <v>-0.14142553711865</v>
      </c>
      <c r="CZ626" s="40">
        <v>-0.12153211990302</v>
      </c>
      <c r="DA626" s="40">
        <v>2.8809259311966401E-2</v>
      </c>
      <c r="DB626" s="40">
        <v>4.8154249714697601E-3</v>
      </c>
      <c r="DC626" s="40">
        <v>1.5943843537241601E-2</v>
      </c>
      <c r="DD626" s="40">
        <v>3.9495504050418899E-2</v>
      </c>
      <c r="DE626" s="40">
        <v>7.8059537735854695E-2</v>
      </c>
      <c r="DF626" s="40">
        <v>5.9235505083804402E-2</v>
      </c>
      <c r="DG626" s="40">
        <v>4.7221067311935899E-2</v>
      </c>
      <c r="DH626" s="40">
        <v>-3.7426808903468202E-2</v>
      </c>
      <c r="DI626" s="40">
        <v>-8.7621301419000003E-3</v>
      </c>
      <c r="DJ626" s="40">
        <v>-7.4960554349872803E-3</v>
      </c>
      <c r="DK626" s="40">
        <v>2.1724335118403101E-2</v>
      </c>
      <c r="DL626" s="40">
        <v>-2.53214102561377E-2</v>
      </c>
      <c r="DM626" s="40">
        <v>5.8698809594467098E-2</v>
      </c>
      <c r="DN626" s="40">
        <v>6.7779676328833499E-2</v>
      </c>
      <c r="DO626" s="40">
        <v>0.74201243559336205</v>
      </c>
      <c r="DP626" s="40">
        <v>1.1248010029100901</v>
      </c>
      <c r="DQ626" s="40">
        <v>1.3346689908637299</v>
      </c>
      <c r="DR626" s="40">
        <v>1.32512848460198</v>
      </c>
      <c r="DS626" s="40">
        <v>1.0378815332647</v>
      </c>
      <c r="DT626" s="40">
        <v>-0.130753548660449</v>
      </c>
      <c r="DU626" s="40">
        <v>-0.201170770745047</v>
      </c>
      <c r="DV626" s="40">
        <v>-7.1233617943867497E-2</v>
      </c>
      <c r="DW626" s="40">
        <v>-6.8280274768202198E-2</v>
      </c>
      <c r="DX626" s="40">
        <v>-6.6266375840032504E-2</v>
      </c>
      <c r="DY626" s="40">
        <v>7.2360004300211E-2</v>
      </c>
      <c r="DZ626" s="40">
        <v>4.6367729800690399E-2</v>
      </c>
      <c r="EA626" s="40">
        <v>6.3423569085710896E-2</v>
      </c>
      <c r="EB626" s="40">
        <v>8.3512593675001495E-2</v>
      </c>
      <c r="EC626" s="40">
        <v>0.12371650098932099</v>
      </c>
      <c r="ED626" s="40">
        <v>8.5855789869069707E-2</v>
      </c>
      <c r="EE626" s="40">
        <v>8.4840012467310696E-2</v>
      </c>
      <c r="EF626" s="40">
        <v>-1.10887960393016E-2</v>
      </c>
      <c r="EG626" s="40">
        <v>3.1194748207458101E-2</v>
      </c>
      <c r="EH626" s="40">
        <v>2.65195313042858E-2</v>
      </c>
      <c r="EI626" s="40">
        <v>5.6344323065533899E-2</v>
      </c>
      <c r="EJ626" s="40">
        <v>-1.5950109466545399E-3</v>
      </c>
      <c r="EK626" s="40">
        <v>8.2314850444744805E-2</v>
      </c>
      <c r="EL626" s="40">
        <v>0.12460152087007501</v>
      </c>
      <c r="EM626" s="40">
        <v>0.82439591004514701</v>
      </c>
      <c r="EN626" s="40">
        <v>1.22845423760456</v>
      </c>
      <c r="EO626" s="40">
        <v>1.4466308671080601</v>
      </c>
      <c r="EP626" s="40">
        <v>1.4433475612964</v>
      </c>
      <c r="EQ626" s="40">
        <v>1.15811760954176</v>
      </c>
      <c r="ER626" s="40">
        <v>-3.5982565320268702E-2</v>
      </c>
      <c r="ES626" s="40">
        <v>-0.101947298189259</v>
      </c>
      <c r="ET626" s="40">
        <v>3.5590267967583598E-2</v>
      </c>
      <c r="EU626" s="40">
        <v>3.7329866825006698E-2</v>
      </c>
      <c r="EV626" s="40">
        <v>1.35285810470217E-2</v>
      </c>
      <c r="EW626" s="40">
        <v>68.126194862093001</v>
      </c>
      <c r="EX626" s="40">
        <v>66.600878721497594</v>
      </c>
      <c r="EY626" s="40">
        <v>65.000049785920496</v>
      </c>
      <c r="EZ626" s="40">
        <v>63.469331872946299</v>
      </c>
      <c r="FA626" s="40">
        <v>63.011214278601997</v>
      </c>
      <c r="FB626" s="40">
        <v>61.873630887185101</v>
      </c>
      <c r="FC626" s="40">
        <v>60.845364930797601</v>
      </c>
      <c r="FD626" s="40">
        <v>61.169682863686099</v>
      </c>
      <c r="FE626" s="40">
        <v>66.897304092402706</v>
      </c>
      <c r="FF626" s="40">
        <v>73.834548939559895</v>
      </c>
      <c r="FG626" s="40">
        <v>79.959499153639399</v>
      </c>
      <c r="FH626" s="40">
        <v>84.857413123568605</v>
      </c>
      <c r="FI626" s="40">
        <v>87.838370008961505</v>
      </c>
      <c r="FJ626" s="40">
        <v>91.100393308772297</v>
      </c>
      <c r="FK626" s="40">
        <v>92.8311634969631</v>
      </c>
      <c r="FL626" s="40">
        <v>94.765433635367899</v>
      </c>
      <c r="FM626" s="40">
        <v>95.234703275913603</v>
      </c>
      <c r="FN626" s="40">
        <v>94.760442596833599</v>
      </c>
      <c r="FO626" s="40">
        <v>92.400863785721398</v>
      </c>
      <c r="FP626" s="40">
        <v>86.325102061137102</v>
      </c>
      <c r="FQ626" s="40">
        <v>79.586577715822003</v>
      </c>
      <c r="FR626" s="40">
        <v>75.475828935576999</v>
      </c>
      <c r="FS626" s="40">
        <v>73.497722294135201</v>
      </c>
      <c r="FT626" s="40">
        <v>71.190393806631505</v>
      </c>
      <c r="FU626" s="40">
        <v>2.5811152497273601E-2</v>
      </c>
      <c r="FV626" s="40">
        <v>0</v>
      </c>
      <c r="FW626" s="40">
        <v>0</v>
      </c>
      <c r="FX626" s="41">
        <v>1</v>
      </c>
      <c r="FY626" s="22"/>
      <c r="FZ626" s="29"/>
    </row>
    <row r="627" spans="1:182" x14ac:dyDescent="0.2">
      <c r="A627" t="s">
        <v>42</v>
      </c>
      <c r="B627" t="s">
        <v>58</v>
      </c>
      <c r="C627" t="s">
        <v>3</v>
      </c>
      <c r="D627" t="s">
        <v>40</v>
      </c>
      <c r="E627" t="s">
        <v>77</v>
      </c>
      <c r="F627" t="s">
        <v>77</v>
      </c>
      <c r="G627" s="35">
        <v>43721</v>
      </c>
      <c r="H627" s="40">
        <v>4273</v>
      </c>
      <c r="I627" s="40">
        <v>3.4371652961781698</v>
      </c>
      <c r="J627" s="40">
        <v>3.0458578652380002</v>
      </c>
      <c r="K627" s="40">
        <v>2.7916237012679499</v>
      </c>
      <c r="L627" s="40">
        <v>2.6666821590294401</v>
      </c>
      <c r="M627" s="40">
        <v>2.66486553258301</v>
      </c>
      <c r="N627" s="40">
        <v>2.8667145993530498</v>
      </c>
      <c r="O627" s="40">
        <v>3.2250263417633098</v>
      </c>
      <c r="P627" s="40">
        <v>3.43235146051342</v>
      </c>
      <c r="Q627" s="40">
        <v>3.2366172167204499</v>
      </c>
      <c r="R627" s="40">
        <v>3.2401745985992099</v>
      </c>
      <c r="S627" s="40">
        <v>3.4689472065021598</v>
      </c>
      <c r="T627" s="40">
        <v>3.73167857069719</v>
      </c>
      <c r="U627" s="40">
        <v>4.26293372521401</v>
      </c>
      <c r="V627" s="40">
        <v>5.0707684107578599</v>
      </c>
      <c r="W627" s="40">
        <v>5.8076272790117001</v>
      </c>
      <c r="X627" s="40">
        <v>6.6860284764378202</v>
      </c>
      <c r="Y627" s="40">
        <v>7.3714606015523101</v>
      </c>
      <c r="Z627" s="40">
        <v>7.9048039354727697</v>
      </c>
      <c r="AA627" s="40">
        <v>7.8353073045572597</v>
      </c>
      <c r="AB627" s="40">
        <v>7.1542343724987703</v>
      </c>
      <c r="AC627" s="40">
        <v>6.8278553030160296</v>
      </c>
      <c r="AD627" s="40">
        <v>6.3048384091918201</v>
      </c>
      <c r="AE627" s="40">
        <v>5.2933788978657397</v>
      </c>
      <c r="AF627" s="40">
        <v>4.2789992227680296</v>
      </c>
      <c r="AG627" s="40">
        <v>-6.2005264108521002E-2</v>
      </c>
      <c r="AH627" s="40">
        <v>-6.9570708634571696E-2</v>
      </c>
      <c r="AI627" s="40">
        <v>-6.22243907907616E-2</v>
      </c>
      <c r="AJ627" s="40">
        <v>-4.5075072751501501E-2</v>
      </c>
      <c r="AK627" s="40">
        <v>-1.5113762614699801E-2</v>
      </c>
      <c r="AL627" s="40">
        <v>1.5721103246410101E-2</v>
      </c>
      <c r="AM627" s="40">
        <v>-2.9205237513822001E-2</v>
      </c>
      <c r="AN627" s="40">
        <v>-9.4726447954017495E-2</v>
      </c>
      <c r="AO627" s="40">
        <v>-7.7605795716131895E-2</v>
      </c>
      <c r="AP627" s="40">
        <v>-6.9110250004877596E-2</v>
      </c>
      <c r="AQ627" s="40">
        <v>-5.30371240215863E-2</v>
      </c>
      <c r="AR627" s="40">
        <v>-7.32302555120556E-2</v>
      </c>
      <c r="AS627" s="40">
        <v>1.7061166833015399E-2</v>
      </c>
      <c r="AT627" s="40">
        <v>-3.5517858685704499E-2</v>
      </c>
      <c r="AU627" s="40">
        <v>0.32269484135170401</v>
      </c>
      <c r="AV627" s="40">
        <v>0.55818966356442801</v>
      </c>
      <c r="AW627" s="40">
        <v>0.61125138709904003</v>
      </c>
      <c r="AX627" s="40">
        <v>0.61118270377450501</v>
      </c>
      <c r="AY627" s="40">
        <v>0.55437438559155305</v>
      </c>
      <c r="AZ627" s="40">
        <v>-7.6368056312033902E-2</v>
      </c>
      <c r="BA627" s="40">
        <v>-0.25899223289040701</v>
      </c>
      <c r="BB627" s="40">
        <v>-0.190596906091173</v>
      </c>
      <c r="BC627" s="40">
        <v>-0.24821558484533299</v>
      </c>
      <c r="BD627" s="40">
        <v>-0.20973988005377001</v>
      </c>
      <c r="BE627" s="40">
        <v>-2.6275828603803501E-2</v>
      </c>
      <c r="BF627" s="40">
        <v>-3.7535582638424603E-2</v>
      </c>
      <c r="BG627" s="40">
        <v>-2.1676275461527401E-2</v>
      </c>
      <c r="BH627" s="40">
        <v>-6.9464062985061196E-3</v>
      </c>
      <c r="BI627" s="40">
        <v>2.4113914939444901E-2</v>
      </c>
      <c r="BJ627" s="40">
        <v>4.1384094001928703E-2</v>
      </c>
      <c r="BK627" s="40">
        <v>5.1705695557271803E-3</v>
      </c>
      <c r="BL627" s="40">
        <v>-6.5687015140041494E-2</v>
      </c>
      <c r="BM627" s="40">
        <v>-4.5144704845778802E-2</v>
      </c>
      <c r="BN627" s="40">
        <v>-4.0988961890342998E-2</v>
      </c>
      <c r="BO627" s="40">
        <v>-2.2938377781712201E-2</v>
      </c>
      <c r="BP627" s="40">
        <v>-5.6365489023523001E-2</v>
      </c>
      <c r="BQ627" s="40">
        <v>3.3685164793295697E-2</v>
      </c>
      <c r="BR627" s="40">
        <v>1.0052508573285299E-2</v>
      </c>
      <c r="BS627" s="40">
        <v>0.39450036092888402</v>
      </c>
      <c r="BT627" s="40">
        <v>0.64088336884923502</v>
      </c>
      <c r="BU627" s="40">
        <v>0.70276058488652804</v>
      </c>
      <c r="BV627" s="40">
        <v>0.69944184079584704</v>
      </c>
      <c r="BW627" s="40">
        <v>0.64050216924894998</v>
      </c>
      <c r="BX627" s="40">
        <v>6.4677590851226398E-3</v>
      </c>
      <c r="BY627" s="40">
        <v>-0.17079804651268399</v>
      </c>
      <c r="BZ627" s="40">
        <v>-0.109041245267104</v>
      </c>
      <c r="CA627" s="40">
        <v>-0.169725591845902</v>
      </c>
      <c r="CB627" s="40">
        <v>-0.14740044077832801</v>
      </c>
      <c r="CC627" s="40">
        <v>-1.52973041474475E-3</v>
      </c>
      <c r="CD627" s="40">
        <v>-1.53481519611374E-2</v>
      </c>
      <c r="CE627" s="40">
        <v>6.4072256949917602E-3</v>
      </c>
      <c r="CF627" s="40">
        <v>1.9461391936624502E-2</v>
      </c>
      <c r="CG627" s="40">
        <v>5.1282884915347E-2</v>
      </c>
      <c r="CH627" s="40">
        <v>5.9158203222801298E-2</v>
      </c>
      <c r="CI627" s="40">
        <v>2.8979148814106102E-2</v>
      </c>
      <c r="CJ627" s="40">
        <v>-4.5574392435035603E-2</v>
      </c>
      <c r="CK627" s="40">
        <v>-2.2662252194220599E-2</v>
      </c>
      <c r="CL627" s="40">
        <v>-2.1512243407253599E-2</v>
      </c>
      <c r="CM627" s="40">
        <v>-2.092077824884E-3</v>
      </c>
      <c r="CN627" s="40">
        <v>-4.4685003128198099E-2</v>
      </c>
      <c r="CO627" s="40">
        <v>4.5198895139399099E-2</v>
      </c>
      <c r="CP627" s="40">
        <v>4.1614406117217603E-2</v>
      </c>
      <c r="CQ627" s="40">
        <v>0.44423264504903598</v>
      </c>
      <c r="CR627" s="40">
        <v>0.69815677722213598</v>
      </c>
      <c r="CS627" s="40">
        <v>0.76613957651241504</v>
      </c>
      <c r="CT627" s="40">
        <v>0.76056985023566503</v>
      </c>
      <c r="CU627" s="40">
        <v>0.70015400984157605</v>
      </c>
      <c r="CV627" s="40">
        <v>6.3839592488931396E-2</v>
      </c>
      <c r="CW627" s="40">
        <v>-0.10971502169078</v>
      </c>
      <c r="CX627" s="40">
        <v>-5.2556043020919298E-2</v>
      </c>
      <c r="CY627" s="40">
        <v>-0.11536366179620899</v>
      </c>
      <c r="CZ627" s="40">
        <v>-0.104224335038923</v>
      </c>
      <c r="DA627" s="40">
        <v>2.3216367774314E-2</v>
      </c>
      <c r="DB627" s="40">
        <v>6.83927871614978E-3</v>
      </c>
      <c r="DC627" s="40">
        <v>3.4490726851510903E-2</v>
      </c>
      <c r="DD627" s="40">
        <v>4.5869190171755198E-2</v>
      </c>
      <c r="DE627" s="40">
        <v>7.8451854891249104E-2</v>
      </c>
      <c r="DF627" s="40">
        <v>7.6932312443673906E-2</v>
      </c>
      <c r="DG627" s="40">
        <v>5.2787728072485003E-2</v>
      </c>
      <c r="DH627" s="40">
        <v>-2.5461769730029799E-2</v>
      </c>
      <c r="DI627" s="40">
        <v>-1.7979954266229099E-4</v>
      </c>
      <c r="DJ627" s="40">
        <v>-2.0355249241641501E-3</v>
      </c>
      <c r="DK627" s="40">
        <v>1.87542221319442E-2</v>
      </c>
      <c r="DL627" s="40">
        <v>-3.30045172328731E-2</v>
      </c>
      <c r="DM627" s="40">
        <v>5.6712625485502398E-2</v>
      </c>
      <c r="DN627" s="40">
        <v>7.31763036611498E-2</v>
      </c>
      <c r="DO627" s="40">
        <v>0.49396492916918899</v>
      </c>
      <c r="DP627" s="40">
        <v>0.75543018559503805</v>
      </c>
      <c r="DQ627" s="40">
        <v>0.82951856813830305</v>
      </c>
      <c r="DR627" s="40">
        <v>0.82169785967548203</v>
      </c>
      <c r="DS627" s="40">
        <v>0.75980585043420301</v>
      </c>
      <c r="DT627" s="40">
        <v>0.12121142589274</v>
      </c>
      <c r="DU627" s="40">
        <v>-4.8631996868875503E-2</v>
      </c>
      <c r="DV627" s="40">
        <v>3.9291592252652203E-3</v>
      </c>
      <c r="DW627" s="40">
        <v>-6.1001731746516498E-2</v>
      </c>
      <c r="DX627" s="40">
        <v>-6.10482292995181E-2</v>
      </c>
      <c r="DY627" s="40">
        <v>5.8945803279031497E-2</v>
      </c>
      <c r="DZ627" s="40">
        <v>3.8874404712296799E-2</v>
      </c>
      <c r="EA627" s="40">
        <v>7.5038842180745094E-2</v>
      </c>
      <c r="EB627" s="40">
        <v>8.3997856624750497E-2</v>
      </c>
      <c r="EC627" s="40">
        <v>0.117679532445394</v>
      </c>
      <c r="ED627" s="40">
        <v>0.102595303199192</v>
      </c>
      <c r="EE627" s="40">
        <v>8.7163535142034204E-2</v>
      </c>
      <c r="EF627" s="40">
        <v>3.5776630839462302E-3</v>
      </c>
      <c r="EG627" s="40">
        <v>3.2281291327690802E-2</v>
      </c>
      <c r="EH627" s="40">
        <v>2.6085763190370401E-2</v>
      </c>
      <c r="EI627" s="40">
        <v>4.8852968371818302E-2</v>
      </c>
      <c r="EJ627" s="40">
        <v>-1.61397507443405E-2</v>
      </c>
      <c r="EK627" s="40">
        <v>7.3336623445782706E-2</v>
      </c>
      <c r="EL627" s="40">
        <v>0.11874667092014</v>
      </c>
      <c r="EM627" s="40">
        <v>0.56577044874636895</v>
      </c>
      <c r="EN627" s="40">
        <v>0.83812389087984496</v>
      </c>
      <c r="EO627" s="40">
        <v>0.92102776592579005</v>
      </c>
      <c r="EP627" s="40">
        <v>0.90995699669682395</v>
      </c>
      <c r="EQ627" s="40">
        <v>0.84593363409159905</v>
      </c>
      <c r="ER627" s="40">
        <v>0.20404724128989701</v>
      </c>
      <c r="ES627" s="40">
        <v>3.9562189508847601E-2</v>
      </c>
      <c r="ET627" s="40">
        <v>8.5484820049333901E-2</v>
      </c>
      <c r="EU627" s="40">
        <v>1.74882612529146E-2</v>
      </c>
      <c r="EV627" s="40">
        <v>1.2912099759233499E-3</v>
      </c>
      <c r="EW627" s="40">
        <v>68.034982628489303</v>
      </c>
      <c r="EX627" s="40">
        <v>66.514466275308493</v>
      </c>
      <c r="EY627" s="40">
        <v>64.938720498382693</v>
      </c>
      <c r="EZ627" s="40">
        <v>63.405220438480903</v>
      </c>
      <c r="FA627" s="40">
        <v>62.952153468311998</v>
      </c>
      <c r="FB627" s="40">
        <v>61.8081945609201</v>
      </c>
      <c r="FC627" s="40">
        <v>60.770845812866902</v>
      </c>
      <c r="FD627" s="40">
        <v>61.113394033784601</v>
      </c>
      <c r="FE627" s="40">
        <v>66.889466275308493</v>
      </c>
      <c r="FF627" s="40">
        <v>73.828980472025904</v>
      </c>
      <c r="FG627" s="40">
        <v>79.949607643464702</v>
      </c>
      <c r="FH627" s="40">
        <v>84.853345513358093</v>
      </c>
      <c r="FI627" s="40">
        <v>87.843851084221896</v>
      </c>
      <c r="FJ627" s="40">
        <v>91.099946088414995</v>
      </c>
      <c r="FK627" s="40">
        <v>92.815817060021601</v>
      </c>
      <c r="FL627" s="40">
        <v>94.751572421229199</v>
      </c>
      <c r="FM627" s="40">
        <v>95.214343476698204</v>
      </c>
      <c r="FN627" s="40">
        <v>94.727461962381696</v>
      </c>
      <c r="FO627" s="40">
        <v>92.306831795854805</v>
      </c>
      <c r="FP627" s="40">
        <v>86.169132622499106</v>
      </c>
      <c r="FQ627" s="40">
        <v>79.435306097999302</v>
      </c>
      <c r="FR627" s="40">
        <v>75.367527255301297</v>
      </c>
      <c r="FS627" s="40">
        <v>73.4093686354379</v>
      </c>
      <c r="FT627" s="40">
        <v>71.127665628369499</v>
      </c>
      <c r="FU627" s="40">
        <v>2.5987976717813499E-2</v>
      </c>
      <c r="FV627" s="40">
        <v>0</v>
      </c>
      <c r="FW627" s="40">
        <v>0</v>
      </c>
      <c r="FX627" s="41">
        <v>1</v>
      </c>
      <c r="FY627" s="22"/>
      <c r="FZ627" s="29"/>
    </row>
    <row r="628" spans="1:182" x14ac:dyDescent="0.2">
      <c r="A628" t="s">
        <v>42</v>
      </c>
      <c r="B628" t="s">
        <v>58</v>
      </c>
      <c r="C628" t="s">
        <v>3</v>
      </c>
      <c r="D628" t="s">
        <v>40</v>
      </c>
      <c r="E628" t="s">
        <v>77</v>
      </c>
      <c r="F628" t="s">
        <v>78</v>
      </c>
      <c r="G628" s="35">
        <v>43721</v>
      </c>
      <c r="H628" s="40">
        <v>1217</v>
      </c>
      <c r="I628" s="40">
        <v>0.85962191115074504</v>
      </c>
      <c r="J628" s="40">
        <v>0.76699723361316896</v>
      </c>
      <c r="K628" s="40">
        <v>0.71244040125725205</v>
      </c>
      <c r="L628" s="40">
        <v>0.68476860174107301</v>
      </c>
      <c r="M628" s="40">
        <v>0.694163229010753</v>
      </c>
      <c r="N628" s="40">
        <v>0.75339131029965301</v>
      </c>
      <c r="O628" s="40">
        <v>0.84856855051189795</v>
      </c>
      <c r="P628" s="40">
        <v>0.92959418001895899</v>
      </c>
      <c r="Q628" s="40">
        <v>0.88768878876189705</v>
      </c>
      <c r="R628" s="40">
        <v>0.90675425981047098</v>
      </c>
      <c r="S628" s="40">
        <v>0.94776759813494604</v>
      </c>
      <c r="T628" s="40">
        <v>0.98994423218709304</v>
      </c>
      <c r="U628" s="40">
        <v>1.1164891416715299</v>
      </c>
      <c r="V628" s="40">
        <v>1.3449590837799299</v>
      </c>
      <c r="W628" s="40">
        <v>1.5419484006595401</v>
      </c>
      <c r="X628" s="40">
        <v>1.8138221973659301</v>
      </c>
      <c r="Y628" s="40">
        <v>2.0679956713411598</v>
      </c>
      <c r="Z628" s="40">
        <v>2.2375949215343098</v>
      </c>
      <c r="AA628" s="40">
        <v>2.2013557629492602</v>
      </c>
      <c r="AB628" s="40">
        <v>2.0018688771500401</v>
      </c>
      <c r="AC628" s="40">
        <v>1.85593981302555</v>
      </c>
      <c r="AD628" s="40">
        <v>1.6835492178293201</v>
      </c>
      <c r="AE628" s="40">
        <v>1.3916245089917201</v>
      </c>
      <c r="AF628" s="40">
        <v>1.0950722585653101</v>
      </c>
      <c r="AG628" s="40">
        <v>-2.3797548832138901E-2</v>
      </c>
      <c r="AH628" s="40">
        <v>-3.07593260479361E-2</v>
      </c>
      <c r="AI628" s="40">
        <v>-4.5266883639016903E-2</v>
      </c>
      <c r="AJ628" s="40">
        <v>-3.0958481389562E-2</v>
      </c>
      <c r="AK628" s="40">
        <v>-2.3465648417724E-2</v>
      </c>
      <c r="AL628" s="40">
        <v>-3.5912318633923301E-2</v>
      </c>
      <c r="AM628" s="40">
        <v>-3.13639775540294E-2</v>
      </c>
      <c r="AN628" s="40">
        <v>-3.5323867754187097E-2</v>
      </c>
      <c r="AO628" s="40">
        <v>-3.8216457263600102E-2</v>
      </c>
      <c r="AP628" s="40">
        <v>-3.37371310286846E-2</v>
      </c>
      <c r="AQ628" s="40">
        <v>-2.6868580414058599E-2</v>
      </c>
      <c r="AR628" s="40">
        <v>-1.19658176809255E-2</v>
      </c>
      <c r="AS628" s="40">
        <v>-2.0686265647977299E-2</v>
      </c>
      <c r="AT628" s="40">
        <v>-5.90331175653439E-2</v>
      </c>
      <c r="AU628" s="40">
        <v>0.18397787594287299</v>
      </c>
      <c r="AV628" s="40">
        <v>0.28636338577842502</v>
      </c>
      <c r="AW628" s="40">
        <v>0.42109070456481001</v>
      </c>
      <c r="AX628" s="40">
        <v>0.392238686667984</v>
      </c>
      <c r="AY628" s="40">
        <v>0.16759356088722499</v>
      </c>
      <c r="AZ628" s="40">
        <v>-0.32452328373938999</v>
      </c>
      <c r="BA628" s="40">
        <v>-0.213749026612198</v>
      </c>
      <c r="BB628" s="40">
        <v>-0.158479233642009</v>
      </c>
      <c r="BC628" s="40">
        <v>-8.6641214047457296E-2</v>
      </c>
      <c r="BD628" s="40">
        <v>-5.3424244751511099E-2</v>
      </c>
      <c r="BE628" s="40">
        <v>-1.00431490961914E-2</v>
      </c>
      <c r="BF628" s="40">
        <v>-1.73915057530756E-2</v>
      </c>
      <c r="BG628" s="40">
        <v>-3.3329571792914299E-2</v>
      </c>
      <c r="BH628" s="40">
        <v>-1.9836566581976901E-2</v>
      </c>
      <c r="BI628" s="40">
        <v>-1.39248259282507E-2</v>
      </c>
      <c r="BJ628" s="40">
        <v>-2.7712996797880099E-2</v>
      </c>
      <c r="BK628" s="40">
        <v>-1.9232377302464802E-2</v>
      </c>
      <c r="BL628" s="40">
        <v>-2.05105070215728E-2</v>
      </c>
      <c r="BM628" s="40">
        <v>-2.3423306178184802E-2</v>
      </c>
      <c r="BN628" s="40">
        <v>-2.0714019371469401E-2</v>
      </c>
      <c r="BO628" s="40">
        <v>-1.06099467272523E-2</v>
      </c>
      <c r="BP628" s="40">
        <v>-2.35377206616132E-3</v>
      </c>
      <c r="BQ628" s="40">
        <v>-1.09925947049782E-2</v>
      </c>
      <c r="BR628" s="40">
        <v>-3.3086987158099497E-2</v>
      </c>
      <c r="BS628" s="40">
        <v>0.21650190825313401</v>
      </c>
      <c r="BT628" s="40">
        <v>0.32326357780117898</v>
      </c>
      <c r="BU628" s="40">
        <v>0.45813646436698302</v>
      </c>
      <c r="BV628" s="40">
        <v>0.44119408884580602</v>
      </c>
      <c r="BW628" s="40">
        <v>0.21261083600408101</v>
      </c>
      <c r="BX628" s="40">
        <v>-0.29144069059470701</v>
      </c>
      <c r="BY628" s="40">
        <v>-0.18477788300008599</v>
      </c>
      <c r="BZ628" s="40">
        <v>-0.122651306569944</v>
      </c>
      <c r="CA628" s="40">
        <v>-5.1130643206973199E-2</v>
      </c>
      <c r="CB628" s="40">
        <v>-3.14712809403426E-2</v>
      </c>
      <c r="CC628" s="40">
        <v>-5.1689373868994898E-4</v>
      </c>
      <c r="CD628" s="40">
        <v>-8.1329941388455403E-3</v>
      </c>
      <c r="CE628" s="40">
        <v>-2.5061825972578899E-2</v>
      </c>
      <c r="CF628" s="40">
        <v>-1.21335622665992E-2</v>
      </c>
      <c r="CG628" s="40">
        <v>-7.31688133596314E-3</v>
      </c>
      <c r="CH628" s="40">
        <v>-2.2034171471584998E-2</v>
      </c>
      <c r="CI628" s="40">
        <v>-1.0830067924361499E-2</v>
      </c>
      <c r="CJ628" s="40">
        <v>-1.0250818503661E-2</v>
      </c>
      <c r="CK628" s="40">
        <v>-1.31776148003589E-2</v>
      </c>
      <c r="CL628" s="40">
        <v>-1.1694251909596901E-2</v>
      </c>
      <c r="CM628" s="40">
        <v>6.5073343604110602E-4</v>
      </c>
      <c r="CN628" s="40">
        <v>4.3035014457379001E-3</v>
      </c>
      <c r="CO628" s="40">
        <v>-4.2787877393963203E-3</v>
      </c>
      <c r="CP628" s="40">
        <v>-1.5116776276961501E-2</v>
      </c>
      <c r="CQ628" s="40">
        <v>0.23902795395423601</v>
      </c>
      <c r="CR628" s="40">
        <v>0.34882053838818899</v>
      </c>
      <c r="CS628" s="40">
        <v>0.48379424475457999</v>
      </c>
      <c r="CT628" s="40">
        <v>0.47510045126279099</v>
      </c>
      <c r="CU628" s="40">
        <v>0.24378966361523999</v>
      </c>
      <c r="CV628" s="40">
        <v>-0.26852778736121102</v>
      </c>
      <c r="CW628" s="40">
        <v>-0.164712557188264</v>
      </c>
      <c r="CX628" s="40">
        <v>-9.7836993421371699E-2</v>
      </c>
      <c r="CY628" s="40">
        <v>-2.6536130017641602E-2</v>
      </c>
      <c r="CZ628" s="40">
        <v>-1.6266725079382999E-2</v>
      </c>
      <c r="DA628" s="40">
        <v>9.0093616188115407E-3</v>
      </c>
      <c r="DB628" s="40">
        <v>1.1255174753845301E-3</v>
      </c>
      <c r="DC628" s="40">
        <v>-1.6794080152243599E-2</v>
      </c>
      <c r="DD628" s="40">
        <v>-4.4305579512215598E-3</v>
      </c>
      <c r="DE628" s="40">
        <v>-7.0893674367557302E-4</v>
      </c>
      <c r="DF628" s="40">
        <v>-1.6355346145289901E-2</v>
      </c>
      <c r="DG628" s="40">
        <v>-2.4277585462581402E-3</v>
      </c>
      <c r="DH628" s="40">
        <v>8.8700142508708503E-6</v>
      </c>
      <c r="DI628" s="40">
        <v>-2.93192342253311E-3</v>
      </c>
      <c r="DJ628" s="40">
        <v>-2.6744844477243398E-3</v>
      </c>
      <c r="DK628" s="40">
        <v>1.19114135993346E-2</v>
      </c>
      <c r="DL628" s="40">
        <v>1.0960774957637099E-2</v>
      </c>
      <c r="DM628" s="40">
        <v>2.4350192261855799E-3</v>
      </c>
      <c r="DN628" s="40">
        <v>2.8534346041764998E-3</v>
      </c>
      <c r="DO628" s="40">
        <v>0.26155399965533799</v>
      </c>
      <c r="DP628" s="40">
        <v>0.37437749897519901</v>
      </c>
      <c r="DQ628" s="40">
        <v>0.50945202514217702</v>
      </c>
      <c r="DR628" s="40">
        <v>0.50900681367977496</v>
      </c>
      <c r="DS628" s="40">
        <v>0.27496849122639799</v>
      </c>
      <c r="DT628" s="40">
        <v>-0.24561488412771601</v>
      </c>
      <c r="DU628" s="40">
        <v>-0.144647231376442</v>
      </c>
      <c r="DV628" s="40">
        <v>-7.3022680272799803E-2</v>
      </c>
      <c r="DW628" s="40">
        <v>-1.94161682831E-3</v>
      </c>
      <c r="DX628" s="40">
        <v>-1.0621692184234501E-3</v>
      </c>
      <c r="DY628" s="40">
        <v>2.2763761354759E-2</v>
      </c>
      <c r="DZ628" s="40">
        <v>1.4493337770245101E-2</v>
      </c>
      <c r="EA628" s="40">
        <v>-4.8567683061409598E-3</v>
      </c>
      <c r="EB628" s="40">
        <v>6.6913568563635398E-3</v>
      </c>
      <c r="EC628" s="40">
        <v>8.8318857457976904E-3</v>
      </c>
      <c r="ED628" s="40">
        <v>-8.1560243092467007E-3</v>
      </c>
      <c r="EE628" s="40">
        <v>9.7038417053064204E-3</v>
      </c>
      <c r="EF628" s="40">
        <v>1.48222307468652E-2</v>
      </c>
      <c r="EG628" s="40">
        <v>1.1861227662882201E-2</v>
      </c>
      <c r="EH628" s="40">
        <v>1.0348627209490899E-2</v>
      </c>
      <c r="EI628" s="40">
        <v>2.8170047286140799E-2</v>
      </c>
      <c r="EJ628" s="40">
        <v>2.0572820572401299E-2</v>
      </c>
      <c r="EK628" s="40">
        <v>1.21286901691847E-2</v>
      </c>
      <c r="EL628" s="40">
        <v>2.8799565011420902E-2</v>
      </c>
      <c r="EM628" s="40">
        <v>0.29407803196559901</v>
      </c>
      <c r="EN628" s="40">
        <v>0.41127769099795303</v>
      </c>
      <c r="EO628" s="40">
        <v>0.54649778494434997</v>
      </c>
      <c r="EP628" s="40">
        <v>0.55796221585759698</v>
      </c>
      <c r="EQ628" s="40">
        <v>0.31998576634325399</v>
      </c>
      <c r="ER628" s="40">
        <v>-0.212532290983033</v>
      </c>
      <c r="ES628" s="40">
        <v>-0.11567608776433</v>
      </c>
      <c r="ET628" s="40">
        <v>-3.7194753200734502E-2</v>
      </c>
      <c r="EU628" s="40">
        <v>3.35689540121741E-2</v>
      </c>
      <c r="EV628" s="40">
        <v>2.08907945927451E-2</v>
      </c>
      <c r="EW628" s="40">
        <v>68.412784935579793</v>
      </c>
      <c r="EX628" s="40">
        <v>66.881160464906699</v>
      </c>
      <c r="EY628" s="40">
        <v>65.194116587079904</v>
      </c>
      <c r="EZ628" s="40">
        <v>63.686863681412703</v>
      </c>
      <c r="FA628" s="40">
        <v>63.245878007027699</v>
      </c>
      <c r="FB628" s="40">
        <v>62.1196954680602</v>
      </c>
      <c r="FC628" s="40">
        <v>61.119650418956702</v>
      </c>
      <c r="FD628" s="40">
        <v>61.3792684025588</v>
      </c>
      <c r="FE628" s="40">
        <v>66.9544553563384</v>
      </c>
      <c r="FF628" s="40">
        <v>73.910712676817695</v>
      </c>
      <c r="FG628" s="40">
        <v>80.069375619425202</v>
      </c>
      <c r="FH628" s="40">
        <v>84.935129290927094</v>
      </c>
      <c r="FI628" s="40">
        <v>87.852238940445105</v>
      </c>
      <c r="FJ628" s="40">
        <v>91.113028200738796</v>
      </c>
      <c r="FK628" s="40">
        <v>92.871610054959902</v>
      </c>
      <c r="FL628" s="40">
        <v>94.811154158032295</v>
      </c>
      <c r="FM628" s="40">
        <v>95.281421749707206</v>
      </c>
      <c r="FN628" s="40">
        <v>94.861248761149696</v>
      </c>
      <c r="FO628" s="40">
        <v>92.740967654743699</v>
      </c>
      <c r="FP628" s="40">
        <v>86.875619425173397</v>
      </c>
      <c r="FQ628" s="40">
        <v>80.1156410487431</v>
      </c>
      <c r="FR628" s="40">
        <v>75.838589062077702</v>
      </c>
      <c r="FS628" s="40">
        <v>73.794035498693603</v>
      </c>
      <c r="FT628" s="40">
        <v>71.398053878727794</v>
      </c>
      <c r="FU628" s="40">
        <v>4.3505788819732098E-2</v>
      </c>
      <c r="FV628" s="40">
        <v>0</v>
      </c>
      <c r="FW628" s="40">
        <v>0</v>
      </c>
      <c r="FX628" s="41">
        <v>1</v>
      </c>
      <c r="FY628" s="22"/>
      <c r="FZ628" s="29"/>
    </row>
    <row r="629" spans="1:182" x14ac:dyDescent="0.2">
      <c r="A629" t="s">
        <v>42</v>
      </c>
      <c r="B629" t="s">
        <v>58</v>
      </c>
      <c r="C629" t="s">
        <v>3</v>
      </c>
      <c r="D629" t="s">
        <v>40</v>
      </c>
      <c r="E629" t="s">
        <v>78</v>
      </c>
      <c r="F629" t="s">
        <v>1</v>
      </c>
      <c r="G629" s="35">
        <v>43721</v>
      </c>
      <c r="H629" s="40">
        <v>2264</v>
      </c>
      <c r="I629" s="40">
        <v>1.71210380536577</v>
      </c>
      <c r="J629" s="40">
        <v>1.4861266963487001</v>
      </c>
      <c r="K629" s="40">
        <v>1.34293408207167</v>
      </c>
      <c r="L629" s="40">
        <v>1.25918842838597</v>
      </c>
      <c r="M629" s="40">
        <v>1.24019871471632</v>
      </c>
      <c r="N629" s="40">
        <v>1.2726745496871601</v>
      </c>
      <c r="O629" s="40">
        <v>1.4060685537761399</v>
      </c>
      <c r="P629" s="40">
        <v>1.5156115418465299</v>
      </c>
      <c r="Q629" s="40">
        <v>1.4687264788565799</v>
      </c>
      <c r="R629" s="40">
        <v>1.5491917385162399</v>
      </c>
      <c r="S629" s="40">
        <v>1.7099852374884299</v>
      </c>
      <c r="T629" s="40">
        <v>1.9292510950644299</v>
      </c>
      <c r="U629" s="40">
        <v>2.28518544992466</v>
      </c>
      <c r="V629" s="40">
        <v>2.7496421389124199</v>
      </c>
      <c r="W629" s="40">
        <v>3.1705352928989501</v>
      </c>
      <c r="X629" s="40">
        <v>3.6111922627054001</v>
      </c>
      <c r="Y629" s="40">
        <v>3.9464585680492901</v>
      </c>
      <c r="Z629" s="40">
        <v>4.1303055129688504</v>
      </c>
      <c r="AA629" s="40">
        <v>4.0412073122385701</v>
      </c>
      <c r="AB629" s="40">
        <v>3.6678839332897701</v>
      </c>
      <c r="AC629" s="40">
        <v>3.38555892593903</v>
      </c>
      <c r="AD629" s="40">
        <v>3.12756585160446</v>
      </c>
      <c r="AE629" s="40">
        <v>2.6509826220100998</v>
      </c>
      <c r="AF629" s="40">
        <v>2.1574813876417398</v>
      </c>
      <c r="AG629" s="40">
        <v>-2.2805934727643602E-2</v>
      </c>
      <c r="AH629" s="40">
        <v>-2.1486152693656699E-2</v>
      </c>
      <c r="AI629" s="40">
        <v>-3.0565447385409901E-2</v>
      </c>
      <c r="AJ629" s="40">
        <v>-1.8494670908242E-2</v>
      </c>
      <c r="AK629" s="40">
        <v>-1.5677818171478598E-2</v>
      </c>
      <c r="AL629" s="40">
        <v>-8.6357279876586E-3</v>
      </c>
      <c r="AM629" s="40">
        <v>-1.31877638310659E-2</v>
      </c>
      <c r="AN629" s="40">
        <v>-9.9986005839460493E-3</v>
      </c>
      <c r="AO629" s="40">
        <v>-4.3242035769667501E-2</v>
      </c>
      <c r="AP629" s="40">
        <v>-3.9832205223360999E-2</v>
      </c>
      <c r="AQ629" s="40">
        <v>-1.8317572365471001E-2</v>
      </c>
      <c r="AR629" s="40">
        <v>-1.7368614463314402E-2</v>
      </c>
      <c r="AS629" s="40">
        <v>-3.1012786445075002E-2</v>
      </c>
      <c r="AT629" s="40">
        <v>-5.6111089834264598E-2</v>
      </c>
      <c r="AU629" s="40">
        <v>7.9697446300335803E-2</v>
      </c>
      <c r="AV629" s="40">
        <v>0.12715131682489</v>
      </c>
      <c r="AW629" s="40">
        <v>0.10050013396223099</v>
      </c>
      <c r="AX629" s="40">
        <v>0.10895528990266901</v>
      </c>
      <c r="AY629" s="40">
        <v>-2.4285409539879999E-2</v>
      </c>
      <c r="AZ629" s="40">
        <v>-0.256162245266982</v>
      </c>
      <c r="BA629" s="40">
        <v>-0.25574986608816103</v>
      </c>
      <c r="BB629" s="40">
        <v>-0.19761982721488</v>
      </c>
      <c r="BC629" s="40">
        <v>-0.112995841309939</v>
      </c>
      <c r="BD629" s="40">
        <v>-4.8383856594449597E-2</v>
      </c>
      <c r="BE629" s="40">
        <v>-8.5352736882139298E-3</v>
      </c>
      <c r="BF629" s="40">
        <v>-4.22181951858618E-3</v>
      </c>
      <c r="BG629" s="40">
        <v>-1.4846079040125E-2</v>
      </c>
      <c r="BH629" s="40">
        <v>-1.7033042554859799E-3</v>
      </c>
      <c r="BI629" s="40">
        <v>-3.0277228679593E-3</v>
      </c>
      <c r="BJ629" s="40">
        <v>2.0572104692165799E-3</v>
      </c>
      <c r="BK629" s="40">
        <v>1.91301222658219E-3</v>
      </c>
      <c r="BL629" s="40">
        <v>6.1918581418142103E-3</v>
      </c>
      <c r="BM629" s="40">
        <v>-2.8738812698661999E-2</v>
      </c>
      <c r="BN629" s="40">
        <v>-7.7375324688311996E-3</v>
      </c>
      <c r="BO629" s="40">
        <v>3.87722648239838E-3</v>
      </c>
      <c r="BP629" s="40">
        <v>-2.9997265528534699E-3</v>
      </c>
      <c r="BQ629" s="40">
        <v>-1.6960517721733501E-2</v>
      </c>
      <c r="BR629" s="40">
        <v>-3.8667820277158899E-2</v>
      </c>
      <c r="BS629" s="40">
        <v>0.121888361601867</v>
      </c>
      <c r="BT629" s="40">
        <v>0.15309920311458899</v>
      </c>
      <c r="BU629" s="40">
        <v>0.136032718190955</v>
      </c>
      <c r="BV629" s="40">
        <v>0.15095441984358901</v>
      </c>
      <c r="BW629" s="40">
        <v>1.4682892469534499E-2</v>
      </c>
      <c r="BX629" s="40">
        <v>-0.21018828696376399</v>
      </c>
      <c r="BY629" s="40">
        <v>-0.207199403216937</v>
      </c>
      <c r="BZ629" s="40">
        <v>-0.152041323082759</v>
      </c>
      <c r="CA629" s="40">
        <v>-8.1443800952978401E-2</v>
      </c>
      <c r="CB629" s="40">
        <v>-2.1041530488454599E-2</v>
      </c>
      <c r="CC629" s="40">
        <v>1.348542675408E-3</v>
      </c>
      <c r="CD629" s="40">
        <v>7.7354050466469102E-3</v>
      </c>
      <c r="CE629" s="40">
        <v>-3.9588924096213797E-3</v>
      </c>
      <c r="CF629" s="40">
        <v>9.9263451371758293E-3</v>
      </c>
      <c r="CG629" s="40">
        <v>5.7336946036519801E-3</v>
      </c>
      <c r="CH629" s="40">
        <v>9.4631070708703809E-3</v>
      </c>
      <c r="CI629" s="40">
        <v>1.23717637230677E-2</v>
      </c>
      <c r="CJ629" s="40">
        <v>1.7405320534766601E-2</v>
      </c>
      <c r="CK629" s="40">
        <v>-1.8693924580417399E-2</v>
      </c>
      <c r="CL629" s="40">
        <v>1.4491140111916399E-2</v>
      </c>
      <c r="CM629" s="40">
        <v>1.92492765530821E-2</v>
      </c>
      <c r="CN629" s="40">
        <v>6.9521214424191702E-3</v>
      </c>
      <c r="CO629" s="40">
        <v>-7.2279592109523198E-3</v>
      </c>
      <c r="CP629" s="40">
        <v>-2.65866649188168E-2</v>
      </c>
      <c r="CQ629" s="40">
        <v>0.15110966101478601</v>
      </c>
      <c r="CR629" s="40">
        <v>0.171070630114566</v>
      </c>
      <c r="CS629" s="40">
        <v>0.160642477785922</v>
      </c>
      <c r="CT629" s="40">
        <v>0.180042889299978</v>
      </c>
      <c r="CU629" s="40">
        <v>4.1672219733284402E-2</v>
      </c>
      <c r="CV629" s="40">
        <v>-0.17834686349204601</v>
      </c>
      <c r="CW629" s="40">
        <v>-0.173573500530147</v>
      </c>
      <c r="CX629" s="40">
        <v>-0.120473789965284</v>
      </c>
      <c r="CY629" s="40">
        <v>-5.95909539177822E-2</v>
      </c>
      <c r="CZ629" s="40">
        <v>-2.10431871955098E-3</v>
      </c>
      <c r="DA629" s="40">
        <v>1.12323590390299E-2</v>
      </c>
      <c r="DB629" s="40">
        <v>1.9692629611880001E-2</v>
      </c>
      <c r="DC629" s="40">
        <v>6.9282942208822402E-3</v>
      </c>
      <c r="DD629" s="40">
        <v>2.1555994529837599E-2</v>
      </c>
      <c r="DE629" s="40">
        <v>1.44951120752633E-2</v>
      </c>
      <c r="DF629" s="40">
        <v>1.68690036725242E-2</v>
      </c>
      <c r="DG629" s="40">
        <v>2.2830515219553298E-2</v>
      </c>
      <c r="DH629" s="40">
        <v>2.8618782927718901E-2</v>
      </c>
      <c r="DI629" s="40">
        <v>-8.6490364621727503E-3</v>
      </c>
      <c r="DJ629" s="40">
        <v>3.6719812692663903E-2</v>
      </c>
      <c r="DK629" s="40">
        <v>3.4621326623765901E-2</v>
      </c>
      <c r="DL629" s="40">
        <v>1.6903969437691801E-2</v>
      </c>
      <c r="DM629" s="40">
        <v>2.5045992998288902E-3</v>
      </c>
      <c r="DN629" s="40">
        <v>-1.4505509560474699E-2</v>
      </c>
      <c r="DO629" s="40">
        <v>0.18033096042770599</v>
      </c>
      <c r="DP629" s="40">
        <v>0.189042057114543</v>
      </c>
      <c r="DQ629" s="40">
        <v>0.18525223738089</v>
      </c>
      <c r="DR629" s="40">
        <v>0.20913135875636801</v>
      </c>
      <c r="DS629" s="40">
        <v>6.8661546997034306E-2</v>
      </c>
      <c r="DT629" s="40">
        <v>-0.146505440020329</v>
      </c>
      <c r="DU629" s="40">
        <v>-0.139947597843357</v>
      </c>
      <c r="DV629" s="40">
        <v>-8.8906256847808895E-2</v>
      </c>
      <c r="DW629" s="40">
        <v>-3.7738106882585998E-2</v>
      </c>
      <c r="DX629" s="40">
        <v>1.68328930493526E-2</v>
      </c>
      <c r="DY629" s="40">
        <v>2.5503020078459601E-2</v>
      </c>
      <c r="DZ629" s="40">
        <v>3.6956962786950501E-2</v>
      </c>
      <c r="EA629" s="40">
        <v>2.2647662566167098E-2</v>
      </c>
      <c r="EB629" s="40">
        <v>3.8347361182593701E-2</v>
      </c>
      <c r="EC629" s="40">
        <v>2.71452073787826E-2</v>
      </c>
      <c r="ED629" s="40">
        <v>2.75619421293994E-2</v>
      </c>
      <c r="EE629" s="40">
        <v>3.79312912772014E-2</v>
      </c>
      <c r="EF629" s="40">
        <v>4.4809241653479201E-2</v>
      </c>
      <c r="EG629" s="40">
        <v>5.8541866088327697E-3</v>
      </c>
      <c r="EH629" s="40">
        <v>6.8814485447193693E-2</v>
      </c>
      <c r="EI629" s="40">
        <v>5.6816125471635198E-2</v>
      </c>
      <c r="EJ629" s="40">
        <v>3.1272857348152799E-2</v>
      </c>
      <c r="EK629" s="40">
        <v>1.6556868023170301E-2</v>
      </c>
      <c r="EL629" s="40">
        <v>2.9377599966310401E-3</v>
      </c>
      <c r="EM629" s="40">
        <v>0.22252187572923701</v>
      </c>
      <c r="EN629" s="40">
        <v>0.21498994340424199</v>
      </c>
      <c r="EO629" s="40">
        <v>0.22078482160961399</v>
      </c>
      <c r="EP629" s="40">
        <v>0.25113048869728699</v>
      </c>
      <c r="EQ629" s="40">
        <v>0.10762984900644899</v>
      </c>
      <c r="ER629" s="40">
        <v>-0.100531481717111</v>
      </c>
      <c r="ES629" s="40">
        <v>-9.1397134972132102E-2</v>
      </c>
      <c r="ET629" s="40">
        <v>-4.3327752715688603E-2</v>
      </c>
      <c r="EU629" s="40">
        <v>-6.1860665256250301E-3</v>
      </c>
      <c r="EV629" s="40">
        <v>4.4175219155347598E-2</v>
      </c>
      <c r="EW629" s="40">
        <v>69.157542085936399</v>
      </c>
      <c r="EX629" s="40">
        <v>67.572845629262204</v>
      </c>
      <c r="EY629" s="40">
        <v>65.808789164957801</v>
      </c>
      <c r="EZ629" s="40">
        <v>64.005388907434806</v>
      </c>
      <c r="FA629" s="40">
        <v>63.017692784586799</v>
      </c>
      <c r="FB629" s="40">
        <v>62.073751728742401</v>
      </c>
      <c r="FC629" s="40">
        <v>61.124302541847499</v>
      </c>
      <c r="FD629" s="40">
        <v>61.276455720349098</v>
      </c>
      <c r="FE629" s="40">
        <v>66.668558348037607</v>
      </c>
      <c r="FF629" s="40">
        <v>73.275525776145699</v>
      </c>
      <c r="FG629" s="40">
        <v>79.048118651342506</v>
      </c>
      <c r="FH629" s="40">
        <v>84.006271162191794</v>
      </c>
      <c r="FI629" s="40">
        <v>87.353712623396405</v>
      </c>
      <c r="FJ629" s="40">
        <v>90.954885783776007</v>
      </c>
      <c r="FK629" s="40">
        <v>93.104416042729696</v>
      </c>
      <c r="FL629" s="40">
        <v>94.975630692927695</v>
      </c>
      <c r="FM629" s="40">
        <v>95.738137250226501</v>
      </c>
      <c r="FN629" s="40">
        <v>95.195097524917699</v>
      </c>
      <c r="FO629" s="40">
        <v>92.702274786589697</v>
      </c>
      <c r="FP629" s="40">
        <v>87.074419380991003</v>
      </c>
      <c r="FQ629" s="40">
        <v>80.590443034956394</v>
      </c>
      <c r="FR629" s="40">
        <v>76.628833039248406</v>
      </c>
      <c r="FS629" s="40">
        <v>74.402165100863201</v>
      </c>
      <c r="FT629" s="40">
        <v>71.977323668272206</v>
      </c>
      <c r="FU629" s="40">
        <v>2.15423983962569E-2</v>
      </c>
      <c r="FV629" s="40">
        <v>0</v>
      </c>
      <c r="FW629" s="40">
        <v>0</v>
      </c>
      <c r="FX629" s="41">
        <v>1</v>
      </c>
      <c r="FY629" s="22"/>
      <c r="FZ629" s="29"/>
    </row>
    <row r="630" spans="1:182" x14ac:dyDescent="0.2">
      <c r="A630" t="s">
        <v>42</v>
      </c>
      <c r="B630" t="s">
        <v>58</v>
      </c>
      <c r="C630" t="s">
        <v>3</v>
      </c>
      <c r="D630" t="s">
        <v>40</v>
      </c>
      <c r="E630" t="s">
        <v>78</v>
      </c>
      <c r="F630" t="s">
        <v>77</v>
      </c>
      <c r="G630" s="35">
        <v>43721</v>
      </c>
      <c r="H630" s="40">
        <v>1822</v>
      </c>
      <c r="I630" s="40">
        <v>1.43783581236046</v>
      </c>
      <c r="J630" s="40">
        <v>1.2446001087926699</v>
      </c>
      <c r="K630" s="40">
        <v>1.12029481541237</v>
      </c>
      <c r="L630" s="40">
        <v>1.0437537861008801</v>
      </c>
      <c r="M630" s="40">
        <v>1.0326276758397399</v>
      </c>
      <c r="N630" s="40">
        <v>1.0593497252509601</v>
      </c>
      <c r="O630" s="40">
        <v>1.15953696122799</v>
      </c>
      <c r="P630" s="40">
        <v>1.2492488937582</v>
      </c>
      <c r="Q630" s="40">
        <v>1.1978355429991601</v>
      </c>
      <c r="R630" s="40">
        <v>1.2632662436466999</v>
      </c>
      <c r="S630" s="40">
        <v>1.3965451372883599</v>
      </c>
      <c r="T630" s="40">
        <v>1.5804709425908601</v>
      </c>
      <c r="U630" s="40">
        <v>1.8736860544154801</v>
      </c>
      <c r="V630" s="40">
        <v>2.2422610184968099</v>
      </c>
      <c r="W630" s="40">
        <v>2.5733703657462401</v>
      </c>
      <c r="X630" s="40">
        <v>2.92136866525161</v>
      </c>
      <c r="Y630" s="40">
        <v>3.18236029386859</v>
      </c>
      <c r="Z630" s="40">
        <v>3.3309271015270698</v>
      </c>
      <c r="AA630" s="40">
        <v>3.2689234006546801</v>
      </c>
      <c r="AB630" s="40">
        <v>2.99660100713134</v>
      </c>
      <c r="AC630" s="40">
        <v>2.7828350007631202</v>
      </c>
      <c r="AD630" s="40">
        <v>2.5928478600885301</v>
      </c>
      <c r="AE630" s="40">
        <v>2.21389481703067</v>
      </c>
      <c r="AF630" s="40">
        <v>1.8120209125057301</v>
      </c>
      <c r="AG630" s="40">
        <v>-5.2113831811777898E-3</v>
      </c>
      <c r="AH630" s="40">
        <v>-2.5640464337819899E-3</v>
      </c>
      <c r="AI630" s="40">
        <v>-1.53068892808833E-2</v>
      </c>
      <c r="AJ630" s="40">
        <v>-1.44630857383916E-2</v>
      </c>
      <c r="AK630" s="40">
        <v>-4.7758521744990998E-3</v>
      </c>
      <c r="AL630" s="40">
        <v>-6.58224295008832E-3</v>
      </c>
      <c r="AM630" s="40">
        <v>-1.20972533713427E-2</v>
      </c>
      <c r="AN630" s="40">
        <v>4.2044072740052302E-3</v>
      </c>
      <c r="AO630" s="40">
        <v>-3.3079756936284101E-2</v>
      </c>
      <c r="AP630" s="40">
        <v>-3.1972729156000003E-2</v>
      </c>
      <c r="AQ630" s="40">
        <v>-1.40123370585079E-2</v>
      </c>
      <c r="AR630" s="40">
        <v>-1.95689844162346E-2</v>
      </c>
      <c r="AS630" s="40">
        <v>-1.3991929406942299E-2</v>
      </c>
      <c r="AT630" s="40">
        <v>-5.6865742422618597E-2</v>
      </c>
      <c r="AU630" s="40">
        <v>1.7386829780168301E-2</v>
      </c>
      <c r="AV630" s="40">
        <v>2.73816562157389E-2</v>
      </c>
      <c r="AW630" s="40">
        <v>-3.8578748543008899E-3</v>
      </c>
      <c r="AX630" s="40">
        <v>9.6131509111778805E-3</v>
      </c>
      <c r="AY630" s="40">
        <v>-3.6297556386107703E-2</v>
      </c>
      <c r="AZ630" s="40">
        <v>-9.1837647704456002E-2</v>
      </c>
      <c r="BA630" s="40">
        <v>-0.13013017689437201</v>
      </c>
      <c r="BB630" s="40">
        <v>-0.100996057813282</v>
      </c>
      <c r="BC630" s="40">
        <v>-3.4550069700161203E-2</v>
      </c>
      <c r="BD630" s="40">
        <v>-1.48585795400138E-2</v>
      </c>
      <c r="BE630" s="40">
        <v>8.9750568742807194E-3</v>
      </c>
      <c r="BF630" s="40">
        <v>1.3758526525768301E-2</v>
      </c>
      <c r="BG630" s="40">
        <v>-4.4080462161316398E-4</v>
      </c>
      <c r="BH630" s="40">
        <v>2.11202642907631E-3</v>
      </c>
      <c r="BI630" s="40">
        <v>7.4162513271068004E-3</v>
      </c>
      <c r="BJ630" s="40">
        <v>4.1154689906732099E-3</v>
      </c>
      <c r="BK630" s="40">
        <v>1.52114632993714E-3</v>
      </c>
      <c r="BL630" s="40">
        <v>2.03256092350683E-2</v>
      </c>
      <c r="BM630" s="40">
        <v>-1.9997479306946699E-2</v>
      </c>
      <c r="BN630" s="40">
        <v>-7.38041271728751E-3</v>
      </c>
      <c r="BO630" s="40">
        <v>2.1142973648431399E-3</v>
      </c>
      <c r="BP630" s="40">
        <v>-9.5985259663908199E-3</v>
      </c>
      <c r="BQ630" s="40">
        <v>-4.2802494941574804E-3</v>
      </c>
      <c r="BR630" s="40">
        <v>-4.3109564009297899E-2</v>
      </c>
      <c r="BS630" s="40">
        <v>5.1811975089644101E-2</v>
      </c>
      <c r="BT630" s="40">
        <v>4.9012068345033903E-2</v>
      </c>
      <c r="BU630" s="40">
        <v>2.4079061082124199E-2</v>
      </c>
      <c r="BV630" s="40">
        <v>4.2808089582821097E-2</v>
      </c>
      <c r="BW630" s="40">
        <v>-4.3846220048225897E-3</v>
      </c>
      <c r="BX630" s="40">
        <v>-5.18289977965651E-2</v>
      </c>
      <c r="BY630" s="40">
        <v>-8.8629917683319404E-2</v>
      </c>
      <c r="BZ630" s="40">
        <v>-6.7809482342361893E-2</v>
      </c>
      <c r="CA630" s="40">
        <v>-1.21401095998405E-2</v>
      </c>
      <c r="CB630" s="40">
        <v>3.6139481925718899E-3</v>
      </c>
      <c r="CC630" s="40">
        <v>1.88005420409641E-2</v>
      </c>
      <c r="CD630" s="40">
        <v>2.5063490834588E-2</v>
      </c>
      <c r="CE630" s="40">
        <v>9.85540032728917E-3</v>
      </c>
      <c r="CF630" s="40">
        <v>1.35918986239971E-2</v>
      </c>
      <c r="CG630" s="40">
        <v>1.58604650718795E-2</v>
      </c>
      <c r="CH630" s="40">
        <v>1.15246716927254E-2</v>
      </c>
      <c r="CI630" s="40">
        <v>1.0953208477720701E-2</v>
      </c>
      <c r="CJ630" s="40">
        <v>3.1491104603766203E-2</v>
      </c>
      <c r="CK630" s="40">
        <v>-1.09367336730178E-2</v>
      </c>
      <c r="CL630" s="40">
        <v>9.6521507333282106E-3</v>
      </c>
      <c r="CM630" s="40">
        <v>1.3283555240372899E-2</v>
      </c>
      <c r="CN630" s="40">
        <v>-2.6930168167377802E-3</v>
      </c>
      <c r="CO630" s="40">
        <v>2.4460304290378201E-3</v>
      </c>
      <c r="CP630" s="40">
        <v>-3.3582076745265997E-2</v>
      </c>
      <c r="CQ630" s="40">
        <v>7.5654725862698696E-2</v>
      </c>
      <c r="CR630" s="40">
        <v>6.3993225893707498E-2</v>
      </c>
      <c r="CS630" s="40">
        <v>4.3428097808241597E-2</v>
      </c>
      <c r="CT630" s="40">
        <v>6.5798802986054394E-2</v>
      </c>
      <c r="CU630" s="40">
        <v>1.77181791322399E-2</v>
      </c>
      <c r="CV630" s="40">
        <v>-2.4119128747511001E-2</v>
      </c>
      <c r="CW630" s="40">
        <v>-5.988696457474E-2</v>
      </c>
      <c r="CX630" s="40">
        <v>-4.4824561266473002E-2</v>
      </c>
      <c r="CY630" s="40">
        <v>3.3809604988516801E-3</v>
      </c>
      <c r="CZ630" s="40">
        <v>1.6407964627853201E-2</v>
      </c>
      <c r="DA630" s="40">
        <v>2.8626027207647502E-2</v>
      </c>
      <c r="DB630" s="40">
        <v>3.6368455143407599E-2</v>
      </c>
      <c r="DC630" s="40">
        <v>2.01516052761915E-2</v>
      </c>
      <c r="DD630" s="40">
        <v>2.5071770818917899E-2</v>
      </c>
      <c r="DE630" s="40">
        <v>2.4304678816652301E-2</v>
      </c>
      <c r="DF630" s="40">
        <v>1.8933874394777499E-2</v>
      </c>
      <c r="DG630" s="40">
        <v>2.0385270625504302E-2</v>
      </c>
      <c r="DH630" s="40">
        <v>4.2656599972464203E-2</v>
      </c>
      <c r="DI630" s="40">
        <v>-1.8759880390889899E-3</v>
      </c>
      <c r="DJ630" s="40">
        <v>2.66847141839439E-2</v>
      </c>
      <c r="DK630" s="40">
        <v>2.4452813115902701E-2</v>
      </c>
      <c r="DL630" s="40">
        <v>4.2124923329152596E-3</v>
      </c>
      <c r="DM630" s="40">
        <v>9.1723103522331293E-3</v>
      </c>
      <c r="DN630" s="40">
        <v>-2.4054589481234099E-2</v>
      </c>
      <c r="DO630" s="40">
        <v>9.9497476635753201E-2</v>
      </c>
      <c r="DP630" s="40">
        <v>7.8974383442381002E-2</v>
      </c>
      <c r="DQ630" s="40">
        <v>6.2777134534358903E-2</v>
      </c>
      <c r="DR630" s="40">
        <v>8.8789516389287698E-2</v>
      </c>
      <c r="DS630" s="40">
        <v>3.9820980269302399E-2</v>
      </c>
      <c r="DT630" s="40">
        <v>3.5907403015430499E-3</v>
      </c>
      <c r="DU630" s="40">
        <v>-3.11440114661607E-2</v>
      </c>
      <c r="DV630" s="40">
        <v>-2.1839640190584202E-2</v>
      </c>
      <c r="DW630" s="40">
        <v>1.89020305975439E-2</v>
      </c>
      <c r="DX630" s="40">
        <v>2.9201981063134399E-2</v>
      </c>
      <c r="DY630" s="40">
        <v>4.2812467263106002E-2</v>
      </c>
      <c r="DZ630" s="40">
        <v>5.26910281029579E-2</v>
      </c>
      <c r="EA630" s="40">
        <v>3.5017689935461699E-2</v>
      </c>
      <c r="EB630" s="40">
        <v>4.16468829863859E-2</v>
      </c>
      <c r="EC630" s="40">
        <v>3.6496782318258203E-2</v>
      </c>
      <c r="ED630" s="40">
        <v>2.9631586335539101E-2</v>
      </c>
      <c r="EE630" s="40">
        <v>3.4003670326784197E-2</v>
      </c>
      <c r="EF630" s="40">
        <v>5.8777801933527302E-2</v>
      </c>
      <c r="EG630" s="40">
        <v>1.12062895902484E-2</v>
      </c>
      <c r="EH630" s="40">
        <v>5.12770306226564E-2</v>
      </c>
      <c r="EI630" s="40">
        <v>4.0579447539253799E-2</v>
      </c>
      <c r="EJ630" s="40">
        <v>1.41829507827591E-2</v>
      </c>
      <c r="EK630" s="40">
        <v>1.8883990265018E-2</v>
      </c>
      <c r="EL630" s="40">
        <v>-1.0298411067913399E-2</v>
      </c>
      <c r="EM630" s="40">
        <v>0.133922621945229</v>
      </c>
      <c r="EN630" s="40">
        <v>0.100604795571676</v>
      </c>
      <c r="EO630" s="40">
        <v>9.0714070470784003E-2</v>
      </c>
      <c r="EP630" s="40">
        <v>0.121984455060931</v>
      </c>
      <c r="EQ630" s="40">
        <v>7.1733914650587496E-2</v>
      </c>
      <c r="ER630" s="40">
        <v>4.3599390209434E-2</v>
      </c>
      <c r="ES630" s="40">
        <v>1.0356247744892201E-2</v>
      </c>
      <c r="ET630" s="40">
        <v>1.13469352803357E-2</v>
      </c>
      <c r="EU630" s="40">
        <v>4.1311990697864502E-2</v>
      </c>
      <c r="EV630" s="40">
        <v>4.7674508795720202E-2</v>
      </c>
      <c r="EW630" s="40">
        <v>69.068815531743297</v>
      </c>
      <c r="EX630" s="40">
        <v>67.507402926604399</v>
      </c>
      <c r="EY630" s="40">
        <v>65.774167530821501</v>
      </c>
      <c r="EZ630" s="40">
        <v>63.947372969236099</v>
      </c>
      <c r="FA630" s="40">
        <v>62.946047931789401</v>
      </c>
      <c r="FB630" s="40">
        <v>62.0039751123401</v>
      </c>
      <c r="FC630" s="40">
        <v>61.044820831893098</v>
      </c>
      <c r="FD630" s="40">
        <v>61.2050063371356</v>
      </c>
      <c r="FE630" s="40">
        <v>66.683460076045606</v>
      </c>
      <c r="FF630" s="40">
        <v>73.289549487268104</v>
      </c>
      <c r="FG630" s="40">
        <v>79.026500748934197</v>
      </c>
      <c r="FH630" s="40">
        <v>83.983321811268596</v>
      </c>
      <c r="FI630" s="40">
        <v>87.352834427929494</v>
      </c>
      <c r="FJ630" s="40">
        <v>90.955380804240093</v>
      </c>
      <c r="FK630" s="40">
        <v>93.096238045857802</v>
      </c>
      <c r="FL630" s="40">
        <v>94.979001036985807</v>
      </c>
      <c r="FM630" s="40">
        <v>95.730556515727599</v>
      </c>
      <c r="FN630" s="40">
        <v>95.165888927295796</v>
      </c>
      <c r="FO630" s="40">
        <v>92.565301301993301</v>
      </c>
      <c r="FP630" s="40">
        <v>86.8665168798249</v>
      </c>
      <c r="FQ630" s="40">
        <v>80.430233897914505</v>
      </c>
      <c r="FR630" s="40">
        <v>76.555853208895002</v>
      </c>
      <c r="FS630" s="40">
        <v>74.3368763682452</v>
      </c>
      <c r="FT630" s="40">
        <v>71.955265583592606</v>
      </c>
      <c r="FU630" s="40">
        <v>2.1616123015545399E-2</v>
      </c>
      <c r="FV630" s="40">
        <v>0</v>
      </c>
      <c r="FW630" s="40">
        <v>0</v>
      </c>
      <c r="FX630" s="41">
        <v>1</v>
      </c>
      <c r="FY630" s="22"/>
      <c r="FZ630" s="29"/>
    </row>
    <row r="631" spans="1:182" x14ac:dyDescent="0.2">
      <c r="A631" t="s">
        <v>42</v>
      </c>
      <c r="B631" t="s">
        <v>58</v>
      </c>
      <c r="C631" t="s">
        <v>3</v>
      </c>
      <c r="D631" t="s">
        <v>40</v>
      </c>
      <c r="E631" t="s">
        <v>78</v>
      </c>
      <c r="F631" t="s">
        <v>78</v>
      </c>
      <c r="G631" s="35">
        <v>43721</v>
      </c>
      <c r="H631" s="40">
        <v>442</v>
      </c>
      <c r="I631" s="40">
        <v>0.27783942316301702</v>
      </c>
      <c r="J631" s="40">
        <v>0.244475730023785</v>
      </c>
      <c r="K631" s="40">
        <v>0.22491394262164099</v>
      </c>
      <c r="L631" s="40">
        <v>0.216504941824881</v>
      </c>
      <c r="M631" s="40">
        <v>0.208087266111286</v>
      </c>
      <c r="N631" s="40">
        <v>0.21374829593616701</v>
      </c>
      <c r="O631" s="40">
        <v>0.24639848230143399</v>
      </c>
      <c r="P631" s="40">
        <v>0.26784800535477798</v>
      </c>
      <c r="Q631" s="40">
        <v>0.27167384088174001</v>
      </c>
      <c r="R631" s="40">
        <v>0.28599086021009201</v>
      </c>
      <c r="S631" s="40">
        <v>0.31330507457402501</v>
      </c>
      <c r="T631" s="40">
        <v>0.34833987949065998</v>
      </c>
      <c r="U631" s="40">
        <v>0.41094373076447499</v>
      </c>
      <c r="V631" s="40">
        <v>0.50688468285792798</v>
      </c>
      <c r="W631" s="40">
        <v>0.596679049387843</v>
      </c>
      <c r="X631" s="40">
        <v>0.68921718268570098</v>
      </c>
      <c r="Y631" s="40">
        <v>0.76348638468886498</v>
      </c>
      <c r="Z631" s="40">
        <v>0.79896624837390096</v>
      </c>
      <c r="AA631" s="40">
        <v>0.77424973454337798</v>
      </c>
      <c r="AB631" s="40">
        <v>0.67812657684729205</v>
      </c>
      <c r="AC631" s="40">
        <v>0.60477326402725795</v>
      </c>
      <c r="AD631" s="40">
        <v>0.53656740522897395</v>
      </c>
      <c r="AE631" s="40">
        <v>0.44185020614908799</v>
      </c>
      <c r="AF631" s="40">
        <v>0.35065774107145198</v>
      </c>
      <c r="AG631" s="40">
        <v>-2.7808966748445199E-2</v>
      </c>
      <c r="AH631" s="40">
        <v>-2.7519355864117301E-2</v>
      </c>
      <c r="AI631" s="40">
        <v>-2.33042179387139E-2</v>
      </c>
      <c r="AJ631" s="40">
        <v>-8.6511684404746905E-3</v>
      </c>
      <c r="AK631" s="40">
        <v>-1.50402375843692E-2</v>
      </c>
      <c r="AL631" s="40">
        <v>-7.5354240863252497E-3</v>
      </c>
      <c r="AM631" s="40">
        <v>-7.5127972923384901E-3</v>
      </c>
      <c r="AN631" s="40">
        <v>-2.0964590699574199E-2</v>
      </c>
      <c r="AO631" s="40">
        <v>-1.3517653585424101E-2</v>
      </c>
      <c r="AP631" s="40">
        <v>-1.2594331154805001E-2</v>
      </c>
      <c r="AQ631" s="40">
        <v>-1.0983134618875101E-2</v>
      </c>
      <c r="AR631" s="40">
        <v>-6.2364776792996697E-4</v>
      </c>
      <c r="AS631" s="40">
        <v>-2.03168192327862E-2</v>
      </c>
      <c r="AT631" s="40">
        <v>-5.6927084074715403E-3</v>
      </c>
      <c r="AU631" s="40">
        <v>5.7515316608240698E-2</v>
      </c>
      <c r="AV631" s="40">
        <v>9.1836472699301397E-2</v>
      </c>
      <c r="AW631" s="40">
        <v>8.6317027291793705E-2</v>
      </c>
      <c r="AX631" s="40">
        <v>8.5952120523033707E-2</v>
      </c>
      <c r="AY631" s="40">
        <v>-4.2095674039858196E-3</v>
      </c>
      <c r="AZ631" s="40">
        <v>-0.17394379662632001</v>
      </c>
      <c r="BA631" s="40">
        <v>-0.137718263903199</v>
      </c>
      <c r="BB631" s="40">
        <v>-0.102474508179077</v>
      </c>
      <c r="BC631" s="40">
        <v>-8.4774653957939705E-2</v>
      </c>
      <c r="BD631" s="40">
        <v>-3.4408313839019801E-2</v>
      </c>
      <c r="BE631" s="40">
        <v>-2.09664755199373E-2</v>
      </c>
      <c r="BF631" s="40">
        <v>-2.1124541180833501E-2</v>
      </c>
      <c r="BG631" s="40">
        <v>-1.7374132757366399E-2</v>
      </c>
      <c r="BH631" s="40">
        <v>-5.5583848345407E-3</v>
      </c>
      <c r="BI631" s="40">
        <v>-1.1828762088132E-2</v>
      </c>
      <c r="BJ631" s="40">
        <v>-4.2557936243906398E-3</v>
      </c>
      <c r="BK631" s="40">
        <v>-2.4475182682517798E-3</v>
      </c>
      <c r="BL631" s="40">
        <v>-1.6927741611239101E-2</v>
      </c>
      <c r="BM631" s="40">
        <v>-9.7916597835597703E-3</v>
      </c>
      <c r="BN631" s="40">
        <v>-2.4789075571756899E-3</v>
      </c>
      <c r="BO631" s="40">
        <v>-8.7343838791776999E-4</v>
      </c>
      <c r="BP631" s="40">
        <v>5.5364275987958801E-3</v>
      </c>
      <c r="BQ631" s="40">
        <v>-1.41629001111955E-2</v>
      </c>
      <c r="BR631" s="40">
        <v>1.3404709783561199E-3</v>
      </c>
      <c r="BS631" s="40">
        <v>6.7509850503108801E-2</v>
      </c>
      <c r="BT631" s="40">
        <v>0.100312314982638</v>
      </c>
      <c r="BU631" s="40">
        <v>0.10336976871851999</v>
      </c>
      <c r="BV631" s="40">
        <v>0.101860045282715</v>
      </c>
      <c r="BW631" s="40">
        <v>1.2192876769430599E-2</v>
      </c>
      <c r="BX631" s="40">
        <v>-0.16068891583108399</v>
      </c>
      <c r="BY631" s="40">
        <v>-0.122854111161517</v>
      </c>
      <c r="BZ631" s="40">
        <v>-8.5732038488786494E-2</v>
      </c>
      <c r="CA631" s="40">
        <v>-7.0849808718787696E-2</v>
      </c>
      <c r="CB631" s="40">
        <v>-2.2897386379135298E-2</v>
      </c>
      <c r="CC631" s="40">
        <v>-1.62273869391487E-2</v>
      </c>
      <c r="CD631" s="40">
        <v>-1.66955120115235E-2</v>
      </c>
      <c r="CE631" s="40">
        <v>-1.3266973825405899E-2</v>
      </c>
      <c r="CF631" s="40">
        <v>-3.4163323305248399E-3</v>
      </c>
      <c r="CG631" s="40">
        <v>-9.6045039424597703E-3</v>
      </c>
      <c r="CH631" s="40">
        <v>-1.98433155709471E-3</v>
      </c>
      <c r="CI631" s="40">
        <v>1.0606785536229799E-3</v>
      </c>
      <c r="CJ631" s="40">
        <v>-1.4131832229990701E-2</v>
      </c>
      <c r="CK631" s="40">
        <v>-7.2110478267717604E-3</v>
      </c>
      <c r="CL631" s="40">
        <v>4.52700401223061E-3</v>
      </c>
      <c r="CM631" s="40">
        <v>6.1285064247786096E-3</v>
      </c>
      <c r="CN631" s="40">
        <v>9.8028770325372192E-3</v>
      </c>
      <c r="CO631" s="40">
        <v>-9.9007144740811508E-3</v>
      </c>
      <c r="CP631" s="40">
        <v>6.2116295960167704E-3</v>
      </c>
      <c r="CQ631" s="40">
        <v>7.4432034232645397E-2</v>
      </c>
      <c r="CR631" s="40">
        <v>0.106182657528373</v>
      </c>
      <c r="CS631" s="40">
        <v>0.11518044548341499</v>
      </c>
      <c r="CT631" s="40">
        <v>0.11287782551143601</v>
      </c>
      <c r="CU631" s="40">
        <v>2.3553159637664599E-2</v>
      </c>
      <c r="CV631" s="40">
        <v>-0.15150862577025001</v>
      </c>
      <c r="CW631" s="40">
        <v>-0.11255924425285201</v>
      </c>
      <c r="CX631" s="40">
        <v>-7.41362549833747E-2</v>
      </c>
      <c r="CY631" s="40">
        <v>-6.12055033249898E-2</v>
      </c>
      <c r="CZ631" s="40">
        <v>-1.49249530858126E-2</v>
      </c>
      <c r="DA631" s="40">
        <v>-1.1488298358360099E-2</v>
      </c>
      <c r="DB631" s="40">
        <v>-1.2266482842213501E-2</v>
      </c>
      <c r="DC631" s="40">
        <v>-9.1598148934454206E-3</v>
      </c>
      <c r="DD631" s="40">
        <v>-1.2742798265089699E-3</v>
      </c>
      <c r="DE631" s="40">
        <v>-7.3802457967875002E-3</v>
      </c>
      <c r="DF631" s="40">
        <v>2.8713051020122E-4</v>
      </c>
      <c r="DG631" s="40">
        <v>4.5688753754977501E-3</v>
      </c>
      <c r="DH631" s="40">
        <v>-1.13359228487422E-2</v>
      </c>
      <c r="DI631" s="40">
        <v>-4.6304358699837504E-3</v>
      </c>
      <c r="DJ631" s="40">
        <v>1.15329155816369E-2</v>
      </c>
      <c r="DK631" s="40">
        <v>1.3130451237474999E-2</v>
      </c>
      <c r="DL631" s="40">
        <v>1.4069326466278601E-2</v>
      </c>
      <c r="DM631" s="40">
        <v>-5.6385288369668E-3</v>
      </c>
      <c r="DN631" s="40">
        <v>1.10827882136774E-2</v>
      </c>
      <c r="DO631" s="40">
        <v>8.1354217962181896E-2</v>
      </c>
      <c r="DP631" s="40">
        <v>0.112053000074108</v>
      </c>
      <c r="DQ631" s="40">
        <v>0.12699112224831099</v>
      </c>
      <c r="DR631" s="40">
        <v>0.123895605740158</v>
      </c>
      <c r="DS631" s="40">
        <v>3.4913442505898701E-2</v>
      </c>
      <c r="DT631" s="40">
        <v>-0.142328335709416</v>
      </c>
      <c r="DU631" s="40">
        <v>-0.102264377344187</v>
      </c>
      <c r="DV631" s="40">
        <v>-6.2540471477962906E-2</v>
      </c>
      <c r="DW631" s="40">
        <v>-5.1561197931191897E-2</v>
      </c>
      <c r="DX631" s="40">
        <v>-6.9525197924899798E-3</v>
      </c>
      <c r="DY631" s="40">
        <v>-4.6458071298521499E-3</v>
      </c>
      <c r="DZ631" s="40">
        <v>-5.8716681589297296E-3</v>
      </c>
      <c r="EA631" s="40">
        <v>-3.2297297120979398E-3</v>
      </c>
      <c r="EB631" s="40">
        <v>1.8185037794250199E-3</v>
      </c>
      <c r="EC631" s="40">
        <v>-4.1687703005503602E-3</v>
      </c>
      <c r="ED631" s="40">
        <v>3.5667609721358401E-3</v>
      </c>
      <c r="EE631" s="40">
        <v>9.6341543995844495E-3</v>
      </c>
      <c r="EF631" s="40">
        <v>-7.2990737604071397E-3</v>
      </c>
      <c r="EG631" s="40">
        <v>-9.0444206811937503E-4</v>
      </c>
      <c r="EH631" s="40">
        <v>2.1648339179266202E-2</v>
      </c>
      <c r="EI631" s="40">
        <v>2.3240147468432299E-2</v>
      </c>
      <c r="EJ631" s="40">
        <v>2.0229401833004399E-2</v>
      </c>
      <c r="EK631" s="40">
        <v>5.15390284623935E-4</v>
      </c>
      <c r="EL631" s="40">
        <v>1.8115967599505099E-2</v>
      </c>
      <c r="EM631" s="40">
        <v>9.1348751857050006E-2</v>
      </c>
      <c r="EN631" s="40">
        <v>0.120528842357445</v>
      </c>
      <c r="EO631" s="40">
        <v>0.14404386367503699</v>
      </c>
      <c r="EP631" s="40">
        <v>0.13980353049983901</v>
      </c>
      <c r="EQ631" s="40">
        <v>5.1315886679315102E-2</v>
      </c>
      <c r="ER631" s="40">
        <v>-0.12907345491418001</v>
      </c>
      <c r="ES631" s="40">
        <v>-8.7400224602505405E-2</v>
      </c>
      <c r="ET631" s="40">
        <v>-4.5798001787672002E-2</v>
      </c>
      <c r="EU631" s="40">
        <v>-3.7636352692039902E-2</v>
      </c>
      <c r="EV631" s="40">
        <v>4.5584076673945099E-3</v>
      </c>
      <c r="EW631" s="40">
        <v>69.6707081545064</v>
      </c>
      <c r="EX631" s="40">
        <v>67.960836909871205</v>
      </c>
      <c r="EY631" s="40">
        <v>66.045922746781102</v>
      </c>
      <c r="EZ631" s="40">
        <v>64.306545064377701</v>
      </c>
      <c r="FA631" s="40">
        <v>63.293669527897002</v>
      </c>
      <c r="FB631" s="40">
        <v>62.367918454935598</v>
      </c>
      <c r="FC631" s="40">
        <v>61.469849785407703</v>
      </c>
      <c r="FD631" s="40">
        <v>61.576824034334798</v>
      </c>
      <c r="FE631" s="40">
        <v>66.533476394849799</v>
      </c>
      <c r="FF631" s="40">
        <v>73.083261802575095</v>
      </c>
      <c r="FG631" s="40">
        <v>78.965021459227501</v>
      </c>
      <c r="FH631" s="40">
        <v>83.951824034334805</v>
      </c>
      <c r="FI631" s="40">
        <v>87.272317596566495</v>
      </c>
      <c r="FJ631" s="40">
        <v>90.923283261802595</v>
      </c>
      <c r="FK631" s="40">
        <v>93.175751072961404</v>
      </c>
      <c r="FL631" s="40">
        <v>94.976394849785393</v>
      </c>
      <c r="FM631" s="40">
        <v>95.842703862660898</v>
      </c>
      <c r="FN631" s="40">
        <v>95.377575107296096</v>
      </c>
      <c r="FO631" s="40">
        <v>93.318347639484998</v>
      </c>
      <c r="FP631" s="40">
        <v>88.045064377682394</v>
      </c>
      <c r="FQ631" s="40">
        <v>81.370278969957099</v>
      </c>
      <c r="FR631" s="40">
        <v>77.054613733905597</v>
      </c>
      <c r="FS631" s="40">
        <v>74.772424892703896</v>
      </c>
      <c r="FT631" s="40">
        <v>72.142274678111605</v>
      </c>
      <c r="FU631" s="40">
        <v>4.0538654996694699E-2</v>
      </c>
      <c r="FV631" s="40">
        <v>0</v>
      </c>
      <c r="FW631" s="40">
        <v>0</v>
      </c>
      <c r="FX631" s="41">
        <v>1</v>
      </c>
      <c r="FY631" s="22"/>
      <c r="FZ631" s="29"/>
    </row>
    <row r="632" spans="1:182" x14ac:dyDescent="0.2">
      <c r="A632" t="s">
        <v>42</v>
      </c>
      <c r="B632" t="s">
        <v>58</v>
      </c>
      <c r="C632" t="s">
        <v>3</v>
      </c>
      <c r="D632" t="s">
        <v>41</v>
      </c>
      <c r="E632" t="s">
        <v>1</v>
      </c>
      <c r="F632" t="s">
        <v>1</v>
      </c>
      <c r="G632" s="35">
        <v>43721</v>
      </c>
      <c r="H632" s="40">
        <v>6776</v>
      </c>
      <c r="I632" s="40">
        <v>5.68808984103228</v>
      </c>
      <c r="J632" s="40">
        <v>4.9752377654033104</v>
      </c>
      <c r="K632" s="40">
        <v>4.4273642335807297</v>
      </c>
      <c r="L632" s="40">
        <v>4.0740529600338098</v>
      </c>
      <c r="M632" s="40">
        <v>3.97393490358247</v>
      </c>
      <c r="N632" s="40">
        <v>4.1097348099899698</v>
      </c>
      <c r="O632" s="40">
        <v>4.4635411093375099</v>
      </c>
      <c r="P632" s="40">
        <v>4.77440265430584</v>
      </c>
      <c r="Q632" s="40">
        <v>4.8540556808796298</v>
      </c>
      <c r="R632" s="40">
        <v>5.1291380519810099</v>
      </c>
      <c r="S632" s="40">
        <v>5.5774538818830699</v>
      </c>
      <c r="T632" s="40">
        <v>6.1856206032202303</v>
      </c>
      <c r="U632" s="40">
        <v>7.2540412398650496</v>
      </c>
      <c r="V632" s="40">
        <v>8.7769550968258194</v>
      </c>
      <c r="W632" s="40">
        <v>10.2645708422361</v>
      </c>
      <c r="X632" s="40">
        <v>11.913487609206401</v>
      </c>
      <c r="Y632" s="40">
        <v>13.242400929033799</v>
      </c>
      <c r="Z632" s="40">
        <v>14.2922303570547</v>
      </c>
      <c r="AA632" s="40">
        <v>14.384889981141599</v>
      </c>
      <c r="AB632" s="40">
        <v>13.5582744822569</v>
      </c>
      <c r="AC632" s="40">
        <v>12.590394314832601</v>
      </c>
      <c r="AD632" s="40">
        <v>11.337878449186899</v>
      </c>
      <c r="AE632" s="40">
        <v>9.4748070747480106</v>
      </c>
      <c r="AF632" s="40">
        <v>8.1191546438810303</v>
      </c>
      <c r="AG632" s="40">
        <v>-1.69082605059169E-2</v>
      </c>
      <c r="AH632" s="40">
        <v>-9.9303388131258708E-3</v>
      </c>
      <c r="AI632" s="40">
        <v>-4.2693420780233998E-2</v>
      </c>
      <c r="AJ632" s="40">
        <v>-6.8218770200127302E-2</v>
      </c>
      <c r="AK632" s="40">
        <v>-8.5414127342506502E-2</v>
      </c>
      <c r="AL632" s="40">
        <v>-9.8138592508100697E-2</v>
      </c>
      <c r="AM632" s="40">
        <v>-8.2676822449430101E-2</v>
      </c>
      <c r="AN632" s="40">
        <v>-8.8696301171273098E-2</v>
      </c>
      <c r="AO632" s="40">
        <v>-0.128163871827849</v>
      </c>
      <c r="AP632" s="40">
        <v>-0.204720690311157</v>
      </c>
      <c r="AQ632" s="40">
        <v>-0.123106581716778</v>
      </c>
      <c r="AR632" s="40">
        <v>-9.5769528981909005E-2</v>
      </c>
      <c r="AS632" s="40">
        <v>1.7331906434669701E-2</v>
      </c>
      <c r="AT632" s="40">
        <v>0.15432330572352301</v>
      </c>
      <c r="AU632" s="40">
        <v>1.0055980655814201</v>
      </c>
      <c r="AV632" s="40">
        <v>1.2628047873485599</v>
      </c>
      <c r="AW632" s="40">
        <v>1.3033112854859501</v>
      </c>
      <c r="AX632" s="40">
        <v>1.23894381899963</v>
      </c>
      <c r="AY632" s="40">
        <v>0.69044610485097901</v>
      </c>
      <c r="AZ632" s="40">
        <v>-0.20963153232183601</v>
      </c>
      <c r="BA632" s="40">
        <v>-0.14871602717969701</v>
      </c>
      <c r="BB632" s="40">
        <v>-9.8884703402700003E-2</v>
      </c>
      <c r="BC632" s="40">
        <v>-0.19264024941250499</v>
      </c>
      <c r="BD632" s="40">
        <v>-0.12865807252005099</v>
      </c>
      <c r="BE632" s="40">
        <v>4.4190823106067798E-2</v>
      </c>
      <c r="BF632" s="40">
        <v>3.7576063935687E-2</v>
      </c>
      <c r="BG632" s="40">
        <v>-3.2607578937643698E-3</v>
      </c>
      <c r="BH632" s="40">
        <v>-3.0918446203292101E-2</v>
      </c>
      <c r="BI632" s="40">
        <v>-4.9965551566722298E-2</v>
      </c>
      <c r="BJ632" s="40">
        <v>-6.5982728991169207E-2</v>
      </c>
      <c r="BK632" s="40">
        <v>-4.5857399023446301E-2</v>
      </c>
      <c r="BL632" s="40">
        <v>-5.3889574810329098E-2</v>
      </c>
      <c r="BM632" s="40">
        <v>-9.2721822374819102E-2</v>
      </c>
      <c r="BN632" s="40">
        <v>-0.159531417848431</v>
      </c>
      <c r="BO632" s="40">
        <v>-8.7872466347875794E-2</v>
      </c>
      <c r="BP632" s="40">
        <v>-7.21646997746518E-2</v>
      </c>
      <c r="BQ632" s="40">
        <v>4.08121831028984E-2</v>
      </c>
      <c r="BR632" s="40">
        <v>0.213934317012415</v>
      </c>
      <c r="BS632" s="40">
        <v>1.07982210615638</v>
      </c>
      <c r="BT632" s="40">
        <v>1.3498785605307699</v>
      </c>
      <c r="BU632" s="40">
        <v>1.4002091910526699</v>
      </c>
      <c r="BV632" s="40">
        <v>1.3567489026922099</v>
      </c>
      <c r="BW632" s="40">
        <v>0.81206465241044601</v>
      </c>
      <c r="BX632" s="40">
        <v>-9.6254884220377798E-2</v>
      </c>
      <c r="BY632" s="40">
        <v>-7.4715305166513493E-2</v>
      </c>
      <c r="BZ632" s="40">
        <v>-1.09553037533368E-2</v>
      </c>
      <c r="CA632" s="40">
        <v>-0.113180165394211</v>
      </c>
      <c r="CB632" s="40">
        <v>-5.3397476440731902E-2</v>
      </c>
      <c r="CC632" s="40">
        <v>8.65078622914211E-2</v>
      </c>
      <c r="CD632" s="40">
        <v>7.0478853762183796E-2</v>
      </c>
      <c r="CE632" s="40">
        <v>2.4050184298865299E-2</v>
      </c>
      <c r="CF632" s="40">
        <v>-5.0843554299431302E-3</v>
      </c>
      <c r="CG632" s="40">
        <v>-2.5413975970348199E-2</v>
      </c>
      <c r="CH632" s="40">
        <v>-4.3711675874785798E-2</v>
      </c>
      <c r="CI632" s="40">
        <v>-2.03563785205161E-2</v>
      </c>
      <c r="CJ632" s="40">
        <v>-2.9782542163426701E-2</v>
      </c>
      <c r="CK632" s="40">
        <v>-6.8174766889703697E-2</v>
      </c>
      <c r="CL632" s="40">
        <v>-0.128233465399473</v>
      </c>
      <c r="CM632" s="40">
        <v>-6.3469425376003905E-2</v>
      </c>
      <c r="CN632" s="40">
        <v>-5.5816066972389201E-2</v>
      </c>
      <c r="CO632" s="40">
        <v>5.7074551196050503E-2</v>
      </c>
      <c r="CP632" s="40">
        <v>0.25522072183986499</v>
      </c>
      <c r="CQ632" s="40">
        <v>1.1312294505521301</v>
      </c>
      <c r="CR632" s="40">
        <v>1.4101855905865399</v>
      </c>
      <c r="CS632" s="40">
        <v>1.46732038527099</v>
      </c>
      <c r="CT632" s="40">
        <v>1.4383403447915999</v>
      </c>
      <c r="CU632" s="40">
        <v>0.89629728796719699</v>
      </c>
      <c r="CV632" s="40">
        <v>-1.7730563121193001E-2</v>
      </c>
      <c r="CW632" s="40">
        <v>-2.3462630526364402E-2</v>
      </c>
      <c r="CX632" s="40">
        <v>4.99443305871171E-2</v>
      </c>
      <c r="CY632" s="40">
        <v>-5.8146353260012898E-2</v>
      </c>
      <c r="CZ632" s="40">
        <v>-1.2722168602936901E-3</v>
      </c>
      <c r="DA632" s="40">
        <v>0.128824901476774</v>
      </c>
      <c r="DB632" s="40">
        <v>0.103381643588681</v>
      </c>
      <c r="DC632" s="40">
        <v>5.1361126491494997E-2</v>
      </c>
      <c r="DD632" s="40">
        <v>2.0749735343405799E-2</v>
      </c>
      <c r="DE632" s="40">
        <v>-8.6240037397412601E-4</v>
      </c>
      <c r="DF632" s="40">
        <v>-2.1440622758402399E-2</v>
      </c>
      <c r="DG632" s="40">
        <v>5.1446419824141597E-3</v>
      </c>
      <c r="DH632" s="40">
        <v>-5.6755095165242804E-3</v>
      </c>
      <c r="DI632" s="40">
        <v>-4.3627711404588397E-2</v>
      </c>
      <c r="DJ632" s="40">
        <v>-9.6935512950515404E-2</v>
      </c>
      <c r="DK632" s="40">
        <v>-3.9066384404131897E-2</v>
      </c>
      <c r="DL632" s="40">
        <v>-3.94674341701267E-2</v>
      </c>
      <c r="DM632" s="40">
        <v>7.3336919289202496E-2</v>
      </c>
      <c r="DN632" s="40">
        <v>0.29650712666731499</v>
      </c>
      <c r="DO632" s="40">
        <v>1.18263679494788</v>
      </c>
      <c r="DP632" s="40">
        <v>1.4704926206422999</v>
      </c>
      <c r="DQ632" s="40">
        <v>1.53443157948931</v>
      </c>
      <c r="DR632" s="40">
        <v>1.5199317868909801</v>
      </c>
      <c r="DS632" s="40">
        <v>0.98052992352394697</v>
      </c>
      <c r="DT632" s="40">
        <v>6.0793757977991698E-2</v>
      </c>
      <c r="DU632" s="40">
        <v>2.77900441137846E-2</v>
      </c>
      <c r="DV632" s="40">
        <v>0.110843964927571</v>
      </c>
      <c r="DW632" s="40">
        <v>-3.11254112581477E-3</v>
      </c>
      <c r="DX632" s="40">
        <v>5.0853042720144598E-2</v>
      </c>
      <c r="DY632" s="40">
        <v>0.18992398508875899</v>
      </c>
      <c r="DZ632" s="40">
        <v>0.150888046337493</v>
      </c>
      <c r="EA632" s="40">
        <v>9.0793789377964701E-2</v>
      </c>
      <c r="EB632" s="40">
        <v>5.8050059340241003E-2</v>
      </c>
      <c r="EC632" s="40">
        <v>3.4586175401809999E-2</v>
      </c>
      <c r="ED632" s="40">
        <v>1.0715240758528999E-2</v>
      </c>
      <c r="EE632" s="40">
        <v>4.1964065408397901E-2</v>
      </c>
      <c r="EF632" s="40">
        <v>2.9131216844419699E-2</v>
      </c>
      <c r="EG632" s="40">
        <v>-8.1856619515585597E-3</v>
      </c>
      <c r="EH632" s="40">
        <v>-5.1746240487789301E-2</v>
      </c>
      <c r="EI632" s="40">
        <v>-3.8322690352297702E-3</v>
      </c>
      <c r="EJ632" s="40">
        <v>-1.5862604962869498E-2</v>
      </c>
      <c r="EK632" s="40">
        <v>9.6817195957431199E-2</v>
      </c>
      <c r="EL632" s="40">
        <v>0.356118137956207</v>
      </c>
      <c r="EM632" s="40">
        <v>1.2568608355228399</v>
      </c>
      <c r="EN632" s="40">
        <v>1.5575663938245099</v>
      </c>
      <c r="EO632" s="40">
        <v>1.63132948505603</v>
      </c>
      <c r="EP632" s="40">
        <v>1.63773687058357</v>
      </c>
      <c r="EQ632" s="40">
        <v>1.10214847108342</v>
      </c>
      <c r="ER632" s="40">
        <v>0.17417040607945</v>
      </c>
      <c r="ES632" s="40">
        <v>0.101790766126968</v>
      </c>
      <c r="ET632" s="40">
        <v>0.19877336457693401</v>
      </c>
      <c r="EU632" s="40">
        <v>7.6347542892479595E-2</v>
      </c>
      <c r="EV632" s="40">
        <v>0.126113638799464</v>
      </c>
      <c r="EW632" s="40">
        <v>73.975817134823899</v>
      </c>
      <c r="EX632" s="40">
        <v>73.258076725513007</v>
      </c>
      <c r="EY632" s="40">
        <v>71.758076725513007</v>
      </c>
      <c r="EZ632" s="40">
        <v>69.911297953445597</v>
      </c>
      <c r="FA632" s="40">
        <v>68.193557544134705</v>
      </c>
      <c r="FB632" s="40">
        <v>67.737908567411907</v>
      </c>
      <c r="FC632" s="40">
        <v>68.064519181378202</v>
      </c>
      <c r="FD632" s="40">
        <v>67.782259590689094</v>
      </c>
      <c r="FE632" s="40">
        <v>70.544351023277201</v>
      </c>
      <c r="FF632" s="40">
        <v>75.435480818621798</v>
      </c>
      <c r="FG632" s="40">
        <v>78.9798318418989</v>
      </c>
      <c r="FH632" s="40">
        <v>83.588702046554403</v>
      </c>
      <c r="FI632" s="40">
        <v>88.044351023277201</v>
      </c>
      <c r="FJ632" s="40">
        <v>91.544351023277201</v>
      </c>
      <c r="FK632" s="40">
        <v>94.044351023277201</v>
      </c>
      <c r="FL632" s="40">
        <v>95.608870204655403</v>
      </c>
      <c r="FM632" s="40">
        <v>96.173389386033705</v>
      </c>
      <c r="FN632" s="40">
        <v>96.237908567411907</v>
      </c>
      <c r="FO632" s="40">
        <v>95.0201681581011</v>
      </c>
      <c r="FP632" s="40">
        <v>91.975817134823899</v>
      </c>
      <c r="FQ632" s="40">
        <v>87.431466111546698</v>
      </c>
      <c r="FR632" s="40">
        <v>83.278244883614093</v>
      </c>
      <c r="FS632" s="40">
        <v>80.604855497580402</v>
      </c>
      <c r="FT632" s="40">
        <v>80.213725702235806</v>
      </c>
      <c r="FU632" s="40">
        <v>1.9398641983198898E-2</v>
      </c>
      <c r="FV632" s="40">
        <v>0</v>
      </c>
      <c r="FW632" s="40">
        <v>0</v>
      </c>
      <c r="FX632" s="41">
        <v>1</v>
      </c>
      <c r="FY632" s="22"/>
      <c r="FZ632" s="29"/>
    </row>
    <row r="633" spans="1:182" x14ac:dyDescent="0.2">
      <c r="A633" t="s">
        <v>42</v>
      </c>
      <c r="B633" t="s">
        <v>58</v>
      </c>
      <c r="C633" t="s">
        <v>3</v>
      </c>
      <c r="D633" t="s">
        <v>41</v>
      </c>
      <c r="E633" t="s">
        <v>1</v>
      </c>
      <c r="F633" t="s">
        <v>77</v>
      </c>
      <c r="G633" s="35">
        <v>43721</v>
      </c>
      <c r="H633" s="40">
        <v>5136</v>
      </c>
      <c r="I633" s="40">
        <v>4.5090607446702</v>
      </c>
      <c r="J633" s="40">
        <v>3.93525022464951</v>
      </c>
      <c r="K633" s="40">
        <v>3.4888762714689801</v>
      </c>
      <c r="L633" s="40">
        <v>3.2050093631053702</v>
      </c>
      <c r="M633" s="40">
        <v>3.1157121466332698</v>
      </c>
      <c r="N633" s="40">
        <v>3.2041689415231698</v>
      </c>
      <c r="O633" s="40">
        <v>3.4622913183274902</v>
      </c>
      <c r="P633" s="40">
        <v>3.6984038038709501</v>
      </c>
      <c r="Q633" s="40">
        <v>3.7421404770325899</v>
      </c>
      <c r="R633" s="40">
        <v>3.96538656954545</v>
      </c>
      <c r="S633" s="40">
        <v>4.3307257877573804</v>
      </c>
      <c r="T633" s="40">
        <v>4.8483720927466303</v>
      </c>
      <c r="U633" s="40">
        <v>5.6595945024112204</v>
      </c>
      <c r="V633" s="40">
        <v>6.7847292689539902</v>
      </c>
      <c r="W633" s="40">
        <v>7.8629306804805799</v>
      </c>
      <c r="X633" s="40">
        <v>9.09379483973178</v>
      </c>
      <c r="Y633" s="40">
        <v>10.0896824334353</v>
      </c>
      <c r="Z633" s="40">
        <v>10.909089641808899</v>
      </c>
      <c r="AA633" s="40">
        <v>11.015405504375099</v>
      </c>
      <c r="AB633" s="40">
        <v>10.3709133487191</v>
      </c>
      <c r="AC633" s="40">
        <v>9.6744341489094001</v>
      </c>
      <c r="AD633" s="40">
        <v>8.7928495934007795</v>
      </c>
      <c r="AE633" s="40">
        <v>7.4170930646042104</v>
      </c>
      <c r="AF633" s="40">
        <v>6.3962651150999603</v>
      </c>
      <c r="AG633" s="40">
        <v>-2.36343872222987E-2</v>
      </c>
      <c r="AH633" s="40">
        <v>-9.9731154422912204E-3</v>
      </c>
      <c r="AI633" s="40">
        <v>-2.8415054592794E-2</v>
      </c>
      <c r="AJ633" s="40">
        <v>-3.2837287328588198E-2</v>
      </c>
      <c r="AK633" s="40">
        <v>-3.5343673708831597E-2</v>
      </c>
      <c r="AL633" s="40">
        <v>-5.8708256684535401E-2</v>
      </c>
      <c r="AM633" s="40">
        <v>-7.5466975434392999E-2</v>
      </c>
      <c r="AN633" s="40">
        <v>-7.1400617663390301E-2</v>
      </c>
      <c r="AO633" s="40">
        <v>-0.108893316642934</v>
      </c>
      <c r="AP633" s="40">
        <v>-0.13926824387158701</v>
      </c>
      <c r="AQ633" s="40">
        <v>-0.14846524444098799</v>
      </c>
      <c r="AR633" s="40">
        <v>-7.8383151109990196E-2</v>
      </c>
      <c r="AS633" s="40">
        <v>1.0698714436098501E-2</v>
      </c>
      <c r="AT633" s="40">
        <v>6.1981875114274103E-2</v>
      </c>
      <c r="AU633" s="40">
        <v>0.58743800370815402</v>
      </c>
      <c r="AV633" s="40">
        <v>0.70586578598271899</v>
      </c>
      <c r="AW633" s="40">
        <v>0.71075910695939104</v>
      </c>
      <c r="AX633" s="40">
        <v>0.65237137213961605</v>
      </c>
      <c r="AY633" s="40">
        <v>0.49341334725145602</v>
      </c>
      <c r="AZ633" s="40">
        <v>0.109527017092225</v>
      </c>
      <c r="BA633" s="40">
        <v>-1.06811617931918E-2</v>
      </c>
      <c r="BB633" s="40">
        <v>1.4120183864923299E-2</v>
      </c>
      <c r="BC633" s="40">
        <v>-8.12234687571705E-2</v>
      </c>
      <c r="BD633" s="40">
        <v>-5.97308085164426E-2</v>
      </c>
      <c r="BE633" s="40">
        <v>3.3002721166552798E-2</v>
      </c>
      <c r="BF633" s="40">
        <v>3.0617192565228799E-2</v>
      </c>
      <c r="BG633" s="40">
        <v>2.52520573416741E-3</v>
      </c>
      <c r="BH633" s="40">
        <v>-2.12556513664357E-3</v>
      </c>
      <c r="BI633" s="40">
        <v>-8.7845896352496695E-3</v>
      </c>
      <c r="BJ633" s="40">
        <v>-3.5342685174492801E-2</v>
      </c>
      <c r="BK633" s="40">
        <v>-3.9790472318353302E-2</v>
      </c>
      <c r="BL633" s="40">
        <v>-4.3507360063026301E-2</v>
      </c>
      <c r="BM633" s="40">
        <v>-8.3688739622804598E-2</v>
      </c>
      <c r="BN633" s="40">
        <v>-0.106990549345479</v>
      </c>
      <c r="BO633" s="40">
        <v>-0.11450135226855999</v>
      </c>
      <c r="BP633" s="40">
        <v>-5.9459776541253603E-2</v>
      </c>
      <c r="BQ633" s="40">
        <v>2.9557518600407499E-2</v>
      </c>
      <c r="BR633" s="40">
        <v>0.111466850102536</v>
      </c>
      <c r="BS633" s="40">
        <v>0.637395897165841</v>
      </c>
      <c r="BT633" s="40">
        <v>0.76111943690110995</v>
      </c>
      <c r="BU633" s="40">
        <v>0.77878055334762097</v>
      </c>
      <c r="BV633" s="40">
        <v>0.73566537157893996</v>
      </c>
      <c r="BW633" s="40">
        <v>0.56903857754432996</v>
      </c>
      <c r="BX633" s="40">
        <v>0.18226437033248499</v>
      </c>
      <c r="BY633" s="40">
        <v>4.0085389013747898E-2</v>
      </c>
      <c r="BZ633" s="40">
        <v>8.4008305484620904E-2</v>
      </c>
      <c r="CA633" s="40">
        <v>-1.46164451082738E-2</v>
      </c>
      <c r="CB633" s="40">
        <v>1.53302299068428E-3</v>
      </c>
      <c r="CC633" s="40">
        <v>7.2229409904745398E-2</v>
      </c>
      <c r="CD633" s="40">
        <v>5.8729916242198303E-2</v>
      </c>
      <c r="CE633" s="40">
        <v>2.3954335784233099E-2</v>
      </c>
      <c r="CF633" s="40">
        <v>1.9145280097298399E-2</v>
      </c>
      <c r="CG633" s="40">
        <v>9.6101510879712908E-3</v>
      </c>
      <c r="CH633" s="40">
        <v>-1.91597615244774E-2</v>
      </c>
      <c r="CI633" s="40">
        <v>-1.50810349404465E-2</v>
      </c>
      <c r="CJ633" s="40">
        <v>-2.4188574819408899E-2</v>
      </c>
      <c r="CK633" s="40">
        <v>-6.6232126358610297E-2</v>
      </c>
      <c r="CL633" s="40">
        <v>-8.46351164432705E-2</v>
      </c>
      <c r="CM633" s="40">
        <v>-9.0978064013124194E-2</v>
      </c>
      <c r="CN633" s="40">
        <v>-4.6353504960655503E-2</v>
      </c>
      <c r="CO633" s="40">
        <v>4.2619068915597899E-2</v>
      </c>
      <c r="CP633" s="40">
        <v>0.14573999303481</v>
      </c>
      <c r="CQ633" s="40">
        <v>0.67199658198940104</v>
      </c>
      <c r="CR633" s="40">
        <v>0.79938794720964701</v>
      </c>
      <c r="CS633" s="40">
        <v>0.82589199990441597</v>
      </c>
      <c r="CT633" s="40">
        <v>0.79335454185460097</v>
      </c>
      <c r="CU633" s="40">
        <v>0.621416381670302</v>
      </c>
      <c r="CV633" s="40">
        <v>0.23264203960907001</v>
      </c>
      <c r="CW633" s="40">
        <v>7.5246147454012105E-2</v>
      </c>
      <c r="CX633" s="40">
        <v>0.132412605620333</v>
      </c>
      <c r="CY633" s="40">
        <v>3.1515376567972202E-2</v>
      </c>
      <c r="CZ633" s="40">
        <v>4.3964166066346497E-2</v>
      </c>
      <c r="DA633" s="40">
        <v>0.111456098642938</v>
      </c>
      <c r="DB633" s="40">
        <v>8.6842639919167797E-2</v>
      </c>
      <c r="DC633" s="40">
        <v>4.5383465834298801E-2</v>
      </c>
      <c r="DD633" s="40">
        <v>4.0416125331240303E-2</v>
      </c>
      <c r="DE633" s="40">
        <v>2.8004891811192301E-2</v>
      </c>
      <c r="DF633" s="40">
        <v>-2.9768378744621199E-3</v>
      </c>
      <c r="DG633" s="40">
        <v>9.6284024374603192E-3</v>
      </c>
      <c r="DH633" s="40">
        <v>-4.8697895757915301E-3</v>
      </c>
      <c r="DI633" s="40">
        <v>-4.8775513094416002E-2</v>
      </c>
      <c r="DJ633" s="40">
        <v>-6.2279683541061601E-2</v>
      </c>
      <c r="DK633" s="40">
        <v>-6.7454775757688004E-2</v>
      </c>
      <c r="DL633" s="40">
        <v>-3.3247233380057403E-2</v>
      </c>
      <c r="DM633" s="40">
        <v>5.5680619230788403E-2</v>
      </c>
      <c r="DN633" s="40">
        <v>0.18001313596708299</v>
      </c>
      <c r="DO633" s="40">
        <v>0.70659726681296198</v>
      </c>
      <c r="DP633" s="40">
        <v>0.83765645751818296</v>
      </c>
      <c r="DQ633" s="40">
        <v>0.87300344646121097</v>
      </c>
      <c r="DR633" s="40">
        <v>0.85104371213026297</v>
      </c>
      <c r="DS633" s="40">
        <v>0.67379418579627304</v>
      </c>
      <c r="DT633" s="40">
        <v>0.28301970888565398</v>
      </c>
      <c r="DU633" s="40">
        <v>0.110406905894276</v>
      </c>
      <c r="DV633" s="40">
        <v>0.180816905756045</v>
      </c>
      <c r="DW633" s="40">
        <v>7.7647198244218105E-2</v>
      </c>
      <c r="DX633" s="40">
        <v>8.63953091420087E-2</v>
      </c>
      <c r="DY633" s="40">
        <v>0.16809320703179001</v>
      </c>
      <c r="DZ633" s="40">
        <v>0.12743294792668799</v>
      </c>
      <c r="EA633" s="40">
        <v>7.6323726161260305E-2</v>
      </c>
      <c r="EB633" s="40">
        <v>7.1127847523184906E-2</v>
      </c>
      <c r="EC633" s="40">
        <v>5.4563975884774102E-2</v>
      </c>
      <c r="ED633" s="40">
        <v>2.0388733635580601E-2</v>
      </c>
      <c r="EE633" s="40">
        <v>4.5304905553500002E-2</v>
      </c>
      <c r="EF633" s="40">
        <v>2.3023468024572401E-2</v>
      </c>
      <c r="EG633" s="40">
        <v>-2.3570936074286199E-2</v>
      </c>
      <c r="EH633" s="40">
        <v>-3.0001989014953701E-2</v>
      </c>
      <c r="EI633" s="40">
        <v>-3.3490883585260901E-2</v>
      </c>
      <c r="EJ633" s="40">
        <v>-1.4323858811320801E-2</v>
      </c>
      <c r="EK633" s="40">
        <v>7.4539423395097407E-2</v>
      </c>
      <c r="EL633" s="40">
        <v>0.229498110955345</v>
      </c>
      <c r="EM633" s="40">
        <v>0.75655516027064895</v>
      </c>
      <c r="EN633" s="40">
        <v>0.89291010843657503</v>
      </c>
      <c r="EO633" s="40">
        <v>0.94102489284944102</v>
      </c>
      <c r="EP633" s="40">
        <v>0.934337711569587</v>
      </c>
      <c r="EQ633" s="40">
        <v>0.74941941608914697</v>
      </c>
      <c r="ER633" s="40">
        <v>0.35575706212591401</v>
      </c>
      <c r="ES633" s="40">
        <v>0.16117345670121599</v>
      </c>
      <c r="ET633" s="40">
        <v>0.25070502737574302</v>
      </c>
      <c r="EU633" s="40">
        <v>0.14425422189311499</v>
      </c>
      <c r="EV633" s="40">
        <v>0.14765914064913599</v>
      </c>
      <c r="EW633" s="40">
        <v>73.929061125436107</v>
      </c>
      <c r="EX633" s="40">
        <v>73.204641286212606</v>
      </c>
      <c r="EY633" s="40">
        <v>71.704641286212606</v>
      </c>
      <c r="EZ633" s="40">
        <v>69.877900803882895</v>
      </c>
      <c r="FA633" s="40">
        <v>68.153480964659494</v>
      </c>
      <c r="FB633" s="40">
        <v>67.714530562717997</v>
      </c>
      <c r="FC633" s="40">
        <v>68.051160321553198</v>
      </c>
      <c r="FD633" s="40">
        <v>67.775580160776599</v>
      </c>
      <c r="FE633" s="40">
        <v>70.561049598058503</v>
      </c>
      <c r="FF633" s="40">
        <v>75.448839678446802</v>
      </c>
      <c r="FG633" s="40">
        <v>79.009889276505405</v>
      </c>
      <c r="FH633" s="40">
        <v>83.622099196117105</v>
      </c>
      <c r="FI633" s="40">
        <v>88.061049598058503</v>
      </c>
      <c r="FJ633" s="40">
        <v>91.561049598058503</v>
      </c>
      <c r="FK633" s="40">
        <v>94.061049598058503</v>
      </c>
      <c r="FL633" s="40">
        <v>95.612209919611701</v>
      </c>
      <c r="FM633" s="40">
        <v>96.163370241164898</v>
      </c>
      <c r="FN633" s="40">
        <v>96.214530562717997</v>
      </c>
      <c r="FO633" s="40">
        <v>94.990110723494595</v>
      </c>
      <c r="FP633" s="40">
        <v>91.929061125436107</v>
      </c>
      <c r="FQ633" s="40">
        <v>87.368011527377504</v>
      </c>
      <c r="FR633" s="40">
        <v>83.194752009707301</v>
      </c>
      <c r="FS633" s="40">
        <v>80.531381768542403</v>
      </c>
      <c r="FT633" s="40">
        <v>80.143591688154103</v>
      </c>
      <c r="FU633" s="40">
        <v>1.7082821783881399E-2</v>
      </c>
      <c r="FV633" s="40">
        <v>0</v>
      </c>
      <c r="FW633" s="40">
        <v>0</v>
      </c>
      <c r="FX633" s="41">
        <v>1</v>
      </c>
      <c r="FY633" s="22"/>
      <c r="FZ633" s="29"/>
    </row>
    <row r="634" spans="1:182" x14ac:dyDescent="0.2">
      <c r="A634" t="s">
        <v>42</v>
      </c>
      <c r="B634" t="s">
        <v>58</v>
      </c>
      <c r="C634" t="s">
        <v>3</v>
      </c>
      <c r="D634" t="s">
        <v>41</v>
      </c>
      <c r="E634" t="s">
        <v>1</v>
      </c>
      <c r="F634" t="s">
        <v>78</v>
      </c>
      <c r="G634" s="35">
        <v>43721</v>
      </c>
      <c r="H634" s="40">
        <v>1640</v>
      </c>
      <c r="I634" s="40">
        <v>1.2409397207419599</v>
      </c>
      <c r="J634" s="40">
        <v>1.09937552202514</v>
      </c>
      <c r="K634" s="40">
        <v>0.99408949492521503</v>
      </c>
      <c r="L634" s="40">
        <v>0.92057627844236201</v>
      </c>
      <c r="M634" s="40">
        <v>0.90006117362597904</v>
      </c>
      <c r="N634" s="40">
        <v>0.94025898410916697</v>
      </c>
      <c r="O634" s="40">
        <v>1.0337657991007501</v>
      </c>
      <c r="P634" s="40">
        <v>1.096514791383</v>
      </c>
      <c r="Q634" s="40">
        <v>1.12081121299903</v>
      </c>
      <c r="R634" s="40">
        <v>1.1821382282689801</v>
      </c>
      <c r="S634" s="40">
        <v>1.26388351247064</v>
      </c>
      <c r="T634" s="40">
        <v>1.37094710617781</v>
      </c>
      <c r="U634" s="40">
        <v>1.61425609180277</v>
      </c>
      <c r="V634" s="40">
        <v>2.0115959690924501</v>
      </c>
      <c r="W634" s="40">
        <v>2.4187840969862102</v>
      </c>
      <c r="X634" s="40">
        <v>2.8393217681370002</v>
      </c>
      <c r="Y634" s="40">
        <v>3.1809537417297502</v>
      </c>
      <c r="Z634" s="40">
        <v>3.4423189163475598</v>
      </c>
      <c r="AA634" s="40">
        <v>3.4359111354279599</v>
      </c>
      <c r="AB634" s="40">
        <v>3.2513210475948102</v>
      </c>
      <c r="AC634" s="40">
        <v>2.9891912977346702</v>
      </c>
      <c r="AD634" s="40">
        <v>2.6365514858039099</v>
      </c>
      <c r="AE634" s="40">
        <v>2.14075004284568</v>
      </c>
      <c r="AF634" s="40">
        <v>1.8108119018158999</v>
      </c>
      <c r="AG634" s="40">
        <v>-1.3994599732146199E-2</v>
      </c>
      <c r="AH634" s="40">
        <v>-1.00783466023678E-2</v>
      </c>
      <c r="AI634" s="40">
        <v>5.3989646494565001E-4</v>
      </c>
      <c r="AJ634" s="40">
        <v>-1.01481696266173E-2</v>
      </c>
      <c r="AK634" s="40">
        <v>-2.44941446392512E-2</v>
      </c>
      <c r="AL634" s="40">
        <v>-1.54756061384988E-2</v>
      </c>
      <c r="AM634" s="40">
        <v>-2.43142495737734E-2</v>
      </c>
      <c r="AN634" s="40">
        <v>-2.9524630669698002E-2</v>
      </c>
      <c r="AO634" s="40">
        <v>-3.2019656725615901E-2</v>
      </c>
      <c r="AP634" s="40">
        <v>-5.1642351828121102E-2</v>
      </c>
      <c r="AQ634" s="40">
        <v>-9.7171326079033699E-3</v>
      </c>
      <c r="AR634" s="40">
        <v>-1.6371559437799801E-2</v>
      </c>
      <c r="AS634" s="40">
        <v>-1.4061242354588799E-2</v>
      </c>
      <c r="AT634" s="40">
        <v>3.6276616839207201E-2</v>
      </c>
      <c r="AU634" s="40">
        <v>0.35678717985020703</v>
      </c>
      <c r="AV634" s="40">
        <v>0.51451878715448496</v>
      </c>
      <c r="AW634" s="40">
        <v>0.57072123329639102</v>
      </c>
      <c r="AX634" s="40">
        <v>0.59891667147303596</v>
      </c>
      <c r="AY634" s="40">
        <v>0.23929178121848099</v>
      </c>
      <c r="AZ634" s="40">
        <v>-0.32449666470501298</v>
      </c>
      <c r="BA634" s="40">
        <v>-0.16152617534654701</v>
      </c>
      <c r="BB634" s="40">
        <v>-0.14356623262729701</v>
      </c>
      <c r="BC634" s="40">
        <v>-0.15672422056059901</v>
      </c>
      <c r="BD634" s="40">
        <v>-8.2926612406750894E-2</v>
      </c>
      <c r="BE634" s="40">
        <v>-9.3985803923792499E-4</v>
      </c>
      <c r="BF634" s="40">
        <v>3.64221000168041E-3</v>
      </c>
      <c r="BG634" s="40">
        <v>8.9570330198342693E-3</v>
      </c>
      <c r="BH634" s="40">
        <v>-3.7508423595643998E-3</v>
      </c>
      <c r="BI634" s="40">
        <v>-1.6702471134993398E-2</v>
      </c>
      <c r="BJ634" s="40">
        <v>-4.2569156463934301E-3</v>
      </c>
      <c r="BK634" s="40">
        <v>-1.3351984362925E-2</v>
      </c>
      <c r="BL634" s="40">
        <v>-1.7256754558328001E-2</v>
      </c>
      <c r="BM634" s="40">
        <v>-1.89951698499604E-2</v>
      </c>
      <c r="BN634" s="40">
        <v>-3.4784806098369002E-2</v>
      </c>
      <c r="BO634" s="40">
        <v>6.8194611981748096E-3</v>
      </c>
      <c r="BP634" s="40">
        <v>-6.3472092165028403E-3</v>
      </c>
      <c r="BQ634" s="40">
        <v>-3.8537776768610998E-3</v>
      </c>
      <c r="BR634" s="40">
        <v>5.4822805712892997E-2</v>
      </c>
      <c r="BS634" s="40">
        <v>0.39230542247455402</v>
      </c>
      <c r="BT634" s="40">
        <v>0.564970263221511</v>
      </c>
      <c r="BU634" s="40">
        <v>0.62572359837737401</v>
      </c>
      <c r="BV634" s="40">
        <v>0.64795423702894706</v>
      </c>
      <c r="BW634" s="40">
        <v>0.294269360495168</v>
      </c>
      <c r="BX634" s="40">
        <v>-0.27308627796039497</v>
      </c>
      <c r="BY634" s="40">
        <v>-0.11966914942154699</v>
      </c>
      <c r="BZ634" s="40">
        <v>-0.107767681204509</v>
      </c>
      <c r="CA634" s="40">
        <v>-0.12056025704642601</v>
      </c>
      <c r="CB634" s="40">
        <v>-5.5810007059488402E-2</v>
      </c>
      <c r="CC634" s="40">
        <v>8.1018162890019608E-3</v>
      </c>
      <c r="CD634" s="40">
        <v>1.3145025709123801E-2</v>
      </c>
      <c r="CE634" s="40">
        <v>1.47867161568793E-2</v>
      </c>
      <c r="CF634" s="40">
        <v>6.7992701761009902E-4</v>
      </c>
      <c r="CG634" s="40">
        <v>-1.13059818014859E-2</v>
      </c>
      <c r="CH634" s="40">
        <v>3.5131152132780999E-3</v>
      </c>
      <c r="CI634" s="40">
        <v>-5.7595528719114001E-3</v>
      </c>
      <c r="CJ634" s="40">
        <v>-8.7600609348564805E-3</v>
      </c>
      <c r="CK634" s="40">
        <v>-9.9744499159853898E-3</v>
      </c>
      <c r="CL634" s="40">
        <v>-2.31093212785792E-2</v>
      </c>
      <c r="CM634" s="40">
        <v>1.8272655693334399E-2</v>
      </c>
      <c r="CN634" s="40">
        <v>5.9562520988977702E-4</v>
      </c>
      <c r="CO634" s="40">
        <v>3.2158812642393499E-3</v>
      </c>
      <c r="CP634" s="40">
        <v>6.7667839630108501E-2</v>
      </c>
      <c r="CQ634" s="40">
        <v>0.41690524911801802</v>
      </c>
      <c r="CR634" s="40">
        <v>0.59991280185671303</v>
      </c>
      <c r="CS634" s="40">
        <v>0.66381806888040595</v>
      </c>
      <c r="CT634" s="40">
        <v>0.68191750555130504</v>
      </c>
      <c r="CU634" s="40">
        <v>0.33234666442564897</v>
      </c>
      <c r="CV634" s="40">
        <v>-0.237479600710993</v>
      </c>
      <c r="CW634" s="40">
        <v>-9.0679100773694801E-2</v>
      </c>
      <c r="CX634" s="40">
        <v>-8.2973713541140096E-2</v>
      </c>
      <c r="CY634" s="40">
        <v>-9.5513206081708907E-2</v>
      </c>
      <c r="CZ634" s="40">
        <v>-3.7029128800476603E-2</v>
      </c>
      <c r="DA634" s="40">
        <v>1.71434906172418E-2</v>
      </c>
      <c r="DB634" s="40">
        <v>2.2647841416567199E-2</v>
      </c>
      <c r="DC634" s="40">
        <v>2.0616399293924299E-2</v>
      </c>
      <c r="DD634" s="40">
        <v>5.1106963947845996E-3</v>
      </c>
      <c r="DE634" s="40">
        <v>-5.9094924679783598E-3</v>
      </c>
      <c r="DF634" s="40">
        <v>1.12831460729496E-2</v>
      </c>
      <c r="DG634" s="40">
        <v>1.8328786191021899E-3</v>
      </c>
      <c r="DH634" s="40">
        <v>-2.6336731138495198E-4</v>
      </c>
      <c r="DI634" s="40">
        <v>-9.5372998201039396E-4</v>
      </c>
      <c r="DJ634" s="40">
        <v>-1.1433836458789299E-2</v>
      </c>
      <c r="DK634" s="40">
        <v>2.97258501884941E-2</v>
      </c>
      <c r="DL634" s="40">
        <v>7.5384596362824E-3</v>
      </c>
      <c r="DM634" s="40">
        <v>1.02855402053398E-2</v>
      </c>
      <c r="DN634" s="40">
        <v>8.0512873547324004E-2</v>
      </c>
      <c r="DO634" s="40">
        <v>0.44150507576148301</v>
      </c>
      <c r="DP634" s="40">
        <v>0.63485534049191605</v>
      </c>
      <c r="DQ634" s="40">
        <v>0.701912539383439</v>
      </c>
      <c r="DR634" s="40">
        <v>0.71588077407366302</v>
      </c>
      <c r="DS634" s="40">
        <v>0.37042396835613101</v>
      </c>
      <c r="DT634" s="40">
        <v>-0.201872923461591</v>
      </c>
      <c r="DU634" s="40">
        <v>-6.1689052125842997E-2</v>
      </c>
      <c r="DV634" s="40">
        <v>-5.8179745877771402E-2</v>
      </c>
      <c r="DW634" s="40">
        <v>-7.0466155116991294E-2</v>
      </c>
      <c r="DX634" s="40">
        <v>-1.8248250541464901E-2</v>
      </c>
      <c r="DY634" s="40">
        <v>3.0198232310150099E-2</v>
      </c>
      <c r="DZ634" s="40">
        <v>3.6368398020615401E-2</v>
      </c>
      <c r="EA634" s="40">
        <v>2.9033535848812901E-2</v>
      </c>
      <c r="EB634" s="40">
        <v>1.1508023661837501E-2</v>
      </c>
      <c r="EC634" s="40">
        <v>1.8821810362795099E-3</v>
      </c>
      <c r="ED634" s="40">
        <v>2.2501836565055E-2</v>
      </c>
      <c r="EE634" s="40">
        <v>1.2795143829950501E-2</v>
      </c>
      <c r="EF634" s="40">
        <v>1.2004508799985001E-2</v>
      </c>
      <c r="EG634" s="40">
        <v>1.20707568936452E-2</v>
      </c>
      <c r="EH634" s="40">
        <v>5.4237092709627597E-3</v>
      </c>
      <c r="EI634" s="40">
        <v>4.6262443994572203E-2</v>
      </c>
      <c r="EJ634" s="40">
        <v>1.7562809857579399E-2</v>
      </c>
      <c r="EK634" s="40">
        <v>2.04930048830675E-2</v>
      </c>
      <c r="EL634" s="40">
        <v>9.90590624210098E-2</v>
      </c>
      <c r="EM634" s="40">
        <v>0.47702331838582901</v>
      </c>
      <c r="EN634" s="40">
        <v>0.68530681655894299</v>
      </c>
      <c r="EO634" s="40">
        <v>0.756914904464422</v>
      </c>
      <c r="EP634" s="40">
        <v>0.76491833962957501</v>
      </c>
      <c r="EQ634" s="40">
        <v>0.42540154763281801</v>
      </c>
      <c r="ER634" s="40">
        <v>-0.15046253671697299</v>
      </c>
      <c r="ES634" s="40">
        <v>-1.9832026200842401E-2</v>
      </c>
      <c r="ET634" s="40">
        <v>-2.2381194454983201E-2</v>
      </c>
      <c r="EU634" s="40">
        <v>-3.4302191602818902E-2</v>
      </c>
      <c r="EV634" s="40">
        <v>8.8683548057976198E-3</v>
      </c>
      <c r="EW634" s="40">
        <v>74.210416666666703</v>
      </c>
      <c r="EX634" s="40">
        <v>73.526190476190493</v>
      </c>
      <c r="EY634" s="40">
        <v>72.026190476190493</v>
      </c>
      <c r="EZ634" s="40">
        <v>70.078869047619094</v>
      </c>
      <c r="FA634" s="40">
        <v>68.394642857142898</v>
      </c>
      <c r="FB634" s="40">
        <v>67.855208333333294</v>
      </c>
      <c r="FC634" s="40">
        <v>68.131547619047595</v>
      </c>
      <c r="FD634" s="40">
        <v>67.815773809523805</v>
      </c>
      <c r="FE634" s="40">
        <v>70.460565476190496</v>
      </c>
      <c r="FF634" s="40">
        <v>75.368452380952405</v>
      </c>
      <c r="FG634" s="40">
        <v>78.829017857142901</v>
      </c>
      <c r="FH634" s="40">
        <v>83.421130952380906</v>
      </c>
      <c r="FI634" s="40">
        <v>87.960565476190496</v>
      </c>
      <c r="FJ634" s="40">
        <v>91.460565476190496</v>
      </c>
      <c r="FK634" s="40">
        <v>93.960565476190496</v>
      </c>
      <c r="FL634" s="40">
        <v>95.592113095238105</v>
      </c>
      <c r="FM634" s="40">
        <v>96.2236607142857</v>
      </c>
      <c r="FN634" s="40">
        <v>96.355208333333294</v>
      </c>
      <c r="FO634" s="40">
        <v>95.170982142857099</v>
      </c>
      <c r="FP634" s="40">
        <v>92.210416666666703</v>
      </c>
      <c r="FQ634" s="40">
        <v>87.749851190476207</v>
      </c>
      <c r="FR634" s="40">
        <v>83.697172619047606</v>
      </c>
      <c r="FS634" s="40">
        <v>80.973511904761907</v>
      </c>
      <c r="FT634" s="40">
        <v>80.565624999999997</v>
      </c>
      <c r="FU634" s="40">
        <v>3.9459089677494397E-2</v>
      </c>
      <c r="FV634" s="40">
        <v>0</v>
      </c>
      <c r="FW634" s="40">
        <v>0</v>
      </c>
      <c r="FX634" s="41">
        <v>1</v>
      </c>
      <c r="FY634" s="22"/>
      <c r="FZ634" s="29"/>
    </row>
    <row r="635" spans="1:182" x14ac:dyDescent="0.2">
      <c r="A635" t="s">
        <v>42</v>
      </c>
      <c r="B635" t="s">
        <v>58</v>
      </c>
      <c r="C635" t="s">
        <v>3</v>
      </c>
      <c r="D635" t="s">
        <v>41</v>
      </c>
      <c r="E635" t="s">
        <v>77</v>
      </c>
      <c r="F635" t="s">
        <v>1</v>
      </c>
      <c r="G635" s="35">
        <v>43721</v>
      </c>
      <c r="H635" s="40">
        <v>3872</v>
      </c>
      <c r="I635" s="40">
        <v>3.23383493560612</v>
      </c>
      <c r="J635" s="40">
        <v>2.8632214304871102</v>
      </c>
      <c r="K635" s="40">
        <v>2.5795695695982701</v>
      </c>
      <c r="L635" s="40">
        <v>2.40815118659921</v>
      </c>
      <c r="M635" s="40">
        <v>2.3760850834418301</v>
      </c>
      <c r="N635" s="40">
        <v>2.4989597202751601</v>
      </c>
      <c r="O635" s="40">
        <v>2.76139651517996</v>
      </c>
      <c r="P635" s="40">
        <v>2.9748012912520601</v>
      </c>
      <c r="Q635" s="40">
        <v>3.0152320606055101</v>
      </c>
      <c r="R635" s="40">
        <v>3.1283144462873902</v>
      </c>
      <c r="S635" s="40">
        <v>3.3332780219635101</v>
      </c>
      <c r="T635" s="40">
        <v>3.6399668411831501</v>
      </c>
      <c r="U635" s="40">
        <v>4.17274808912601</v>
      </c>
      <c r="V635" s="40">
        <v>4.9679455669678303</v>
      </c>
      <c r="W635" s="40">
        <v>5.7878127242883801</v>
      </c>
      <c r="X635" s="40">
        <v>6.7508421832919598</v>
      </c>
      <c r="Y635" s="40">
        <v>7.5472922404066898</v>
      </c>
      <c r="Z635" s="40">
        <v>8.2181856747252393</v>
      </c>
      <c r="AA635" s="40">
        <v>8.2977396649235704</v>
      </c>
      <c r="AB635" s="40">
        <v>7.8091199749543296</v>
      </c>
      <c r="AC635" s="40">
        <v>7.2214457342956999</v>
      </c>
      <c r="AD635" s="40">
        <v>6.4125765142118203</v>
      </c>
      <c r="AE635" s="40">
        <v>5.3121139764031904</v>
      </c>
      <c r="AF635" s="40">
        <v>4.5861556043585203</v>
      </c>
      <c r="AG635" s="40">
        <v>-2.2950475762771101E-2</v>
      </c>
      <c r="AH635" s="40">
        <v>-3.3460156670876401E-2</v>
      </c>
      <c r="AI635" s="40">
        <v>-4.8054878945148399E-2</v>
      </c>
      <c r="AJ635" s="40">
        <v>-3.2434001422026799E-2</v>
      </c>
      <c r="AK635" s="40">
        <v>-5.97309958277581E-2</v>
      </c>
      <c r="AL635" s="40">
        <v>-6.0510081381424802E-2</v>
      </c>
      <c r="AM635" s="40">
        <v>-5.3711970792123802E-2</v>
      </c>
      <c r="AN635" s="40">
        <v>-6.8930750846594099E-2</v>
      </c>
      <c r="AO635" s="40">
        <v>-8.0293761234925695E-2</v>
      </c>
      <c r="AP635" s="40">
        <v>-0.115173357783195</v>
      </c>
      <c r="AQ635" s="40">
        <v>-0.100416430469581</v>
      </c>
      <c r="AR635" s="40">
        <v>-0.100693344955587</v>
      </c>
      <c r="AS635" s="40">
        <v>4.9185242002501503E-2</v>
      </c>
      <c r="AT635" s="40">
        <v>0.136686979418954</v>
      </c>
      <c r="AU635" s="40">
        <v>0.75056515760527498</v>
      </c>
      <c r="AV635" s="40">
        <v>0.89976298508074304</v>
      </c>
      <c r="AW635" s="40">
        <v>0.96830677578986102</v>
      </c>
      <c r="AX635" s="40">
        <v>0.92634798972646404</v>
      </c>
      <c r="AY635" s="40">
        <v>0.62867870685971095</v>
      </c>
      <c r="AZ635" s="40">
        <v>-4.0909629948357199E-3</v>
      </c>
      <c r="BA635" s="40">
        <v>1.6306276834792899E-2</v>
      </c>
      <c r="BB635" s="40">
        <v>-4.66319156358522E-2</v>
      </c>
      <c r="BC635" s="40">
        <v>-0.13335585405911701</v>
      </c>
      <c r="BD635" s="40">
        <v>-9.4718028698711806E-2</v>
      </c>
      <c r="BE635" s="40">
        <v>1.05058507858468E-2</v>
      </c>
      <c r="BF635" s="40">
        <v>-3.73280530928911E-3</v>
      </c>
      <c r="BG635" s="40">
        <v>-2.3022624885740299E-2</v>
      </c>
      <c r="BH635" s="40">
        <v>-5.9188366108869801E-3</v>
      </c>
      <c r="BI635" s="40">
        <v>-3.5231589344424601E-2</v>
      </c>
      <c r="BJ635" s="40">
        <v>-3.81895625361727E-2</v>
      </c>
      <c r="BK635" s="40">
        <v>-2.6099536262183601E-2</v>
      </c>
      <c r="BL635" s="40">
        <v>-3.4529067715865197E-2</v>
      </c>
      <c r="BM635" s="40">
        <v>-5.2141312237895102E-2</v>
      </c>
      <c r="BN635" s="40">
        <v>-8.1262083120230894E-2</v>
      </c>
      <c r="BO635" s="40">
        <v>-7.1891477473394805E-2</v>
      </c>
      <c r="BP635" s="40">
        <v>-8.5484169696528806E-2</v>
      </c>
      <c r="BQ635" s="40">
        <v>6.4409223182627401E-2</v>
      </c>
      <c r="BR635" s="40">
        <v>0.183238766220292</v>
      </c>
      <c r="BS635" s="40">
        <v>0.81279910004908296</v>
      </c>
      <c r="BT635" s="40">
        <v>0.995540272245938</v>
      </c>
      <c r="BU635" s="40">
        <v>1.05955289150127</v>
      </c>
      <c r="BV635" s="40">
        <v>1.02387599594016</v>
      </c>
      <c r="BW635" s="40">
        <v>0.70982065735604305</v>
      </c>
      <c r="BX635" s="40">
        <v>7.2532673065150793E-2</v>
      </c>
      <c r="BY635" s="40">
        <v>6.5994657813644095E-2</v>
      </c>
      <c r="BZ635" s="40">
        <v>8.0684069901642095E-3</v>
      </c>
      <c r="CA635" s="40">
        <v>-8.4328171202479596E-2</v>
      </c>
      <c r="CB635" s="40">
        <v>-4.5754845079777298E-2</v>
      </c>
      <c r="CC635" s="40">
        <v>3.3677600636414597E-2</v>
      </c>
      <c r="CD635" s="40">
        <v>1.68562676862067E-2</v>
      </c>
      <c r="CE635" s="40">
        <v>-5.6853619791995399E-3</v>
      </c>
      <c r="CF635" s="40">
        <v>1.24454857649565E-2</v>
      </c>
      <c r="CG635" s="40">
        <v>-1.82633750458756E-2</v>
      </c>
      <c r="CH635" s="40">
        <v>-2.2730439178278699E-2</v>
      </c>
      <c r="CI635" s="40">
        <v>-6.9752482216788401E-3</v>
      </c>
      <c r="CJ635" s="40">
        <v>-1.07025667763387E-2</v>
      </c>
      <c r="CK635" s="40">
        <v>-3.26430118225133E-2</v>
      </c>
      <c r="CL635" s="40">
        <v>-5.7775237591561897E-2</v>
      </c>
      <c r="CM635" s="40">
        <v>-5.2135181922945903E-2</v>
      </c>
      <c r="CN635" s="40">
        <v>-7.4950341243359905E-2</v>
      </c>
      <c r="CO635" s="40">
        <v>7.4953306171625003E-2</v>
      </c>
      <c r="CP635" s="40">
        <v>0.21548039194958599</v>
      </c>
      <c r="CQ635" s="40">
        <v>0.85590213900427004</v>
      </c>
      <c r="CR635" s="40">
        <v>1.0618753295730701</v>
      </c>
      <c r="CS635" s="40">
        <v>1.12274967328268</v>
      </c>
      <c r="CT635" s="40">
        <v>1.0914235959471199</v>
      </c>
      <c r="CU635" s="40">
        <v>0.76601932508950998</v>
      </c>
      <c r="CV635" s="40">
        <v>0.12560196998401099</v>
      </c>
      <c r="CW635" s="40">
        <v>0.10040867911537101</v>
      </c>
      <c r="CX635" s="40">
        <v>4.5953683808989697E-2</v>
      </c>
      <c r="CY635" s="40">
        <v>-5.0371747407533203E-2</v>
      </c>
      <c r="CZ635" s="40">
        <v>-1.1843093260382199E-2</v>
      </c>
      <c r="DA635" s="40">
        <v>5.6849350486982399E-2</v>
      </c>
      <c r="DB635" s="40">
        <v>3.7445340681702501E-2</v>
      </c>
      <c r="DC635" s="40">
        <v>1.16519009273412E-2</v>
      </c>
      <c r="DD635" s="40">
        <v>3.0809808140800001E-2</v>
      </c>
      <c r="DE635" s="40">
        <v>-1.29516074732658E-3</v>
      </c>
      <c r="DF635" s="40">
        <v>-7.2713158203846296E-3</v>
      </c>
      <c r="DG635" s="40">
        <v>1.21490398188259E-2</v>
      </c>
      <c r="DH635" s="40">
        <v>1.31239341631878E-2</v>
      </c>
      <c r="DI635" s="40">
        <v>-1.3144711407131599E-2</v>
      </c>
      <c r="DJ635" s="40">
        <v>-3.42883920628929E-2</v>
      </c>
      <c r="DK635" s="40">
        <v>-3.2378886372497001E-2</v>
      </c>
      <c r="DL635" s="40">
        <v>-6.4416512790190894E-2</v>
      </c>
      <c r="DM635" s="40">
        <v>8.5497389160622606E-2</v>
      </c>
      <c r="DN635" s="40">
        <v>0.247722017678879</v>
      </c>
      <c r="DO635" s="40">
        <v>0.899005177959458</v>
      </c>
      <c r="DP635" s="40">
        <v>1.12821038690021</v>
      </c>
      <c r="DQ635" s="40">
        <v>1.1859464550640899</v>
      </c>
      <c r="DR635" s="40">
        <v>1.15897119595409</v>
      </c>
      <c r="DS635" s="40">
        <v>0.82221799282297703</v>
      </c>
      <c r="DT635" s="40">
        <v>0.17867126690287199</v>
      </c>
      <c r="DU635" s="40">
        <v>0.13482270041709701</v>
      </c>
      <c r="DV635" s="40">
        <v>8.3838960627815304E-2</v>
      </c>
      <c r="DW635" s="40">
        <v>-1.64153236125869E-2</v>
      </c>
      <c r="DX635" s="40">
        <v>2.20686585590129E-2</v>
      </c>
      <c r="DY635" s="40">
        <v>9.0305677035600301E-2</v>
      </c>
      <c r="DZ635" s="40">
        <v>6.7172692043289794E-2</v>
      </c>
      <c r="EA635" s="40">
        <v>3.6684154986749297E-2</v>
      </c>
      <c r="EB635" s="40">
        <v>5.73249729519398E-2</v>
      </c>
      <c r="EC635" s="40">
        <v>2.32042457360069E-2</v>
      </c>
      <c r="ED635" s="40">
        <v>1.5049203024867499E-2</v>
      </c>
      <c r="EE635" s="40">
        <v>3.9761474348766097E-2</v>
      </c>
      <c r="EF635" s="40">
        <v>4.7525617293916703E-2</v>
      </c>
      <c r="EG635" s="40">
        <v>1.5007737589899E-2</v>
      </c>
      <c r="EH635" s="40">
        <v>-3.77117399929124E-4</v>
      </c>
      <c r="EI635" s="40">
        <v>-3.8539333763111098E-3</v>
      </c>
      <c r="EJ635" s="40">
        <v>-4.9207337531132697E-2</v>
      </c>
      <c r="EK635" s="40">
        <v>0.100721370340748</v>
      </c>
      <c r="EL635" s="40">
        <v>0.294273804480217</v>
      </c>
      <c r="EM635" s="40">
        <v>0.96123912040326498</v>
      </c>
      <c r="EN635" s="40">
        <v>1.2239876740654001</v>
      </c>
      <c r="EO635" s="40">
        <v>1.2771925707755001</v>
      </c>
      <c r="EP635" s="40">
        <v>1.2564992021677801</v>
      </c>
      <c r="EQ635" s="40">
        <v>0.90335994331930902</v>
      </c>
      <c r="ER635" s="40">
        <v>0.25529490296285801</v>
      </c>
      <c r="ES635" s="40">
        <v>0.18451108139594799</v>
      </c>
      <c r="ET635" s="40">
        <v>0.138539283253832</v>
      </c>
      <c r="EU635" s="40">
        <v>3.2612359244050898E-2</v>
      </c>
      <c r="EV635" s="40">
        <v>7.1031842177947405E-2</v>
      </c>
      <c r="EW635" s="40">
        <v>73.653761265403702</v>
      </c>
      <c r="EX635" s="40">
        <v>72.8900128747471</v>
      </c>
      <c r="EY635" s="40">
        <v>71.3900128747471</v>
      </c>
      <c r="EZ635" s="40">
        <v>69.681258046716906</v>
      </c>
      <c r="FA635" s="40">
        <v>67.917509656060304</v>
      </c>
      <c r="FB635" s="40">
        <v>67.576880632701901</v>
      </c>
      <c r="FC635" s="40">
        <v>67.972503218686796</v>
      </c>
      <c r="FD635" s="40">
        <v>67.736251609343398</v>
      </c>
      <c r="FE635" s="40">
        <v>70.659370976641497</v>
      </c>
      <c r="FF635" s="40">
        <v>75.527496781313204</v>
      </c>
      <c r="FG635" s="40">
        <v>79.186867757954801</v>
      </c>
      <c r="FH635" s="40">
        <v>83.818741953283094</v>
      </c>
      <c r="FI635" s="40">
        <v>88.159370976641497</v>
      </c>
      <c r="FJ635" s="40">
        <v>91.659370976641497</v>
      </c>
      <c r="FK635" s="40">
        <v>94.159370976641497</v>
      </c>
      <c r="FL635" s="40">
        <v>95.631874195328294</v>
      </c>
      <c r="FM635" s="40">
        <v>96.104377414015104</v>
      </c>
      <c r="FN635" s="40">
        <v>96.076880632701901</v>
      </c>
      <c r="FO635" s="40">
        <v>94.813132242045199</v>
      </c>
      <c r="FP635" s="40">
        <v>91.653761265403702</v>
      </c>
      <c r="FQ635" s="40">
        <v>86.994390288762204</v>
      </c>
      <c r="FR635" s="40">
        <v>82.7031451167923</v>
      </c>
      <c r="FS635" s="40">
        <v>80.098767702777295</v>
      </c>
      <c r="FT635" s="40">
        <v>79.730641898105603</v>
      </c>
      <c r="FU635" s="40">
        <v>2.9193227524823801E-2</v>
      </c>
      <c r="FV635" s="40">
        <v>0</v>
      </c>
      <c r="FW635" s="40">
        <v>0</v>
      </c>
      <c r="FX635" s="41">
        <v>1</v>
      </c>
      <c r="FY635" s="22"/>
      <c r="FZ635" s="29"/>
    </row>
    <row r="636" spans="1:182" x14ac:dyDescent="0.2">
      <c r="A636" t="s">
        <v>42</v>
      </c>
      <c r="B636" t="s">
        <v>58</v>
      </c>
      <c r="C636" t="s">
        <v>3</v>
      </c>
      <c r="D636" t="s">
        <v>41</v>
      </c>
      <c r="E636" t="s">
        <v>77</v>
      </c>
      <c r="F636" t="s">
        <v>77</v>
      </c>
      <c r="G636" s="35">
        <v>43721</v>
      </c>
      <c r="H636" s="40">
        <v>2917</v>
      </c>
      <c r="I636" s="40">
        <v>2.56511970306402</v>
      </c>
      <c r="J636" s="40">
        <v>2.26272349397339</v>
      </c>
      <c r="K636" s="40">
        <v>2.0288307187389099</v>
      </c>
      <c r="L636" s="40">
        <v>1.88878098312523</v>
      </c>
      <c r="M636" s="40">
        <v>1.86287771710184</v>
      </c>
      <c r="N636" s="40">
        <v>1.9502427499236299</v>
      </c>
      <c r="O636" s="40">
        <v>2.1385040902359802</v>
      </c>
      <c r="P636" s="40">
        <v>2.3022081945189901</v>
      </c>
      <c r="Q636" s="40">
        <v>2.32442818083556</v>
      </c>
      <c r="R636" s="40">
        <v>2.4049777834248398</v>
      </c>
      <c r="S636" s="40">
        <v>2.5713802103041798</v>
      </c>
      <c r="T636" s="40">
        <v>2.8298782613351499</v>
      </c>
      <c r="U636" s="40">
        <v>3.24177051729855</v>
      </c>
      <c r="V636" s="40">
        <v>3.8304841682131201</v>
      </c>
      <c r="W636" s="40">
        <v>4.4267125175438196</v>
      </c>
      <c r="X636" s="40">
        <v>5.13216628945327</v>
      </c>
      <c r="Y636" s="40">
        <v>5.7282108835907</v>
      </c>
      <c r="Z636" s="40">
        <v>6.2400966674901603</v>
      </c>
      <c r="AA636" s="40">
        <v>6.3277880723463902</v>
      </c>
      <c r="AB636" s="40">
        <v>5.9624610162653902</v>
      </c>
      <c r="AC636" s="40">
        <v>5.5463895626324398</v>
      </c>
      <c r="AD636" s="40">
        <v>4.9687329647667298</v>
      </c>
      <c r="AE636" s="40">
        <v>4.1609057348263496</v>
      </c>
      <c r="AF636" s="40">
        <v>3.6181737683401001</v>
      </c>
      <c r="AG636" s="40">
        <v>-2.0586402323355801E-2</v>
      </c>
      <c r="AH636" s="40">
        <v>-2.7889243108943602E-2</v>
      </c>
      <c r="AI636" s="40">
        <v>-5.2490748006788601E-2</v>
      </c>
      <c r="AJ636" s="40">
        <v>-3.67892840085354E-2</v>
      </c>
      <c r="AK636" s="40">
        <v>-4.1635812661361897E-2</v>
      </c>
      <c r="AL636" s="40">
        <v>-5.4387947812338099E-2</v>
      </c>
      <c r="AM636" s="40">
        <v>-6.01692585005634E-2</v>
      </c>
      <c r="AN636" s="40">
        <v>-6.5108299050640306E-2</v>
      </c>
      <c r="AO636" s="40">
        <v>-8.2462409594559999E-2</v>
      </c>
      <c r="AP636" s="40">
        <v>-9.5978605876656797E-2</v>
      </c>
      <c r="AQ636" s="40">
        <v>-0.102823164112119</v>
      </c>
      <c r="AR636" s="40">
        <v>-8.1999832775413395E-2</v>
      </c>
      <c r="AS636" s="40">
        <v>3.3474957713591699E-2</v>
      </c>
      <c r="AT636" s="40">
        <v>9.8619290632797396E-2</v>
      </c>
      <c r="AU636" s="40">
        <v>0.49742441460401898</v>
      </c>
      <c r="AV636" s="40">
        <v>0.57311192769832198</v>
      </c>
      <c r="AW636" s="40">
        <v>0.58477675868365497</v>
      </c>
      <c r="AX636" s="40">
        <v>0.53882440763777295</v>
      </c>
      <c r="AY636" s="40">
        <v>0.44103857473541902</v>
      </c>
      <c r="AZ636" s="40">
        <v>0.165123491928202</v>
      </c>
      <c r="BA636" s="40">
        <v>6.3484103836973699E-2</v>
      </c>
      <c r="BB636" s="40">
        <v>7.6369371039802202E-3</v>
      </c>
      <c r="BC636" s="40">
        <v>-6.9757414400447096E-2</v>
      </c>
      <c r="BD636" s="40">
        <v>-7.3807102351058501E-2</v>
      </c>
      <c r="BE636" s="40">
        <v>1.4290312214289299E-2</v>
      </c>
      <c r="BF636" s="40">
        <v>1.3005070513076799E-3</v>
      </c>
      <c r="BG636" s="40">
        <v>-2.5588788740030101E-2</v>
      </c>
      <c r="BH636" s="40">
        <v>-9.8146385177418308E-3</v>
      </c>
      <c r="BI636" s="40">
        <v>-1.7066718988309301E-2</v>
      </c>
      <c r="BJ636" s="40">
        <v>-3.0180662163530301E-2</v>
      </c>
      <c r="BK636" s="40">
        <v>-2.9280842700588498E-2</v>
      </c>
      <c r="BL636" s="40">
        <v>-3.5255710281613901E-2</v>
      </c>
      <c r="BM636" s="40">
        <v>-5.8802194440721003E-2</v>
      </c>
      <c r="BN636" s="40">
        <v>-6.9078614991892204E-2</v>
      </c>
      <c r="BO636" s="40">
        <v>-7.9439991383077696E-2</v>
      </c>
      <c r="BP636" s="40">
        <v>-6.8353719657147205E-2</v>
      </c>
      <c r="BQ636" s="40">
        <v>4.6988208822462199E-2</v>
      </c>
      <c r="BR636" s="40">
        <v>0.136569831783733</v>
      </c>
      <c r="BS636" s="40">
        <v>0.54097853141304497</v>
      </c>
      <c r="BT636" s="40">
        <v>0.62782383178293699</v>
      </c>
      <c r="BU636" s="40">
        <v>0.63796113631478701</v>
      </c>
      <c r="BV636" s="40">
        <v>0.60291702059749097</v>
      </c>
      <c r="BW636" s="40">
        <v>0.49042333651613501</v>
      </c>
      <c r="BX636" s="40">
        <v>0.215682762156992</v>
      </c>
      <c r="BY636" s="40">
        <v>0.101498212767405</v>
      </c>
      <c r="BZ636" s="40">
        <v>5.9028104983343002E-2</v>
      </c>
      <c r="CA636" s="40">
        <v>-2.5415017057910001E-2</v>
      </c>
      <c r="CB636" s="40">
        <v>-2.9513490583933401E-2</v>
      </c>
      <c r="CC636" s="40">
        <v>3.8445818459171902E-2</v>
      </c>
      <c r="CD636" s="40">
        <v>2.1517239092436601E-2</v>
      </c>
      <c r="CE636" s="40">
        <v>-6.9565737025054702E-3</v>
      </c>
      <c r="CF636" s="40">
        <v>8.8679187771276407E-3</v>
      </c>
      <c r="CG636" s="40">
        <v>-5.0239554446870202E-5</v>
      </c>
      <c r="CH636" s="40">
        <v>-1.34147698650948E-2</v>
      </c>
      <c r="CI636" s="40">
        <v>-7.8876200119812195E-3</v>
      </c>
      <c r="CJ636" s="40">
        <v>-1.45798982392327E-2</v>
      </c>
      <c r="CK636" s="40">
        <v>-4.2415201500576399E-2</v>
      </c>
      <c r="CL636" s="40">
        <v>-5.0447763249740298E-2</v>
      </c>
      <c r="CM636" s="40">
        <v>-6.3244877182402001E-2</v>
      </c>
      <c r="CN636" s="40">
        <v>-5.89024632811814E-2</v>
      </c>
      <c r="CO636" s="40">
        <v>5.6347445375454101E-2</v>
      </c>
      <c r="CP636" s="40">
        <v>0.16285426097727501</v>
      </c>
      <c r="CQ636" s="40">
        <v>0.57114398003737599</v>
      </c>
      <c r="CR636" s="40">
        <v>0.66571712988470799</v>
      </c>
      <c r="CS636" s="40">
        <v>0.67479647424813405</v>
      </c>
      <c r="CT636" s="40">
        <v>0.64730736908998499</v>
      </c>
      <c r="CU636" s="40">
        <v>0.52462707208613901</v>
      </c>
      <c r="CV636" s="40">
        <v>0.25069995870026301</v>
      </c>
      <c r="CW636" s="40">
        <v>0.12782666881138099</v>
      </c>
      <c r="CX636" s="40">
        <v>9.4621471305215102E-2</v>
      </c>
      <c r="CY636" s="40">
        <v>5.2963922626150196E-3</v>
      </c>
      <c r="CZ636" s="40">
        <v>1.1641299956753101E-3</v>
      </c>
      <c r="DA636" s="40">
        <v>6.2601324704054606E-2</v>
      </c>
      <c r="DB636" s="40">
        <v>4.1733971133565501E-2</v>
      </c>
      <c r="DC636" s="40">
        <v>1.16756413350192E-2</v>
      </c>
      <c r="DD636" s="40">
        <v>2.75504760719971E-2</v>
      </c>
      <c r="DE636" s="40">
        <v>1.69662398794156E-2</v>
      </c>
      <c r="DF636" s="40">
        <v>3.35112243334065E-3</v>
      </c>
      <c r="DG636" s="40">
        <v>1.3505602676626E-2</v>
      </c>
      <c r="DH636" s="40">
        <v>6.0959138031484901E-3</v>
      </c>
      <c r="DI636" s="40">
        <v>-2.6028208560431799E-2</v>
      </c>
      <c r="DJ636" s="40">
        <v>-3.1816911507588398E-2</v>
      </c>
      <c r="DK636" s="40">
        <v>-4.7049762981726299E-2</v>
      </c>
      <c r="DL636" s="40">
        <v>-4.9451206905215699E-2</v>
      </c>
      <c r="DM636" s="40">
        <v>6.5706681928445906E-2</v>
      </c>
      <c r="DN636" s="40">
        <v>0.189138690170817</v>
      </c>
      <c r="DO636" s="40">
        <v>0.601309428661707</v>
      </c>
      <c r="DP636" s="40">
        <v>0.70361042798647899</v>
      </c>
      <c r="DQ636" s="40">
        <v>0.71163181218147997</v>
      </c>
      <c r="DR636" s="40">
        <v>0.69169771758248</v>
      </c>
      <c r="DS636" s="40">
        <v>0.55883080765614301</v>
      </c>
      <c r="DT636" s="40">
        <v>0.28571715524353303</v>
      </c>
      <c r="DU636" s="40">
        <v>0.15415512485535701</v>
      </c>
      <c r="DV636" s="40">
        <v>0.13021483762708699</v>
      </c>
      <c r="DW636" s="40">
        <v>3.6007801583140098E-2</v>
      </c>
      <c r="DX636" s="40">
        <v>3.1841750575284003E-2</v>
      </c>
      <c r="DY636" s="40">
        <v>9.7478039241699593E-2</v>
      </c>
      <c r="DZ636" s="40">
        <v>7.0923721293816799E-2</v>
      </c>
      <c r="EA636" s="40">
        <v>3.8577600601777701E-2</v>
      </c>
      <c r="EB636" s="40">
        <v>5.4525121562790699E-2</v>
      </c>
      <c r="EC636" s="40">
        <v>4.15353335524681E-2</v>
      </c>
      <c r="ED636" s="40">
        <v>2.7558408082148499E-2</v>
      </c>
      <c r="EE636" s="40">
        <v>4.4394018476600898E-2</v>
      </c>
      <c r="EF636" s="40">
        <v>3.5948502572174898E-2</v>
      </c>
      <c r="EG636" s="40">
        <v>-2.3679934065927201E-3</v>
      </c>
      <c r="EH636" s="40">
        <v>-4.9169206228238099E-3</v>
      </c>
      <c r="EI636" s="40">
        <v>-2.3666590252684999E-2</v>
      </c>
      <c r="EJ636" s="40">
        <v>-3.5805093786949502E-2</v>
      </c>
      <c r="EK636" s="40">
        <v>7.9219933037316406E-2</v>
      </c>
      <c r="EL636" s="40">
        <v>0.22708923132175299</v>
      </c>
      <c r="EM636" s="40">
        <v>0.64486354547073299</v>
      </c>
      <c r="EN636" s="40">
        <v>0.75832233207109301</v>
      </c>
      <c r="EO636" s="40">
        <v>0.76481618981261201</v>
      </c>
      <c r="EP636" s="40">
        <v>0.75579033054219802</v>
      </c>
      <c r="EQ636" s="40">
        <v>0.60821556943685895</v>
      </c>
      <c r="ER636" s="40">
        <v>0.336276425472323</v>
      </c>
      <c r="ES636" s="40">
        <v>0.19216923378578801</v>
      </c>
      <c r="ET636" s="40">
        <v>0.18160600550645001</v>
      </c>
      <c r="EU636" s="40">
        <v>8.0350198925677102E-2</v>
      </c>
      <c r="EV636" s="40">
        <v>7.6135362342409099E-2</v>
      </c>
      <c r="EW636" s="40">
        <v>73.599173948336002</v>
      </c>
      <c r="EX636" s="40">
        <v>72.827627369526795</v>
      </c>
      <c r="EY636" s="40">
        <v>71.327627369526795</v>
      </c>
      <c r="EZ636" s="40">
        <v>69.642267105954303</v>
      </c>
      <c r="FA636" s="40">
        <v>67.870720527145096</v>
      </c>
      <c r="FB636" s="40">
        <v>67.549586974167994</v>
      </c>
      <c r="FC636" s="40">
        <v>67.956906842381699</v>
      </c>
      <c r="FD636" s="40">
        <v>67.728453421190807</v>
      </c>
      <c r="FE636" s="40">
        <v>70.678866447022898</v>
      </c>
      <c r="FF636" s="40">
        <v>75.543093157618301</v>
      </c>
      <c r="FG636" s="40">
        <v>79.221959604641199</v>
      </c>
      <c r="FH636" s="40">
        <v>83.857732894045697</v>
      </c>
      <c r="FI636" s="40">
        <v>88.178866447022898</v>
      </c>
      <c r="FJ636" s="40">
        <v>91.678866447022898</v>
      </c>
      <c r="FK636" s="40">
        <v>94.178866447022898</v>
      </c>
      <c r="FL636" s="40">
        <v>95.635773289404597</v>
      </c>
      <c r="FM636" s="40">
        <v>96.092680131786295</v>
      </c>
      <c r="FN636" s="40">
        <v>96.049586974167994</v>
      </c>
      <c r="FO636" s="40">
        <v>94.778040395358801</v>
      </c>
      <c r="FP636" s="40">
        <v>91.599173948336002</v>
      </c>
      <c r="FQ636" s="40">
        <v>86.920307501313104</v>
      </c>
      <c r="FR636" s="40">
        <v>82.605667764885595</v>
      </c>
      <c r="FS636" s="40">
        <v>80.012987633099399</v>
      </c>
      <c r="FT636" s="40">
        <v>79.648760922503897</v>
      </c>
      <c r="FU636" s="40">
        <v>2.39904572298613E-2</v>
      </c>
      <c r="FV636" s="40">
        <v>0</v>
      </c>
      <c r="FW636" s="40">
        <v>0</v>
      </c>
      <c r="FX636" s="41">
        <v>1</v>
      </c>
      <c r="FY636" s="22"/>
      <c r="FZ636" s="29"/>
    </row>
    <row r="637" spans="1:182" x14ac:dyDescent="0.2">
      <c r="A637" t="s">
        <v>42</v>
      </c>
      <c r="B637" t="s">
        <v>58</v>
      </c>
      <c r="C637" t="s">
        <v>3</v>
      </c>
      <c r="D637" t="s">
        <v>41</v>
      </c>
      <c r="E637" t="s">
        <v>77</v>
      </c>
      <c r="F637" t="s">
        <v>78</v>
      </c>
      <c r="G637" s="35">
        <v>43721</v>
      </c>
      <c r="H637" s="40">
        <v>955</v>
      </c>
      <c r="I637" s="40">
        <v>0.70554341883847405</v>
      </c>
      <c r="J637" s="40">
        <v>0.63561437871651905</v>
      </c>
      <c r="K637" s="40">
        <v>0.58272373373469299</v>
      </c>
      <c r="L637" s="40">
        <v>0.548440487648165</v>
      </c>
      <c r="M637" s="40">
        <v>0.54070528255063599</v>
      </c>
      <c r="N637" s="40">
        <v>0.57488334481754499</v>
      </c>
      <c r="O637" s="40">
        <v>0.64744846508428699</v>
      </c>
      <c r="P637" s="40">
        <v>0.69033847585141295</v>
      </c>
      <c r="Q637" s="40">
        <v>0.704549633698628</v>
      </c>
      <c r="R637" s="40">
        <v>0.736912269908783</v>
      </c>
      <c r="S637" s="40">
        <v>0.774696628668885</v>
      </c>
      <c r="T637" s="40">
        <v>0.82162905867690805</v>
      </c>
      <c r="U637" s="40">
        <v>0.94373517539686302</v>
      </c>
      <c r="V637" s="40">
        <v>1.15262287546315</v>
      </c>
      <c r="W637" s="40">
        <v>1.3756669575984299</v>
      </c>
      <c r="X637" s="40">
        <v>1.62983077298155</v>
      </c>
      <c r="Y637" s="40">
        <v>1.8281992289757401</v>
      </c>
      <c r="Z637" s="40">
        <v>1.9874288952415</v>
      </c>
      <c r="AA637" s="40">
        <v>1.9848232457745201</v>
      </c>
      <c r="AB637" s="40">
        <v>1.8653774215510299</v>
      </c>
      <c r="AC637" s="40">
        <v>1.6996562378257001</v>
      </c>
      <c r="AD637" s="40">
        <v>1.4794636006116899</v>
      </c>
      <c r="AE637" s="40">
        <v>1.1921365546904199</v>
      </c>
      <c r="AF637" s="40">
        <v>1.01097179505875</v>
      </c>
      <c r="AG637" s="40">
        <v>-1.8607493131095599E-2</v>
      </c>
      <c r="AH637" s="40">
        <v>-1.22920615308386E-2</v>
      </c>
      <c r="AI637" s="40">
        <v>-4.1993980841508599E-3</v>
      </c>
      <c r="AJ637" s="40">
        <v>-2.3156313959573501E-3</v>
      </c>
      <c r="AK637" s="40">
        <v>-2.4463689751615302E-2</v>
      </c>
      <c r="AL637" s="40">
        <v>-1.7533586924508699E-2</v>
      </c>
      <c r="AM637" s="40">
        <v>-1.1210915078474199E-2</v>
      </c>
      <c r="AN637" s="40">
        <v>-9.5886838106559492E-3</v>
      </c>
      <c r="AO637" s="40">
        <v>-3.4765327100330502E-3</v>
      </c>
      <c r="AP637" s="40">
        <v>-2.43570892587265E-2</v>
      </c>
      <c r="AQ637" s="40">
        <v>-9.0596482595428802E-3</v>
      </c>
      <c r="AR637" s="40">
        <v>-2.5235662212513499E-2</v>
      </c>
      <c r="AS637" s="40">
        <v>7.1563204837296404E-3</v>
      </c>
      <c r="AT637" s="40">
        <v>1.97201598574317E-2</v>
      </c>
      <c r="AU637" s="40">
        <v>0.22431468741980501</v>
      </c>
      <c r="AV637" s="40">
        <v>0.29397196012490301</v>
      </c>
      <c r="AW637" s="40">
        <v>0.35068656323480801</v>
      </c>
      <c r="AX637" s="40">
        <v>0.35803448591431097</v>
      </c>
      <c r="AY637" s="40">
        <v>0.17220599911693599</v>
      </c>
      <c r="AZ637" s="40">
        <v>-0.165317996834182</v>
      </c>
      <c r="BA637" s="40">
        <v>-6.9290668201284406E-2</v>
      </c>
      <c r="BB637" s="40">
        <v>-8.1057842199055596E-2</v>
      </c>
      <c r="BC637" s="40">
        <v>-8.8679938427436794E-2</v>
      </c>
      <c r="BD637" s="40">
        <v>-3.3407690030629197E-2</v>
      </c>
      <c r="BE637" s="40">
        <v>-6.83398992893435E-3</v>
      </c>
      <c r="BF637" s="40">
        <v>-4.64750526091542E-3</v>
      </c>
      <c r="BG637" s="40">
        <v>1.15349297289623E-3</v>
      </c>
      <c r="BH637" s="40">
        <v>3.1301251783989801E-3</v>
      </c>
      <c r="BI637" s="40">
        <v>-1.7874880086492101E-2</v>
      </c>
      <c r="BJ637" s="40">
        <v>-1.01321608872342E-2</v>
      </c>
      <c r="BK637" s="40">
        <v>-2.3874067865298498E-3</v>
      </c>
      <c r="BL637" s="40">
        <v>-1.00438786037501E-3</v>
      </c>
      <c r="BM637" s="40">
        <v>4.4350854758744796E-3</v>
      </c>
      <c r="BN637" s="40">
        <v>-1.2681032452746901E-2</v>
      </c>
      <c r="BO637" s="40">
        <v>3.5697485695059599E-3</v>
      </c>
      <c r="BP637" s="40">
        <v>-1.92939644544254E-2</v>
      </c>
      <c r="BQ637" s="40">
        <v>1.32649145081678E-2</v>
      </c>
      <c r="BR637" s="40">
        <v>3.7286078974722699E-2</v>
      </c>
      <c r="BS637" s="40">
        <v>0.25077303103732101</v>
      </c>
      <c r="BT637" s="40">
        <v>0.34013688399383302</v>
      </c>
      <c r="BU637" s="40">
        <v>0.39279490232638298</v>
      </c>
      <c r="BV637" s="40">
        <v>0.393665165946537</v>
      </c>
      <c r="BW637" s="40">
        <v>0.20785171327782201</v>
      </c>
      <c r="BX637" s="40">
        <v>-0.131578235066242</v>
      </c>
      <c r="BY637" s="40">
        <v>-3.96366104330476E-2</v>
      </c>
      <c r="BZ637" s="40">
        <v>-5.5516078002583E-2</v>
      </c>
      <c r="CA637" s="40">
        <v>-6.2409428820787601E-2</v>
      </c>
      <c r="CB637" s="40">
        <v>-1.5073388695575601E-2</v>
      </c>
      <c r="CC637" s="40">
        <v>1.3203025236125899E-3</v>
      </c>
      <c r="CD637" s="40">
        <v>6.4709112425071099E-4</v>
      </c>
      <c r="CE637" s="40">
        <v>4.8608890126554498E-3</v>
      </c>
      <c r="CF637" s="40">
        <v>6.9018395925531202E-3</v>
      </c>
      <c r="CG637" s="40">
        <v>-1.33114905837212E-2</v>
      </c>
      <c r="CH637" s="40">
        <v>-5.0059557605602696E-3</v>
      </c>
      <c r="CI637" s="40">
        <v>3.7237281776819398E-3</v>
      </c>
      <c r="CJ637" s="40">
        <v>4.9410693647060702E-3</v>
      </c>
      <c r="CK637" s="40">
        <v>9.9146481305086697E-3</v>
      </c>
      <c r="CL637" s="40">
        <v>-4.5942310773473202E-3</v>
      </c>
      <c r="CM637" s="40">
        <v>1.2316830340752099E-2</v>
      </c>
      <c r="CN637" s="40">
        <v>-1.51787626871893E-2</v>
      </c>
      <c r="CO637" s="40">
        <v>1.7495708121066801E-2</v>
      </c>
      <c r="CP637" s="40">
        <v>4.9452181044825502E-2</v>
      </c>
      <c r="CQ637" s="40">
        <v>0.26909799922755301</v>
      </c>
      <c r="CR637" s="40">
        <v>0.37211056963462902</v>
      </c>
      <c r="CS637" s="40">
        <v>0.42195900970783601</v>
      </c>
      <c r="CT637" s="40">
        <v>0.41834286639618401</v>
      </c>
      <c r="CU637" s="40">
        <v>0.23253982631917999</v>
      </c>
      <c r="CV637" s="40">
        <v>-0.108210178846192</v>
      </c>
      <c r="CW637" s="40">
        <v>-1.9098300357034199E-2</v>
      </c>
      <c r="CX637" s="40">
        <v>-3.7825929927216902E-2</v>
      </c>
      <c r="CY637" s="40">
        <v>-4.4214553894288397E-2</v>
      </c>
      <c r="CZ637" s="40">
        <v>-2.37510744215026E-3</v>
      </c>
      <c r="DA637" s="40">
        <v>9.4745949761595397E-3</v>
      </c>
      <c r="DB637" s="40">
        <v>5.94168750941685E-3</v>
      </c>
      <c r="DC637" s="40">
        <v>8.5682850524146596E-3</v>
      </c>
      <c r="DD637" s="40">
        <v>1.06735540067073E-2</v>
      </c>
      <c r="DE637" s="40">
        <v>-8.7481010809502598E-3</v>
      </c>
      <c r="DF637" s="40">
        <v>1.2024936611368199E-4</v>
      </c>
      <c r="DG637" s="40">
        <v>9.8348631418937304E-3</v>
      </c>
      <c r="DH637" s="40">
        <v>1.0886526589787201E-2</v>
      </c>
      <c r="DI637" s="40">
        <v>1.5394210785142901E-2</v>
      </c>
      <c r="DJ637" s="40">
        <v>3.4925702980522499E-3</v>
      </c>
      <c r="DK637" s="40">
        <v>2.10639121119983E-2</v>
      </c>
      <c r="DL637" s="40">
        <v>-1.1063560919953299E-2</v>
      </c>
      <c r="DM637" s="40">
        <v>2.17265017339658E-2</v>
      </c>
      <c r="DN637" s="40">
        <v>6.1618283114928299E-2</v>
      </c>
      <c r="DO637" s="40">
        <v>0.287422967417785</v>
      </c>
      <c r="DP637" s="40">
        <v>0.40408425527542602</v>
      </c>
      <c r="DQ637" s="40">
        <v>0.45112311708928898</v>
      </c>
      <c r="DR637" s="40">
        <v>0.44302056684583102</v>
      </c>
      <c r="DS637" s="40">
        <v>0.257227939360539</v>
      </c>
      <c r="DT637" s="40">
        <v>-8.4842122626142602E-2</v>
      </c>
      <c r="DU637" s="40">
        <v>1.4400097189791201E-3</v>
      </c>
      <c r="DV637" s="40">
        <v>-2.01357818518508E-2</v>
      </c>
      <c r="DW637" s="40">
        <v>-2.60196789677892E-2</v>
      </c>
      <c r="DX637" s="40">
        <v>1.0323173811275101E-2</v>
      </c>
      <c r="DY637" s="40">
        <v>2.1248098178320799E-2</v>
      </c>
      <c r="DZ637" s="40">
        <v>1.358624377934E-2</v>
      </c>
      <c r="EA637" s="40">
        <v>1.3921176109461799E-2</v>
      </c>
      <c r="EB637" s="40">
        <v>1.6119310581063601E-2</v>
      </c>
      <c r="EC637" s="40">
        <v>-2.1592914158270402E-3</v>
      </c>
      <c r="ED637" s="40">
        <v>7.5216754033881096E-3</v>
      </c>
      <c r="EE637" s="40">
        <v>1.8658371433838101E-2</v>
      </c>
      <c r="EF637" s="40">
        <v>1.94708225400681E-2</v>
      </c>
      <c r="EG637" s="40">
        <v>2.33058289710504E-2</v>
      </c>
      <c r="EH637" s="40">
        <v>1.51686271040319E-2</v>
      </c>
      <c r="EI637" s="40">
        <v>3.36933089410471E-2</v>
      </c>
      <c r="EJ637" s="40">
        <v>-5.1218631618651402E-3</v>
      </c>
      <c r="EK637" s="40">
        <v>2.7835095758403899E-2</v>
      </c>
      <c r="EL637" s="40">
        <v>7.9184202232219406E-2</v>
      </c>
      <c r="EM637" s="40">
        <v>0.31388131103529998</v>
      </c>
      <c r="EN637" s="40">
        <v>0.45024917914435603</v>
      </c>
      <c r="EO637" s="40">
        <v>0.493231456180864</v>
      </c>
      <c r="EP637" s="40">
        <v>0.47865124687805699</v>
      </c>
      <c r="EQ637" s="40">
        <v>0.29287365352142503</v>
      </c>
      <c r="ER637" s="40">
        <v>-5.1102360858203098E-2</v>
      </c>
      <c r="ES637" s="40">
        <v>3.1094067487215899E-2</v>
      </c>
      <c r="ET637" s="40">
        <v>5.4059823446218503E-3</v>
      </c>
      <c r="EU637" s="40">
        <v>2.5083063886000299E-4</v>
      </c>
      <c r="EV637" s="40">
        <v>2.86574751463286E-2</v>
      </c>
      <c r="EW637" s="40">
        <v>73.858615099583105</v>
      </c>
      <c r="EX637" s="40">
        <v>73.124131542380695</v>
      </c>
      <c r="EY637" s="40">
        <v>71.624131542380695</v>
      </c>
      <c r="EZ637" s="40">
        <v>69.827582213987995</v>
      </c>
      <c r="FA637" s="40">
        <v>68.0930986567855</v>
      </c>
      <c r="FB637" s="40">
        <v>67.679307549791602</v>
      </c>
      <c r="FC637" s="40">
        <v>68.031032885595195</v>
      </c>
      <c r="FD637" s="40">
        <v>67.765516442797605</v>
      </c>
      <c r="FE637" s="40">
        <v>70.586208893006003</v>
      </c>
      <c r="FF637" s="40">
        <v>75.468967114404805</v>
      </c>
      <c r="FG637" s="40">
        <v>79.055176007410793</v>
      </c>
      <c r="FH637" s="40">
        <v>83.672417786012005</v>
      </c>
      <c r="FI637" s="40">
        <v>88.086208893006003</v>
      </c>
      <c r="FJ637" s="40">
        <v>91.586208893006003</v>
      </c>
      <c r="FK637" s="40">
        <v>94.086208893006003</v>
      </c>
      <c r="FL637" s="40">
        <v>95.617241778601198</v>
      </c>
      <c r="FM637" s="40">
        <v>96.148274664196407</v>
      </c>
      <c r="FN637" s="40">
        <v>96.179307549791602</v>
      </c>
      <c r="FO637" s="40">
        <v>94.944823992589207</v>
      </c>
      <c r="FP637" s="40">
        <v>91.858615099583105</v>
      </c>
      <c r="FQ637" s="40">
        <v>87.272406206577102</v>
      </c>
      <c r="FR637" s="40">
        <v>83.068955534969902</v>
      </c>
      <c r="FS637" s="40">
        <v>80.420680870773495</v>
      </c>
      <c r="FT637" s="40">
        <v>80.037922649374707</v>
      </c>
      <c r="FU637" s="40">
        <v>5.1448855534675403E-2</v>
      </c>
      <c r="FV637" s="40">
        <v>0</v>
      </c>
      <c r="FW637" s="40">
        <v>0</v>
      </c>
      <c r="FX637" s="41">
        <v>1</v>
      </c>
      <c r="FY637" s="22"/>
      <c r="FZ637" s="29"/>
    </row>
    <row r="638" spans="1:182" x14ac:dyDescent="0.2">
      <c r="A638" t="s">
        <v>42</v>
      </c>
      <c r="B638" t="s">
        <v>58</v>
      </c>
      <c r="C638" t="s">
        <v>3</v>
      </c>
      <c r="D638" t="s">
        <v>41</v>
      </c>
      <c r="E638" t="s">
        <v>78</v>
      </c>
      <c r="F638" t="s">
        <v>1</v>
      </c>
      <c r="G638" s="35">
        <v>43721</v>
      </c>
      <c r="H638" s="40">
        <v>2904</v>
      </c>
      <c r="I638" s="40">
        <v>2.50817895332542</v>
      </c>
      <c r="J638" s="40">
        <v>2.1677584919291202</v>
      </c>
      <c r="K638" s="40">
        <v>1.9039955361118299</v>
      </c>
      <c r="L638" s="40">
        <v>1.7170136948018899</v>
      </c>
      <c r="M638" s="40">
        <v>1.6373967293413301</v>
      </c>
      <c r="N638" s="40">
        <v>1.6390372962815301</v>
      </c>
      <c r="O638" s="40">
        <v>1.72892859323839</v>
      </c>
      <c r="P638" s="40">
        <v>1.8189333745821601</v>
      </c>
      <c r="Q638" s="40">
        <v>1.85662133533674</v>
      </c>
      <c r="R638" s="40">
        <v>2.0306345743196301</v>
      </c>
      <c r="S638" s="40">
        <v>2.2614799878138201</v>
      </c>
      <c r="T638" s="40">
        <v>2.56716195286611</v>
      </c>
      <c r="U638" s="40">
        <v>3.08660849838575</v>
      </c>
      <c r="V638" s="40">
        <v>3.8268885658967</v>
      </c>
      <c r="W638" s="40">
        <v>4.4972482496368098</v>
      </c>
      <c r="X638" s="40">
        <v>5.1753670205681503</v>
      </c>
      <c r="Y638" s="40">
        <v>5.7095932948709596</v>
      </c>
      <c r="Z638" s="40">
        <v>6.1093373046505404</v>
      </c>
      <c r="AA638" s="40">
        <v>6.1283758894454303</v>
      </c>
      <c r="AB638" s="40">
        <v>5.7959242882528299</v>
      </c>
      <c r="AC638" s="40">
        <v>5.4214297361670196</v>
      </c>
      <c r="AD638" s="40">
        <v>4.9957862207350701</v>
      </c>
      <c r="AE638" s="40">
        <v>4.2229753669493197</v>
      </c>
      <c r="AF638" s="40">
        <v>3.5861318747204001</v>
      </c>
      <c r="AG638" s="40">
        <v>-1.53655507086136E-2</v>
      </c>
      <c r="AH638" s="40">
        <v>1.0458260487363801E-2</v>
      </c>
      <c r="AI638" s="40">
        <v>4.4500020929471498E-3</v>
      </c>
      <c r="AJ638" s="40">
        <v>-2.20403394921935E-2</v>
      </c>
      <c r="AK638" s="40">
        <v>-5.8241996316104397E-3</v>
      </c>
      <c r="AL638" s="40">
        <v>-1.8491561681122301E-2</v>
      </c>
      <c r="AM638" s="40">
        <v>-5.2083018593344799E-2</v>
      </c>
      <c r="AN638" s="40">
        <v>-4.1137323231452499E-2</v>
      </c>
      <c r="AO638" s="40">
        <v>-6.0511984756588401E-2</v>
      </c>
      <c r="AP638" s="40">
        <v>-7.32095313971034E-2</v>
      </c>
      <c r="AQ638" s="40">
        <v>-5.2256896877224103E-2</v>
      </c>
      <c r="AR638" s="40">
        <v>1.1249463812332799E-2</v>
      </c>
      <c r="AS638" s="40">
        <v>-5.2192035585997498E-2</v>
      </c>
      <c r="AT638" s="40">
        <v>-4.3993226218371602E-2</v>
      </c>
      <c r="AU638" s="40">
        <v>0.182415731018119</v>
      </c>
      <c r="AV638" s="40">
        <v>0.29236280090045702</v>
      </c>
      <c r="AW638" s="40">
        <v>0.32226964957135501</v>
      </c>
      <c r="AX638" s="40">
        <v>0.34520903275687898</v>
      </c>
      <c r="AY638" s="40">
        <v>8.2578270096730702E-2</v>
      </c>
      <c r="AZ638" s="40">
        <v>-0.23985307407321199</v>
      </c>
      <c r="BA638" s="40">
        <v>-0.19337237169565999</v>
      </c>
      <c r="BB638" s="40">
        <v>-9.0624536455830296E-2</v>
      </c>
      <c r="BC638" s="40">
        <v>-0.102818987718787</v>
      </c>
      <c r="BD638" s="40">
        <v>-5.2892805625444003E-2</v>
      </c>
      <c r="BE638" s="40">
        <v>1.64442779025951E-2</v>
      </c>
      <c r="BF638" s="40">
        <v>3.34867214299975E-2</v>
      </c>
      <c r="BG638" s="40">
        <v>2.6681717057744699E-2</v>
      </c>
      <c r="BH638" s="40">
        <v>-7.50885042517888E-3</v>
      </c>
      <c r="BI638" s="40">
        <v>4.8251220643466698E-3</v>
      </c>
      <c r="BJ638" s="40">
        <v>-6.5433258933883997E-3</v>
      </c>
      <c r="BK638" s="40">
        <v>-3.3054174426910499E-2</v>
      </c>
      <c r="BL638" s="40">
        <v>-2.9126835558897699E-2</v>
      </c>
      <c r="BM638" s="40">
        <v>-4.4765261886349203E-2</v>
      </c>
      <c r="BN638" s="40">
        <v>-5.6612830291672502E-2</v>
      </c>
      <c r="BO638" s="40">
        <v>-3.0930686717921398E-2</v>
      </c>
      <c r="BP638" s="40">
        <v>2.41008988573806E-2</v>
      </c>
      <c r="BQ638" s="40">
        <v>-3.9592520962754001E-2</v>
      </c>
      <c r="BR638" s="40">
        <v>-1.8582016629843798E-2</v>
      </c>
      <c r="BS638" s="40">
        <v>0.220654312581337</v>
      </c>
      <c r="BT638" s="40">
        <v>0.33279038658307503</v>
      </c>
      <c r="BU638" s="40">
        <v>0.36305292348782398</v>
      </c>
      <c r="BV638" s="40">
        <v>0.38296288742617501</v>
      </c>
      <c r="BW638" s="40">
        <v>0.145319635214854</v>
      </c>
      <c r="BX638" s="40">
        <v>-0.191122820048613</v>
      </c>
      <c r="BY638" s="40">
        <v>-0.15526799813224301</v>
      </c>
      <c r="BZ638" s="40">
        <v>-4.1398414196178103E-2</v>
      </c>
      <c r="CA638" s="40">
        <v>-5.85324427988618E-2</v>
      </c>
      <c r="CB638" s="40">
        <v>-1.9323748215056901E-2</v>
      </c>
      <c r="CC638" s="40">
        <v>3.84756682973907E-2</v>
      </c>
      <c r="CD638" s="40">
        <v>4.94361633279553E-2</v>
      </c>
      <c r="CE638" s="40">
        <v>4.20793351185565E-2</v>
      </c>
      <c r="CF638" s="40">
        <v>2.5556146357958299E-3</v>
      </c>
      <c r="CG638" s="40">
        <v>1.2200809830257E-2</v>
      </c>
      <c r="CH638" s="40">
        <v>1.7319858156435201E-3</v>
      </c>
      <c r="CI638" s="40">
        <v>-1.98748549242358E-2</v>
      </c>
      <c r="CJ638" s="40">
        <v>-2.08084083840748E-2</v>
      </c>
      <c r="CK638" s="40">
        <v>-3.3859129595191502E-2</v>
      </c>
      <c r="CL638" s="40">
        <v>-4.5118005664084297E-2</v>
      </c>
      <c r="CM638" s="40">
        <v>-1.6160218526983301E-2</v>
      </c>
      <c r="CN638" s="40">
        <v>3.3001763620639203E-2</v>
      </c>
      <c r="CO638" s="40">
        <v>-3.0866135516219299E-2</v>
      </c>
      <c r="CP638" s="40">
        <v>-9.8229027823575304E-4</v>
      </c>
      <c r="CQ638" s="40">
        <v>0.24713823768697801</v>
      </c>
      <c r="CR638" s="40">
        <v>0.36079040927351302</v>
      </c>
      <c r="CS638" s="40">
        <v>0.39129929476550501</v>
      </c>
      <c r="CT638" s="40">
        <v>0.409111092161693</v>
      </c>
      <c r="CU638" s="40">
        <v>0.188774113568526</v>
      </c>
      <c r="CV638" s="40">
        <v>-0.157372394556688</v>
      </c>
      <c r="CW638" s="40">
        <v>-0.12887702507843199</v>
      </c>
      <c r="CX638" s="40">
        <v>-7.3045518752039599E-3</v>
      </c>
      <c r="CY638" s="40">
        <v>-2.7859716696096101E-2</v>
      </c>
      <c r="CZ638" s="40">
        <v>3.9260786869635897E-3</v>
      </c>
      <c r="DA638" s="40">
        <v>6.0507058692186297E-2</v>
      </c>
      <c r="DB638" s="40">
        <v>6.5385605225912996E-2</v>
      </c>
      <c r="DC638" s="40">
        <v>5.7476953179368198E-2</v>
      </c>
      <c r="DD638" s="40">
        <v>1.26200796967705E-2</v>
      </c>
      <c r="DE638" s="40">
        <v>1.9576497596167398E-2</v>
      </c>
      <c r="DF638" s="40">
        <v>1.00072975246754E-2</v>
      </c>
      <c r="DG638" s="40">
        <v>-6.6955354215610897E-3</v>
      </c>
      <c r="DH638" s="40">
        <v>-1.2489981209252E-2</v>
      </c>
      <c r="DI638" s="40">
        <v>-2.2952997304033801E-2</v>
      </c>
      <c r="DJ638" s="40">
        <v>-3.36231810364961E-2</v>
      </c>
      <c r="DK638" s="40">
        <v>-1.3897503360451699E-3</v>
      </c>
      <c r="DL638" s="40">
        <v>4.1902628383897897E-2</v>
      </c>
      <c r="DM638" s="40">
        <v>-2.2139750069684602E-2</v>
      </c>
      <c r="DN638" s="40">
        <v>1.6617436073372301E-2</v>
      </c>
      <c r="DO638" s="40">
        <v>0.27362216279261797</v>
      </c>
      <c r="DP638" s="40">
        <v>0.38879043196395102</v>
      </c>
      <c r="DQ638" s="40">
        <v>0.41954566604318699</v>
      </c>
      <c r="DR638" s="40">
        <v>0.43525929689721199</v>
      </c>
      <c r="DS638" s="40">
        <v>0.232228591922198</v>
      </c>
      <c r="DT638" s="40">
        <v>-0.123621969064762</v>
      </c>
      <c r="DU638" s="40">
        <v>-0.10248605202461999</v>
      </c>
      <c r="DV638" s="40">
        <v>2.6789310445770199E-2</v>
      </c>
      <c r="DW638" s="40">
        <v>2.8130094066697101E-3</v>
      </c>
      <c r="DX638" s="40">
        <v>2.7175905588984101E-2</v>
      </c>
      <c r="DY638" s="40">
        <v>9.2316887303395004E-2</v>
      </c>
      <c r="DZ638" s="40">
        <v>8.8414066168546704E-2</v>
      </c>
      <c r="EA638" s="40">
        <v>7.9708668144165801E-2</v>
      </c>
      <c r="EB638" s="40">
        <v>2.7151568763785199E-2</v>
      </c>
      <c r="EC638" s="40">
        <v>3.0225819292124499E-2</v>
      </c>
      <c r="ED638" s="40">
        <v>2.19555333124094E-2</v>
      </c>
      <c r="EE638" s="40">
        <v>1.2333308744873201E-2</v>
      </c>
      <c r="EF638" s="40">
        <v>-4.7949353669720501E-4</v>
      </c>
      <c r="EG638" s="40">
        <v>-7.2062744337945198E-3</v>
      </c>
      <c r="EH638" s="40">
        <v>-1.7026479931065201E-2</v>
      </c>
      <c r="EI638" s="40">
        <v>1.99364598232575E-2</v>
      </c>
      <c r="EJ638" s="40">
        <v>5.47540634289456E-2</v>
      </c>
      <c r="EK638" s="40">
        <v>-9.5402354464410397E-3</v>
      </c>
      <c r="EL638" s="40">
        <v>4.2028645661900003E-2</v>
      </c>
      <c r="EM638" s="40">
        <v>0.31186074435583599</v>
      </c>
      <c r="EN638" s="40">
        <v>0.42921801764656897</v>
      </c>
      <c r="EO638" s="40">
        <v>0.46032893995965601</v>
      </c>
      <c r="EP638" s="40">
        <v>0.47301315156650803</v>
      </c>
      <c r="EQ638" s="40">
        <v>0.29496995704032097</v>
      </c>
      <c r="ER638" s="40">
        <v>-7.4891715040162801E-2</v>
      </c>
      <c r="ES638" s="40">
        <v>-6.4381678461203504E-2</v>
      </c>
      <c r="ET638" s="40">
        <v>7.6015432705422395E-2</v>
      </c>
      <c r="EU638" s="40">
        <v>4.70995543265951E-2</v>
      </c>
      <c r="EV638" s="40">
        <v>6.0744962999371203E-2</v>
      </c>
      <c r="EW638" s="40">
        <v>74.538684055697203</v>
      </c>
      <c r="EX638" s="40">
        <v>73.901353206511104</v>
      </c>
      <c r="EY638" s="40">
        <v>72.401353206511104</v>
      </c>
      <c r="EZ638" s="40">
        <v>70.313345754069402</v>
      </c>
      <c r="FA638" s="40">
        <v>68.676014904883303</v>
      </c>
      <c r="FB638" s="40">
        <v>68.019342027848595</v>
      </c>
      <c r="FC638" s="40">
        <v>68.225338301627801</v>
      </c>
      <c r="FD638" s="40">
        <v>67.8626691508139</v>
      </c>
      <c r="FE638" s="40">
        <v>70.343327122965306</v>
      </c>
      <c r="FF638" s="40">
        <v>75.274661698372199</v>
      </c>
      <c r="FG638" s="40">
        <v>78.617988821337505</v>
      </c>
      <c r="FH638" s="40">
        <v>83.186654245930598</v>
      </c>
      <c r="FI638" s="40">
        <v>87.843327122965306</v>
      </c>
      <c r="FJ638" s="40">
        <v>91.343327122965306</v>
      </c>
      <c r="FK638" s="40">
        <v>93.843327122965306</v>
      </c>
      <c r="FL638" s="40">
        <v>95.568665424593107</v>
      </c>
      <c r="FM638" s="40">
        <v>96.294003726220794</v>
      </c>
      <c r="FN638" s="40">
        <v>96.519342027848595</v>
      </c>
      <c r="FO638" s="40">
        <v>95.382011178662495</v>
      </c>
      <c r="FP638" s="40">
        <v>92.538684055697203</v>
      </c>
      <c r="FQ638" s="40">
        <v>88.195356932731897</v>
      </c>
      <c r="FR638" s="40">
        <v>84.283364385173599</v>
      </c>
      <c r="FS638" s="40">
        <v>81.489360658952705</v>
      </c>
      <c r="FT638" s="40">
        <v>81.058026083545798</v>
      </c>
      <c r="FU638" s="40">
        <v>2.0006184849652602E-2</v>
      </c>
      <c r="FV638" s="40">
        <v>0</v>
      </c>
      <c r="FW638" s="40">
        <v>0</v>
      </c>
      <c r="FX638" s="41">
        <v>1</v>
      </c>
      <c r="FY638" s="22"/>
      <c r="FZ638" s="29"/>
    </row>
    <row r="639" spans="1:182" x14ac:dyDescent="0.2">
      <c r="A639" t="s">
        <v>42</v>
      </c>
      <c r="B639" t="s">
        <v>58</v>
      </c>
      <c r="C639" t="s">
        <v>3</v>
      </c>
      <c r="D639" t="s">
        <v>41</v>
      </c>
      <c r="E639" t="s">
        <v>78</v>
      </c>
      <c r="F639" t="s">
        <v>77</v>
      </c>
      <c r="G639" s="35">
        <v>43721</v>
      </c>
      <c r="H639" s="40">
        <v>2219</v>
      </c>
      <c r="I639" s="40">
        <v>1.9738730720122899</v>
      </c>
      <c r="J639" s="40">
        <v>1.70653757104436</v>
      </c>
      <c r="K639" s="40">
        <v>1.4954495977639899</v>
      </c>
      <c r="L639" s="40">
        <v>1.3487015225843699</v>
      </c>
      <c r="M639" s="40">
        <v>1.2824833315408799</v>
      </c>
      <c r="N639" s="40">
        <v>1.28025623247687</v>
      </c>
      <c r="O639" s="40">
        <v>1.3516302377257201</v>
      </c>
      <c r="P639" s="40">
        <v>1.4200187997345699</v>
      </c>
      <c r="Q639" s="40">
        <v>1.4436397566486501</v>
      </c>
      <c r="R639" s="40">
        <v>1.5886861627590101</v>
      </c>
      <c r="S639" s="40">
        <v>1.77557086992928</v>
      </c>
      <c r="T639" s="40">
        <v>2.0211318779209999</v>
      </c>
      <c r="U639" s="40">
        <v>2.4168958420302</v>
      </c>
      <c r="V639" s="40">
        <v>2.9637010454596302</v>
      </c>
      <c r="W639" s="40">
        <v>3.4470119236924299</v>
      </c>
      <c r="X639" s="40">
        <v>3.9642137743951098</v>
      </c>
      <c r="Y639" s="40">
        <v>4.3570994680720796</v>
      </c>
      <c r="Z639" s="40">
        <v>4.6572654942715896</v>
      </c>
      <c r="AA639" s="40">
        <v>4.6798023125107102</v>
      </c>
      <c r="AB639" s="40">
        <v>4.4098220716282199</v>
      </c>
      <c r="AC639" s="40">
        <v>4.1294829039961396</v>
      </c>
      <c r="AD639" s="40">
        <v>3.83569329184555</v>
      </c>
      <c r="AE639" s="40">
        <v>3.2733307429261602</v>
      </c>
      <c r="AF639" s="40">
        <v>2.79104195416441</v>
      </c>
      <c r="AG639" s="40">
        <v>-1.99919411568543E-2</v>
      </c>
      <c r="AH639" s="40">
        <v>-3.9636135728499302E-3</v>
      </c>
      <c r="AI639" s="40">
        <v>-3.8075980673968699E-3</v>
      </c>
      <c r="AJ639" s="40">
        <v>-1.6325675869560401E-2</v>
      </c>
      <c r="AK639" s="40">
        <v>-6.5820516543520198E-3</v>
      </c>
      <c r="AL639" s="40">
        <v>-2.3015555999722801E-2</v>
      </c>
      <c r="AM639" s="40">
        <v>-3.81393842219762E-2</v>
      </c>
      <c r="AN639" s="40">
        <v>-2.5733589918035499E-2</v>
      </c>
      <c r="AO639" s="40">
        <v>-3.8705082954066702E-2</v>
      </c>
      <c r="AP639" s="40">
        <v>-5.1291500934992101E-2</v>
      </c>
      <c r="AQ639" s="40">
        <v>-6.2116123284112E-2</v>
      </c>
      <c r="AR639" s="40">
        <v>-4.9090739211146003E-3</v>
      </c>
      <c r="AS639" s="40">
        <v>-3.3475723865002999E-2</v>
      </c>
      <c r="AT639" s="40">
        <v>-5.4237486238935997E-2</v>
      </c>
      <c r="AU639" s="40">
        <v>5.9725231655507603E-2</v>
      </c>
      <c r="AV639" s="40">
        <v>8.5792800996738694E-2</v>
      </c>
      <c r="AW639" s="40">
        <v>8.3903436462183401E-2</v>
      </c>
      <c r="AX639" s="40">
        <v>9.2479707618813606E-2</v>
      </c>
      <c r="AY639" s="40">
        <v>1.7493095843813901E-2</v>
      </c>
      <c r="AZ639" s="40">
        <v>-8.4056100740948006E-2</v>
      </c>
      <c r="BA639" s="40">
        <v>-0.11120162360087101</v>
      </c>
      <c r="BB639" s="40">
        <v>-2.2638900394407201E-2</v>
      </c>
      <c r="BC639" s="40">
        <v>-3.6716245345952699E-2</v>
      </c>
      <c r="BD639" s="40">
        <v>-4.2458835506270203E-3</v>
      </c>
      <c r="BE639" s="40">
        <v>1.1811664587292299E-2</v>
      </c>
      <c r="BF639" s="40">
        <v>2.0772850203532901E-2</v>
      </c>
      <c r="BG639" s="40">
        <v>1.7881567149742199E-2</v>
      </c>
      <c r="BH639" s="40">
        <v>2.06028615768887E-4</v>
      </c>
      <c r="BI639" s="40">
        <v>4.0758033689971499E-3</v>
      </c>
      <c r="BJ639" s="40">
        <v>-1.26439964858884E-2</v>
      </c>
      <c r="BK639" s="40">
        <v>-1.9907768935703601E-2</v>
      </c>
      <c r="BL639" s="40">
        <v>-1.36102066928329E-2</v>
      </c>
      <c r="BM639" s="40">
        <v>-2.45584829499873E-2</v>
      </c>
      <c r="BN639" s="40">
        <v>-3.7050264033266403E-2</v>
      </c>
      <c r="BO639" s="40">
        <v>-3.9284688242204699E-2</v>
      </c>
      <c r="BP639" s="40">
        <v>6.5711384943749097E-3</v>
      </c>
      <c r="BQ639" s="40">
        <v>-2.2258844207755299E-2</v>
      </c>
      <c r="BR639" s="40">
        <v>-3.3287465484689902E-2</v>
      </c>
      <c r="BS639" s="40">
        <v>8.3034084008939205E-2</v>
      </c>
      <c r="BT639" s="40">
        <v>0.11406514236564901</v>
      </c>
      <c r="BU639" s="40">
        <v>0.12438003563794101</v>
      </c>
      <c r="BV639" s="40">
        <v>0.12541591790228099</v>
      </c>
      <c r="BW639" s="40">
        <v>6.3839489906015803E-2</v>
      </c>
      <c r="BX639" s="40">
        <v>-4.6643082889616397E-2</v>
      </c>
      <c r="BY639" s="40">
        <v>-7.6081600998845297E-2</v>
      </c>
      <c r="BZ639" s="40">
        <v>1.42250847160808E-2</v>
      </c>
      <c r="CA639" s="40">
        <v>3.7098503416322601E-4</v>
      </c>
      <c r="CB639" s="40">
        <v>2.4655127826235902E-2</v>
      </c>
      <c r="CC639" s="40">
        <v>3.3838745043317103E-2</v>
      </c>
      <c r="CD639" s="40">
        <v>3.7905249661107497E-2</v>
      </c>
      <c r="CE639" s="40">
        <v>3.29034169080787E-2</v>
      </c>
      <c r="CF639" s="40">
        <v>1.1655836782272E-2</v>
      </c>
      <c r="CG639" s="40">
        <v>1.14574012914644E-2</v>
      </c>
      <c r="CH639" s="40">
        <v>-5.4606859611775601E-3</v>
      </c>
      <c r="CI639" s="40">
        <v>-7.28060772685446E-3</v>
      </c>
      <c r="CJ639" s="40">
        <v>-5.2135884021565901E-3</v>
      </c>
      <c r="CK639" s="40">
        <v>-1.47605908815256E-2</v>
      </c>
      <c r="CL639" s="40">
        <v>-2.71868267377844E-2</v>
      </c>
      <c r="CM639" s="40">
        <v>-2.3471705882895998E-2</v>
      </c>
      <c r="CN639" s="40">
        <v>1.4522298641515901E-2</v>
      </c>
      <c r="CO639" s="40">
        <v>-1.44900675267899E-2</v>
      </c>
      <c r="CP639" s="40">
        <v>-1.8777544929719499E-2</v>
      </c>
      <c r="CQ639" s="40">
        <v>9.9177724143867593E-2</v>
      </c>
      <c r="CR639" s="40">
        <v>0.13364647987257</v>
      </c>
      <c r="CS639" s="40">
        <v>0.152414004924421</v>
      </c>
      <c r="CT639" s="40">
        <v>0.148227436812021</v>
      </c>
      <c r="CU639" s="40">
        <v>9.5938861249865601E-2</v>
      </c>
      <c r="CV639" s="40">
        <v>-2.0730940695939299E-2</v>
      </c>
      <c r="CW639" s="40">
        <v>-5.1757580329754797E-2</v>
      </c>
      <c r="CX639" s="40">
        <v>3.9756968505951701E-2</v>
      </c>
      <c r="CY639" s="40">
        <v>2.6057487817713099E-2</v>
      </c>
      <c r="CZ639" s="40">
        <v>4.4671880265566399E-2</v>
      </c>
      <c r="DA639" s="40">
        <v>5.5865825499341999E-2</v>
      </c>
      <c r="DB639" s="40">
        <v>5.5037649118682003E-2</v>
      </c>
      <c r="DC639" s="40">
        <v>4.7925266666415202E-2</v>
      </c>
      <c r="DD639" s="40">
        <v>2.3105644948775102E-2</v>
      </c>
      <c r="DE639" s="40">
        <v>1.8838999213931701E-2</v>
      </c>
      <c r="DF639" s="40">
        <v>1.7226245635332399E-3</v>
      </c>
      <c r="DG639" s="40">
        <v>5.3465534819946798E-3</v>
      </c>
      <c r="DH639" s="40">
        <v>3.18302988851972E-3</v>
      </c>
      <c r="DI639" s="40">
        <v>-4.9626988130638296E-3</v>
      </c>
      <c r="DJ639" s="40">
        <v>-1.73233894423023E-2</v>
      </c>
      <c r="DK639" s="40">
        <v>-7.6587235235873203E-3</v>
      </c>
      <c r="DL639" s="40">
        <v>2.2473458788656898E-2</v>
      </c>
      <c r="DM639" s="40">
        <v>-6.7212908458244404E-3</v>
      </c>
      <c r="DN639" s="40">
        <v>-4.2676243747490003E-3</v>
      </c>
      <c r="DO639" s="40">
        <v>0.115321364278796</v>
      </c>
      <c r="DP639" s="40">
        <v>0.15322781737949101</v>
      </c>
      <c r="DQ639" s="40">
        <v>0.1804479742109</v>
      </c>
      <c r="DR639" s="40">
        <v>0.171038955721761</v>
      </c>
      <c r="DS639" s="40">
        <v>0.128038232593715</v>
      </c>
      <c r="DT639" s="40">
        <v>5.1812014977379202E-3</v>
      </c>
      <c r="DU639" s="40">
        <v>-2.74335596606642E-2</v>
      </c>
      <c r="DV639" s="40">
        <v>6.5288852295822597E-2</v>
      </c>
      <c r="DW639" s="40">
        <v>5.1743990601262897E-2</v>
      </c>
      <c r="DX639" s="40">
        <v>6.4688632704896901E-2</v>
      </c>
      <c r="DY639" s="40">
        <v>8.7669431243488499E-2</v>
      </c>
      <c r="DZ639" s="40">
        <v>7.9774112895064794E-2</v>
      </c>
      <c r="EA639" s="40">
        <v>6.9614431883554304E-2</v>
      </c>
      <c r="EB639" s="40">
        <v>3.9637349434104401E-2</v>
      </c>
      <c r="EC639" s="40">
        <v>2.9496854237280899E-2</v>
      </c>
      <c r="ED639" s="40">
        <v>1.20941840773677E-2</v>
      </c>
      <c r="EE639" s="40">
        <v>2.3578168768267301E-2</v>
      </c>
      <c r="EF639" s="40">
        <v>1.53064131137223E-2</v>
      </c>
      <c r="EG639" s="40">
        <v>9.1839011910155605E-3</v>
      </c>
      <c r="EH639" s="40">
        <v>-3.0821525405766502E-3</v>
      </c>
      <c r="EI639" s="40">
        <v>1.517271151832E-2</v>
      </c>
      <c r="EJ639" s="40">
        <v>3.3953671204146503E-2</v>
      </c>
      <c r="EK639" s="40">
        <v>4.4955888114232801E-3</v>
      </c>
      <c r="EL639" s="40">
        <v>1.6682396379497099E-2</v>
      </c>
      <c r="EM639" s="40">
        <v>0.13863021663222699</v>
      </c>
      <c r="EN639" s="40">
        <v>0.181500158748402</v>
      </c>
      <c r="EO639" s="40">
        <v>0.220924573386658</v>
      </c>
      <c r="EP639" s="40">
        <v>0.203975166005229</v>
      </c>
      <c r="EQ639" s="40">
        <v>0.174384626655917</v>
      </c>
      <c r="ER639" s="40">
        <v>4.2594219349069401E-2</v>
      </c>
      <c r="ES639" s="40">
        <v>7.6864629413612301E-3</v>
      </c>
      <c r="ET639" s="40">
        <v>0.102152837406311</v>
      </c>
      <c r="EU639" s="40">
        <v>8.8831220981378897E-2</v>
      </c>
      <c r="EV639" s="40">
        <v>9.3589644081759807E-2</v>
      </c>
      <c r="EW639" s="40">
        <v>74.490804172066902</v>
      </c>
      <c r="EX639" s="40">
        <v>73.846633339505004</v>
      </c>
      <c r="EY639" s="40">
        <v>72.346633339505004</v>
      </c>
      <c r="EZ639" s="40">
        <v>70.279145837190597</v>
      </c>
      <c r="FA639" s="40">
        <v>68.634975004628799</v>
      </c>
      <c r="FB639" s="40">
        <v>67.995402086033494</v>
      </c>
      <c r="FC639" s="40">
        <v>68.211658334876304</v>
      </c>
      <c r="FD639" s="40">
        <v>67.855829167438102</v>
      </c>
      <c r="FE639" s="40">
        <v>70.360427081404694</v>
      </c>
      <c r="FF639" s="40">
        <v>75.288341665123696</v>
      </c>
      <c r="FG639" s="40">
        <v>78.648768746528404</v>
      </c>
      <c r="FH639" s="40">
        <v>83.220854162809403</v>
      </c>
      <c r="FI639" s="40">
        <v>87.860427081404694</v>
      </c>
      <c r="FJ639" s="40">
        <v>91.360427081404694</v>
      </c>
      <c r="FK639" s="40">
        <v>93.860427081404694</v>
      </c>
      <c r="FL639" s="40">
        <v>95.572085416280899</v>
      </c>
      <c r="FM639" s="40">
        <v>96.283743751157203</v>
      </c>
      <c r="FN639" s="40">
        <v>96.495402086033494</v>
      </c>
      <c r="FO639" s="40">
        <v>95.351231253471596</v>
      </c>
      <c r="FP639" s="40">
        <v>92.490804172066902</v>
      </c>
      <c r="FQ639" s="40">
        <v>88.130377090662193</v>
      </c>
      <c r="FR639" s="40">
        <v>84.1978645929766</v>
      </c>
      <c r="FS639" s="40">
        <v>81.414120841819397</v>
      </c>
      <c r="FT639" s="40">
        <v>80.986206258100395</v>
      </c>
      <c r="FU639" s="40">
        <v>2.0396231484973999E-2</v>
      </c>
      <c r="FV639" s="40">
        <v>0</v>
      </c>
      <c r="FW639" s="40">
        <v>0</v>
      </c>
      <c r="FX639" s="41">
        <v>1</v>
      </c>
      <c r="FY639" s="22"/>
      <c r="FZ639" s="29"/>
    </row>
    <row r="640" spans="1:182" x14ac:dyDescent="0.2">
      <c r="A640" t="s">
        <v>42</v>
      </c>
      <c r="B640" t="s">
        <v>58</v>
      </c>
      <c r="C640" t="s">
        <v>3</v>
      </c>
      <c r="D640" t="s">
        <v>41</v>
      </c>
      <c r="E640" t="s">
        <v>78</v>
      </c>
      <c r="F640" t="s">
        <v>78</v>
      </c>
      <c r="G640" s="35">
        <v>43721</v>
      </c>
      <c r="H640" s="40">
        <v>685</v>
      </c>
      <c r="I640" s="40">
        <v>0.53915243152554504</v>
      </c>
      <c r="J640" s="40">
        <v>0.465967713906212</v>
      </c>
      <c r="K640" s="40">
        <v>0.41233478472781199</v>
      </c>
      <c r="L640" s="40">
        <v>0.37070866789101098</v>
      </c>
      <c r="M640" s="40">
        <v>0.35652975792096198</v>
      </c>
      <c r="N640" s="40">
        <v>0.36015978052653103</v>
      </c>
      <c r="O640" s="40">
        <v>0.379227495220677</v>
      </c>
      <c r="P640" s="40">
        <v>0.40028222743395497</v>
      </c>
      <c r="Q640" s="40">
        <v>0.41465809046514701</v>
      </c>
      <c r="R640" s="40">
        <v>0.44415808307969801</v>
      </c>
      <c r="S640" s="40">
        <v>0.48848406580167503</v>
      </c>
      <c r="T640" s="40">
        <v>0.54724965996089403</v>
      </c>
      <c r="U640" s="40">
        <v>0.67004115972191902</v>
      </c>
      <c r="V640" s="40">
        <v>0.86534320323607705</v>
      </c>
      <c r="W640" s="40">
        <v>1.0522251269318399</v>
      </c>
      <c r="X640" s="40">
        <v>1.2142067981717799</v>
      </c>
      <c r="Y640" s="40">
        <v>1.3543893427299301</v>
      </c>
      <c r="Z640" s="40">
        <v>1.45440162395545</v>
      </c>
      <c r="AA640" s="40">
        <v>1.4521875816471901</v>
      </c>
      <c r="AB640" s="40">
        <v>1.39075781595063</v>
      </c>
      <c r="AC640" s="40">
        <v>1.29805772033792</v>
      </c>
      <c r="AD640" s="40">
        <v>1.1669397538262101</v>
      </c>
      <c r="AE640" s="40">
        <v>0.956308627237346</v>
      </c>
      <c r="AF640" s="40">
        <v>0.80201967960604303</v>
      </c>
      <c r="AG640" s="40">
        <v>-4.1756330033476596E-3</v>
      </c>
      <c r="AH640" s="40">
        <v>-1.7447599177244299E-3</v>
      </c>
      <c r="AI640" s="40">
        <v>1.36475618662991E-4</v>
      </c>
      <c r="AJ640" s="40">
        <v>-1.7262872110314399E-2</v>
      </c>
      <c r="AK640" s="40">
        <v>-6.4580325266835603E-3</v>
      </c>
      <c r="AL640" s="40">
        <v>-2.7355472488049298E-3</v>
      </c>
      <c r="AM640" s="40">
        <v>-2.1829526289597698E-2</v>
      </c>
      <c r="AN640" s="40">
        <v>-2.5679290066811002E-2</v>
      </c>
      <c r="AO640" s="40">
        <v>-3.3846277632630602E-2</v>
      </c>
      <c r="AP640" s="40">
        <v>-3.2518547841210603E-2</v>
      </c>
      <c r="AQ640" s="40">
        <v>-5.3680651351111401E-3</v>
      </c>
      <c r="AR640" s="40">
        <v>6.7649992246945102E-3</v>
      </c>
      <c r="AS640" s="40">
        <v>-2.8531317664817101E-2</v>
      </c>
      <c r="AT640" s="40">
        <v>-6.2281442221739003E-4</v>
      </c>
      <c r="AU640" s="40">
        <v>0.111269195829545</v>
      </c>
      <c r="AV640" s="40">
        <v>0.18255704306206699</v>
      </c>
      <c r="AW640" s="40">
        <v>0.19334795228721499</v>
      </c>
      <c r="AX640" s="40">
        <v>0.22481454499987399</v>
      </c>
      <c r="AY640" s="40">
        <v>4.7034935025851501E-2</v>
      </c>
      <c r="AZ640" s="40">
        <v>-0.17804296255563301</v>
      </c>
      <c r="BA640" s="40">
        <v>-0.106562502664548</v>
      </c>
      <c r="BB640" s="40">
        <v>-7.7250026773893102E-2</v>
      </c>
      <c r="BC640" s="40">
        <v>-8.3500730858473898E-2</v>
      </c>
      <c r="BD640" s="40">
        <v>-6.2853097601127894E-2</v>
      </c>
      <c r="BE640" s="40">
        <v>3.17340034593127E-3</v>
      </c>
      <c r="BF640" s="40">
        <v>8.0523349163659792E-3</v>
      </c>
      <c r="BG640" s="40">
        <v>6.9271611829842799E-3</v>
      </c>
      <c r="BH640" s="40">
        <v>-1.13263414853172E-2</v>
      </c>
      <c r="BI640" s="40">
        <v>-1.2332428601415501E-3</v>
      </c>
      <c r="BJ640" s="40">
        <v>3.78644779370767E-3</v>
      </c>
      <c r="BK640" s="40">
        <v>-1.5466307861357E-2</v>
      </c>
      <c r="BL640" s="40">
        <v>-1.8719960135909802E-2</v>
      </c>
      <c r="BM640" s="40">
        <v>-2.4459665738247999E-2</v>
      </c>
      <c r="BN640" s="40">
        <v>-2.27267353001647E-2</v>
      </c>
      <c r="BO640" s="40">
        <v>3.29540359965047E-3</v>
      </c>
      <c r="BP640" s="40">
        <v>1.3836123229088801E-2</v>
      </c>
      <c r="BQ640" s="40">
        <v>-2.1506850676200801E-2</v>
      </c>
      <c r="BR640" s="40">
        <v>1.02819694716672E-2</v>
      </c>
      <c r="BS640" s="40">
        <v>0.13116154284300399</v>
      </c>
      <c r="BT640" s="40">
        <v>0.20763172523961401</v>
      </c>
      <c r="BU640" s="40">
        <v>0.21879415523866899</v>
      </c>
      <c r="BV640" s="40">
        <v>0.24577636949725901</v>
      </c>
      <c r="BW640" s="40">
        <v>7.5231179120740801E-2</v>
      </c>
      <c r="BX640" s="40">
        <v>-0.15108456424511499</v>
      </c>
      <c r="BY640" s="40">
        <v>-8.6991510577033304E-2</v>
      </c>
      <c r="BZ640" s="40">
        <v>-5.7476639005639103E-2</v>
      </c>
      <c r="CA640" s="40">
        <v>-6.4789476486048894E-2</v>
      </c>
      <c r="CB640" s="40">
        <v>-4.8466610391927699E-2</v>
      </c>
      <c r="CC640" s="40">
        <v>8.2633184565018194E-3</v>
      </c>
      <c r="CD640" s="40">
        <v>1.4837772953860601E-2</v>
      </c>
      <c r="CE640" s="40">
        <v>1.1630369318571299E-2</v>
      </c>
      <c r="CF640" s="40">
        <v>-7.2147184587194697E-3</v>
      </c>
      <c r="CG640" s="40">
        <v>2.3854305467852699E-3</v>
      </c>
      <c r="CH640" s="40">
        <v>8.3035616923938498E-3</v>
      </c>
      <c r="CI640" s="40">
        <v>-1.1059162162039201E-2</v>
      </c>
      <c r="CJ640" s="40">
        <v>-1.3899949425765799E-2</v>
      </c>
      <c r="CK640" s="40">
        <v>-1.7958526934353201E-2</v>
      </c>
      <c r="CL640" s="40">
        <v>-1.5944955762741301E-2</v>
      </c>
      <c r="CM640" s="40">
        <v>9.2956956540811899E-3</v>
      </c>
      <c r="CN640" s="40">
        <v>1.8733562173979101E-2</v>
      </c>
      <c r="CO640" s="40">
        <v>-1.66417262383085E-2</v>
      </c>
      <c r="CP640" s="40">
        <v>1.7834589577655401E-2</v>
      </c>
      <c r="CQ640" s="40">
        <v>0.14493892178706499</v>
      </c>
      <c r="CR640" s="40">
        <v>0.22499837373152901</v>
      </c>
      <c r="CS640" s="40">
        <v>0.236418117886841</v>
      </c>
      <c r="CT640" s="40">
        <v>0.26029446528877098</v>
      </c>
      <c r="CU640" s="40">
        <v>9.4759811887487694E-2</v>
      </c>
      <c r="CV640" s="40">
        <v>-0.13241325969781201</v>
      </c>
      <c r="CW640" s="40">
        <v>-7.3436701075747193E-2</v>
      </c>
      <c r="CX640" s="40">
        <v>-4.3781650872424999E-2</v>
      </c>
      <c r="CY640" s="40">
        <v>-5.1830118707240802E-2</v>
      </c>
      <c r="CZ640" s="40">
        <v>-3.8502573175960397E-2</v>
      </c>
      <c r="DA640" s="40">
        <v>1.33532365670724E-2</v>
      </c>
      <c r="DB640" s="40">
        <v>2.16232109913552E-2</v>
      </c>
      <c r="DC640" s="40">
        <v>1.63335774541583E-2</v>
      </c>
      <c r="DD640" s="40">
        <v>-3.1030954321217301E-3</v>
      </c>
      <c r="DE640" s="40">
        <v>6.0041039537120904E-3</v>
      </c>
      <c r="DF640" s="40">
        <v>1.2820675591079999E-2</v>
      </c>
      <c r="DG640" s="40">
        <v>-6.6520164627212703E-3</v>
      </c>
      <c r="DH640" s="40">
        <v>-9.0799387156218596E-3</v>
      </c>
      <c r="DI640" s="40">
        <v>-1.1457388130458299E-2</v>
      </c>
      <c r="DJ640" s="40">
        <v>-9.1631762253180093E-3</v>
      </c>
      <c r="DK640" s="40">
        <v>1.5295987708511901E-2</v>
      </c>
      <c r="DL640" s="40">
        <v>2.36310011188695E-2</v>
      </c>
      <c r="DM640" s="40">
        <v>-1.1776601800416101E-2</v>
      </c>
      <c r="DN640" s="40">
        <v>2.53872096836435E-2</v>
      </c>
      <c r="DO640" s="40">
        <v>0.158716300731126</v>
      </c>
      <c r="DP640" s="40">
        <v>0.242365022223445</v>
      </c>
      <c r="DQ640" s="40">
        <v>0.25404208053501298</v>
      </c>
      <c r="DR640" s="40">
        <v>0.27481256108028201</v>
      </c>
      <c r="DS640" s="40">
        <v>0.114288444654235</v>
      </c>
      <c r="DT640" s="40">
        <v>-0.113741955150508</v>
      </c>
      <c r="DU640" s="40">
        <v>-5.9881891574461103E-2</v>
      </c>
      <c r="DV640" s="40">
        <v>-3.0086662739210901E-2</v>
      </c>
      <c r="DW640" s="40">
        <v>-3.8870760928432703E-2</v>
      </c>
      <c r="DX640" s="40">
        <v>-2.8538535959993099E-2</v>
      </c>
      <c r="DY640" s="40">
        <v>2.0702269916351299E-2</v>
      </c>
      <c r="DZ640" s="40">
        <v>3.14203058254457E-2</v>
      </c>
      <c r="EA640" s="40">
        <v>2.3124263018479599E-2</v>
      </c>
      <c r="EB640" s="40">
        <v>2.8334351928754999E-3</v>
      </c>
      <c r="EC640" s="40">
        <v>1.12288936202541E-2</v>
      </c>
      <c r="ED640" s="40">
        <v>1.9342670633592601E-2</v>
      </c>
      <c r="EE640" s="40">
        <v>-2.8879803448060597E-4</v>
      </c>
      <c r="EF640" s="40">
        <v>-2.1206087847206599E-3</v>
      </c>
      <c r="EG640" s="40">
        <v>-2.0707762360757899E-3</v>
      </c>
      <c r="EH640" s="40">
        <v>6.2863631572792299E-4</v>
      </c>
      <c r="EI640" s="40">
        <v>2.3959456443273498E-2</v>
      </c>
      <c r="EJ640" s="40">
        <v>3.0702125123263702E-2</v>
      </c>
      <c r="EK640" s="40">
        <v>-4.7521348117998598E-3</v>
      </c>
      <c r="EL640" s="40">
        <v>3.6291993577528103E-2</v>
      </c>
      <c r="EM640" s="40">
        <v>0.17860864774458499</v>
      </c>
      <c r="EN640" s="40">
        <v>0.26743970440099202</v>
      </c>
      <c r="EO640" s="40">
        <v>0.27948828348646698</v>
      </c>
      <c r="EP640" s="40">
        <v>0.295774385577667</v>
      </c>
      <c r="EQ640" s="40">
        <v>0.14248468874912401</v>
      </c>
      <c r="ER640" s="40">
        <v>-8.6783556839990797E-2</v>
      </c>
      <c r="ES640" s="40">
        <v>-4.03108994869463E-2</v>
      </c>
      <c r="ET640" s="40">
        <v>-1.0313274970956901E-2</v>
      </c>
      <c r="EU640" s="40">
        <v>-2.0159506556007699E-2</v>
      </c>
      <c r="EV640" s="40">
        <v>-1.41520487507929E-2</v>
      </c>
      <c r="EW640" s="40">
        <v>74.820547451827807</v>
      </c>
      <c r="EX640" s="40">
        <v>74.223482802088995</v>
      </c>
      <c r="EY640" s="40">
        <v>72.723482802088995</v>
      </c>
      <c r="EZ640" s="40">
        <v>70.514676751305601</v>
      </c>
      <c r="FA640" s="40">
        <v>68.917612101566704</v>
      </c>
      <c r="FB640" s="40">
        <v>68.160273725913896</v>
      </c>
      <c r="FC640" s="40">
        <v>68.305870700522206</v>
      </c>
      <c r="FD640" s="40">
        <v>67.902935350261103</v>
      </c>
      <c r="FE640" s="40">
        <v>70.242661624347207</v>
      </c>
      <c r="FF640" s="40">
        <v>75.194129299477794</v>
      </c>
      <c r="FG640" s="40">
        <v>78.436790923825001</v>
      </c>
      <c r="FH640" s="40">
        <v>82.985323248694399</v>
      </c>
      <c r="FI640" s="40">
        <v>87.742661624347207</v>
      </c>
      <c r="FJ640" s="40">
        <v>91.242661624347207</v>
      </c>
      <c r="FK640" s="40">
        <v>93.742661624347207</v>
      </c>
      <c r="FL640" s="40">
        <v>95.548532324869399</v>
      </c>
      <c r="FM640" s="40">
        <v>96.354403025391704</v>
      </c>
      <c r="FN640" s="40">
        <v>96.660273725913896</v>
      </c>
      <c r="FO640" s="40">
        <v>95.563209076174999</v>
      </c>
      <c r="FP640" s="40">
        <v>92.820547451827807</v>
      </c>
      <c r="FQ640" s="40">
        <v>88.5778858274806</v>
      </c>
      <c r="FR640" s="40">
        <v>84.786691878263994</v>
      </c>
      <c r="FS640" s="40">
        <v>81.932288852872304</v>
      </c>
      <c r="FT640" s="40">
        <v>81.480821177741802</v>
      </c>
      <c r="FU640" s="40">
        <v>4.61088029276112E-2</v>
      </c>
      <c r="FV640" s="40">
        <v>0</v>
      </c>
      <c r="FW640" s="40">
        <v>0</v>
      </c>
      <c r="FX640" s="41">
        <v>1</v>
      </c>
      <c r="FY640" s="22"/>
      <c r="FZ640" s="29"/>
    </row>
    <row r="641" spans="1:182" x14ac:dyDescent="0.2">
      <c r="A641" t="s">
        <v>42</v>
      </c>
      <c r="B641" t="s">
        <v>58</v>
      </c>
      <c r="C641" t="s">
        <v>55</v>
      </c>
      <c r="D641" t="s">
        <v>1</v>
      </c>
      <c r="E641" t="s">
        <v>1</v>
      </c>
      <c r="F641" t="s">
        <v>1</v>
      </c>
      <c r="G641" s="35">
        <v>43627</v>
      </c>
      <c r="H641" s="40">
        <v>66454</v>
      </c>
      <c r="I641" s="40">
        <v>1.129237169149</v>
      </c>
      <c r="J641" s="40">
        <v>0.97267589872323801</v>
      </c>
      <c r="K641" s="40">
        <v>0.86310307245297502</v>
      </c>
      <c r="L641" s="40">
        <v>0.79682049368993502</v>
      </c>
      <c r="M641" s="40">
        <v>0.76026758002716199</v>
      </c>
      <c r="N641" s="40">
        <v>0.76687988525141704</v>
      </c>
      <c r="O641" s="40">
        <v>0.81248529791922697</v>
      </c>
      <c r="P641" s="40">
        <v>0.85463318826869705</v>
      </c>
      <c r="Q641" s="40">
        <v>0.93075477344886204</v>
      </c>
      <c r="R641" s="40">
        <v>1.0356124908080699</v>
      </c>
      <c r="S641" s="40">
        <v>1.16929866251351</v>
      </c>
      <c r="T641" s="40">
        <v>1.3508024923044299</v>
      </c>
      <c r="U641" s="40">
        <v>1.5667738643851401</v>
      </c>
      <c r="V641" s="40">
        <v>1.7902179163790599</v>
      </c>
      <c r="W641" s="40">
        <v>1.99265269198057</v>
      </c>
      <c r="X641" s="40">
        <v>2.2198919372107002</v>
      </c>
      <c r="Y641" s="40">
        <v>2.4150680436546099</v>
      </c>
      <c r="Z641" s="40">
        <v>2.5534755633355601</v>
      </c>
      <c r="AA641" s="40">
        <v>2.5503910848790001</v>
      </c>
      <c r="AB641" s="40">
        <v>2.42959692728442</v>
      </c>
      <c r="AC641" s="40">
        <v>2.2912791388591001</v>
      </c>
      <c r="AD641" s="40">
        <v>2.0852834650492098</v>
      </c>
      <c r="AE641" s="40">
        <v>1.7742532914320399</v>
      </c>
      <c r="AF641" s="40">
        <v>1.4796375138428399</v>
      </c>
      <c r="AG641" s="40">
        <v>1.88891294101167E-3</v>
      </c>
      <c r="AH641" s="40">
        <v>-1.2274883239102999E-3</v>
      </c>
      <c r="AI641" s="40">
        <v>-1.15721415556135E-3</v>
      </c>
      <c r="AJ641" s="40">
        <v>5.4399135223820397E-3</v>
      </c>
      <c r="AK641" s="40">
        <v>4.0023755378341399E-3</v>
      </c>
      <c r="AL641" s="40">
        <v>4.6409969591765599E-3</v>
      </c>
      <c r="AM641" s="40">
        <v>-6.1757549793915799E-4</v>
      </c>
      <c r="AN641" s="40">
        <v>-3.6569463563313601E-3</v>
      </c>
      <c r="AO641" s="40">
        <v>-4.1651545924965196E-3</v>
      </c>
      <c r="AP641" s="40">
        <v>-5.4444895579418796E-3</v>
      </c>
      <c r="AQ641" s="40">
        <v>-3.9828543720818402E-3</v>
      </c>
      <c r="AR641" s="40">
        <v>-5.2813042297289196E-3</v>
      </c>
      <c r="AS641" s="40">
        <v>4.2960274402375903E-3</v>
      </c>
      <c r="AT641" s="40">
        <v>3.2857633680192601E-2</v>
      </c>
      <c r="AU641" s="40">
        <v>0.230632161580828</v>
      </c>
      <c r="AV641" s="40">
        <v>0.28223148546285098</v>
      </c>
      <c r="AW641" s="40">
        <v>0.30037984918034399</v>
      </c>
      <c r="AX641" s="40">
        <v>0.29960170756070498</v>
      </c>
      <c r="AY641" s="40">
        <v>0.24094894606365</v>
      </c>
      <c r="AZ641" s="40">
        <v>-1.0097833916211999E-2</v>
      </c>
      <c r="BA641" s="40">
        <v>-5.1903224809948703E-2</v>
      </c>
      <c r="BB641" s="40">
        <v>-5.8813934862084402E-2</v>
      </c>
      <c r="BC641" s="40">
        <v>-5.0544236632412601E-2</v>
      </c>
      <c r="BD641" s="40">
        <v>-3.4426881055872903E-2</v>
      </c>
      <c r="BE641" s="40">
        <v>2.4633269785731601E-3</v>
      </c>
      <c r="BF641" s="40">
        <v>-6.3287315804835798E-4</v>
      </c>
      <c r="BG641" s="40">
        <v>-5.9460469040871196E-4</v>
      </c>
      <c r="BH641" s="40">
        <v>6.0577001071454896E-3</v>
      </c>
      <c r="BI641" s="40">
        <v>4.5674985884911401E-3</v>
      </c>
      <c r="BJ641" s="40">
        <v>5.1582881741877896E-3</v>
      </c>
      <c r="BK641" s="40">
        <v>-7.4977665728496402E-5</v>
      </c>
      <c r="BL641" s="40">
        <v>-3.16720428980402E-3</v>
      </c>
      <c r="BM641" s="40">
        <v>-3.74650177538647E-3</v>
      </c>
      <c r="BN641" s="40">
        <v>-4.9932728331594104E-3</v>
      </c>
      <c r="BO641" s="40">
        <v>-3.59176602756238E-3</v>
      </c>
      <c r="BP641" s="40">
        <v>-4.93152867153758E-3</v>
      </c>
      <c r="BQ641" s="40">
        <v>4.6389416549340199E-3</v>
      </c>
      <c r="BR641" s="40">
        <v>3.3678227523970199E-2</v>
      </c>
      <c r="BS641" s="40">
        <v>0.23182640234324201</v>
      </c>
      <c r="BT641" s="40">
        <v>0.28348450531084901</v>
      </c>
      <c r="BU641" s="40">
        <v>0.30177317076378901</v>
      </c>
      <c r="BV641" s="40">
        <v>0.301257584311654</v>
      </c>
      <c r="BW641" s="40">
        <v>0.242577394536585</v>
      </c>
      <c r="BX641" s="40">
        <v>-8.8623733312798506E-3</v>
      </c>
      <c r="BY641" s="40">
        <v>-5.0818107134542698E-2</v>
      </c>
      <c r="BZ641" s="40">
        <v>-5.74513787769683E-2</v>
      </c>
      <c r="CA641" s="40">
        <v>-4.9275686914455497E-2</v>
      </c>
      <c r="CB641" s="40">
        <v>-3.3582282398590999E-2</v>
      </c>
      <c r="CC641" s="40">
        <v>2.8611643911679902E-3</v>
      </c>
      <c r="CD641" s="40">
        <v>-2.2104450553074099E-4</v>
      </c>
      <c r="CE641" s="40">
        <v>-2.04943088704346E-4</v>
      </c>
      <c r="CF641" s="40">
        <v>6.4855772138079004E-3</v>
      </c>
      <c r="CG641" s="40">
        <v>4.9589010918587601E-3</v>
      </c>
      <c r="CH641" s="40">
        <v>5.5165624938958401E-3</v>
      </c>
      <c r="CI641" s="40">
        <v>3.0082393996109299E-4</v>
      </c>
      <c r="CJ641" s="40">
        <v>-2.8280104264137599E-3</v>
      </c>
      <c r="CK641" s="40">
        <v>-3.45654410958557E-3</v>
      </c>
      <c r="CL641" s="40">
        <v>-4.6807615041030703E-3</v>
      </c>
      <c r="CM641" s="40">
        <v>-3.3208994315089102E-3</v>
      </c>
      <c r="CN641" s="40">
        <v>-4.6892751854450496E-3</v>
      </c>
      <c r="CO641" s="40">
        <v>4.8764429954234701E-3</v>
      </c>
      <c r="CP641" s="40">
        <v>3.4246568320420098E-2</v>
      </c>
      <c r="CQ641" s="40">
        <v>0.23265352985731</v>
      </c>
      <c r="CR641" s="40">
        <v>0.28435234304053503</v>
      </c>
      <c r="CS641" s="40">
        <v>0.302738181048049</v>
      </c>
      <c r="CT641" s="40">
        <v>0.30240443950511398</v>
      </c>
      <c r="CU641" s="40">
        <v>0.243705252988245</v>
      </c>
      <c r="CV641" s="40">
        <v>-8.0066970937024192E-3</v>
      </c>
      <c r="CW641" s="40">
        <v>-5.00665579381179E-2</v>
      </c>
      <c r="CX641" s="40">
        <v>-5.6507676583130599E-2</v>
      </c>
      <c r="CY641" s="40">
        <v>-4.8397093244143402E-2</v>
      </c>
      <c r="CZ641" s="40">
        <v>-3.2997315941433202E-2</v>
      </c>
      <c r="DA641" s="40">
        <v>3.2590018037628099E-3</v>
      </c>
      <c r="DB641" s="40">
        <v>1.9078414698687701E-4</v>
      </c>
      <c r="DC641" s="40">
        <v>1.8471851300001901E-4</v>
      </c>
      <c r="DD641" s="40">
        <v>6.9134543204703103E-3</v>
      </c>
      <c r="DE641" s="40">
        <v>5.3503035952263897E-3</v>
      </c>
      <c r="DF641" s="40">
        <v>5.8748368136038896E-3</v>
      </c>
      <c r="DG641" s="40">
        <v>6.7662554565068201E-4</v>
      </c>
      <c r="DH641" s="40">
        <v>-2.4888165630235098E-3</v>
      </c>
      <c r="DI641" s="40">
        <v>-3.1665864437846799E-3</v>
      </c>
      <c r="DJ641" s="40">
        <v>-4.3682501750467199E-3</v>
      </c>
      <c r="DK641" s="40">
        <v>-3.0500328354554299E-3</v>
      </c>
      <c r="DL641" s="40">
        <v>-4.4470216993525297E-3</v>
      </c>
      <c r="DM641" s="40">
        <v>5.1139443359129204E-3</v>
      </c>
      <c r="DN641" s="40">
        <v>3.4814909116869998E-2</v>
      </c>
      <c r="DO641" s="40">
        <v>0.23348065737137899</v>
      </c>
      <c r="DP641" s="40">
        <v>0.28522018077022099</v>
      </c>
      <c r="DQ641" s="40">
        <v>0.303703191332308</v>
      </c>
      <c r="DR641" s="40">
        <v>0.303551294698573</v>
      </c>
      <c r="DS641" s="40">
        <v>0.24483311143990599</v>
      </c>
      <c r="DT641" s="40">
        <v>-7.1510208561249896E-3</v>
      </c>
      <c r="DU641" s="40">
        <v>-4.93150087416932E-2</v>
      </c>
      <c r="DV641" s="40">
        <v>-5.5563974389292899E-2</v>
      </c>
      <c r="DW641" s="40">
        <v>-4.7518499573831197E-2</v>
      </c>
      <c r="DX641" s="40">
        <v>-3.24123494842753E-2</v>
      </c>
      <c r="DY641" s="40">
        <v>3.8334158413242999E-3</v>
      </c>
      <c r="DZ641" s="40">
        <v>7.8539931284881401E-4</v>
      </c>
      <c r="EA641" s="40">
        <v>7.4732797815265804E-4</v>
      </c>
      <c r="EB641" s="40">
        <v>7.5312409052337602E-3</v>
      </c>
      <c r="EC641" s="40">
        <v>5.9154266458833898E-3</v>
      </c>
      <c r="ED641" s="40">
        <v>6.3921280286151098E-3</v>
      </c>
      <c r="EE641" s="40">
        <v>1.2192233778613401E-3</v>
      </c>
      <c r="EF641" s="40">
        <v>-1.9990744964961701E-3</v>
      </c>
      <c r="EG641" s="40">
        <v>-2.7479336266746199E-3</v>
      </c>
      <c r="EH641" s="40">
        <v>-3.9170334502642498E-3</v>
      </c>
      <c r="EI641" s="40">
        <v>-2.6589444909359801E-3</v>
      </c>
      <c r="EJ641" s="40">
        <v>-4.0972461411611797E-3</v>
      </c>
      <c r="EK641" s="40">
        <v>5.45685855060935E-3</v>
      </c>
      <c r="EL641" s="40">
        <v>3.5635502960647499E-2</v>
      </c>
      <c r="EM641" s="40">
        <v>0.234674898133793</v>
      </c>
      <c r="EN641" s="40">
        <v>0.28647320061821802</v>
      </c>
      <c r="EO641" s="40">
        <v>0.30509651291575302</v>
      </c>
      <c r="EP641" s="40">
        <v>0.30520717144952197</v>
      </c>
      <c r="EQ641" s="40">
        <v>0.24646155991284099</v>
      </c>
      <c r="ER641" s="40">
        <v>-5.91556027119288E-3</v>
      </c>
      <c r="ES641" s="40">
        <v>-4.8229891066287098E-2</v>
      </c>
      <c r="ET641" s="40">
        <v>-5.4201418304176803E-2</v>
      </c>
      <c r="EU641" s="40">
        <v>-4.6249949855874099E-2</v>
      </c>
      <c r="EV641" s="40">
        <v>-3.15677508269935E-2</v>
      </c>
      <c r="EW641" s="40">
        <v>78.769016161769798</v>
      </c>
      <c r="EX641" s="40">
        <v>77.257075549619202</v>
      </c>
      <c r="EY641" s="40">
        <v>75.555600891262799</v>
      </c>
      <c r="EZ641" s="40">
        <v>74.346055203041502</v>
      </c>
      <c r="FA641" s="40">
        <v>72.788553301799695</v>
      </c>
      <c r="FB641" s="40">
        <v>72.038836429672003</v>
      </c>
      <c r="FC641" s="40">
        <v>71.587158709560498</v>
      </c>
      <c r="FD641" s="40">
        <v>73.866472066155794</v>
      </c>
      <c r="FE641" s="40">
        <v>78.476616427149494</v>
      </c>
      <c r="FF641" s="40">
        <v>82.926762221730002</v>
      </c>
      <c r="FG641" s="40">
        <v>86.7665714643841</v>
      </c>
      <c r="FH641" s="40">
        <v>90.7585248018096</v>
      </c>
      <c r="FI641" s="40">
        <v>94.091672436969503</v>
      </c>
      <c r="FJ641" s="40">
        <v>96.419105914155693</v>
      </c>
      <c r="FK641" s="40">
        <v>98.430362398303203</v>
      </c>
      <c r="FL641" s="40">
        <v>99.535971505746602</v>
      </c>
      <c r="FM641" s="40">
        <v>100.481929606462</v>
      </c>
      <c r="FN641" s="40">
        <v>100.105761478292</v>
      </c>
      <c r="FO641" s="40">
        <v>98.738724084527504</v>
      </c>
      <c r="FP641" s="40">
        <v>96.424315840519597</v>
      </c>
      <c r="FQ641" s="40">
        <v>93.103829210546294</v>
      </c>
      <c r="FR641" s="40">
        <v>88.2670645406169</v>
      </c>
      <c r="FS641" s="40">
        <v>85.183514144703807</v>
      </c>
      <c r="FT641" s="40">
        <v>83.049016933128996</v>
      </c>
      <c r="FU641" s="40">
        <v>1.8820306439637901E-3</v>
      </c>
      <c r="FV641" s="40">
        <v>0</v>
      </c>
      <c r="FW641" s="40">
        <v>0</v>
      </c>
      <c r="FX641" s="41">
        <v>1</v>
      </c>
      <c r="FY641" s="22"/>
      <c r="FZ641" s="29"/>
    </row>
    <row r="642" spans="1:182" x14ac:dyDescent="0.2">
      <c r="A642" t="s">
        <v>42</v>
      </c>
      <c r="B642" t="s">
        <v>58</v>
      </c>
      <c r="C642" t="s">
        <v>55</v>
      </c>
      <c r="D642" t="s">
        <v>1</v>
      </c>
      <c r="E642" t="s">
        <v>1</v>
      </c>
      <c r="F642" t="s">
        <v>77</v>
      </c>
      <c r="G642" s="35">
        <v>43627</v>
      </c>
      <c r="H642" s="40">
        <v>53821</v>
      </c>
      <c r="I642" s="40">
        <v>1.14830406928166</v>
      </c>
      <c r="J642" s="40">
        <v>0.98905385153478098</v>
      </c>
      <c r="K642" s="40">
        <v>0.87655884775252602</v>
      </c>
      <c r="L642" s="40">
        <v>0.809230874405381</v>
      </c>
      <c r="M642" s="40">
        <v>0.77307248400895301</v>
      </c>
      <c r="N642" s="40">
        <v>0.77936784423843097</v>
      </c>
      <c r="O642" s="40">
        <v>0.82384745190918496</v>
      </c>
      <c r="P642" s="40">
        <v>0.86258498930904803</v>
      </c>
      <c r="Q642" s="40">
        <v>0.93162562408716698</v>
      </c>
      <c r="R642" s="40">
        <v>1.0373614059292799</v>
      </c>
      <c r="S642" s="40">
        <v>1.1705630264206099</v>
      </c>
      <c r="T642" s="40">
        <v>1.34789316855994</v>
      </c>
      <c r="U642" s="40">
        <v>1.55859485564302</v>
      </c>
      <c r="V642" s="40">
        <v>1.77540312223412</v>
      </c>
      <c r="W642" s="40">
        <v>1.9748450764254</v>
      </c>
      <c r="X642" s="40">
        <v>2.1969504828524</v>
      </c>
      <c r="Y642" s="40">
        <v>2.3889449876899298</v>
      </c>
      <c r="Z642" s="40">
        <v>2.52340314011485</v>
      </c>
      <c r="AA642" s="40">
        <v>2.5244611480751198</v>
      </c>
      <c r="AB642" s="40">
        <v>2.4032772241933702</v>
      </c>
      <c r="AC642" s="40">
        <v>2.2724874753712001</v>
      </c>
      <c r="AD642" s="40">
        <v>2.0827352894055</v>
      </c>
      <c r="AE642" s="40">
        <v>1.7813452421054601</v>
      </c>
      <c r="AF642" s="40">
        <v>1.4914605983287099</v>
      </c>
      <c r="AG642" s="40">
        <v>3.1395844952989498E-3</v>
      </c>
      <c r="AH642" s="40">
        <v>-1.14366750087531E-4</v>
      </c>
      <c r="AI642" s="40">
        <v>-1.1752805847929501E-3</v>
      </c>
      <c r="AJ642" s="40">
        <v>5.7929000117355398E-3</v>
      </c>
      <c r="AK642" s="40">
        <v>2.94641027613065E-3</v>
      </c>
      <c r="AL642" s="40">
        <v>4.9638963306295504E-3</v>
      </c>
      <c r="AM642" s="40">
        <v>1.9278278387101599E-3</v>
      </c>
      <c r="AN642" s="40">
        <v>-4.9860785207537898E-4</v>
      </c>
      <c r="AO642" s="40">
        <v>-3.0788137928749698E-3</v>
      </c>
      <c r="AP642" s="40">
        <v>-4.9096223599772101E-3</v>
      </c>
      <c r="AQ642" s="40">
        <v>-4.2045224756511604E-3</v>
      </c>
      <c r="AR642" s="40">
        <v>-3.2172136209360001E-3</v>
      </c>
      <c r="AS642" s="40">
        <v>2.1057659252325502E-3</v>
      </c>
      <c r="AT642" s="40">
        <v>3.1321852264213301E-2</v>
      </c>
      <c r="AU642" s="40">
        <v>0.17630721528651699</v>
      </c>
      <c r="AV642" s="40">
        <v>0.21577251920158999</v>
      </c>
      <c r="AW642" s="40">
        <v>0.22670570918485999</v>
      </c>
      <c r="AX642" s="40">
        <v>0.22732926340022599</v>
      </c>
      <c r="AY642" s="40">
        <v>0.211867513849713</v>
      </c>
      <c r="AZ642" s="40">
        <v>4.0328109932608103E-2</v>
      </c>
      <c r="BA642" s="40">
        <v>-9.0151453709531506E-3</v>
      </c>
      <c r="BB642" s="40">
        <v>-2.0495346194227999E-2</v>
      </c>
      <c r="BC642" s="40">
        <v>-3.0063721095291401E-2</v>
      </c>
      <c r="BD642" s="40">
        <v>-2.0299497819419799E-2</v>
      </c>
      <c r="BE642" s="40">
        <v>3.7928483507709298E-3</v>
      </c>
      <c r="BF642" s="40">
        <v>5.1576740704503503E-4</v>
      </c>
      <c r="BG642" s="40">
        <v>-6.0226956155824002E-4</v>
      </c>
      <c r="BH642" s="40">
        <v>6.4434585294668202E-3</v>
      </c>
      <c r="BI642" s="40">
        <v>3.5026573262809E-3</v>
      </c>
      <c r="BJ642" s="40">
        <v>5.5259822712008704E-3</v>
      </c>
      <c r="BK642" s="40">
        <v>2.5997391549985702E-3</v>
      </c>
      <c r="BL642" s="40">
        <v>1.2323249289236099E-4</v>
      </c>
      <c r="BM642" s="40">
        <v>-2.5351571745579498E-3</v>
      </c>
      <c r="BN642" s="40">
        <v>-4.4851337090764604E-3</v>
      </c>
      <c r="BO642" s="40">
        <v>-3.8713575801284702E-3</v>
      </c>
      <c r="BP642" s="40">
        <v>-2.9260350693276998E-3</v>
      </c>
      <c r="BQ642" s="40">
        <v>2.3925148189032899E-3</v>
      </c>
      <c r="BR642" s="40">
        <v>3.2183919001768202E-2</v>
      </c>
      <c r="BS642" s="40">
        <v>0.17754689043538399</v>
      </c>
      <c r="BT642" s="40">
        <v>0.21697099075934301</v>
      </c>
      <c r="BU642" s="40">
        <v>0.227867867656219</v>
      </c>
      <c r="BV642" s="40">
        <v>0.22852240284046299</v>
      </c>
      <c r="BW642" s="40">
        <v>0.21327743063683099</v>
      </c>
      <c r="BX642" s="40">
        <v>4.1479114673946799E-2</v>
      </c>
      <c r="BY642" s="40">
        <v>-7.9742679584846408E-3</v>
      </c>
      <c r="BZ642" s="40">
        <v>-1.9135652485342401E-2</v>
      </c>
      <c r="CA642" s="40">
        <v>-2.87976748369074E-2</v>
      </c>
      <c r="CB642" s="40">
        <v>-1.9448917914677399E-2</v>
      </c>
      <c r="CC642" s="40">
        <v>4.2452969070527298E-3</v>
      </c>
      <c r="CD642" s="40">
        <v>9.5219640471625204E-4</v>
      </c>
      <c r="CE642" s="40">
        <v>-2.0540387241218901E-4</v>
      </c>
      <c r="CF642" s="40">
        <v>6.8940333770706004E-3</v>
      </c>
      <c r="CG642" s="40">
        <v>3.8879123387362499E-3</v>
      </c>
      <c r="CH642" s="40">
        <v>5.9152812813750098E-3</v>
      </c>
      <c r="CI642" s="40">
        <v>3.0651028858366298E-3</v>
      </c>
      <c r="CJ642" s="40">
        <v>5.5391722152340998E-4</v>
      </c>
      <c r="CK642" s="40">
        <v>-2.1586222568364399E-3</v>
      </c>
      <c r="CL642" s="40">
        <v>-4.1911341625696496E-3</v>
      </c>
      <c r="CM642" s="40">
        <v>-3.6406085883996901E-3</v>
      </c>
      <c r="CN642" s="40">
        <v>-2.72436569149228E-3</v>
      </c>
      <c r="CO642" s="40">
        <v>2.5911162291450802E-3</v>
      </c>
      <c r="CP642" s="40">
        <v>3.2780983798110702E-2</v>
      </c>
      <c r="CQ642" s="40">
        <v>0.17840548566710401</v>
      </c>
      <c r="CR642" s="40">
        <v>0.21780104850937501</v>
      </c>
      <c r="CS642" s="40">
        <v>0.228672775073234</v>
      </c>
      <c r="CT642" s="40">
        <v>0.22934876758214501</v>
      </c>
      <c r="CU642" s="40">
        <v>0.21425393470860199</v>
      </c>
      <c r="CV642" s="40">
        <v>4.2276297051526697E-2</v>
      </c>
      <c r="CW642" s="40">
        <v>-7.2533594334026202E-3</v>
      </c>
      <c r="CX642" s="40">
        <v>-1.8193932764562399E-2</v>
      </c>
      <c r="CY642" s="40">
        <v>-2.7920815055069399E-2</v>
      </c>
      <c r="CZ642" s="40">
        <v>-1.8859808863748901E-2</v>
      </c>
      <c r="DA642" s="40">
        <v>4.6977454633345198E-3</v>
      </c>
      <c r="DB642" s="40">
        <v>1.38862540238747E-3</v>
      </c>
      <c r="DC642" s="40">
        <v>1.91461816733863E-4</v>
      </c>
      <c r="DD642" s="40">
        <v>7.3446082246743701E-3</v>
      </c>
      <c r="DE642" s="40">
        <v>4.2731673511915997E-3</v>
      </c>
      <c r="DF642" s="40">
        <v>6.30458029154915E-3</v>
      </c>
      <c r="DG642" s="40">
        <v>3.53046661667468E-3</v>
      </c>
      <c r="DH642" s="40">
        <v>9.846019501544589E-4</v>
      </c>
      <c r="DI642" s="40">
        <v>-1.78208733911494E-3</v>
      </c>
      <c r="DJ642" s="40">
        <v>-3.8971346160628401E-3</v>
      </c>
      <c r="DK642" s="40">
        <v>-3.4098595966709101E-3</v>
      </c>
      <c r="DL642" s="40">
        <v>-2.5226963136568601E-3</v>
      </c>
      <c r="DM642" s="40">
        <v>2.78971763938687E-3</v>
      </c>
      <c r="DN642" s="40">
        <v>3.3378048594453098E-2</v>
      </c>
      <c r="DO642" s="40">
        <v>0.17926408089882401</v>
      </c>
      <c r="DP642" s="40">
        <v>0.21863110625940599</v>
      </c>
      <c r="DQ642" s="40">
        <v>0.229477682490249</v>
      </c>
      <c r="DR642" s="40">
        <v>0.230175132323828</v>
      </c>
      <c r="DS642" s="40">
        <v>0.21523043878037301</v>
      </c>
      <c r="DT642" s="40">
        <v>4.3073479429106602E-2</v>
      </c>
      <c r="DU642" s="40">
        <v>-6.5324509083205997E-3</v>
      </c>
      <c r="DV642" s="40">
        <v>-1.72522130437824E-2</v>
      </c>
      <c r="DW642" s="40">
        <v>-2.7043955273231401E-2</v>
      </c>
      <c r="DX642" s="40">
        <v>-1.8270699812820399E-2</v>
      </c>
      <c r="DY642" s="40">
        <v>5.3510093188065102E-3</v>
      </c>
      <c r="DZ642" s="40">
        <v>2.0187595595200299E-3</v>
      </c>
      <c r="EA642" s="40">
        <v>7.64472839968572E-4</v>
      </c>
      <c r="EB642" s="40">
        <v>7.9951667424056592E-3</v>
      </c>
      <c r="EC642" s="40">
        <v>4.8294144013418501E-3</v>
      </c>
      <c r="ED642" s="40">
        <v>6.8666662321204804E-3</v>
      </c>
      <c r="EE642" s="40">
        <v>4.2023779329630898E-3</v>
      </c>
      <c r="EF642" s="40">
        <v>1.6064422951221999E-3</v>
      </c>
      <c r="EG642" s="40">
        <v>-1.23843072079792E-3</v>
      </c>
      <c r="EH642" s="40">
        <v>-3.4726459651620799E-3</v>
      </c>
      <c r="EI642" s="40">
        <v>-3.0766947011482198E-3</v>
      </c>
      <c r="EJ642" s="40">
        <v>-2.2315177620485598E-3</v>
      </c>
      <c r="EK642" s="40">
        <v>3.0764665330576101E-3</v>
      </c>
      <c r="EL642" s="40">
        <v>3.4240115332008103E-2</v>
      </c>
      <c r="EM642" s="40">
        <v>0.18050375604769101</v>
      </c>
      <c r="EN642" s="40">
        <v>0.21982957781716</v>
      </c>
      <c r="EO642" s="40">
        <v>0.230639840961608</v>
      </c>
      <c r="EP642" s="40">
        <v>0.23136827176406399</v>
      </c>
      <c r="EQ642" s="40">
        <v>0.216640355567492</v>
      </c>
      <c r="ER642" s="40">
        <v>4.4224484170445298E-2</v>
      </c>
      <c r="ES642" s="40">
        <v>-5.4915734958521003E-3</v>
      </c>
      <c r="ET642" s="40">
        <v>-1.5892519334896799E-2</v>
      </c>
      <c r="EU642" s="40">
        <v>-2.5777909014847399E-2</v>
      </c>
      <c r="EV642" s="40">
        <v>-1.7420119908077999E-2</v>
      </c>
      <c r="EW642" s="40">
        <v>78.616060253866394</v>
      </c>
      <c r="EX642" s="40">
        <v>77.098755797242603</v>
      </c>
      <c r="EY642" s="40">
        <v>75.416077422064006</v>
      </c>
      <c r="EZ642" s="40">
        <v>74.206856783458804</v>
      </c>
      <c r="FA642" s="40">
        <v>72.6619993338266</v>
      </c>
      <c r="FB642" s="40">
        <v>71.925529213079798</v>
      </c>
      <c r="FC642" s="40">
        <v>71.488902103700298</v>
      </c>
      <c r="FD642" s="40">
        <v>73.760710771505202</v>
      </c>
      <c r="FE642" s="40">
        <v>78.398292205447802</v>
      </c>
      <c r="FF642" s="40">
        <v>82.866040606322301</v>
      </c>
      <c r="FG642" s="40">
        <v>86.711903232017505</v>
      </c>
      <c r="FH642" s="40">
        <v>90.720926449185598</v>
      </c>
      <c r="FI642" s="40">
        <v>93.977914520771705</v>
      </c>
      <c r="FJ642" s="40">
        <v>96.2508381080399</v>
      </c>
      <c r="FK642" s="40">
        <v>98.221208248640593</v>
      </c>
      <c r="FL642" s="40">
        <v>99.364896418880804</v>
      </c>
      <c r="FM642" s="40">
        <v>100.32658871367001</v>
      </c>
      <c r="FN642" s="40">
        <v>99.882227809147906</v>
      </c>
      <c r="FO642" s="40">
        <v>98.500990847780798</v>
      </c>
      <c r="FP642" s="40">
        <v>96.197536481600096</v>
      </c>
      <c r="FQ642" s="40">
        <v>92.861189388335504</v>
      </c>
      <c r="FR642" s="40">
        <v>88.033881175061495</v>
      </c>
      <c r="FS642" s="40">
        <v>84.941574972979595</v>
      </c>
      <c r="FT642" s="40">
        <v>82.831505014424494</v>
      </c>
      <c r="FU642" s="40">
        <v>1.6386060303538201E-3</v>
      </c>
      <c r="FV642" s="40">
        <v>0</v>
      </c>
      <c r="FW642" s="40">
        <v>0</v>
      </c>
      <c r="FX642" s="41">
        <v>1</v>
      </c>
      <c r="FY642" s="22"/>
    </row>
    <row r="643" spans="1:182" x14ac:dyDescent="0.2">
      <c r="A643" t="s">
        <v>42</v>
      </c>
      <c r="B643" t="s">
        <v>58</v>
      </c>
      <c r="C643" t="s">
        <v>55</v>
      </c>
      <c r="D643" t="s">
        <v>1</v>
      </c>
      <c r="E643" t="s">
        <v>1</v>
      </c>
      <c r="F643" t="s">
        <v>78</v>
      </c>
      <c r="G643" s="35">
        <v>43627</v>
      </c>
      <c r="H643" s="40">
        <v>12633</v>
      </c>
      <c r="I643" s="40">
        <v>1.0066615570759001</v>
      </c>
      <c r="J643" s="40">
        <v>0.86090002592778303</v>
      </c>
      <c r="K643" s="40">
        <v>0.76596336731409698</v>
      </c>
      <c r="L643" s="40">
        <v>0.70210575524290797</v>
      </c>
      <c r="M643" s="40">
        <v>0.66674583505628804</v>
      </c>
      <c r="N643" s="40">
        <v>0.67743921154690701</v>
      </c>
      <c r="O643" s="40">
        <v>0.73243889724660105</v>
      </c>
      <c r="P643" s="40">
        <v>0.79053874363452903</v>
      </c>
      <c r="Q643" s="40">
        <v>0.892729844666584</v>
      </c>
      <c r="R643" s="40">
        <v>1.0038674178267</v>
      </c>
      <c r="S643" s="40">
        <v>1.1525178037485</v>
      </c>
      <c r="T643" s="40">
        <v>1.3656474425612199</v>
      </c>
      <c r="U643" s="40">
        <v>1.6106897671971701</v>
      </c>
      <c r="V643" s="40">
        <v>1.8530722078695401</v>
      </c>
      <c r="W643" s="40">
        <v>2.0783854188245199</v>
      </c>
      <c r="X643" s="40">
        <v>2.3232256032435501</v>
      </c>
      <c r="Y643" s="40">
        <v>2.5198496771472301</v>
      </c>
      <c r="Z643" s="40">
        <v>2.6601146763585302</v>
      </c>
      <c r="AA643" s="40">
        <v>2.6396525947517002</v>
      </c>
      <c r="AB643" s="40">
        <v>2.5134567261268002</v>
      </c>
      <c r="AC643" s="40">
        <v>2.3286245042614699</v>
      </c>
      <c r="AD643" s="40">
        <v>2.0430726585849102</v>
      </c>
      <c r="AE643" s="40">
        <v>1.67858868550176</v>
      </c>
      <c r="AF643" s="40">
        <v>1.3679640909313799</v>
      </c>
      <c r="AG643" s="40">
        <v>-6.3888187333697296E-3</v>
      </c>
      <c r="AH643" s="40">
        <v>-9.2082165981001197E-3</v>
      </c>
      <c r="AI643" s="40">
        <v>-4.4293210032042996E-3</v>
      </c>
      <c r="AJ643" s="40">
        <v>-6.8032767079648599E-3</v>
      </c>
      <c r="AK643" s="40">
        <v>-5.4583337312125004E-3</v>
      </c>
      <c r="AL643" s="40">
        <v>-3.50332762187018E-3</v>
      </c>
      <c r="AM643" s="40">
        <v>-9.1759917648907199E-3</v>
      </c>
      <c r="AN643" s="40">
        <v>-2.1928114239860901E-2</v>
      </c>
      <c r="AO643" s="40">
        <v>-1.51016105867751E-2</v>
      </c>
      <c r="AP643" s="40">
        <v>-2.4397069710758001E-2</v>
      </c>
      <c r="AQ643" s="40">
        <v>-1.41684769205975E-2</v>
      </c>
      <c r="AR643" s="40">
        <v>-6.0278475121668604E-3</v>
      </c>
      <c r="AS643" s="40">
        <v>5.3209228821674004E-3</v>
      </c>
      <c r="AT643" s="40">
        <v>3.1509255657223498E-2</v>
      </c>
      <c r="AU643" s="40">
        <v>0.474587902764182</v>
      </c>
      <c r="AV643" s="40">
        <v>0.58048885089482105</v>
      </c>
      <c r="AW643" s="40">
        <v>0.61649196169204101</v>
      </c>
      <c r="AX643" s="40">
        <v>0.61202454672389905</v>
      </c>
      <c r="AY643" s="40">
        <v>0.376047405949748</v>
      </c>
      <c r="AZ643" s="40">
        <v>-0.242068856557662</v>
      </c>
      <c r="BA643" s="40">
        <v>-0.247575951377841</v>
      </c>
      <c r="BB643" s="40">
        <v>-0.20216686362570499</v>
      </c>
      <c r="BC643" s="40">
        <v>-0.13157499919978899</v>
      </c>
      <c r="BD643" s="40">
        <v>-7.4934308665422902E-2</v>
      </c>
      <c r="BE643" s="40">
        <v>-5.5227703122670601E-3</v>
      </c>
      <c r="BF643" s="40">
        <v>-8.4898676838334203E-3</v>
      </c>
      <c r="BG643" s="40">
        <v>-3.8239684342037299E-3</v>
      </c>
      <c r="BH643" s="40">
        <v>-6.2051061732521203E-3</v>
      </c>
      <c r="BI643" s="40">
        <v>-4.8765145219117701E-3</v>
      </c>
      <c r="BJ643" s="40">
        <v>-3.0306496736730798E-3</v>
      </c>
      <c r="BK643" s="40">
        <v>-8.5435995777716107E-3</v>
      </c>
      <c r="BL643" s="40">
        <v>-2.11112770660347E-2</v>
      </c>
      <c r="BM643" s="40">
        <v>-1.4400655417856701E-2</v>
      </c>
      <c r="BN643" s="40">
        <v>-2.36411891341003E-2</v>
      </c>
      <c r="BO643" s="40">
        <v>-1.3453866286388101E-2</v>
      </c>
      <c r="BP643" s="40">
        <v>-5.4171011814034796E-3</v>
      </c>
      <c r="BQ643" s="40">
        <v>5.9319937063313198E-3</v>
      </c>
      <c r="BR643" s="40">
        <v>3.2879036708051999E-2</v>
      </c>
      <c r="BS643" s="40">
        <v>0.47647585485486799</v>
      </c>
      <c r="BT643" s="40">
        <v>0.58286330421543198</v>
      </c>
      <c r="BU643" s="40">
        <v>0.61948336209644805</v>
      </c>
      <c r="BV643" s="40">
        <v>0.61515129494216902</v>
      </c>
      <c r="BW643" s="40">
        <v>0.37914750184629797</v>
      </c>
      <c r="BX643" s="40">
        <v>-0.23940812994911301</v>
      </c>
      <c r="BY643" s="40">
        <v>-0.24530460415824901</v>
      </c>
      <c r="BZ643" s="40">
        <v>-0.200134774304809</v>
      </c>
      <c r="CA643" s="40">
        <v>-0.129804706575637</v>
      </c>
      <c r="CB643" s="40">
        <v>-7.3696548284219607E-2</v>
      </c>
      <c r="CC643" s="40">
        <v>-4.9229478140287103E-3</v>
      </c>
      <c r="CD643" s="40">
        <v>-7.9923414140970692E-3</v>
      </c>
      <c r="CE643" s="40">
        <v>-3.40470308898131E-3</v>
      </c>
      <c r="CF643" s="40">
        <v>-5.7908150830990601E-3</v>
      </c>
      <c r="CG643" s="40">
        <v>-4.4735483099285099E-3</v>
      </c>
      <c r="CH643" s="40">
        <v>-2.7032743666564399E-3</v>
      </c>
      <c r="CI643" s="40">
        <v>-8.1056066754102898E-3</v>
      </c>
      <c r="CJ643" s="40">
        <v>-2.0545538127749199E-2</v>
      </c>
      <c r="CK643" s="40">
        <v>-1.3915176003162499E-2</v>
      </c>
      <c r="CL643" s="40">
        <v>-2.3117668549323601E-2</v>
      </c>
      <c r="CM643" s="40">
        <v>-1.2958929138031599E-2</v>
      </c>
      <c r="CN643" s="40">
        <v>-4.9941001332150098E-3</v>
      </c>
      <c r="CO643" s="40">
        <v>6.3552194976605201E-3</v>
      </c>
      <c r="CP643" s="40">
        <v>3.3827742891132898E-2</v>
      </c>
      <c r="CQ643" s="40">
        <v>0.47778344472166501</v>
      </c>
      <c r="CR643" s="40">
        <v>0.58450784335205996</v>
      </c>
      <c r="CS643" s="40">
        <v>0.62155519690392702</v>
      </c>
      <c r="CT643" s="40">
        <v>0.61731687123322299</v>
      </c>
      <c r="CU643" s="40">
        <v>0.38129461882051902</v>
      </c>
      <c r="CV643" s="40">
        <v>-0.237565318805324</v>
      </c>
      <c r="CW643" s="40">
        <v>-0.243731475993096</v>
      </c>
      <c r="CX643" s="40">
        <v>-0.19872735543145001</v>
      </c>
      <c r="CY643" s="40">
        <v>-0.12857860729693901</v>
      </c>
      <c r="CZ643" s="40">
        <v>-7.2839279214750599E-2</v>
      </c>
      <c r="DA643" s="40">
        <v>-4.3231253157903502E-3</v>
      </c>
      <c r="DB643" s="40">
        <v>-7.4948151443607102E-3</v>
      </c>
      <c r="DC643" s="40">
        <v>-2.9854377437589E-3</v>
      </c>
      <c r="DD643" s="40">
        <v>-5.3765239929459904E-3</v>
      </c>
      <c r="DE643" s="40">
        <v>-4.0705820979452401E-3</v>
      </c>
      <c r="DF643" s="40">
        <v>-2.3758990596397999E-3</v>
      </c>
      <c r="DG643" s="40">
        <v>-7.6676137730489601E-3</v>
      </c>
      <c r="DH643" s="40">
        <v>-1.9979799189463798E-2</v>
      </c>
      <c r="DI643" s="40">
        <v>-1.34296965884684E-2</v>
      </c>
      <c r="DJ643" s="40">
        <v>-2.2594147964546799E-2</v>
      </c>
      <c r="DK643" s="40">
        <v>-1.2463991989675099E-2</v>
      </c>
      <c r="DL643" s="40">
        <v>-4.57109908502654E-3</v>
      </c>
      <c r="DM643" s="40">
        <v>6.7784452889897099E-3</v>
      </c>
      <c r="DN643" s="40">
        <v>3.4776449074213803E-2</v>
      </c>
      <c r="DO643" s="40">
        <v>0.47909103458846197</v>
      </c>
      <c r="DP643" s="40">
        <v>0.58615238248868895</v>
      </c>
      <c r="DQ643" s="40">
        <v>0.62362703171140599</v>
      </c>
      <c r="DR643" s="40">
        <v>0.61948244752427695</v>
      </c>
      <c r="DS643" s="40">
        <v>0.383441735794741</v>
      </c>
      <c r="DT643" s="40">
        <v>-0.23572250766153499</v>
      </c>
      <c r="DU643" s="40">
        <v>-0.24215834782794399</v>
      </c>
      <c r="DV643" s="40">
        <v>-0.19731993655809099</v>
      </c>
      <c r="DW643" s="40">
        <v>-0.12735250801824199</v>
      </c>
      <c r="DX643" s="40">
        <v>-7.1982010145281605E-2</v>
      </c>
      <c r="DY643" s="40">
        <v>-3.4570768946876802E-3</v>
      </c>
      <c r="DZ643" s="40">
        <v>-6.7764662300940099E-3</v>
      </c>
      <c r="EA643" s="40">
        <v>-2.3800851747583299E-3</v>
      </c>
      <c r="EB643" s="40">
        <v>-4.7783534582332603E-3</v>
      </c>
      <c r="EC643" s="40">
        <v>-3.4887628886445098E-3</v>
      </c>
      <c r="ED643" s="40">
        <v>-1.9032211114427E-3</v>
      </c>
      <c r="EE643" s="40">
        <v>-7.0352215859298597E-3</v>
      </c>
      <c r="EF643" s="40">
        <v>-1.9162962015637601E-2</v>
      </c>
      <c r="EG643" s="40">
        <v>-1.27287414195499E-2</v>
      </c>
      <c r="EH643" s="40">
        <v>-2.1838267387889101E-2</v>
      </c>
      <c r="EI643" s="40">
        <v>-1.17493813554657E-2</v>
      </c>
      <c r="EJ643" s="40">
        <v>-3.9603527542631601E-3</v>
      </c>
      <c r="EK643" s="40">
        <v>7.3895161131536302E-3</v>
      </c>
      <c r="EL643" s="40">
        <v>3.6146230125042401E-2</v>
      </c>
      <c r="EM643" s="40">
        <v>0.48097898667914701</v>
      </c>
      <c r="EN643" s="40">
        <v>0.58852683580929899</v>
      </c>
      <c r="EO643" s="40">
        <v>0.62661843211581303</v>
      </c>
      <c r="EP643" s="40">
        <v>0.62260919574254703</v>
      </c>
      <c r="EQ643" s="40">
        <v>0.38654183169129103</v>
      </c>
      <c r="ER643" s="40">
        <v>-0.233061781052986</v>
      </c>
      <c r="ES643" s="40">
        <v>-0.239887000608352</v>
      </c>
      <c r="ET643" s="40">
        <v>-0.195287847237196</v>
      </c>
      <c r="EU643" s="40">
        <v>-0.12558221539409001</v>
      </c>
      <c r="EV643" s="40">
        <v>-7.0744249764078296E-2</v>
      </c>
      <c r="EW643" s="40">
        <v>79.659157138597806</v>
      </c>
      <c r="EX643" s="40">
        <v>78.124430722230301</v>
      </c>
      <c r="EY643" s="40">
        <v>76.291797652721101</v>
      </c>
      <c r="EZ643" s="40">
        <v>75.020860481421394</v>
      </c>
      <c r="FA643" s="40">
        <v>73.418068263450394</v>
      </c>
      <c r="FB643" s="40">
        <v>72.5795481089704</v>
      </c>
      <c r="FC643" s="40">
        <v>72.028121691336494</v>
      </c>
      <c r="FD643" s="40">
        <v>74.321244933354194</v>
      </c>
      <c r="FE643" s="40">
        <v>78.774973916321599</v>
      </c>
      <c r="FF643" s="40">
        <v>83.251851024445401</v>
      </c>
      <c r="FG643" s="40">
        <v>87.120103129113701</v>
      </c>
      <c r="FH643" s="40">
        <v>91.069504215460796</v>
      </c>
      <c r="FI643" s="40">
        <v>94.774496766211698</v>
      </c>
      <c r="FJ643" s="40">
        <v>97.432702408797397</v>
      </c>
      <c r="FK643" s="40">
        <v>99.655953043799499</v>
      </c>
      <c r="FL643" s="40">
        <v>100.52369186447601</v>
      </c>
      <c r="FM643" s="40">
        <v>101.47059730357201</v>
      </c>
      <c r="FN643" s="40">
        <v>101.482731486915</v>
      </c>
      <c r="FO643" s="40">
        <v>100.19555111069199</v>
      </c>
      <c r="FP643" s="40">
        <v>97.814606674501505</v>
      </c>
      <c r="FQ643" s="40">
        <v>94.671890589757098</v>
      </c>
      <c r="FR643" s="40">
        <v>89.829351305264396</v>
      </c>
      <c r="FS643" s="40">
        <v>86.7822713147619</v>
      </c>
      <c r="FT643" s="40">
        <v>84.444680562620405</v>
      </c>
      <c r="FU643" s="40">
        <v>3.5608878519073502E-3</v>
      </c>
      <c r="FV643" s="40">
        <v>0</v>
      </c>
      <c r="FW643" s="40">
        <v>0</v>
      </c>
      <c r="FX643" s="41">
        <v>1</v>
      </c>
      <c r="FY643" s="22"/>
    </row>
    <row r="644" spans="1:182" x14ac:dyDescent="0.2">
      <c r="A644" t="s">
        <v>42</v>
      </c>
      <c r="B644" t="s">
        <v>58</v>
      </c>
      <c r="C644" t="s">
        <v>55</v>
      </c>
      <c r="D644" t="s">
        <v>1</v>
      </c>
      <c r="E644" t="s">
        <v>77</v>
      </c>
      <c r="F644" t="s">
        <v>1</v>
      </c>
      <c r="G644" s="35">
        <v>43627</v>
      </c>
      <c r="H644" s="40">
        <v>41487</v>
      </c>
      <c r="I644" s="40">
        <v>1.1118418113950701</v>
      </c>
      <c r="J644" s="40">
        <v>0.96316023634179304</v>
      </c>
      <c r="K644" s="40">
        <v>0.86196466790939597</v>
      </c>
      <c r="L644" s="40">
        <v>0.80267805891183397</v>
      </c>
      <c r="M644" s="40">
        <v>0.77234946420703299</v>
      </c>
      <c r="N644" s="40">
        <v>0.79786077474282102</v>
      </c>
      <c r="O644" s="40">
        <v>0.86056999827371095</v>
      </c>
      <c r="P644" s="40">
        <v>0.90002108055422103</v>
      </c>
      <c r="Q644" s="40">
        <v>0.96292555743578301</v>
      </c>
      <c r="R644" s="40">
        <v>1.05089979732312</v>
      </c>
      <c r="S644" s="40">
        <v>1.16400113836851</v>
      </c>
      <c r="T644" s="40">
        <v>1.32529437915564</v>
      </c>
      <c r="U644" s="40">
        <v>1.5200769298569901</v>
      </c>
      <c r="V644" s="40">
        <v>1.7262791422409101</v>
      </c>
      <c r="W644" s="40">
        <v>1.9210947857687199</v>
      </c>
      <c r="X644" s="40">
        <v>2.15548526147274</v>
      </c>
      <c r="Y644" s="40">
        <v>2.36670305653228</v>
      </c>
      <c r="Z644" s="40">
        <v>2.5295576038204102</v>
      </c>
      <c r="AA644" s="40">
        <v>2.5506779498657499</v>
      </c>
      <c r="AB644" s="40">
        <v>2.4325695062344699</v>
      </c>
      <c r="AC644" s="40">
        <v>2.2894734001276702</v>
      </c>
      <c r="AD644" s="40">
        <v>2.0782440575262902</v>
      </c>
      <c r="AE644" s="40">
        <v>1.7605410723674699</v>
      </c>
      <c r="AF644" s="40">
        <v>1.4652711812631101</v>
      </c>
      <c r="AG644" s="40">
        <v>-1.07582719237489E-3</v>
      </c>
      <c r="AH644" s="40">
        <v>-1.85812284904538E-3</v>
      </c>
      <c r="AI644" s="40">
        <v>2.4486778289701101E-5</v>
      </c>
      <c r="AJ644" s="40">
        <v>4.9393835078100599E-3</v>
      </c>
      <c r="AK644" s="40">
        <v>-2.7306846494309402E-4</v>
      </c>
      <c r="AL644" s="40">
        <v>4.8404695790568901E-3</v>
      </c>
      <c r="AM644" s="40">
        <v>2.4591443291043301E-3</v>
      </c>
      <c r="AN644" s="40">
        <v>-3.2798504849132098E-3</v>
      </c>
      <c r="AO644" s="40">
        <v>-5.9339103893717802E-3</v>
      </c>
      <c r="AP644" s="40">
        <v>-7.8666043370668494E-3</v>
      </c>
      <c r="AQ644" s="40">
        <v>-5.2044384448676796E-3</v>
      </c>
      <c r="AR644" s="40">
        <v>-3.2920580279377902E-3</v>
      </c>
      <c r="AS644" s="40">
        <v>2.3209767017873901E-3</v>
      </c>
      <c r="AT644" s="40">
        <v>3.3601379576780797E-2</v>
      </c>
      <c r="AU644" s="40">
        <v>0.264423091883429</v>
      </c>
      <c r="AV644" s="40">
        <v>0.33119180572588203</v>
      </c>
      <c r="AW644" s="40">
        <v>0.35074769501636499</v>
      </c>
      <c r="AX644" s="40">
        <v>0.35286687707588099</v>
      </c>
      <c r="AY644" s="40">
        <v>0.28874315271638101</v>
      </c>
      <c r="AZ644" s="40">
        <v>-1.7597791553654301E-2</v>
      </c>
      <c r="BA644" s="40">
        <v>-7.6890875303427197E-2</v>
      </c>
      <c r="BB644" s="40">
        <v>-7.5082781610574995E-2</v>
      </c>
      <c r="BC644" s="40">
        <v>-5.8081501650420003E-2</v>
      </c>
      <c r="BD644" s="40">
        <v>-3.6228953692198002E-2</v>
      </c>
      <c r="BE644" s="40">
        <v>-3.6729981184850099E-4</v>
      </c>
      <c r="BF644" s="40">
        <v>-1.1306342805714701E-3</v>
      </c>
      <c r="BG644" s="40">
        <v>6.8635432691929895E-4</v>
      </c>
      <c r="BH644" s="40">
        <v>5.5835919611082396E-3</v>
      </c>
      <c r="BI644" s="40">
        <v>3.2956310515546301E-4</v>
      </c>
      <c r="BJ644" s="40">
        <v>5.3661128048154297E-3</v>
      </c>
      <c r="BK644" s="40">
        <v>3.1060056097689699E-3</v>
      </c>
      <c r="BL644" s="40">
        <v>-2.689350443859E-3</v>
      </c>
      <c r="BM644" s="40">
        <v>-5.3504398855445902E-3</v>
      </c>
      <c r="BN644" s="40">
        <v>-7.3323044018316101E-3</v>
      </c>
      <c r="BO644" s="40">
        <v>-4.7977569869420396E-3</v>
      </c>
      <c r="BP644" s="40">
        <v>-2.98334009379521E-3</v>
      </c>
      <c r="BQ644" s="40">
        <v>2.6231112201144701E-3</v>
      </c>
      <c r="BR644" s="40">
        <v>3.45397868259626E-2</v>
      </c>
      <c r="BS644" s="40">
        <v>0.26569480352129898</v>
      </c>
      <c r="BT644" s="40">
        <v>0.332844050943021</v>
      </c>
      <c r="BU644" s="40">
        <v>0.35257982430118801</v>
      </c>
      <c r="BV644" s="40">
        <v>0.35478630028722402</v>
      </c>
      <c r="BW644" s="40">
        <v>0.290717352531703</v>
      </c>
      <c r="BX644" s="40">
        <v>-1.61262761488178E-2</v>
      </c>
      <c r="BY644" s="40">
        <v>-7.5613439222448106E-2</v>
      </c>
      <c r="BZ644" s="40">
        <v>-7.3707139223180104E-2</v>
      </c>
      <c r="CA644" s="40">
        <v>-5.6721281752948299E-2</v>
      </c>
      <c r="CB644" s="40">
        <v>-3.5251185254942703E-2</v>
      </c>
      <c r="CC644" s="40">
        <v>1.23424093538353E-4</v>
      </c>
      <c r="CD644" s="40">
        <v>-6.26777914173059E-4</v>
      </c>
      <c r="CE644" s="40">
        <v>1.1447617748728801E-3</v>
      </c>
      <c r="CF644" s="40">
        <v>6.0297687734296498E-3</v>
      </c>
      <c r="CG644" s="40">
        <v>7.4694389482723197E-4</v>
      </c>
      <c r="CH644" s="40">
        <v>5.7301717017245899E-3</v>
      </c>
      <c r="CI644" s="40">
        <v>3.5540197622431599E-3</v>
      </c>
      <c r="CJ644" s="40">
        <v>-2.2803719142474302E-3</v>
      </c>
      <c r="CK644" s="40">
        <v>-4.9463299920025801E-3</v>
      </c>
      <c r="CL644" s="40">
        <v>-6.9622498943095598E-3</v>
      </c>
      <c r="CM644" s="40">
        <v>-4.5160906480442801E-3</v>
      </c>
      <c r="CN644" s="40">
        <v>-2.7695229930462498E-3</v>
      </c>
      <c r="CO644" s="40">
        <v>2.8323686671244898E-3</v>
      </c>
      <c r="CP644" s="40">
        <v>3.5189724828103897E-2</v>
      </c>
      <c r="CQ644" s="40">
        <v>0.26657558712771101</v>
      </c>
      <c r="CR644" s="40">
        <v>0.33398839094722699</v>
      </c>
      <c r="CS644" s="40">
        <v>0.35384875146269601</v>
      </c>
      <c r="CT644" s="40">
        <v>0.35611568695631801</v>
      </c>
      <c r="CU644" s="40">
        <v>0.29208467730984999</v>
      </c>
      <c r="CV644" s="40">
        <v>-1.5107109062061299E-2</v>
      </c>
      <c r="CW644" s="40">
        <v>-7.4728690884177301E-2</v>
      </c>
      <c r="CX644" s="40">
        <v>-7.2754373496248498E-2</v>
      </c>
      <c r="CY644" s="40">
        <v>-5.5779197595556503E-2</v>
      </c>
      <c r="CZ644" s="40">
        <v>-3.4573985813846402E-2</v>
      </c>
      <c r="DA644" s="40">
        <v>6.1414799892520698E-4</v>
      </c>
      <c r="DB644" s="40">
        <v>-1.2292154777465301E-4</v>
      </c>
      <c r="DC644" s="40">
        <v>1.60316922282646E-3</v>
      </c>
      <c r="DD644" s="40">
        <v>6.4759455857510599E-3</v>
      </c>
      <c r="DE644" s="40">
        <v>1.164324684499E-3</v>
      </c>
      <c r="DF644" s="40">
        <v>6.0942305986337502E-3</v>
      </c>
      <c r="DG644" s="40">
        <v>4.0020339147173603E-3</v>
      </c>
      <c r="DH644" s="40">
        <v>-1.8713933846358701E-3</v>
      </c>
      <c r="DI644" s="40">
        <v>-4.5422200984605804E-3</v>
      </c>
      <c r="DJ644" s="40">
        <v>-6.5921953867875104E-3</v>
      </c>
      <c r="DK644" s="40">
        <v>-4.2344243091465197E-3</v>
      </c>
      <c r="DL644" s="40">
        <v>-2.55570589229729E-3</v>
      </c>
      <c r="DM644" s="40">
        <v>3.0416261141345E-3</v>
      </c>
      <c r="DN644" s="40">
        <v>3.5839662830245297E-2</v>
      </c>
      <c r="DO644" s="40">
        <v>0.26745637073412298</v>
      </c>
      <c r="DP644" s="40">
        <v>0.33513273095143198</v>
      </c>
      <c r="DQ644" s="40">
        <v>0.35511767862420401</v>
      </c>
      <c r="DR644" s="40">
        <v>0.357445073625413</v>
      </c>
      <c r="DS644" s="40">
        <v>0.29345200208799599</v>
      </c>
      <c r="DT644" s="40">
        <v>-1.40879419753048E-2</v>
      </c>
      <c r="DU644" s="40">
        <v>-7.3843942545906399E-2</v>
      </c>
      <c r="DV644" s="40">
        <v>-7.1801607769317002E-2</v>
      </c>
      <c r="DW644" s="40">
        <v>-5.4837113438164699E-2</v>
      </c>
      <c r="DX644" s="40">
        <v>-3.38967863727501E-2</v>
      </c>
      <c r="DY644" s="40">
        <v>1.3226753794516001E-3</v>
      </c>
      <c r="DZ644" s="40">
        <v>6.0456702069925804E-4</v>
      </c>
      <c r="EA644" s="40">
        <v>2.2650367714560598E-3</v>
      </c>
      <c r="EB644" s="40">
        <v>7.1201540390492396E-3</v>
      </c>
      <c r="EC644" s="40">
        <v>1.7669562545975599E-3</v>
      </c>
      <c r="ED644" s="40">
        <v>6.6198738243922898E-3</v>
      </c>
      <c r="EE644" s="40">
        <v>4.6488951953819998E-3</v>
      </c>
      <c r="EF644" s="40">
        <v>-1.28089334358166E-3</v>
      </c>
      <c r="EG644" s="40">
        <v>-3.9587495946333904E-3</v>
      </c>
      <c r="EH644" s="40">
        <v>-6.0578954515522702E-3</v>
      </c>
      <c r="EI644" s="40">
        <v>-3.8277428512208701E-3</v>
      </c>
      <c r="EJ644" s="40">
        <v>-2.2469879581546999E-3</v>
      </c>
      <c r="EK644" s="40">
        <v>3.3437606324615899E-3</v>
      </c>
      <c r="EL644" s="40">
        <v>3.67780700794271E-2</v>
      </c>
      <c r="EM644" s="40">
        <v>0.26872808237199303</v>
      </c>
      <c r="EN644" s="40">
        <v>0.336784976168571</v>
      </c>
      <c r="EO644" s="40">
        <v>0.35694980790902597</v>
      </c>
      <c r="EP644" s="40">
        <v>0.35936449683675598</v>
      </c>
      <c r="EQ644" s="40">
        <v>0.29542620190331798</v>
      </c>
      <c r="ER644" s="40">
        <v>-1.2616426570468299E-2</v>
      </c>
      <c r="ES644" s="40">
        <v>-7.2566506464927294E-2</v>
      </c>
      <c r="ET644" s="40">
        <v>-7.0425965381922001E-2</v>
      </c>
      <c r="EU644" s="40">
        <v>-5.3476893540693002E-2</v>
      </c>
      <c r="EV644" s="40">
        <v>-3.2919017935494801E-2</v>
      </c>
      <c r="EW644" s="40">
        <v>77.723277539309194</v>
      </c>
      <c r="EX644" s="40">
        <v>76.343493777102296</v>
      </c>
      <c r="EY644" s="40">
        <v>74.669891181292599</v>
      </c>
      <c r="EZ644" s="40">
        <v>73.471092597126798</v>
      </c>
      <c r="FA644" s="40">
        <v>71.983906916526493</v>
      </c>
      <c r="FB644" s="40">
        <v>71.241088290432202</v>
      </c>
      <c r="FC644" s="40">
        <v>70.719705767991499</v>
      </c>
      <c r="FD644" s="40">
        <v>73.193124217796196</v>
      </c>
      <c r="FE644" s="40">
        <v>77.839975224096094</v>
      </c>
      <c r="FF644" s="40">
        <v>82.399872670548802</v>
      </c>
      <c r="FG644" s="40">
        <v>86.505071672241399</v>
      </c>
      <c r="FH644" s="40">
        <v>90.497364171655207</v>
      </c>
      <c r="FI644" s="40">
        <v>93.770898475562106</v>
      </c>
      <c r="FJ644" s="40">
        <v>96.001503593325907</v>
      </c>
      <c r="FK644" s="40">
        <v>97.949527320603295</v>
      </c>
      <c r="FL644" s="40">
        <v>99.055089915734897</v>
      </c>
      <c r="FM644" s="40">
        <v>99.973862024256405</v>
      </c>
      <c r="FN644" s="40">
        <v>99.497177122967997</v>
      </c>
      <c r="FO644" s="40">
        <v>98.109780556837507</v>
      </c>
      <c r="FP644" s="40">
        <v>95.470237241958401</v>
      </c>
      <c r="FQ644" s="40">
        <v>91.8857488390626</v>
      </c>
      <c r="FR644" s="40">
        <v>86.966540137042898</v>
      </c>
      <c r="FS644" s="40">
        <v>83.977577567085305</v>
      </c>
      <c r="FT644" s="40">
        <v>81.839698134967094</v>
      </c>
      <c r="FU644" s="40">
        <v>2.2848041045686698E-3</v>
      </c>
      <c r="FV644" s="40">
        <v>0</v>
      </c>
      <c r="FW644" s="40">
        <v>0</v>
      </c>
      <c r="FX644" s="41">
        <v>1</v>
      </c>
      <c r="FY644" s="22"/>
    </row>
    <row r="645" spans="1:182" x14ac:dyDescent="0.2">
      <c r="A645" t="s">
        <v>42</v>
      </c>
      <c r="B645" t="s">
        <v>58</v>
      </c>
      <c r="C645" t="s">
        <v>55</v>
      </c>
      <c r="D645" t="s">
        <v>1</v>
      </c>
      <c r="E645" t="s">
        <v>77</v>
      </c>
      <c r="F645" t="s">
        <v>77</v>
      </c>
      <c r="G645" s="35">
        <v>43627</v>
      </c>
      <c r="H645" s="40">
        <v>33157</v>
      </c>
      <c r="I645" s="40">
        <v>1.1389520434862399</v>
      </c>
      <c r="J645" s="40">
        <v>0.98660843752745397</v>
      </c>
      <c r="K645" s="40">
        <v>0.88047836122866996</v>
      </c>
      <c r="L645" s="40">
        <v>0.81988888797447002</v>
      </c>
      <c r="M645" s="40">
        <v>0.78896707491690499</v>
      </c>
      <c r="N645" s="40">
        <v>0.81320928416463201</v>
      </c>
      <c r="O645" s="40">
        <v>0.87489419806692803</v>
      </c>
      <c r="P645" s="40">
        <v>0.91056003599898205</v>
      </c>
      <c r="Q645" s="40">
        <v>0.966184364149408</v>
      </c>
      <c r="R645" s="40">
        <v>1.0529635881820201</v>
      </c>
      <c r="S645" s="40">
        <v>1.1637542668671199</v>
      </c>
      <c r="T645" s="40">
        <v>1.31968853767868</v>
      </c>
      <c r="U645" s="40">
        <v>1.5089843615415699</v>
      </c>
      <c r="V645" s="40">
        <v>1.7111225000999399</v>
      </c>
      <c r="W645" s="40">
        <v>1.9029306674683599</v>
      </c>
      <c r="X645" s="40">
        <v>2.13236671953831</v>
      </c>
      <c r="Y645" s="40">
        <v>2.3416649619237102</v>
      </c>
      <c r="Z645" s="40">
        <v>2.5023674942515202</v>
      </c>
      <c r="AA645" s="40">
        <v>2.5281211096463401</v>
      </c>
      <c r="AB645" s="40">
        <v>2.41085415148823</v>
      </c>
      <c r="AC645" s="40">
        <v>2.27787483401596</v>
      </c>
      <c r="AD645" s="40">
        <v>2.0838412655829202</v>
      </c>
      <c r="AE645" s="40">
        <v>1.77625129134108</v>
      </c>
      <c r="AF645" s="40">
        <v>1.4851020846954901</v>
      </c>
      <c r="AG645" s="40">
        <v>8.9167294847057501E-4</v>
      </c>
      <c r="AH645" s="40">
        <v>-1.86769665940852E-3</v>
      </c>
      <c r="AI645" s="40">
        <v>-2.8880479854496402E-3</v>
      </c>
      <c r="AJ645" s="40">
        <v>4.7187646631937901E-3</v>
      </c>
      <c r="AK645" s="40">
        <v>-1.9773658861993999E-3</v>
      </c>
      <c r="AL645" s="40">
        <v>3.5600356718904999E-3</v>
      </c>
      <c r="AM645" s="40">
        <v>1.26771839056141E-3</v>
      </c>
      <c r="AN645" s="40">
        <v>-1.8994347164517399E-3</v>
      </c>
      <c r="AO645" s="40">
        <v>-4.8168143146437399E-3</v>
      </c>
      <c r="AP645" s="40">
        <v>-4.2601350580200696E-3</v>
      </c>
      <c r="AQ645" s="40">
        <v>-3.7000064502172802E-3</v>
      </c>
      <c r="AR645" s="40">
        <v>-2.80239258989036E-3</v>
      </c>
      <c r="AS645" s="40">
        <v>1.47903407449807E-3</v>
      </c>
      <c r="AT645" s="40">
        <v>3.6842341305609198E-2</v>
      </c>
      <c r="AU645" s="40">
        <v>0.21294000102810801</v>
      </c>
      <c r="AV645" s="40">
        <v>0.266374655091143</v>
      </c>
      <c r="AW645" s="40">
        <v>0.27893112587214902</v>
      </c>
      <c r="AX645" s="40">
        <v>0.28351687911034001</v>
      </c>
      <c r="AY645" s="40">
        <v>0.25989409463796898</v>
      </c>
      <c r="AZ645" s="40">
        <v>4.21384573140373E-2</v>
      </c>
      <c r="BA645" s="40">
        <v>-2.58374847012675E-2</v>
      </c>
      <c r="BB645" s="40">
        <v>-3.6798268504031603E-2</v>
      </c>
      <c r="BC645" s="40">
        <v>-3.7439150352205797E-2</v>
      </c>
      <c r="BD645" s="40">
        <v>-2.6279295116983601E-2</v>
      </c>
      <c r="BE645" s="40">
        <v>1.6534727638212101E-3</v>
      </c>
      <c r="BF645" s="40">
        <v>-1.0678639218750601E-3</v>
      </c>
      <c r="BG645" s="40">
        <v>-2.13250912231619E-3</v>
      </c>
      <c r="BH645" s="40">
        <v>5.4250356542223698E-3</v>
      </c>
      <c r="BI645" s="40">
        <v>-1.3460669025805801E-3</v>
      </c>
      <c r="BJ645" s="40">
        <v>4.1677256616383497E-3</v>
      </c>
      <c r="BK645" s="40">
        <v>2.0407212271832298E-3</v>
      </c>
      <c r="BL645" s="40">
        <v>-1.18003594773514E-3</v>
      </c>
      <c r="BM645" s="40">
        <v>-4.1578859410466703E-3</v>
      </c>
      <c r="BN645" s="40">
        <v>-3.6718392959533201E-3</v>
      </c>
      <c r="BO645" s="40">
        <v>-3.19478389250879E-3</v>
      </c>
      <c r="BP645" s="40">
        <v>-2.4814788511412201E-3</v>
      </c>
      <c r="BQ645" s="40">
        <v>1.79192143598132E-3</v>
      </c>
      <c r="BR645" s="40">
        <v>3.7759432653753498E-2</v>
      </c>
      <c r="BS645" s="40">
        <v>0.21421086334725201</v>
      </c>
      <c r="BT645" s="40">
        <v>0.26800135975061801</v>
      </c>
      <c r="BU645" s="40">
        <v>0.28066757577572798</v>
      </c>
      <c r="BV645" s="40">
        <v>0.28520950533362999</v>
      </c>
      <c r="BW645" s="40">
        <v>0.26177592467409699</v>
      </c>
      <c r="BX645" s="40">
        <v>4.3562427331494701E-2</v>
      </c>
      <c r="BY645" s="40">
        <v>-2.4556816382178201E-2</v>
      </c>
      <c r="BZ645" s="40">
        <v>-3.5403484901190302E-2</v>
      </c>
      <c r="CA645" s="40">
        <v>-3.6036396378876699E-2</v>
      </c>
      <c r="CB645" s="40">
        <v>-2.5217691690932801E-2</v>
      </c>
      <c r="CC645" s="40">
        <v>2.1810929952851199E-3</v>
      </c>
      <c r="CD645" s="40">
        <v>-5.1390220436589205E-4</v>
      </c>
      <c r="CE645" s="40">
        <v>-1.60922520728536E-3</v>
      </c>
      <c r="CF645" s="40">
        <v>5.9141967911166098E-3</v>
      </c>
      <c r="CG645" s="40">
        <v>-9.0883114963336801E-4</v>
      </c>
      <c r="CH645" s="40">
        <v>4.5886098973498997E-3</v>
      </c>
      <c r="CI645" s="40">
        <v>2.5761006370521298E-3</v>
      </c>
      <c r="CJ645" s="40">
        <v>-6.8178255200493701E-4</v>
      </c>
      <c r="CK645" s="40">
        <v>-3.7015141567670901E-3</v>
      </c>
      <c r="CL645" s="40">
        <v>-3.2643874432536401E-3</v>
      </c>
      <c r="CM645" s="40">
        <v>-2.8448682880842201E-3</v>
      </c>
      <c r="CN645" s="40">
        <v>-2.2592149732734799E-3</v>
      </c>
      <c r="CO645" s="40">
        <v>2.0086262694052298E-3</v>
      </c>
      <c r="CP645" s="40">
        <v>3.8394607327770301E-2</v>
      </c>
      <c r="CQ645" s="40">
        <v>0.215091058718101</v>
      </c>
      <c r="CR645" s="40">
        <v>0.26912801044238799</v>
      </c>
      <c r="CS645" s="40">
        <v>0.28187023568925201</v>
      </c>
      <c r="CT645" s="40">
        <v>0.28638181309968402</v>
      </c>
      <c r="CU645" s="40">
        <v>0.26307927442455697</v>
      </c>
      <c r="CV645" s="40">
        <v>4.4548664627788503E-2</v>
      </c>
      <c r="CW645" s="40">
        <v>-2.3669829405638401E-2</v>
      </c>
      <c r="CX645" s="40">
        <v>-3.443746202675E-2</v>
      </c>
      <c r="CY645" s="40">
        <v>-3.50648532501164E-2</v>
      </c>
      <c r="CZ645" s="40">
        <v>-2.4482428391980799E-2</v>
      </c>
      <c r="DA645" s="40">
        <v>2.7087132267490199E-3</v>
      </c>
      <c r="DB645" s="40">
        <v>4.0059513143280103E-5</v>
      </c>
      <c r="DC645" s="40">
        <v>-1.08594129225453E-3</v>
      </c>
      <c r="DD645" s="40">
        <v>6.4033579280108497E-3</v>
      </c>
      <c r="DE645" s="40">
        <v>-4.71595396686151E-4</v>
      </c>
      <c r="DF645" s="40">
        <v>5.0094941330614496E-3</v>
      </c>
      <c r="DG645" s="40">
        <v>3.1114800469210198E-3</v>
      </c>
      <c r="DH645" s="40">
        <v>-1.8352915627473199E-4</v>
      </c>
      <c r="DI645" s="40">
        <v>-3.2451423724875199E-3</v>
      </c>
      <c r="DJ645" s="40">
        <v>-2.85693559055396E-3</v>
      </c>
      <c r="DK645" s="40">
        <v>-2.4949526836596601E-3</v>
      </c>
      <c r="DL645" s="40">
        <v>-2.0369510954057301E-3</v>
      </c>
      <c r="DM645" s="40">
        <v>2.2253311028291398E-3</v>
      </c>
      <c r="DN645" s="40">
        <v>3.9029782001787097E-2</v>
      </c>
      <c r="DO645" s="40">
        <v>0.21597125408894899</v>
      </c>
      <c r="DP645" s="40">
        <v>0.27025466113415902</v>
      </c>
      <c r="DQ645" s="40">
        <v>0.28307289560277499</v>
      </c>
      <c r="DR645" s="40">
        <v>0.287554120865739</v>
      </c>
      <c r="DS645" s="40">
        <v>0.26438262417501701</v>
      </c>
      <c r="DT645" s="40">
        <v>4.5534901924082299E-2</v>
      </c>
      <c r="DU645" s="40">
        <v>-2.2782842429098699E-2</v>
      </c>
      <c r="DV645" s="40">
        <v>-3.3471439152309601E-2</v>
      </c>
      <c r="DW645" s="40">
        <v>-3.4093310121356003E-2</v>
      </c>
      <c r="DX645" s="40">
        <v>-2.3747165093028801E-2</v>
      </c>
      <c r="DY645" s="40">
        <v>3.4705130420996599E-3</v>
      </c>
      <c r="DZ645" s="40">
        <v>8.3989225067673302E-4</v>
      </c>
      <c r="EA645" s="40">
        <v>-3.30402429121083E-4</v>
      </c>
      <c r="EB645" s="40">
        <v>7.1096289190394303E-3</v>
      </c>
      <c r="EC645" s="40">
        <v>1.5970358693266301E-4</v>
      </c>
      <c r="ED645" s="40">
        <v>5.6171841228092999E-3</v>
      </c>
      <c r="EE645" s="40">
        <v>3.8844828835428399E-3</v>
      </c>
      <c r="EF645" s="40">
        <v>5.3586961244186395E-4</v>
      </c>
      <c r="EG645" s="40">
        <v>-2.5862139988904499E-3</v>
      </c>
      <c r="EH645" s="40">
        <v>-2.2686398284872101E-3</v>
      </c>
      <c r="EI645" s="40">
        <v>-1.98973012595116E-3</v>
      </c>
      <c r="EJ645" s="40">
        <v>-1.7160373566566E-3</v>
      </c>
      <c r="EK645" s="40">
        <v>2.5382184643123998E-3</v>
      </c>
      <c r="EL645" s="40">
        <v>3.9946873349931397E-2</v>
      </c>
      <c r="EM645" s="40">
        <v>0.21724211640809299</v>
      </c>
      <c r="EN645" s="40">
        <v>0.27188136579363398</v>
      </c>
      <c r="EO645" s="40">
        <v>0.28480934550635401</v>
      </c>
      <c r="EP645" s="40">
        <v>0.28924674708902898</v>
      </c>
      <c r="EQ645" s="40">
        <v>0.26626445421114497</v>
      </c>
      <c r="ER645" s="40">
        <v>4.6958871941539602E-2</v>
      </c>
      <c r="ES645" s="40">
        <v>-2.15021741100094E-2</v>
      </c>
      <c r="ET645" s="40">
        <v>-3.20766555494683E-2</v>
      </c>
      <c r="EU645" s="40">
        <v>-3.2690556148026899E-2</v>
      </c>
      <c r="EV645" s="40">
        <v>-2.2685561666978101E-2</v>
      </c>
      <c r="EW645" s="40">
        <v>77.467400562696497</v>
      </c>
      <c r="EX645" s="40">
        <v>76.096176044335905</v>
      </c>
      <c r="EY645" s="40">
        <v>74.455380132581695</v>
      </c>
      <c r="EZ645" s="40">
        <v>73.262824521399395</v>
      </c>
      <c r="FA645" s="40">
        <v>71.790152412919994</v>
      </c>
      <c r="FB645" s="40">
        <v>71.062198088379603</v>
      </c>
      <c r="FC645" s="40">
        <v>70.552593033613803</v>
      </c>
      <c r="FD645" s="40">
        <v>73.0293057312347</v>
      </c>
      <c r="FE645" s="40">
        <v>77.700455024737906</v>
      </c>
      <c r="FF645" s="40">
        <v>82.273011414791895</v>
      </c>
      <c r="FG645" s="40">
        <v>86.392340154537095</v>
      </c>
      <c r="FH645" s="40">
        <v>90.411871533084195</v>
      </c>
      <c r="FI645" s="40">
        <v>93.593527752255198</v>
      </c>
      <c r="FJ645" s="40">
        <v>95.743017276561403</v>
      </c>
      <c r="FK645" s="40">
        <v>97.630844694432994</v>
      </c>
      <c r="FL645" s="40">
        <v>98.787653640320599</v>
      </c>
      <c r="FM645" s="40">
        <v>99.723854115854607</v>
      </c>
      <c r="FN645" s="40">
        <v>99.155796791767003</v>
      </c>
      <c r="FO645" s="40">
        <v>97.750504983263298</v>
      </c>
      <c r="FP645" s="40">
        <v>95.110189625702702</v>
      </c>
      <c r="FQ645" s="40">
        <v>91.491207127207204</v>
      </c>
      <c r="FR645" s="40">
        <v>86.579998167388695</v>
      </c>
      <c r="FS645" s="40">
        <v>83.590236496643399</v>
      </c>
      <c r="FT645" s="40">
        <v>81.489687279694806</v>
      </c>
      <c r="FU645" s="40">
        <v>2.1682524539491598E-3</v>
      </c>
      <c r="FV645" s="40">
        <v>0</v>
      </c>
      <c r="FW645" s="40">
        <v>0</v>
      </c>
      <c r="FX645" s="41">
        <v>1</v>
      </c>
      <c r="FY645" s="22"/>
    </row>
    <row r="646" spans="1:182" x14ac:dyDescent="0.2">
      <c r="A646" t="s">
        <v>42</v>
      </c>
      <c r="B646" t="s">
        <v>58</v>
      </c>
      <c r="C646" t="s">
        <v>55</v>
      </c>
      <c r="D646" t="s">
        <v>1</v>
      </c>
      <c r="E646" t="s">
        <v>77</v>
      </c>
      <c r="F646" t="s">
        <v>78</v>
      </c>
      <c r="G646" s="35">
        <v>43627</v>
      </c>
      <c r="H646" s="40">
        <v>8330</v>
      </c>
      <c r="I646" s="40">
        <v>0.97771679526042699</v>
      </c>
      <c r="J646" s="40">
        <v>0.84355381185350198</v>
      </c>
      <c r="K646" s="40">
        <v>0.75736606517207505</v>
      </c>
      <c r="L646" s="40">
        <v>0.70104952957520705</v>
      </c>
      <c r="M646" s="40">
        <v>0.67373226432171496</v>
      </c>
      <c r="N646" s="40">
        <v>0.69952427667643702</v>
      </c>
      <c r="O646" s="40">
        <v>0.76842311452742795</v>
      </c>
      <c r="P646" s="40">
        <v>0.83213339421014998</v>
      </c>
      <c r="Q646" s="40">
        <v>0.92643890522983696</v>
      </c>
      <c r="R646" s="40">
        <v>1.0232350129957399</v>
      </c>
      <c r="S646" s="40">
        <v>1.15190423268946</v>
      </c>
      <c r="T646" s="40">
        <v>1.3453601502743799</v>
      </c>
      <c r="U646" s="40">
        <v>1.56720997436732</v>
      </c>
      <c r="V646" s="40">
        <v>1.78895161722047</v>
      </c>
      <c r="W646" s="40">
        <v>1.9965051110012499</v>
      </c>
      <c r="X646" s="40">
        <v>2.2471704719327801</v>
      </c>
      <c r="Y646" s="40">
        <v>2.4530520753148499</v>
      </c>
      <c r="Z646" s="40">
        <v>2.61255786300937</v>
      </c>
      <c r="AA646" s="40">
        <v>2.6116833921453102</v>
      </c>
      <c r="AB646" s="40">
        <v>2.4886236669462898</v>
      </c>
      <c r="AC646" s="40">
        <v>2.3063909219625698</v>
      </c>
      <c r="AD646" s="40">
        <v>2.0152446863889102</v>
      </c>
      <c r="AE646" s="40">
        <v>1.6541917074670101</v>
      </c>
      <c r="AF646" s="40">
        <v>1.3466648682603199</v>
      </c>
      <c r="AG646" s="40">
        <v>-1.2636979434269001E-2</v>
      </c>
      <c r="AH646" s="40">
        <v>-7.42347325404251E-3</v>
      </c>
      <c r="AI646" s="40">
        <v>9.1351309188728795E-4</v>
      </c>
      <c r="AJ646" s="40">
        <v>-6.7553694034053402E-3</v>
      </c>
      <c r="AK646" s="40">
        <v>-8.5960505113518992E-3</v>
      </c>
      <c r="AL646" s="40">
        <v>-5.5569323249661604E-3</v>
      </c>
      <c r="AM646" s="40">
        <v>-7.6034316305517097E-3</v>
      </c>
      <c r="AN646" s="40">
        <v>-2.1159584180051299E-2</v>
      </c>
      <c r="AO646" s="40">
        <v>-1.91829609942764E-2</v>
      </c>
      <c r="AP646" s="40">
        <v>-2.9413894633053401E-2</v>
      </c>
      <c r="AQ646" s="40">
        <v>-1.5996643428753201E-2</v>
      </c>
      <c r="AR646" s="40">
        <v>-6.6207998993782604E-3</v>
      </c>
      <c r="AS646" s="40">
        <v>5.8937444214901503E-3</v>
      </c>
      <c r="AT646" s="40">
        <v>2.19891381787597E-2</v>
      </c>
      <c r="AU646" s="40">
        <v>0.47089851547136502</v>
      </c>
      <c r="AV646" s="40">
        <v>0.59188211503643995</v>
      </c>
      <c r="AW646" s="40">
        <v>0.63319684999620496</v>
      </c>
      <c r="AX646" s="40">
        <v>0.62274756171185897</v>
      </c>
      <c r="AY646" s="40">
        <v>0.39862930570585098</v>
      </c>
      <c r="AZ646" s="40">
        <v>-0.26581741120093499</v>
      </c>
      <c r="BA646" s="40">
        <v>-0.28996288384902502</v>
      </c>
      <c r="BB646" s="40">
        <v>-0.23888345217276599</v>
      </c>
      <c r="BC646" s="40">
        <v>-0.151139250385769</v>
      </c>
      <c r="BD646" s="40">
        <v>-8.4501044880182494E-2</v>
      </c>
      <c r="BE646" s="40">
        <v>-1.14867081666981E-2</v>
      </c>
      <c r="BF646" s="40">
        <v>-6.4616791984617502E-3</v>
      </c>
      <c r="BG646" s="40">
        <v>1.64053553401465E-3</v>
      </c>
      <c r="BH646" s="40">
        <v>-6.0245285401651404E-3</v>
      </c>
      <c r="BI646" s="40">
        <v>-7.8105714916603397E-3</v>
      </c>
      <c r="BJ646" s="40">
        <v>-4.9663538799576603E-3</v>
      </c>
      <c r="BK646" s="40">
        <v>-6.7638143567242404E-3</v>
      </c>
      <c r="BL646" s="40">
        <v>-2.0129168782021201E-2</v>
      </c>
      <c r="BM646" s="40">
        <v>-1.83357731322321E-2</v>
      </c>
      <c r="BN646" s="40">
        <v>-2.8497127993739199E-2</v>
      </c>
      <c r="BO646" s="40">
        <v>-1.50128784512032E-2</v>
      </c>
      <c r="BP646" s="40">
        <v>-5.9904473331764E-3</v>
      </c>
      <c r="BQ646" s="40">
        <v>6.5344049925722299E-3</v>
      </c>
      <c r="BR646" s="40">
        <v>2.3569335527957199E-2</v>
      </c>
      <c r="BS646" s="40">
        <v>0.47308540610774902</v>
      </c>
      <c r="BT646" s="40">
        <v>0.595120041339679</v>
      </c>
      <c r="BU646" s="40">
        <v>0.63679212401325602</v>
      </c>
      <c r="BV646" s="40">
        <v>0.626688778065153</v>
      </c>
      <c r="BW646" s="40">
        <v>0.402381928384624</v>
      </c>
      <c r="BX646" s="40">
        <v>-0.26242041089255302</v>
      </c>
      <c r="BY646" s="40">
        <v>-0.287027719636893</v>
      </c>
      <c r="BZ646" s="40">
        <v>-0.23623727038300199</v>
      </c>
      <c r="CA646" s="40">
        <v>-0.14885559349688099</v>
      </c>
      <c r="CB646" s="40">
        <v>-8.3006044516078598E-2</v>
      </c>
      <c r="CC646" s="40">
        <v>-1.06900337908153E-2</v>
      </c>
      <c r="CD646" s="40">
        <v>-5.7955435654509302E-3</v>
      </c>
      <c r="CE646" s="40">
        <v>2.1440690627253802E-3</v>
      </c>
      <c r="CF646" s="40">
        <v>-5.5183503846235899E-3</v>
      </c>
      <c r="CG646" s="40">
        <v>-7.2665511154031701E-3</v>
      </c>
      <c r="CH646" s="40">
        <v>-4.5573210480062002E-3</v>
      </c>
      <c r="CI646" s="40">
        <v>-6.1822979905722698E-3</v>
      </c>
      <c r="CJ646" s="40">
        <v>-1.9415506216269099E-2</v>
      </c>
      <c r="CK646" s="40">
        <v>-1.7749013399743298E-2</v>
      </c>
      <c r="CL646" s="40">
        <v>-2.7862178212068898E-2</v>
      </c>
      <c r="CM646" s="40">
        <v>-1.4331525824565801E-2</v>
      </c>
      <c r="CN646" s="40">
        <v>-5.5538670660491302E-3</v>
      </c>
      <c r="CO646" s="40">
        <v>6.9781245524785799E-3</v>
      </c>
      <c r="CP646" s="40">
        <v>2.46637753983035E-2</v>
      </c>
      <c r="CQ646" s="40">
        <v>0.47460003990064897</v>
      </c>
      <c r="CR646" s="40">
        <v>0.59736261923370404</v>
      </c>
      <c r="CS646" s="40">
        <v>0.63928219984529</v>
      </c>
      <c r="CT646" s="40">
        <v>0.62941845250543604</v>
      </c>
      <c r="CU646" s="40">
        <v>0.40498098342043998</v>
      </c>
      <c r="CV646" s="40">
        <v>-0.260067658827148</v>
      </c>
      <c r="CW646" s="40">
        <v>-0.28499483384487301</v>
      </c>
      <c r="CX646" s="40">
        <v>-0.23440453293639499</v>
      </c>
      <c r="CY646" s="40">
        <v>-0.14727393969227201</v>
      </c>
      <c r="CZ646" s="40">
        <v>-8.1970611818074995E-2</v>
      </c>
      <c r="DA646" s="40">
        <v>-9.8933594149325996E-3</v>
      </c>
      <c r="DB646" s="40">
        <v>-5.1294079324401103E-3</v>
      </c>
      <c r="DC646" s="40">
        <v>2.6476025914361099E-3</v>
      </c>
      <c r="DD646" s="40">
        <v>-5.0121722290820403E-3</v>
      </c>
      <c r="DE646" s="40">
        <v>-6.7225307391459901E-3</v>
      </c>
      <c r="DF646" s="40">
        <v>-4.1482882160547296E-3</v>
      </c>
      <c r="DG646" s="40">
        <v>-5.6007816244203002E-3</v>
      </c>
      <c r="DH646" s="40">
        <v>-1.8701843650517001E-2</v>
      </c>
      <c r="DI646" s="40">
        <v>-1.71622536672544E-2</v>
      </c>
      <c r="DJ646" s="40">
        <v>-2.7227228430398601E-2</v>
      </c>
      <c r="DK646" s="40">
        <v>-1.3650173197928399E-2</v>
      </c>
      <c r="DL646" s="40">
        <v>-5.1172867989218596E-3</v>
      </c>
      <c r="DM646" s="40">
        <v>7.4218441123849403E-3</v>
      </c>
      <c r="DN646" s="40">
        <v>2.5758215268649801E-2</v>
      </c>
      <c r="DO646" s="40">
        <v>0.47611467369354799</v>
      </c>
      <c r="DP646" s="40">
        <v>0.59960519712772897</v>
      </c>
      <c r="DQ646" s="40">
        <v>0.64177227567732398</v>
      </c>
      <c r="DR646" s="40">
        <v>0.63214812694571798</v>
      </c>
      <c r="DS646" s="40">
        <v>0.40758003845625701</v>
      </c>
      <c r="DT646" s="40">
        <v>-0.25771490676174302</v>
      </c>
      <c r="DU646" s="40">
        <v>-0.28296194805285302</v>
      </c>
      <c r="DV646" s="40">
        <v>-0.23257179548978801</v>
      </c>
      <c r="DW646" s="40">
        <v>-0.145692285887664</v>
      </c>
      <c r="DX646" s="40">
        <v>-8.0935179120071393E-2</v>
      </c>
      <c r="DY646" s="40">
        <v>-8.7430881473617005E-3</v>
      </c>
      <c r="DZ646" s="40">
        <v>-4.1676138768593496E-3</v>
      </c>
      <c r="EA646" s="40">
        <v>3.3746250335634702E-3</v>
      </c>
      <c r="EB646" s="40">
        <v>-4.2813313658418397E-3</v>
      </c>
      <c r="EC646" s="40">
        <v>-5.9370517194544401E-3</v>
      </c>
      <c r="ED646" s="40">
        <v>-3.5577097710462299E-3</v>
      </c>
      <c r="EE646" s="40">
        <v>-4.76116435059283E-3</v>
      </c>
      <c r="EF646" s="40">
        <v>-1.7671428252486798E-2</v>
      </c>
      <c r="EG646" s="40">
        <v>-1.63150658052101E-2</v>
      </c>
      <c r="EH646" s="40">
        <v>-2.63104617910844E-2</v>
      </c>
      <c r="EI646" s="40">
        <v>-1.2666408220378299E-2</v>
      </c>
      <c r="EJ646" s="40">
        <v>-4.4869342327200096E-3</v>
      </c>
      <c r="EK646" s="40">
        <v>8.0625046834670207E-3</v>
      </c>
      <c r="EL646" s="40">
        <v>2.7338412617847301E-2</v>
      </c>
      <c r="EM646" s="40">
        <v>0.47830156432993198</v>
      </c>
      <c r="EN646" s="40">
        <v>0.60284312343096802</v>
      </c>
      <c r="EO646" s="40">
        <v>0.64536754969437504</v>
      </c>
      <c r="EP646" s="40">
        <v>0.63608934329901201</v>
      </c>
      <c r="EQ646" s="40">
        <v>0.41133266113502998</v>
      </c>
      <c r="ER646" s="40">
        <v>-0.254317906453361</v>
      </c>
      <c r="ES646" s="40">
        <v>-0.28002678384072099</v>
      </c>
      <c r="ET646" s="40">
        <v>-0.22992561370002401</v>
      </c>
      <c r="EU646" s="40">
        <v>-0.14340862899877499</v>
      </c>
      <c r="EV646" s="40">
        <v>-7.9440178755967497E-2</v>
      </c>
      <c r="EW646" s="40">
        <v>78.906949564961494</v>
      </c>
      <c r="EX646" s="40">
        <v>77.456157417310905</v>
      </c>
      <c r="EY646" s="40">
        <v>75.615609005033306</v>
      </c>
      <c r="EZ646" s="40">
        <v>74.320414301636603</v>
      </c>
      <c r="FA646" s="40">
        <v>72.794151475862904</v>
      </c>
      <c r="FB646" s="40">
        <v>71.941794441348605</v>
      </c>
      <c r="FC646" s="40">
        <v>71.341021289732694</v>
      </c>
      <c r="FD646" s="40">
        <v>73.777461034886301</v>
      </c>
      <c r="FE646" s="40">
        <v>78.316853696467803</v>
      </c>
      <c r="FF646" s="40">
        <v>82.968103613826798</v>
      </c>
      <c r="FG646" s="40">
        <v>87.109491391715906</v>
      </c>
      <c r="FH646" s="40">
        <v>91.031945899491504</v>
      </c>
      <c r="FI646" s="40">
        <v>94.696905743215297</v>
      </c>
      <c r="FJ646" s="40">
        <v>97.350907192494105</v>
      </c>
      <c r="FK646" s="40">
        <v>99.563964989305703</v>
      </c>
      <c r="FL646" s="40">
        <v>100.367509387764</v>
      </c>
      <c r="FM646" s="40">
        <v>101.284853613705</v>
      </c>
      <c r="FN646" s="40">
        <v>101.286094436467</v>
      </c>
      <c r="FO646" s="40">
        <v>99.981315047471099</v>
      </c>
      <c r="FP646" s="40">
        <v>97.269919935373593</v>
      </c>
      <c r="FQ646" s="40">
        <v>93.904938491857294</v>
      </c>
      <c r="FR646" s="40">
        <v>88.979731262327505</v>
      </c>
      <c r="FS646" s="40">
        <v>86.022596905394195</v>
      </c>
      <c r="FT646" s="40">
        <v>83.637515547856196</v>
      </c>
      <c r="FU646" s="40">
        <v>4.4149525847252003E-3</v>
      </c>
      <c r="FV646" s="40">
        <v>0</v>
      </c>
      <c r="FW646" s="40">
        <v>0</v>
      </c>
      <c r="FX646" s="41">
        <v>1</v>
      </c>
      <c r="FY646" s="22"/>
    </row>
    <row r="647" spans="1:182" x14ac:dyDescent="0.2">
      <c r="A647" t="s">
        <v>42</v>
      </c>
      <c r="B647" t="s">
        <v>58</v>
      </c>
      <c r="C647" t="s">
        <v>55</v>
      </c>
      <c r="D647" t="s">
        <v>1</v>
      </c>
      <c r="E647" t="s">
        <v>78</v>
      </c>
      <c r="F647" t="s">
        <v>1</v>
      </c>
      <c r="G647" s="35">
        <v>43627</v>
      </c>
      <c r="H647" s="40">
        <v>24967</v>
      </c>
      <c r="I647" s="40">
        <v>1.1480142291003499</v>
      </c>
      <c r="J647" s="40">
        <v>0.97969709929214399</v>
      </c>
      <c r="K647" s="40">
        <v>0.860020763209976</v>
      </c>
      <c r="L647" s="40">
        <v>0.78240226751418096</v>
      </c>
      <c r="M647" s="40">
        <v>0.73261284199769605</v>
      </c>
      <c r="N647" s="40">
        <v>0.71243750563675101</v>
      </c>
      <c r="O647" s="40">
        <v>0.73137602790426004</v>
      </c>
      <c r="P647" s="40">
        <v>0.78164996331721803</v>
      </c>
      <c r="Q647" s="40">
        <v>0.87074440441915901</v>
      </c>
      <c r="R647" s="40">
        <v>1.0060114488493299</v>
      </c>
      <c r="S647" s="40">
        <v>1.17921613114697</v>
      </c>
      <c r="T647" s="40">
        <v>1.3957297620039499</v>
      </c>
      <c r="U647" s="40">
        <v>1.6489911766758001</v>
      </c>
      <c r="V647" s="40">
        <v>1.90042196534844</v>
      </c>
      <c r="W647" s="40">
        <v>2.11746726601555</v>
      </c>
      <c r="X647" s="40">
        <v>2.32853945662688</v>
      </c>
      <c r="Y647" s="40">
        <v>2.4945716909933102</v>
      </c>
      <c r="Z647" s="40">
        <v>2.59090177700054</v>
      </c>
      <c r="AA647" s="40">
        <v>2.55278201575311</v>
      </c>
      <c r="AB647" s="40">
        <v>2.4265444085530699</v>
      </c>
      <c r="AC647" s="40">
        <v>2.2931124773621998</v>
      </c>
      <c r="AD647" s="40">
        <v>2.0912621436798502</v>
      </c>
      <c r="AE647" s="40">
        <v>1.78177377203438</v>
      </c>
      <c r="AF647" s="40">
        <v>1.485699701693</v>
      </c>
      <c r="AG647" s="40">
        <v>9.2299252999042002E-4</v>
      </c>
      <c r="AH647" s="40">
        <v>-4.1960681750693304E-3</v>
      </c>
      <c r="AI647" s="40">
        <v>-4.5712792486241102E-3</v>
      </c>
      <c r="AJ647" s="40">
        <v>1.51821702174604E-3</v>
      </c>
      <c r="AK647" s="40">
        <v>6.8320710201185998E-3</v>
      </c>
      <c r="AL647" s="40">
        <v>7.4769299414153599E-3</v>
      </c>
      <c r="AM647" s="40">
        <v>2.0321187258464002E-3</v>
      </c>
      <c r="AN647" s="40">
        <v>8.1792241766974797E-4</v>
      </c>
      <c r="AO647" s="40">
        <v>-2.74455146474001E-3</v>
      </c>
      <c r="AP647" s="40">
        <v>-1.14645015652162E-2</v>
      </c>
      <c r="AQ647" s="40">
        <v>-7.2797807606394599E-3</v>
      </c>
      <c r="AR647" s="40">
        <v>-4.91070706446244E-3</v>
      </c>
      <c r="AS647" s="40">
        <v>3.7396766698856599E-3</v>
      </c>
      <c r="AT647" s="40">
        <v>2.5479717241279499E-2</v>
      </c>
      <c r="AU647" s="40">
        <v>0.173168755356047</v>
      </c>
      <c r="AV647" s="40">
        <v>0.198948034230746</v>
      </c>
      <c r="AW647" s="40">
        <v>0.21228375085564499</v>
      </c>
      <c r="AX647" s="40">
        <v>0.211474672574721</v>
      </c>
      <c r="AY647" s="40">
        <v>0.16485446260331901</v>
      </c>
      <c r="AZ647" s="40">
        <v>-2.8576127863617802E-3</v>
      </c>
      <c r="BA647" s="40">
        <v>-1.2890754209174999E-2</v>
      </c>
      <c r="BB647" s="40">
        <v>-2.2780686503750099E-2</v>
      </c>
      <c r="BC647" s="40">
        <v>-3.3611951604653599E-2</v>
      </c>
      <c r="BD647" s="40">
        <v>-2.6622274021869601E-2</v>
      </c>
      <c r="BE647" s="40">
        <v>2.1568343723726699E-3</v>
      </c>
      <c r="BF647" s="40">
        <v>-3.0842745158073401E-3</v>
      </c>
      <c r="BG647" s="40">
        <v>-3.6478904193520899E-3</v>
      </c>
      <c r="BH647" s="40">
        <v>2.5148410971168999E-3</v>
      </c>
      <c r="BI647" s="40">
        <v>7.5950085487074296E-3</v>
      </c>
      <c r="BJ647" s="40">
        <v>8.2920680540507097E-3</v>
      </c>
      <c r="BK647" s="40">
        <v>2.85126883831877E-3</v>
      </c>
      <c r="BL647" s="40">
        <v>1.64030813122648E-3</v>
      </c>
      <c r="BM647" s="40">
        <v>-2.0937865871032001E-3</v>
      </c>
      <c r="BN647" s="40">
        <v>-1.0867855620065999E-2</v>
      </c>
      <c r="BO647" s="40">
        <v>-6.6656400304801102E-3</v>
      </c>
      <c r="BP647" s="40">
        <v>-4.48375509648877E-3</v>
      </c>
      <c r="BQ647" s="40">
        <v>4.1645120339035098E-3</v>
      </c>
      <c r="BR647" s="40">
        <v>2.65581195533773E-2</v>
      </c>
      <c r="BS647" s="40">
        <v>0.174705676458141</v>
      </c>
      <c r="BT647" s="40">
        <v>0.20039447222753501</v>
      </c>
      <c r="BU647" s="40">
        <v>0.21375188061171799</v>
      </c>
      <c r="BV647" s="40">
        <v>0.21316967903331899</v>
      </c>
      <c r="BW647" s="40">
        <v>0.166736598099061</v>
      </c>
      <c r="BX647" s="40">
        <v>-1.28671455957295E-3</v>
      </c>
      <c r="BY647" s="40">
        <v>-1.1359976158843E-2</v>
      </c>
      <c r="BZ647" s="40">
        <v>-2.0872867327830801E-2</v>
      </c>
      <c r="CA647" s="40">
        <v>-3.1747469028734203E-2</v>
      </c>
      <c r="CB647" s="40">
        <v>-2.5316732557610001E-2</v>
      </c>
      <c r="CC647" s="40">
        <v>3.01138947379119E-3</v>
      </c>
      <c r="CD647" s="40">
        <v>-2.3142496142261799E-3</v>
      </c>
      <c r="CE647" s="40">
        <v>-3.00835412909E-3</v>
      </c>
      <c r="CF647" s="40">
        <v>3.2050998957327101E-3</v>
      </c>
      <c r="CG647" s="40">
        <v>8.1234167568943194E-3</v>
      </c>
      <c r="CH647" s="40">
        <v>8.8566302277311403E-3</v>
      </c>
      <c r="CI647" s="40">
        <v>3.41860971086469E-3</v>
      </c>
      <c r="CJ647" s="40">
        <v>2.2098899712269201E-3</v>
      </c>
      <c r="CK647" s="40">
        <v>-1.6430688152574899E-3</v>
      </c>
      <c r="CL647" s="40">
        <v>-1.04546204559996E-2</v>
      </c>
      <c r="CM647" s="40">
        <v>-6.2402880316102397E-3</v>
      </c>
      <c r="CN647" s="40">
        <v>-4.1880494640811798E-3</v>
      </c>
      <c r="CO647" s="40">
        <v>4.45875171285903E-3</v>
      </c>
      <c r="CP647" s="40">
        <v>2.73050177096315E-2</v>
      </c>
      <c r="CQ647" s="40">
        <v>0.17577014333157401</v>
      </c>
      <c r="CR647" s="40">
        <v>0.20139627077787001</v>
      </c>
      <c r="CS647" s="40">
        <v>0.214768702808454</v>
      </c>
      <c r="CT647" s="40">
        <v>0.214343635343097</v>
      </c>
      <c r="CU647" s="40">
        <v>0.16804015940991901</v>
      </c>
      <c r="CV647" s="40">
        <v>-1.9871523307920001E-4</v>
      </c>
      <c r="CW647" s="40">
        <v>-1.0299763944346301E-2</v>
      </c>
      <c r="CX647" s="40">
        <v>-1.9551517578321399E-2</v>
      </c>
      <c r="CY647" s="40">
        <v>-3.0456134076369799E-2</v>
      </c>
      <c r="CZ647" s="40">
        <v>-2.4412518516495701E-2</v>
      </c>
      <c r="DA647" s="40">
        <v>3.8659445752097098E-3</v>
      </c>
      <c r="DB647" s="40">
        <v>-1.5442247126450301E-3</v>
      </c>
      <c r="DC647" s="40">
        <v>-2.36881783882791E-3</v>
      </c>
      <c r="DD647" s="40">
        <v>3.8953586943485199E-3</v>
      </c>
      <c r="DE647" s="40">
        <v>8.6518249650812101E-3</v>
      </c>
      <c r="DF647" s="40">
        <v>9.4211924014115708E-3</v>
      </c>
      <c r="DG647" s="40">
        <v>3.9859505834106204E-3</v>
      </c>
      <c r="DH647" s="40">
        <v>2.7794718112273699E-3</v>
      </c>
      <c r="DI647" s="40">
        <v>-1.1923510434117799E-3</v>
      </c>
      <c r="DJ647" s="40">
        <v>-1.00413852919332E-2</v>
      </c>
      <c r="DK647" s="40">
        <v>-5.8149360327403796E-3</v>
      </c>
      <c r="DL647" s="40">
        <v>-3.8923438316736001E-3</v>
      </c>
      <c r="DM647" s="40">
        <v>4.7529913918145502E-3</v>
      </c>
      <c r="DN647" s="40">
        <v>2.80519158658857E-2</v>
      </c>
      <c r="DO647" s="40">
        <v>0.17683461020500801</v>
      </c>
      <c r="DP647" s="40">
        <v>0.202398069328205</v>
      </c>
      <c r="DQ647" s="40">
        <v>0.21578552500518999</v>
      </c>
      <c r="DR647" s="40">
        <v>0.21551759165287501</v>
      </c>
      <c r="DS647" s="40">
        <v>0.169343720720777</v>
      </c>
      <c r="DT647" s="40">
        <v>8.8928409341455404E-4</v>
      </c>
      <c r="DU647" s="40">
        <v>-9.2395517298496394E-3</v>
      </c>
      <c r="DV647" s="40">
        <v>-1.8230167828812101E-2</v>
      </c>
      <c r="DW647" s="40">
        <v>-2.9164799124005401E-2</v>
      </c>
      <c r="DX647" s="40">
        <v>-2.3508304475381402E-2</v>
      </c>
      <c r="DY647" s="40">
        <v>5.0997864175919604E-3</v>
      </c>
      <c r="DZ647" s="40">
        <v>-4.3243105338303399E-4</v>
      </c>
      <c r="EA647" s="40">
        <v>-1.44542900955589E-3</v>
      </c>
      <c r="EB647" s="40">
        <v>4.8919827697193798E-3</v>
      </c>
      <c r="EC647" s="40">
        <v>9.4147624936700407E-3</v>
      </c>
      <c r="ED647" s="40">
        <v>1.0236330514046901E-2</v>
      </c>
      <c r="EE647" s="40">
        <v>4.8051006958829898E-3</v>
      </c>
      <c r="EF647" s="40">
        <v>3.6018575247840998E-3</v>
      </c>
      <c r="EG647" s="40">
        <v>-5.4158616577496899E-4</v>
      </c>
      <c r="EH647" s="40">
        <v>-9.4447393467828895E-3</v>
      </c>
      <c r="EI647" s="40">
        <v>-5.2007953025810204E-3</v>
      </c>
      <c r="EJ647" s="40">
        <v>-3.4653918636999201E-3</v>
      </c>
      <c r="EK647" s="40">
        <v>5.1778267558323897E-3</v>
      </c>
      <c r="EL647" s="40">
        <v>2.9130318177983401E-2</v>
      </c>
      <c r="EM647" s="40">
        <v>0.17837153130710101</v>
      </c>
      <c r="EN647" s="40">
        <v>0.20384450732499401</v>
      </c>
      <c r="EO647" s="40">
        <v>0.21725365476126299</v>
      </c>
      <c r="EP647" s="40">
        <v>0.217212598111474</v>
      </c>
      <c r="EQ647" s="40">
        <v>0.17122585621651901</v>
      </c>
      <c r="ER647" s="40">
        <v>2.4601823202033799E-3</v>
      </c>
      <c r="ES647" s="40">
        <v>-7.7087736795175901E-3</v>
      </c>
      <c r="ET647" s="40">
        <v>-1.6322348652892799E-2</v>
      </c>
      <c r="EU647" s="40">
        <v>-2.7300316548085998E-2</v>
      </c>
      <c r="EV647" s="40">
        <v>-2.2202763011121899E-2</v>
      </c>
      <c r="EW647" s="40">
        <v>80.625048251550993</v>
      </c>
      <c r="EX647" s="40">
        <v>78.878825437807805</v>
      </c>
      <c r="EY647" s="40">
        <v>77.114002042803506</v>
      </c>
      <c r="EZ647" s="40">
        <v>75.861617084546694</v>
      </c>
      <c r="FA647" s="40">
        <v>74.188698762078602</v>
      </c>
      <c r="FB647" s="40">
        <v>73.425189839920705</v>
      </c>
      <c r="FC647" s="40">
        <v>73.073856078146804</v>
      </c>
      <c r="FD647" s="40">
        <v>75.022416915363905</v>
      </c>
      <c r="FE647" s="40">
        <v>79.531249724707294</v>
      </c>
      <c r="FF647" s="40">
        <v>83.810017251660199</v>
      </c>
      <c r="FG647" s="40">
        <v>87.198066249766697</v>
      </c>
      <c r="FH647" s="40">
        <v>91.195140655922202</v>
      </c>
      <c r="FI647" s="40">
        <v>94.652642996283106</v>
      </c>
      <c r="FJ647" s="40">
        <v>97.182431440613996</v>
      </c>
      <c r="FK647" s="40">
        <v>99.324805618858406</v>
      </c>
      <c r="FL647" s="40">
        <v>100.42925101325</v>
      </c>
      <c r="FM647" s="40">
        <v>101.443682786385</v>
      </c>
      <c r="FN647" s="40">
        <v>101.26601869256901</v>
      </c>
      <c r="FO647" s="40">
        <v>99.944226797149597</v>
      </c>
      <c r="FP647" s="40">
        <v>98.196101027502706</v>
      </c>
      <c r="FQ647" s="40">
        <v>95.368050341332307</v>
      </c>
      <c r="FR647" s="40">
        <v>90.680921612076801</v>
      </c>
      <c r="FS647" s="40">
        <v>87.419028420193598</v>
      </c>
      <c r="FT647" s="40">
        <v>85.263869094374598</v>
      </c>
      <c r="FU647" s="40">
        <v>2.1207474464222898E-3</v>
      </c>
      <c r="FV647" s="40">
        <v>0</v>
      </c>
      <c r="FW647" s="40">
        <v>0</v>
      </c>
      <c r="FX647" s="41">
        <v>1</v>
      </c>
      <c r="FY647" s="22"/>
    </row>
    <row r="648" spans="1:182" x14ac:dyDescent="0.2">
      <c r="A648" t="s">
        <v>42</v>
      </c>
      <c r="B648" t="s">
        <v>58</v>
      </c>
      <c r="C648" t="s">
        <v>55</v>
      </c>
      <c r="D648" t="s">
        <v>1</v>
      </c>
      <c r="E648" t="s">
        <v>78</v>
      </c>
      <c r="F648" t="s">
        <v>77</v>
      </c>
      <c r="G648" s="35">
        <v>43627</v>
      </c>
      <c r="H648" s="40">
        <v>20664</v>
      </c>
      <c r="I648" s="40">
        <v>1.1646730689461899</v>
      </c>
      <c r="J648" s="40">
        <v>0.99558172268142997</v>
      </c>
      <c r="K648" s="40">
        <v>0.87396160306202897</v>
      </c>
      <c r="L648" s="40">
        <v>0.79641036169725798</v>
      </c>
      <c r="M648" s="40">
        <v>0.74705897864383397</v>
      </c>
      <c r="N648" s="40">
        <v>0.72595898455098395</v>
      </c>
      <c r="O648" s="40">
        <v>0.74247133125033105</v>
      </c>
      <c r="P648" s="40">
        <v>0.79365746730655695</v>
      </c>
      <c r="Q648" s="40">
        <v>0.88032518173059604</v>
      </c>
      <c r="R648" s="40">
        <v>1.0148466661731399</v>
      </c>
      <c r="S648" s="40">
        <v>1.1843837725911399</v>
      </c>
      <c r="T648" s="40">
        <v>1.3941154934761699</v>
      </c>
      <c r="U648" s="40">
        <v>1.6391132491884799</v>
      </c>
      <c r="V648" s="40">
        <v>1.8830852867536001</v>
      </c>
      <c r="W648" s="40">
        <v>2.0926614389062701</v>
      </c>
      <c r="X648" s="40">
        <v>2.3002901704804901</v>
      </c>
      <c r="Y648" s="40">
        <v>2.4625432908899501</v>
      </c>
      <c r="Z648" s="40">
        <v>2.5551467470649101</v>
      </c>
      <c r="AA648" s="40">
        <v>2.5200730947759502</v>
      </c>
      <c r="AB648" s="40">
        <v>2.3939296018748499</v>
      </c>
      <c r="AC648" s="40">
        <v>2.27167201559348</v>
      </c>
      <c r="AD648" s="40">
        <v>2.0853156881228601</v>
      </c>
      <c r="AE648" s="40">
        <v>1.7890825495781999</v>
      </c>
      <c r="AF648" s="40">
        <v>1.4986513797104899</v>
      </c>
      <c r="AG648" s="40">
        <v>5.1485793366859705E-4</v>
      </c>
      <c r="AH648" s="40">
        <v>-2.2488442994604099E-3</v>
      </c>
      <c r="AI648" s="40">
        <v>-2.5267489284779999E-3</v>
      </c>
      <c r="AJ648" s="40">
        <v>2.9180023325041399E-3</v>
      </c>
      <c r="AK648" s="40">
        <v>7.7431471898812198E-3</v>
      </c>
      <c r="AL648" s="40">
        <v>8.2094875140277801E-3</v>
      </c>
      <c r="AM648" s="40">
        <v>3.5763494315388901E-3</v>
      </c>
      <c r="AN648" s="40">
        <v>4.2108660886842498E-3</v>
      </c>
      <c r="AO648" s="40">
        <v>-1.0809108897650601E-3</v>
      </c>
      <c r="AP648" s="40">
        <v>-1.0137996170251601E-2</v>
      </c>
      <c r="AQ648" s="40">
        <v>-6.4255516280375602E-3</v>
      </c>
      <c r="AR648" s="40">
        <v>-5.1289649808484499E-3</v>
      </c>
      <c r="AS648" s="40">
        <v>3.64027111609191E-3</v>
      </c>
      <c r="AT648" s="40">
        <v>2.0407793823834799E-2</v>
      </c>
      <c r="AU648" s="40">
        <v>0.109798938163597</v>
      </c>
      <c r="AV648" s="40">
        <v>0.12531604407990499</v>
      </c>
      <c r="AW648" s="40">
        <v>0.13470908918910199</v>
      </c>
      <c r="AX648" s="40">
        <v>0.13263800297567899</v>
      </c>
      <c r="AY648" s="40">
        <v>0.12992920965480001</v>
      </c>
      <c r="AZ648" s="40">
        <v>3.6289090798395401E-2</v>
      </c>
      <c r="BA648" s="40">
        <v>1.77654430887078E-2</v>
      </c>
      <c r="BB648" s="40">
        <v>-2.9763485858415502E-4</v>
      </c>
      <c r="BC648" s="40">
        <v>-2.1292239173993699E-2</v>
      </c>
      <c r="BD648" s="40">
        <v>-2.1004623382009899E-2</v>
      </c>
      <c r="BE648" s="40">
        <v>1.90765305438431E-3</v>
      </c>
      <c r="BF648" s="40">
        <v>-9.6009631426531897E-4</v>
      </c>
      <c r="BG648" s="40">
        <v>-1.44248773480114E-3</v>
      </c>
      <c r="BH648" s="40">
        <v>4.0815893816947904E-3</v>
      </c>
      <c r="BI648" s="40">
        <v>8.6086127682634996E-3</v>
      </c>
      <c r="BJ648" s="40">
        <v>9.1146349675863096E-3</v>
      </c>
      <c r="BK648" s="40">
        <v>4.5114394287539602E-3</v>
      </c>
      <c r="BL648" s="40">
        <v>5.2142219512244696E-3</v>
      </c>
      <c r="BM648" s="40">
        <v>-3.4815160777089703E-4</v>
      </c>
      <c r="BN648" s="40">
        <v>-9.4641430034382995E-3</v>
      </c>
      <c r="BO648" s="40">
        <v>-5.6791208538954597E-3</v>
      </c>
      <c r="BP648" s="40">
        <v>-4.6610149576869399E-3</v>
      </c>
      <c r="BQ648" s="40">
        <v>4.1071791755199604E-3</v>
      </c>
      <c r="BR648" s="40">
        <v>2.13872346408173E-2</v>
      </c>
      <c r="BS648" s="40">
        <v>0.111288599304513</v>
      </c>
      <c r="BT648" s="40">
        <v>0.12692002726488499</v>
      </c>
      <c r="BU648" s="40">
        <v>0.13635778306080201</v>
      </c>
      <c r="BV648" s="40">
        <v>0.134270390226397</v>
      </c>
      <c r="BW648" s="40">
        <v>0.131786975854775</v>
      </c>
      <c r="BX648" s="40">
        <v>3.7884301249281403E-2</v>
      </c>
      <c r="BY648" s="40">
        <v>1.9343721940572999E-2</v>
      </c>
      <c r="BZ648" s="40">
        <v>1.6329942733916301E-3</v>
      </c>
      <c r="CA648" s="40">
        <v>-1.93853098219244E-2</v>
      </c>
      <c r="CB648" s="40">
        <v>-1.9553126745782901E-2</v>
      </c>
      <c r="CC648" s="40">
        <v>2.8722987121619801E-3</v>
      </c>
      <c r="CD648" s="40">
        <v>-6.7513385593564798E-5</v>
      </c>
      <c r="CE648" s="40">
        <v>-6.9153173501293604E-4</v>
      </c>
      <c r="CF648" s="40">
        <v>4.8874862273638802E-3</v>
      </c>
      <c r="CG648" s="40">
        <v>9.2080315914092204E-3</v>
      </c>
      <c r="CH648" s="40">
        <v>9.7415373365973904E-3</v>
      </c>
      <c r="CI648" s="40">
        <v>5.1590799122884796E-3</v>
      </c>
      <c r="CJ648" s="40">
        <v>5.9091431651269299E-3</v>
      </c>
      <c r="CK648" s="40">
        <v>1.59355238755618E-4</v>
      </c>
      <c r="CL648" s="40">
        <v>-8.9974343528420892E-3</v>
      </c>
      <c r="CM648" s="40">
        <v>-5.1621451735543496E-3</v>
      </c>
      <c r="CN648" s="40">
        <v>-4.3369141971474102E-3</v>
      </c>
      <c r="CO648" s="40">
        <v>4.4305582751518E-3</v>
      </c>
      <c r="CP648" s="40">
        <v>2.2065592367018199E-2</v>
      </c>
      <c r="CQ648" s="40">
        <v>0.112320334072801</v>
      </c>
      <c r="CR648" s="40">
        <v>0.12803094113263599</v>
      </c>
      <c r="CS648" s="40">
        <v>0.13749966341397499</v>
      </c>
      <c r="CT648" s="40">
        <v>0.135400976663552</v>
      </c>
      <c r="CU648" s="40">
        <v>0.13307365906561999</v>
      </c>
      <c r="CV648" s="40">
        <v>3.89891391481232E-2</v>
      </c>
      <c r="CW648" s="40">
        <v>2.0436833065511299E-2</v>
      </c>
      <c r="CX648" s="40">
        <v>2.9701421289804E-3</v>
      </c>
      <c r="CY648" s="40">
        <v>-1.8064576361702899E-2</v>
      </c>
      <c r="CZ648" s="40">
        <v>-1.8547824597182901E-2</v>
      </c>
      <c r="DA648" s="40">
        <v>3.8369443699396398E-3</v>
      </c>
      <c r="DB648" s="40">
        <v>8.2506954307818897E-4</v>
      </c>
      <c r="DC648" s="40">
        <v>5.9424264775273598E-5</v>
      </c>
      <c r="DD648" s="40">
        <v>5.6933830730329701E-3</v>
      </c>
      <c r="DE648" s="40">
        <v>9.8074504145549309E-3</v>
      </c>
      <c r="DF648" s="40">
        <v>1.0368439705608501E-2</v>
      </c>
      <c r="DG648" s="40">
        <v>5.8067203958229998E-3</v>
      </c>
      <c r="DH648" s="40">
        <v>6.6040643790293901E-3</v>
      </c>
      <c r="DI648" s="40">
        <v>6.6686208528213297E-4</v>
      </c>
      <c r="DJ648" s="40">
        <v>-8.5307257022458893E-3</v>
      </c>
      <c r="DK648" s="40">
        <v>-4.64516949321323E-3</v>
      </c>
      <c r="DL648" s="40">
        <v>-4.0128134366078701E-3</v>
      </c>
      <c r="DM648" s="40">
        <v>4.7539373747836396E-3</v>
      </c>
      <c r="DN648" s="40">
        <v>2.2743950093219001E-2</v>
      </c>
      <c r="DO648" s="40">
        <v>0.11335206884109</v>
      </c>
      <c r="DP648" s="40">
        <v>0.129141855000387</v>
      </c>
      <c r="DQ648" s="40">
        <v>0.13864154376714799</v>
      </c>
      <c r="DR648" s="40">
        <v>0.13653156310070699</v>
      </c>
      <c r="DS648" s="40">
        <v>0.13436034227646601</v>
      </c>
      <c r="DT648" s="40">
        <v>4.0093977046964997E-2</v>
      </c>
      <c r="DU648" s="40">
        <v>2.1529944190449499E-2</v>
      </c>
      <c r="DV648" s="40">
        <v>4.3072899845691603E-3</v>
      </c>
      <c r="DW648" s="40">
        <v>-1.6743842901481398E-2</v>
      </c>
      <c r="DX648" s="40">
        <v>-1.7542522448582801E-2</v>
      </c>
      <c r="DY648" s="40">
        <v>5.2297394906553598E-3</v>
      </c>
      <c r="DZ648" s="40">
        <v>2.1138175282732802E-3</v>
      </c>
      <c r="EA648" s="40">
        <v>1.14368545845213E-3</v>
      </c>
      <c r="EB648" s="40">
        <v>6.8569701222236197E-3</v>
      </c>
      <c r="EC648" s="40">
        <v>1.0672915992937199E-2</v>
      </c>
      <c r="ED648" s="40">
        <v>1.1273587159167001E-2</v>
      </c>
      <c r="EE648" s="40">
        <v>6.7418103930380604E-3</v>
      </c>
      <c r="EF648" s="40">
        <v>7.60742024156961E-3</v>
      </c>
      <c r="EG648" s="40">
        <v>1.3996213672762901E-3</v>
      </c>
      <c r="EH648" s="40">
        <v>-7.8568725354325603E-3</v>
      </c>
      <c r="EI648" s="40">
        <v>-3.89873871907114E-3</v>
      </c>
      <c r="EJ648" s="40">
        <v>-3.5448634134463601E-3</v>
      </c>
      <c r="EK648" s="40">
        <v>5.22084543421169E-3</v>
      </c>
      <c r="EL648" s="40">
        <v>2.3723390910201501E-2</v>
      </c>
      <c r="EM648" s="40">
        <v>0.11484172998200499</v>
      </c>
      <c r="EN648" s="40">
        <v>0.130745838185367</v>
      </c>
      <c r="EO648" s="40">
        <v>0.14029023763884799</v>
      </c>
      <c r="EP648" s="40">
        <v>0.13816395035142501</v>
      </c>
      <c r="EQ648" s="40">
        <v>0.13621810847644</v>
      </c>
      <c r="ER648" s="40">
        <v>4.1689187497850999E-2</v>
      </c>
      <c r="ES648" s="40">
        <v>2.3108223042314802E-2</v>
      </c>
      <c r="ET648" s="40">
        <v>6.2379191165449497E-3</v>
      </c>
      <c r="EU648" s="40">
        <v>-1.4836913549412099E-2</v>
      </c>
      <c r="EV648" s="40">
        <v>-1.60910258123559E-2</v>
      </c>
      <c r="EW648" s="40">
        <v>80.526620082616205</v>
      </c>
      <c r="EX648" s="40">
        <v>78.768998670859602</v>
      </c>
      <c r="EY648" s="40">
        <v>77.013823678696596</v>
      </c>
      <c r="EZ648" s="40">
        <v>75.752307415714299</v>
      </c>
      <c r="FA648" s="40">
        <v>74.095898082168404</v>
      </c>
      <c r="FB648" s="40">
        <v>73.340945536631395</v>
      </c>
      <c r="FC648" s="40">
        <v>73.010639740183905</v>
      </c>
      <c r="FD648" s="40">
        <v>74.946282601376197</v>
      </c>
      <c r="FE648" s="40">
        <v>79.501367236517495</v>
      </c>
      <c r="FF648" s="40">
        <v>83.813507798286494</v>
      </c>
      <c r="FG648" s="40">
        <v>87.210866246579499</v>
      </c>
      <c r="FH648" s="40">
        <v>91.206642753201606</v>
      </c>
      <c r="FI648" s="40">
        <v>94.598113541272994</v>
      </c>
      <c r="FJ648" s="40">
        <v>97.101268837865305</v>
      </c>
      <c r="FK648" s="40">
        <v>99.223230526063602</v>
      </c>
      <c r="FL648" s="40">
        <v>100.350251392554</v>
      </c>
      <c r="FM648" s="40">
        <v>101.37002147096101</v>
      </c>
      <c r="FN648" s="40">
        <v>101.14919298692701</v>
      </c>
      <c r="FO648" s="40">
        <v>99.812626795329194</v>
      </c>
      <c r="FP648" s="40">
        <v>98.062357601212099</v>
      </c>
      <c r="FQ648" s="40">
        <v>95.214502908912607</v>
      </c>
      <c r="FR648" s="40">
        <v>90.527453837578605</v>
      </c>
      <c r="FS648" s="40">
        <v>87.253600760130695</v>
      </c>
      <c r="FT648" s="40">
        <v>85.116756823418697</v>
      </c>
      <c r="FU648" s="40">
        <v>2.1745968964705302E-3</v>
      </c>
      <c r="FV648" s="40">
        <v>0</v>
      </c>
      <c r="FW648" s="40">
        <v>0</v>
      </c>
      <c r="FX648" s="41">
        <v>1</v>
      </c>
      <c r="FY648" s="22"/>
    </row>
    <row r="649" spans="1:182" x14ac:dyDescent="0.2">
      <c r="A649" t="s">
        <v>42</v>
      </c>
      <c r="B649" t="s">
        <v>58</v>
      </c>
      <c r="C649" t="s">
        <v>55</v>
      </c>
      <c r="D649" t="s">
        <v>1</v>
      </c>
      <c r="E649" t="s">
        <v>78</v>
      </c>
      <c r="F649" t="s">
        <v>78</v>
      </c>
      <c r="G649" s="35">
        <v>43627</v>
      </c>
      <c r="H649" s="40">
        <v>4303</v>
      </c>
      <c r="I649" s="40">
        <v>1.06359366863612</v>
      </c>
      <c r="J649" s="40">
        <v>0.89904684820353498</v>
      </c>
      <c r="K649" s="40">
        <v>0.78796851986385597</v>
      </c>
      <c r="L649" s="40">
        <v>0.70998364445150197</v>
      </c>
      <c r="M649" s="40">
        <v>0.65735254541273702</v>
      </c>
      <c r="N649" s="40">
        <v>0.64198370995309395</v>
      </c>
      <c r="O649" s="40">
        <v>0.67393015193952799</v>
      </c>
      <c r="P649" s="40">
        <v>0.71944105611827003</v>
      </c>
      <c r="Q649" s="40">
        <v>0.823102201206941</v>
      </c>
      <c r="R649" s="40">
        <v>0.95972829770486201</v>
      </c>
      <c r="S649" s="40">
        <v>1.14786642466124</v>
      </c>
      <c r="T649" s="40">
        <v>1.4020658379089801</v>
      </c>
      <c r="U649" s="40">
        <v>1.6982056821218501</v>
      </c>
      <c r="V649" s="40">
        <v>1.9867910601710901</v>
      </c>
      <c r="W649" s="40">
        <v>2.24010194666179</v>
      </c>
      <c r="X649" s="40">
        <v>2.4630724399472799</v>
      </c>
      <c r="Y649" s="40">
        <v>2.6376448651361799</v>
      </c>
      <c r="Z649" s="40">
        <v>2.74635288318294</v>
      </c>
      <c r="AA649" s="40">
        <v>2.6930842130547199</v>
      </c>
      <c r="AB649" s="40">
        <v>2.5671445782077398</v>
      </c>
      <c r="AC649" s="40">
        <v>2.3808646265765798</v>
      </c>
      <c r="AD649" s="40">
        <v>2.1025573848710102</v>
      </c>
      <c r="AE649" s="40">
        <v>1.7286677179629599</v>
      </c>
      <c r="AF649" s="40">
        <v>1.40884064526724</v>
      </c>
      <c r="AG649" s="40">
        <v>6.5613214854566603E-3</v>
      </c>
      <c r="AH649" s="40">
        <v>-1.0444272343357101E-2</v>
      </c>
      <c r="AI649" s="40">
        <v>-1.1948423445532199E-2</v>
      </c>
      <c r="AJ649" s="40">
        <v>-3.83804316236778E-3</v>
      </c>
      <c r="AK649" s="40">
        <v>1.82787672181488E-3</v>
      </c>
      <c r="AL649" s="40">
        <v>3.3525071192024602E-3</v>
      </c>
      <c r="AM649" s="40">
        <v>-6.9370773147605404E-3</v>
      </c>
      <c r="AN649" s="40">
        <v>-1.8529331411764799E-2</v>
      </c>
      <c r="AO649" s="40">
        <v>-1.0083479497396301E-2</v>
      </c>
      <c r="AP649" s="40">
        <v>-1.9290964827413399E-2</v>
      </c>
      <c r="AQ649" s="40">
        <v>-1.6622348385929801E-2</v>
      </c>
      <c r="AR649" s="40">
        <v>-6.32355860202128E-3</v>
      </c>
      <c r="AS649" s="40">
        <v>3.9861023620156701E-3</v>
      </c>
      <c r="AT649" s="40">
        <v>4.91027363425783E-2</v>
      </c>
      <c r="AU649" s="40">
        <v>0.47695249763483899</v>
      </c>
      <c r="AV649" s="40">
        <v>0.550560250445429</v>
      </c>
      <c r="AW649" s="40">
        <v>0.57841921261053098</v>
      </c>
      <c r="AX649" s="40">
        <v>0.58804479851437197</v>
      </c>
      <c r="AY649" s="40">
        <v>0.33017435927824201</v>
      </c>
      <c r="AZ649" s="40">
        <v>-0.196000116275724</v>
      </c>
      <c r="BA649" s="40">
        <v>-0.16338288466582099</v>
      </c>
      <c r="BB649" s="40">
        <v>-0.133735428213276</v>
      </c>
      <c r="BC649" s="40">
        <v>-9.6057480112092794E-2</v>
      </c>
      <c r="BD649" s="40">
        <v>-5.6186349204996697E-2</v>
      </c>
      <c r="BE649" s="40">
        <v>7.9182737981091395E-3</v>
      </c>
      <c r="BF649" s="40">
        <v>-9.1760069392970399E-3</v>
      </c>
      <c r="BG649" s="40">
        <v>-1.08379015136065E-2</v>
      </c>
      <c r="BH649" s="40">
        <v>-2.9172641711409501E-3</v>
      </c>
      <c r="BI649" s="40">
        <v>2.7221519411351398E-3</v>
      </c>
      <c r="BJ649" s="40">
        <v>4.1223426902716803E-3</v>
      </c>
      <c r="BK649" s="40">
        <v>-6.0084247589658598E-3</v>
      </c>
      <c r="BL649" s="40">
        <v>-1.7537427155885601E-2</v>
      </c>
      <c r="BM649" s="40">
        <v>-8.9834344816297693E-3</v>
      </c>
      <c r="BN649" s="40">
        <v>-1.8128935733204701E-2</v>
      </c>
      <c r="BO649" s="40">
        <v>-1.53427278553596E-2</v>
      </c>
      <c r="BP649" s="40">
        <v>-5.2727269286180602E-3</v>
      </c>
      <c r="BQ649" s="40">
        <v>5.03499703325231E-3</v>
      </c>
      <c r="BR649" s="40">
        <v>5.1428473089532002E-2</v>
      </c>
      <c r="BS649" s="40">
        <v>0.47998384327660099</v>
      </c>
      <c r="BT649" s="40">
        <v>0.55321163386224703</v>
      </c>
      <c r="BU649" s="40">
        <v>0.58198525619309704</v>
      </c>
      <c r="BV649" s="40">
        <v>0.59171682991153896</v>
      </c>
      <c r="BW649" s="40">
        <v>0.33402770955376498</v>
      </c>
      <c r="BX649" s="40">
        <v>-0.192775762126182</v>
      </c>
      <c r="BY649" s="40">
        <v>-0.16087898298001599</v>
      </c>
      <c r="BZ649" s="40">
        <v>-0.13092872648388101</v>
      </c>
      <c r="CA649" s="40">
        <v>-9.3522778757234901E-2</v>
      </c>
      <c r="CB649" s="40">
        <v>-5.41562120462043E-2</v>
      </c>
      <c r="CC649" s="40">
        <v>8.8580948362090902E-3</v>
      </c>
      <c r="CD649" s="40">
        <v>-8.2976101839239407E-3</v>
      </c>
      <c r="CE649" s="40">
        <v>-1.00687574065045E-2</v>
      </c>
      <c r="CF649" s="40">
        <v>-2.27953544675869E-3</v>
      </c>
      <c r="CG649" s="40">
        <v>3.3415242338325599E-3</v>
      </c>
      <c r="CH649" s="40">
        <v>4.6555284616671896E-3</v>
      </c>
      <c r="CI649" s="40">
        <v>-5.3652428277489199E-3</v>
      </c>
      <c r="CJ649" s="40">
        <v>-1.68504372898718E-2</v>
      </c>
      <c r="CK649" s="40">
        <v>-8.2215466547440694E-3</v>
      </c>
      <c r="CL649" s="40">
        <v>-1.73241179224102E-2</v>
      </c>
      <c r="CM649" s="40">
        <v>-1.4456466573956399E-2</v>
      </c>
      <c r="CN649" s="40">
        <v>-4.5449241127360198E-3</v>
      </c>
      <c r="CO649" s="40">
        <v>5.7614582873344103E-3</v>
      </c>
      <c r="CP649" s="40">
        <v>5.3039271275650002E-2</v>
      </c>
      <c r="CQ649" s="40">
        <v>0.482083344033787</v>
      </c>
      <c r="CR649" s="40">
        <v>0.55504797393990601</v>
      </c>
      <c r="CS649" s="40">
        <v>0.58445508711524996</v>
      </c>
      <c r="CT649" s="40">
        <v>0.59426006767121797</v>
      </c>
      <c r="CU649" s="40">
        <v>0.33669652821624602</v>
      </c>
      <c r="CV649" s="40">
        <v>-0.19054258426446299</v>
      </c>
      <c r="CW649" s="40">
        <v>-0.15914478829998799</v>
      </c>
      <c r="CX649" s="40">
        <v>-0.12898481341607301</v>
      </c>
      <c r="CY649" s="40">
        <v>-9.1767252320245102E-2</v>
      </c>
      <c r="CZ649" s="40">
        <v>-5.2750145234370702E-2</v>
      </c>
      <c r="DA649" s="40">
        <v>9.7979158743090392E-3</v>
      </c>
      <c r="DB649" s="40">
        <v>-7.4192134285508303E-3</v>
      </c>
      <c r="DC649" s="40">
        <v>-9.2996132994024594E-3</v>
      </c>
      <c r="DD649" s="40">
        <v>-1.6418067223764299E-3</v>
      </c>
      <c r="DE649" s="40">
        <v>3.96089652652997E-3</v>
      </c>
      <c r="DF649" s="40">
        <v>5.1887142330626999E-3</v>
      </c>
      <c r="DG649" s="40">
        <v>-4.7220608965319703E-3</v>
      </c>
      <c r="DH649" s="40">
        <v>-1.6163447423858099E-2</v>
      </c>
      <c r="DI649" s="40">
        <v>-7.4596588278583601E-3</v>
      </c>
      <c r="DJ649" s="40">
        <v>-1.6519300111615599E-2</v>
      </c>
      <c r="DK649" s="40">
        <v>-1.3570205292553201E-2</v>
      </c>
      <c r="DL649" s="40">
        <v>-3.8171212968539899E-3</v>
      </c>
      <c r="DM649" s="40">
        <v>6.4879195414165097E-3</v>
      </c>
      <c r="DN649" s="40">
        <v>5.4650069461768001E-2</v>
      </c>
      <c r="DO649" s="40">
        <v>0.48418284479097401</v>
      </c>
      <c r="DP649" s="40">
        <v>0.556884314017564</v>
      </c>
      <c r="DQ649" s="40">
        <v>0.58692491803740299</v>
      </c>
      <c r="DR649" s="40">
        <v>0.59680330543089699</v>
      </c>
      <c r="DS649" s="40">
        <v>0.33936534687872699</v>
      </c>
      <c r="DT649" s="40">
        <v>-0.18830940640274299</v>
      </c>
      <c r="DU649" s="40">
        <v>-0.15741059361995999</v>
      </c>
      <c r="DV649" s="40">
        <v>-0.12704090034826501</v>
      </c>
      <c r="DW649" s="40">
        <v>-9.0011725883255303E-2</v>
      </c>
      <c r="DX649" s="40">
        <v>-5.1344078422537E-2</v>
      </c>
      <c r="DY649" s="40">
        <v>1.11548681869615E-2</v>
      </c>
      <c r="DZ649" s="40">
        <v>-6.1509480244907704E-3</v>
      </c>
      <c r="EA649" s="40">
        <v>-8.1890913674767998E-3</v>
      </c>
      <c r="EB649" s="40">
        <v>-7.2102773114959698E-4</v>
      </c>
      <c r="EC649" s="40">
        <v>4.8551717458502298E-3</v>
      </c>
      <c r="ED649" s="40">
        <v>5.9585498041319204E-3</v>
      </c>
      <c r="EE649" s="40">
        <v>-3.7934083407372898E-3</v>
      </c>
      <c r="EF649" s="40">
        <v>-1.51715431679788E-2</v>
      </c>
      <c r="EG649" s="40">
        <v>-6.3596138120918704E-3</v>
      </c>
      <c r="EH649" s="40">
        <v>-1.5357271017406899E-2</v>
      </c>
      <c r="EI649" s="40">
        <v>-1.2290584761982999E-2</v>
      </c>
      <c r="EJ649" s="40">
        <v>-2.7662896234507601E-3</v>
      </c>
      <c r="EK649" s="40">
        <v>7.53681421265316E-3</v>
      </c>
      <c r="EL649" s="40">
        <v>5.6975806208721599E-2</v>
      </c>
      <c r="EM649" s="40">
        <v>0.48721419043273601</v>
      </c>
      <c r="EN649" s="40">
        <v>0.55953569743438303</v>
      </c>
      <c r="EO649" s="40">
        <v>0.59049096161996795</v>
      </c>
      <c r="EP649" s="40">
        <v>0.60047533682806498</v>
      </c>
      <c r="EQ649" s="40">
        <v>0.34321869715425002</v>
      </c>
      <c r="ER649" s="40">
        <v>-0.18508505225320099</v>
      </c>
      <c r="ES649" s="40">
        <v>-0.15490669193415499</v>
      </c>
      <c r="ET649" s="40">
        <v>-0.12423419861887</v>
      </c>
      <c r="EU649" s="40">
        <v>-8.7477024528397299E-2</v>
      </c>
      <c r="EV649" s="40">
        <v>-4.9313941263744603E-2</v>
      </c>
      <c r="EW649" s="40">
        <v>81.195647494583099</v>
      </c>
      <c r="EX649" s="40">
        <v>79.489695531311398</v>
      </c>
      <c r="EY649" s="40">
        <v>77.668996281107496</v>
      </c>
      <c r="EZ649" s="40">
        <v>76.435954239575807</v>
      </c>
      <c r="FA649" s="40">
        <v>74.688866610289097</v>
      </c>
      <c r="FB649" s="40">
        <v>73.875084047314104</v>
      </c>
      <c r="FC649" s="40">
        <v>73.405174374753003</v>
      </c>
      <c r="FD649" s="40">
        <v>75.409039341712401</v>
      </c>
      <c r="FE649" s="40">
        <v>79.667232178724007</v>
      </c>
      <c r="FF649" s="40">
        <v>83.806132358162202</v>
      </c>
      <c r="FG649" s="40">
        <v>87.141465228350398</v>
      </c>
      <c r="FH649" s="40">
        <v>91.147319051174307</v>
      </c>
      <c r="FI649" s="40">
        <v>94.939917907540703</v>
      </c>
      <c r="FJ649" s="40">
        <v>97.622551751762003</v>
      </c>
      <c r="FK649" s="40">
        <v>99.878202634575501</v>
      </c>
      <c r="FL649" s="40">
        <v>100.868165270448</v>
      </c>
      <c r="FM649" s="40">
        <v>101.886459770051</v>
      </c>
      <c r="FN649" s="40">
        <v>101.942027849624</v>
      </c>
      <c r="FO649" s="40">
        <v>100.697560829566</v>
      </c>
      <c r="FP649" s="40">
        <v>98.975697526408993</v>
      </c>
      <c r="FQ649" s="40">
        <v>96.294538861409606</v>
      </c>
      <c r="FR649" s="40">
        <v>91.627848499674599</v>
      </c>
      <c r="FS649" s="40">
        <v>88.406557726679594</v>
      </c>
      <c r="FT649" s="40">
        <v>86.141764829160707</v>
      </c>
      <c r="FU649" s="40">
        <v>4.4308607248166199E-3</v>
      </c>
      <c r="FV649" s="40">
        <v>0</v>
      </c>
      <c r="FW649" s="40">
        <v>0</v>
      </c>
      <c r="FX649" s="41">
        <v>1</v>
      </c>
      <c r="FY649" s="22"/>
    </row>
    <row r="650" spans="1:182" x14ac:dyDescent="0.2">
      <c r="A650" t="s">
        <v>42</v>
      </c>
      <c r="B650" t="s">
        <v>58</v>
      </c>
      <c r="C650" t="s">
        <v>55</v>
      </c>
      <c r="D650" t="s">
        <v>37</v>
      </c>
      <c r="E650" t="s">
        <v>1</v>
      </c>
      <c r="F650" t="s">
        <v>1</v>
      </c>
      <c r="G650" s="35">
        <v>43627</v>
      </c>
      <c r="H650" s="40">
        <v>9587</v>
      </c>
      <c r="I650" s="40">
        <v>1.05678104962345</v>
      </c>
      <c r="J650" s="40">
        <v>0.88619847779215999</v>
      </c>
      <c r="K650" s="40">
        <v>0.77902271686744995</v>
      </c>
      <c r="L650" s="40">
        <v>0.72758766884655701</v>
      </c>
      <c r="M650" s="40">
        <v>0.68681410910989305</v>
      </c>
      <c r="N650" s="40">
        <v>0.71603315375398702</v>
      </c>
      <c r="O650" s="40">
        <v>0.77413614940726905</v>
      </c>
      <c r="P650" s="40">
        <v>0.81547568420591898</v>
      </c>
      <c r="Q650" s="40">
        <v>0.86209512026565605</v>
      </c>
      <c r="R650" s="40">
        <v>0.96223870076201001</v>
      </c>
      <c r="S650" s="40">
        <v>1.0748928387246801</v>
      </c>
      <c r="T650" s="40">
        <v>1.2211244683692799</v>
      </c>
      <c r="U650" s="40">
        <v>1.4134394543195601</v>
      </c>
      <c r="V650" s="40">
        <v>1.6089220728332401</v>
      </c>
      <c r="W650" s="40">
        <v>1.78691084714547</v>
      </c>
      <c r="X650" s="40">
        <v>1.9850979251051899</v>
      </c>
      <c r="Y650" s="40">
        <v>2.18968413310923</v>
      </c>
      <c r="Z650" s="40">
        <v>2.35009976563975</v>
      </c>
      <c r="AA650" s="40">
        <v>2.4101770122742199</v>
      </c>
      <c r="AB650" s="40">
        <v>2.3420618117289802</v>
      </c>
      <c r="AC650" s="40">
        <v>2.30023667892551</v>
      </c>
      <c r="AD650" s="40">
        <v>2.16420739870565</v>
      </c>
      <c r="AE650" s="40">
        <v>1.80738744584403</v>
      </c>
      <c r="AF650" s="40">
        <v>1.4721981220523599</v>
      </c>
      <c r="AG650" s="40">
        <v>-1.31428662119338E-2</v>
      </c>
      <c r="AH650" s="40">
        <v>-1.18029269379888E-2</v>
      </c>
      <c r="AI650" s="40">
        <v>-3.6271532019761599E-3</v>
      </c>
      <c r="AJ650" s="40">
        <v>1.6776540858504099E-3</v>
      </c>
      <c r="AK650" s="40">
        <v>-1.02781765423346E-3</v>
      </c>
      <c r="AL650" s="40">
        <v>1.74771499581114E-2</v>
      </c>
      <c r="AM650" s="40">
        <v>-7.3818364427340596E-3</v>
      </c>
      <c r="AN650" s="40">
        <v>-3.5206905000717699E-3</v>
      </c>
      <c r="AO650" s="40">
        <v>-2.6186489333762399E-3</v>
      </c>
      <c r="AP650" s="40">
        <v>-6.3781892606509004E-3</v>
      </c>
      <c r="AQ650" s="40">
        <v>-1.17472417525607E-2</v>
      </c>
      <c r="AR650" s="40">
        <v>-3.0763903396062099E-3</v>
      </c>
      <c r="AS650" s="40">
        <v>-8.5975875478365004E-3</v>
      </c>
      <c r="AT650" s="40">
        <v>-5.9051803581276503E-3</v>
      </c>
      <c r="AU650" s="40">
        <v>0.20556751058770001</v>
      </c>
      <c r="AV650" s="40">
        <v>0.25790141668940297</v>
      </c>
      <c r="AW650" s="40">
        <v>0.27091528517133301</v>
      </c>
      <c r="AX650" s="40">
        <v>0.23684331978911499</v>
      </c>
      <c r="AY650" s="40">
        <v>0.20336231598584301</v>
      </c>
      <c r="AZ650" s="40">
        <v>-8.34512214081405E-2</v>
      </c>
      <c r="BA650" s="40">
        <v>-0.104992584114194</v>
      </c>
      <c r="BB650" s="40">
        <v>-9.1740206496013499E-2</v>
      </c>
      <c r="BC650" s="40">
        <v>-7.1005648686912198E-2</v>
      </c>
      <c r="BD650" s="40">
        <v>-6.4569339309714605E-2</v>
      </c>
      <c r="BE650" s="40">
        <v>-5.0863981351271801E-3</v>
      </c>
      <c r="BF650" s="40">
        <v>-5.15234851672165E-3</v>
      </c>
      <c r="BG650" s="40">
        <v>2.4487630095808301E-3</v>
      </c>
      <c r="BH650" s="40">
        <v>8.2473354213152793E-3</v>
      </c>
      <c r="BI650" s="40">
        <v>4.2878538002389197E-3</v>
      </c>
      <c r="BJ650" s="40">
        <v>2.3049340107344399E-2</v>
      </c>
      <c r="BK650" s="40">
        <v>-8.0945897171554905E-4</v>
      </c>
      <c r="BL650" s="40">
        <v>3.0192803035157798E-3</v>
      </c>
      <c r="BM650" s="40">
        <v>3.0730594179023199E-3</v>
      </c>
      <c r="BN650" s="40">
        <v>9.9219789216351104E-4</v>
      </c>
      <c r="BO650" s="40">
        <v>-6.3627364505745498E-3</v>
      </c>
      <c r="BP650" s="40">
        <v>3.56307024836394E-4</v>
      </c>
      <c r="BQ650" s="40">
        <v>-5.2138964740458199E-3</v>
      </c>
      <c r="BR650" s="40">
        <v>2.9765100613691801E-3</v>
      </c>
      <c r="BS650" s="40">
        <v>0.215125190049413</v>
      </c>
      <c r="BT650" s="40">
        <v>0.26814798200640899</v>
      </c>
      <c r="BU650" s="40">
        <v>0.28296625914791901</v>
      </c>
      <c r="BV650" s="40">
        <v>0.252513214605601</v>
      </c>
      <c r="BW650" s="40">
        <v>0.21959699424530399</v>
      </c>
      <c r="BX650" s="40">
        <v>-6.8080331588760701E-2</v>
      </c>
      <c r="BY650" s="40">
        <v>-9.1381854468337895E-2</v>
      </c>
      <c r="BZ650" s="40">
        <v>-7.7640147997733902E-2</v>
      </c>
      <c r="CA650" s="40">
        <v>-6.2588194056262203E-2</v>
      </c>
      <c r="CB650" s="40">
        <v>-5.8113650036454301E-2</v>
      </c>
      <c r="CC650" s="40">
        <v>4.9348711269183495E-4</v>
      </c>
      <c r="CD650" s="40">
        <v>-5.4617816160975805E-4</v>
      </c>
      <c r="CE650" s="40">
        <v>6.6569240688237399E-3</v>
      </c>
      <c r="CF650" s="40">
        <v>1.27974767012349E-2</v>
      </c>
      <c r="CG650" s="40">
        <v>7.96947165663584E-3</v>
      </c>
      <c r="CH650" s="40">
        <v>2.6908622030307399E-2</v>
      </c>
      <c r="CI650" s="40">
        <v>3.7425496434753498E-3</v>
      </c>
      <c r="CJ650" s="40">
        <v>7.5488441595634604E-3</v>
      </c>
      <c r="CK650" s="40">
        <v>7.0151192835172698E-3</v>
      </c>
      <c r="CL650" s="40">
        <v>6.0969055820132697E-3</v>
      </c>
      <c r="CM650" s="40">
        <v>-2.6334444810760999E-3</v>
      </c>
      <c r="CN650" s="40">
        <v>2.7337827625262298E-3</v>
      </c>
      <c r="CO650" s="40">
        <v>-2.8703623439751101E-3</v>
      </c>
      <c r="CP650" s="40">
        <v>9.1279417898853295E-3</v>
      </c>
      <c r="CQ650" s="40">
        <v>0.22174480972932201</v>
      </c>
      <c r="CR650" s="40">
        <v>0.27524472193116301</v>
      </c>
      <c r="CS650" s="40">
        <v>0.29131272701358102</v>
      </c>
      <c r="CT650" s="40">
        <v>0.26336613602076903</v>
      </c>
      <c r="CU650" s="40">
        <v>0.23084108295259201</v>
      </c>
      <c r="CV650" s="40">
        <v>-5.7434500123739199E-2</v>
      </c>
      <c r="CW650" s="40">
        <v>-8.1955104577575599E-2</v>
      </c>
      <c r="CX650" s="40">
        <v>-6.78744904344111E-2</v>
      </c>
      <c r="CY650" s="40">
        <v>-5.6758290620913802E-2</v>
      </c>
      <c r="CZ650" s="40">
        <v>-5.3642459311566901E-2</v>
      </c>
      <c r="DA650" s="40">
        <v>6.07337236051085E-3</v>
      </c>
      <c r="DB650" s="40">
        <v>4.0599921935021302E-3</v>
      </c>
      <c r="DC650" s="40">
        <v>1.08650851280667E-2</v>
      </c>
      <c r="DD650" s="40">
        <v>1.7347617981154501E-2</v>
      </c>
      <c r="DE650" s="40">
        <v>1.16510895130328E-2</v>
      </c>
      <c r="DF650" s="40">
        <v>3.0767903953270299E-2</v>
      </c>
      <c r="DG650" s="40">
        <v>8.2945582586662504E-3</v>
      </c>
      <c r="DH650" s="40">
        <v>1.20784080156111E-2</v>
      </c>
      <c r="DI650" s="40">
        <v>1.0957179149132201E-2</v>
      </c>
      <c r="DJ650" s="40">
        <v>1.1201613271863E-2</v>
      </c>
      <c r="DK650" s="40">
        <v>1.0958474884223499E-3</v>
      </c>
      <c r="DL650" s="40">
        <v>5.1112585002160704E-3</v>
      </c>
      <c r="DM650" s="40">
        <v>-5.2682821390439497E-4</v>
      </c>
      <c r="DN650" s="40">
        <v>1.5279373518401499E-2</v>
      </c>
      <c r="DO650" s="40">
        <v>0.22836442940923199</v>
      </c>
      <c r="DP650" s="40">
        <v>0.28234146185591602</v>
      </c>
      <c r="DQ650" s="40">
        <v>0.29965919487924397</v>
      </c>
      <c r="DR650" s="40">
        <v>0.274219057435936</v>
      </c>
      <c r="DS650" s="40">
        <v>0.242085171659881</v>
      </c>
      <c r="DT650" s="40">
        <v>-4.6788668658717697E-2</v>
      </c>
      <c r="DU650" s="40">
        <v>-7.2528354686813207E-2</v>
      </c>
      <c r="DV650" s="40">
        <v>-5.8108832871088298E-2</v>
      </c>
      <c r="DW650" s="40">
        <v>-5.0928387185565402E-2</v>
      </c>
      <c r="DX650" s="40">
        <v>-4.9171268586679598E-2</v>
      </c>
      <c r="DY650" s="40">
        <v>1.4129840437317499E-2</v>
      </c>
      <c r="DZ650" s="40">
        <v>1.0710570614769301E-2</v>
      </c>
      <c r="EA650" s="40">
        <v>1.6941001339623701E-2</v>
      </c>
      <c r="EB650" s="40">
        <v>2.39172993166193E-2</v>
      </c>
      <c r="EC650" s="40">
        <v>1.6966760967505101E-2</v>
      </c>
      <c r="ED650" s="40">
        <v>3.6340094102503301E-2</v>
      </c>
      <c r="EE650" s="40">
        <v>1.48669357296848E-2</v>
      </c>
      <c r="EF650" s="40">
        <v>1.86183788191987E-2</v>
      </c>
      <c r="EG650" s="40">
        <v>1.6648887500410801E-2</v>
      </c>
      <c r="EH650" s="40">
        <v>1.85720004246775E-2</v>
      </c>
      <c r="EI650" s="40">
        <v>6.48035279040846E-3</v>
      </c>
      <c r="EJ650" s="40">
        <v>8.54395586465867E-3</v>
      </c>
      <c r="EK650" s="40">
        <v>2.8568628598862802E-3</v>
      </c>
      <c r="EL650" s="40">
        <v>2.4161063937898301E-2</v>
      </c>
      <c r="EM650" s="40">
        <v>0.237922108870944</v>
      </c>
      <c r="EN650" s="40">
        <v>0.29258802717292198</v>
      </c>
      <c r="EO650" s="40">
        <v>0.31171016885582897</v>
      </c>
      <c r="EP650" s="40">
        <v>0.289888952252423</v>
      </c>
      <c r="EQ650" s="40">
        <v>0.25831984991934098</v>
      </c>
      <c r="ER650" s="40">
        <v>-3.1417778839337898E-2</v>
      </c>
      <c r="ES650" s="40">
        <v>-5.8917625040956802E-2</v>
      </c>
      <c r="ET650" s="40">
        <v>-4.4008774372808701E-2</v>
      </c>
      <c r="EU650" s="40">
        <v>-4.25109325549154E-2</v>
      </c>
      <c r="EV650" s="40">
        <v>-4.2715579313419301E-2</v>
      </c>
      <c r="EW650" s="40">
        <v>78.470577217776295</v>
      </c>
      <c r="EX650" s="40">
        <v>77.373625063851506</v>
      </c>
      <c r="EY650" s="40">
        <v>75.760122594925903</v>
      </c>
      <c r="EZ650" s="40">
        <v>73.6708837050911</v>
      </c>
      <c r="FA650" s="40">
        <v>73.162046654180102</v>
      </c>
      <c r="FB650" s="40">
        <v>71.995589988081093</v>
      </c>
      <c r="FC650" s="40">
        <v>70.876621828707599</v>
      </c>
      <c r="FD650" s="40">
        <v>73.0400817299506</v>
      </c>
      <c r="FE650" s="40">
        <v>77.609739485782399</v>
      </c>
      <c r="FF650" s="40">
        <v>82.678341563085297</v>
      </c>
      <c r="FG650" s="40">
        <v>87.979073727226293</v>
      </c>
      <c r="FH650" s="40">
        <v>91.031159543674406</v>
      </c>
      <c r="FI650" s="40">
        <v>94.417520858164494</v>
      </c>
      <c r="FJ650" s="40">
        <v>96.909722458709396</v>
      </c>
      <c r="FK650" s="40">
        <v>99.525847096883993</v>
      </c>
      <c r="FL650" s="40">
        <v>100.482138600375</v>
      </c>
      <c r="FM650" s="40">
        <v>101.086174016687</v>
      </c>
      <c r="FN650" s="40">
        <v>100.34644985527</v>
      </c>
      <c r="FO650" s="40">
        <v>98.126766558828507</v>
      </c>
      <c r="FP650" s="40">
        <v>94.534292525114907</v>
      </c>
      <c r="FQ650" s="40">
        <v>91.417537885237493</v>
      </c>
      <c r="FR650" s="40">
        <v>87.119734377660507</v>
      </c>
      <c r="FS650" s="40">
        <v>83.908377319938694</v>
      </c>
      <c r="FT650" s="40">
        <v>81.386122935467398</v>
      </c>
      <c r="FU650" s="40">
        <v>1.6842026856433399E-2</v>
      </c>
      <c r="FV650" s="40">
        <v>0</v>
      </c>
      <c r="FW650" s="40">
        <v>0</v>
      </c>
      <c r="FX650" s="41">
        <v>1</v>
      </c>
      <c r="FY650" s="22"/>
    </row>
    <row r="651" spans="1:182" x14ac:dyDescent="0.2">
      <c r="A651" t="s">
        <v>42</v>
      </c>
      <c r="B651" t="s">
        <v>58</v>
      </c>
      <c r="C651" t="s">
        <v>55</v>
      </c>
      <c r="D651" t="s">
        <v>37</v>
      </c>
      <c r="E651" t="s">
        <v>1</v>
      </c>
      <c r="F651" t="s">
        <v>77</v>
      </c>
      <c r="G651" s="35">
        <v>43627</v>
      </c>
      <c r="H651" s="40">
        <v>7487</v>
      </c>
      <c r="I651" s="40">
        <v>1.0595481057056799</v>
      </c>
      <c r="J651" s="40">
        <v>0.88256262894723703</v>
      </c>
      <c r="K651" s="40">
        <v>0.76834917570885297</v>
      </c>
      <c r="L651" s="40">
        <v>0.72154590334772795</v>
      </c>
      <c r="M651" s="40">
        <v>0.68297193204331297</v>
      </c>
      <c r="N651" s="40">
        <v>0.71669027799502905</v>
      </c>
      <c r="O651" s="40">
        <v>0.77960077254028004</v>
      </c>
      <c r="P651" s="40">
        <v>0.811590517782103</v>
      </c>
      <c r="Q651" s="40">
        <v>0.83865537256767397</v>
      </c>
      <c r="R651" s="40">
        <v>0.93325271430588796</v>
      </c>
      <c r="S651" s="40">
        <v>1.0351410667288701</v>
      </c>
      <c r="T651" s="40">
        <v>1.1655427699527401</v>
      </c>
      <c r="U651" s="40">
        <v>1.3441723972758499</v>
      </c>
      <c r="V651" s="40">
        <v>1.5361554880071699</v>
      </c>
      <c r="W651" s="40">
        <v>1.7088706971040799</v>
      </c>
      <c r="X651" s="40">
        <v>1.89114257178288</v>
      </c>
      <c r="Y651" s="40">
        <v>2.0782034391039899</v>
      </c>
      <c r="Z651" s="40">
        <v>2.23380346142695</v>
      </c>
      <c r="AA651" s="40">
        <v>2.3051209701215001</v>
      </c>
      <c r="AB651" s="40">
        <v>2.2521573066645102</v>
      </c>
      <c r="AC651" s="40">
        <v>2.2355216926826902</v>
      </c>
      <c r="AD651" s="40">
        <v>2.1253286699620002</v>
      </c>
      <c r="AE651" s="40">
        <v>1.78538175715438</v>
      </c>
      <c r="AF651" s="40">
        <v>1.4579822638023501</v>
      </c>
      <c r="AG651" s="40">
        <v>-1.45743564308152E-2</v>
      </c>
      <c r="AH651" s="40">
        <v>-2.1210501782740001E-2</v>
      </c>
      <c r="AI651" s="40">
        <v>-1.7538056340534298E-2</v>
      </c>
      <c r="AJ651" s="40">
        <v>-5.9230773768384603E-3</v>
      </c>
      <c r="AK651" s="40">
        <v>-1.0116453587951E-2</v>
      </c>
      <c r="AL651" s="40">
        <v>1.1232889492070399E-2</v>
      </c>
      <c r="AM651" s="40">
        <v>-1.56527274499745E-2</v>
      </c>
      <c r="AN651" s="40">
        <v>-4.6719509463189297E-3</v>
      </c>
      <c r="AO651" s="40">
        <v>-8.3195731547555402E-3</v>
      </c>
      <c r="AP651" s="40">
        <v>4.8568673514258102E-4</v>
      </c>
      <c r="AQ651" s="40">
        <v>-1.04062773628318E-2</v>
      </c>
      <c r="AR651" s="40">
        <v>-7.8648926195334196E-4</v>
      </c>
      <c r="AS651" s="40">
        <v>-1.0317040099828201E-2</v>
      </c>
      <c r="AT651" s="40">
        <v>1.4142858574392599E-3</v>
      </c>
      <c r="AU651" s="40">
        <v>0.13057265058357401</v>
      </c>
      <c r="AV651" s="40">
        <v>0.15413249771781501</v>
      </c>
      <c r="AW651" s="40">
        <v>0.16476206586935899</v>
      </c>
      <c r="AX651" s="40">
        <v>0.13890176349268701</v>
      </c>
      <c r="AY651" s="40">
        <v>0.153058147062658</v>
      </c>
      <c r="AZ651" s="40">
        <v>4.7948391597644503E-3</v>
      </c>
      <c r="BA651" s="40">
        <v>-3.1773492362559497E-2</v>
      </c>
      <c r="BB651" s="40">
        <v>-3.0085912670955599E-2</v>
      </c>
      <c r="BC651" s="40">
        <v>-2.8661884316615101E-2</v>
      </c>
      <c r="BD651" s="40">
        <v>-4.9230374490748401E-2</v>
      </c>
      <c r="BE651" s="40">
        <v>-4.9409170291235902E-3</v>
      </c>
      <c r="BF651" s="40">
        <v>-1.2127656591569299E-2</v>
      </c>
      <c r="BG651" s="40">
        <v>-8.8408882616407003E-3</v>
      </c>
      <c r="BH651" s="40">
        <v>2.5856779412565898E-3</v>
      </c>
      <c r="BI651" s="40">
        <v>-3.1311706939496698E-3</v>
      </c>
      <c r="BJ651" s="40">
        <v>1.8486726125759499E-2</v>
      </c>
      <c r="BK651" s="40">
        <v>-7.3925586249473599E-3</v>
      </c>
      <c r="BL651" s="40">
        <v>3.4159492750592598E-3</v>
      </c>
      <c r="BM651" s="40">
        <v>-5.2065936534117202E-5</v>
      </c>
      <c r="BN651" s="40">
        <v>9.5723707953047701E-3</v>
      </c>
      <c r="BO651" s="40">
        <v>-3.69274119135134E-3</v>
      </c>
      <c r="BP651" s="40">
        <v>2.5957489757231699E-3</v>
      </c>
      <c r="BQ651" s="40">
        <v>-7.0421285964017899E-3</v>
      </c>
      <c r="BR651" s="40">
        <v>1.0257588959274999E-2</v>
      </c>
      <c r="BS651" s="40">
        <v>0.141616178651532</v>
      </c>
      <c r="BT651" s="40">
        <v>0.16660799517816499</v>
      </c>
      <c r="BU651" s="40">
        <v>0.178085282658485</v>
      </c>
      <c r="BV651" s="40">
        <v>0.151903934154315</v>
      </c>
      <c r="BW651" s="40">
        <v>0.164649963580217</v>
      </c>
      <c r="BX651" s="40">
        <v>1.48444547686207E-2</v>
      </c>
      <c r="BY651" s="40">
        <v>-1.72968823351403E-2</v>
      </c>
      <c r="BZ651" s="40">
        <v>-1.5765528183446301E-2</v>
      </c>
      <c r="CA651" s="40">
        <v>-1.94978006234134E-2</v>
      </c>
      <c r="CB651" s="40">
        <v>-3.9556989235025299E-2</v>
      </c>
      <c r="CC651" s="40">
        <v>1.7311737544302599E-3</v>
      </c>
      <c r="CD651" s="40">
        <v>-5.8369056809635901E-3</v>
      </c>
      <c r="CE651" s="40">
        <v>-2.8172561441214502E-3</v>
      </c>
      <c r="CF651" s="40">
        <v>8.4788159546028904E-3</v>
      </c>
      <c r="CG651" s="40">
        <v>1.70681495937769E-3</v>
      </c>
      <c r="CH651" s="40">
        <v>2.3510711281107401E-2</v>
      </c>
      <c r="CI651" s="40">
        <v>-1.6715908594383199E-3</v>
      </c>
      <c r="CJ651" s="40">
        <v>9.0176043304577395E-3</v>
      </c>
      <c r="CK651" s="40">
        <v>5.6739843777465701E-3</v>
      </c>
      <c r="CL651" s="40">
        <v>1.58657804948798E-2</v>
      </c>
      <c r="CM651" s="40">
        <v>9.5703350977201598E-4</v>
      </c>
      <c r="CN651" s="40">
        <v>4.9382768759269396E-3</v>
      </c>
      <c r="CO651" s="40">
        <v>-4.7739348653933998E-3</v>
      </c>
      <c r="CP651" s="40">
        <v>1.6382433748517201E-2</v>
      </c>
      <c r="CQ651" s="40">
        <v>0.149264892549831</v>
      </c>
      <c r="CR651" s="40">
        <v>0.175248486715469</v>
      </c>
      <c r="CS651" s="40">
        <v>0.18731290202051801</v>
      </c>
      <c r="CT651" s="40">
        <v>0.16090919794643499</v>
      </c>
      <c r="CU651" s="40">
        <v>0.172678420388476</v>
      </c>
      <c r="CV651" s="40">
        <v>2.1804787925471698E-2</v>
      </c>
      <c r="CW651" s="40">
        <v>-7.2704263298129799E-3</v>
      </c>
      <c r="CX651" s="40">
        <v>-5.8472735111555199E-3</v>
      </c>
      <c r="CY651" s="40">
        <v>-1.31507841737755E-2</v>
      </c>
      <c r="CZ651" s="40">
        <v>-3.2857232074654998E-2</v>
      </c>
      <c r="DA651" s="40">
        <v>8.4032645379841196E-3</v>
      </c>
      <c r="DB651" s="40">
        <v>4.53845229642143E-4</v>
      </c>
      <c r="DC651" s="40">
        <v>3.2063759733977999E-3</v>
      </c>
      <c r="DD651" s="40">
        <v>1.43719539679492E-2</v>
      </c>
      <c r="DE651" s="40">
        <v>6.5448006127050498E-3</v>
      </c>
      <c r="DF651" s="40">
        <v>2.8534696436455301E-2</v>
      </c>
      <c r="DG651" s="40">
        <v>4.0493769060707197E-3</v>
      </c>
      <c r="DH651" s="40">
        <v>1.46192593858562E-2</v>
      </c>
      <c r="DI651" s="40">
        <v>1.14000346920273E-2</v>
      </c>
      <c r="DJ651" s="40">
        <v>2.2159190194454802E-2</v>
      </c>
      <c r="DK651" s="40">
        <v>5.6068082108953702E-3</v>
      </c>
      <c r="DL651" s="40">
        <v>7.2808047761307101E-3</v>
      </c>
      <c r="DM651" s="40">
        <v>-2.5057411343850202E-3</v>
      </c>
      <c r="DN651" s="40">
        <v>2.2507278537759402E-2</v>
      </c>
      <c r="DO651" s="40">
        <v>0.15691360644812899</v>
      </c>
      <c r="DP651" s="40">
        <v>0.18388897825277301</v>
      </c>
      <c r="DQ651" s="40">
        <v>0.19654052138255099</v>
      </c>
      <c r="DR651" s="40">
        <v>0.16991446173855601</v>
      </c>
      <c r="DS651" s="40">
        <v>0.18070687719673501</v>
      </c>
      <c r="DT651" s="40">
        <v>2.8765121082322698E-2</v>
      </c>
      <c r="DU651" s="40">
        <v>2.7560296755143299E-3</v>
      </c>
      <c r="DV651" s="40">
        <v>4.0709811611353E-3</v>
      </c>
      <c r="DW651" s="40">
        <v>-6.8037677241375404E-3</v>
      </c>
      <c r="DX651" s="40">
        <v>-2.6157474914284801E-2</v>
      </c>
      <c r="DY651" s="40">
        <v>1.80367039396757E-2</v>
      </c>
      <c r="DZ651" s="40">
        <v>9.5366904208128607E-3</v>
      </c>
      <c r="EA651" s="40">
        <v>1.1903544052291401E-2</v>
      </c>
      <c r="EB651" s="40">
        <v>2.2880709286044201E-2</v>
      </c>
      <c r="EC651" s="40">
        <v>1.35300835067063E-2</v>
      </c>
      <c r="ED651" s="40">
        <v>3.5788533070144402E-2</v>
      </c>
      <c r="EE651" s="40">
        <v>1.23095457310978E-2</v>
      </c>
      <c r="EF651" s="40">
        <v>2.2707159607234399E-2</v>
      </c>
      <c r="EG651" s="40">
        <v>1.96675419102487E-2</v>
      </c>
      <c r="EH651" s="40">
        <v>3.1245874254617001E-2</v>
      </c>
      <c r="EI651" s="40">
        <v>1.23203443823759E-2</v>
      </c>
      <c r="EJ651" s="40">
        <v>1.0663043013807201E-2</v>
      </c>
      <c r="EK651" s="40">
        <v>7.6917036904141799E-4</v>
      </c>
      <c r="EL651" s="40">
        <v>3.1350581639595199E-2</v>
      </c>
      <c r="EM651" s="40">
        <v>0.16795713451608699</v>
      </c>
      <c r="EN651" s="40">
        <v>0.19636447571312299</v>
      </c>
      <c r="EO651" s="40">
        <v>0.209863738171677</v>
      </c>
      <c r="EP651" s="40">
        <v>0.18291663240018399</v>
      </c>
      <c r="EQ651" s="40">
        <v>0.192298693714295</v>
      </c>
      <c r="ER651" s="40">
        <v>3.8814736691178901E-2</v>
      </c>
      <c r="ES651" s="40">
        <v>1.7232639702933601E-2</v>
      </c>
      <c r="ET651" s="40">
        <v>1.83913656486446E-2</v>
      </c>
      <c r="EU651" s="40">
        <v>2.3603159690640898E-3</v>
      </c>
      <c r="EV651" s="40">
        <v>-1.6484089658561601E-2</v>
      </c>
      <c r="EW651" s="40">
        <v>78.267021607337199</v>
      </c>
      <c r="EX651" s="40">
        <v>77.223496036064006</v>
      </c>
      <c r="EY651" s="40">
        <v>75.658615731384998</v>
      </c>
      <c r="EZ651" s="40">
        <v>73.615342763873798</v>
      </c>
      <c r="FA651" s="40">
        <v>73.104247629410807</v>
      </c>
      <c r="FB651" s="40">
        <v>71.981326752681497</v>
      </c>
      <c r="FC651" s="40">
        <v>70.894528213897104</v>
      </c>
      <c r="FD651" s="40">
        <v>73.0705153116742</v>
      </c>
      <c r="FE651" s="40">
        <v>77.628439297372907</v>
      </c>
      <c r="FF651" s="40">
        <v>82.566881703715197</v>
      </c>
      <c r="FG651" s="40">
        <v>87.781050831649296</v>
      </c>
      <c r="FH651" s="40">
        <v>90.796090471008895</v>
      </c>
      <c r="FI651" s="40">
        <v>94.202665941240497</v>
      </c>
      <c r="FJ651" s="40">
        <v>96.670468677133499</v>
      </c>
      <c r="FK651" s="40">
        <v>99.310741489196303</v>
      </c>
      <c r="FL651" s="40">
        <v>100.30976993626599</v>
      </c>
      <c r="FM651" s="40">
        <v>100.862583553552</v>
      </c>
      <c r="FN651" s="40">
        <v>100.05874009016</v>
      </c>
      <c r="FO651" s="40">
        <v>97.809711643090296</v>
      </c>
      <c r="FP651" s="40">
        <v>94.290921809420198</v>
      </c>
      <c r="FQ651" s="40">
        <v>91.109183118296301</v>
      </c>
      <c r="FR651" s="40">
        <v>86.749533654593506</v>
      </c>
      <c r="FS651" s="40">
        <v>83.501690502098597</v>
      </c>
      <c r="FT651" s="40">
        <v>81.060255712731205</v>
      </c>
      <c r="FU651" s="40">
        <v>1.6228262317395999E-2</v>
      </c>
      <c r="FV651" s="40">
        <v>0</v>
      </c>
      <c r="FW651" s="40">
        <v>0</v>
      </c>
      <c r="FX651" s="41">
        <v>1</v>
      </c>
      <c r="FY651" s="22"/>
    </row>
    <row r="652" spans="1:182" x14ac:dyDescent="0.2">
      <c r="A652" t="s">
        <v>42</v>
      </c>
      <c r="B652" t="s">
        <v>58</v>
      </c>
      <c r="C652" t="s">
        <v>55</v>
      </c>
      <c r="D652" t="s">
        <v>37</v>
      </c>
      <c r="E652" t="s">
        <v>1</v>
      </c>
      <c r="F652" t="s">
        <v>78</v>
      </c>
      <c r="G652" s="35">
        <v>43627</v>
      </c>
      <c r="H652" s="40">
        <v>2100</v>
      </c>
      <c r="I652" s="40">
        <v>0.96731411397396605</v>
      </c>
      <c r="J652" s="40">
        <v>0.83567861982737202</v>
      </c>
      <c r="K652" s="40">
        <v>0.74796028551351201</v>
      </c>
      <c r="L652" s="40">
        <v>0.66412179344136602</v>
      </c>
      <c r="M652" s="40">
        <v>0.62880074694366805</v>
      </c>
      <c r="N652" s="40">
        <v>0.62154553066027196</v>
      </c>
      <c r="O652" s="40">
        <v>0.65805009534717995</v>
      </c>
      <c r="P652" s="40">
        <v>0.73530059099912903</v>
      </c>
      <c r="Q652" s="40">
        <v>0.85861673817200002</v>
      </c>
      <c r="R652" s="40">
        <v>0.99157926156000797</v>
      </c>
      <c r="S652" s="40">
        <v>1.16748452243787</v>
      </c>
      <c r="T652" s="40">
        <v>1.4104143449422299</v>
      </c>
      <c r="U652" s="40">
        <v>1.67161891017372</v>
      </c>
      <c r="V652" s="40">
        <v>1.87540672678434</v>
      </c>
      <c r="W652" s="40">
        <v>2.07055925238254</v>
      </c>
      <c r="X652" s="40">
        <v>2.3050526498310799</v>
      </c>
      <c r="Y652" s="40">
        <v>2.52531591410603</v>
      </c>
      <c r="Z652" s="40">
        <v>2.6633644357895001</v>
      </c>
      <c r="AA652" s="40">
        <v>2.6566683761133301</v>
      </c>
      <c r="AB652" s="40">
        <v>2.5347937873248401</v>
      </c>
      <c r="AC652" s="40">
        <v>2.4207122969464199</v>
      </c>
      <c r="AD652" s="40">
        <v>2.1730102141274599</v>
      </c>
      <c r="AE652" s="40">
        <v>1.74897655729449</v>
      </c>
      <c r="AF652" s="40">
        <v>1.4076190416924801</v>
      </c>
      <c r="AG652" s="40">
        <v>-3.0697552063147698E-2</v>
      </c>
      <c r="AH652" s="40">
        <v>-4.4834493395439099E-3</v>
      </c>
      <c r="AI652" s="40">
        <v>8.9663758701104407E-3</v>
      </c>
      <c r="AJ652" s="40">
        <v>-1.48926343050465E-2</v>
      </c>
      <c r="AK652" s="40">
        <v>-2.26384855323357E-2</v>
      </c>
      <c r="AL652" s="40">
        <v>-8.6389180423021694E-3</v>
      </c>
      <c r="AM652" s="40">
        <v>-3.7858199700970901E-2</v>
      </c>
      <c r="AN652" s="40">
        <v>-5.19716119442366E-2</v>
      </c>
      <c r="AO652" s="40">
        <v>-2.2141188872224701E-2</v>
      </c>
      <c r="AP652" s="40">
        <v>-5.9626184314064502E-2</v>
      </c>
      <c r="AQ652" s="40">
        <v>-3.5876113108535897E-2</v>
      </c>
      <c r="AR652" s="40">
        <v>-2.02660487337048E-2</v>
      </c>
      <c r="AS652" s="40">
        <v>-5.5653688577153903E-3</v>
      </c>
      <c r="AT652" s="40">
        <v>-3.8578248854260498E-2</v>
      </c>
      <c r="AU652" s="40">
        <v>0.45122660030080902</v>
      </c>
      <c r="AV652" s="40">
        <v>0.58101437560539204</v>
      </c>
      <c r="AW652" s="40">
        <v>0.57129437846476605</v>
      </c>
      <c r="AX652" s="40">
        <v>0.51860433415497798</v>
      </c>
      <c r="AY652" s="40">
        <v>0.32469483214728401</v>
      </c>
      <c r="AZ652" s="40">
        <v>-0.44946146783132901</v>
      </c>
      <c r="BA652" s="40">
        <v>-0.43717691741402398</v>
      </c>
      <c r="BB652" s="40">
        <v>-0.36708347334119101</v>
      </c>
      <c r="BC652" s="40">
        <v>-0.28707971044411101</v>
      </c>
      <c r="BD652" s="40">
        <v>-0.174536696897235</v>
      </c>
      <c r="BE652" s="40">
        <v>-1.8420995760811899E-2</v>
      </c>
      <c r="BF652" s="40">
        <v>5.5007238442899599E-3</v>
      </c>
      <c r="BG652" s="40">
        <v>1.5615352212394301E-2</v>
      </c>
      <c r="BH652" s="40">
        <v>-8.6379979966026196E-3</v>
      </c>
      <c r="BI652" s="40">
        <v>-1.49560733558615E-2</v>
      </c>
      <c r="BJ652" s="40">
        <v>-5.6777537523946004E-3</v>
      </c>
      <c r="BK652" s="40">
        <v>-3.0457212449633401E-2</v>
      </c>
      <c r="BL652" s="40">
        <v>-4.2688846665980301E-2</v>
      </c>
      <c r="BM652" s="40">
        <v>-1.30599768470686E-2</v>
      </c>
      <c r="BN652" s="40">
        <v>-5.07128429986278E-2</v>
      </c>
      <c r="BO652" s="40">
        <v>-2.9032358691740801E-2</v>
      </c>
      <c r="BP652" s="40">
        <v>-1.2931684076065E-2</v>
      </c>
      <c r="BQ652" s="40">
        <v>1.9957368243286701E-3</v>
      </c>
      <c r="BR652" s="40">
        <v>-2.0305118958194101E-2</v>
      </c>
      <c r="BS652" s="40">
        <v>0.473481499332081</v>
      </c>
      <c r="BT652" s="40">
        <v>0.61555677974960998</v>
      </c>
      <c r="BU652" s="40">
        <v>0.61376877315908196</v>
      </c>
      <c r="BV652" s="40">
        <v>0.569148993921468</v>
      </c>
      <c r="BW652" s="40">
        <v>0.38213146853547603</v>
      </c>
      <c r="BX652" s="40">
        <v>-0.39621644252247401</v>
      </c>
      <c r="BY652" s="40">
        <v>-0.393997777131814</v>
      </c>
      <c r="BZ652" s="40">
        <v>-0.334043116584401</v>
      </c>
      <c r="CA652" s="40">
        <v>-0.26120308239173901</v>
      </c>
      <c r="CB652" s="40">
        <v>-0.16129173076389899</v>
      </c>
      <c r="CC652" s="40">
        <v>-9.9182902635196798E-3</v>
      </c>
      <c r="CD652" s="40">
        <v>1.2415731776925801E-2</v>
      </c>
      <c r="CE652" s="40">
        <v>2.0220412972482799E-2</v>
      </c>
      <c r="CF652" s="40">
        <v>-4.3060559426854996E-3</v>
      </c>
      <c r="CG652" s="40">
        <v>-9.6352580851374898E-3</v>
      </c>
      <c r="CH652" s="40">
        <v>-3.62686038571065E-3</v>
      </c>
      <c r="CI652" s="40">
        <v>-2.53313112247627E-2</v>
      </c>
      <c r="CJ652" s="40">
        <v>-3.6259631712069598E-2</v>
      </c>
      <c r="CK652" s="40">
        <v>-6.7703570622694702E-3</v>
      </c>
      <c r="CL652" s="40">
        <v>-4.4539489956000801E-2</v>
      </c>
      <c r="CM652" s="40">
        <v>-2.4292395230592501E-2</v>
      </c>
      <c r="CN652" s="40">
        <v>-7.8519254566388596E-3</v>
      </c>
      <c r="CO652" s="40">
        <v>7.2325355865427597E-3</v>
      </c>
      <c r="CP652" s="40">
        <v>-7.64920485706648E-3</v>
      </c>
      <c r="CQ652" s="40">
        <v>0.48889517460670801</v>
      </c>
      <c r="CR652" s="40">
        <v>0.63948074363440499</v>
      </c>
      <c r="CS652" s="40">
        <v>0.64318640953589001</v>
      </c>
      <c r="CT652" s="40">
        <v>0.60415607130305704</v>
      </c>
      <c r="CU652" s="40">
        <v>0.42191190793043398</v>
      </c>
      <c r="CV652" s="40">
        <v>-0.35933910019228699</v>
      </c>
      <c r="CW652" s="40">
        <v>-0.36409203610767499</v>
      </c>
      <c r="CX652" s="40">
        <v>-0.31115946614449602</v>
      </c>
      <c r="CY652" s="40">
        <v>-0.24328100862986199</v>
      </c>
      <c r="CZ652" s="40">
        <v>-0.15211830756769401</v>
      </c>
      <c r="DA652" s="40">
        <v>-1.4155847662274601E-3</v>
      </c>
      <c r="DB652" s="40">
        <v>1.9330739709561499E-2</v>
      </c>
      <c r="DC652" s="40">
        <v>2.4825473732571199E-2</v>
      </c>
      <c r="DD652" s="40">
        <v>2.5886111231624699E-5</v>
      </c>
      <c r="DE652" s="40">
        <v>-4.3144428144134403E-3</v>
      </c>
      <c r="DF652" s="40">
        <v>-1.5759670190267001E-3</v>
      </c>
      <c r="DG652" s="40">
        <v>-2.02054099998921E-2</v>
      </c>
      <c r="DH652" s="40">
        <v>-2.9830416758158999E-2</v>
      </c>
      <c r="DI652" s="40">
        <v>-4.8073727747035698E-4</v>
      </c>
      <c r="DJ652" s="40">
        <v>-3.8366136913373899E-2</v>
      </c>
      <c r="DK652" s="40">
        <v>-1.9552431769444201E-2</v>
      </c>
      <c r="DL652" s="40">
        <v>-2.7721668372127301E-3</v>
      </c>
      <c r="DM652" s="40">
        <v>1.24693343487568E-2</v>
      </c>
      <c r="DN652" s="40">
        <v>5.0067092440611296E-3</v>
      </c>
      <c r="DO652" s="40">
        <v>0.50430884988133495</v>
      </c>
      <c r="DP652" s="40">
        <v>0.6634047075192</v>
      </c>
      <c r="DQ652" s="40">
        <v>0.67260404591269796</v>
      </c>
      <c r="DR652" s="40">
        <v>0.63916314868464597</v>
      </c>
      <c r="DS652" s="40">
        <v>0.46169234732539099</v>
      </c>
      <c r="DT652" s="40">
        <v>-0.32246175786209902</v>
      </c>
      <c r="DU652" s="40">
        <v>-0.33418629508353698</v>
      </c>
      <c r="DV652" s="40">
        <v>-0.28827581570459099</v>
      </c>
      <c r="DW652" s="40">
        <v>-0.225358934867986</v>
      </c>
      <c r="DX652" s="40">
        <v>-0.14294488437149</v>
      </c>
      <c r="DY652" s="40">
        <v>1.0860971536108301E-2</v>
      </c>
      <c r="DZ652" s="40">
        <v>2.9314912893395401E-2</v>
      </c>
      <c r="EA652" s="40">
        <v>3.1474450074855102E-2</v>
      </c>
      <c r="EB652" s="40">
        <v>6.2805224196755497E-3</v>
      </c>
      <c r="EC652" s="40">
        <v>3.3679693620607401E-3</v>
      </c>
      <c r="ED652" s="40">
        <v>1.3851972708808699E-3</v>
      </c>
      <c r="EE652" s="40">
        <v>-1.28044227485546E-2</v>
      </c>
      <c r="EF652" s="40">
        <v>-2.0547651479902701E-2</v>
      </c>
      <c r="EG652" s="40">
        <v>8.6004747476857903E-3</v>
      </c>
      <c r="EH652" s="40">
        <v>-2.94527955979372E-2</v>
      </c>
      <c r="EI652" s="40">
        <v>-1.2708677352649101E-2</v>
      </c>
      <c r="EJ652" s="40">
        <v>4.5621978204271304E-3</v>
      </c>
      <c r="EK652" s="40">
        <v>2.00304400308009E-2</v>
      </c>
      <c r="EL652" s="40">
        <v>2.32798391401275E-2</v>
      </c>
      <c r="EM652" s="40">
        <v>0.52656374891260704</v>
      </c>
      <c r="EN652" s="40">
        <v>0.69794711166341805</v>
      </c>
      <c r="EO652" s="40">
        <v>0.71507844060701498</v>
      </c>
      <c r="EP652" s="40">
        <v>0.689707808451136</v>
      </c>
      <c r="EQ652" s="40">
        <v>0.51912898371358396</v>
      </c>
      <c r="ER652" s="40">
        <v>-0.26921673255324502</v>
      </c>
      <c r="ES652" s="40">
        <v>-0.291007154801326</v>
      </c>
      <c r="ET652" s="40">
        <v>-0.25523545894780097</v>
      </c>
      <c r="EU652" s="40">
        <v>-0.19948230681561299</v>
      </c>
      <c r="EV652" s="40">
        <v>-0.12969991823815399</v>
      </c>
      <c r="EW652" s="40">
        <v>80.116551126516498</v>
      </c>
      <c r="EX652" s="40">
        <v>78.7096434761079</v>
      </c>
      <c r="EY652" s="40">
        <v>76.767764298093596</v>
      </c>
      <c r="EZ652" s="40">
        <v>74.264298093587499</v>
      </c>
      <c r="FA652" s="40">
        <v>73.880601634067801</v>
      </c>
      <c r="FB652" s="40">
        <v>72.352871998019296</v>
      </c>
      <c r="FC652" s="40">
        <v>70.913344887348401</v>
      </c>
      <c r="FD652" s="40">
        <v>72.8476726912602</v>
      </c>
      <c r="FE652" s="40">
        <v>77.310658578856106</v>
      </c>
      <c r="FF652" s="40">
        <v>83.434946769002195</v>
      </c>
      <c r="FG652" s="40">
        <v>89.462428819014605</v>
      </c>
      <c r="FH652" s="40">
        <v>92.789489972765494</v>
      </c>
      <c r="FI652" s="40">
        <v>95.987187422629404</v>
      </c>
      <c r="FJ652" s="40">
        <v>98.823842535281003</v>
      </c>
      <c r="FK652" s="40">
        <v>101.33417925229</v>
      </c>
      <c r="FL652" s="40">
        <v>101.88183956424901</v>
      </c>
      <c r="FM652" s="40">
        <v>102.890690765041</v>
      </c>
      <c r="FN652" s="40">
        <v>102.903131963357</v>
      </c>
      <c r="FO652" s="40">
        <v>100.90071799950501</v>
      </c>
      <c r="FP652" s="40">
        <v>96.698006932409001</v>
      </c>
      <c r="FQ652" s="40">
        <v>94.198254518445196</v>
      </c>
      <c r="FR652" s="40">
        <v>90.414459024511004</v>
      </c>
      <c r="FS652" s="40">
        <v>87.527853429066596</v>
      </c>
      <c r="FT652" s="40">
        <v>84.343401832136706</v>
      </c>
      <c r="FU652" s="40">
        <v>5.4745481300737697E-2</v>
      </c>
      <c r="FV652" s="40">
        <v>0</v>
      </c>
      <c r="FW652" s="40">
        <v>0</v>
      </c>
      <c r="FX652" s="41">
        <v>1</v>
      </c>
      <c r="FY652" s="22"/>
    </row>
    <row r="653" spans="1:182" x14ac:dyDescent="0.2">
      <c r="A653" t="s">
        <v>42</v>
      </c>
      <c r="B653" t="s">
        <v>58</v>
      </c>
      <c r="C653" t="s">
        <v>55</v>
      </c>
      <c r="D653" t="s">
        <v>37</v>
      </c>
      <c r="E653" t="s">
        <v>77</v>
      </c>
      <c r="F653" t="s">
        <v>1</v>
      </c>
      <c r="G653" s="35">
        <v>43627</v>
      </c>
      <c r="H653" s="40">
        <v>7782</v>
      </c>
      <c r="I653" s="40">
        <v>1.05987252601992</v>
      </c>
      <c r="J653" s="40">
        <v>0.88945798069023896</v>
      </c>
      <c r="K653" s="40">
        <v>0.78679232685548395</v>
      </c>
      <c r="L653" s="40">
        <v>0.745929182002807</v>
      </c>
      <c r="M653" s="40">
        <v>0.70579040508125501</v>
      </c>
      <c r="N653" s="40">
        <v>0.74878496092402302</v>
      </c>
      <c r="O653" s="40">
        <v>0.80964193833956699</v>
      </c>
      <c r="P653" s="40">
        <v>0.85535350504515195</v>
      </c>
      <c r="Q653" s="40">
        <v>0.88651715491456495</v>
      </c>
      <c r="R653" s="40">
        <v>0.98476981840336897</v>
      </c>
      <c r="S653" s="40">
        <v>1.0905846592586199</v>
      </c>
      <c r="T653" s="40">
        <v>1.2400718154296499</v>
      </c>
      <c r="U653" s="40">
        <v>1.4254019940845799</v>
      </c>
      <c r="V653" s="40">
        <v>1.61316336138953</v>
      </c>
      <c r="W653" s="40">
        <v>1.78727550072369</v>
      </c>
      <c r="X653" s="40">
        <v>1.98760846385497</v>
      </c>
      <c r="Y653" s="40">
        <v>2.1882955740395502</v>
      </c>
      <c r="Z653" s="40">
        <v>2.3557627812595001</v>
      </c>
      <c r="AA653" s="40">
        <v>2.4241835970488301</v>
      </c>
      <c r="AB653" s="40">
        <v>2.3573688753558302</v>
      </c>
      <c r="AC653" s="40">
        <v>2.3166235938289299</v>
      </c>
      <c r="AD653" s="40">
        <v>2.1840913779476399</v>
      </c>
      <c r="AE653" s="40">
        <v>1.8248997837735299</v>
      </c>
      <c r="AF653" s="40">
        <v>1.4907307097198701</v>
      </c>
      <c r="AG653" s="40">
        <v>-3.56380070119953E-2</v>
      </c>
      <c r="AH653" s="40">
        <v>-2.6366532167448501E-2</v>
      </c>
      <c r="AI653" s="40">
        <v>-1.3148445562897701E-2</v>
      </c>
      <c r="AJ653" s="40">
        <v>-4.19678087678287E-3</v>
      </c>
      <c r="AK653" s="40">
        <v>-8.1919006039660701E-3</v>
      </c>
      <c r="AL653" s="40">
        <v>1.6761050846288299E-2</v>
      </c>
      <c r="AM653" s="40">
        <v>-8.0791711861156103E-3</v>
      </c>
      <c r="AN653" s="40">
        <v>2.2962361508167702E-3</v>
      </c>
      <c r="AO653" s="40">
        <v>-9.6160989681348501E-4</v>
      </c>
      <c r="AP653" s="40">
        <v>-3.5754859030935099E-3</v>
      </c>
      <c r="AQ653" s="40">
        <v>-1.36127348614346E-2</v>
      </c>
      <c r="AR653" s="40">
        <v>-1.02284245817517E-3</v>
      </c>
      <c r="AS653" s="40">
        <v>-1.15590472807846E-2</v>
      </c>
      <c r="AT653" s="40">
        <v>-1.5087387847852201E-2</v>
      </c>
      <c r="AU653" s="40">
        <v>0.21183904565978401</v>
      </c>
      <c r="AV653" s="40">
        <v>0.26531939358797002</v>
      </c>
      <c r="AW653" s="40">
        <v>0.27748279433850298</v>
      </c>
      <c r="AX653" s="40">
        <v>0.23859613859604001</v>
      </c>
      <c r="AY653" s="40">
        <v>0.203331284125362</v>
      </c>
      <c r="AZ653" s="40">
        <v>-0.108810175997837</v>
      </c>
      <c r="BA653" s="40">
        <v>-0.13500646884690301</v>
      </c>
      <c r="BB653" s="40">
        <v>-0.12550566960137699</v>
      </c>
      <c r="BC653" s="40">
        <v>-9.5668550405509797E-2</v>
      </c>
      <c r="BD653" s="40">
        <v>-8.7346668530223395E-2</v>
      </c>
      <c r="BE653" s="40">
        <v>-2.5619902797169001E-2</v>
      </c>
      <c r="BF653" s="40">
        <v>-1.8000440285846402E-2</v>
      </c>
      <c r="BG653" s="40">
        <v>-6.8977203576412304E-3</v>
      </c>
      <c r="BH653" s="40">
        <v>3.1170835933457702E-3</v>
      </c>
      <c r="BI653" s="40">
        <v>-2.1294572281966499E-3</v>
      </c>
      <c r="BJ653" s="40">
        <v>2.3183632336577002E-2</v>
      </c>
      <c r="BK653" s="40">
        <v>-1.6653612486643599E-3</v>
      </c>
      <c r="BL653" s="40">
        <v>8.3815835315597994E-3</v>
      </c>
      <c r="BM653" s="40">
        <v>5.33135366313042E-3</v>
      </c>
      <c r="BN653" s="40">
        <v>4.52817239447381E-3</v>
      </c>
      <c r="BO653" s="40">
        <v>-7.5906640341709998E-3</v>
      </c>
      <c r="BP653" s="40">
        <v>2.6470844186465398E-3</v>
      </c>
      <c r="BQ653" s="40">
        <v>-7.90738942626165E-3</v>
      </c>
      <c r="BR653" s="40">
        <v>-4.6254188782075302E-3</v>
      </c>
      <c r="BS653" s="40">
        <v>0.22323175464452499</v>
      </c>
      <c r="BT653" s="40">
        <v>0.27869647282148502</v>
      </c>
      <c r="BU653" s="40">
        <v>0.29413621076408197</v>
      </c>
      <c r="BV653" s="40">
        <v>0.257807561714611</v>
      </c>
      <c r="BW653" s="40">
        <v>0.22285549941037799</v>
      </c>
      <c r="BX653" s="40">
        <v>-9.0875302040558298E-2</v>
      </c>
      <c r="BY653" s="40">
        <v>-0.12052133374302</v>
      </c>
      <c r="BZ653" s="40">
        <v>-0.107869428551099</v>
      </c>
      <c r="CA653" s="40">
        <v>-8.3521452850953096E-2</v>
      </c>
      <c r="CB653" s="40">
        <v>-8.0278141919908994E-2</v>
      </c>
      <c r="CC653" s="40">
        <v>-1.8681394335830898E-2</v>
      </c>
      <c r="CD653" s="40">
        <v>-1.22061105340238E-2</v>
      </c>
      <c r="CE653" s="40">
        <v>-2.5684871218774798E-3</v>
      </c>
      <c r="CF653" s="40">
        <v>8.1826438453507198E-3</v>
      </c>
      <c r="CG653" s="40">
        <v>2.0693725860216798E-3</v>
      </c>
      <c r="CH653" s="40">
        <v>2.7631892711833399E-2</v>
      </c>
      <c r="CI653" s="40">
        <v>2.7768239758173799E-3</v>
      </c>
      <c r="CJ653" s="40">
        <v>1.25962765898511E-2</v>
      </c>
      <c r="CK653" s="40">
        <v>9.6898410546812693E-3</v>
      </c>
      <c r="CL653" s="40">
        <v>1.0140741445437499E-2</v>
      </c>
      <c r="CM653" s="40">
        <v>-3.4197961240620802E-3</v>
      </c>
      <c r="CN653" s="40">
        <v>5.18886459394499E-3</v>
      </c>
      <c r="CO653" s="40">
        <v>-5.3782623201549303E-3</v>
      </c>
      <c r="CP653" s="40">
        <v>2.6205089601858099E-3</v>
      </c>
      <c r="CQ653" s="40">
        <v>0.23112231018208901</v>
      </c>
      <c r="CR653" s="40">
        <v>0.287961397148422</v>
      </c>
      <c r="CS653" s="40">
        <v>0.30567031624963398</v>
      </c>
      <c r="CT653" s="40">
        <v>0.27111333484335098</v>
      </c>
      <c r="CU653" s="40">
        <v>0.23637791144074799</v>
      </c>
      <c r="CV653" s="40">
        <v>-7.8453662972215996E-2</v>
      </c>
      <c r="CW653" s="40">
        <v>-0.11048897329570299</v>
      </c>
      <c r="CX653" s="40">
        <v>-9.5654621724428707E-2</v>
      </c>
      <c r="CY653" s="40">
        <v>-7.5108410088006394E-2</v>
      </c>
      <c r="CZ653" s="40">
        <v>-7.5382501922245895E-2</v>
      </c>
      <c r="DA653" s="40">
        <v>-1.1742885874492799E-2</v>
      </c>
      <c r="DB653" s="40">
        <v>-6.4117807822011499E-3</v>
      </c>
      <c r="DC653" s="40">
        <v>1.7607461138862701E-3</v>
      </c>
      <c r="DD653" s="40">
        <v>1.3248204097355699E-2</v>
      </c>
      <c r="DE653" s="40">
        <v>6.26820240024001E-3</v>
      </c>
      <c r="DF653" s="40">
        <v>3.2080153087089898E-2</v>
      </c>
      <c r="DG653" s="40">
        <v>7.21900920029911E-3</v>
      </c>
      <c r="DH653" s="40">
        <v>1.6810969648142399E-2</v>
      </c>
      <c r="DI653" s="40">
        <v>1.40483284462321E-2</v>
      </c>
      <c r="DJ653" s="40">
        <v>1.5753310496401201E-2</v>
      </c>
      <c r="DK653" s="40">
        <v>7.5107178604684E-4</v>
      </c>
      <c r="DL653" s="40">
        <v>7.7306447692434502E-3</v>
      </c>
      <c r="DM653" s="40">
        <v>-2.8491352140482102E-3</v>
      </c>
      <c r="DN653" s="40">
        <v>9.8664367985791396E-3</v>
      </c>
      <c r="DO653" s="40">
        <v>0.23901286571965299</v>
      </c>
      <c r="DP653" s="40">
        <v>0.29722632147535899</v>
      </c>
      <c r="DQ653" s="40">
        <v>0.31720442173518598</v>
      </c>
      <c r="DR653" s="40">
        <v>0.28441910797209202</v>
      </c>
      <c r="DS653" s="40">
        <v>0.24990032347111901</v>
      </c>
      <c r="DT653" s="40">
        <v>-6.6032023903873693E-2</v>
      </c>
      <c r="DU653" s="40">
        <v>-0.100456612848386</v>
      </c>
      <c r="DV653" s="40">
        <v>-8.3439814897758396E-2</v>
      </c>
      <c r="DW653" s="40">
        <v>-6.6695367325059707E-2</v>
      </c>
      <c r="DX653" s="40">
        <v>-7.0486861924582894E-2</v>
      </c>
      <c r="DY653" s="40">
        <v>-1.7247816596665101E-3</v>
      </c>
      <c r="DZ653" s="40">
        <v>1.95431109940095E-3</v>
      </c>
      <c r="EA653" s="40">
        <v>8.0114713191426993E-3</v>
      </c>
      <c r="EB653" s="40">
        <v>2.0562068567484298E-2</v>
      </c>
      <c r="EC653" s="40">
        <v>1.23306457760094E-2</v>
      </c>
      <c r="ED653" s="40">
        <v>3.8502734577378503E-2</v>
      </c>
      <c r="EE653" s="40">
        <v>1.3632819137750401E-2</v>
      </c>
      <c r="EF653" s="40">
        <v>2.28963170288854E-2</v>
      </c>
      <c r="EG653" s="40">
        <v>2.0341292006176001E-2</v>
      </c>
      <c r="EH653" s="40">
        <v>2.3856968793968598E-2</v>
      </c>
      <c r="EI653" s="40">
        <v>6.7731426133104903E-3</v>
      </c>
      <c r="EJ653" s="40">
        <v>1.14005716460652E-2</v>
      </c>
      <c r="EK653" s="40">
        <v>8.0252264047475804E-4</v>
      </c>
      <c r="EL653" s="40">
        <v>2.0328405768223801E-2</v>
      </c>
      <c r="EM653" s="40">
        <v>0.25040557470439401</v>
      </c>
      <c r="EN653" s="40">
        <v>0.31060340070887399</v>
      </c>
      <c r="EO653" s="40">
        <v>0.33385783816076497</v>
      </c>
      <c r="EP653" s="40">
        <v>0.30363053109066301</v>
      </c>
      <c r="EQ653" s="40">
        <v>0.26942453875613498</v>
      </c>
      <c r="ER653" s="40">
        <v>-4.8097149946594801E-2</v>
      </c>
      <c r="ES653" s="40">
        <v>-8.5971477744502395E-2</v>
      </c>
      <c r="ET653" s="40">
        <v>-6.5803573847479896E-2</v>
      </c>
      <c r="EU653" s="40">
        <v>-5.4548269770502998E-2</v>
      </c>
      <c r="EV653" s="40">
        <v>-6.3418335314268506E-2</v>
      </c>
      <c r="EW653" s="40">
        <v>78.528293736501098</v>
      </c>
      <c r="EX653" s="40">
        <v>77.429707441586501</v>
      </c>
      <c r="EY653" s="40">
        <v>75.776398978990798</v>
      </c>
      <c r="EZ653" s="40">
        <v>73.6691930100137</v>
      </c>
      <c r="FA653" s="40">
        <v>73.164362850971898</v>
      </c>
      <c r="FB653" s="40">
        <v>71.979520911054394</v>
      </c>
      <c r="FC653" s="40">
        <v>70.852307088160202</v>
      </c>
      <c r="FD653" s="40">
        <v>73.000039269585699</v>
      </c>
      <c r="FE653" s="40">
        <v>77.593540153151395</v>
      </c>
      <c r="FF653" s="40">
        <v>82.726605144315698</v>
      </c>
      <c r="FG653" s="40">
        <v>88.0855880620459</v>
      </c>
      <c r="FH653" s="40">
        <v>91.136618888670696</v>
      </c>
      <c r="FI653" s="40">
        <v>94.490693108187699</v>
      </c>
      <c r="FJ653" s="40">
        <v>96.996190850186494</v>
      </c>
      <c r="FK653" s="40">
        <v>99.5849401138818</v>
      </c>
      <c r="FL653" s="40">
        <v>100.49941095621401</v>
      </c>
      <c r="FM653" s="40">
        <v>101.091714117416</v>
      </c>
      <c r="FN653" s="40">
        <v>100.343392892205</v>
      </c>
      <c r="FO653" s="40">
        <v>98.140172786177104</v>
      </c>
      <c r="FP653" s="40">
        <v>94.5139996073041</v>
      </c>
      <c r="FQ653" s="40">
        <v>91.471038680541895</v>
      </c>
      <c r="FR653" s="40">
        <v>87.237443549970493</v>
      </c>
      <c r="FS653" s="40">
        <v>84.054447280581201</v>
      </c>
      <c r="FT653" s="40">
        <v>81.520184567052794</v>
      </c>
      <c r="FU653" s="40">
        <v>2.1173804816652899E-2</v>
      </c>
      <c r="FV653" s="40">
        <v>0</v>
      </c>
      <c r="FW653" s="40">
        <v>0</v>
      </c>
      <c r="FX653" s="41">
        <v>1</v>
      </c>
      <c r="FY653" s="22"/>
    </row>
    <row r="654" spans="1:182" x14ac:dyDescent="0.2">
      <c r="A654" t="s">
        <v>42</v>
      </c>
      <c r="B654" t="s">
        <v>58</v>
      </c>
      <c r="C654" t="s">
        <v>55</v>
      </c>
      <c r="D654" t="s">
        <v>37</v>
      </c>
      <c r="E654" t="s">
        <v>77</v>
      </c>
      <c r="F654" t="s">
        <v>77</v>
      </c>
      <c r="G654" s="35">
        <v>43627</v>
      </c>
      <c r="H654" s="40">
        <v>6024</v>
      </c>
      <c r="I654" s="40">
        <v>1.07124481386373</v>
      </c>
      <c r="J654" s="40">
        <v>0.89125765306474702</v>
      </c>
      <c r="K654" s="40">
        <v>0.78057778637253405</v>
      </c>
      <c r="L654" s="40">
        <v>0.74472177208443102</v>
      </c>
      <c r="M654" s="40">
        <v>0.70586904323174005</v>
      </c>
      <c r="N654" s="40">
        <v>0.75284031497350901</v>
      </c>
      <c r="O654" s="40">
        <v>0.81843101195308399</v>
      </c>
      <c r="P654" s="40">
        <v>0.85350015260949796</v>
      </c>
      <c r="Q654" s="40">
        <v>0.86162259008207098</v>
      </c>
      <c r="R654" s="40">
        <v>0.95608292530904404</v>
      </c>
      <c r="S654" s="40">
        <v>1.0569713818048301</v>
      </c>
      <c r="T654" s="40">
        <v>1.1942242961635301</v>
      </c>
      <c r="U654" s="40">
        <v>1.3674455512393999</v>
      </c>
      <c r="V654" s="40">
        <v>1.55300329076416</v>
      </c>
      <c r="W654" s="40">
        <v>1.7252690273893001</v>
      </c>
      <c r="X654" s="40">
        <v>1.90937984981727</v>
      </c>
      <c r="Y654" s="40">
        <v>2.0910921446386399</v>
      </c>
      <c r="Z654" s="40">
        <v>2.25527077592466</v>
      </c>
      <c r="AA654" s="40">
        <v>2.33564506678626</v>
      </c>
      <c r="AB654" s="40">
        <v>2.2808688979703202</v>
      </c>
      <c r="AC654" s="40">
        <v>2.2601215802719499</v>
      </c>
      <c r="AD654" s="40">
        <v>2.15606954254112</v>
      </c>
      <c r="AE654" s="40">
        <v>1.81253574878777</v>
      </c>
      <c r="AF654" s="40">
        <v>1.48324516031821</v>
      </c>
      <c r="AG654" s="40">
        <v>-3.8202140125056502E-2</v>
      </c>
      <c r="AH654" s="40">
        <v>-3.8835257010403197E-2</v>
      </c>
      <c r="AI654" s="40">
        <v>-2.9382404875510599E-2</v>
      </c>
      <c r="AJ654" s="40">
        <v>-1.07757935422699E-2</v>
      </c>
      <c r="AK654" s="40">
        <v>-1.6711145456063801E-2</v>
      </c>
      <c r="AL654" s="40">
        <v>1.19695293130991E-2</v>
      </c>
      <c r="AM654" s="40">
        <v>-1.4420288894503201E-2</v>
      </c>
      <c r="AN654" s="40">
        <v>1.1648840344741099E-3</v>
      </c>
      <c r="AO654" s="40">
        <v>-6.2266926269370498E-3</v>
      </c>
      <c r="AP654" s="40">
        <v>1.9561065545539301E-3</v>
      </c>
      <c r="AQ654" s="40">
        <v>-1.28243262980957E-2</v>
      </c>
      <c r="AR654" s="40">
        <v>2.6974327940227599E-3</v>
      </c>
      <c r="AS654" s="40">
        <v>-1.4935461465220101E-2</v>
      </c>
      <c r="AT654" s="40">
        <v>-5.0114230980016702E-3</v>
      </c>
      <c r="AU654" s="40">
        <v>0.14528905883054199</v>
      </c>
      <c r="AV654" s="40">
        <v>0.16954593928882999</v>
      </c>
      <c r="AW654" s="40">
        <v>0.179460821369928</v>
      </c>
      <c r="AX654" s="40">
        <v>0.148903421102584</v>
      </c>
      <c r="AY654" s="40">
        <v>0.161723489299641</v>
      </c>
      <c r="AZ654" s="40">
        <v>-7.4617579351454197E-3</v>
      </c>
      <c r="BA654" s="40">
        <v>-5.2400481628096102E-2</v>
      </c>
      <c r="BB654" s="40">
        <v>-5.5406816540909502E-2</v>
      </c>
      <c r="BC654" s="40">
        <v>-5.1149655149843098E-2</v>
      </c>
      <c r="BD654" s="40">
        <v>-7.4743897471634305E-2</v>
      </c>
      <c r="BE654" s="40">
        <v>-2.6761953973492299E-2</v>
      </c>
      <c r="BF654" s="40">
        <v>-2.7933123648705E-2</v>
      </c>
      <c r="BG654" s="40">
        <v>-2.01667377056476E-2</v>
      </c>
      <c r="BH654" s="40">
        <v>-1.35789985003607E-3</v>
      </c>
      <c r="BI654" s="40">
        <v>-9.3323495268886197E-3</v>
      </c>
      <c r="BJ654" s="40">
        <v>1.9852453831483801E-2</v>
      </c>
      <c r="BK654" s="40">
        <v>-6.54404452289244E-3</v>
      </c>
      <c r="BL654" s="40">
        <v>8.5190341026828691E-3</v>
      </c>
      <c r="BM654" s="40">
        <v>2.2497931904330798E-3</v>
      </c>
      <c r="BN654" s="40">
        <v>1.23146583040113E-2</v>
      </c>
      <c r="BO654" s="40">
        <v>-4.9011200271396596E-3</v>
      </c>
      <c r="BP654" s="40">
        <v>6.3932280998906096E-3</v>
      </c>
      <c r="BQ654" s="40">
        <v>-1.1318697269560699E-2</v>
      </c>
      <c r="BR654" s="40">
        <v>5.8203634788260104E-3</v>
      </c>
      <c r="BS654" s="40">
        <v>0.15809347093704701</v>
      </c>
      <c r="BT654" s="40">
        <v>0.18390552767031701</v>
      </c>
      <c r="BU654" s="40">
        <v>0.195414721732841</v>
      </c>
      <c r="BV654" s="40">
        <v>0.16316344153381901</v>
      </c>
      <c r="BW654" s="40">
        <v>0.17495431825159199</v>
      </c>
      <c r="BX654" s="40">
        <v>2.9991208482334098E-3</v>
      </c>
      <c r="BY654" s="40">
        <v>-3.8663564299497903E-2</v>
      </c>
      <c r="BZ654" s="40">
        <v>-3.9796115162399497E-2</v>
      </c>
      <c r="CA654" s="40">
        <v>-3.9094046636720198E-2</v>
      </c>
      <c r="CB654" s="40">
        <v>-6.4852549731374706E-2</v>
      </c>
      <c r="CC654" s="40">
        <v>-1.8838515894815201E-2</v>
      </c>
      <c r="CD654" s="40">
        <v>-2.0382339293235002E-2</v>
      </c>
      <c r="CE654" s="40">
        <v>-1.37839946972113E-2</v>
      </c>
      <c r="CF654" s="40">
        <v>5.1649046317577604E-3</v>
      </c>
      <c r="CG654" s="40">
        <v>-4.2218179441467704E-3</v>
      </c>
      <c r="CH654" s="40">
        <v>2.5312143339400298E-2</v>
      </c>
      <c r="CI654" s="40">
        <v>-1.0889816642820399E-3</v>
      </c>
      <c r="CJ654" s="40">
        <v>1.3612496037197301E-2</v>
      </c>
      <c r="CK654" s="40">
        <v>8.1205814458789206E-3</v>
      </c>
      <c r="CL654" s="40">
        <v>1.9488959690739702E-2</v>
      </c>
      <c r="CM654" s="40">
        <v>5.8646849989867501E-4</v>
      </c>
      <c r="CN654" s="40">
        <v>8.95292467034421E-3</v>
      </c>
      <c r="CO654" s="40">
        <v>-8.8137374052874098E-3</v>
      </c>
      <c r="CP654" s="40">
        <v>1.332242586539E-2</v>
      </c>
      <c r="CQ654" s="40">
        <v>0.16696176775631499</v>
      </c>
      <c r="CR654" s="40">
        <v>0.19385093484015201</v>
      </c>
      <c r="CS654" s="40">
        <v>0.20646434452430501</v>
      </c>
      <c r="CT654" s="40">
        <v>0.17303988824461999</v>
      </c>
      <c r="CU654" s="40">
        <v>0.184117950079035</v>
      </c>
      <c r="CV654" s="40">
        <v>1.02442936269401E-2</v>
      </c>
      <c r="CW654" s="40">
        <v>-2.91494172040704E-2</v>
      </c>
      <c r="CX654" s="40">
        <v>-2.8984190942055298E-2</v>
      </c>
      <c r="CY654" s="40">
        <v>-3.0744368905170301E-2</v>
      </c>
      <c r="CZ654" s="40">
        <v>-5.8001832418187099E-2</v>
      </c>
      <c r="DA654" s="40">
        <v>-1.09150778161381E-2</v>
      </c>
      <c r="DB654" s="40">
        <v>-1.2831554937765E-2</v>
      </c>
      <c r="DC654" s="40">
        <v>-7.4012516887748698E-3</v>
      </c>
      <c r="DD654" s="40">
        <v>1.16877091135516E-2</v>
      </c>
      <c r="DE654" s="40">
        <v>8.8871363859507402E-4</v>
      </c>
      <c r="DF654" s="40">
        <v>3.0771832847316799E-2</v>
      </c>
      <c r="DG654" s="40">
        <v>4.3660811943283702E-3</v>
      </c>
      <c r="DH654" s="40">
        <v>1.87059579717118E-2</v>
      </c>
      <c r="DI654" s="40">
        <v>1.39913697013248E-2</v>
      </c>
      <c r="DJ654" s="40">
        <v>2.6663261077468099E-2</v>
      </c>
      <c r="DK654" s="40">
        <v>6.0740570269370098E-3</v>
      </c>
      <c r="DL654" s="40">
        <v>1.1512621240797801E-2</v>
      </c>
      <c r="DM654" s="40">
        <v>-6.3087775410140797E-3</v>
      </c>
      <c r="DN654" s="40">
        <v>2.0824488251954099E-2</v>
      </c>
      <c r="DO654" s="40">
        <v>0.17583006457558401</v>
      </c>
      <c r="DP654" s="40">
        <v>0.203796342009987</v>
      </c>
      <c r="DQ654" s="40">
        <v>0.21751396731577</v>
      </c>
      <c r="DR654" s="40">
        <v>0.18291633495542101</v>
      </c>
      <c r="DS654" s="40">
        <v>0.19328158190647901</v>
      </c>
      <c r="DT654" s="40">
        <v>1.7489466405646699E-2</v>
      </c>
      <c r="DU654" s="40">
        <v>-1.9635270108642799E-2</v>
      </c>
      <c r="DV654" s="40">
        <v>-1.8172266721710999E-2</v>
      </c>
      <c r="DW654" s="40">
        <v>-2.23946911736203E-2</v>
      </c>
      <c r="DX654" s="40">
        <v>-5.1151115104999402E-2</v>
      </c>
      <c r="DY654" s="40">
        <v>5.2510833542610696E-4</v>
      </c>
      <c r="DZ654" s="40">
        <v>-1.9294215760668201E-3</v>
      </c>
      <c r="EA654" s="40">
        <v>1.8144154810881101E-3</v>
      </c>
      <c r="EB654" s="40">
        <v>2.1105602805785401E-2</v>
      </c>
      <c r="EC654" s="40">
        <v>8.2675095677702797E-3</v>
      </c>
      <c r="ED654" s="40">
        <v>3.8654757365701502E-2</v>
      </c>
      <c r="EE654" s="40">
        <v>1.2242325565939099E-2</v>
      </c>
      <c r="EF654" s="40">
        <v>2.6060108039920499E-2</v>
      </c>
      <c r="EG654" s="40">
        <v>2.2467855518694901E-2</v>
      </c>
      <c r="EH654" s="40">
        <v>3.7021812826925501E-2</v>
      </c>
      <c r="EI654" s="40">
        <v>1.3997263297893E-2</v>
      </c>
      <c r="EJ654" s="40">
        <v>1.5208416546665699E-2</v>
      </c>
      <c r="EK654" s="40">
        <v>-2.6920133453546798E-3</v>
      </c>
      <c r="EL654" s="40">
        <v>3.1656274828781701E-2</v>
      </c>
      <c r="EM654" s="40">
        <v>0.18863447668208899</v>
      </c>
      <c r="EN654" s="40">
        <v>0.21815593039147499</v>
      </c>
      <c r="EO654" s="40">
        <v>0.23346786767868299</v>
      </c>
      <c r="EP654" s="40">
        <v>0.19717635538665601</v>
      </c>
      <c r="EQ654" s="40">
        <v>0.20651241085843</v>
      </c>
      <c r="ER654" s="40">
        <v>2.7950345189025502E-2</v>
      </c>
      <c r="ES654" s="40">
        <v>-5.8983527800445601E-3</v>
      </c>
      <c r="ET654" s="40">
        <v>-2.5615653432009898E-3</v>
      </c>
      <c r="EU654" s="40">
        <v>-1.03390826604975E-2</v>
      </c>
      <c r="EV654" s="40">
        <v>-4.1259767364739797E-2</v>
      </c>
      <c r="EW654" s="40">
        <v>78.318440677966095</v>
      </c>
      <c r="EX654" s="40">
        <v>77.273016949152506</v>
      </c>
      <c r="EY654" s="40">
        <v>75.668135593220299</v>
      </c>
      <c r="EZ654" s="40">
        <v>73.610666666666702</v>
      </c>
      <c r="FA654" s="40">
        <v>73.100836158192095</v>
      </c>
      <c r="FB654" s="40">
        <v>71.9613333333333</v>
      </c>
      <c r="FC654" s="40">
        <v>70.867412429378504</v>
      </c>
      <c r="FD654" s="40">
        <v>73.030146892655395</v>
      </c>
      <c r="FE654" s="40">
        <v>77.615638418079101</v>
      </c>
      <c r="FF654" s="40">
        <v>82.615977401129896</v>
      </c>
      <c r="FG654" s="40">
        <v>87.887050847457601</v>
      </c>
      <c r="FH654" s="40">
        <v>90.897446327683596</v>
      </c>
      <c r="FI654" s="40">
        <v>94.273288135593205</v>
      </c>
      <c r="FJ654" s="40">
        <v>96.750101694915301</v>
      </c>
      <c r="FK654" s="40">
        <v>99.359073446327699</v>
      </c>
      <c r="FL654" s="40">
        <v>100.315615819209</v>
      </c>
      <c r="FM654" s="40">
        <v>100.85480225988699</v>
      </c>
      <c r="FN654" s="40">
        <v>100.032474576271</v>
      </c>
      <c r="FO654" s="40">
        <v>97.801807909604506</v>
      </c>
      <c r="FP654" s="40">
        <v>94.251412429378504</v>
      </c>
      <c r="FQ654" s="40">
        <v>91.142644067796596</v>
      </c>
      <c r="FR654" s="40">
        <v>86.850553672316394</v>
      </c>
      <c r="FS654" s="40">
        <v>83.632836158192106</v>
      </c>
      <c r="FT654" s="40">
        <v>81.182282485875703</v>
      </c>
      <c r="FU654" s="40">
        <v>1.86511660967957E-2</v>
      </c>
      <c r="FV654" s="40">
        <v>0</v>
      </c>
      <c r="FW654" s="40">
        <v>0</v>
      </c>
      <c r="FX654" s="41">
        <v>1</v>
      </c>
      <c r="FY654" s="22"/>
    </row>
    <row r="655" spans="1:182" x14ac:dyDescent="0.2">
      <c r="A655" t="s">
        <v>42</v>
      </c>
      <c r="B655" t="s">
        <v>58</v>
      </c>
      <c r="C655" t="s">
        <v>55</v>
      </c>
      <c r="D655" t="s">
        <v>37</v>
      </c>
      <c r="E655" t="s">
        <v>77</v>
      </c>
      <c r="F655" t="s">
        <v>78</v>
      </c>
      <c r="G655" s="35">
        <v>43627</v>
      </c>
      <c r="H655" s="40">
        <v>1758</v>
      </c>
      <c r="I655" s="40">
        <v>0.93850412590451504</v>
      </c>
      <c r="J655" s="40">
        <v>0.81758728512903001</v>
      </c>
      <c r="K655" s="40">
        <v>0.73348512122516796</v>
      </c>
      <c r="L655" s="40">
        <v>0.65546218263762501</v>
      </c>
      <c r="M655" s="40">
        <v>0.62363772001190698</v>
      </c>
      <c r="N655" s="40">
        <v>0.62836852535635102</v>
      </c>
      <c r="O655" s="40">
        <v>0.66664387662949898</v>
      </c>
      <c r="P655" s="40">
        <v>0.75542153393210898</v>
      </c>
      <c r="Q655" s="40">
        <v>0.87646968154026395</v>
      </c>
      <c r="R655" s="40">
        <v>1.0043515717162499</v>
      </c>
      <c r="S655" s="40">
        <v>1.1579332594159299</v>
      </c>
      <c r="T655" s="40">
        <v>1.3884400443461999</v>
      </c>
      <c r="U655" s="40">
        <v>1.6348187798845399</v>
      </c>
      <c r="V655" s="40">
        <v>1.82386395025592</v>
      </c>
      <c r="W655" s="40">
        <v>2.0014880302706701</v>
      </c>
      <c r="X655" s="40">
        <v>2.2359811860139001</v>
      </c>
      <c r="Y655" s="40">
        <v>2.45686015184434</v>
      </c>
      <c r="Z655" s="40">
        <v>2.5991851841425602</v>
      </c>
      <c r="AA655" s="40">
        <v>2.6034674026937301</v>
      </c>
      <c r="AB655" s="40">
        <v>2.49471972333839</v>
      </c>
      <c r="AC655" s="40">
        <v>2.4014717740524301</v>
      </c>
      <c r="AD655" s="40">
        <v>2.1521060173236202</v>
      </c>
      <c r="AE655" s="40">
        <v>1.7296089961412799</v>
      </c>
      <c r="AF655" s="40">
        <v>1.39511477749127</v>
      </c>
      <c r="AG655" s="40">
        <v>-4.67275249954004E-2</v>
      </c>
      <c r="AH655" s="40">
        <v>-9.9946455735310698E-3</v>
      </c>
      <c r="AI655" s="40">
        <v>3.2557275306292798E-4</v>
      </c>
      <c r="AJ655" s="40">
        <v>-2.9151096830769802E-2</v>
      </c>
      <c r="AK655" s="40">
        <v>-3.3198924882586099E-2</v>
      </c>
      <c r="AL655" s="40">
        <v>-1.4035917992668699E-2</v>
      </c>
      <c r="AM655" s="40">
        <v>-4.6909584071129502E-2</v>
      </c>
      <c r="AN655" s="40">
        <v>-4.4807536795270601E-2</v>
      </c>
      <c r="AO655" s="40">
        <v>-2.18461552906896E-2</v>
      </c>
      <c r="AP655" s="40">
        <v>-5.4505703629181598E-2</v>
      </c>
      <c r="AQ655" s="40">
        <v>-3.9046967696892698E-2</v>
      </c>
      <c r="AR655" s="40">
        <v>-2.1605017108925099E-2</v>
      </c>
      <c r="AS655" s="40">
        <v>-4.4217097084327996E-3</v>
      </c>
      <c r="AT655" s="40">
        <v>-5.3726886041781302E-2</v>
      </c>
      <c r="AU655" s="40">
        <v>0.42093858463371397</v>
      </c>
      <c r="AV655" s="40">
        <v>0.55852062265547597</v>
      </c>
      <c r="AW655" s="40">
        <v>0.55353173193098204</v>
      </c>
      <c r="AX655" s="40">
        <v>0.49445062399384598</v>
      </c>
      <c r="AY655" s="40">
        <v>0.30358957641287398</v>
      </c>
      <c r="AZ655" s="40">
        <v>-0.49262717879498802</v>
      </c>
      <c r="BA655" s="40">
        <v>-0.48098011445870298</v>
      </c>
      <c r="BB655" s="40">
        <v>-0.41199264691925402</v>
      </c>
      <c r="BC655" s="40">
        <v>-0.30615364182258298</v>
      </c>
      <c r="BD655" s="40">
        <v>-0.18745454223234601</v>
      </c>
      <c r="BE655" s="40">
        <v>-3.2433938433595502E-2</v>
      </c>
      <c r="BF655" s="40">
        <v>1.66186142778116E-3</v>
      </c>
      <c r="BG655" s="40">
        <v>7.4264223761248598E-3</v>
      </c>
      <c r="BH655" s="40">
        <v>-2.1238231433023801E-2</v>
      </c>
      <c r="BI655" s="40">
        <v>-2.3584843575621E-2</v>
      </c>
      <c r="BJ655" s="40">
        <v>-1.0203628078985401E-2</v>
      </c>
      <c r="BK655" s="40">
        <v>-3.8263070695079698E-2</v>
      </c>
      <c r="BL655" s="40">
        <v>-3.59897509264668E-2</v>
      </c>
      <c r="BM655" s="40">
        <v>-1.2418332140071899E-2</v>
      </c>
      <c r="BN655" s="40">
        <v>-4.5174789065333801E-2</v>
      </c>
      <c r="BO655" s="40">
        <v>-2.9298779812584101E-2</v>
      </c>
      <c r="BP655" s="40">
        <v>-1.4371074612610999E-2</v>
      </c>
      <c r="BQ655" s="40">
        <v>3.1169121722958398E-3</v>
      </c>
      <c r="BR655" s="40">
        <v>-3.68640258964801E-2</v>
      </c>
      <c r="BS655" s="40">
        <v>0.44346168621835502</v>
      </c>
      <c r="BT655" s="40">
        <v>0.59466119536302298</v>
      </c>
      <c r="BU655" s="40">
        <v>0.59813345864860601</v>
      </c>
      <c r="BV655" s="40">
        <v>0.54843156911843305</v>
      </c>
      <c r="BW655" s="40">
        <v>0.36260246166375398</v>
      </c>
      <c r="BX655" s="40">
        <v>-0.43693736328383898</v>
      </c>
      <c r="BY655" s="40">
        <v>-0.43514133052679399</v>
      </c>
      <c r="BZ655" s="40">
        <v>-0.371512272846245</v>
      </c>
      <c r="CA655" s="40">
        <v>-0.27661014211445301</v>
      </c>
      <c r="CB655" s="40">
        <v>-0.17184050099714099</v>
      </c>
      <c r="CC655" s="40">
        <v>-2.25342439230139E-2</v>
      </c>
      <c r="CD655" s="40">
        <v>9.7351226680220705E-3</v>
      </c>
      <c r="CE655" s="40">
        <v>1.23444491939522E-2</v>
      </c>
      <c r="CF655" s="40">
        <v>-1.57578049632697E-2</v>
      </c>
      <c r="CG655" s="40">
        <v>-1.6926160149504699E-2</v>
      </c>
      <c r="CH655" s="40">
        <v>-7.5493957589582404E-3</v>
      </c>
      <c r="CI655" s="40">
        <v>-3.2274521870442198E-2</v>
      </c>
      <c r="CJ655" s="40">
        <v>-2.9882579295090202E-2</v>
      </c>
      <c r="CK655" s="40">
        <v>-5.8886505456492103E-3</v>
      </c>
      <c r="CL655" s="40">
        <v>-3.8712226062898203E-2</v>
      </c>
      <c r="CM655" s="40">
        <v>-2.2547214579524601E-2</v>
      </c>
      <c r="CN655" s="40">
        <v>-9.3608680762060897E-3</v>
      </c>
      <c r="CO655" s="40">
        <v>8.3381387222106005E-3</v>
      </c>
      <c r="CP655" s="40">
        <v>-2.51848603286699E-2</v>
      </c>
      <c r="CQ655" s="40">
        <v>0.45906111776442798</v>
      </c>
      <c r="CR655" s="40">
        <v>0.61969204592632698</v>
      </c>
      <c r="CS655" s="40">
        <v>0.62902447870432898</v>
      </c>
      <c r="CT655" s="40">
        <v>0.58581860727118695</v>
      </c>
      <c r="CU655" s="40">
        <v>0.40347460621933101</v>
      </c>
      <c r="CV655" s="40">
        <v>-0.39836676670703303</v>
      </c>
      <c r="CW655" s="40">
        <v>-0.40339352841286702</v>
      </c>
      <c r="CX655" s="40">
        <v>-0.34347568907742998</v>
      </c>
      <c r="CY655" s="40">
        <v>-0.25614840421408003</v>
      </c>
      <c r="CZ655" s="40">
        <v>-0.161026263602224</v>
      </c>
      <c r="DA655" s="40">
        <v>-1.26345494124322E-2</v>
      </c>
      <c r="DB655" s="40">
        <v>1.7808383908263E-2</v>
      </c>
      <c r="DC655" s="40">
        <v>1.72624760117795E-2</v>
      </c>
      <c r="DD655" s="40">
        <v>-1.02773784935155E-2</v>
      </c>
      <c r="DE655" s="40">
        <v>-1.0267476723388499E-2</v>
      </c>
      <c r="DF655" s="40">
        <v>-4.8951634389311103E-3</v>
      </c>
      <c r="DG655" s="40">
        <v>-2.62859730458046E-2</v>
      </c>
      <c r="DH655" s="40">
        <v>-2.3775407663713499E-2</v>
      </c>
      <c r="DI655" s="40">
        <v>6.41031048773474E-4</v>
      </c>
      <c r="DJ655" s="40">
        <v>-3.2249663060462598E-2</v>
      </c>
      <c r="DK655" s="40">
        <v>-1.5795649346465001E-2</v>
      </c>
      <c r="DL655" s="40">
        <v>-4.3506615398011903E-3</v>
      </c>
      <c r="DM655" s="40">
        <v>1.3559365272125401E-2</v>
      </c>
      <c r="DN655" s="40">
        <v>-1.3505694760859799E-2</v>
      </c>
      <c r="DO655" s="40">
        <v>0.474660549310502</v>
      </c>
      <c r="DP655" s="40">
        <v>0.64472289648962999</v>
      </c>
      <c r="DQ655" s="40">
        <v>0.65991549876005196</v>
      </c>
      <c r="DR655" s="40">
        <v>0.62320564542393997</v>
      </c>
      <c r="DS655" s="40">
        <v>0.44434675077490698</v>
      </c>
      <c r="DT655" s="40">
        <v>-0.35979617013022702</v>
      </c>
      <c r="DU655" s="40">
        <v>-0.37164572629894099</v>
      </c>
      <c r="DV655" s="40">
        <v>-0.31543910530861402</v>
      </c>
      <c r="DW655" s="40">
        <v>-0.23568666631370699</v>
      </c>
      <c r="DX655" s="40">
        <v>-0.150212026207308</v>
      </c>
      <c r="DY655" s="40">
        <v>1.65903714937264E-3</v>
      </c>
      <c r="DZ655" s="40">
        <v>2.94648909095752E-2</v>
      </c>
      <c r="EA655" s="40">
        <v>2.43633256348414E-2</v>
      </c>
      <c r="EB655" s="40">
        <v>-2.3645130957695298E-3</v>
      </c>
      <c r="EC655" s="40">
        <v>-6.5339541642340702E-4</v>
      </c>
      <c r="ED655" s="40">
        <v>-1.0628735252478101E-3</v>
      </c>
      <c r="EE655" s="40">
        <v>-1.76394596697548E-2</v>
      </c>
      <c r="EF655" s="40">
        <v>-1.49576217949097E-2</v>
      </c>
      <c r="EG655" s="40">
        <v>1.00688541993912E-2</v>
      </c>
      <c r="EH655" s="40">
        <v>-2.2918748496614801E-2</v>
      </c>
      <c r="EI655" s="40">
        <v>-6.0474614621563996E-3</v>
      </c>
      <c r="EJ655" s="40">
        <v>2.8832809565128899E-3</v>
      </c>
      <c r="EK655" s="40">
        <v>2.1097987152853999E-2</v>
      </c>
      <c r="EL655" s="40">
        <v>3.3571653844414102E-3</v>
      </c>
      <c r="EM655" s="40">
        <v>0.49718365089514299</v>
      </c>
      <c r="EN655" s="40">
        <v>0.680863469197177</v>
      </c>
      <c r="EO655" s="40">
        <v>0.70451722547767603</v>
      </c>
      <c r="EP655" s="40">
        <v>0.67718659054852703</v>
      </c>
      <c r="EQ655" s="40">
        <v>0.50335963602578804</v>
      </c>
      <c r="ER655" s="40">
        <v>-0.30410635461907798</v>
      </c>
      <c r="ES655" s="40">
        <v>-0.325806942367032</v>
      </c>
      <c r="ET655" s="40">
        <v>-0.27495873123560499</v>
      </c>
      <c r="EU655" s="40">
        <v>-0.20614316660557799</v>
      </c>
      <c r="EV655" s="40">
        <v>-0.13459798497210301</v>
      </c>
      <c r="EW655" s="40">
        <v>80.040759709773795</v>
      </c>
      <c r="EX655" s="40">
        <v>78.645966709346993</v>
      </c>
      <c r="EY655" s="40">
        <v>76.667306871532205</v>
      </c>
      <c r="EZ655" s="40">
        <v>74.142054346279707</v>
      </c>
      <c r="FA655" s="40">
        <v>73.742637644046098</v>
      </c>
      <c r="FB655" s="40">
        <v>72.194408877507499</v>
      </c>
      <c r="FC655" s="40">
        <v>70.781263337601402</v>
      </c>
      <c r="FD655" s="40">
        <v>72.684805804524103</v>
      </c>
      <c r="FE655" s="40">
        <v>77.194124342011705</v>
      </c>
      <c r="FF655" s="40">
        <v>83.372243562384398</v>
      </c>
      <c r="FG655" s="40">
        <v>89.447574334898306</v>
      </c>
      <c r="FH655" s="40">
        <v>92.818181818181799</v>
      </c>
      <c r="FI655" s="40">
        <v>95.959311424100207</v>
      </c>
      <c r="FJ655" s="40">
        <v>98.829065300896303</v>
      </c>
      <c r="FK655" s="40">
        <v>101.358728126334</v>
      </c>
      <c r="FL655" s="40">
        <v>101.883838383838</v>
      </c>
      <c r="FM655" s="40">
        <v>102.85253947930001</v>
      </c>
      <c r="FN655" s="40">
        <v>102.83987764973701</v>
      </c>
      <c r="FO655" s="40">
        <v>100.818750889173</v>
      </c>
      <c r="FP655" s="40">
        <v>96.612462654716197</v>
      </c>
      <c r="FQ655" s="40">
        <v>94.175771802532395</v>
      </c>
      <c r="FR655" s="40">
        <v>90.351970408308404</v>
      </c>
      <c r="FS655" s="40">
        <v>87.483212405747594</v>
      </c>
      <c r="FT655" s="40">
        <v>84.305946791862297</v>
      </c>
      <c r="FU655" s="40">
        <v>5.7124461644765701E-2</v>
      </c>
      <c r="FV655" s="40">
        <v>0</v>
      </c>
      <c r="FW655" s="40">
        <v>0</v>
      </c>
      <c r="FX655" s="41">
        <v>1</v>
      </c>
      <c r="FY655" s="22"/>
    </row>
    <row r="656" spans="1:182" x14ac:dyDescent="0.2">
      <c r="A656" t="s">
        <v>42</v>
      </c>
      <c r="B656" t="s">
        <v>58</v>
      </c>
      <c r="C656" t="s">
        <v>55</v>
      </c>
      <c r="D656" t="s">
        <v>37</v>
      </c>
      <c r="E656" t="s">
        <v>78</v>
      </c>
      <c r="F656" t="s">
        <v>1</v>
      </c>
      <c r="G656" s="35">
        <v>43627</v>
      </c>
      <c r="H656" s="40">
        <v>1805</v>
      </c>
      <c r="I656" s="40">
        <v>1.0937400682455101</v>
      </c>
      <c r="J656" s="40">
        <v>0.93270142107861198</v>
      </c>
      <c r="K656" s="40">
        <v>0.83404601530474098</v>
      </c>
      <c r="L656" s="40">
        <v>0.721124651535896</v>
      </c>
      <c r="M656" s="40">
        <v>0.64074708786800105</v>
      </c>
      <c r="N656" s="40">
        <v>0.61047673241855205</v>
      </c>
      <c r="O656" s="40">
        <v>0.63091927121075997</v>
      </c>
      <c r="P656" s="40">
        <v>0.689602485189721</v>
      </c>
      <c r="Q656" s="40">
        <v>0.80057058332119702</v>
      </c>
      <c r="R656" s="40">
        <v>0.896835008989605</v>
      </c>
      <c r="S656" s="40">
        <v>1.0282772002416001</v>
      </c>
      <c r="T656" s="40">
        <v>1.14447644094213</v>
      </c>
      <c r="U656" s="40">
        <v>1.35790623647737</v>
      </c>
      <c r="V656" s="40">
        <v>1.5859775291842699</v>
      </c>
      <c r="W656" s="40">
        <v>1.77977932404493</v>
      </c>
      <c r="X656" s="40">
        <v>1.96892714709147</v>
      </c>
      <c r="Y656" s="40">
        <v>2.1870035350528898</v>
      </c>
      <c r="Z656" s="40">
        <v>2.31879469393549</v>
      </c>
      <c r="AA656" s="40">
        <v>2.3484109339093902</v>
      </c>
      <c r="AB656" s="40">
        <v>2.2812200923580299</v>
      </c>
      <c r="AC656" s="40">
        <v>2.23794549876783</v>
      </c>
      <c r="AD656" s="40">
        <v>2.1075337536584402</v>
      </c>
      <c r="AE656" s="40">
        <v>1.76803820861331</v>
      </c>
      <c r="AF656" s="40">
        <v>1.42671897235193</v>
      </c>
      <c r="AG656" s="40">
        <v>5.7630937563404101E-2</v>
      </c>
      <c r="AH656" s="40">
        <v>2.1622549531988E-2</v>
      </c>
      <c r="AI656" s="40">
        <v>1.80550782669366E-2</v>
      </c>
      <c r="AJ656" s="40">
        <v>5.8197443631669296E-3</v>
      </c>
      <c r="AK656" s="40">
        <v>3.7457235183814401E-3</v>
      </c>
      <c r="AL656" s="40">
        <v>1.1243880811246901E-2</v>
      </c>
      <c r="AM656" s="40">
        <v>-7.1987271312750798E-4</v>
      </c>
      <c r="AN656" s="40">
        <v>-2.0353095248110801E-2</v>
      </c>
      <c r="AO656" s="40">
        <v>-3.7070266695990802E-3</v>
      </c>
      <c r="AP656" s="40">
        <v>-1.9298237040096901E-2</v>
      </c>
      <c r="AQ656" s="40">
        <v>-4.3261684198965802E-3</v>
      </c>
      <c r="AR656" s="40">
        <v>-1.54112497806235E-2</v>
      </c>
      <c r="AS656" s="40">
        <v>-5.4432367480163196E-3</v>
      </c>
      <c r="AT656" s="40">
        <v>2.46334636150276E-3</v>
      </c>
      <c r="AU656" s="40">
        <v>0.14444883748815801</v>
      </c>
      <c r="AV656" s="40">
        <v>0.174234445840769</v>
      </c>
      <c r="AW656" s="40">
        <v>0.161574486671614</v>
      </c>
      <c r="AX656" s="40">
        <v>0.16678845638041601</v>
      </c>
      <c r="AY656" s="40">
        <v>0.15266528395651999</v>
      </c>
      <c r="AZ656" s="40">
        <v>-1.9747517237843501E-2</v>
      </c>
      <c r="BA656" s="40">
        <v>-1.59255377790588E-2</v>
      </c>
      <c r="BB656" s="40">
        <v>-9.4445714013008397E-4</v>
      </c>
      <c r="BC656" s="40">
        <v>-6.56905811409328E-3</v>
      </c>
      <c r="BD656" s="40">
        <v>1.6957443896444501E-2</v>
      </c>
      <c r="BE656" s="40">
        <v>6.9586014640928395E-2</v>
      </c>
      <c r="BF656" s="40">
        <v>3.21995124921758E-2</v>
      </c>
      <c r="BG656" s="40">
        <v>2.7760779035155999E-2</v>
      </c>
      <c r="BH656" s="40">
        <v>1.6095025046460602E-2</v>
      </c>
      <c r="BI656" s="40">
        <v>1.2562641098915301E-2</v>
      </c>
      <c r="BJ656" s="40">
        <v>1.92127020063904E-2</v>
      </c>
      <c r="BK656" s="40">
        <v>1.0322935839489501E-2</v>
      </c>
      <c r="BL656" s="40">
        <v>-1.18419139648524E-2</v>
      </c>
      <c r="BM656" s="40">
        <v>5.0585209105121097E-3</v>
      </c>
      <c r="BN656" s="40">
        <v>-7.95182309106034E-3</v>
      </c>
      <c r="BO656" s="40">
        <v>1.94891653738088E-3</v>
      </c>
      <c r="BP656" s="40">
        <v>-9.1958039912097209E-3</v>
      </c>
      <c r="BQ656" s="40">
        <v>7.00584302741201E-4</v>
      </c>
      <c r="BR656" s="40">
        <v>1.9067211459465098E-2</v>
      </c>
      <c r="BS656" s="40">
        <v>0.16163148009130501</v>
      </c>
      <c r="BT656" s="40">
        <v>0.196488971030955</v>
      </c>
      <c r="BU656" s="40">
        <v>0.19396327436685601</v>
      </c>
      <c r="BV656" s="40">
        <v>0.197243933399321</v>
      </c>
      <c r="BW656" s="40">
        <v>0.179939748704425</v>
      </c>
      <c r="BX656" s="40">
        <v>8.1089202606598205E-3</v>
      </c>
      <c r="BY656" s="40">
        <v>1.3114306062859E-2</v>
      </c>
      <c r="BZ656" s="40">
        <v>2.60634683368914E-2</v>
      </c>
      <c r="CA656" s="40">
        <v>1.03706986694653E-2</v>
      </c>
      <c r="CB656" s="40">
        <v>3.1267501048249602E-2</v>
      </c>
      <c r="CC656" s="40">
        <v>7.7866064606428698E-2</v>
      </c>
      <c r="CD656" s="40">
        <v>3.9525084818116597E-2</v>
      </c>
      <c r="CE656" s="40">
        <v>3.4482917821039502E-2</v>
      </c>
      <c r="CF656" s="40">
        <v>2.32116531464302E-2</v>
      </c>
      <c r="CG656" s="40">
        <v>1.8669211356481301E-2</v>
      </c>
      <c r="CH656" s="40">
        <v>2.4731883290965598E-2</v>
      </c>
      <c r="CI656" s="40">
        <v>1.7971151403655398E-2</v>
      </c>
      <c r="CJ656" s="40">
        <v>-5.9470957354241403E-3</v>
      </c>
      <c r="CK656" s="40">
        <v>1.1129512462272201E-2</v>
      </c>
      <c r="CL656" s="40">
        <v>-9.3331354198396705E-5</v>
      </c>
      <c r="CM656" s="40">
        <v>6.2950212631880101E-3</v>
      </c>
      <c r="CN656" s="40">
        <v>-4.8910051713879701E-3</v>
      </c>
      <c r="CO656" s="40">
        <v>4.9557760467579199E-3</v>
      </c>
      <c r="CP656" s="40">
        <v>3.0566997846457201E-2</v>
      </c>
      <c r="CQ656" s="40">
        <v>0.17353212601527601</v>
      </c>
      <c r="CR656" s="40">
        <v>0.21190238738438399</v>
      </c>
      <c r="CS656" s="40">
        <v>0.216395650059587</v>
      </c>
      <c r="CT656" s="40">
        <v>0.21833730400700799</v>
      </c>
      <c r="CU656" s="40">
        <v>0.19882995990343899</v>
      </c>
      <c r="CV656" s="40">
        <v>2.7402204013892501E-2</v>
      </c>
      <c r="CW656" s="40">
        <v>3.3227213444565203E-2</v>
      </c>
      <c r="CX656" s="40">
        <v>4.4769075248842501E-2</v>
      </c>
      <c r="CY656" s="40">
        <v>2.2103122614684501E-2</v>
      </c>
      <c r="CZ656" s="40">
        <v>4.1178603039291502E-2</v>
      </c>
      <c r="DA656" s="40">
        <v>8.6146114571929097E-2</v>
      </c>
      <c r="DB656" s="40">
        <v>4.6850657144057499E-2</v>
      </c>
      <c r="DC656" s="40">
        <v>4.1205056606922898E-2</v>
      </c>
      <c r="DD656" s="40">
        <v>3.0328281246399798E-2</v>
      </c>
      <c r="DE656" s="40">
        <v>2.4775781614047299E-2</v>
      </c>
      <c r="DF656" s="40">
        <v>3.02510645755408E-2</v>
      </c>
      <c r="DG656" s="40">
        <v>2.5619366967821199E-2</v>
      </c>
      <c r="DH656" s="40">
        <v>-5.2277505995848399E-5</v>
      </c>
      <c r="DI656" s="40">
        <v>1.7200504014032302E-2</v>
      </c>
      <c r="DJ656" s="40">
        <v>7.7651603826635503E-3</v>
      </c>
      <c r="DK656" s="40">
        <v>1.0641125988995101E-2</v>
      </c>
      <c r="DL656" s="40">
        <v>-5.8620635156620999E-4</v>
      </c>
      <c r="DM656" s="40">
        <v>9.2109677907746407E-3</v>
      </c>
      <c r="DN656" s="40">
        <v>4.2066784233449298E-2</v>
      </c>
      <c r="DO656" s="40">
        <v>0.18543277193924601</v>
      </c>
      <c r="DP656" s="40">
        <v>0.22731580373781399</v>
      </c>
      <c r="DQ656" s="40">
        <v>0.23882802575231901</v>
      </c>
      <c r="DR656" s="40">
        <v>0.239430674614695</v>
      </c>
      <c r="DS656" s="40">
        <v>0.21772017110245301</v>
      </c>
      <c r="DT656" s="40">
        <v>4.6695487767125197E-2</v>
      </c>
      <c r="DU656" s="40">
        <v>5.33401208262715E-2</v>
      </c>
      <c r="DV656" s="40">
        <v>6.3474682160793702E-2</v>
      </c>
      <c r="DW656" s="40">
        <v>3.3835546559903798E-2</v>
      </c>
      <c r="DX656" s="40">
        <v>5.1089705030333402E-2</v>
      </c>
      <c r="DY656" s="40">
        <v>9.8101191649453398E-2</v>
      </c>
      <c r="DZ656" s="40">
        <v>5.7427620104245299E-2</v>
      </c>
      <c r="EA656" s="40">
        <v>5.0910757375142397E-2</v>
      </c>
      <c r="EB656" s="40">
        <v>4.0603561929693499E-2</v>
      </c>
      <c r="EC656" s="40">
        <v>3.3592699194581202E-2</v>
      </c>
      <c r="ED656" s="40">
        <v>3.8219885770684199E-2</v>
      </c>
      <c r="EE656" s="40">
        <v>3.6662175520438302E-2</v>
      </c>
      <c r="EF656" s="40">
        <v>8.4589037772625393E-3</v>
      </c>
      <c r="EG656" s="40">
        <v>2.5966051594143499E-2</v>
      </c>
      <c r="EH656" s="40">
        <v>1.9111574331700101E-2</v>
      </c>
      <c r="EI656" s="40">
        <v>1.6916210946272599E-2</v>
      </c>
      <c r="EJ656" s="40">
        <v>5.6292394378475797E-3</v>
      </c>
      <c r="EK656" s="40">
        <v>1.5354788841532199E-2</v>
      </c>
      <c r="EL656" s="40">
        <v>5.8670649331411598E-2</v>
      </c>
      <c r="EM656" s="40">
        <v>0.20261541454239301</v>
      </c>
      <c r="EN656" s="40">
        <v>0.24957032892799999</v>
      </c>
      <c r="EO656" s="40">
        <v>0.27121681344756099</v>
      </c>
      <c r="EP656" s="40">
        <v>0.26988615163360002</v>
      </c>
      <c r="EQ656" s="40">
        <v>0.24499463585035799</v>
      </c>
      <c r="ER656" s="40">
        <v>7.4551925265628496E-2</v>
      </c>
      <c r="ES656" s="40">
        <v>8.2379964668189296E-2</v>
      </c>
      <c r="ET656" s="40">
        <v>9.0482607637815196E-2</v>
      </c>
      <c r="EU656" s="40">
        <v>5.0775303343462398E-2</v>
      </c>
      <c r="EV656" s="40">
        <v>6.5399762182138402E-2</v>
      </c>
      <c r="EW656" s="40">
        <v>78.849523809523802</v>
      </c>
      <c r="EX656" s="40">
        <v>77.766920634920595</v>
      </c>
      <c r="EY656" s="40">
        <v>76.350730158730201</v>
      </c>
      <c r="EZ656" s="40">
        <v>74.202920634920602</v>
      </c>
      <c r="FA656" s="40">
        <v>73.813142857142907</v>
      </c>
      <c r="FB656" s="40">
        <v>72.656825396825397</v>
      </c>
      <c r="FC656" s="40">
        <v>71.401269841269794</v>
      </c>
      <c r="FD656" s="40">
        <v>73.522349206349205</v>
      </c>
      <c r="FE656" s="40">
        <v>77.717587301587301</v>
      </c>
      <c r="FF656" s="40">
        <v>82.693460317460307</v>
      </c>
      <c r="FG656" s="40">
        <v>87.898793650793607</v>
      </c>
      <c r="FH656" s="40">
        <v>90.928761904761899</v>
      </c>
      <c r="FI656" s="40">
        <v>94.436444444444405</v>
      </c>
      <c r="FJ656" s="40">
        <v>97.076634920634902</v>
      </c>
      <c r="FK656" s="40">
        <v>99.8619682539683</v>
      </c>
      <c r="FL656" s="40">
        <v>100.898349206349</v>
      </c>
      <c r="FM656" s="40">
        <v>101.69371428571399</v>
      </c>
      <c r="FN656" s="40">
        <v>101.42965079365101</v>
      </c>
      <c r="FO656" s="40">
        <v>99.254857142857105</v>
      </c>
      <c r="FP656" s="40">
        <v>95.609714285714304</v>
      </c>
      <c r="FQ656" s="40">
        <v>92.272507936507907</v>
      </c>
      <c r="FR656" s="40">
        <v>87.943492063492101</v>
      </c>
      <c r="FS656" s="40">
        <v>84.7253968253968</v>
      </c>
      <c r="FT656" s="40">
        <v>82.072126984126996</v>
      </c>
      <c r="FU656" s="40">
        <v>3.4221942047104499E-2</v>
      </c>
      <c r="FV656" s="40">
        <v>0</v>
      </c>
      <c r="FW656" s="40">
        <v>0</v>
      </c>
      <c r="FX656" s="41">
        <v>1</v>
      </c>
      <c r="FY656" s="22"/>
    </row>
    <row r="657" spans="1:181" x14ac:dyDescent="0.2">
      <c r="A657" t="s">
        <v>42</v>
      </c>
      <c r="B657" t="s">
        <v>58</v>
      </c>
      <c r="C657" t="s">
        <v>55</v>
      </c>
      <c r="D657" t="s">
        <v>37</v>
      </c>
      <c r="E657" t="s">
        <v>78</v>
      </c>
      <c r="F657" t="s">
        <v>77</v>
      </c>
      <c r="G657" s="35">
        <v>43627</v>
      </c>
      <c r="H657" s="40">
        <v>1463</v>
      </c>
      <c r="I657" s="40">
        <v>1.08514011040309</v>
      </c>
      <c r="J657" s="40">
        <v>0.93175739679162795</v>
      </c>
      <c r="K657" s="40">
        <v>0.83198045039504998</v>
      </c>
      <c r="L657" s="40">
        <v>0.71666646423562197</v>
      </c>
      <c r="M657" s="40">
        <v>0.63058452661681996</v>
      </c>
      <c r="N657" s="40">
        <v>0.60655301461120303</v>
      </c>
      <c r="O657" s="40">
        <v>0.62508224056530903</v>
      </c>
      <c r="P657" s="40">
        <v>0.69139629967438399</v>
      </c>
      <c r="Q657" s="40">
        <v>0.80121858651045397</v>
      </c>
      <c r="R657" s="40">
        <v>0.88131813558772498</v>
      </c>
      <c r="S657" s="40">
        <v>0.97269114285410696</v>
      </c>
      <c r="T657" s="40">
        <v>1.05362317710547</v>
      </c>
      <c r="U657" s="40">
        <v>1.24327057184378</v>
      </c>
      <c r="V657" s="40">
        <v>1.46227654136426</v>
      </c>
      <c r="W657" s="40">
        <v>1.63735719036269</v>
      </c>
      <c r="X657" s="40">
        <v>1.81148220835969</v>
      </c>
      <c r="Y657" s="40">
        <v>2.0151297816023899</v>
      </c>
      <c r="Z657" s="40">
        <v>2.1368235099345299</v>
      </c>
      <c r="AA657" s="40">
        <v>2.1785905580887399</v>
      </c>
      <c r="AB657" s="40">
        <v>2.1398518642814102</v>
      </c>
      <c r="AC657" s="40">
        <v>2.1433944157104001</v>
      </c>
      <c r="AD657" s="40">
        <v>2.0381275856704102</v>
      </c>
      <c r="AE657" s="40">
        <v>1.7234939067997801</v>
      </c>
      <c r="AF657" s="40">
        <v>1.40132868575638</v>
      </c>
      <c r="AG657" s="40">
        <v>7.0405747897377899E-2</v>
      </c>
      <c r="AH657" s="40">
        <v>3.2777489625266797E-2</v>
      </c>
      <c r="AI657" s="40">
        <v>1.7899992752900201E-2</v>
      </c>
      <c r="AJ657" s="40">
        <v>3.4063193568235201E-5</v>
      </c>
      <c r="AK657" s="40">
        <v>1.89249061142885E-4</v>
      </c>
      <c r="AL657" s="40">
        <v>7.3731662789344402E-3</v>
      </c>
      <c r="AM657" s="40">
        <v>-9.8793353457623505E-3</v>
      </c>
      <c r="AN657" s="40">
        <v>-1.42461414000873E-2</v>
      </c>
      <c r="AO657" s="40">
        <v>-5.6297969144826401E-3</v>
      </c>
      <c r="AP657" s="40">
        <v>-8.7408972017160094E-3</v>
      </c>
      <c r="AQ657" s="40">
        <v>-5.1672602832931996E-3</v>
      </c>
      <c r="AR657" s="40">
        <v>-1.8568422482168799E-2</v>
      </c>
      <c r="AS657" s="40">
        <v>-2.2824134695894698E-3</v>
      </c>
      <c r="AT657" s="40">
        <v>-6.1688691313142004E-3</v>
      </c>
      <c r="AU657" s="40">
        <v>3.9188952069648203E-2</v>
      </c>
      <c r="AV657" s="40">
        <v>4.8141538216913297E-2</v>
      </c>
      <c r="AW657" s="40">
        <v>3.6482367089335999E-2</v>
      </c>
      <c r="AX657" s="40">
        <v>4.0907819711371897E-2</v>
      </c>
      <c r="AY657" s="40">
        <v>6.8734732501570903E-2</v>
      </c>
      <c r="AZ657" s="40">
        <v>1.52125894354368E-2</v>
      </c>
      <c r="BA657" s="40">
        <v>2.3266803386856601E-2</v>
      </c>
      <c r="BB657" s="40">
        <v>3.6444453019076499E-2</v>
      </c>
      <c r="BC657" s="40">
        <v>2.9396134215032298E-2</v>
      </c>
      <c r="BD657" s="40">
        <v>4.4815235275935797E-2</v>
      </c>
      <c r="BE657" s="40">
        <v>8.4355942379456997E-2</v>
      </c>
      <c r="BF657" s="40">
        <v>4.4654110895142603E-2</v>
      </c>
      <c r="BG657" s="40">
        <v>2.9426102423200401E-2</v>
      </c>
      <c r="BH657" s="40">
        <v>1.1572052399205101E-2</v>
      </c>
      <c r="BI657" s="40">
        <v>1.01955247586105E-2</v>
      </c>
      <c r="BJ657" s="40">
        <v>1.6275981050061599E-2</v>
      </c>
      <c r="BK657" s="40">
        <v>2.3585054934778102E-3</v>
      </c>
      <c r="BL657" s="40">
        <v>-3.67878536181202E-3</v>
      </c>
      <c r="BM657" s="40">
        <v>6.7501914850816797E-3</v>
      </c>
      <c r="BN657" s="40">
        <v>5.07365217829961E-3</v>
      </c>
      <c r="BO657" s="40">
        <v>3.8007917726364799E-3</v>
      </c>
      <c r="BP657" s="40">
        <v>-1.2277523622583801E-2</v>
      </c>
      <c r="BQ657" s="40">
        <v>3.9228819455598002E-3</v>
      </c>
      <c r="BR657" s="40">
        <v>1.0680533660581099E-2</v>
      </c>
      <c r="BS657" s="40">
        <v>5.7004921430487798E-2</v>
      </c>
      <c r="BT657" s="40">
        <v>7.3080500148408903E-2</v>
      </c>
      <c r="BU657" s="40">
        <v>7.0687957854229294E-2</v>
      </c>
      <c r="BV657" s="40">
        <v>7.5214561720145706E-2</v>
      </c>
      <c r="BW657" s="40">
        <v>9.8265197592022901E-2</v>
      </c>
      <c r="BX657" s="40">
        <v>4.4051306102338199E-2</v>
      </c>
      <c r="BY657" s="40">
        <v>5.4218591376221502E-2</v>
      </c>
      <c r="BZ657" s="40">
        <v>6.6217010797489706E-2</v>
      </c>
      <c r="CA657" s="40">
        <v>5.0897344036970903E-2</v>
      </c>
      <c r="CB657" s="40">
        <v>6.2810081958308506E-2</v>
      </c>
      <c r="CC657" s="40">
        <v>9.4017804581685502E-2</v>
      </c>
      <c r="CD657" s="40">
        <v>5.2879822607263101E-2</v>
      </c>
      <c r="CE657" s="40">
        <v>3.7409050869207899E-2</v>
      </c>
      <c r="CF657" s="40">
        <v>1.9563228575198401E-2</v>
      </c>
      <c r="CG657" s="40">
        <v>1.71258408248589E-2</v>
      </c>
      <c r="CH657" s="40">
        <v>2.2442043440166499E-2</v>
      </c>
      <c r="CI657" s="40">
        <v>1.08343967789678E-2</v>
      </c>
      <c r="CJ657" s="40">
        <v>3.6401332392774501E-3</v>
      </c>
      <c r="CK657" s="40">
        <v>1.53245337378323E-2</v>
      </c>
      <c r="CL657" s="40">
        <v>1.46415669960507E-2</v>
      </c>
      <c r="CM657" s="40">
        <v>1.0012037307465201E-2</v>
      </c>
      <c r="CN657" s="40">
        <v>-7.9204662362118393E-3</v>
      </c>
      <c r="CO657" s="40">
        <v>8.2206506470867396E-3</v>
      </c>
      <c r="CP657" s="40">
        <v>2.2350378706417099E-2</v>
      </c>
      <c r="CQ657" s="40">
        <v>6.93442075375518E-2</v>
      </c>
      <c r="CR657" s="40">
        <v>9.03531492113505E-2</v>
      </c>
      <c r="CS657" s="40">
        <v>9.4378645818528395E-2</v>
      </c>
      <c r="CT657" s="40">
        <v>9.8975306727822301E-2</v>
      </c>
      <c r="CU657" s="40">
        <v>0.11871790775589899</v>
      </c>
      <c r="CV657" s="40">
        <v>6.4024913415315896E-2</v>
      </c>
      <c r="CW657" s="40">
        <v>7.5655705450151503E-2</v>
      </c>
      <c r="CX657" s="40">
        <v>8.6837393619568104E-2</v>
      </c>
      <c r="CY657" s="40">
        <v>6.5789016461154495E-2</v>
      </c>
      <c r="CZ657" s="40">
        <v>7.5273257953357695E-2</v>
      </c>
      <c r="DA657" s="40">
        <v>0.10367966678391401</v>
      </c>
      <c r="DB657" s="40">
        <v>6.1105534319383599E-2</v>
      </c>
      <c r="DC657" s="40">
        <v>4.5391999315215301E-2</v>
      </c>
      <c r="DD657" s="40">
        <v>2.7554404751191801E-2</v>
      </c>
      <c r="DE657" s="40">
        <v>2.4056156891107201E-2</v>
      </c>
      <c r="DF657" s="40">
        <v>2.8608105830271301E-2</v>
      </c>
      <c r="DG657" s="40">
        <v>1.9310288064457701E-2</v>
      </c>
      <c r="DH657" s="40">
        <v>1.09590518403669E-2</v>
      </c>
      <c r="DI657" s="40">
        <v>2.38988759905829E-2</v>
      </c>
      <c r="DJ657" s="40">
        <v>2.4209481813801701E-2</v>
      </c>
      <c r="DK657" s="40">
        <v>1.6223282842293799E-2</v>
      </c>
      <c r="DL657" s="40">
        <v>-3.5634088498399199E-3</v>
      </c>
      <c r="DM657" s="40">
        <v>1.25184193486137E-2</v>
      </c>
      <c r="DN657" s="40">
        <v>3.4020223752252998E-2</v>
      </c>
      <c r="DO657" s="40">
        <v>8.1683493644615801E-2</v>
      </c>
      <c r="DP657" s="40">
        <v>0.107625798274292</v>
      </c>
      <c r="DQ657" s="40">
        <v>0.118069333782828</v>
      </c>
      <c r="DR657" s="40">
        <v>0.12273605173549899</v>
      </c>
      <c r="DS657" s="40">
        <v>0.139170617919775</v>
      </c>
      <c r="DT657" s="40">
        <v>8.3998520728293502E-2</v>
      </c>
      <c r="DU657" s="40">
        <v>9.7092819524081497E-2</v>
      </c>
      <c r="DV657" s="40">
        <v>0.107457776441647</v>
      </c>
      <c r="DW657" s="40">
        <v>8.0680688885337998E-2</v>
      </c>
      <c r="DX657" s="40">
        <v>8.7736433948406897E-2</v>
      </c>
      <c r="DY657" s="40">
        <v>0.11762986126599299</v>
      </c>
      <c r="DZ657" s="40">
        <v>7.2982155589259301E-2</v>
      </c>
      <c r="EA657" s="40">
        <v>5.6918108985515498E-2</v>
      </c>
      <c r="EB657" s="40">
        <v>3.9092393956828599E-2</v>
      </c>
      <c r="EC657" s="40">
        <v>3.4062432588574901E-2</v>
      </c>
      <c r="ED657" s="40">
        <v>3.7510920601398497E-2</v>
      </c>
      <c r="EE657" s="40">
        <v>3.1548128903697903E-2</v>
      </c>
      <c r="EF657" s="40">
        <v>2.1526407878642202E-2</v>
      </c>
      <c r="EG657" s="40">
        <v>3.62788643901472E-2</v>
      </c>
      <c r="EH657" s="40">
        <v>3.8024031193817302E-2</v>
      </c>
      <c r="EI657" s="40">
        <v>2.5191334898223498E-2</v>
      </c>
      <c r="EJ657" s="40">
        <v>2.7274900097451001E-3</v>
      </c>
      <c r="EK657" s="40">
        <v>1.8723714763762899E-2</v>
      </c>
      <c r="EL657" s="40">
        <v>5.0869626544148297E-2</v>
      </c>
      <c r="EM657" s="40">
        <v>9.9499463005455493E-2</v>
      </c>
      <c r="EN657" s="40">
        <v>0.132564760205788</v>
      </c>
      <c r="EO657" s="40">
        <v>0.15227492454772101</v>
      </c>
      <c r="EP657" s="40">
        <v>0.15704279374427299</v>
      </c>
      <c r="EQ657" s="40">
        <v>0.16870108301022699</v>
      </c>
      <c r="ER657" s="40">
        <v>0.11283723739519499</v>
      </c>
      <c r="ES657" s="40">
        <v>0.12804460751344601</v>
      </c>
      <c r="ET657" s="40">
        <v>0.13723033422006001</v>
      </c>
      <c r="EU657" s="40">
        <v>0.10218189870727699</v>
      </c>
      <c r="EV657" s="40">
        <v>0.10573128063077999</v>
      </c>
      <c r="EW657" s="40">
        <v>78.521834391054696</v>
      </c>
      <c r="EX657" s="40">
        <v>77.514808099123599</v>
      </c>
      <c r="EY657" s="40">
        <v>76.159262617104901</v>
      </c>
      <c r="EZ657" s="40">
        <v>74.061196736174097</v>
      </c>
      <c r="FA657" s="40">
        <v>73.652160773647594</v>
      </c>
      <c r="FB657" s="40">
        <v>72.550392867935898</v>
      </c>
      <c r="FC657" s="40">
        <v>71.362420670897507</v>
      </c>
      <c r="FD657" s="40">
        <v>73.4932003626473</v>
      </c>
      <c r="FE657" s="40">
        <v>77.6942429737081</v>
      </c>
      <c r="FF657" s="40">
        <v>82.494862496222396</v>
      </c>
      <c r="FG657" s="40">
        <v>87.581973405862797</v>
      </c>
      <c r="FH657" s="40">
        <v>90.594212753097594</v>
      </c>
      <c r="FI657" s="40">
        <v>94.108491991538202</v>
      </c>
      <c r="FJ657" s="40">
        <v>96.733756421879704</v>
      </c>
      <c r="FK657" s="40">
        <v>99.585750982169799</v>
      </c>
      <c r="FL657" s="40">
        <v>100.69854941069801</v>
      </c>
      <c r="FM657" s="40">
        <v>101.408884859474</v>
      </c>
      <c r="FN657" s="40">
        <v>101.05167724387999</v>
      </c>
      <c r="FO657" s="40">
        <v>98.818298579631303</v>
      </c>
      <c r="FP657" s="40">
        <v>95.281958295557601</v>
      </c>
      <c r="FQ657" s="40">
        <v>91.847839226352406</v>
      </c>
      <c r="FR657" s="40">
        <v>87.371033544877605</v>
      </c>
      <c r="FS657" s="40">
        <v>84.093381686310096</v>
      </c>
      <c r="FT657" s="40">
        <v>81.555983680870398</v>
      </c>
      <c r="FU657" s="40">
        <v>3.7191450405827303E-2</v>
      </c>
      <c r="FV657" s="40">
        <v>0</v>
      </c>
      <c r="FW657" s="40">
        <v>0</v>
      </c>
      <c r="FX657" s="41">
        <v>1</v>
      </c>
      <c r="FY657" s="22"/>
    </row>
    <row r="658" spans="1:181" x14ac:dyDescent="0.2">
      <c r="A658" t="s">
        <v>42</v>
      </c>
      <c r="B658" t="s">
        <v>58</v>
      </c>
      <c r="C658" t="s">
        <v>55</v>
      </c>
      <c r="D658" t="s">
        <v>37</v>
      </c>
      <c r="E658" t="s">
        <v>78</v>
      </c>
      <c r="F658" t="s">
        <v>78</v>
      </c>
      <c r="G658" s="35">
        <v>43627</v>
      </c>
      <c r="H658" s="40">
        <v>342</v>
      </c>
      <c r="I658" s="40">
        <v>1.10475568586283</v>
      </c>
      <c r="J658" s="40">
        <v>0.92402999238403305</v>
      </c>
      <c r="K658" s="40">
        <v>0.83055857589417903</v>
      </c>
      <c r="L658" s="40">
        <v>0.72411638185066796</v>
      </c>
      <c r="M658" s="40">
        <v>0.66695286106471596</v>
      </c>
      <c r="N658" s="40">
        <v>0.60833072502952401</v>
      </c>
      <c r="O658" s="40">
        <v>0.64255655665187195</v>
      </c>
      <c r="P658" s="40">
        <v>0.666582548503595</v>
      </c>
      <c r="Q658" s="40">
        <v>0.80099203650990902</v>
      </c>
      <c r="R658" s="40">
        <v>0.94941487702341398</v>
      </c>
      <c r="S658" s="40">
        <v>1.2259488204346001</v>
      </c>
      <c r="T658" s="40">
        <v>1.5280813058654801</v>
      </c>
      <c r="U658" s="40">
        <v>1.85665641300175</v>
      </c>
      <c r="V658" s="40">
        <v>2.1263973576603599</v>
      </c>
      <c r="W658" s="40">
        <v>2.3882771114902099</v>
      </c>
      <c r="X658" s="40">
        <v>2.6231341075063899</v>
      </c>
      <c r="Y658" s="40">
        <v>2.84228326598077</v>
      </c>
      <c r="Z658" s="40">
        <v>2.9693612744719902</v>
      </c>
      <c r="AA658" s="40">
        <v>2.92410353680377</v>
      </c>
      <c r="AB658" s="40">
        <v>2.7503506113948202</v>
      </c>
      <c r="AC658" s="40">
        <v>2.53544523929085</v>
      </c>
      <c r="AD658" s="40">
        <v>2.2790519080198299</v>
      </c>
      <c r="AE658" s="40">
        <v>1.83929939107495</v>
      </c>
      <c r="AF658" s="40">
        <v>1.4629650727016601</v>
      </c>
      <c r="AG658" s="40">
        <v>-5.6500381904001796E-3</v>
      </c>
      <c r="AH658" s="40">
        <v>-1.70898012762075E-2</v>
      </c>
      <c r="AI658" s="40">
        <v>2.78709048826686E-2</v>
      </c>
      <c r="AJ658" s="40">
        <v>3.1521878198262701E-2</v>
      </c>
      <c r="AK658" s="40">
        <v>6.4688735307488103E-3</v>
      </c>
      <c r="AL658" s="40">
        <v>6.6012255838206503E-3</v>
      </c>
      <c r="AM658" s="40">
        <v>6.6737029034260702E-3</v>
      </c>
      <c r="AN658" s="40">
        <v>-7.2359473928987603E-2</v>
      </c>
      <c r="AO658" s="40">
        <v>-1.23743626367014E-2</v>
      </c>
      <c r="AP658" s="40">
        <v>-9.2866727751185194E-2</v>
      </c>
      <c r="AQ658" s="40">
        <v>-7.3944929907931306E-2</v>
      </c>
      <c r="AR658" s="40">
        <v>-3.6535898533016302E-2</v>
      </c>
      <c r="AS658" s="40">
        <v>-3.09676608359267E-2</v>
      </c>
      <c r="AT658" s="40">
        <v>1.52159557629447E-2</v>
      </c>
      <c r="AU658" s="40">
        <v>0.53536124904076798</v>
      </c>
      <c r="AV658" s="40">
        <v>0.63983236706143298</v>
      </c>
      <c r="AW658" s="40">
        <v>0.60168103600654999</v>
      </c>
      <c r="AX658" s="40">
        <v>0.57530773508775102</v>
      </c>
      <c r="AY658" s="40">
        <v>0.38794735499295202</v>
      </c>
      <c r="AZ658" s="40">
        <v>-0.25401792665601303</v>
      </c>
      <c r="BA658" s="40">
        <v>-0.25110591751410999</v>
      </c>
      <c r="BB658" s="40">
        <v>-0.22096471592311701</v>
      </c>
      <c r="BC658" s="40">
        <v>-0.245697570972739</v>
      </c>
      <c r="BD658" s="40">
        <v>-0.142225841935401</v>
      </c>
      <c r="BE658" s="40">
        <v>1.7125236018067799E-2</v>
      </c>
      <c r="BF658" s="40">
        <v>2.4213523502233298E-3</v>
      </c>
      <c r="BG658" s="40">
        <v>4.6027774861566499E-2</v>
      </c>
      <c r="BH658" s="40">
        <v>4.5546751441940099E-2</v>
      </c>
      <c r="BI658" s="40">
        <v>1.90865895037046E-2</v>
      </c>
      <c r="BJ658" s="40">
        <v>2.0930657174229199E-2</v>
      </c>
      <c r="BK658" s="40">
        <v>2.3470254920575698E-2</v>
      </c>
      <c r="BL658" s="40">
        <v>-5.7203000603541498E-2</v>
      </c>
      <c r="BM658" s="40">
        <v>4.9931161916598396E-3</v>
      </c>
      <c r="BN658" s="40">
        <v>-6.8063157734818303E-2</v>
      </c>
      <c r="BO658" s="40">
        <v>-4.81931158248061E-2</v>
      </c>
      <c r="BP658" s="40">
        <v>-1.6357842331860099E-2</v>
      </c>
      <c r="BQ658" s="40">
        <v>-1.0719023903427201E-2</v>
      </c>
      <c r="BR658" s="40">
        <v>5.3446379674996901E-2</v>
      </c>
      <c r="BS658" s="40">
        <v>0.59165310603661103</v>
      </c>
      <c r="BT658" s="40">
        <v>0.69344963763893597</v>
      </c>
      <c r="BU658" s="40">
        <v>0.66569752600462895</v>
      </c>
      <c r="BV658" s="40">
        <v>0.64428887585039596</v>
      </c>
      <c r="BW658" s="40">
        <v>0.46031910873847598</v>
      </c>
      <c r="BX658" s="40">
        <v>-0.19699149489433501</v>
      </c>
      <c r="BY658" s="40">
        <v>-0.20079490789785001</v>
      </c>
      <c r="BZ658" s="40">
        <v>-0.187161926975211</v>
      </c>
      <c r="CA658" s="40">
        <v>-0.21699454470114601</v>
      </c>
      <c r="CB658" s="40">
        <v>-0.127725716080241</v>
      </c>
      <c r="CC658" s="40">
        <v>3.2899321555217402E-2</v>
      </c>
      <c r="CD658" s="40">
        <v>1.5934717915646799E-2</v>
      </c>
      <c r="CE658" s="40">
        <v>5.8603167698222297E-2</v>
      </c>
      <c r="CF658" s="40">
        <v>5.52603359269601E-2</v>
      </c>
      <c r="CG658" s="40">
        <v>2.78255811496038E-2</v>
      </c>
      <c r="CH658" s="40">
        <v>3.08551778424281E-2</v>
      </c>
      <c r="CI658" s="40">
        <v>3.51034956808206E-2</v>
      </c>
      <c r="CJ658" s="40">
        <v>-4.6705673349048002E-2</v>
      </c>
      <c r="CK658" s="40">
        <v>1.7021779122152601E-2</v>
      </c>
      <c r="CL658" s="40">
        <v>-5.0884280699854602E-2</v>
      </c>
      <c r="CM658" s="40">
        <v>-3.0357487837813099E-2</v>
      </c>
      <c r="CN658" s="40">
        <v>-2.3825820747472E-3</v>
      </c>
      <c r="CO658" s="40">
        <v>3.3051203532061201E-3</v>
      </c>
      <c r="CP658" s="40">
        <v>7.9924654816289603E-2</v>
      </c>
      <c r="CQ658" s="40">
        <v>0.63064067471173502</v>
      </c>
      <c r="CR658" s="40">
        <v>0.73058479590823</v>
      </c>
      <c r="CS658" s="40">
        <v>0.71003515196578304</v>
      </c>
      <c r="CT658" s="40">
        <v>0.69206500380742197</v>
      </c>
      <c r="CU658" s="40">
        <v>0.510443564918721</v>
      </c>
      <c r="CV658" s="40">
        <v>-0.15749516197410701</v>
      </c>
      <c r="CW658" s="40">
        <v>-0.16594965589854799</v>
      </c>
      <c r="CX658" s="40">
        <v>-0.16375021832231501</v>
      </c>
      <c r="CY658" s="40">
        <v>-0.19711491614260901</v>
      </c>
      <c r="CZ658" s="40">
        <v>-0.117682973084255</v>
      </c>
      <c r="DA658" s="40">
        <v>4.8673407092367102E-2</v>
      </c>
      <c r="DB658" s="40">
        <v>2.9448083481070201E-2</v>
      </c>
      <c r="DC658" s="40">
        <v>7.1178560534878102E-2</v>
      </c>
      <c r="DD658" s="40">
        <v>6.4973920411979996E-2</v>
      </c>
      <c r="DE658" s="40">
        <v>3.6564572795502903E-2</v>
      </c>
      <c r="DF658" s="40">
        <v>4.0779698510627002E-2</v>
      </c>
      <c r="DG658" s="40">
        <v>4.67367364410654E-2</v>
      </c>
      <c r="DH658" s="40">
        <v>-3.6208346094554499E-2</v>
      </c>
      <c r="DI658" s="40">
        <v>2.9050442052645301E-2</v>
      </c>
      <c r="DJ658" s="40">
        <v>-3.3705403664890901E-2</v>
      </c>
      <c r="DK658" s="40">
        <v>-1.25218598508201E-2</v>
      </c>
      <c r="DL658" s="40">
        <v>1.1592678182365699E-2</v>
      </c>
      <c r="DM658" s="40">
        <v>1.7329264609839402E-2</v>
      </c>
      <c r="DN658" s="40">
        <v>0.10640292995758199</v>
      </c>
      <c r="DO658" s="40">
        <v>0.669628243386858</v>
      </c>
      <c r="DP658" s="40">
        <v>0.76771995417752403</v>
      </c>
      <c r="DQ658" s="40">
        <v>0.75437277792693702</v>
      </c>
      <c r="DR658" s="40">
        <v>0.73984113176444799</v>
      </c>
      <c r="DS658" s="40">
        <v>0.56056802109896697</v>
      </c>
      <c r="DT658" s="40">
        <v>-0.117998829053879</v>
      </c>
      <c r="DU658" s="40">
        <v>-0.13110440389924699</v>
      </c>
      <c r="DV658" s="40">
        <v>-0.14033850966941799</v>
      </c>
      <c r="DW658" s="40">
        <v>-0.177235287584073</v>
      </c>
      <c r="DX658" s="40">
        <v>-0.10764023008827001</v>
      </c>
      <c r="DY658" s="40">
        <v>7.1448681300834996E-2</v>
      </c>
      <c r="DZ658" s="40">
        <v>4.8959237107500997E-2</v>
      </c>
      <c r="EA658" s="40">
        <v>8.9335430513775904E-2</v>
      </c>
      <c r="EB658" s="40">
        <v>7.8998793655657498E-2</v>
      </c>
      <c r="EC658" s="40">
        <v>4.9182288768458697E-2</v>
      </c>
      <c r="ED658" s="40">
        <v>5.5109130101035499E-2</v>
      </c>
      <c r="EE658" s="40">
        <v>6.3533288458215098E-2</v>
      </c>
      <c r="EF658" s="40">
        <v>-2.1051872769108401E-2</v>
      </c>
      <c r="EG658" s="40">
        <v>4.6417920881006602E-2</v>
      </c>
      <c r="EH658" s="40">
        <v>-8.9018336485239893E-3</v>
      </c>
      <c r="EI658" s="40">
        <v>1.3229954232305E-2</v>
      </c>
      <c r="EJ658" s="40">
        <v>3.1770734383521897E-2</v>
      </c>
      <c r="EK658" s="40">
        <v>3.75779015423389E-2</v>
      </c>
      <c r="EL658" s="40">
        <v>0.144633353869634</v>
      </c>
      <c r="EM658" s="40">
        <v>0.72592010038270105</v>
      </c>
      <c r="EN658" s="40">
        <v>0.82133722475502702</v>
      </c>
      <c r="EO658" s="40">
        <v>0.81838926792501598</v>
      </c>
      <c r="EP658" s="40">
        <v>0.80882227252709304</v>
      </c>
      <c r="EQ658" s="40">
        <v>0.63293977484449004</v>
      </c>
      <c r="ER658" s="40">
        <v>-6.0972397292201899E-2</v>
      </c>
      <c r="ES658" s="40">
        <v>-8.0793394282986694E-2</v>
      </c>
      <c r="ET658" s="40">
        <v>-0.106535720721512</v>
      </c>
      <c r="EU658" s="40">
        <v>-0.14853226131248001</v>
      </c>
      <c r="EV658" s="40">
        <v>-9.3140104233109797E-2</v>
      </c>
      <c r="EW658" s="40">
        <v>80.744868871151695</v>
      </c>
      <c r="EX658" s="40">
        <v>79.277651083238297</v>
      </c>
      <c r="EY658" s="40">
        <v>77.577537058152799</v>
      </c>
      <c r="EZ658" s="40">
        <v>75.1399657924743</v>
      </c>
      <c r="FA658" s="40">
        <v>74.920467502850599</v>
      </c>
      <c r="FB658" s="40">
        <v>73.463226909920195</v>
      </c>
      <c r="FC658" s="40">
        <v>71.782212086659101</v>
      </c>
      <c r="FD658" s="40">
        <v>73.825256556442397</v>
      </c>
      <c r="FE658" s="40">
        <v>77.863740022805004</v>
      </c>
      <c r="FF658" s="40">
        <v>83.782782212086701</v>
      </c>
      <c r="FG658" s="40">
        <v>89.643386545039903</v>
      </c>
      <c r="FH658" s="40">
        <v>92.744868871151695</v>
      </c>
      <c r="FI658" s="40">
        <v>96.215507411630597</v>
      </c>
      <c r="FJ658" s="40">
        <v>98.996009122006797</v>
      </c>
      <c r="FK658" s="40">
        <v>101.44640820980599</v>
      </c>
      <c r="FL658" s="40">
        <v>102.04988597491401</v>
      </c>
      <c r="FM658" s="40">
        <v>103.332098061574</v>
      </c>
      <c r="FN658" s="40">
        <v>103.719498289624</v>
      </c>
      <c r="FO658" s="40">
        <v>101.899942987457</v>
      </c>
      <c r="FP658" s="40">
        <v>97.630273660205205</v>
      </c>
      <c r="FQ658" s="40">
        <v>94.802736602052406</v>
      </c>
      <c r="FR658" s="40">
        <v>91.349486887115205</v>
      </c>
      <c r="FS658" s="40">
        <v>88.497149372861998</v>
      </c>
      <c r="FT658" s="40">
        <v>85.192987457240605</v>
      </c>
      <c r="FU658" s="40">
        <v>8.3280214931603494E-2</v>
      </c>
      <c r="FV658" s="40">
        <v>0</v>
      </c>
      <c r="FW658" s="40">
        <v>0</v>
      </c>
      <c r="FX658" s="41">
        <v>1</v>
      </c>
      <c r="FY658" s="22"/>
    </row>
    <row r="659" spans="1:181" x14ac:dyDescent="0.2">
      <c r="A659" t="s">
        <v>42</v>
      </c>
      <c r="B659" t="s">
        <v>58</v>
      </c>
      <c r="C659" t="s">
        <v>55</v>
      </c>
      <c r="D659" t="s">
        <v>80</v>
      </c>
      <c r="E659" t="s">
        <v>1</v>
      </c>
      <c r="F659" t="s">
        <v>1</v>
      </c>
      <c r="G659" s="35">
        <v>43627</v>
      </c>
      <c r="H659" s="40">
        <v>14586</v>
      </c>
      <c r="I659" s="40">
        <v>1.2720645750686901</v>
      </c>
      <c r="J659" s="40">
        <v>1.12246333505136</v>
      </c>
      <c r="K659" s="40">
        <v>0.98866439864807798</v>
      </c>
      <c r="L659" s="40">
        <v>0.89143775543579395</v>
      </c>
      <c r="M659" s="40">
        <v>0.82857326687174704</v>
      </c>
      <c r="N659" s="40">
        <v>0.81568745306527402</v>
      </c>
      <c r="O659" s="40">
        <v>0.85870633120505602</v>
      </c>
      <c r="P659" s="40">
        <v>0.905127265509027</v>
      </c>
      <c r="Q659" s="40">
        <v>0.96169659886824299</v>
      </c>
      <c r="R659" s="40">
        <v>1.0667588278244799</v>
      </c>
      <c r="S659" s="40">
        <v>1.2212348627057299</v>
      </c>
      <c r="T659" s="40">
        <v>1.43313234293722</v>
      </c>
      <c r="U659" s="40">
        <v>1.6896843262298</v>
      </c>
      <c r="V659" s="40">
        <v>1.9522091544728899</v>
      </c>
      <c r="W659" s="40">
        <v>2.2007068414024702</v>
      </c>
      <c r="X659" s="40">
        <v>2.42851019185896</v>
      </c>
      <c r="Y659" s="40">
        <v>2.6303934179968498</v>
      </c>
      <c r="Z659" s="40">
        <v>2.7621356327235</v>
      </c>
      <c r="AA659" s="40">
        <v>2.7410637270684801</v>
      </c>
      <c r="AB659" s="40">
        <v>2.63316312048403</v>
      </c>
      <c r="AC659" s="40">
        <v>2.48226264420436</v>
      </c>
      <c r="AD659" s="40">
        <v>2.2408213332317102</v>
      </c>
      <c r="AE659" s="40">
        <v>1.9694124209363</v>
      </c>
      <c r="AF659" s="40">
        <v>1.6815608775900399</v>
      </c>
      <c r="AG659" s="40">
        <v>-4.8979204214812701E-3</v>
      </c>
      <c r="AH659" s="40">
        <v>-2.4172411324633099E-2</v>
      </c>
      <c r="AI659" s="40">
        <v>-2.0376556546782301E-2</v>
      </c>
      <c r="AJ659" s="40">
        <v>-1.26041048055755E-2</v>
      </c>
      <c r="AK659" s="40">
        <v>-9.3067879100241797E-3</v>
      </c>
      <c r="AL659" s="40">
        <v>-1.8148942970620401E-2</v>
      </c>
      <c r="AM659" s="40">
        <v>-1.60055503680685E-2</v>
      </c>
      <c r="AN659" s="40">
        <v>-1.4201667888463399E-2</v>
      </c>
      <c r="AO659" s="40">
        <v>-1.1761222641708599E-2</v>
      </c>
      <c r="AP659" s="40">
        <v>-1.74758475780586E-2</v>
      </c>
      <c r="AQ659" s="40">
        <v>-1.3706695113891099E-2</v>
      </c>
      <c r="AR659" s="40">
        <v>-1.0656546508714801E-2</v>
      </c>
      <c r="AS659" s="40">
        <v>-8.5538397431122702E-3</v>
      </c>
      <c r="AT659" s="40">
        <v>2.2322818899504101E-2</v>
      </c>
      <c r="AU659" s="40">
        <v>0.19423261967764099</v>
      </c>
      <c r="AV659" s="40">
        <v>0.22765682058794601</v>
      </c>
      <c r="AW659" s="40">
        <v>0.241089041170896</v>
      </c>
      <c r="AX659" s="40">
        <v>0.25047834911553302</v>
      </c>
      <c r="AY659" s="40">
        <v>0.21866312175538899</v>
      </c>
      <c r="AZ659" s="40">
        <v>-2.0216107369993699E-2</v>
      </c>
      <c r="BA659" s="40">
        <v>-5.9628700213262699E-2</v>
      </c>
      <c r="BB659" s="40">
        <v>-7.4149438594125497E-2</v>
      </c>
      <c r="BC659" s="40">
        <v>-7.1862347727903106E-2</v>
      </c>
      <c r="BD659" s="40">
        <v>-5.7346000535456097E-2</v>
      </c>
      <c r="BE659" s="40">
        <v>2.8988960459318302E-3</v>
      </c>
      <c r="BF659" s="40">
        <v>-1.6283013005704301E-2</v>
      </c>
      <c r="BG659" s="40">
        <v>-1.28343429171991E-2</v>
      </c>
      <c r="BH659" s="40">
        <v>-4.37877235660049E-3</v>
      </c>
      <c r="BI659" s="40">
        <v>-2.190824144096E-3</v>
      </c>
      <c r="BJ659" s="40">
        <v>-1.0784571172687E-2</v>
      </c>
      <c r="BK659" s="40">
        <v>-1.0023845487839999E-2</v>
      </c>
      <c r="BL659" s="40">
        <v>-1.0233375456288499E-2</v>
      </c>
      <c r="BM659" s="40">
        <v>-7.0504734374941397E-3</v>
      </c>
      <c r="BN659" s="40">
        <v>-1.1662614013529001E-2</v>
      </c>
      <c r="BO659" s="40">
        <v>-7.3873158132433097E-3</v>
      </c>
      <c r="BP659" s="40">
        <v>-4.7048830129608997E-3</v>
      </c>
      <c r="BQ659" s="40">
        <v>-2.7034983002465901E-3</v>
      </c>
      <c r="BR659" s="40">
        <v>3.4179101468286899E-2</v>
      </c>
      <c r="BS659" s="40">
        <v>0.21162149000920999</v>
      </c>
      <c r="BT659" s="40">
        <v>0.244693910115486</v>
      </c>
      <c r="BU659" s="40">
        <v>0.25961526848625699</v>
      </c>
      <c r="BV659" s="40">
        <v>0.27470709556148898</v>
      </c>
      <c r="BW659" s="40">
        <v>0.24121786453268601</v>
      </c>
      <c r="BX659" s="40">
        <v>-4.3208603493843098E-4</v>
      </c>
      <c r="BY659" s="40">
        <v>-4.4302158337705601E-2</v>
      </c>
      <c r="BZ659" s="40">
        <v>-5.3072663458485603E-2</v>
      </c>
      <c r="CA659" s="40">
        <v>-5.2254963988372802E-2</v>
      </c>
      <c r="CB659" s="40">
        <v>-4.6089663556596501E-2</v>
      </c>
      <c r="CC659" s="40">
        <v>8.2989473800538002E-3</v>
      </c>
      <c r="CD659" s="40">
        <v>-1.0818839763251899E-2</v>
      </c>
      <c r="CE659" s="40">
        <v>-7.6106287329691597E-3</v>
      </c>
      <c r="CF659" s="40">
        <v>1.3180678409758699E-3</v>
      </c>
      <c r="CG659" s="40">
        <v>2.73767068303871E-3</v>
      </c>
      <c r="CH659" s="40">
        <v>-5.6840296993034903E-3</v>
      </c>
      <c r="CI659" s="40">
        <v>-5.8809349096821499E-3</v>
      </c>
      <c r="CJ659" s="40">
        <v>-7.4849482062544197E-3</v>
      </c>
      <c r="CK659" s="40">
        <v>-3.7878228888693398E-3</v>
      </c>
      <c r="CL659" s="40">
        <v>-7.6363861554149797E-3</v>
      </c>
      <c r="CM659" s="40">
        <v>-3.0105329601504498E-3</v>
      </c>
      <c r="CN659" s="40">
        <v>-5.8277900617588496E-4</v>
      </c>
      <c r="CO659" s="40">
        <v>1.34843036136237E-3</v>
      </c>
      <c r="CP659" s="40">
        <v>4.2390726657987501E-2</v>
      </c>
      <c r="CQ659" s="40">
        <v>0.22366496862966101</v>
      </c>
      <c r="CR659" s="40">
        <v>0.25649374642268402</v>
      </c>
      <c r="CS659" s="40">
        <v>0.27244647708898601</v>
      </c>
      <c r="CT659" s="40">
        <v>0.291487851542653</v>
      </c>
      <c r="CU659" s="40">
        <v>0.25683921067240501</v>
      </c>
      <c r="CV659" s="40">
        <v>1.3270266874249601E-2</v>
      </c>
      <c r="CW659" s="40">
        <v>-3.36870421234799E-2</v>
      </c>
      <c r="CX659" s="40">
        <v>-3.8474953205089799E-2</v>
      </c>
      <c r="CY659" s="40">
        <v>-3.8674949739759601E-2</v>
      </c>
      <c r="CZ659" s="40">
        <v>-3.8293558854880297E-2</v>
      </c>
      <c r="DA659" s="40">
        <v>1.3698998714175801E-2</v>
      </c>
      <c r="DB659" s="40">
        <v>-5.35466652079948E-3</v>
      </c>
      <c r="DC659" s="40">
        <v>-2.3869145487391999E-3</v>
      </c>
      <c r="DD659" s="40">
        <v>7.0149080385522398E-3</v>
      </c>
      <c r="DE659" s="40">
        <v>7.6661655101734104E-3</v>
      </c>
      <c r="DF659" s="40">
        <v>-5.8348822591995696E-4</v>
      </c>
      <c r="DG659" s="40">
        <v>-1.73802433152424E-3</v>
      </c>
      <c r="DH659" s="40">
        <v>-4.7365209562203704E-3</v>
      </c>
      <c r="DI659" s="40">
        <v>-5.2517234024453705E-4</v>
      </c>
      <c r="DJ659" s="40">
        <v>-3.6101582973009799E-3</v>
      </c>
      <c r="DK659" s="40">
        <v>1.36624989294242E-3</v>
      </c>
      <c r="DL659" s="40">
        <v>3.5393250006091298E-3</v>
      </c>
      <c r="DM659" s="40">
        <v>5.4003590229713396E-3</v>
      </c>
      <c r="DN659" s="40">
        <v>5.0602351847688201E-2</v>
      </c>
      <c r="DO659" s="40">
        <v>0.235708447250111</v>
      </c>
      <c r="DP659" s="40">
        <v>0.26829358272988302</v>
      </c>
      <c r="DQ659" s="40">
        <v>0.28527768569171402</v>
      </c>
      <c r="DR659" s="40">
        <v>0.30826860752381702</v>
      </c>
      <c r="DS659" s="40">
        <v>0.272460556812124</v>
      </c>
      <c r="DT659" s="40">
        <v>2.6972619783437599E-2</v>
      </c>
      <c r="DU659" s="40">
        <v>-2.30719259092542E-2</v>
      </c>
      <c r="DV659" s="40">
        <v>-2.3877242951694098E-2</v>
      </c>
      <c r="DW659" s="40">
        <v>-2.5094935491146501E-2</v>
      </c>
      <c r="DX659" s="40">
        <v>-3.04974541531641E-2</v>
      </c>
      <c r="DY659" s="40">
        <v>2.1495815181588902E-2</v>
      </c>
      <c r="DZ659" s="40">
        <v>2.5347317981293002E-3</v>
      </c>
      <c r="EA659" s="40">
        <v>5.1552990808439603E-3</v>
      </c>
      <c r="EB659" s="40">
        <v>1.52402404875273E-2</v>
      </c>
      <c r="EC659" s="40">
        <v>1.47821292761016E-2</v>
      </c>
      <c r="ED659" s="40">
        <v>6.7808835720133903E-3</v>
      </c>
      <c r="EE659" s="40">
        <v>4.2436805487041903E-3</v>
      </c>
      <c r="EF659" s="40">
        <v>-7.6822852404544498E-4</v>
      </c>
      <c r="EG659" s="40">
        <v>4.1855768639698998E-3</v>
      </c>
      <c r="EH659" s="40">
        <v>2.20307526722862E-3</v>
      </c>
      <c r="EI659" s="40">
        <v>7.6856291935901797E-3</v>
      </c>
      <c r="EJ659" s="40">
        <v>9.4909884963630294E-3</v>
      </c>
      <c r="EK659" s="40">
        <v>1.1250700465837E-2</v>
      </c>
      <c r="EL659" s="40">
        <v>6.2458634416470898E-2</v>
      </c>
      <c r="EM659" s="40">
        <v>0.25309731758168103</v>
      </c>
      <c r="EN659" s="40">
        <v>0.28533067225742298</v>
      </c>
      <c r="EO659" s="40">
        <v>0.30380391300707599</v>
      </c>
      <c r="EP659" s="40">
        <v>0.33249735396977298</v>
      </c>
      <c r="EQ659" s="40">
        <v>0.29501529958942202</v>
      </c>
      <c r="ER659" s="40">
        <v>4.6756641118492898E-2</v>
      </c>
      <c r="ES659" s="40">
        <v>-7.7453840336971199E-3</v>
      </c>
      <c r="ET659" s="40">
        <v>-2.80046781605418E-3</v>
      </c>
      <c r="EU659" s="40">
        <v>-5.4875517516162096E-3</v>
      </c>
      <c r="EV659" s="40">
        <v>-1.92411171743045E-2</v>
      </c>
      <c r="EW659" s="40">
        <v>83.369782554361393</v>
      </c>
      <c r="EX659" s="40">
        <v>82.811097225693601</v>
      </c>
      <c r="EY659" s="40">
        <v>81.281179705073697</v>
      </c>
      <c r="EZ659" s="40">
        <v>78.929617595601101</v>
      </c>
      <c r="FA659" s="40">
        <v>76.429330167458104</v>
      </c>
      <c r="FB659" s="40">
        <v>74.978905273681605</v>
      </c>
      <c r="FC659" s="40">
        <v>74.508822794301395</v>
      </c>
      <c r="FD659" s="40">
        <v>76.068657835541103</v>
      </c>
      <c r="FE659" s="40">
        <v>80.539602599350204</v>
      </c>
      <c r="FF659" s="40">
        <v>83.529630092476907</v>
      </c>
      <c r="FG659" s="40">
        <v>86.059547613096697</v>
      </c>
      <c r="FH659" s="40">
        <v>90.539602599350204</v>
      </c>
      <c r="FI659" s="40">
        <v>94.088315421144699</v>
      </c>
      <c r="FJ659" s="40">
        <v>96.598000499874999</v>
      </c>
      <c r="FK659" s="40">
        <v>99.068370407398106</v>
      </c>
      <c r="FL659" s="40">
        <v>100.05839790052499</v>
      </c>
      <c r="FM659" s="40">
        <v>101.45924768807799</v>
      </c>
      <c r="FN659" s="40">
        <v>101.919645088728</v>
      </c>
      <c r="FO659" s="40">
        <v>100.919932516871</v>
      </c>
      <c r="FP659" s="40">
        <v>99.879755061234704</v>
      </c>
      <c r="FQ659" s="40">
        <v>97.779742564358898</v>
      </c>
      <c r="FR659" s="40">
        <v>92.7891402149463</v>
      </c>
      <c r="FS659" s="40">
        <v>91.191139715071202</v>
      </c>
      <c r="FT659" s="40">
        <v>89.681742064483899</v>
      </c>
      <c r="FU659" s="40">
        <v>2.6344987839369002E-2</v>
      </c>
      <c r="FV659" s="40">
        <v>0</v>
      </c>
      <c r="FW659" s="40">
        <v>0</v>
      </c>
      <c r="FX659" s="41">
        <v>1</v>
      </c>
      <c r="FY659" s="22"/>
    </row>
    <row r="660" spans="1:181" x14ac:dyDescent="0.2">
      <c r="A660" t="s">
        <v>42</v>
      </c>
      <c r="B660" t="s">
        <v>58</v>
      </c>
      <c r="C660" t="s">
        <v>55</v>
      </c>
      <c r="D660" t="s">
        <v>80</v>
      </c>
      <c r="E660" t="s">
        <v>1</v>
      </c>
      <c r="F660" t="s">
        <v>77</v>
      </c>
      <c r="G660" s="35">
        <v>43627</v>
      </c>
      <c r="H660" s="40">
        <v>12136</v>
      </c>
      <c r="I660" s="40">
        <v>1.3072917262161801</v>
      </c>
      <c r="J660" s="40">
        <v>1.1522270101641701</v>
      </c>
      <c r="K660" s="40">
        <v>1.0190224578823299</v>
      </c>
      <c r="L660" s="40">
        <v>0.91683482128244398</v>
      </c>
      <c r="M660" s="40">
        <v>0.85455939762238098</v>
      </c>
      <c r="N660" s="40">
        <v>0.83954217362832295</v>
      </c>
      <c r="O660" s="40">
        <v>0.87845927513779298</v>
      </c>
      <c r="P660" s="40">
        <v>0.91823640261624195</v>
      </c>
      <c r="Q660" s="40">
        <v>0.97004661497070899</v>
      </c>
      <c r="R660" s="40">
        <v>1.0779357110869101</v>
      </c>
      <c r="S660" s="40">
        <v>1.2414045303238199</v>
      </c>
      <c r="T660" s="40">
        <v>1.46402928189701</v>
      </c>
      <c r="U660" s="40">
        <v>1.7210540974120501</v>
      </c>
      <c r="V660" s="40">
        <v>1.9804425395548799</v>
      </c>
      <c r="W660" s="40">
        <v>2.2316304662989701</v>
      </c>
      <c r="X660" s="40">
        <v>2.4553285145958701</v>
      </c>
      <c r="Y660" s="40">
        <v>2.65214780947744</v>
      </c>
      <c r="Z660" s="40">
        <v>2.7808853475934598</v>
      </c>
      <c r="AA660" s="40">
        <v>2.7595364705135799</v>
      </c>
      <c r="AB660" s="40">
        <v>2.6444899993763702</v>
      </c>
      <c r="AC660" s="40">
        <v>2.4950563445202598</v>
      </c>
      <c r="AD660" s="40">
        <v>2.2719481931698202</v>
      </c>
      <c r="AE660" s="40">
        <v>2.00418428842013</v>
      </c>
      <c r="AF660" s="40">
        <v>1.7170046501938401</v>
      </c>
      <c r="AG660" s="40">
        <v>-8.4963882811292198E-4</v>
      </c>
      <c r="AH660" s="40">
        <v>-1.66319241048987E-2</v>
      </c>
      <c r="AI660" s="40">
        <v>-1.31298997239157E-2</v>
      </c>
      <c r="AJ660" s="40">
        <v>-5.9334109945525498E-3</v>
      </c>
      <c r="AK660" s="40">
        <v>-5.8172657820472103E-3</v>
      </c>
      <c r="AL660" s="40">
        <v>-1.63481008874777E-2</v>
      </c>
      <c r="AM660" s="40">
        <v>-1.1159035299364401E-2</v>
      </c>
      <c r="AN660" s="40">
        <v>-1.14508216665908E-2</v>
      </c>
      <c r="AO660" s="40">
        <v>-1.4763069294032901E-2</v>
      </c>
      <c r="AP660" s="40">
        <v>-2.3595360652979101E-2</v>
      </c>
      <c r="AQ660" s="40">
        <v>-2.4205828799484401E-2</v>
      </c>
      <c r="AR660" s="40">
        <v>-6.42811874427421E-3</v>
      </c>
      <c r="AS660" s="40">
        <v>-8.1429725905498903E-3</v>
      </c>
      <c r="AT660" s="40">
        <v>8.8034586124602406E-3</v>
      </c>
      <c r="AU660" s="40">
        <v>0.14653700384625401</v>
      </c>
      <c r="AV660" s="40">
        <v>0.18609825968000701</v>
      </c>
      <c r="AW660" s="40">
        <v>0.194299335257716</v>
      </c>
      <c r="AX660" s="40">
        <v>0.212160933008951</v>
      </c>
      <c r="AY660" s="40">
        <v>0.208753535318149</v>
      </c>
      <c r="AZ660" s="40">
        <v>8.4316590619489401E-3</v>
      </c>
      <c r="BA660" s="40">
        <v>-3.4649611485614802E-2</v>
      </c>
      <c r="BB660" s="40">
        <v>-4.3762837638997298E-2</v>
      </c>
      <c r="BC660" s="40">
        <v>-5.9748959123613797E-2</v>
      </c>
      <c r="BD660" s="40">
        <v>-3.5677896166174602E-2</v>
      </c>
      <c r="BE660" s="40">
        <v>7.4906652731580496E-3</v>
      </c>
      <c r="BF660" s="40">
        <v>-9.3368523179367894E-3</v>
      </c>
      <c r="BG660" s="40">
        <v>-7.37219170134775E-3</v>
      </c>
      <c r="BH660" s="40">
        <v>1.3079439606194399E-3</v>
      </c>
      <c r="BI660" s="40">
        <v>-8.5793997043474303E-4</v>
      </c>
      <c r="BJ660" s="40">
        <v>-9.5737312925087397E-3</v>
      </c>
      <c r="BK660" s="40">
        <v>-4.5281878277144503E-3</v>
      </c>
      <c r="BL660" s="40">
        <v>-6.5851714743810699E-3</v>
      </c>
      <c r="BM660" s="40">
        <v>-8.0750409485669007E-3</v>
      </c>
      <c r="BN660" s="40">
        <v>-1.84684860786802E-2</v>
      </c>
      <c r="BO660" s="40">
        <v>-2.0282218305107302E-2</v>
      </c>
      <c r="BP660" s="40">
        <v>-1.9755911715535601E-3</v>
      </c>
      <c r="BQ660" s="40">
        <v>-3.7359743813448801E-3</v>
      </c>
      <c r="BR660" s="40">
        <v>2.2249437812084501E-2</v>
      </c>
      <c r="BS660" s="40">
        <v>0.165598291746575</v>
      </c>
      <c r="BT660" s="40">
        <v>0.20253210104965499</v>
      </c>
      <c r="BU660" s="40">
        <v>0.208702742842579</v>
      </c>
      <c r="BV660" s="40">
        <v>0.22678633544707399</v>
      </c>
      <c r="BW660" s="40">
        <v>0.22869509853844799</v>
      </c>
      <c r="BX660" s="40">
        <v>2.71558284507641E-2</v>
      </c>
      <c r="BY660" s="40">
        <v>-1.9606377464037001E-2</v>
      </c>
      <c r="BZ660" s="40">
        <v>-2.2047201934715901E-2</v>
      </c>
      <c r="CA660" s="40">
        <v>-3.9928433669158603E-2</v>
      </c>
      <c r="CB660" s="40">
        <v>-2.3196545817777602E-2</v>
      </c>
      <c r="CC660" s="40">
        <v>1.3267134486879901E-2</v>
      </c>
      <c r="CD660" s="40">
        <v>-4.2843078210455E-3</v>
      </c>
      <c r="CE660" s="40">
        <v>-3.3844206644506E-3</v>
      </c>
      <c r="CF660" s="40">
        <v>6.3232843434489899E-3</v>
      </c>
      <c r="CG660" s="40">
        <v>2.57687397924246E-3</v>
      </c>
      <c r="CH660" s="40">
        <v>-4.8818235475923399E-3</v>
      </c>
      <c r="CI660" s="40">
        <v>6.4316931798393895E-5</v>
      </c>
      <c r="CJ660" s="40">
        <v>-3.2152369733409801E-3</v>
      </c>
      <c r="CK660" s="40">
        <v>-3.4429328900374701E-3</v>
      </c>
      <c r="CL660" s="40">
        <v>-1.4917628366365201E-2</v>
      </c>
      <c r="CM660" s="40">
        <v>-1.75647376290788E-2</v>
      </c>
      <c r="CN660" s="40">
        <v>1.1082158617114501E-3</v>
      </c>
      <c r="CO660" s="40">
        <v>-6.8370084655606296E-4</v>
      </c>
      <c r="CP660" s="40">
        <v>3.15620820456608E-2</v>
      </c>
      <c r="CQ660" s="40">
        <v>0.17880008168050801</v>
      </c>
      <c r="CR660" s="40">
        <v>0.21391412952035599</v>
      </c>
      <c r="CS660" s="40">
        <v>0.21867849905918599</v>
      </c>
      <c r="CT660" s="40">
        <v>0.236915844622792</v>
      </c>
      <c r="CU660" s="40">
        <v>0.24250656447744001</v>
      </c>
      <c r="CV660" s="40">
        <v>4.01241311305814E-2</v>
      </c>
      <c r="CW660" s="40">
        <v>-9.1874794064451797E-3</v>
      </c>
      <c r="CX660" s="40">
        <v>-7.0070187976207596E-3</v>
      </c>
      <c r="CY660" s="40">
        <v>-2.6200798118075699E-2</v>
      </c>
      <c r="CZ660" s="40">
        <v>-1.45520005880413E-2</v>
      </c>
      <c r="DA660" s="40">
        <v>1.9043603700601701E-2</v>
      </c>
      <c r="DB660" s="40">
        <v>7.6823667584579496E-4</v>
      </c>
      <c r="DC660" s="40">
        <v>6.0335037244654095E-4</v>
      </c>
      <c r="DD660" s="40">
        <v>1.1338624726278499E-2</v>
      </c>
      <c r="DE660" s="40">
        <v>6.0116879289196599E-3</v>
      </c>
      <c r="DF660" s="40">
        <v>-1.8991580267593801E-4</v>
      </c>
      <c r="DG660" s="40">
        <v>4.6568216913112402E-3</v>
      </c>
      <c r="DH660" s="40">
        <v>1.5469752769910701E-4</v>
      </c>
      <c r="DI660" s="40">
        <v>1.18917516849196E-3</v>
      </c>
      <c r="DJ660" s="40">
        <v>-1.1366770654050199E-2</v>
      </c>
      <c r="DK660" s="40">
        <v>-1.4847256953050199E-2</v>
      </c>
      <c r="DL660" s="40">
        <v>4.1920228949764698E-3</v>
      </c>
      <c r="DM660" s="40">
        <v>2.3685726882327601E-3</v>
      </c>
      <c r="DN660" s="40">
        <v>4.0874726279237099E-2</v>
      </c>
      <c r="DO660" s="40">
        <v>0.19200187161444099</v>
      </c>
      <c r="DP660" s="40">
        <v>0.22529615799105601</v>
      </c>
      <c r="DQ660" s="40">
        <v>0.228654255275793</v>
      </c>
      <c r="DR660" s="40">
        <v>0.247045353798511</v>
      </c>
      <c r="DS660" s="40">
        <v>0.25631803041643297</v>
      </c>
      <c r="DT660" s="40">
        <v>5.3092433810398597E-2</v>
      </c>
      <c r="DU660" s="40">
        <v>1.23141865114664E-3</v>
      </c>
      <c r="DV660" s="40">
        <v>8.0331643394743295E-3</v>
      </c>
      <c r="DW660" s="40">
        <v>-1.24731625669927E-2</v>
      </c>
      <c r="DX660" s="40">
        <v>-5.9074553583049897E-3</v>
      </c>
      <c r="DY660" s="40">
        <v>2.7383907801872699E-2</v>
      </c>
      <c r="DZ660" s="40">
        <v>8.06330846280774E-3</v>
      </c>
      <c r="EA660" s="40">
        <v>6.3610583950144501E-3</v>
      </c>
      <c r="EB660" s="40">
        <v>1.85799796814505E-2</v>
      </c>
      <c r="EC660" s="40">
        <v>1.0971013740532101E-2</v>
      </c>
      <c r="ED660" s="40">
        <v>6.5844537922929904E-3</v>
      </c>
      <c r="EE660" s="40">
        <v>1.12876691629612E-2</v>
      </c>
      <c r="EF660" s="40">
        <v>5.0203477199088197E-3</v>
      </c>
      <c r="EG660" s="40">
        <v>7.8772035139579501E-3</v>
      </c>
      <c r="EH660" s="40">
        <v>-6.2398960797513097E-3</v>
      </c>
      <c r="EI660" s="40">
        <v>-1.09236464586731E-2</v>
      </c>
      <c r="EJ660" s="40">
        <v>8.6445504676971093E-3</v>
      </c>
      <c r="EK660" s="40">
        <v>6.7755708974377698E-3</v>
      </c>
      <c r="EL660" s="40">
        <v>5.4320705478861399E-2</v>
      </c>
      <c r="EM660" s="40">
        <v>0.21106315951476301</v>
      </c>
      <c r="EN660" s="40">
        <v>0.24172999936070499</v>
      </c>
      <c r="EO660" s="40">
        <v>0.243057662860656</v>
      </c>
      <c r="EP660" s="40">
        <v>0.261670756236633</v>
      </c>
      <c r="EQ660" s="40">
        <v>0.27625959363673103</v>
      </c>
      <c r="ER660" s="40">
        <v>7.1816603199213805E-2</v>
      </c>
      <c r="ES660" s="40">
        <v>1.6274652672724401E-2</v>
      </c>
      <c r="ET660" s="40">
        <v>2.97488000437558E-2</v>
      </c>
      <c r="EU660" s="40">
        <v>7.3473628874625198E-3</v>
      </c>
      <c r="EV660" s="40">
        <v>6.5738949900920702E-3</v>
      </c>
      <c r="EW660" s="40">
        <v>83.378195996101098</v>
      </c>
      <c r="EX660" s="40">
        <v>82.819087251005996</v>
      </c>
      <c r="EY660" s="40">
        <v>81.290707555422301</v>
      </c>
      <c r="EZ660" s="40">
        <v>78.934955387268502</v>
      </c>
      <c r="FA660" s="40">
        <v>76.435542725750395</v>
      </c>
      <c r="FB660" s="40">
        <v>74.983429556871897</v>
      </c>
      <c r="FC660" s="40">
        <v>74.511809252455606</v>
      </c>
      <c r="FD660" s="40">
        <v>76.068568643622996</v>
      </c>
      <c r="FE660" s="40">
        <v>80.538426932593495</v>
      </c>
      <c r="FF660" s="40">
        <v>83.528967034065602</v>
      </c>
      <c r="FG660" s="40">
        <v>86.057346729649396</v>
      </c>
      <c r="FH660" s="40">
        <v>90.538426932593495</v>
      </c>
      <c r="FI660" s="40">
        <v>94.088075779160704</v>
      </c>
      <c r="FJ660" s="40">
        <v>96.598123016170504</v>
      </c>
      <c r="FK660" s="40">
        <v>99.069155982104903</v>
      </c>
      <c r="FL660" s="40">
        <v>100.05969608357699</v>
      </c>
      <c r="FM660" s="40">
        <v>101.463922421334</v>
      </c>
      <c r="FN660" s="40">
        <v>101.92549548874101</v>
      </c>
      <c r="FO660" s="40">
        <v>100.924908150259</v>
      </c>
      <c r="FP660" s="40">
        <v>99.887655894629006</v>
      </c>
      <c r="FQ660" s="40">
        <v>97.793644247831807</v>
      </c>
      <c r="FR660" s="40">
        <v>92.8042788233236</v>
      </c>
      <c r="FS660" s="40">
        <v>91.206155807152996</v>
      </c>
      <c r="FT660" s="40">
        <v>89.695521231661303</v>
      </c>
      <c r="FU660" s="40">
        <v>2.2311400663531201E-2</v>
      </c>
      <c r="FV660" s="40">
        <v>0</v>
      </c>
      <c r="FW660" s="40">
        <v>0</v>
      </c>
      <c r="FX660" s="41">
        <v>1</v>
      </c>
      <c r="FY660" s="22"/>
    </row>
    <row r="661" spans="1:181" x14ac:dyDescent="0.2">
      <c r="A661" t="s">
        <v>42</v>
      </c>
      <c r="B661" t="s">
        <v>58</v>
      </c>
      <c r="C661" t="s">
        <v>55</v>
      </c>
      <c r="D661" t="s">
        <v>80</v>
      </c>
      <c r="E661" t="s">
        <v>1</v>
      </c>
      <c r="F661" t="s">
        <v>78</v>
      </c>
      <c r="G661" s="35">
        <v>43627</v>
      </c>
      <c r="H661" s="40">
        <v>2450</v>
      </c>
      <c r="I661" s="40">
        <v>1.09289380550465</v>
      </c>
      <c r="J661" s="40">
        <v>0.96331403371011803</v>
      </c>
      <c r="K661" s="40">
        <v>0.84803566966704602</v>
      </c>
      <c r="L661" s="40">
        <v>0.76104104673706097</v>
      </c>
      <c r="M661" s="40">
        <v>0.71726068021706901</v>
      </c>
      <c r="N661" s="40">
        <v>0.73048208893585598</v>
      </c>
      <c r="O661" s="40">
        <v>0.790965717585427</v>
      </c>
      <c r="P661" s="40">
        <v>0.83988977440443402</v>
      </c>
      <c r="Q661" s="40">
        <v>0.89793465766215697</v>
      </c>
      <c r="R661" s="40">
        <v>0.99633057087663102</v>
      </c>
      <c r="S661" s="40">
        <v>1.11716190469373</v>
      </c>
      <c r="T661" s="40">
        <v>1.31435625471203</v>
      </c>
      <c r="U661" s="40">
        <v>1.57869535901735</v>
      </c>
      <c r="V661" s="40">
        <v>1.84142927351137</v>
      </c>
      <c r="W661" s="40">
        <v>2.0896419888164499</v>
      </c>
      <c r="X661" s="40">
        <v>2.3276364598703401</v>
      </c>
      <c r="Y661" s="40">
        <v>2.53626113718633</v>
      </c>
      <c r="Z661" s="40">
        <v>2.67320289654094</v>
      </c>
      <c r="AA661" s="40">
        <v>2.6344970349019401</v>
      </c>
      <c r="AB661" s="40">
        <v>2.5418279348063799</v>
      </c>
      <c r="AC661" s="40">
        <v>2.3751496425024099</v>
      </c>
      <c r="AD661" s="40">
        <v>2.08345455664838</v>
      </c>
      <c r="AE661" s="40">
        <v>1.78118257337389</v>
      </c>
      <c r="AF661" s="40">
        <v>1.4864079807085999</v>
      </c>
      <c r="AG661" s="40">
        <v>-1.32950029492209E-2</v>
      </c>
      <c r="AH661" s="40">
        <v>-3.56559424798314E-2</v>
      </c>
      <c r="AI661" s="40">
        <v>-2.6931842974744699E-2</v>
      </c>
      <c r="AJ661" s="40">
        <v>-2.5451427953820299E-2</v>
      </c>
      <c r="AK661" s="40">
        <v>-1.9360437001160601E-2</v>
      </c>
      <c r="AL661" s="40">
        <v>-1.7750064048086E-2</v>
      </c>
      <c r="AM661" s="40">
        <v>-1.8544189385963899E-2</v>
      </c>
      <c r="AN661" s="40">
        <v>-3.1064203028025001E-2</v>
      </c>
      <c r="AO661" s="40">
        <v>-2.7827646589549799E-2</v>
      </c>
      <c r="AP661" s="40">
        <v>-8.8343538617839893E-3</v>
      </c>
      <c r="AQ661" s="40">
        <v>2.5284010282124198E-3</v>
      </c>
      <c r="AR661" s="40">
        <v>1.5333328999944901E-3</v>
      </c>
      <c r="AS661" s="40">
        <v>-3.1751554186733102E-2</v>
      </c>
      <c r="AT661" s="40">
        <v>2.5594537975136201E-2</v>
      </c>
      <c r="AU661" s="40">
        <v>0.42768312434693301</v>
      </c>
      <c r="AV661" s="40">
        <v>0.46783601923425</v>
      </c>
      <c r="AW661" s="40">
        <v>0.48646057799060699</v>
      </c>
      <c r="AX661" s="40">
        <v>0.52290918020126398</v>
      </c>
      <c r="AY661" s="40">
        <v>0.27573370327249902</v>
      </c>
      <c r="AZ661" s="40">
        <v>-0.23616605621259401</v>
      </c>
      <c r="BA661" s="40">
        <v>-0.23597563392537901</v>
      </c>
      <c r="BB661" s="40">
        <v>-0.15049865017026101</v>
      </c>
      <c r="BC661" s="40">
        <v>-8.8391875566568204E-2</v>
      </c>
      <c r="BD661" s="40">
        <v>-5.17943028703731E-2</v>
      </c>
      <c r="BE661" s="40">
        <v>-1.75977253545976E-3</v>
      </c>
      <c r="BF661" s="40">
        <v>-2.5625737162312999E-2</v>
      </c>
      <c r="BG661" s="40">
        <v>-1.6301621708856101E-2</v>
      </c>
      <c r="BH661" s="40">
        <v>-1.4296045665133801E-2</v>
      </c>
      <c r="BI661" s="40">
        <v>-9.5471193801282099E-3</v>
      </c>
      <c r="BJ661" s="40">
        <v>-1.0355347179164099E-2</v>
      </c>
      <c r="BK661" s="40">
        <v>-1.01374734970631E-2</v>
      </c>
      <c r="BL661" s="40">
        <v>-1.98606715793378E-2</v>
      </c>
      <c r="BM661" s="40">
        <v>-1.9017045283325502E-2</v>
      </c>
      <c r="BN661" s="40">
        <v>-4.79414180915237E-4</v>
      </c>
      <c r="BO661" s="40">
        <v>9.8210664352498395E-3</v>
      </c>
      <c r="BP661" s="40">
        <v>1.1167683390942E-2</v>
      </c>
      <c r="BQ661" s="40">
        <v>-2.2292189710771598E-2</v>
      </c>
      <c r="BR661" s="40">
        <v>4.88588431217706E-2</v>
      </c>
      <c r="BS661" s="40">
        <v>0.45892953120808</v>
      </c>
      <c r="BT661" s="40">
        <v>0.50316065654747599</v>
      </c>
      <c r="BU661" s="40">
        <v>0.53778326663464404</v>
      </c>
      <c r="BV661" s="40">
        <v>0.56914183062322699</v>
      </c>
      <c r="BW661" s="40">
        <v>0.31778601838590398</v>
      </c>
      <c r="BX661" s="40">
        <v>-0.19409501890789199</v>
      </c>
      <c r="BY661" s="40">
        <v>-0.20409373688981999</v>
      </c>
      <c r="BZ661" s="40">
        <v>-0.117948126096274</v>
      </c>
      <c r="CA661" s="40">
        <v>-6.1255939979246499E-2</v>
      </c>
      <c r="CB661" s="40">
        <v>-3.38550958993191E-2</v>
      </c>
      <c r="CC661" s="40">
        <v>6.2294929096844802E-3</v>
      </c>
      <c r="CD661" s="40">
        <v>-1.8678847514113601E-2</v>
      </c>
      <c r="CE661" s="40">
        <v>-8.9391628426260493E-3</v>
      </c>
      <c r="CF661" s="40">
        <v>-6.5698618742962402E-3</v>
      </c>
      <c r="CG661" s="40">
        <v>-2.7504454898165699E-3</v>
      </c>
      <c r="CH661" s="40">
        <v>-5.2337888020531796E-3</v>
      </c>
      <c r="CI661" s="40">
        <v>-4.3150076815371601E-3</v>
      </c>
      <c r="CJ661" s="40">
        <v>-1.2101139826959199E-2</v>
      </c>
      <c r="CK661" s="40">
        <v>-1.29148496581052E-2</v>
      </c>
      <c r="CL661" s="40">
        <v>5.3071915906521099E-3</v>
      </c>
      <c r="CM661" s="40">
        <v>1.48719442807359E-2</v>
      </c>
      <c r="CN661" s="40">
        <v>1.78404051921391E-2</v>
      </c>
      <c r="CO661" s="40">
        <v>-1.5740662690499299E-2</v>
      </c>
      <c r="CP661" s="40">
        <v>6.4971629996974006E-2</v>
      </c>
      <c r="CQ661" s="40">
        <v>0.48057069741511799</v>
      </c>
      <c r="CR661" s="40">
        <v>0.527626392742232</v>
      </c>
      <c r="CS661" s="40">
        <v>0.57332920444673696</v>
      </c>
      <c r="CT661" s="40">
        <v>0.60116242346834103</v>
      </c>
      <c r="CU661" s="40">
        <v>0.34691132373074102</v>
      </c>
      <c r="CV661" s="40">
        <v>-0.164956746630395</v>
      </c>
      <c r="CW661" s="40">
        <v>-0.18201243212385801</v>
      </c>
      <c r="CX661" s="40">
        <v>-9.5403732280317205E-2</v>
      </c>
      <c r="CY661" s="40">
        <v>-4.2461673654854801E-2</v>
      </c>
      <c r="CZ661" s="40">
        <v>-2.14304557988357E-2</v>
      </c>
      <c r="DA661" s="40">
        <v>1.4218758354828699E-2</v>
      </c>
      <c r="DB661" s="40">
        <v>-1.17319578659143E-2</v>
      </c>
      <c r="DC661" s="40">
        <v>-1.57670397639604E-3</v>
      </c>
      <c r="DD661" s="40">
        <v>1.15632191654129E-3</v>
      </c>
      <c r="DE661" s="40">
        <v>4.0462284004950796E-3</v>
      </c>
      <c r="DF661" s="40">
        <v>-1.1223042494223501E-4</v>
      </c>
      <c r="DG661" s="40">
        <v>1.50745813398881E-3</v>
      </c>
      <c r="DH661" s="40">
        <v>-4.3416080745805304E-3</v>
      </c>
      <c r="DI661" s="40">
        <v>-6.8126540328849504E-3</v>
      </c>
      <c r="DJ661" s="40">
        <v>1.1093797362219399E-2</v>
      </c>
      <c r="DK661" s="40">
        <v>1.9922822126221901E-2</v>
      </c>
      <c r="DL661" s="40">
        <v>2.4513126993336101E-2</v>
      </c>
      <c r="DM661" s="40">
        <v>-9.1891356702268907E-3</v>
      </c>
      <c r="DN661" s="40">
        <v>8.1084416872177406E-2</v>
      </c>
      <c r="DO661" s="40">
        <v>0.50221186362215597</v>
      </c>
      <c r="DP661" s="40">
        <v>0.552092128936989</v>
      </c>
      <c r="DQ661" s="40">
        <v>0.60887514225882899</v>
      </c>
      <c r="DR661" s="40">
        <v>0.63318301631345597</v>
      </c>
      <c r="DS661" s="40">
        <v>0.376036629075579</v>
      </c>
      <c r="DT661" s="40">
        <v>-0.13581847435289901</v>
      </c>
      <c r="DU661" s="40">
        <v>-0.159931127357897</v>
      </c>
      <c r="DV661" s="40">
        <v>-7.2859338464359893E-2</v>
      </c>
      <c r="DW661" s="40">
        <v>-2.3667407330462999E-2</v>
      </c>
      <c r="DX661" s="40">
        <v>-9.0058156983522306E-3</v>
      </c>
      <c r="DY661" s="40">
        <v>2.5753988768589801E-2</v>
      </c>
      <c r="DZ661" s="40">
        <v>-1.70175254839585E-3</v>
      </c>
      <c r="EA661" s="40">
        <v>9.0535172894926005E-3</v>
      </c>
      <c r="EB661" s="40">
        <v>1.23117042052278E-2</v>
      </c>
      <c r="EC661" s="40">
        <v>1.3859546021527501E-2</v>
      </c>
      <c r="ED661" s="40">
        <v>7.2824864439796902E-3</v>
      </c>
      <c r="EE661" s="40">
        <v>9.9141740228895405E-3</v>
      </c>
      <c r="EF661" s="40">
        <v>6.8619233741066396E-3</v>
      </c>
      <c r="EG661" s="40">
        <v>1.9979472733393901E-3</v>
      </c>
      <c r="EH661" s="40">
        <v>1.94487370430882E-2</v>
      </c>
      <c r="EI661" s="40">
        <v>2.7215487533259301E-2</v>
      </c>
      <c r="EJ661" s="40">
        <v>3.4147477484283602E-2</v>
      </c>
      <c r="EK661" s="40">
        <v>2.70228805734539E-4</v>
      </c>
      <c r="EL661" s="40">
        <v>0.104348722018812</v>
      </c>
      <c r="EM661" s="40">
        <v>0.53345827048330297</v>
      </c>
      <c r="EN661" s="40">
        <v>0.58741676625021499</v>
      </c>
      <c r="EO661" s="40">
        <v>0.66019783090286599</v>
      </c>
      <c r="EP661" s="40">
        <v>0.67941566673541898</v>
      </c>
      <c r="EQ661" s="40">
        <v>0.41808894418898401</v>
      </c>
      <c r="ER661" s="40">
        <v>-9.3747437048196602E-2</v>
      </c>
      <c r="ES661" s="40">
        <v>-0.128049230322337</v>
      </c>
      <c r="ET661" s="40">
        <v>-4.0308814390373197E-2</v>
      </c>
      <c r="EU661" s="40">
        <v>3.4685282568587298E-3</v>
      </c>
      <c r="EV661" s="40">
        <v>8.9333912727017593E-3</v>
      </c>
      <c r="EW661" s="40">
        <v>83.334373180267903</v>
      </c>
      <c r="EX661" s="40">
        <v>82.790283670243696</v>
      </c>
      <c r="EY661" s="40">
        <v>81.255095249979206</v>
      </c>
      <c r="EZ661" s="40">
        <v>78.904750020796897</v>
      </c>
      <c r="FA661" s="40">
        <v>76.398178188170704</v>
      </c>
      <c r="FB661" s="40">
        <v>74.950253722651993</v>
      </c>
      <c r="FC661" s="40">
        <v>74.485442142916597</v>
      </c>
      <c r="FD661" s="40">
        <v>76.055818983445604</v>
      </c>
      <c r="FE661" s="40">
        <v>80.540346061059793</v>
      </c>
      <c r="FF661" s="40">
        <v>83.528616587638297</v>
      </c>
      <c r="FG661" s="40">
        <v>86.063805007902801</v>
      </c>
      <c r="FH661" s="40">
        <v>90.540346061059793</v>
      </c>
      <c r="FI661" s="40">
        <v>94.072706097662405</v>
      </c>
      <c r="FJ661" s="40">
        <v>96.577863738457694</v>
      </c>
      <c r="FK661" s="40">
        <v>99.049247150819397</v>
      </c>
      <c r="FL661" s="40">
        <v>100.037517677398</v>
      </c>
      <c r="FM661" s="40">
        <v>101.43336660843499</v>
      </c>
      <c r="FN661" s="40">
        <v>101.893020547375</v>
      </c>
      <c r="FO661" s="40">
        <v>100.89959238000201</v>
      </c>
      <c r="FP661" s="40">
        <v>99.8461026536894</v>
      </c>
      <c r="FQ661" s="40">
        <v>97.722236086848</v>
      </c>
      <c r="FR661" s="40">
        <v>92.720821895017096</v>
      </c>
      <c r="FS661" s="40">
        <v>91.142958156559402</v>
      </c>
      <c r="FT661" s="40">
        <v>89.644372348390306</v>
      </c>
      <c r="FU661" s="40">
        <v>5.4461708157536003E-2</v>
      </c>
      <c r="FV661" s="40">
        <v>0</v>
      </c>
      <c r="FW661" s="40">
        <v>0</v>
      </c>
      <c r="FX661" s="41">
        <v>1</v>
      </c>
      <c r="FY661" s="22"/>
    </row>
    <row r="662" spans="1:181" x14ac:dyDescent="0.2">
      <c r="A662" t="s">
        <v>42</v>
      </c>
      <c r="B662" t="s">
        <v>58</v>
      </c>
      <c r="C662" t="s">
        <v>55</v>
      </c>
      <c r="D662" t="s">
        <v>80</v>
      </c>
      <c r="E662" t="s">
        <v>77</v>
      </c>
      <c r="F662" t="s">
        <v>1</v>
      </c>
      <c r="G662" s="35">
        <v>43627</v>
      </c>
      <c r="H662" s="40">
        <v>7227</v>
      </c>
      <c r="I662" s="40">
        <v>1.3205607175460301</v>
      </c>
      <c r="J662" s="40">
        <v>1.1723338216729</v>
      </c>
      <c r="K662" s="40">
        <v>1.0431526905757</v>
      </c>
      <c r="L662" s="40">
        <v>0.94446675218720699</v>
      </c>
      <c r="M662" s="40">
        <v>0.88884852598003405</v>
      </c>
      <c r="N662" s="40">
        <v>0.89945844109184003</v>
      </c>
      <c r="O662" s="40">
        <v>0.965096909854114</v>
      </c>
      <c r="P662" s="40">
        <v>1.0068087366668701</v>
      </c>
      <c r="Q662" s="40">
        <v>1.03818369701535</v>
      </c>
      <c r="R662" s="40">
        <v>1.12459978648401</v>
      </c>
      <c r="S662" s="40">
        <v>1.25278475381573</v>
      </c>
      <c r="T662" s="40">
        <v>1.43930953390525</v>
      </c>
      <c r="U662" s="40">
        <v>1.68214436914362</v>
      </c>
      <c r="V662" s="40">
        <v>1.9384875137002699</v>
      </c>
      <c r="W662" s="40">
        <v>2.1874482952050598</v>
      </c>
      <c r="X662" s="40">
        <v>2.43744071827915</v>
      </c>
      <c r="Y662" s="40">
        <v>2.6623119129394999</v>
      </c>
      <c r="Z662" s="40">
        <v>2.83605133086765</v>
      </c>
      <c r="AA662" s="40">
        <v>2.83779009803599</v>
      </c>
      <c r="AB662" s="40">
        <v>2.74872942305287</v>
      </c>
      <c r="AC662" s="40">
        <v>2.5866935519157601</v>
      </c>
      <c r="AD662" s="40">
        <v>2.3264398072242898</v>
      </c>
      <c r="AE662" s="40">
        <v>2.0440265513926001</v>
      </c>
      <c r="AF662" s="40">
        <v>1.74901146520716</v>
      </c>
      <c r="AG662" s="40">
        <v>-7.3116903718951302E-3</v>
      </c>
      <c r="AH662" s="40">
        <v>-2.5338325746028501E-2</v>
      </c>
      <c r="AI662" s="40">
        <v>-1.5721924035608899E-2</v>
      </c>
      <c r="AJ662" s="40">
        <v>-1.0722140139777301E-2</v>
      </c>
      <c r="AK662" s="40">
        <v>-2.5194293909105901E-2</v>
      </c>
      <c r="AL662" s="40">
        <v>-3.85932020004843E-2</v>
      </c>
      <c r="AM662" s="40">
        <v>-2.51490616562225E-2</v>
      </c>
      <c r="AN662" s="40">
        <v>-3.17341005533033E-2</v>
      </c>
      <c r="AO662" s="40">
        <v>-2.3392679483107501E-2</v>
      </c>
      <c r="AP662" s="40">
        <v>-2.0629865440389399E-2</v>
      </c>
      <c r="AQ662" s="40">
        <v>-1.35656404782058E-2</v>
      </c>
      <c r="AR662" s="40">
        <v>-7.7332824414614197E-3</v>
      </c>
      <c r="AS662" s="40">
        <v>-1.27116523114698E-2</v>
      </c>
      <c r="AT662" s="40">
        <v>1.38997461730186E-2</v>
      </c>
      <c r="AU662" s="40">
        <v>0.242458060545652</v>
      </c>
      <c r="AV662" s="40">
        <v>0.30649773938783298</v>
      </c>
      <c r="AW662" s="40">
        <v>0.32020417327934098</v>
      </c>
      <c r="AX662" s="40">
        <v>0.350552984891916</v>
      </c>
      <c r="AY662" s="40">
        <v>0.271679185592827</v>
      </c>
      <c r="AZ662" s="40">
        <v>-4.27238922911191E-2</v>
      </c>
      <c r="BA662" s="40">
        <v>-0.109376574857313</v>
      </c>
      <c r="BB662" s="40">
        <v>-9.8897861935102901E-2</v>
      </c>
      <c r="BC662" s="40">
        <v>-7.4522223188012396E-2</v>
      </c>
      <c r="BD662" s="40">
        <v>-4.4606864165793701E-2</v>
      </c>
      <c r="BE662" s="40">
        <v>4.7594384058019298E-3</v>
      </c>
      <c r="BF662" s="40">
        <v>-1.38829009769022E-2</v>
      </c>
      <c r="BG662" s="40">
        <v>-5.3877247703479304E-3</v>
      </c>
      <c r="BH662" s="40">
        <v>-3.0421427203975301E-3</v>
      </c>
      <c r="BI662" s="40">
        <v>-1.7552908675464898E-2</v>
      </c>
      <c r="BJ662" s="40">
        <v>-2.8861612811530601E-2</v>
      </c>
      <c r="BK662" s="40">
        <v>-1.6977779274186498E-2</v>
      </c>
      <c r="BL662" s="40">
        <v>-2.23296706331584E-2</v>
      </c>
      <c r="BM662" s="40">
        <v>-1.53934049020237E-2</v>
      </c>
      <c r="BN662" s="40">
        <v>-1.29064320810971E-2</v>
      </c>
      <c r="BO662" s="40">
        <v>-7.07994090336836E-3</v>
      </c>
      <c r="BP662" s="40">
        <v>-1.17759876608682E-3</v>
      </c>
      <c r="BQ662" s="40">
        <v>-6.3327226427599198E-3</v>
      </c>
      <c r="BR662" s="40">
        <v>3.03730756970008E-2</v>
      </c>
      <c r="BS662" s="40">
        <v>0.26501473471197901</v>
      </c>
      <c r="BT662" s="40">
        <v>0.33242337861899202</v>
      </c>
      <c r="BU662" s="40">
        <v>0.34960531196661299</v>
      </c>
      <c r="BV662" s="40">
        <v>0.37929943337775801</v>
      </c>
      <c r="BW662" s="40">
        <v>0.30426938557222599</v>
      </c>
      <c r="BX662" s="40">
        <v>-1.0704104546244E-2</v>
      </c>
      <c r="BY662" s="40">
        <v>-8.3680614419689006E-2</v>
      </c>
      <c r="BZ662" s="40">
        <v>-7.0787866455422094E-2</v>
      </c>
      <c r="CA662" s="40">
        <v>-5.3232869030134702E-2</v>
      </c>
      <c r="CB662" s="40">
        <v>-3.0497834912322101E-2</v>
      </c>
      <c r="CC662" s="40">
        <v>1.3119865425317101E-2</v>
      </c>
      <c r="CD662" s="40">
        <v>-5.9489086781224802E-3</v>
      </c>
      <c r="CE662" s="40">
        <v>1.76971016001031E-3</v>
      </c>
      <c r="CF662" s="40">
        <v>2.2770000969189199E-3</v>
      </c>
      <c r="CG662" s="40">
        <v>-1.2260508540368E-2</v>
      </c>
      <c r="CH662" s="40">
        <v>-2.2121543784309802E-2</v>
      </c>
      <c r="CI662" s="40">
        <v>-1.13183739883209E-2</v>
      </c>
      <c r="CJ662" s="40">
        <v>-1.5816191118898999E-2</v>
      </c>
      <c r="CK662" s="40">
        <v>-9.8531316951154403E-3</v>
      </c>
      <c r="CL662" s="40">
        <v>-7.5572056641148204E-3</v>
      </c>
      <c r="CM662" s="40">
        <v>-2.5879651350281998E-3</v>
      </c>
      <c r="CN662" s="40">
        <v>3.3628477770949101E-3</v>
      </c>
      <c r="CO662" s="40">
        <v>-1.91469538615372E-3</v>
      </c>
      <c r="CP662" s="40">
        <v>4.1782453543100798E-2</v>
      </c>
      <c r="CQ662" s="40">
        <v>0.280637418525856</v>
      </c>
      <c r="CR662" s="40">
        <v>0.35037939737399498</v>
      </c>
      <c r="CS662" s="40">
        <v>0.369968451057609</v>
      </c>
      <c r="CT662" s="40">
        <v>0.399209136029609</v>
      </c>
      <c r="CU662" s="40">
        <v>0.32684125879940701</v>
      </c>
      <c r="CV662" s="40">
        <v>1.14727029049368E-2</v>
      </c>
      <c r="CW662" s="40">
        <v>-6.5883670497424995E-2</v>
      </c>
      <c r="CX662" s="40">
        <v>-5.1318969216832003E-2</v>
      </c>
      <c r="CY662" s="40">
        <v>-3.8487927193510199E-2</v>
      </c>
      <c r="CZ662" s="40">
        <v>-2.0725964231280699E-2</v>
      </c>
      <c r="DA662" s="40">
        <v>2.14802924448322E-2</v>
      </c>
      <c r="DB662" s="40">
        <v>1.9850836206572499E-3</v>
      </c>
      <c r="DC662" s="40">
        <v>8.9271450903685608E-3</v>
      </c>
      <c r="DD662" s="40">
        <v>7.5961429142353699E-3</v>
      </c>
      <c r="DE662" s="40">
        <v>-6.96810840527103E-3</v>
      </c>
      <c r="DF662" s="40">
        <v>-1.5381474757089E-2</v>
      </c>
      <c r="DG662" s="40">
        <v>-5.6589687024554301E-3</v>
      </c>
      <c r="DH662" s="40">
        <v>-9.3027116046395693E-3</v>
      </c>
      <c r="DI662" s="40">
        <v>-4.3128584882072196E-3</v>
      </c>
      <c r="DJ662" s="40">
        <v>-2.2079792471325602E-3</v>
      </c>
      <c r="DK662" s="40">
        <v>1.90401063331196E-3</v>
      </c>
      <c r="DL662" s="40">
        <v>7.9032943202766402E-3</v>
      </c>
      <c r="DM662" s="40">
        <v>2.5033318704524698E-3</v>
      </c>
      <c r="DN662" s="40">
        <v>5.3191831389200799E-2</v>
      </c>
      <c r="DO662" s="40">
        <v>0.29626010233973399</v>
      </c>
      <c r="DP662" s="40">
        <v>0.36833541612899801</v>
      </c>
      <c r="DQ662" s="40">
        <v>0.39033159014860602</v>
      </c>
      <c r="DR662" s="40">
        <v>0.41911883868145899</v>
      </c>
      <c r="DS662" s="40">
        <v>0.34941313202658902</v>
      </c>
      <c r="DT662" s="40">
        <v>3.3649510356117497E-2</v>
      </c>
      <c r="DU662" s="40">
        <v>-4.8086726575160998E-2</v>
      </c>
      <c r="DV662" s="40">
        <v>-3.1850071978241801E-2</v>
      </c>
      <c r="DW662" s="40">
        <v>-2.3742985356885599E-2</v>
      </c>
      <c r="DX662" s="40">
        <v>-1.09540935502393E-2</v>
      </c>
      <c r="DY662" s="40">
        <v>3.3551421222529298E-2</v>
      </c>
      <c r="DZ662" s="40">
        <v>1.34405083897836E-2</v>
      </c>
      <c r="EA662" s="40">
        <v>1.9261344355629501E-2</v>
      </c>
      <c r="EB662" s="40">
        <v>1.52761403336151E-2</v>
      </c>
      <c r="EC662" s="40">
        <v>6.7327682836997396E-4</v>
      </c>
      <c r="ED662" s="40">
        <v>-5.6498855681353004E-3</v>
      </c>
      <c r="EE662" s="40">
        <v>2.5123136795805801E-3</v>
      </c>
      <c r="EF662" s="40">
        <v>1.0171831550541399E-4</v>
      </c>
      <c r="EG662" s="40">
        <v>3.6864160928765802E-3</v>
      </c>
      <c r="EH662" s="40">
        <v>5.5154541121597202E-3</v>
      </c>
      <c r="EI662" s="40">
        <v>8.3897102081493796E-3</v>
      </c>
      <c r="EJ662" s="40">
        <v>1.44589779956512E-2</v>
      </c>
      <c r="EK662" s="40">
        <v>8.8822615391623595E-3</v>
      </c>
      <c r="EL662" s="40">
        <v>6.9665160913183005E-2</v>
      </c>
      <c r="EM662" s="40">
        <v>0.31881677650606099</v>
      </c>
      <c r="EN662" s="40">
        <v>0.39426105536015599</v>
      </c>
      <c r="EO662" s="40">
        <v>0.41973272883587798</v>
      </c>
      <c r="EP662" s="40">
        <v>0.44786528716730101</v>
      </c>
      <c r="EQ662" s="40">
        <v>0.38200333200598702</v>
      </c>
      <c r="ER662" s="40">
        <v>6.5669298100992701E-2</v>
      </c>
      <c r="ES662" s="40">
        <v>-2.23907661375372E-2</v>
      </c>
      <c r="ET662" s="40">
        <v>-3.7400764985610498E-3</v>
      </c>
      <c r="EU662" s="40">
        <v>-2.4536311990079299E-3</v>
      </c>
      <c r="EV662" s="40">
        <v>3.1549357032322799E-3</v>
      </c>
      <c r="EW662" s="40">
        <v>83.302007091506496</v>
      </c>
      <c r="EX662" s="40">
        <v>82.765476074298206</v>
      </c>
      <c r="EY662" s="40">
        <v>81.224927621092306</v>
      </c>
      <c r="EZ662" s="40">
        <v>78.883103997918099</v>
      </c>
      <c r="FA662" s="40">
        <v>76.371962525617207</v>
      </c>
      <c r="FB662" s="40">
        <v>74.928401808659402</v>
      </c>
      <c r="FC662" s="40">
        <v>74.468950261865302</v>
      </c>
      <c r="FD662" s="40">
        <v>76.050047168276905</v>
      </c>
      <c r="FE662" s="40">
        <v>80.542923131973595</v>
      </c>
      <c r="FF662" s="40">
        <v>83.529406980904994</v>
      </c>
      <c r="FG662" s="40">
        <v>86.069955434110796</v>
      </c>
      <c r="FH662" s="40">
        <v>90.542923131973595</v>
      </c>
      <c r="FI662" s="40">
        <v>94.065937998113299</v>
      </c>
      <c r="FJ662" s="40">
        <v>96.568312676881007</v>
      </c>
      <c r="FK662" s="40">
        <v>99.038905695976098</v>
      </c>
      <c r="FL662" s="40">
        <v>100.025389544907</v>
      </c>
      <c r="FM662" s="40">
        <v>101.41251097882299</v>
      </c>
      <c r="FN662" s="40">
        <v>101.869587846849</v>
      </c>
      <c r="FO662" s="40">
        <v>100.88072931915001</v>
      </c>
      <c r="FP662" s="40">
        <v>99.815523242575097</v>
      </c>
      <c r="FQ662" s="40">
        <v>97.669220259588201</v>
      </c>
      <c r="FR662" s="40">
        <v>92.660453466055102</v>
      </c>
      <c r="FS662" s="40">
        <v>91.092140789174096</v>
      </c>
      <c r="FT662" s="40">
        <v>89.600907582707094</v>
      </c>
      <c r="FU662" s="40">
        <v>3.6774722831971203E-2</v>
      </c>
      <c r="FV662" s="40">
        <v>0</v>
      </c>
      <c r="FW662" s="40">
        <v>0</v>
      </c>
      <c r="FX662" s="41">
        <v>1</v>
      </c>
      <c r="FY662" s="22"/>
    </row>
    <row r="663" spans="1:181" x14ac:dyDescent="0.2">
      <c r="A663" t="s">
        <v>42</v>
      </c>
      <c r="B663" t="s">
        <v>58</v>
      </c>
      <c r="C663" t="s">
        <v>55</v>
      </c>
      <c r="D663" t="s">
        <v>80</v>
      </c>
      <c r="E663" t="s">
        <v>77</v>
      </c>
      <c r="F663" t="s">
        <v>77</v>
      </c>
      <c r="G663" s="35">
        <v>43627</v>
      </c>
      <c r="H663" s="40">
        <v>5962</v>
      </c>
      <c r="I663" s="40">
        <v>1.3662626681794601</v>
      </c>
      <c r="J663" s="40">
        <v>1.2140072413234599</v>
      </c>
      <c r="K663" s="40">
        <v>1.0809547451199499</v>
      </c>
      <c r="L663" s="40">
        <v>0.97869751964414398</v>
      </c>
      <c r="M663" s="40">
        <v>0.91836402955528096</v>
      </c>
      <c r="N663" s="40">
        <v>0.92214810549649795</v>
      </c>
      <c r="O663" s="40">
        <v>0.98170432450596701</v>
      </c>
      <c r="P663" s="40">
        <v>1.01983198770022</v>
      </c>
      <c r="Q663" s="40">
        <v>1.0528108626964301</v>
      </c>
      <c r="R663" s="40">
        <v>1.14053313120501</v>
      </c>
      <c r="S663" s="40">
        <v>1.2792454168256699</v>
      </c>
      <c r="T663" s="40">
        <v>1.47268364298621</v>
      </c>
      <c r="U663" s="40">
        <v>1.7170171670560099</v>
      </c>
      <c r="V663" s="40">
        <v>1.9772979873887599</v>
      </c>
      <c r="W663" s="40">
        <v>2.2308690580099699</v>
      </c>
      <c r="X663" s="40">
        <v>2.4817626701871101</v>
      </c>
      <c r="Y663" s="40">
        <v>2.70736557440287</v>
      </c>
      <c r="Z663" s="40">
        <v>2.8760420241675901</v>
      </c>
      <c r="AA663" s="40">
        <v>2.8803987331776502</v>
      </c>
      <c r="AB663" s="40">
        <v>2.7844627628551102</v>
      </c>
      <c r="AC663" s="40">
        <v>2.6226698354912199</v>
      </c>
      <c r="AD663" s="40">
        <v>2.3734155374478001</v>
      </c>
      <c r="AE663" s="40">
        <v>2.09488660623134</v>
      </c>
      <c r="AF663" s="40">
        <v>1.7973594165871301</v>
      </c>
      <c r="AG663" s="40">
        <v>-5.4747145442087504E-3</v>
      </c>
      <c r="AH663" s="40">
        <v>-2.60034138451051E-2</v>
      </c>
      <c r="AI663" s="40">
        <v>-1.8937970014871498E-2</v>
      </c>
      <c r="AJ663" s="40">
        <v>-8.9590231663987992E-3</v>
      </c>
      <c r="AK663" s="40">
        <v>-2.37768519341417E-2</v>
      </c>
      <c r="AL663" s="40">
        <v>-3.7747161506570003E-2</v>
      </c>
      <c r="AM663" s="40">
        <v>-2.7647066170117401E-2</v>
      </c>
      <c r="AN663" s="40">
        <v>-3.4027025957773502E-2</v>
      </c>
      <c r="AO663" s="40">
        <v>-2.3372575016928201E-2</v>
      </c>
      <c r="AP663" s="40">
        <v>-2.5860128204480901E-2</v>
      </c>
      <c r="AQ663" s="40">
        <v>-1.78599191725788E-2</v>
      </c>
      <c r="AR663" s="40">
        <v>-1.1144392974288399E-2</v>
      </c>
      <c r="AS663" s="40">
        <v>-9.3783471869616393E-3</v>
      </c>
      <c r="AT663" s="40">
        <v>5.3045252233082799E-3</v>
      </c>
      <c r="AU663" s="40">
        <v>0.20195168890517801</v>
      </c>
      <c r="AV663" s="40">
        <v>0.26970948079359902</v>
      </c>
      <c r="AW663" s="40">
        <v>0.28046129673484499</v>
      </c>
      <c r="AX663" s="40">
        <v>0.30581371014609798</v>
      </c>
      <c r="AY663" s="40">
        <v>0.25907232813640402</v>
      </c>
      <c r="AZ663" s="40">
        <v>-1.1230459468042501E-2</v>
      </c>
      <c r="BA663" s="40">
        <v>-8.4272706266402403E-2</v>
      </c>
      <c r="BB663" s="40">
        <v>-8.3029708732391599E-2</v>
      </c>
      <c r="BC663" s="40">
        <v>-7.5194689352237595E-2</v>
      </c>
      <c r="BD663" s="40">
        <v>-5.33180264222771E-2</v>
      </c>
      <c r="BE663" s="40">
        <v>5.78639834038176E-3</v>
      </c>
      <c r="BF663" s="40">
        <v>-1.40832471768768E-2</v>
      </c>
      <c r="BG663" s="40">
        <v>-8.4439841250811293E-3</v>
      </c>
      <c r="BH663" s="40">
        <v>-1.53013077056297E-3</v>
      </c>
      <c r="BI663" s="40">
        <v>-1.5903999348346999E-2</v>
      </c>
      <c r="BJ663" s="40">
        <v>-2.7587852419823901E-2</v>
      </c>
      <c r="BK663" s="40">
        <v>-1.86741965094596E-2</v>
      </c>
      <c r="BL663" s="40">
        <v>-2.3460218931240302E-2</v>
      </c>
      <c r="BM663" s="40">
        <v>-1.42303019359719E-2</v>
      </c>
      <c r="BN663" s="40">
        <v>-1.7222419649095901E-2</v>
      </c>
      <c r="BO663" s="40">
        <v>-1.0454811671503901E-2</v>
      </c>
      <c r="BP663" s="40">
        <v>-4.6078762455263904E-3</v>
      </c>
      <c r="BQ663" s="40">
        <v>-3.0098538291764001E-3</v>
      </c>
      <c r="BR663" s="40">
        <v>2.1782514822462899E-2</v>
      </c>
      <c r="BS663" s="40">
        <v>0.22381011748801499</v>
      </c>
      <c r="BT663" s="40">
        <v>0.29551030688097302</v>
      </c>
      <c r="BU663" s="40">
        <v>0.30633228050428501</v>
      </c>
      <c r="BV663" s="40">
        <v>0.33116475086054797</v>
      </c>
      <c r="BW663" s="40">
        <v>0.29021949982447098</v>
      </c>
      <c r="BX663" s="40">
        <v>1.7591250301196602E-2</v>
      </c>
      <c r="BY663" s="40">
        <v>-5.92295528603487E-2</v>
      </c>
      <c r="BZ663" s="40">
        <v>-5.4329579525388902E-2</v>
      </c>
      <c r="CA663" s="40">
        <v>-5.3659596755578402E-2</v>
      </c>
      <c r="CB663" s="40">
        <v>-3.75696669783585E-2</v>
      </c>
      <c r="CC663" s="40">
        <v>1.3585810819858501E-2</v>
      </c>
      <c r="CD663" s="40">
        <v>-5.82737605450838E-3</v>
      </c>
      <c r="CE663" s="40">
        <v>-1.17588146532707E-3</v>
      </c>
      <c r="CF663" s="40">
        <v>3.61509747238066E-3</v>
      </c>
      <c r="CG663" s="40">
        <v>-1.0451285630260401E-2</v>
      </c>
      <c r="CH663" s="40">
        <v>-2.05515458943424E-2</v>
      </c>
      <c r="CI663" s="40">
        <v>-1.2459614316272001E-2</v>
      </c>
      <c r="CJ663" s="40">
        <v>-1.6141680574011E-2</v>
      </c>
      <c r="CK663" s="40">
        <v>-7.8983914499340495E-3</v>
      </c>
      <c r="CL663" s="40">
        <v>-1.1239969016428999E-2</v>
      </c>
      <c r="CM663" s="40">
        <v>-5.3260567742164696E-3</v>
      </c>
      <c r="CN663" s="40">
        <v>-8.0704671180802605E-5</v>
      </c>
      <c r="CO663" s="40">
        <v>1.40094527027521E-3</v>
      </c>
      <c r="CP663" s="40">
        <v>3.3195120222431498E-2</v>
      </c>
      <c r="CQ663" s="40">
        <v>0.23894919853781199</v>
      </c>
      <c r="CR663" s="40">
        <v>0.31337988043280601</v>
      </c>
      <c r="CS663" s="40">
        <v>0.32425044505299699</v>
      </c>
      <c r="CT663" s="40">
        <v>0.34872280443326098</v>
      </c>
      <c r="CU663" s="40">
        <v>0.31179193605293098</v>
      </c>
      <c r="CV663" s="40">
        <v>3.7553078688660799E-2</v>
      </c>
      <c r="CW663" s="40">
        <v>-4.1884741099523601E-2</v>
      </c>
      <c r="CX663" s="40">
        <v>-3.44519574649624E-2</v>
      </c>
      <c r="CY663" s="40">
        <v>-3.8744457224839303E-2</v>
      </c>
      <c r="CZ663" s="40">
        <v>-2.6662401201255799E-2</v>
      </c>
      <c r="DA663" s="40">
        <v>2.13852232993351E-2</v>
      </c>
      <c r="DB663" s="40">
        <v>2.4284950678600502E-3</v>
      </c>
      <c r="DC663" s="40">
        <v>6.0922211944269998E-3</v>
      </c>
      <c r="DD663" s="40">
        <v>8.7603257153242992E-3</v>
      </c>
      <c r="DE663" s="40">
        <v>-4.9985719121738402E-3</v>
      </c>
      <c r="DF663" s="40">
        <v>-1.35152393688608E-2</v>
      </c>
      <c r="DG663" s="40">
        <v>-6.2450321230843103E-3</v>
      </c>
      <c r="DH663" s="40">
        <v>-8.8231422167817496E-3</v>
      </c>
      <c r="DI663" s="40">
        <v>-1.5664809638962301E-3</v>
      </c>
      <c r="DJ663" s="40">
        <v>-5.2575183837621203E-3</v>
      </c>
      <c r="DK663" s="40">
        <v>-1.97301876929049E-4</v>
      </c>
      <c r="DL663" s="40">
        <v>4.4464669031647804E-3</v>
      </c>
      <c r="DM663" s="40">
        <v>5.8117443697268097E-3</v>
      </c>
      <c r="DN663" s="40">
        <v>4.4607725622400098E-2</v>
      </c>
      <c r="DO663" s="40">
        <v>0.25408827958760899</v>
      </c>
      <c r="DP663" s="40">
        <v>0.33124945398463801</v>
      </c>
      <c r="DQ663" s="40">
        <v>0.34216860960171003</v>
      </c>
      <c r="DR663" s="40">
        <v>0.36628085800597399</v>
      </c>
      <c r="DS663" s="40">
        <v>0.33336437228138999</v>
      </c>
      <c r="DT663" s="40">
        <v>5.7514907076125103E-2</v>
      </c>
      <c r="DU663" s="40">
        <v>-2.4539929338698498E-2</v>
      </c>
      <c r="DV663" s="40">
        <v>-1.45743354045358E-2</v>
      </c>
      <c r="DW663" s="40">
        <v>-2.3829317694100301E-2</v>
      </c>
      <c r="DX663" s="40">
        <v>-1.5755135424153199E-2</v>
      </c>
      <c r="DY663" s="40">
        <v>3.2646336183925699E-2</v>
      </c>
      <c r="DZ663" s="40">
        <v>1.43486617360883E-2</v>
      </c>
      <c r="EA663" s="40">
        <v>1.6586207084217298E-2</v>
      </c>
      <c r="EB663" s="40">
        <v>1.61892181111601E-2</v>
      </c>
      <c r="EC663" s="40">
        <v>2.8742806736209302E-3</v>
      </c>
      <c r="ED663" s="40">
        <v>-3.3559302821147699E-3</v>
      </c>
      <c r="EE663" s="40">
        <v>2.72783753757348E-3</v>
      </c>
      <c r="EF663" s="40">
        <v>1.7436648097514001E-3</v>
      </c>
      <c r="EG663" s="40">
        <v>7.57579211706006E-3</v>
      </c>
      <c r="EH663" s="40">
        <v>3.3801901716228101E-3</v>
      </c>
      <c r="EI663" s="40">
        <v>7.2078056241458603E-3</v>
      </c>
      <c r="EJ663" s="40">
        <v>1.0982983631926801E-2</v>
      </c>
      <c r="EK663" s="40">
        <v>1.2180237727512099E-2</v>
      </c>
      <c r="EL663" s="40">
        <v>6.1085715221554697E-2</v>
      </c>
      <c r="EM663" s="40">
        <v>0.27594670817044598</v>
      </c>
      <c r="EN663" s="40">
        <v>0.35705028007201201</v>
      </c>
      <c r="EO663" s="40">
        <v>0.36803959337115</v>
      </c>
      <c r="EP663" s="40">
        <v>0.39163189872042498</v>
      </c>
      <c r="EQ663" s="40">
        <v>0.36451154396945701</v>
      </c>
      <c r="ER663" s="40">
        <v>8.63366168453642E-2</v>
      </c>
      <c r="ES663" s="40">
        <v>5.0322406735522896E-4</v>
      </c>
      <c r="ET663" s="40">
        <v>1.41257938024669E-2</v>
      </c>
      <c r="EU663" s="40">
        <v>-2.29422509744107E-3</v>
      </c>
      <c r="EV663" s="40">
        <v>-6.7759802345052104E-6</v>
      </c>
      <c r="EW663" s="40">
        <v>83.332273690584302</v>
      </c>
      <c r="EX663" s="40">
        <v>82.794732061762005</v>
      </c>
      <c r="EY663" s="40">
        <v>81.259763851044497</v>
      </c>
      <c r="EZ663" s="40">
        <v>78.902210112019404</v>
      </c>
      <c r="FA663" s="40">
        <v>76.394111413866199</v>
      </c>
      <c r="FB663" s="40">
        <v>74.944293066908898</v>
      </c>
      <c r="FC663" s="40">
        <v>74.479261277626406</v>
      </c>
      <c r="FD663" s="40">
        <v>76.049197699061494</v>
      </c>
      <c r="FE663" s="40">
        <v>80.538525582803501</v>
      </c>
      <c r="FF663" s="40">
        <v>83.526869512564303</v>
      </c>
      <c r="FG663" s="40">
        <v>86.061837723281897</v>
      </c>
      <c r="FH663" s="40">
        <v>90.538525582803501</v>
      </c>
      <c r="FI663" s="40">
        <v>94.0644111413866</v>
      </c>
      <c r="FJ663" s="40">
        <v>96.567968513472593</v>
      </c>
      <c r="FK663" s="40">
        <v>99.041099000908304</v>
      </c>
      <c r="FL663" s="40">
        <v>100.02944293066901</v>
      </c>
      <c r="FM663" s="40">
        <v>101.42907962458401</v>
      </c>
      <c r="FN663" s="40">
        <v>101.89055404178001</v>
      </c>
      <c r="FO663" s="40">
        <v>100.898652739933</v>
      </c>
      <c r="FP663" s="40">
        <v>99.843929760823499</v>
      </c>
      <c r="FQ663" s="40">
        <v>97.7192703602785</v>
      </c>
      <c r="FR663" s="40">
        <v>92.714729034211302</v>
      </c>
      <c r="FS663" s="40">
        <v>91.146760520738695</v>
      </c>
      <c r="FT663" s="40">
        <v>89.651301846805893</v>
      </c>
      <c r="FU663" s="40">
        <v>3.4346766171700301E-2</v>
      </c>
      <c r="FV663" s="40">
        <v>0</v>
      </c>
      <c r="FW663" s="40">
        <v>0</v>
      </c>
      <c r="FX663" s="41">
        <v>1</v>
      </c>
      <c r="FY663" s="22"/>
    </row>
    <row r="664" spans="1:181" x14ac:dyDescent="0.2">
      <c r="A664" t="s">
        <v>42</v>
      </c>
      <c r="B664" t="s">
        <v>58</v>
      </c>
      <c r="C664" t="s">
        <v>55</v>
      </c>
      <c r="D664" t="s">
        <v>80</v>
      </c>
      <c r="E664" t="s">
        <v>77</v>
      </c>
      <c r="F664" t="s">
        <v>78</v>
      </c>
      <c r="G664" s="35">
        <v>43627</v>
      </c>
      <c r="H664" s="40">
        <v>1265</v>
      </c>
      <c r="I664" s="40">
        <v>1.10139040067214</v>
      </c>
      <c r="J664" s="40">
        <v>0.97245655669686903</v>
      </c>
      <c r="K664" s="40">
        <v>0.86093803063803098</v>
      </c>
      <c r="L664" s="40">
        <v>0.78035207087025504</v>
      </c>
      <c r="M664" s="40">
        <v>0.74728075504864799</v>
      </c>
      <c r="N664" s="40">
        <v>0.79025237858533104</v>
      </c>
      <c r="O664" s="40">
        <v>0.88517347229045895</v>
      </c>
      <c r="P664" s="40">
        <v>0.94581920603309</v>
      </c>
      <c r="Q664" s="40">
        <v>0.97026700413751998</v>
      </c>
      <c r="R664" s="40">
        <v>1.0491992081452</v>
      </c>
      <c r="S664" s="40">
        <v>1.1277112269672001</v>
      </c>
      <c r="T664" s="40">
        <v>1.2821777815909801</v>
      </c>
      <c r="U664" s="40">
        <v>1.5174899601507701</v>
      </c>
      <c r="V664" s="40">
        <v>1.7551576102166799</v>
      </c>
      <c r="W664" s="40">
        <v>1.98023712481188</v>
      </c>
      <c r="X664" s="40">
        <v>2.2258076679945602</v>
      </c>
      <c r="Y664" s="40">
        <v>2.44651927585481</v>
      </c>
      <c r="Z664" s="40">
        <v>2.64417465093381</v>
      </c>
      <c r="AA664" s="40">
        <v>2.63481631584165</v>
      </c>
      <c r="AB664" s="40">
        <v>2.57759895669765</v>
      </c>
      <c r="AC664" s="40">
        <v>2.4127864457230901</v>
      </c>
      <c r="AD664" s="40">
        <v>2.1021735812323499</v>
      </c>
      <c r="AE664" s="40">
        <v>1.7996655846548</v>
      </c>
      <c r="AF664" s="40">
        <v>1.5130865726462499</v>
      </c>
      <c r="AG664" s="40">
        <v>-2.8695176154739599E-2</v>
      </c>
      <c r="AH664" s="40">
        <v>-3.9060324504651703E-2</v>
      </c>
      <c r="AI664" s="40">
        <v>-1.67828053398081E-2</v>
      </c>
      <c r="AJ664" s="40">
        <v>-3.2738084249167597E-2</v>
      </c>
      <c r="AK664" s="40">
        <v>-4.1974170013951297E-2</v>
      </c>
      <c r="AL664" s="40">
        <v>-4.9356285949139198E-2</v>
      </c>
      <c r="AM664" s="40">
        <v>-2.49766991696234E-2</v>
      </c>
      <c r="AN664" s="40">
        <v>-4.2036383028899602E-2</v>
      </c>
      <c r="AO664" s="40">
        <v>-4.32091641287881E-2</v>
      </c>
      <c r="AP664" s="40">
        <v>-1.7642797572581598E-2</v>
      </c>
      <c r="AQ664" s="40">
        <v>-1.3769321083267399E-2</v>
      </c>
      <c r="AR664" s="40">
        <v>3.4538558510560598E-4</v>
      </c>
      <c r="AS664" s="40">
        <v>-3.7604190934829702E-2</v>
      </c>
      <c r="AT664" s="40">
        <v>3.31646619097829E-2</v>
      </c>
      <c r="AU664" s="40">
        <v>0.40503380466636502</v>
      </c>
      <c r="AV664" s="40">
        <v>0.42850343429002902</v>
      </c>
      <c r="AW664" s="40">
        <v>0.458952109534845</v>
      </c>
      <c r="AX664" s="40">
        <v>0.53622292868737997</v>
      </c>
      <c r="AY664" s="40">
        <v>0.306255233625297</v>
      </c>
      <c r="AZ664" s="40">
        <v>-0.221027779419879</v>
      </c>
      <c r="BA664" s="40">
        <v>-0.26991256658178098</v>
      </c>
      <c r="BB664" s="40">
        <v>-0.210768748207185</v>
      </c>
      <c r="BC664" s="40">
        <v>-0.104563916583544</v>
      </c>
      <c r="BD664" s="40">
        <v>-4.1740763057402597E-2</v>
      </c>
      <c r="BE664" s="40">
        <v>-7.5472369823434502E-3</v>
      </c>
      <c r="BF664" s="40">
        <v>-2.21930294512887E-2</v>
      </c>
      <c r="BG664" s="40">
        <v>-2.1980253527186999E-4</v>
      </c>
      <c r="BH664" s="40">
        <v>-1.7740199916389102E-2</v>
      </c>
      <c r="BI664" s="40">
        <v>-3.0000867443875701E-2</v>
      </c>
      <c r="BJ664" s="40">
        <v>-3.83193662081385E-2</v>
      </c>
      <c r="BK664" s="40">
        <v>-1.4082878635852201E-2</v>
      </c>
      <c r="BL664" s="40">
        <v>-2.6463746205255899E-2</v>
      </c>
      <c r="BM664" s="40">
        <v>-3.0169084230846601E-2</v>
      </c>
      <c r="BN664" s="40">
        <v>-1.21093616256912E-3</v>
      </c>
      <c r="BO664" s="40">
        <v>1.24413416952566E-3</v>
      </c>
      <c r="BP664" s="40">
        <v>1.19517552668542E-2</v>
      </c>
      <c r="BQ664" s="40">
        <v>-2.60920660654879E-2</v>
      </c>
      <c r="BR664" s="40">
        <v>6.1345467972855498E-2</v>
      </c>
      <c r="BS664" s="40">
        <v>0.44576678477415799</v>
      </c>
      <c r="BT664" s="40">
        <v>0.482386108710672</v>
      </c>
      <c r="BU664" s="40">
        <v>0.53060845937011003</v>
      </c>
      <c r="BV664" s="40">
        <v>0.59292536345025504</v>
      </c>
      <c r="BW664" s="40">
        <v>0.35884394556043703</v>
      </c>
      <c r="BX664" s="40">
        <v>-0.157942756264563</v>
      </c>
      <c r="BY664" s="40">
        <v>-0.21910727576491601</v>
      </c>
      <c r="BZ664" s="40">
        <v>-0.165331538681766</v>
      </c>
      <c r="CA664" s="40">
        <v>-6.7514840044116203E-2</v>
      </c>
      <c r="CB664" s="40">
        <v>-1.7306318131357201E-2</v>
      </c>
      <c r="CC664" s="40">
        <v>7.0997612661247902E-3</v>
      </c>
      <c r="CD664" s="40">
        <v>-1.0510792279664999E-2</v>
      </c>
      <c r="CE664" s="40">
        <v>1.1251682751770801E-2</v>
      </c>
      <c r="CF664" s="40">
        <v>-7.3527109151122804E-3</v>
      </c>
      <c r="CG664" s="40">
        <v>-2.1708194557753999E-2</v>
      </c>
      <c r="CH664" s="40">
        <v>-3.06752292169594E-2</v>
      </c>
      <c r="CI664" s="40">
        <v>-6.53785171968135E-3</v>
      </c>
      <c r="CJ664" s="40">
        <v>-1.5678185379657102E-2</v>
      </c>
      <c r="CK664" s="40">
        <v>-2.1137564617136902E-2</v>
      </c>
      <c r="CL664" s="40">
        <v>1.01697209941186E-2</v>
      </c>
      <c r="CM664" s="40">
        <v>1.1642407542571301E-2</v>
      </c>
      <c r="CN664" s="40">
        <v>1.9990291552297101E-2</v>
      </c>
      <c r="CO664" s="40">
        <v>-1.81188034500228E-2</v>
      </c>
      <c r="CP664" s="40">
        <v>8.0863408405794701E-2</v>
      </c>
      <c r="CQ664" s="40">
        <v>0.47397832271315898</v>
      </c>
      <c r="CR664" s="40">
        <v>0.51970508487323397</v>
      </c>
      <c r="CS664" s="40">
        <v>0.58023742898142305</v>
      </c>
      <c r="CT664" s="40">
        <v>0.63219729703609495</v>
      </c>
      <c r="CU664" s="40">
        <v>0.395266727247297</v>
      </c>
      <c r="CV664" s="40">
        <v>-0.114250261401207</v>
      </c>
      <c r="CW664" s="40">
        <v>-0.18391968611178999</v>
      </c>
      <c r="CX664" s="40">
        <v>-0.13386186577847101</v>
      </c>
      <c r="CY664" s="40">
        <v>-4.18547624943999E-2</v>
      </c>
      <c r="CZ664" s="40">
        <v>-3.83096009495458E-4</v>
      </c>
      <c r="DA664" s="40">
        <v>2.1746759514593001E-2</v>
      </c>
      <c r="DB664" s="40">
        <v>1.1714448919587701E-3</v>
      </c>
      <c r="DC664" s="40">
        <v>2.27231680388136E-2</v>
      </c>
      <c r="DD664" s="40">
        <v>3.03477808616456E-3</v>
      </c>
      <c r="DE664" s="40">
        <v>-1.34155216716324E-2</v>
      </c>
      <c r="DF664" s="40">
        <v>-2.30310922257802E-2</v>
      </c>
      <c r="DG664" s="40">
        <v>1.0071751964895301E-3</v>
      </c>
      <c r="DH664" s="40">
        <v>-4.89262455405832E-3</v>
      </c>
      <c r="DI664" s="40">
        <v>-1.21060450034271E-2</v>
      </c>
      <c r="DJ664" s="40">
        <v>2.15503781508063E-2</v>
      </c>
      <c r="DK664" s="40">
        <v>2.2040680915616999E-2</v>
      </c>
      <c r="DL664" s="40">
        <v>2.8028827837740099E-2</v>
      </c>
      <c r="DM664" s="40">
        <v>-1.01455408345577E-2</v>
      </c>
      <c r="DN664" s="40">
        <v>0.10038134883873399</v>
      </c>
      <c r="DO664" s="40">
        <v>0.50218986065215998</v>
      </c>
      <c r="DP664" s="40">
        <v>0.55702406103579505</v>
      </c>
      <c r="DQ664" s="40">
        <v>0.62986639859273696</v>
      </c>
      <c r="DR664" s="40">
        <v>0.67146923062193498</v>
      </c>
      <c r="DS664" s="40">
        <v>0.43168950893415797</v>
      </c>
      <c r="DT664" s="40">
        <v>-7.0557766537850494E-2</v>
      </c>
      <c r="DU664" s="40">
        <v>-0.148732096458664</v>
      </c>
      <c r="DV664" s="40">
        <v>-0.10239219287517599</v>
      </c>
      <c r="DW664" s="40">
        <v>-1.61946849446836E-2</v>
      </c>
      <c r="DX664" s="40">
        <v>1.6540126112366299E-2</v>
      </c>
      <c r="DY664" s="40">
        <v>4.2894698686989099E-2</v>
      </c>
      <c r="DZ664" s="40">
        <v>1.8038739945321701E-2</v>
      </c>
      <c r="EA664" s="40">
        <v>3.9286170843349802E-2</v>
      </c>
      <c r="EB664" s="40">
        <v>1.80326624189431E-2</v>
      </c>
      <c r="EC664" s="40">
        <v>-1.44221910155675E-3</v>
      </c>
      <c r="ED664" s="40">
        <v>-1.1994172484779599E-2</v>
      </c>
      <c r="EE664" s="40">
        <v>1.19009957302607E-2</v>
      </c>
      <c r="EF664" s="40">
        <v>1.06800122695854E-2</v>
      </c>
      <c r="EG664" s="40">
        <v>9.3403489451439705E-4</v>
      </c>
      <c r="EH664" s="40">
        <v>3.7982239560818802E-2</v>
      </c>
      <c r="EI664" s="40">
        <v>3.70541361684101E-2</v>
      </c>
      <c r="EJ664" s="40">
        <v>3.9635197519488602E-2</v>
      </c>
      <c r="EK664" s="40">
        <v>1.36658403478409E-3</v>
      </c>
      <c r="EL664" s="40">
        <v>0.128562154901807</v>
      </c>
      <c r="EM664" s="40">
        <v>0.54292284075995401</v>
      </c>
      <c r="EN664" s="40">
        <v>0.61090673545643903</v>
      </c>
      <c r="EO664" s="40">
        <v>0.701522748428002</v>
      </c>
      <c r="EP664" s="40">
        <v>0.72817166538481104</v>
      </c>
      <c r="EQ664" s="40">
        <v>0.484278220869298</v>
      </c>
      <c r="ER664" s="40">
        <v>-7.4727433825346199E-3</v>
      </c>
      <c r="ES664" s="40">
        <v>-9.7926805641798301E-2</v>
      </c>
      <c r="ET664" s="40">
        <v>-5.6954983349756801E-2</v>
      </c>
      <c r="EU664" s="40">
        <v>2.08543915947445E-2</v>
      </c>
      <c r="EV664" s="40">
        <v>4.0974571038411699E-2</v>
      </c>
      <c r="EW664" s="40">
        <v>83.223520126282594</v>
      </c>
      <c r="EX664" s="40">
        <v>82.703157063930504</v>
      </c>
      <c r="EY664" s="40">
        <v>81.149408050513003</v>
      </c>
      <c r="EZ664" s="40">
        <v>78.831018153117597</v>
      </c>
      <c r="FA664" s="40">
        <v>76.309234411996798</v>
      </c>
      <c r="FB664" s="40">
        <v>74.8770323599053</v>
      </c>
      <c r="FC664" s="40">
        <v>74.430781373322802</v>
      </c>
      <c r="FD664" s="40">
        <v>76.038279400157805</v>
      </c>
      <c r="FE664" s="40">
        <v>80.549881610102602</v>
      </c>
      <c r="FF664" s="40">
        <v>83.531965272296802</v>
      </c>
      <c r="FG664" s="40">
        <v>86.085714285714303</v>
      </c>
      <c r="FH664" s="40">
        <v>90.549881610102602</v>
      </c>
      <c r="FI664" s="40">
        <v>94.052328334648806</v>
      </c>
      <c r="FJ664" s="40">
        <v>96.548460931333906</v>
      </c>
      <c r="FK664" s="40">
        <v>99.016495659037105</v>
      </c>
      <c r="FL664" s="40">
        <v>99.998579321231304</v>
      </c>
      <c r="FM664" s="40">
        <v>101.362983425414</v>
      </c>
      <c r="FN664" s="40">
        <v>101.813101815312</v>
      </c>
      <c r="FO664" s="40">
        <v>100.83488555643299</v>
      </c>
      <c r="FP664" s="40">
        <v>99.741436464088395</v>
      </c>
      <c r="FQ664" s="40">
        <v>97.540489344909204</v>
      </c>
      <c r="FR664" s="40">
        <v>92.514838200473605</v>
      </c>
      <c r="FS664" s="40">
        <v>90.966377269139699</v>
      </c>
      <c r="FT664" s="40">
        <v>89.492028413575397</v>
      </c>
      <c r="FU664" s="40">
        <v>7.2789478408399097E-2</v>
      </c>
      <c r="FV664" s="40">
        <v>0</v>
      </c>
      <c r="FW664" s="40">
        <v>0</v>
      </c>
      <c r="FX664" s="41">
        <v>1</v>
      </c>
      <c r="FY664" s="22"/>
    </row>
    <row r="665" spans="1:181" x14ac:dyDescent="0.2">
      <c r="A665" t="s">
        <v>42</v>
      </c>
      <c r="B665" t="s">
        <v>58</v>
      </c>
      <c r="C665" t="s">
        <v>55</v>
      </c>
      <c r="D665" t="s">
        <v>80</v>
      </c>
      <c r="E665" t="s">
        <v>78</v>
      </c>
      <c r="F665" t="s">
        <v>1</v>
      </c>
      <c r="G665" s="35">
        <v>43627</v>
      </c>
      <c r="H665" s="40">
        <v>7359</v>
      </c>
      <c r="I665" s="40">
        <v>1.2181350952277901</v>
      </c>
      <c r="J665" s="40">
        <v>1.06791580874947</v>
      </c>
      <c r="K665" s="40">
        <v>0.93610828000014201</v>
      </c>
      <c r="L665" s="40">
        <v>0.83688797153557604</v>
      </c>
      <c r="M665" s="40">
        <v>0.76939838526906801</v>
      </c>
      <c r="N665" s="40">
        <v>0.73848407178813702</v>
      </c>
      <c r="O665" s="40">
        <v>0.75534279135710702</v>
      </c>
      <c r="P665" s="40">
        <v>0.80223760890658102</v>
      </c>
      <c r="Q665" s="40">
        <v>0.87666424660576203</v>
      </c>
      <c r="R665" s="40">
        <v>1.0036183306995701</v>
      </c>
      <c r="S665" s="40">
        <v>1.1876564035185899</v>
      </c>
      <c r="T665" s="40">
        <v>1.43548141078554</v>
      </c>
      <c r="U665" s="40">
        <v>1.70617026061023</v>
      </c>
      <c r="V665" s="40">
        <v>1.9717244230961</v>
      </c>
      <c r="W665" s="40">
        <v>2.2202678942344498</v>
      </c>
      <c r="X665" s="40">
        <v>2.4261110978251499</v>
      </c>
      <c r="Y665" s="40">
        <v>2.6013612245636302</v>
      </c>
      <c r="Z665" s="40">
        <v>2.68478939647426</v>
      </c>
      <c r="AA665" s="40">
        <v>2.6380102432632899</v>
      </c>
      <c r="AB665" s="40">
        <v>2.5098902397831</v>
      </c>
      <c r="AC665" s="40">
        <v>2.3696885961352199</v>
      </c>
      <c r="AD665" s="40">
        <v>2.1549508179589401</v>
      </c>
      <c r="AE665" s="40">
        <v>1.8879939128916501</v>
      </c>
      <c r="AF665" s="40">
        <v>1.60565764572225</v>
      </c>
      <c r="AG665" s="40">
        <v>-2.112387727712E-2</v>
      </c>
      <c r="AH665" s="40">
        <v>-3.2856083719953098E-2</v>
      </c>
      <c r="AI665" s="40">
        <v>-2.8940722029022901E-2</v>
      </c>
      <c r="AJ665" s="40">
        <v>-1.68687449455216E-2</v>
      </c>
      <c r="AK665" s="40">
        <v>-2.15040747938075E-3</v>
      </c>
      <c r="AL665" s="40">
        <v>-1.92560571505234E-3</v>
      </c>
      <c r="AM665" s="40">
        <v>-5.9836461556935496E-3</v>
      </c>
      <c r="AN665" s="40">
        <v>-3.70734669985764E-3</v>
      </c>
      <c r="AO665" s="40">
        <v>-1.4874155196392401E-2</v>
      </c>
      <c r="AP665" s="40">
        <v>-3.3102413381525503E-2</v>
      </c>
      <c r="AQ665" s="40">
        <v>-2.8054999023468599E-2</v>
      </c>
      <c r="AR665" s="40">
        <v>-5.0794318729179798E-3</v>
      </c>
      <c r="AS665" s="40">
        <v>-8.2401827676859205E-3</v>
      </c>
      <c r="AT665" s="40">
        <v>1.13064575781931E-2</v>
      </c>
      <c r="AU665" s="40">
        <v>0.133193428872561</v>
      </c>
      <c r="AV665" s="40">
        <v>0.14098572415539301</v>
      </c>
      <c r="AW665" s="40">
        <v>0.150663266189379</v>
      </c>
      <c r="AX665" s="40">
        <v>0.16550531195022899</v>
      </c>
      <c r="AY665" s="40">
        <v>0.15304033673356099</v>
      </c>
      <c r="AZ665" s="40">
        <v>-2.8976995577745999E-2</v>
      </c>
      <c r="BA665" s="40">
        <v>-4.0156764128895302E-2</v>
      </c>
      <c r="BB665" s="40">
        <v>-4.0135989246762399E-2</v>
      </c>
      <c r="BC665" s="40">
        <v>-5.6814362606584103E-2</v>
      </c>
      <c r="BD665" s="40">
        <v>-5.59864514711403E-2</v>
      </c>
      <c r="BE665" s="40">
        <v>-8.4011979657777399E-3</v>
      </c>
      <c r="BF665" s="40">
        <v>-2.12016335390359E-2</v>
      </c>
      <c r="BG665" s="40">
        <v>-1.9411992140795298E-2</v>
      </c>
      <c r="BH665" s="40">
        <v>-6.64210334740898E-3</v>
      </c>
      <c r="BI665" s="40">
        <v>5.2263153793640103E-3</v>
      </c>
      <c r="BJ665" s="40">
        <v>6.1506098956571401E-3</v>
      </c>
      <c r="BK665" s="40">
        <v>1.7488019762828899E-3</v>
      </c>
      <c r="BL665" s="40">
        <v>2.8328077490333801E-3</v>
      </c>
      <c r="BM665" s="40">
        <v>-8.7574588504258297E-3</v>
      </c>
      <c r="BN665" s="40">
        <v>-2.8312458641495501E-2</v>
      </c>
      <c r="BO665" s="40">
        <v>-2.2529038534530602E-2</v>
      </c>
      <c r="BP665" s="40">
        <v>-1.2113275778808199E-3</v>
      </c>
      <c r="BQ665" s="40">
        <v>-4.3727211950990797E-3</v>
      </c>
      <c r="BR665" s="40">
        <v>2.24783675289769E-2</v>
      </c>
      <c r="BS665" s="40">
        <v>0.14881268254980901</v>
      </c>
      <c r="BT665" s="40">
        <v>0.15551360580828799</v>
      </c>
      <c r="BU665" s="40">
        <v>0.16512535696602701</v>
      </c>
      <c r="BV665" s="40">
        <v>0.18209048278894399</v>
      </c>
      <c r="BW665" s="40">
        <v>0.17152547470309101</v>
      </c>
      <c r="BX665" s="40">
        <v>-1.3520138972873999E-2</v>
      </c>
      <c r="BY665" s="40">
        <v>-2.4755050277423401E-2</v>
      </c>
      <c r="BZ665" s="40">
        <v>-2.0127272496449598E-2</v>
      </c>
      <c r="CA665" s="40">
        <v>-3.6312306881793502E-2</v>
      </c>
      <c r="CB665" s="40">
        <v>-4.2558485976368798E-2</v>
      </c>
      <c r="CC665" s="40">
        <v>4.1049096854118899E-4</v>
      </c>
      <c r="CD665" s="40">
        <v>-1.3129796846334901E-2</v>
      </c>
      <c r="CE665" s="40">
        <v>-1.2812422847293101E-2</v>
      </c>
      <c r="CF665" s="40">
        <v>4.4083747033197499E-4</v>
      </c>
      <c r="CG665" s="40">
        <v>1.03354111598409E-2</v>
      </c>
      <c r="CH665" s="40">
        <v>1.17441722253009E-2</v>
      </c>
      <c r="CI665" s="40">
        <v>7.1042719973647703E-3</v>
      </c>
      <c r="CJ665" s="40">
        <v>7.3624987972588001E-3</v>
      </c>
      <c r="CK665" s="40">
        <v>-4.5210535943181699E-3</v>
      </c>
      <c r="CL665" s="40">
        <v>-2.4994950580046301E-2</v>
      </c>
      <c r="CM665" s="40">
        <v>-1.870177513346E-2</v>
      </c>
      <c r="CN665" s="40">
        <v>1.4677096735717301E-3</v>
      </c>
      <c r="CO665" s="40">
        <v>-1.6941290912577101E-3</v>
      </c>
      <c r="CP665" s="40">
        <v>3.02159983282352E-2</v>
      </c>
      <c r="CQ665" s="40">
        <v>0.159630530066207</v>
      </c>
      <c r="CR665" s="40">
        <v>0.16557557238523199</v>
      </c>
      <c r="CS665" s="40">
        <v>0.17514175698250001</v>
      </c>
      <c r="CT665" s="40">
        <v>0.19357732158892901</v>
      </c>
      <c r="CU665" s="40">
        <v>0.18432822495006701</v>
      </c>
      <c r="CV665" s="40">
        <v>-2.8147671740988002E-3</v>
      </c>
      <c r="CW665" s="40">
        <v>-1.4087870181673399E-2</v>
      </c>
      <c r="CX665" s="40">
        <v>-6.26929622713715E-3</v>
      </c>
      <c r="CY665" s="40">
        <v>-2.2112645541601399E-2</v>
      </c>
      <c r="CZ665" s="40">
        <v>-3.3258317979898998E-2</v>
      </c>
      <c r="DA665" s="40">
        <v>9.2221799028601205E-3</v>
      </c>
      <c r="DB665" s="40">
        <v>-5.0579601536339903E-3</v>
      </c>
      <c r="DC665" s="40">
        <v>-6.2128535537910104E-3</v>
      </c>
      <c r="DD665" s="40">
        <v>7.5237782880729302E-3</v>
      </c>
      <c r="DE665" s="40">
        <v>1.5444506940317701E-2</v>
      </c>
      <c r="DF665" s="40">
        <v>1.7337734554944799E-2</v>
      </c>
      <c r="DG665" s="40">
        <v>1.2459742018446599E-2</v>
      </c>
      <c r="DH665" s="40">
        <v>1.1892189845484199E-2</v>
      </c>
      <c r="DI665" s="40">
        <v>-2.8464833821050998E-4</v>
      </c>
      <c r="DJ665" s="40">
        <v>-2.1677442518597101E-2</v>
      </c>
      <c r="DK665" s="40">
        <v>-1.4874511732389401E-2</v>
      </c>
      <c r="DL665" s="40">
        <v>4.1467469250242896E-3</v>
      </c>
      <c r="DM665" s="40">
        <v>9.8446301258365209E-4</v>
      </c>
      <c r="DN665" s="40">
        <v>3.7953629127493498E-2</v>
      </c>
      <c r="DO665" s="40">
        <v>0.170448377582604</v>
      </c>
      <c r="DP665" s="40">
        <v>0.17563753896217699</v>
      </c>
      <c r="DQ665" s="40">
        <v>0.18515815699897301</v>
      </c>
      <c r="DR665" s="40">
        <v>0.20506416038891301</v>
      </c>
      <c r="DS665" s="40">
        <v>0.19713097519704201</v>
      </c>
      <c r="DT665" s="40">
        <v>7.8906046246764502E-3</v>
      </c>
      <c r="DU665" s="40">
        <v>-3.4206900859232899E-3</v>
      </c>
      <c r="DV665" s="40">
        <v>7.5886800421753097E-3</v>
      </c>
      <c r="DW665" s="40">
        <v>-7.9129842014092899E-3</v>
      </c>
      <c r="DX665" s="40">
        <v>-2.39581499834291E-2</v>
      </c>
      <c r="DY665" s="40">
        <v>2.1944859214202399E-2</v>
      </c>
      <c r="DZ665" s="40">
        <v>6.5964900272832199E-3</v>
      </c>
      <c r="EA665" s="40">
        <v>3.3158763344365702E-3</v>
      </c>
      <c r="EB665" s="40">
        <v>1.77504198861855E-2</v>
      </c>
      <c r="EC665" s="40">
        <v>2.2821229799062499E-2</v>
      </c>
      <c r="ED665" s="40">
        <v>2.54139501656542E-2</v>
      </c>
      <c r="EE665" s="40">
        <v>2.01921901504231E-2</v>
      </c>
      <c r="EF665" s="40">
        <v>1.8432344294375201E-2</v>
      </c>
      <c r="EG665" s="40">
        <v>5.8320480077560296E-3</v>
      </c>
      <c r="EH665" s="40">
        <v>-1.6887487778567099E-2</v>
      </c>
      <c r="EI665" s="40">
        <v>-9.3485512434514292E-3</v>
      </c>
      <c r="EJ665" s="40">
        <v>8.0148512200614499E-3</v>
      </c>
      <c r="EK665" s="40">
        <v>4.8519245851705002E-3</v>
      </c>
      <c r="EL665" s="40">
        <v>4.91255390782772E-2</v>
      </c>
      <c r="EM665" s="40">
        <v>0.18606763125985201</v>
      </c>
      <c r="EN665" s="40">
        <v>0.190165420615072</v>
      </c>
      <c r="EO665" s="40">
        <v>0.19962024777562101</v>
      </c>
      <c r="EP665" s="40">
        <v>0.221649331227628</v>
      </c>
      <c r="EQ665" s="40">
        <v>0.215616113166573</v>
      </c>
      <c r="ER665" s="40">
        <v>2.3347461229548401E-2</v>
      </c>
      <c r="ES665" s="40">
        <v>1.1981023765548601E-2</v>
      </c>
      <c r="ET665" s="40">
        <v>2.7597396792488099E-2</v>
      </c>
      <c r="EU665" s="40">
        <v>1.2589071523381399E-2</v>
      </c>
      <c r="EV665" s="40">
        <v>-1.0530184488657701E-2</v>
      </c>
      <c r="EW665" s="40">
        <v>83.447947517594997</v>
      </c>
      <c r="EX665" s="40">
        <v>82.875242826661605</v>
      </c>
      <c r="EY665" s="40">
        <v>81.358666921435599</v>
      </c>
      <c r="EZ665" s="40">
        <v>78.981099328046895</v>
      </c>
      <c r="FA665" s="40">
        <v>76.490987548167297</v>
      </c>
      <c r="FB665" s="40">
        <v>75.0285022769975</v>
      </c>
      <c r="FC665" s="40">
        <v>74.545078182223506</v>
      </c>
      <c r="FD665" s="40">
        <v>76.078229992675404</v>
      </c>
      <c r="FE665" s="40">
        <v>80.531989427088305</v>
      </c>
      <c r="FF665" s="40">
        <v>83.526464125346294</v>
      </c>
      <c r="FG665" s="40">
        <v>86.0430400305723</v>
      </c>
      <c r="FH665" s="40">
        <v>90.531989427088305</v>
      </c>
      <c r="FI665" s="40">
        <v>94.0991688162797</v>
      </c>
      <c r="FJ665" s="40">
        <v>96.6145823381421</v>
      </c>
      <c r="FK665" s="40">
        <v>99.088118212795806</v>
      </c>
      <c r="FL665" s="40">
        <v>100.08259291105399</v>
      </c>
      <c r="FM665" s="40">
        <v>101.507563453393</v>
      </c>
      <c r="FN665" s="40">
        <v>101.975574026305</v>
      </c>
      <c r="FO665" s="40">
        <v>100.96568580618499</v>
      </c>
      <c r="FP665" s="40">
        <v>99.953472819336994</v>
      </c>
      <c r="FQ665" s="40">
        <v>97.908108022037496</v>
      </c>
      <c r="FR665" s="40">
        <v>92.933409764020297</v>
      </c>
      <c r="FS665" s="40">
        <v>91.318827425878197</v>
      </c>
      <c r="FT665" s="40">
        <v>89.793525683895396</v>
      </c>
      <c r="FU665" s="40">
        <v>2.1047196491777401E-2</v>
      </c>
      <c r="FV665" s="40">
        <v>0</v>
      </c>
      <c r="FW665" s="40">
        <v>0</v>
      </c>
      <c r="FX665" s="41">
        <v>1</v>
      </c>
      <c r="FY665" s="22"/>
    </row>
    <row r="666" spans="1:181" x14ac:dyDescent="0.2">
      <c r="A666" t="s">
        <v>42</v>
      </c>
      <c r="B666" t="s">
        <v>58</v>
      </c>
      <c r="C666" t="s">
        <v>55</v>
      </c>
      <c r="D666" t="s">
        <v>80</v>
      </c>
      <c r="E666" t="s">
        <v>78</v>
      </c>
      <c r="F666" t="s">
        <v>77</v>
      </c>
      <c r="G666" s="35">
        <v>43627</v>
      </c>
      <c r="H666" s="40">
        <v>6174</v>
      </c>
      <c r="I666" s="40">
        <v>1.24350158947654</v>
      </c>
      <c r="J666" s="40">
        <v>1.0890661876046599</v>
      </c>
      <c r="K666" s="40">
        <v>0.95467926495162303</v>
      </c>
      <c r="L666" s="40">
        <v>0.85472122261295502</v>
      </c>
      <c r="M666" s="40">
        <v>0.78524663338108602</v>
      </c>
      <c r="N666" s="40">
        <v>0.75193587459224798</v>
      </c>
      <c r="O666" s="40">
        <v>0.76724729666703395</v>
      </c>
      <c r="P666" s="40">
        <v>0.81587519444069301</v>
      </c>
      <c r="Q666" s="40">
        <v>0.88765641792318195</v>
      </c>
      <c r="R666" s="40">
        <v>1.01636202477334</v>
      </c>
      <c r="S666" s="40">
        <v>1.2036300723075599</v>
      </c>
      <c r="T666" s="40">
        <v>1.45226674051667</v>
      </c>
      <c r="U666" s="40">
        <v>1.7179025728309301</v>
      </c>
      <c r="V666" s="40">
        <v>1.9787488099972299</v>
      </c>
      <c r="W666" s="40">
        <v>2.2231894008544799</v>
      </c>
      <c r="X666" s="40">
        <v>2.4249746597426398</v>
      </c>
      <c r="Y666" s="40">
        <v>2.59648971747934</v>
      </c>
      <c r="Z666" s="40">
        <v>2.68174444842604</v>
      </c>
      <c r="AA666" s="40">
        <v>2.63845238808802</v>
      </c>
      <c r="AB666" s="40">
        <v>2.5102941100385499</v>
      </c>
      <c r="AC666" s="40">
        <v>2.3758900843483501</v>
      </c>
      <c r="AD666" s="40">
        <v>2.1722698452049398</v>
      </c>
      <c r="AE666" s="40">
        <v>1.91135698558488</v>
      </c>
      <c r="AF666" s="40">
        <v>1.6332635289481301</v>
      </c>
      <c r="AG666" s="40">
        <v>-2.4000398894482501E-2</v>
      </c>
      <c r="AH666" s="40">
        <v>-3.2675446925794001E-2</v>
      </c>
      <c r="AI666" s="40">
        <v>-2.8091047865141501E-2</v>
      </c>
      <c r="AJ666" s="40">
        <v>-1.8013414495977001E-2</v>
      </c>
      <c r="AK666" s="40">
        <v>-4.4915767442018101E-3</v>
      </c>
      <c r="AL666" s="40">
        <v>-4.3981222079028702E-3</v>
      </c>
      <c r="AM666" s="40">
        <v>-5.3835831027391904E-3</v>
      </c>
      <c r="AN666" s="40">
        <v>-3.3735390092999402E-3</v>
      </c>
      <c r="AO666" s="40">
        <v>-1.5224656051658099E-2</v>
      </c>
      <c r="AP666" s="40">
        <v>-3.9258020200452097E-2</v>
      </c>
      <c r="AQ666" s="40">
        <v>-3.72133519693056E-2</v>
      </c>
      <c r="AR666" s="40">
        <v>-8.5210083724076603E-3</v>
      </c>
      <c r="AS666" s="40">
        <v>-7.0578101950226598E-3</v>
      </c>
      <c r="AT666" s="40">
        <v>1.00980982474329E-2</v>
      </c>
      <c r="AU666" s="40">
        <v>7.2124047867496002E-2</v>
      </c>
      <c r="AV666" s="40">
        <v>6.8602351521661206E-2</v>
      </c>
      <c r="AW666" s="40">
        <v>7.3865790248652599E-2</v>
      </c>
      <c r="AX666" s="40">
        <v>9.6908776710810995E-2</v>
      </c>
      <c r="AY666" s="40">
        <v>0.13406905315807099</v>
      </c>
      <c r="AZ666" s="40">
        <v>1.31624236426994E-2</v>
      </c>
      <c r="BA666" s="40">
        <v>-8.3757898632380902E-3</v>
      </c>
      <c r="BB666" s="40">
        <v>-3.05182905077152E-2</v>
      </c>
      <c r="BC666" s="40">
        <v>-5.3265663152354703E-2</v>
      </c>
      <c r="BD666" s="40">
        <v>-5.6238210342743997E-2</v>
      </c>
      <c r="BE666" s="40">
        <v>-1.02576416753616E-2</v>
      </c>
      <c r="BF666" s="40">
        <v>-1.9875105047157698E-2</v>
      </c>
      <c r="BG666" s="40">
        <v>-1.7528094938681599E-2</v>
      </c>
      <c r="BH666" s="40">
        <v>-6.7113875450135196E-3</v>
      </c>
      <c r="BI666" s="40">
        <v>3.3335553542559698E-3</v>
      </c>
      <c r="BJ666" s="40">
        <v>3.8528563086368101E-3</v>
      </c>
      <c r="BK666" s="40">
        <v>2.7578298407003399E-3</v>
      </c>
      <c r="BL666" s="40">
        <v>4.2831078204090501E-3</v>
      </c>
      <c r="BM666" s="40">
        <v>-8.8301528219744702E-3</v>
      </c>
      <c r="BN666" s="40">
        <v>-3.34205151594206E-2</v>
      </c>
      <c r="BO666" s="40">
        <v>-3.0322593156453002E-2</v>
      </c>
      <c r="BP666" s="40">
        <v>-4.1421801802896101E-3</v>
      </c>
      <c r="BQ666" s="40">
        <v>-2.66359372953868E-3</v>
      </c>
      <c r="BR666" s="40">
        <v>1.9840260771376999E-2</v>
      </c>
      <c r="BS666" s="40">
        <v>8.6859543052288907E-2</v>
      </c>
      <c r="BT666" s="40">
        <v>8.4346350585117996E-2</v>
      </c>
      <c r="BU666" s="40">
        <v>8.9910756119874105E-2</v>
      </c>
      <c r="BV666" s="40">
        <v>0.11195655987351601</v>
      </c>
      <c r="BW666" s="40">
        <v>0.150990891320404</v>
      </c>
      <c r="BX666" s="40">
        <v>2.78588219139108E-2</v>
      </c>
      <c r="BY666" s="40">
        <v>6.8720400771186702E-3</v>
      </c>
      <c r="BZ666" s="40">
        <v>-1.0853809515131299E-2</v>
      </c>
      <c r="CA666" s="40">
        <v>-3.2902365474966097E-2</v>
      </c>
      <c r="CB666" s="40">
        <v>-4.1828463369800999E-2</v>
      </c>
      <c r="CC666" s="40">
        <v>-7.3944988954789497E-4</v>
      </c>
      <c r="CD666" s="40">
        <v>-1.1009627255312101E-2</v>
      </c>
      <c r="CE666" s="40">
        <v>-1.02122259194225E-2</v>
      </c>
      <c r="CF666" s="40">
        <v>1.11636189219778E-3</v>
      </c>
      <c r="CG666" s="40">
        <v>8.7532180081824305E-3</v>
      </c>
      <c r="CH666" s="40">
        <v>9.5674588944836096E-3</v>
      </c>
      <c r="CI666" s="40">
        <v>8.3965476443843105E-3</v>
      </c>
      <c r="CJ666" s="40">
        <v>9.5860780904517308E-3</v>
      </c>
      <c r="CK666" s="40">
        <v>-4.4013393644791498E-3</v>
      </c>
      <c r="CL666" s="40">
        <v>-2.9377476950618899E-2</v>
      </c>
      <c r="CM666" s="40">
        <v>-2.5550074593783299E-2</v>
      </c>
      <c r="CN666" s="40">
        <v>-1.1094171135217401E-3</v>
      </c>
      <c r="CO666" s="40">
        <v>3.7982720848559099E-4</v>
      </c>
      <c r="CP666" s="40">
        <v>2.6587652858202901E-2</v>
      </c>
      <c r="CQ666" s="40">
        <v>9.7065302128979097E-2</v>
      </c>
      <c r="CR666" s="40">
        <v>9.52505963759957E-2</v>
      </c>
      <c r="CS666" s="40">
        <v>0.101023450604983</v>
      </c>
      <c r="CT666" s="40">
        <v>0.122378608652394</v>
      </c>
      <c r="CU666" s="40">
        <v>0.16271090488314699</v>
      </c>
      <c r="CV666" s="40">
        <v>3.8037502587354201E-2</v>
      </c>
      <c r="CW666" s="40">
        <v>1.7432640644802402E-2</v>
      </c>
      <c r="CX666" s="40">
        <v>2.7657501170132801E-3</v>
      </c>
      <c r="CY666" s="40">
        <v>-1.8798807535710099E-2</v>
      </c>
      <c r="CZ666" s="40">
        <v>-3.1848316512321E-2</v>
      </c>
      <c r="DA666" s="40">
        <v>8.7787418962658095E-3</v>
      </c>
      <c r="DB666" s="40">
        <v>-2.1441494634664702E-3</v>
      </c>
      <c r="DC666" s="40">
        <v>-2.8963569001633702E-3</v>
      </c>
      <c r="DD666" s="40">
        <v>8.9441113294090897E-3</v>
      </c>
      <c r="DE666" s="40">
        <v>1.41728806621089E-2</v>
      </c>
      <c r="DF666" s="40">
        <v>1.52820614803304E-2</v>
      </c>
      <c r="DG666" s="40">
        <v>1.4035265448068299E-2</v>
      </c>
      <c r="DH666" s="40">
        <v>1.48890483604944E-2</v>
      </c>
      <c r="DI666" s="40">
        <v>2.74740930161776E-5</v>
      </c>
      <c r="DJ666" s="40">
        <v>-2.5334438741817102E-2</v>
      </c>
      <c r="DK666" s="40">
        <v>-2.07775560311136E-2</v>
      </c>
      <c r="DL666" s="40">
        <v>1.92334595324613E-3</v>
      </c>
      <c r="DM666" s="40">
        <v>3.42324814650987E-3</v>
      </c>
      <c r="DN666" s="40">
        <v>3.3335044945028897E-2</v>
      </c>
      <c r="DO666" s="40">
        <v>0.107271061205669</v>
      </c>
      <c r="DP666" s="40">
        <v>0.106154842166873</v>
      </c>
      <c r="DQ666" s="40">
        <v>0.112136145090093</v>
      </c>
      <c r="DR666" s="40">
        <v>0.13280065743127201</v>
      </c>
      <c r="DS666" s="40">
        <v>0.17443091844589001</v>
      </c>
      <c r="DT666" s="40">
        <v>4.8216183260797602E-2</v>
      </c>
      <c r="DU666" s="40">
        <v>2.79932412124861E-2</v>
      </c>
      <c r="DV666" s="40">
        <v>1.6385309749157799E-2</v>
      </c>
      <c r="DW666" s="40">
        <v>-4.6952495964541503E-3</v>
      </c>
      <c r="DX666" s="40">
        <v>-2.1868169654841101E-2</v>
      </c>
      <c r="DY666" s="40">
        <v>2.2521499115386701E-2</v>
      </c>
      <c r="DZ666" s="40">
        <v>1.06561924151698E-2</v>
      </c>
      <c r="EA666" s="40">
        <v>7.6665960262964402E-3</v>
      </c>
      <c r="EB666" s="40">
        <v>2.02461382803725E-2</v>
      </c>
      <c r="EC666" s="40">
        <v>2.1998012760566701E-2</v>
      </c>
      <c r="ED666" s="40">
        <v>2.3533039996870099E-2</v>
      </c>
      <c r="EE666" s="40">
        <v>2.21766783915078E-2</v>
      </c>
      <c r="EF666" s="40">
        <v>2.2545695190203399E-2</v>
      </c>
      <c r="EG666" s="40">
        <v>6.4219773226997998E-3</v>
      </c>
      <c r="EH666" s="40">
        <v>-1.9496933700785601E-2</v>
      </c>
      <c r="EI666" s="40">
        <v>-1.3886797218261001E-2</v>
      </c>
      <c r="EJ666" s="40">
        <v>6.3021741453641797E-3</v>
      </c>
      <c r="EK666" s="40">
        <v>7.8174646119938407E-3</v>
      </c>
      <c r="EL666" s="40">
        <v>4.3077207468972999E-2</v>
      </c>
      <c r="EM666" s="40">
        <v>0.122006556390462</v>
      </c>
      <c r="EN666" s="40">
        <v>0.12189884123033</v>
      </c>
      <c r="EO666" s="40">
        <v>0.12818111096131399</v>
      </c>
      <c r="EP666" s="40">
        <v>0.147848440593977</v>
      </c>
      <c r="EQ666" s="40">
        <v>0.19135275660822301</v>
      </c>
      <c r="ER666" s="40">
        <v>6.2912581532008904E-2</v>
      </c>
      <c r="ES666" s="40">
        <v>4.32410711528428E-2</v>
      </c>
      <c r="ET666" s="40">
        <v>3.6049790741741798E-2</v>
      </c>
      <c r="EU666" s="40">
        <v>1.5668048080934499E-2</v>
      </c>
      <c r="EV666" s="40">
        <v>-7.4584226818980902E-3</v>
      </c>
      <c r="EW666" s="40">
        <v>83.448970226513495</v>
      </c>
      <c r="EX666" s="40">
        <v>82.879510995264098</v>
      </c>
      <c r="EY666" s="40">
        <v>81.363431109805802</v>
      </c>
      <c r="EZ666" s="40">
        <v>78.981129997430202</v>
      </c>
      <c r="FA666" s="40">
        <v>76.490454862513303</v>
      </c>
      <c r="FB666" s="40">
        <v>75.026579536693703</v>
      </c>
      <c r="FC666" s="40">
        <v>74.542659422152099</v>
      </c>
      <c r="FD666" s="40">
        <v>76.074819193068805</v>
      </c>
      <c r="FE666" s="40">
        <v>80.530764712360906</v>
      </c>
      <c r="FF666" s="40">
        <v>83.525404750541497</v>
      </c>
      <c r="FG666" s="40">
        <v>86.041484635999893</v>
      </c>
      <c r="FH666" s="40">
        <v>90.530764712360906</v>
      </c>
      <c r="FI666" s="40">
        <v>94.094863981790795</v>
      </c>
      <c r="FJ666" s="40">
        <v>96.609548808693404</v>
      </c>
      <c r="FK666" s="40">
        <v>99.084144058151907</v>
      </c>
      <c r="FL666" s="40">
        <v>100.078784096332</v>
      </c>
      <c r="FM666" s="40">
        <v>101.506534747972</v>
      </c>
      <c r="FN666" s="40">
        <v>101.97577003561101</v>
      </c>
      <c r="FO666" s="40">
        <v>100.966445170528</v>
      </c>
      <c r="FP666" s="40">
        <v>99.954330188332904</v>
      </c>
      <c r="FQ666" s="40">
        <v>97.910055435221594</v>
      </c>
      <c r="FR666" s="40">
        <v>92.934065127207305</v>
      </c>
      <c r="FS666" s="40">
        <v>91.324516318513901</v>
      </c>
      <c r="FT666" s="40">
        <v>89.800506626528104</v>
      </c>
      <c r="FU666" s="40">
        <v>2.0734061228718299E-2</v>
      </c>
      <c r="FV666" s="40">
        <v>0</v>
      </c>
      <c r="FW666" s="40">
        <v>0</v>
      </c>
      <c r="FX666" s="41">
        <v>1</v>
      </c>
      <c r="FY666" s="22"/>
    </row>
    <row r="667" spans="1:181" x14ac:dyDescent="0.2">
      <c r="A667" t="s">
        <v>42</v>
      </c>
      <c r="B667" t="s">
        <v>58</v>
      </c>
      <c r="C667" t="s">
        <v>55</v>
      </c>
      <c r="D667" t="s">
        <v>80</v>
      </c>
      <c r="E667" t="s">
        <v>78</v>
      </c>
      <c r="F667" t="s">
        <v>78</v>
      </c>
      <c r="G667" s="35">
        <v>43627</v>
      </c>
      <c r="H667" s="40">
        <v>1185</v>
      </c>
      <c r="I667" s="40">
        <v>1.08441249678105</v>
      </c>
      <c r="J667" s="40">
        <v>0.95663630077626804</v>
      </c>
      <c r="K667" s="40">
        <v>0.83829762430252397</v>
      </c>
      <c r="L667" s="40">
        <v>0.74340011469339895</v>
      </c>
      <c r="M667" s="40">
        <v>0.68597117849413003</v>
      </c>
      <c r="N667" s="40">
        <v>0.66730583205253302</v>
      </c>
      <c r="O667" s="40">
        <v>0.69247415606857998</v>
      </c>
      <c r="P667" s="40">
        <v>0.73056806232396998</v>
      </c>
      <c r="Q667" s="40">
        <v>0.81916134432545096</v>
      </c>
      <c r="R667" s="40">
        <v>0.93678124705918997</v>
      </c>
      <c r="S667" s="40">
        <v>1.10411324082147</v>
      </c>
      <c r="T667" s="40">
        <v>1.3480244363971201</v>
      </c>
      <c r="U667" s="40">
        <v>1.6447641935640001</v>
      </c>
      <c r="V667" s="40">
        <v>1.9343278163511699</v>
      </c>
      <c r="W667" s="40">
        <v>2.2037063614577499</v>
      </c>
      <c r="X667" s="40">
        <v>2.43065791145133</v>
      </c>
      <c r="Y667" s="40">
        <v>2.6249357058841598</v>
      </c>
      <c r="Z667" s="40">
        <v>2.6985789679151999</v>
      </c>
      <c r="AA667" s="40">
        <v>2.6333607017051901</v>
      </c>
      <c r="AB667" s="40">
        <v>2.5049439363611401</v>
      </c>
      <c r="AC667" s="40">
        <v>2.33429436495434</v>
      </c>
      <c r="AD667" s="40">
        <v>2.0619418991607499</v>
      </c>
      <c r="AE667" s="40">
        <v>1.7629992923081099</v>
      </c>
      <c r="AF667" s="40">
        <v>1.4588393466660301</v>
      </c>
      <c r="AG667" s="40">
        <v>-1.9057770439253701E-2</v>
      </c>
      <c r="AH667" s="40">
        <v>-4.7844937214345899E-2</v>
      </c>
      <c r="AI667" s="40">
        <v>-4.8047383178614303E-2</v>
      </c>
      <c r="AJ667" s="40">
        <v>-2.07891737806556E-2</v>
      </c>
      <c r="AK667" s="40">
        <v>1.0432368920623299E-3</v>
      </c>
      <c r="AL667" s="40">
        <v>8.24972918737432E-3</v>
      </c>
      <c r="AM667" s="40">
        <v>-1.54418853410885E-2</v>
      </c>
      <c r="AN667" s="40">
        <v>-2.1021165730221902E-2</v>
      </c>
      <c r="AO667" s="40">
        <v>-2.32717800441451E-2</v>
      </c>
      <c r="AP667" s="40">
        <v>-1.7603707581373199E-2</v>
      </c>
      <c r="AQ667" s="40">
        <v>-3.5481065127937802E-3</v>
      </c>
      <c r="AR667" s="40">
        <v>-3.4211664178739501E-3</v>
      </c>
      <c r="AS667" s="40">
        <v>-3.0966311931911E-2</v>
      </c>
      <c r="AT667" s="40">
        <v>9.5946646719813301E-4</v>
      </c>
      <c r="AU667" s="40">
        <v>0.42503173051023202</v>
      </c>
      <c r="AV667" s="40">
        <v>0.48615919094537802</v>
      </c>
      <c r="AW667" s="40">
        <v>0.49550719777139302</v>
      </c>
      <c r="AX667" s="40">
        <v>0.49232452723866499</v>
      </c>
      <c r="AY667" s="40">
        <v>0.229747027565955</v>
      </c>
      <c r="AZ667" s="40">
        <v>-0.27625293441944898</v>
      </c>
      <c r="BA667" s="40">
        <v>-0.22099057408228201</v>
      </c>
      <c r="BB667" s="40">
        <v>-0.107083661899945</v>
      </c>
      <c r="BC667" s="40">
        <v>-9.1761497578225604E-2</v>
      </c>
      <c r="BD667" s="40">
        <v>-8.188555297439E-2</v>
      </c>
      <c r="BE667" s="40">
        <v>-4.55634957847413E-3</v>
      </c>
      <c r="BF667" s="40">
        <v>-3.4517086090339003E-2</v>
      </c>
      <c r="BG667" s="40">
        <v>-3.5856395964414499E-2</v>
      </c>
      <c r="BH667" s="40">
        <v>-1.0609228289989701E-2</v>
      </c>
      <c r="BI667" s="40">
        <v>1.11660824534629E-2</v>
      </c>
      <c r="BJ667" s="40">
        <v>1.6746705976393699E-2</v>
      </c>
      <c r="BK667" s="40">
        <v>-6.28373657269783E-3</v>
      </c>
      <c r="BL667" s="40">
        <v>-1.1482326811366199E-2</v>
      </c>
      <c r="BM667" s="40">
        <v>-1.2827148912244001E-2</v>
      </c>
      <c r="BN667" s="40">
        <v>-8.6757181408075798E-3</v>
      </c>
      <c r="BO667" s="40">
        <v>8.5388089033908796E-3</v>
      </c>
      <c r="BP667" s="40">
        <v>7.4753045005846001E-3</v>
      </c>
      <c r="BQ667" s="40">
        <v>-2.0181261688410002E-2</v>
      </c>
      <c r="BR667" s="40">
        <v>2.8988180094234199E-2</v>
      </c>
      <c r="BS667" s="40">
        <v>0.46036831164119202</v>
      </c>
      <c r="BT667" s="40">
        <v>0.51259882197235596</v>
      </c>
      <c r="BU667" s="40">
        <v>0.53357525265444605</v>
      </c>
      <c r="BV667" s="40">
        <v>0.53412432918165498</v>
      </c>
      <c r="BW667" s="40">
        <v>0.26804986178732698</v>
      </c>
      <c r="BX667" s="40">
        <v>-0.24228598539378901</v>
      </c>
      <c r="BY667" s="40">
        <v>-0.197666366176078</v>
      </c>
      <c r="BZ667" s="40">
        <v>-7.6499464097566097E-2</v>
      </c>
      <c r="CA667" s="40">
        <v>-6.2226730594344901E-2</v>
      </c>
      <c r="CB667" s="40">
        <v>-5.9103707764323297E-2</v>
      </c>
      <c r="CC667" s="40">
        <v>5.4872903344580599E-3</v>
      </c>
      <c r="CD667" s="40">
        <v>-2.52862570020852E-2</v>
      </c>
      <c r="CE667" s="40">
        <v>-2.74129553568986E-2</v>
      </c>
      <c r="CF667" s="40">
        <v>-3.5586290540173698E-3</v>
      </c>
      <c r="CG667" s="40">
        <v>1.8177134452367801E-2</v>
      </c>
      <c r="CH667" s="40">
        <v>2.2631686216382702E-2</v>
      </c>
      <c r="CI667" s="40">
        <v>5.9169366095423699E-5</v>
      </c>
      <c r="CJ667" s="40">
        <v>-4.8757560340457603E-3</v>
      </c>
      <c r="CK667" s="40">
        <v>-5.5932292074560202E-3</v>
      </c>
      <c r="CL667" s="40">
        <v>-2.4922198513384901E-3</v>
      </c>
      <c r="CM667" s="40">
        <v>1.6910169700632201E-2</v>
      </c>
      <c r="CN667" s="40">
        <v>1.50221670651162E-2</v>
      </c>
      <c r="CO667" s="40">
        <v>-1.27115687439365E-2</v>
      </c>
      <c r="CP667" s="40">
        <v>4.8400781769288997E-2</v>
      </c>
      <c r="CQ667" s="40">
        <v>0.48484232008772699</v>
      </c>
      <c r="CR667" s="40">
        <v>0.53091082987938398</v>
      </c>
      <c r="CS667" s="40">
        <v>0.55994107150087502</v>
      </c>
      <c r="CT667" s="40">
        <v>0.56307474467388596</v>
      </c>
      <c r="CU667" s="40">
        <v>0.29457828808827302</v>
      </c>
      <c r="CV667" s="40">
        <v>-0.218760579971115</v>
      </c>
      <c r="CW667" s="40">
        <v>-0.18151209083207701</v>
      </c>
      <c r="CX667" s="40">
        <v>-5.5316941867363703E-2</v>
      </c>
      <c r="CY667" s="40">
        <v>-4.1771040952184799E-2</v>
      </c>
      <c r="CZ667" s="40">
        <v>-4.33250711714833E-2</v>
      </c>
      <c r="DA667" s="40">
        <v>1.55309302473902E-2</v>
      </c>
      <c r="DB667" s="40">
        <v>-1.60554279138314E-2</v>
      </c>
      <c r="DC667" s="40">
        <v>-1.8969514749382799E-2</v>
      </c>
      <c r="DD667" s="40">
        <v>3.4919701819549598E-3</v>
      </c>
      <c r="DE667" s="40">
        <v>2.5188186451272802E-2</v>
      </c>
      <c r="DF667" s="40">
        <v>2.8516666456371801E-2</v>
      </c>
      <c r="DG667" s="40">
        <v>6.40207530488867E-3</v>
      </c>
      <c r="DH667" s="40">
        <v>1.73081474327463E-3</v>
      </c>
      <c r="DI667" s="40">
        <v>1.64069049733192E-3</v>
      </c>
      <c r="DJ667" s="40">
        <v>3.6912784381305901E-3</v>
      </c>
      <c r="DK667" s="40">
        <v>2.5281530497873499E-2</v>
      </c>
      <c r="DL667" s="40">
        <v>2.25690296296478E-2</v>
      </c>
      <c r="DM667" s="40">
        <v>-5.2418757994630799E-3</v>
      </c>
      <c r="DN667" s="40">
        <v>6.78133834443439E-2</v>
      </c>
      <c r="DO667" s="40">
        <v>0.50931632853426101</v>
      </c>
      <c r="DP667" s="40">
        <v>0.54922283778641301</v>
      </c>
      <c r="DQ667" s="40">
        <v>0.58630689034730299</v>
      </c>
      <c r="DR667" s="40">
        <v>0.59202516016611695</v>
      </c>
      <c r="DS667" s="40">
        <v>0.32110671438921901</v>
      </c>
      <c r="DT667" s="40">
        <v>-0.195235174548441</v>
      </c>
      <c r="DU667" s="40">
        <v>-0.16535781548807599</v>
      </c>
      <c r="DV667" s="40">
        <v>-3.4134419637161198E-2</v>
      </c>
      <c r="DW667" s="40">
        <v>-2.1315351310024599E-2</v>
      </c>
      <c r="DX667" s="40">
        <v>-2.7546434578643399E-2</v>
      </c>
      <c r="DY667" s="40">
        <v>3.0032351108169899E-2</v>
      </c>
      <c r="DZ667" s="40">
        <v>-2.7275767898244799E-3</v>
      </c>
      <c r="EA667" s="40">
        <v>-6.7785275351828801E-3</v>
      </c>
      <c r="EB667" s="40">
        <v>1.36719156726209E-2</v>
      </c>
      <c r="EC667" s="40">
        <v>3.5311032012673299E-2</v>
      </c>
      <c r="ED667" s="40">
        <v>3.7013643245391102E-2</v>
      </c>
      <c r="EE667" s="40">
        <v>1.55602240732793E-2</v>
      </c>
      <c r="EF667" s="40">
        <v>1.12696536621304E-2</v>
      </c>
      <c r="EG667" s="40">
        <v>1.2085321629233099E-2</v>
      </c>
      <c r="EH667" s="40">
        <v>1.2619267878696201E-2</v>
      </c>
      <c r="EI667" s="40">
        <v>3.73684459140581E-2</v>
      </c>
      <c r="EJ667" s="40">
        <v>3.3465500548106299E-2</v>
      </c>
      <c r="EK667" s="40">
        <v>5.5431744440379398E-3</v>
      </c>
      <c r="EL667" s="40">
        <v>9.5842097071379903E-2</v>
      </c>
      <c r="EM667" s="40">
        <v>0.54465290966522095</v>
      </c>
      <c r="EN667" s="40">
        <v>0.57566246881339</v>
      </c>
      <c r="EO667" s="40">
        <v>0.62437494523035597</v>
      </c>
      <c r="EP667" s="40">
        <v>0.63382496210910699</v>
      </c>
      <c r="EQ667" s="40">
        <v>0.35940954861058999</v>
      </c>
      <c r="ER667" s="40">
        <v>-0.16126822552278</v>
      </c>
      <c r="ES667" s="40">
        <v>-0.142033607581872</v>
      </c>
      <c r="ET667" s="40">
        <v>-3.5502218347823501E-3</v>
      </c>
      <c r="EU667" s="40">
        <v>8.2194156738560793E-3</v>
      </c>
      <c r="EV667" s="40">
        <v>-4.7645893685767E-3</v>
      </c>
      <c r="EW667" s="40">
        <v>83.458967303334404</v>
      </c>
      <c r="EX667" s="40">
        <v>82.893412107478099</v>
      </c>
      <c r="EY667" s="40">
        <v>81.379572677241796</v>
      </c>
      <c r="EZ667" s="40">
        <v>78.986646163807094</v>
      </c>
      <c r="FA667" s="40">
        <v>76.496115247652995</v>
      </c>
      <c r="FB667" s="40">
        <v>75.028650048559399</v>
      </c>
      <c r="FC667" s="40">
        <v>74.542489478795702</v>
      </c>
      <c r="FD667" s="40">
        <v>76.070168339268406</v>
      </c>
      <c r="FE667" s="40">
        <v>80.527921657494304</v>
      </c>
      <c r="FF667" s="40">
        <v>83.523308514082203</v>
      </c>
      <c r="FG667" s="40">
        <v>86.037147944318505</v>
      </c>
      <c r="FH667" s="40">
        <v>90.527921657494304</v>
      </c>
      <c r="FI667" s="40">
        <v>94.088863709938494</v>
      </c>
      <c r="FJ667" s="40">
        <v>96.602945937196495</v>
      </c>
      <c r="FK667" s="40">
        <v>99.079637423114306</v>
      </c>
      <c r="FL667" s="40">
        <v>100.07502427970201</v>
      </c>
      <c r="FM667" s="40">
        <v>101.509954677889</v>
      </c>
      <c r="FN667" s="40">
        <v>101.98203302039499</v>
      </c>
      <c r="FO667" s="40">
        <v>100.97256393654899</v>
      </c>
      <c r="FP667" s="40">
        <v>99.963580446746505</v>
      </c>
      <c r="FQ667" s="40">
        <v>97.926918096471397</v>
      </c>
      <c r="FR667" s="40">
        <v>92.950469407575298</v>
      </c>
      <c r="FS667" s="40">
        <v>91.347523470378803</v>
      </c>
      <c r="FT667" s="40">
        <v>89.823972159274803</v>
      </c>
      <c r="FU667" s="40">
        <v>4.7532629725919602E-2</v>
      </c>
      <c r="FV667" s="40">
        <v>0</v>
      </c>
      <c r="FW667" s="40">
        <v>0</v>
      </c>
      <c r="FX667" s="41">
        <v>1</v>
      </c>
      <c r="FY667" s="22"/>
    </row>
    <row r="668" spans="1:181" x14ac:dyDescent="0.2">
      <c r="A668" t="s">
        <v>42</v>
      </c>
      <c r="B668" t="s">
        <v>58</v>
      </c>
      <c r="C668" t="s">
        <v>55</v>
      </c>
      <c r="D668" t="s">
        <v>39</v>
      </c>
      <c r="E668" t="s">
        <v>1</v>
      </c>
      <c r="F668" t="s">
        <v>1</v>
      </c>
      <c r="G668" s="35">
        <v>43627</v>
      </c>
      <c r="H668" s="40">
        <v>6528</v>
      </c>
      <c r="I668" s="40">
        <v>1.3652502638566399</v>
      </c>
      <c r="J668" s="40">
        <v>1.1399060977861299</v>
      </c>
      <c r="K668" s="40">
        <v>1.0003719453217701</v>
      </c>
      <c r="L668" s="40">
        <v>0.93478395887084198</v>
      </c>
      <c r="M668" s="40">
        <v>0.89764396547693703</v>
      </c>
      <c r="N668" s="40">
        <v>0.87948078311793398</v>
      </c>
      <c r="O668" s="40">
        <v>0.90717922028501496</v>
      </c>
      <c r="P668" s="40">
        <v>0.93470040867602799</v>
      </c>
      <c r="Q668" s="40">
        <v>1.01642741717651</v>
      </c>
      <c r="R668" s="40">
        <v>1.1705373740315701</v>
      </c>
      <c r="S668" s="40">
        <v>1.3401412194836999</v>
      </c>
      <c r="T668" s="40">
        <v>1.5281297485944401</v>
      </c>
      <c r="U668" s="40">
        <v>1.80626896222127</v>
      </c>
      <c r="V668" s="40">
        <v>2.1254316878869299</v>
      </c>
      <c r="W668" s="40">
        <v>2.38018101252639</v>
      </c>
      <c r="X668" s="40">
        <v>2.6254431935800602</v>
      </c>
      <c r="Y668" s="40">
        <v>2.7873537019431698</v>
      </c>
      <c r="Z668" s="40">
        <v>2.8598752785020598</v>
      </c>
      <c r="AA668" s="40">
        <v>2.8047457954084001</v>
      </c>
      <c r="AB668" s="40">
        <v>2.6952401062644502</v>
      </c>
      <c r="AC668" s="40">
        <v>2.5499903873566501</v>
      </c>
      <c r="AD668" s="40">
        <v>2.37198966064325</v>
      </c>
      <c r="AE668" s="40">
        <v>1.9770250331504999</v>
      </c>
      <c r="AF668" s="40">
        <v>1.6529788084316199</v>
      </c>
      <c r="AG668" s="40">
        <v>-9.6222492118687494E-3</v>
      </c>
      <c r="AH668" s="40">
        <v>-1.4019998220811699E-2</v>
      </c>
      <c r="AI668" s="40">
        <v>-7.1447095960129403E-3</v>
      </c>
      <c r="AJ668" s="40">
        <v>-5.9190387152527699E-3</v>
      </c>
      <c r="AK668" s="40">
        <v>-1.9992364552632101E-3</v>
      </c>
      <c r="AL668" s="40">
        <v>-1.93844040605834E-3</v>
      </c>
      <c r="AM668" s="40">
        <v>6.8770642157282803E-3</v>
      </c>
      <c r="AN668" s="40">
        <v>-7.8446080240726392E-3</v>
      </c>
      <c r="AO668" s="40">
        <v>-2.0071074951584601E-2</v>
      </c>
      <c r="AP668" s="40">
        <v>-1.1185206744535599E-2</v>
      </c>
      <c r="AQ668" s="40">
        <v>-3.5916752881376499E-3</v>
      </c>
      <c r="AR668" s="40">
        <v>-1.2286317554782799E-2</v>
      </c>
      <c r="AS668" s="40">
        <v>-4.0403681751191101E-4</v>
      </c>
      <c r="AT668" s="40">
        <v>1.26144376913097E-2</v>
      </c>
      <c r="AU668" s="40">
        <v>0.206535874008245</v>
      </c>
      <c r="AV668" s="40">
        <v>0.24258105481479</v>
      </c>
      <c r="AW668" s="40">
        <v>0.237592186764987</v>
      </c>
      <c r="AX668" s="40">
        <v>0.23264602083959701</v>
      </c>
      <c r="AY668" s="40">
        <v>0.180642924028527</v>
      </c>
      <c r="AZ668" s="40">
        <v>-1.2543646434027301E-2</v>
      </c>
      <c r="BA668" s="40">
        <v>-5.3621402650191198E-2</v>
      </c>
      <c r="BB668" s="40">
        <v>-4.0277212950821303E-2</v>
      </c>
      <c r="BC668" s="40">
        <v>-4.6361213692212799E-2</v>
      </c>
      <c r="BD668" s="40">
        <v>-3.2682733564547803E-2</v>
      </c>
      <c r="BE668" s="40">
        <v>-2.8554078879807101E-3</v>
      </c>
      <c r="BF668" s="40">
        <v>-7.0583860981940603E-3</v>
      </c>
      <c r="BG668" s="40">
        <v>-2.14942629726664E-3</v>
      </c>
      <c r="BH668" s="40">
        <v>-4.24319004195941E-4</v>
      </c>
      <c r="BI668" s="40">
        <v>3.8200385589158298E-3</v>
      </c>
      <c r="BJ668" s="40">
        <v>3.84243140506605E-3</v>
      </c>
      <c r="BK668" s="40">
        <v>1.34834300595761E-2</v>
      </c>
      <c r="BL668" s="40">
        <v>-1.18812451784526E-4</v>
      </c>
      <c r="BM668" s="40">
        <v>-1.1713363728567201E-2</v>
      </c>
      <c r="BN668" s="40">
        <v>-3.5131070541299099E-3</v>
      </c>
      <c r="BO668" s="40">
        <v>4.3434685458014002E-3</v>
      </c>
      <c r="BP668" s="40">
        <v>-8.6176230264973196E-3</v>
      </c>
      <c r="BQ668" s="40">
        <v>3.2443619428696399E-3</v>
      </c>
      <c r="BR668" s="40">
        <v>2.4237770665663901E-2</v>
      </c>
      <c r="BS668" s="40">
        <v>0.21728908525740201</v>
      </c>
      <c r="BT668" s="40">
        <v>0.25733796828702299</v>
      </c>
      <c r="BU668" s="40">
        <v>0.25337031783203801</v>
      </c>
      <c r="BV668" s="40">
        <v>0.24477942127843599</v>
      </c>
      <c r="BW668" s="40">
        <v>0.19353084362958101</v>
      </c>
      <c r="BX668" s="40">
        <v>-3.14141837982328E-3</v>
      </c>
      <c r="BY668" s="40">
        <v>-4.1079155709905897E-2</v>
      </c>
      <c r="BZ668" s="40">
        <v>-3.1399734686130998E-2</v>
      </c>
      <c r="CA668" s="40">
        <v>-4.0071811456008001E-2</v>
      </c>
      <c r="CB668" s="40">
        <v>-2.2801987300324102E-2</v>
      </c>
      <c r="CC668" s="40">
        <v>1.8312857993182201E-3</v>
      </c>
      <c r="CD668" s="40">
        <v>-2.23679474901946E-3</v>
      </c>
      <c r="CE668" s="40">
        <v>1.31029169846324E-3</v>
      </c>
      <c r="CF668" s="40">
        <v>3.38130712928204E-3</v>
      </c>
      <c r="CG668" s="40">
        <v>7.8504507066531597E-3</v>
      </c>
      <c r="CH668" s="40">
        <v>7.8462456113542606E-3</v>
      </c>
      <c r="CI668" s="40">
        <v>1.8058978918250802E-2</v>
      </c>
      <c r="CJ668" s="40">
        <v>5.2320500267227102E-3</v>
      </c>
      <c r="CK668" s="40">
        <v>-5.9248383953505101E-3</v>
      </c>
      <c r="CL668" s="40">
        <v>1.80056582015774E-3</v>
      </c>
      <c r="CM668" s="40">
        <v>9.8393249925967392E-3</v>
      </c>
      <c r="CN668" s="40">
        <v>-6.0766963720409904E-3</v>
      </c>
      <c r="CO668" s="40">
        <v>5.7712318103020997E-3</v>
      </c>
      <c r="CP668" s="40">
        <v>3.2288055675890701E-2</v>
      </c>
      <c r="CQ668" s="40">
        <v>0.224736726611382</v>
      </c>
      <c r="CR668" s="40">
        <v>0.26755856160434799</v>
      </c>
      <c r="CS668" s="40">
        <v>0.264298203344629</v>
      </c>
      <c r="CT668" s="40">
        <v>0.25318297746076102</v>
      </c>
      <c r="CU668" s="40">
        <v>0.20245697748518701</v>
      </c>
      <c r="CV668" s="40">
        <v>3.3705361287929099E-3</v>
      </c>
      <c r="CW668" s="40">
        <v>-3.23924336861353E-2</v>
      </c>
      <c r="CX668" s="40">
        <v>-2.52512202832024E-2</v>
      </c>
      <c r="CY668" s="40">
        <v>-3.5715790626430197E-2</v>
      </c>
      <c r="CZ668" s="40">
        <v>-1.5958612537144E-2</v>
      </c>
      <c r="DA668" s="40">
        <v>6.5179794866171399E-3</v>
      </c>
      <c r="DB668" s="40">
        <v>2.5847966001551499E-3</v>
      </c>
      <c r="DC668" s="40">
        <v>4.7700096941931096E-3</v>
      </c>
      <c r="DD668" s="40">
        <v>7.1869332627600103E-3</v>
      </c>
      <c r="DE668" s="40">
        <v>1.18808628543905E-2</v>
      </c>
      <c r="DF668" s="40">
        <v>1.18500598176425E-2</v>
      </c>
      <c r="DG668" s="40">
        <v>2.2634527776925598E-2</v>
      </c>
      <c r="DH668" s="40">
        <v>1.0582912505229899E-2</v>
      </c>
      <c r="DI668" s="40">
        <v>-1.3631306213384001E-4</v>
      </c>
      <c r="DJ668" s="40">
        <v>7.1142386944453902E-3</v>
      </c>
      <c r="DK668" s="40">
        <v>1.5335181439392101E-2</v>
      </c>
      <c r="DL668" s="40">
        <v>-3.5357697175846599E-3</v>
      </c>
      <c r="DM668" s="40">
        <v>8.2981016777345599E-3</v>
      </c>
      <c r="DN668" s="40">
        <v>4.0338340686117601E-2</v>
      </c>
      <c r="DO668" s="40">
        <v>0.23218436796536299</v>
      </c>
      <c r="DP668" s="40">
        <v>0.27777915492167299</v>
      </c>
      <c r="DQ668" s="40">
        <v>0.275226088857221</v>
      </c>
      <c r="DR668" s="40">
        <v>0.26158653364308598</v>
      </c>
      <c r="DS668" s="40">
        <v>0.21138311134079399</v>
      </c>
      <c r="DT668" s="40">
        <v>9.8824906374090898E-3</v>
      </c>
      <c r="DU668" s="40">
        <v>-2.3705711662364799E-2</v>
      </c>
      <c r="DV668" s="40">
        <v>-1.91027058802739E-2</v>
      </c>
      <c r="DW668" s="40">
        <v>-3.1359769796852302E-2</v>
      </c>
      <c r="DX668" s="40">
        <v>-9.1152377739638392E-3</v>
      </c>
      <c r="DY668" s="40">
        <v>1.32848208105052E-2</v>
      </c>
      <c r="DZ668" s="40">
        <v>9.5464087227727906E-3</v>
      </c>
      <c r="EA668" s="40">
        <v>9.7652929929394096E-3</v>
      </c>
      <c r="EB668" s="40">
        <v>1.26816529738168E-2</v>
      </c>
      <c r="EC668" s="40">
        <v>1.7700137868569499E-2</v>
      </c>
      <c r="ED668" s="40">
        <v>1.7630931628766899E-2</v>
      </c>
      <c r="EE668" s="40">
        <v>2.9240893620773398E-2</v>
      </c>
      <c r="EF668" s="40">
        <v>1.83087080775181E-2</v>
      </c>
      <c r="EG668" s="40">
        <v>8.2213981608836202E-3</v>
      </c>
      <c r="EH668" s="40">
        <v>1.47863383848511E-2</v>
      </c>
      <c r="EI668" s="40">
        <v>2.3270325273331099E-2</v>
      </c>
      <c r="EJ668" s="40">
        <v>1.32924810700815E-4</v>
      </c>
      <c r="EK668" s="40">
        <v>1.1946500438116099E-2</v>
      </c>
      <c r="EL668" s="40">
        <v>5.1961673660471802E-2</v>
      </c>
      <c r="EM668" s="40">
        <v>0.24293757921452</v>
      </c>
      <c r="EN668" s="40">
        <v>0.292536068393906</v>
      </c>
      <c r="EO668" s="40">
        <v>0.291004219924272</v>
      </c>
      <c r="EP668" s="40">
        <v>0.27371993408192402</v>
      </c>
      <c r="EQ668" s="40">
        <v>0.224271030941847</v>
      </c>
      <c r="ER668" s="40">
        <v>1.9284718691613099E-2</v>
      </c>
      <c r="ES668" s="40">
        <v>-1.11634647220795E-2</v>
      </c>
      <c r="ET668" s="40">
        <v>-1.0225227615583501E-2</v>
      </c>
      <c r="EU668" s="40">
        <v>-2.50703675606475E-2</v>
      </c>
      <c r="EV668" s="40">
        <v>7.6550849025987895E-4</v>
      </c>
      <c r="EW668" s="40">
        <v>83.5</v>
      </c>
      <c r="EX668" s="40">
        <v>79.5</v>
      </c>
      <c r="EY668" s="40">
        <v>77.5</v>
      </c>
      <c r="EZ668" s="40">
        <v>77</v>
      </c>
      <c r="FA668" s="40">
        <v>76.5</v>
      </c>
      <c r="FB668" s="40">
        <v>76.5</v>
      </c>
      <c r="FC668" s="40">
        <v>77</v>
      </c>
      <c r="FD668" s="40">
        <v>77.5</v>
      </c>
      <c r="FE668" s="40">
        <v>83</v>
      </c>
      <c r="FF668" s="40">
        <v>89</v>
      </c>
      <c r="FG668" s="40">
        <v>92.5</v>
      </c>
      <c r="FH668" s="40">
        <v>95.5</v>
      </c>
      <c r="FI668" s="40">
        <v>97.5</v>
      </c>
      <c r="FJ668" s="40">
        <v>100</v>
      </c>
      <c r="FK668" s="40">
        <v>101.5</v>
      </c>
      <c r="FL668" s="40">
        <v>102.5</v>
      </c>
      <c r="FM668" s="40">
        <v>103.5</v>
      </c>
      <c r="FN668" s="40">
        <v>102.5</v>
      </c>
      <c r="FO668" s="40">
        <v>100.5</v>
      </c>
      <c r="FP668" s="40">
        <v>99.5</v>
      </c>
      <c r="FQ668" s="40">
        <v>97.5</v>
      </c>
      <c r="FR668" s="40">
        <v>94.5</v>
      </c>
      <c r="FS668" s="40">
        <v>89</v>
      </c>
      <c r="FT668" s="40">
        <v>86.5</v>
      </c>
      <c r="FU668" s="40">
        <v>1.7515547414195001E-2</v>
      </c>
      <c r="FV668" s="40">
        <v>0</v>
      </c>
      <c r="FW668" s="40">
        <v>0</v>
      </c>
      <c r="FX668" s="41">
        <v>1</v>
      </c>
      <c r="FY668" s="22"/>
    </row>
    <row r="669" spans="1:181" x14ac:dyDescent="0.2">
      <c r="A669" t="s">
        <v>42</v>
      </c>
      <c r="B669" t="s">
        <v>58</v>
      </c>
      <c r="C669" t="s">
        <v>55</v>
      </c>
      <c r="D669" t="s">
        <v>39</v>
      </c>
      <c r="E669" t="s">
        <v>1</v>
      </c>
      <c r="F669" t="s">
        <v>77</v>
      </c>
      <c r="G669" s="35">
        <v>43627</v>
      </c>
      <c r="H669" s="40">
        <v>5798</v>
      </c>
      <c r="I669" s="40">
        <v>1.37207998182055</v>
      </c>
      <c r="J669" s="40">
        <v>1.1478931680748301</v>
      </c>
      <c r="K669" s="40">
        <v>1.0086410972691799</v>
      </c>
      <c r="L669" s="40">
        <v>0.94316241161915504</v>
      </c>
      <c r="M669" s="40">
        <v>0.90526951445177495</v>
      </c>
      <c r="N669" s="40">
        <v>0.88494910557389395</v>
      </c>
      <c r="O669" s="40">
        <v>0.90881591252647898</v>
      </c>
      <c r="P669" s="40">
        <v>0.93765130387619</v>
      </c>
      <c r="Q669" s="40">
        <v>1.0202996924996</v>
      </c>
      <c r="R669" s="40">
        <v>1.1751503935279299</v>
      </c>
      <c r="S669" s="40">
        <v>1.34386857237982</v>
      </c>
      <c r="T669" s="40">
        <v>1.5313710711081301</v>
      </c>
      <c r="U669" s="40">
        <v>1.80877282459713</v>
      </c>
      <c r="V669" s="40">
        <v>2.1249963919035801</v>
      </c>
      <c r="W669" s="40">
        <v>2.3791338121988499</v>
      </c>
      <c r="X669" s="40">
        <v>2.6201453822429301</v>
      </c>
      <c r="Y669" s="40">
        <v>2.78029038975723</v>
      </c>
      <c r="Z669" s="40">
        <v>2.85015544234489</v>
      </c>
      <c r="AA669" s="40">
        <v>2.7962359966184098</v>
      </c>
      <c r="AB669" s="40">
        <v>2.6823097532302098</v>
      </c>
      <c r="AC669" s="40">
        <v>2.5357075862217</v>
      </c>
      <c r="AD669" s="40">
        <v>2.3619250546235202</v>
      </c>
      <c r="AE669" s="40">
        <v>1.9772207198710099</v>
      </c>
      <c r="AF669" s="40">
        <v>1.65612136213045</v>
      </c>
      <c r="AG669" s="40">
        <v>-1.3591448624373999E-2</v>
      </c>
      <c r="AH669" s="40">
        <v>-1.28536494635013E-2</v>
      </c>
      <c r="AI669" s="40">
        <v>-7.9056399069133004E-3</v>
      </c>
      <c r="AJ669" s="40">
        <v>-5.1611357744860099E-3</v>
      </c>
      <c r="AK669" s="40">
        <v>-5.6472195649716003E-4</v>
      </c>
      <c r="AL669" s="40">
        <v>-2.8830428682946E-3</v>
      </c>
      <c r="AM669" s="40">
        <v>7.0684924646576596E-3</v>
      </c>
      <c r="AN669" s="40">
        <v>-1.2572429649224601E-2</v>
      </c>
      <c r="AO669" s="40">
        <v>-2.2359977582155501E-2</v>
      </c>
      <c r="AP669" s="40">
        <v>-1.1985065708985099E-2</v>
      </c>
      <c r="AQ669" s="40">
        <v>-5.9032921662291E-3</v>
      </c>
      <c r="AR669" s="40">
        <v>-1.21722246029224E-2</v>
      </c>
      <c r="AS669" s="40">
        <v>1.1098583498551E-3</v>
      </c>
      <c r="AT669" s="40">
        <v>1.23706938461442E-2</v>
      </c>
      <c r="AU669" s="40">
        <v>0.174605209451072</v>
      </c>
      <c r="AV669" s="40">
        <v>0.20759693137019899</v>
      </c>
      <c r="AW669" s="40">
        <v>0.19655357295057899</v>
      </c>
      <c r="AX669" s="40">
        <v>0.19844243186312699</v>
      </c>
      <c r="AY669" s="40">
        <v>0.17634608010995501</v>
      </c>
      <c r="AZ669" s="40">
        <v>1.7825798007670202E-2</v>
      </c>
      <c r="BA669" s="40">
        <v>-3.3466728682937603E-2</v>
      </c>
      <c r="BB669" s="40">
        <v>-2.9720047688789199E-2</v>
      </c>
      <c r="BC669" s="40">
        <v>-3.7792991513976602E-2</v>
      </c>
      <c r="BD669" s="40">
        <v>-2.7624199481882099E-2</v>
      </c>
      <c r="BE669" s="40">
        <v>-6.9886792068450604E-3</v>
      </c>
      <c r="BF669" s="40">
        <v>-6.4398136711420499E-3</v>
      </c>
      <c r="BG669" s="40">
        <v>-3.2908718728790298E-3</v>
      </c>
      <c r="BH669" s="40">
        <v>7.4645026761013605E-4</v>
      </c>
      <c r="BI669" s="40">
        <v>4.6183643890594902E-3</v>
      </c>
      <c r="BJ669" s="40">
        <v>2.5057569323706998E-3</v>
      </c>
      <c r="BK669" s="40">
        <v>1.33947809312428E-2</v>
      </c>
      <c r="BL669" s="40">
        <v>-5.0825064557683602E-3</v>
      </c>
      <c r="BM669" s="40">
        <v>-1.40598549757308E-2</v>
      </c>
      <c r="BN669" s="40">
        <v>-4.1978605183448604E-3</v>
      </c>
      <c r="BO669" s="40">
        <v>2.81920155529636E-3</v>
      </c>
      <c r="BP669" s="40">
        <v>-9.1047077942836892E-3</v>
      </c>
      <c r="BQ669" s="40">
        <v>4.1668907366541599E-3</v>
      </c>
      <c r="BR669" s="40">
        <v>2.2908146110891401E-2</v>
      </c>
      <c r="BS669" s="40">
        <v>0.182990564252107</v>
      </c>
      <c r="BT669" s="40">
        <v>0.220977503720414</v>
      </c>
      <c r="BU669" s="40">
        <v>0.210477177719301</v>
      </c>
      <c r="BV669" s="40">
        <v>0.21002209896214999</v>
      </c>
      <c r="BW669" s="40">
        <v>0.18796007246366001</v>
      </c>
      <c r="BX669" s="40">
        <v>2.68474161187107E-2</v>
      </c>
      <c r="BY669" s="40">
        <v>-2.1292910678393399E-2</v>
      </c>
      <c r="BZ669" s="40">
        <v>-2.0015123361749401E-2</v>
      </c>
      <c r="CA669" s="40">
        <v>-3.06047397453049E-2</v>
      </c>
      <c r="CB669" s="40">
        <v>-1.6675491077029401E-2</v>
      </c>
      <c r="CC669" s="40">
        <v>-2.41562122208308E-3</v>
      </c>
      <c r="CD669" s="40">
        <v>-1.9976105396298099E-3</v>
      </c>
      <c r="CE669" s="40">
        <v>-9.4697590336451806E-5</v>
      </c>
      <c r="CF669" s="40">
        <v>4.8380263642636197E-3</v>
      </c>
      <c r="CG669" s="40">
        <v>8.2081542029114295E-3</v>
      </c>
      <c r="CH669" s="40">
        <v>6.2380232585721503E-3</v>
      </c>
      <c r="CI669" s="40">
        <v>1.7776349051616701E-2</v>
      </c>
      <c r="CJ669" s="40">
        <v>1.04991531690909E-4</v>
      </c>
      <c r="CK669" s="40">
        <v>-8.3112153429357304E-3</v>
      </c>
      <c r="CL669" s="40">
        <v>1.1955340747627501E-3</v>
      </c>
      <c r="CM669" s="40">
        <v>8.8603741357536799E-3</v>
      </c>
      <c r="CN669" s="40">
        <v>-6.9801549971050501E-3</v>
      </c>
      <c r="CO669" s="40">
        <v>6.2841820552050499E-3</v>
      </c>
      <c r="CP669" s="40">
        <v>3.02063534495303E-2</v>
      </c>
      <c r="CQ669" s="40">
        <v>0.188798235443248</v>
      </c>
      <c r="CR669" s="40">
        <v>0.23024484736933701</v>
      </c>
      <c r="CS669" s="40">
        <v>0.220120623967058</v>
      </c>
      <c r="CT669" s="40">
        <v>0.21804214112014</v>
      </c>
      <c r="CU669" s="40">
        <v>0.196003888188479</v>
      </c>
      <c r="CV669" s="40">
        <v>3.30957613401325E-2</v>
      </c>
      <c r="CW669" s="40">
        <v>-1.2861361413183101E-2</v>
      </c>
      <c r="CX669" s="40">
        <v>-1.3293522336661799E-2</v>
      </c>
      <c r="CY669" s="40">
        <v>-2.5626178467678899E-2</v>
      </c>
      <c r="CZ669" s="40">
        <v>-9.0924489885507703E-3</v>
      </c>
      <c r="DA669" s="40">
        <v>2.1574367626788901E-3</v>
      </c>
      <c r="DB669" s="40">
        <v>2.44459259188244E-3</v>
      </c>
      <c r="DC669" s="40">
        <v>3.1014766922061198E-3</v>
      </c>
      <c r="DD669" s="40">
        <v>8.9296024609170997E-3</v>
      </c>
      <c r="DE669" s="40">
        <v>1.1797944016763399E-2</v>
      </c>
      <c r="DF669" s="40">
        <v>9.97028958477361E-3</v>
      </c>
      <c r="DG669" s="40">
        <v>2.2157917171990699E-2</v>
      </c>
      <c r="DH669" s="40">
        <v>5.2924895191501804E-3</v>
      </c>
      <c r="DI669" s="40">
        <v>-2.5625757101406998E-3</v>
      </c>
      <c r="DJ669" s="40">
        <v>6.5889286678703597E-3</v>
      </c>
      <c r="DK669" s="40">
        <v>1.4901546716211E-2</v>
      </c>
      <c r="DL669" s="40">
        <v>-4.8556021999263997E-3</v>
      </c>
      <c r="DM669" s="40">
        <v>8.4014733737559303E-3</v>
      </c>
      <c r="DN669" s="40">
        <v>3.7504560788169203E-2</v>
      </c>
      <c r="DO669" s="40">
        <v>0.19460590663439001</v>
      </c>
      <c r="DP669" s="40">
        <v>0.23951219101825899</v>
      </c>
      <c r="DQ669" s="40">
        <v>0.22976407021481501</v>
      </c>
      <c r="DR669" s="40">
        <v>0.22606218327813099</v>
      </c>
      <c r="DS669" s="40">
        <v>0.20404770391329799</v>
      </c>
      <c r="DT669" s="40">
        <v>3.9344106561554203E-2</v>
      </c>
      <c r="DU669" s="40">
        <v>-4.42981214797272E-3</v>
      </c>
      <c r="DV669" s="40">
        <v>-6.5719213115741498E-3</v>
      </c>
      <c r="DW669" s="40">
        <v>-2.06476171900528E-2</v>
      </c>
      <c r="DX669" s="40">
        <v>-1.50940690007211E-3</v>
      </c>
      <c r="DY669" s="40">
        <v>8.7602061802078707E-3</v>
      </c>
      <c r="DZ669" s="40">
        <v>8.8584283842416608E-3</v>
      </c>
      <c r="EA669" s="40">
        <v>7.7162447262404E-3</v>
      </c>
      <c r="EB669" s="40">
        <v>1.48371885030132E-2</v>
      </c>
      <c r="EC669" s="40">
        <v>1.6981030362320002E-2</v>
      </c>
      <c r="ED669" s="40">
        <v>1.5359089385438901E-2</v>
      </c>
      <c r="EE669" s="40">
        <v>2.8484205638575798E-2</v>
      </c>
      <c r="EF669" s="40">
        <v>1.27824127126065E-2</v>
      </c>
      <c r="EG669" s="40">
        <v>5.7375468962840501E-3</v>
      </c>
      <c r="EH669" s="40">
        <v>1.43761338585106E-2</v>
      </c>
      <c r="EI669" s="40">
        <v>2.3624040437736499E-2</v>
      </c>
      <c r="EJ669" s="40">
        <v>-1.78808539128769E-3</v>
      </c>
      <c r="EK669" s="40">
        <v>1.1458505760555E-2</v>
      </c>
      <c r="EL669" s="40">
        <v>4.8042013052916499E-2</v>
      </c>
      <c r="EM669" s="40">
        <v>0.20299126143542401</v>
      </c>
      <c r="EN669" s="40">
        <v>0.25289276336847499</v>
      </c>
      <c r="EO669" s="40">
        <v>0.24368767498353699</v>
      </c>
      <c r="EP669" s="40">
        <v>0.23764185037715299</v>
      </c>
      <c r="EQ669" s="40">
        <v>0.21566169626700299</v>
      </c>
      <c r="ER669" s="40">
        <v>4.8365724672594701E-2</v>
      </c>
      <c r="ES669" s="40">
        <v>7.74400585657145E-3</v>
      </c>
      <c r="ET669" s="40">
        <v>3.1330030154656401E-3</v>
      </c>
      <c r="EU669" s="40">
        <v>-1.3459365421381099E-2</v>
      </c>
      <c r="EV669" s="40">
        <v>9.4393015047805305E-3</v>
      </c>
      <c r="EW669" s="40">
        <v>83.5</v>
      </c>
      <c r="EX669" s="40">
        <v>79.5</v>
      </c>
      <c r="EY669" s="40">
        <v>77.5</v>
      </c>
      <c r="EZ669" s="40">
        <v>77</v>
      </c>
      <c r="FA669" s="40">
        <v>76.5</v>
      </c>
      <c r="FB669" s="40">
        <v>76.5</v>
      </c>
      <c r="FC669" s="40">
        <v>77</v>
      </c>
      <c r="FD669" s="40">
        <v>77.5</v>
      </c>
      <c r="FE669" s="40">
        <v>83</v>
      </c>
      <c r="FF669" s="40">
        <v>89</v>
      </c>
      <c r="FG669" s="40">
        <v>92.5</v>
      </c>
      <c r="FH669" s="40">
        <v>95.5</v>
      </c>
      <c r="FI669" s="40">
        <v>97.5</v>
      </c>
      <c r="FJ669" s="40">
        <v>100</v>
      </c>
      <c r="FK669" s="40">
        <v>101.5</v>
      </c>
      <c r="FL669" s="40">
        <v>102.5</v>
      </c>
      <c r="FM669" s="40">
        <v>103.5</v>
      </c>
      <c r="FN669" s="40">
        <v>102.5</v>
      </c>
      <c r="FO669" s="40">
        <v>100.5</v>
      </c>
      <c r="FP669" s="40">
        <v>99.5</v>
      </c>
      <c r="FQ669" s="40">
        <v>97.5</v>
      </c>
      <c r="FR669" s="40">
        <v>94.5</v>
      </c>
      <c r="FS669" s="40">
        <v>89</v>
      </c>
      <c r="FT669" s="40">
        <v>86.5</v>
      </c>
      <c r="FU669" s="40">
        <v>1.5553882188264E-2</v>
      </c>
      <c r="FV669" s="40">
        <v>0</v>
      </c>
      <c r="FW669" s="40">
        <v>0</v>
      </c>
      <c r="FX669" s="41">
        <v>1</v>
      </c>
      <c r="FY669" s="22"/>
    </row>
    <row r="670" spans="1:181" x14ac:dyDescent="0.2">
      <c r="A670" t="s">
        <v>42</v>
      </c>
      <c r="B670" t="s">
        <v>58</v>
      </c>
      <c r="C670" t="s">
        <v>55</v>
      </c>
      <c r="D670" t="s">
        <v>39</v>
      </c>
      <c r="E670" t="s">
        <v>1</v>
      </c>
      <c r="F670" t="s">
        <v>78</v>
      </c>
      <c r="G670" s="35">
        <v>43627</v>
      </c>
      <c r="H670" s="40">
        <v>730</v>
      </c>
      <c r="I670" s="40">
        <v>1.30675075700012</v>
      </c>
      <c r="J670" s="40">
        <v>1.0692471081542401</v>
      </c>
      <c r="K670" s="40">
        <v>0.92670331610499601</v>
      </c>
      <c r="L670" s="40">
        <v>0.86208512144791105</v>
      </c>
      <c r="M670" s="40">
        <v>0.83274119838457095</v>
      </c>
      <c r="N670" s="40">
        <v>0.83374924423339702</v>
      </c>
      <c r="O670" s="40">
        <v>0.89538502891567096</v>
      </c>
      <c r="P670" s="40">
        <v>0.91230972273947097</v>
      </c>
      <c r="Q670" s="40">
        <v>0.98964923453521303</v>
      </c>
      <c r="R670" s="40">
        <v>1.1401535958614899</v>
      </c>
      <c r="S670" s="40">
        <v>1.3167656569416899</v>
      </c>
      <c r="T670" s="40">
        <v>1.5028405586123501</v>
      </c>
      <c r="U670" s="40">
        <v>1.7847470046367799</v>
      </c>
      <c r="V670" s="40">
        <v>2.13056168117317</v>
      </c>
      <c r="W670" s="40">
        <v>2.3921814925845699</v>
      </c>
      <c r="X670" s="40">
        <v>2.6716151850665502</v>
      </c>
      <c r="Y670" s="40">
        <v>2.8480071283333701</v>
      </c>
      <c r="Z670" s="40">
        <v>2.94201472533131</v>
      </c>
      <c r="AA670" s="40">
        <v>2.8741272348987201</v>
      </c>
      <c r="AB670" s="40">
        <v>2.8008287473098101</v>
      </c>
      <c r="AC670" s="40">
        <v>2.6684014430105298</v>
      </c>
      <c r="AD670" s="40">
        <v>2.4550053926061901</v>
      </c>
      <c r="AE670" s="40">
        <v>1.9682964692528999</v>
      </c>
      <c r="AF670" s="40">
        <v>1.62141812065722</v>
      </c>
      <c r="AG670" s="40">
        <v>-7.5216824976890402E-4</v>
      </c>
      <c r="AH670" s="40">
        <v>-3.1479473720531899E-2</v>
      </c>
      <c r="AI670" s="40">
        <v>-1.4565548575545499E-2</v>
      </c>
      <c r="AJ670" s="40">
        <v>-3.31136479501744E-2</v>
      </c>
      <c r="AK670" s="40">
        <v>-2.4856373231527999E-2</v>
      </c>
      <c r="AL670" s="40">
        <v>-7.3934352823734595E-4</v>
      </c>
      <c r="AM670" s="40">
        <v>-3.3894458511295302E-3</v>
      </c>
      <c r="AN670" s="40">
        <v>2.43630395941353E-2</v>
      </c>
      <c r="AO670" s="40">
        <v>-1.41494553798654E-2</v>
      </c>
      <c r="AP670" s="40">
        <v>-1.37314126544004E-2</v>
      </c>
      <c r="AQ670" s="40">
        <v>-4.0127884108501098E-3</v>
      </c>
      <c r="AR670" s="40">
        <v>-1.7086069203959001E-2</v>
      </c>
      <c r="AS670" s="40">
        <v>-1.6646310640618299E-2</v>
      </c>
      <c r="AT670" s="40">
        <v>-1.4715538737623299E-2</v>
      </c>
      <c r="AU670" s="40">
        <v>0.444970438844352</v>
      </c>
      <c r="AV670" s="40">
        <v>0.49550446995558101</v>
      </c>
      <c r="AW670" s="40">
        <v>0.55309397886749201</v>
      </c>
      <c r="AX670" s="40">
        <v>0.48088798394186899</v>
      </c>
      <c r="AY670" s="40">
        <v>0.18340451317211501</v>
      </c>
      <c r="AZ670" s="40">
        <v>-0.29745549453388798</v>
      </c>
      <c r="BA670" s="40">
        <v>-0.25728860871713899</v>
      </c>
      <c r="BB670" s="40">
        <v>-0.16704851508770499</v>
      </c>
      <c r="BC670" s="40">
        <v>-0.15399761117298399</v>
      </c>
      <c r="BD670" s="40">
        <v>-0.103373341067012</v>
      </c>
      <c r="BE670" s="40">
        <v>2.17950704775191E-2</v>
      </c>
      <c r="BF670" s="40">
        <v>-1.5737476024659799E-2</v>
      </c>
      <c r="BG670" s="40">
        <v>1.1452060929527401E-3</v>
      </c>
      <c r="BH670" s="40">
        <v>-1.8556776030150799E-2</v>
      </c>
      <c r="BI670" s="40">
        <v>-7.0348964859439098E-3</v>
      </c>
      <c r="BJ670" s="40">
        <v>1.2430806255684299E-2</v>
      </c>
      <c r="BK670" s="40">
        <v>1.10610456104969E-2</v>
      </c>
      <c r="BL670" s="40">
        <v>3.8580023798581498E-2</v>
      </c>
      <c r="BM670" s="40">
        <v>3.6304593995383702E-3</v>
      </c>
      <c r="BN670" s="40">
        <v>-4.1831396970726801E-4</v>
      </c>
      <c r="BO670" s="40">
        <v>9.6323779636572002E-3</v>
      </c>
      <c r="BP670" s="40">
        <v>-6.3765410744779302E-3</v>
      </c>
      <c r="BQ670" s="40">
        <v>-5.8065036329122298E-3</v>
      </c>
      <c r="BR670" s="40">
        <v>2.3712415700855201E-2</v>
      </c>
      <c r="BS670" s="40">
        <v>0.48863283182595602</v>
      </c>
      <c r="BT670" s="40">
        <v>0.54208431166543702</v>
      </c>
      <c r="BU670" s="40">
        <v>0.59667584699286103</v>
      </c>
      <c r="BV670" s="40">
        <v>0.51773273249553597</v>
      </c>
      <c r="BW670" s="40">
        <v>0.22755151283040101</v>
      </c>
      <c r="BX670" s="40">
        <v>-0.26239486131643602</v>
      </c>
      <c r="BY670" s="40">
        <v>-0.21818495182171299</v>
      </c>
      <c r="BZ670" s="40">
        <v>-0.14084006980330699</v>
      </c>
      <c r="CA670" s="40">
        <v>-0.13384010552178199</v>
      </c>
      <c r="CB670" s="40">
        <v>-8.5107961795501993E-2</v>
      </c>
      <c r="CC670" s="40">
        <v>3.7411219335061099E-2</v>
      </c>
      <c r="CD670" s="40">
        <v>-4.8346163748746599E-3</v>
      </c>
      <c r="CE670" s="40">
        <v>1.20264269171535E-2</v>
      </c>
      <c r="CF670" s="40">
        <v>-8.4747308825050202E-3</v>
      </c>
      <c r="CG670" s="40">
        <v>5.3082040190170904E-3</v>
      </c>
      <c r="CH670" s="40">
        <v>2.15524118761958E-2</v>
      </c>
      <c r="CI670" s="40">
        <v>2.1069411976720302E-2</v>
      </c>
      <c r="CJ670" s="40">
        <v>4.8426663749808002E-2</v>
      </c>
      <c r="CK670" s="40">
        <v>1.5944774213331899E-2</v>
      </c>
      <c r="CL670" s="40">
        <v>8.8022976240176593E-3</v>
      </c>
      <c r="CM670" s="40">
        <v>1.90829786277796E-2</v>
      </c>
      <c r="CN670" s="40">
        <v>1.04084548388606E-3</v>
      </c>
      <c r="CO670" s="40">
        <v>1.70111367964576E-3</v>
      </c>
      <c r="CP670" s="40">
        <v>5.0327499883019503E-2</v>
      </c>
      <c r="CQ670" s="40">
        <v>0.51887327219757595</v>
      </c>
      <c r="CR670" s="40">
        <v>0.57434536813890702</v>
      </c>
      <c r="CS670" s="40">
        <v>0.626860516094353</v>
      </c>
      <c r="CT670" s="40">
        <v>0.54325129310475295</v>
      </c>
      <c r="CU670" s="40">
        <v>0.25812759031004701</v>
      </c>
      <c r="CV670" s="40">
        <v>-0.23811197355418501</v>
      </c>
      <c r="CW670" s="40">
        <v>-0.191101878176238</v>
      </c>
      <c r="CX670" s="40">
        <v>-0.122688180437334</v>
      </c>
      <c r="CY670" s="40">
        <v>-0.119879078512966</v>
      </c>
      <c r="CZ670" s="40">
        <v>-7.2457415753332005E-2</v>
      </c>
      <c r="DA670" s="40">
        <v>5.3027368192603203E-2</v>
      </c>
      <c r="DB670" s="40">
        <v>6.0682432749104998E-3</v>
      </c>
      <c r="DC670" s="40">
        <v>2.2907647741354301E-2</v>
      </c>
      <c r="DD670" s="40">
        <v>1.60731426514072E-3</v>
      </c>
      <c r="DE670" s="40">
        <v>1.76513045239781E-2</v>
      </c>
      <c r="DF670" s="40">
        <v>3.0674017496707399E-2</v>
      </c>
      <c r="DG670" s="40">
        <v>3.1077778342943601E-2</v>
      </c>
      <c r="DH670" s="40">
        <v>5.82733037010345E-2</v>
      </c>
      <c r="DI670" s="40">
        <v>2.82590890271254E-2</v>
      </c>
      <c r="DJ670" s="40">
        <v>1.8022909217742598E-2</v>
      </c>
      <c r="DK670" s="40">
        <v>2.8533579291901999E-2</v>
      </c>
      <c r="DL670" s="40">
        <v>8.4582320422500606E-3</v>
      </c>
      <c r="DM670" s="40">
        <v>9.2087309922037393E-3</v>
      </c>
      <c r="DN670" s="40">
        <v>7.6942584065183797E-2</v>
      </c>
      <c r="DO670" s="40">
        <v>0.54911371256919494</v>
      </c>
      <c r="DP670" s="40">
        <v>0.60660642461237702</v>
      </c>
      <c r="DQ670" s="40">
        <v>0.65704518519584498</v>
      </c>
      <c r="DR670" s="40">
        <v>0.56876985371396904</v>
      </c>
      <c r="DS670" s="40">
        <v>0.28870366778969397</v>
      </c>
      <c r="DT670" s="40">
        <v>-0.21382908579193399</v>
      </c>
      <c r="DU670" s="40">
        <v>-0.16401880453076401</v>
      </c>
      <c r="DV670" s="40">
        <v>-0.104536291071361</v>
      </c>
      <c r="DW670" s="40">
        <v>-0.105918051504149</v>
      </c>
      <c r="DX670" s="40">
        <v>-5.9806869711162003E-2</v>
      </c>
      <c r="DY670" s="40">
        <v>7.5574606919891194E-2</v>
      </c>
      <c r="DZ670" s="40">
        <v>2.1810240970782501E-2</v>
      </c>
      <c r="EA670" s="40">
        <v>3.8618402409852502E-2</v>
      </c>
      <c r="EB670" s="40">
        <v>1.6164186185164402E-2</v>
      </c>
      <c r="EC670" s="40">
        <v>3.5472781269562097E-2</v>
      </c>
      <c r="ED670" s="40">
        <v>4.3844167280629003E-2</v>
      </c>
      <c r="EE670" s="40">
        <v>4.5528269804570101E-2</v>
      </c>
      <c r="EF670" s="40">
        <v>7.2490287905480705E-2</v>
      </c>
      <c r="EG670" s="40">
        <v>4.60390038065292E-2</v>
      </c>
      <c r="EH670" s="40">
        <v>3.1336007902435702E-2</v>
      </c>
      <c r="EI670" s="40">
        <v>4.2178745666409299E-2</v>
      </c>
      <c r="EJ670" s="40">
        <v>1.9167760171731101E-2</v>
      </c>
      <c r="EK670" s="40">
        <v>2.0048537999909799E-2</v>
      </c>
      <c r="EL670" s="40">
        <v>0.115370538503662</v>
      </c>
      <c r="EM670" s="40">
        <v>0.59277610555079896</v>
      </c>
      <c r="EN670" s="40">
        <v>0.65318626632223298</v>
      </c>
      <c r="EO670" s="40">
        <v>0.700627053321214</v>
      </c>
      <c r="EP670" s="40">
        <v>0.60561460226763597</v>
      </c>
      <c r="EQ670" s="40">
        <v>0.33285066744797998</v>
      </c>
      <c r="ER670" s="40">
        <v>-0.17876845257448201</v>
      </c>
      <c r="ES670" s="40">
        <v>-0.124915147635337</v>
      </c>
      <c r="ET670" s="40">
        <v>-7.8327845786962905E-2</v>
      </c>
      <c r="EU670" s="40">
        <v>-8.57605458529484E-2</v>
      </c>
      <c r="EV670" s="40">
        <v>-4.1541490439652599E-2</v>
      </c>
      <c r="EW670" s="40">
        <v>83.5</v>
      </c>
      <c r="EX670" s="40">
        <v>79.5</v>
      </c>
      <c r="EY670" s="40">
        <v>77.5</v>
      </c>
      <c r="EZ670" s="40">
        <v>77</v>
      </c>
      <c r="FA670" s="40">
        <v>76.5</v>
      </c>
      <c r="FB670" s="40">
        <v>76.5</v>
      </c>
      <c r="FC670" s="40">
        <v>77</v>
      </c>
      <c r="FD670" s="40">
        <v>77.5</v>
      </c>
      <c r="FE670" s="40">
        <v>83</v>
      </c>
      <c r="FF670" s="40">
        <v>89</v>
      </c>
      <c r="FG670" s="40">
        <v>92.5</v>
      </c>
      <c r="FH670" s="40">
        <v>95.5</v>
      </c>
      <c r="FI670" s="40">
        <v>97.5</v>
      </c>
      <c r="FJ670" s="40">
        <v>100</v>
      </c>
      <c r="FK670" s="40">
        <v>101.5</v>
      </c>
      <c r="FL670" s="40">
        <v>102.5</v>
      </c>
      <c r="FM670" s="40">
        <v>103.5</v>
      </c>
      <c r="FN670" s="40">
        <v>102.5</v>
      </c>
      <c r="FO670" s="40">
        <v>100.5</v>
      </c>
      <c r="FP670" s="40">
        <v>99.5</v>
      </c>
      <c r="FQ670" s="40">
        <v>97.5</v>
      </c>
      <c r="FR670" s="40">
        <v>94.5</v>
      </c>
      <c r="FS670" s="40">
        <v>89</v>
      </c>
      <c r="FT670" s="40">
        <v>86.5</v>
      </c>
      <c r="FU670" s="40">
        <v>5.6743195488932897E-2</v>
      </c>
      <c r="FV670" s="40">
        <v>0</v>
      </c>
      <c r="FW670" s="40">
        <v>0</v>
      </c>
      <c r="FX670" s="41">
        <v>1</v>
      </c>
      <c r="FY670" s="22"/>
    </row>
    <row r="671" spans="1:181" x14ac:dyDescent="0.2">
      <c r="A671" t="s">
        <v>42</v>
      </c>
      <c r="B671" t="s">
        <v>58</v>
      </c>
      <c r="C671" t="s">
        <v>55</v>
      </c>
      <c r="D671" t="s">
        <v>39</v>
      </c>
      <c r="E671" t="s">
        <v>77</v>
      </c>
      <c r="F671" t="s">
        <v>1</v>
      </c>
      <c r="G671" s="35">
        <v>43627</v>
      </c>
      <c r="H671" s="40">
        <v>2881</v>
      </c>
      <c r="I671" s="40">
        <v>1.5023201841304701</v>
      </c>
      <c r="J671" s="40">
        <v>1.25935587848594</v>
      </c>
      <c r="K671" s="40">
        <v>1.1105556666685601</v>
      </c>
      <c r="L671" s="40">
        <v>1.0356798681410599</v>
      </c>
      <c r="M671" s="40">
        <v>0.99463422813534696</v>
      </c>
      <c r="N671" s="40">
        <v>0.99363588988632201</v>
      </c>
      <c r="O671" s="40">
        <v>1.0527974766172099</v>
      </c>
      <c r="P671" s="40">
        <v>1.08528001952867</v>
      </c>
      <c r="Q671" s="40">
        <v>1.15369436731884</v>
      </c>
      <c r="R671" s="40">
        <v>1.27774670330451</v>
      </c>
      <c r="S671" s="40">
        <v>1.4149358834680399</v>
      </c>
      <c r="T671" s="40">
        <v>1.5926001943809101</v>
      </c>
      <c r="U671" s="40">
        <v>1.8633562489427999</v>
      </c>
      <c r="V671" s="40">
        <v>2.18530145779234</v>
      </c>
      <c r="W671" s="40">
        <v>2.4502959126041501</v>
      </c>
      <c r="X671" s="40">
        <v>2.72274582219789</v>
      </c>
      <c r="Y671" s="40">
        <v>2.9288623040054902</v>
      </c>
      <c r="Z671" s="40">
        <v>3.0545670434099099</v>
      </c>
      <c r="AA671" s="40">
        <v>3.02548976561385</v>
      </c>
      <c r="AB671" s="40">
        <v>2.94967490961537</v>
      </c>
      <c r="AC671" s="40">
        <v>2.7968548712605799</v>
      </c>
      <c r="AD671" s="40">
        <v>2.5993785657944102</v>
      </c>
      <c r="AE671" s="40">
        <v>2.1619482042687101</v>
      </c>
      <c r="AF671" s="40">
        <v>1.81674375360111</v>
      </c>
      <c r="AG671" s="40">
        <v>-3.1292649977887402E-3</v>
      </c>
      <c r="AH671" s="40">
        <v>-1.2788359575518099E-2</v>
      </c>
      <c r="AI671" s="40">
        <v>-7.7724631319857204E-3</v>
      </c>
      <c r="AJ671" s="40">
        <v>-7.3147463230882901E-3</v>
      </c>
      <c r="AK671" s="40">
        <v>-8.7385706469325398E-3</v>
      </c>
      <c r="AL671" s="40">
        <v>-6.7810672582584303E-3</v>
      </c>
      <c r="AM671" s="40">
        <v>8.6153510663647802E-3</v>
      </c>
      <c r="AN671" s="40">
        <v>-1.3778426245349799E-2</v>
      </c>
      <c r="AO671" s="40">
        <v>-3.02474558056261E-2</v>
      </c>
      <c r="AP671" s="40">
        <v>-2.9857344235370099E-2</v>
      </c>
      <c r="AQ671" s="40">
        <v>-1.3149074824471399E-2</v>
      </c>
      <c r="AR671" s="40">
        <v>-2.21652188352887E-2</v>
      </c>
      <c r="AS671" s="40">
        <v>-1.6239661276968599E-3</v>
      </c>
      <c r="AT671" s="40">
        <v>1.12175230693946E-2</v>
      </c>
      <c r="AU671" s="40">
        <v>0.28441760421317003</v>
      </c>
      <c r="AV671" s="40">
        <v>0.34080569295917901</v>
      </c>
      <c r="AW671" s="40">
        <v>0.34804724472945198</v>
      </c>
      <c r="AX671" s="40">
        <v>0.34451751062876201</v>
      </c>
      <c r="AY671" s="40">
        <v>0.272458815474031</v>
      </c>
      <c r="AZ671" s="40">
        <v>-3.5448347989089198E-2</v>
      </c>
      <c r="BA671" s="40">
        <v>-9.7005258243144696E-2</v>
      </c>
      <c r="BB671" s="40">
        <v>-7.1381884441092794E-2</v>
      </c>
      <c r="BC671" s="40">
        <v>-6.2255011302692197E-2</v>
      </c>
      <c r="BD671" s="40">
        <v>-4.3989372074559399E-2</v>
      </c>
      <c r="BE671" s="40">
        <v>8.1482235934522591E-3</v>
      </c>
      <c r="BF671" s="40">
        <v>-1.6456209892152099E-3</v>
      </c>
      <c r="BG671" s="40">
        <v>2.5903393856370198E-3</v>
      </c>
      <c r="BH671" s="40">
        <v>4.1528865982707096E-3</v>
      </c>
      <c r="BI671" s="40">
        <v>5.8152880766176298E-4</v>
      </c>
      <c r="BJ671" s="40">
        <v>2.9880478770076199E-3</v>
      </c>
      <c r="BK671" s="40">
        <v>2.0065177777867899E-2</v>
      </c>
      <c r="BL671" s="40">
        <v>-1.0672566255354501E-4</v>
      </c>
      <c r="BM671" s="40">
        <v>-1.82967309751003E-2</v>
      </c>
      <c r="BN671" s="40">
        <v>-1.7878212064223901E-2</v>
      </c>
      <c r="BO671" s="40">
        <v>-9.3960780509918802E-4</v>
      </c>
      <c r="BP671" s="40">
        <v>-1.5001535131202601E-2</v>
      </c>
      <c r="BQ671" s="40">
        <v>5.4812180340428401E-3</v>
      </c>
      <c r="BR671" s="40">
        <v>2.8668722695151801E-2</v>
      </c>
      <c r="BS671" s="40">
        <v>0.30479980487763803</v>
      </c>
      <c r="BT671" s="40">
        <v>0.36149302077016798</v>
      </c>
      <c r="BU671" s="40">
        <v>0.37342547135226101</v>
      </c>
      <c r="BV671" s="40">
        <v>0.36518664500460701</v>
      </c>
      <c r="BW671" s="40">
        <v>0.304141014300496</v>
      </c>
      <c r="BX671" s="40">
        <v>-1.1619838147159301E-2</v>
      </c>
      <c r="BY671" s="40">
        <v>-7.2897408353263193E-2</v>
      </c>
      <c r="BZ671" s="40">
        <v>-5.2426988740745403E-2</v>
      </c>
      <c r="CA671" s="40">
        <v>-5.1607532456716503E-2</v>
      </c>
      <c r="CB671" s="40">
        <v>-2.99045660039448E-2</v>
      </c>
      <c r="CC671" s="40">
        <v>1.5958977837470301E-2</v>
      </c>
      <c r="CD671" s="40">
        <v>6.0718058118675797E-3</v>
      </c>
      <c r="CE671" s="40">
        <v>9.7675848414477805E-3</v>
      </c>
      <c r="CF671" s="40">
        <v>1.2095334226097499E-2</v>
      </c>
      <c r="CG671" s="40">
        <v>7.0366012983741301E-3</v>
      </c>
      <c r="CH671" s="40">
        <v>9.7541072603302293E-3</v>
      </c>
      <c r="CI671" s="40">
        <v>2.7995292878990899E-2</v>
      </c>
      <c r="CJ671" s="40">
        <v>9.3622525133993904E-3</v>
      </c>
      <c r="CK671" s="40">
        <v>-1.00196953626129E-2</v>
      </c>
      <c r="CL671" s="40">
        <v>-9.5815016141593302E-3</v>
      </c>
      <c r="CM671" s="40">
        <v>7.5166318591845397E-3</v>
      </c>
      <c r="CN671" s="40">
        <v>-1.00399896202676E-2</v>
      </c>
      <c r="CO671" s="40">
        <v>1.04022469401542E-2</v>
      </c>
      <c r="CP671" s="40">
        <v>4.0755370394884798E-2</v>
      </c>
      <c r="CQ671" s="40">
        <v>0.31891645496816201</v>
      </c>
      <c r="CR671" s="40">
        <v>0.37582100099287202</v>
      </c>
      <c r="CS671" s="40">
        <v>0.39100235380228798</v>
      </c>
      <c r="CT671" s="40">
        <v>0.379502024509553</v>
      </c>
      <c r="CU671" s="40">
        <v>0.32608400869517301</v>
      </c>
      <c r="CV671" s="40">
        <v>4.8837151812859197E-3</v>
      </c>
      <c r="CW671" s="40">
        <v>-5.6200384958551897E-2</v>
      </c>
      <c r="CX671" s="40">
        <v>-3.9298885720415601E-2</v>
      </c>
      <c r="CY671" s="40">
        <v>-4.42331210430894E-2</v>
      </c>
      <c r="CZ671" s="40">
        <v>-2.0149472225559802E-2</v>
      </c>
      <c r="DA671" s="40">
        <v>2.37697320814882E-2</v>
      </c>
      <c r="DB671" s="40">
        <v>1.3789232612950401E-2</v>
      </c>
      <c r="DC671" s="40">
        <v>1.69448302972585E-2</v>
      </c>
      <c r="DD671" s="40">
        <v>2.00377818539242E-2</v>
      </c>
      <c r="DE671" s="40">
        <v>1.34916737890865E-2</v>
      </c>
      <c r="DF671" s="40">
        <v>1.6520166643652801E-2</v>
      </c>
      <c r="DG671" s="40">
        <v>3.5925407980114003E-2</v>
      </c>
      <c r="DH671" s="40">
        <v>1.8831230689352298E-2</v>
      </c>
      <c r="DI671" s="40">
        <v>-1.7426597501256299E-3</v>
      </c>
      <c r="DJ671" s="40">
        <v>-1.2847911640948E-3</v>
      </c>
      <c r="DK671" s="40">
        <v>1.59728715234683E-2</v>
      </c>
      <c r="DL671" s="40">
        <v>-5.07844410933258E-3</v>
      </c>
      <c r="DM671" s="40">
        <v>1.5323275846265499E-2</v>
      </c>
      <c r="DN671" s="40">
        <v>5.2842018094617797E-2</v>
      </c>
      <c r="DO671" s="40">
        <v>0.333033105058686</v>
      </c>
      <c r="DP671" s="40">
        <v>0.39014898121557701</v>
      </c>
      <c r="DQ671" s="40">
        <v>0.40857923625231402</v>
      </c>
      <c r="DR671" s="40">
        <v>0.393817404014498</v>
      </c>
      <c r="DS671" s="40">
        <v>0.34802700308985002</v>
      </c>
      <c r="DT671" s="40">
        <v>2.1387268509731199E-2</v>
      </c>
      <c r="DU671" s="40">
        <v>-3.95033615638406E-2</v>
      </c>
      <c r="DV671" s="40">
        <v>-2.6170782700085701E-2</v>
      </c>
      <c r="DW671" s="40">
        <v>-3.6858709629462201E-2</v>
      </c>
      <c r="DX671" s="40">
        <v>-1.03943784471748E-2</v>
      </c>
      <c r="DY671" s="40">
        <v>3.5047220672729203E-2</v>
      </c>
      <c r="DZ671" s="40">
        <v>2.4931971199253299E-2</v>
      </c>
      <c r="EA671" s="40">
        <v>2.73076328148813E-2</v>
      </c>
      <c r="EB671" s="40">
        <v>3.1505414775283201E-2</v>
      </c>
      <c r="EC671" s="40">
        <v>2.2811773243680802E-2</v>
      </c>
      <c r="ED671" s="40">
        <v>2.6289281778918899E-2</v>
      </c>
      <c r="EE671" s="40">
        <v>4.7375234691617099E-2</v>
      </c>
      <c r="EF671" s="40">
        <v>3.2502931272148601E-2</v>
      </c>
      <c r="EG671" s="40">
        <v>1.0208065080400199E-2</v>
      </c>
      <c r="EH671" s="40">
        <v>1.0694341007051401E-2</v>
      </c>
      <c r="EI671" s="40">
        <v>2.8182338542840499E-2</v>
      </c>
      <c r="EJ671" s="40">
        <v>2.08523959475348E-3</v>
      </c>
      <c r="EK671" s="40">
        <v>2.2428460008005201E-2</v>
      </c>
      <c r="EL671" s="40">
        <v>7.0293217720374904E-2</v>
      </c>
      <c r="EM671" s="40">
        <v>0.35341530572315499</v>
      </c>
      <c r="EN671" s="40">
        <v>0.41083630902656598</v>
      </c>
      <c r="EO671" s="40">
        <v>0.43395746287512299</v>
      </c>
      <c r="EP671" s="40">
        <v>0.414486538390343</v>
      </c>
      <c r="EQ671" s="40">
        <v>0.37970920191631502</v>
      </c>
      <c r="ER671" s="40">
        <v>4.5215778351660997E-2</v>
      </c>
      <c r="ES671" s="40">
        <v>-1.5395511673959099E-2</v>
      </c>
      <c r="ET671" s="40">
        <v>-7.2158869997383298E-3</v>
      </c>
      <c r="EU671" s="40">
        <v>-2.62112307834865E-2</v>
      </c>
      <c r="EV671" s="40">
        <v>3.6904276234397898E-3</v>
      </c>
      <c r="EW671" s="40">
        <v>83.5</v>
      </c>
      <c r="EX671" s="40">
        <v>79.5</v>
      </c>
      <c r="EY671" s="40">
        <v>77.5</v>
      </c>
      <c r="EZ671" s="40">
        <v>77</v>
      </c>
      <c r="FA671" s="40">
        <v>76.5</v>
      </c>
      <c r="FB671" s="40">
        <v>76.5</v>
      </c>
      <c r="FC671" s="40">
        <v>77</v>
      </c>
      <c r="FD671" s="40">
        <v>77.5</v>
      </c>
      <c r="FE671" s="40">
        <v>83</v>
      </c>
      <c r="FF671" s="40">
        <v>89</v>
      </c>
      <c r="FG671" s="40">
        <v>92.5</v>
      </c>
      <c r="FH671" s="40">
        <v>95.5</v>
      </c>
      <c r="FI671" s="40">
        <v>97.5</v>
      </c>
      <c r="FJ671" s="40">
        <v>100</v>
      </c>
      <c r="FK671" s="40">
        <v>101.5</v>
      </c>
      <c r="FL671" s="40">
        <v>102.5</v>
      </c>
      <c r="FM671" s="40">
        <v>103.5</v>
      </c>
      <c r="FN671" s="40">
        <v>102.5</v>
      </c>
      <c r="FO671" s="40">
        <v>100.5</v>
      </c>
      <c r="FP671" s="40">
        <v>99.5</v>
      </c>
      <c r="FQ671" s="40">
        <v>97.5</v>
      </c>
      <c r="FR671" s="40">
        <v>94.5</v>
      </c>
      <c r="FS671" s="40">
        <v>89</v>
      </c>
      <c r="FT671" s="40">
        <v>86.5</v>
      </c>
      <c r="FU671" s="40">
        <v>3.1380551570393399E-2</v>
      </c>
      <c r="FV671" s="40">
        <v>0</v>
      </c>
      <c r="FW671" s="40">
        <v>0</v>
      </c>
      <c r="FX671" s="41">
        <v>1</v>
      </c>
      <c r="FY671" s="22"/>
    </row>
    <row r="672" spans="1:181" x14ac:dyDescent="0.2">
      <c r="A672" t="s">
        <v>42</v>
      </c>
      <c r="B672" t="s">
        <v>58</v>
      </c>
      <c r="C672" t="s">
        <v>55</v>
      </c>
      <c r="D672" t="s">
        <v>39</v>
      </c>
      <c r="E672" t="s">
        <v>77</v>
      </c>
      <c r="F672" t="s">
        <v>77</v>
      </c>
      <c r="G672" s="35">
        <v>43627</v>
      </c>
      <c r="H672" s="40">
        <v>2570</v>
      </c>
      <c r="I672" s="40">
        <v>1.51107121611827</v>
      </c>
      <c r="J672" s="40">
        <v>1.2699983384570499</v>
      </c>
      <c r="K672" s="40">
        <v>1.12175376100153</v>
      </c>
      <c r="L672" s="40">
        <v>1.04647272788685</v>
      </c>
      <c r="M672" s="40">
        <v>1.00449193635914</v>
      </c>
      <c r="N672" s="40">
        <v>1.00068878242461</v>
      </c>
      <c r="O672" s="40">
        <v>1.0548839933782701</v>
      </c>
      <c r="P672" s="40">
        <v>1.0879743350506901</v>
      </c>
      <c r="Q672" s="40">
        <v>1.15642390052403</v>
      </c>
      <c r="R672" s="40">
        <v>1.2835036625335301</v>
      </c>
      <c r="S672" s="40">
        <v>1.4237637145888999</v>
      </c>
      <c r="T672" s="40">
        <v>1.5991663526201501</v>
      </c>
      <c r="U672" s="40">
        <v>1.8707330386182399</v>
      </c>
      <c r="V672" s="40">
        <v>2.19472365571484</v>
      </c>
      <c r="W672" s="40">
        <v>2.4636037803585902</v>
      </c>
      <c r="X672" s="40">
        <v>2.7322089691132598</v>
      </c>
      <c r="Y672" s="40">
        <v>2.9355564390277</v>
      </c>
      <c r="Z672" s="40">
        <v>3.05659969315928</v>
      </c>
      <c r="AA672" s="40">
        <v>3.0278305960148302</v>
      </c>
      <c r="AB672" s="40">
        <v>2.9438974211992899</v>
      </c>
      <c r="AC672" s="40">
        <v>2.78765926714913</v>
      </c>
      <c r="AD672" s="40">
        <v>2.59417395471033</v>
      </c>
      <c r="AE672" s="40">
        <v>2.16625540558731</v>
      </c>
      <c r="AF672" s="40">
        <v>1.82259101559531</v>
      </c>
      <c r="AG672" s="40">
        <v>-9.5231430399661098E-3</v>
      </c>
      <c r="AH672" s="40">
        <v>-1.3066288328616499E-2</v>
      </c>
      <c r="AI672" s="40">
        <v>-8.5686690681177E-3</v>
      </c>
      <c r="AJ672" s="40">
        <v>-3.7678919721685499E-3</v>
      </c>
      <c r="AK672" s="40">
        <v>-1.48909621348122E-3</v>
      </c>
      <c r="AL672" s="40">
        <v>-8.1393610939959598E-3</v>
      </c>
      <c r="AM672" s="40">
        <v>8.8423126809634295E-3</v>
      </c>
      <c r="AN672" s="40">
        <v>-1.7298629669772199E-2</v>
      </c>
      <c r="AO672" s="40">
        <v>-3.2886550093344097E-2</v>
      </c>
      <c r="AP672" s="40">
        <v>-2.8065692040243499E-2</v>
      </c>
      <c r="AQ672" s="40">
        <v>-1.1685909415964601E-2</v>
      </c>
      <c r="AR672" s="40">
        <v>-2.5928789311378399E-2</v>
      </c>
      <c r="AS672" s="40">
        <v>1.64058630734122E-3</v>
      </c>
      <c r="AT672" s="40">
        <v>2.1282725276991401E-2</v>
      </c>
      <c r="AU672" s="40">
        <v>0.26522100823944</v>
      </c>
      <c r="AV672" s="40">
        <v>0.31797462226685902</v>
      </c>
      <c r="AW672" s="40">
        <v>0.311564218211482</v>
      </c>
      <c r="AX672" s="40">
        <v>0.321628997280275</v>
      </c>
      <c r="AY672" s="40">
        <v>0.26760498058340498</v>
      </c>
      <c r="AZ672" s="40">
        <v>6.8210534951992897E-4</v>
      </c>
      <c r="BA672" s="40">
        <v>-6.9797666472798295E-2</v>
      </c>
      <c r="BB672" s="40">
        <v>-5.6921496320909801E-2</v>
      </c>
      <c r="BC672" s="40">
        <v>-5.7761876534852097E-2</v>
      </c>
      <c r="BD672" s="40">
        <v>-3.9237689318865898E-2</v>
      </c>
      <c r="BE672" s="40">
        <v>2.13714059457771E-3</v>
      </c>
      <c r="BF672" s="40">
        <v>-2.6153384644886099E-3</v>
      </c>
      <c r="BG672" s="40">
        <v>1.37811676115426E-3</v>
      </c>
      <c r="BH672" s="40">
        <v>7.1891068878881404E-3</v>
      </c>
      <c r="BI672" s="40">
        <v>6.1038759208036104E-3</v>
      </c>
      <c r="BJ672" s="40">
        <v>1.1605004869844301E-3</v>
      </c>
      <c r="BK672" s="40">
        <v>1.9096194477343498E-2</v>
      </c>
      <c r="BL672" s="40">
        <v>-4.4534245441241703E-3</v>
      </c>
      <c r="BM672" s="40">
        <v>-2.0952520651679601E-2</v>
      </c>
      <c r="BN672" s="40">
        <v>-1.6026055054646701E-2</v>
      </c>
      <c r="BO672" s="40">
        <v>1.4987519045907001E-3</v>
      </c>
      <c r="BP672" s="40">
        <v>-1.8813691404197499E-2</v>
      </c>
      <c r="BQ672" s="40">
        <v>8.7076510211337096E-3</v>
      </c>
      <c r="BR672" s="40">
        <v>3.6624335261159803E-2</v>
      </c>
      <c r="BS672" s="40">
        <v>0.282875059539833</v>
      </c>
      <c r="BT672" s="40">
        <v>0.33556085215179099</v>
      </c>
      <c r="BU672" s="40">
        <v>0.33498605680299598</v>
      </c>
      <c r="BV672" s="40">
        <v>0.34027027139122601</v>
      </c>
      <c r="BW672" s="40">
        <v>0.29923800735604</v>
      </c>
      <c r="BX672" s="40">
        <v>2.4716838689829199E-2</v>
      </c>
      <c r="BY672" s="40">
        <v>-4.4802993206331E-2</v>
      </c>
      <c r="BZ672" s="40">
        <v>-3.6623846708964E-2</v>
      </c>
      <c r="CA672" s="40">
        <v>-4.4879617964697097E-2</v>
      </c>
      <c r="CB672" s="40">
        <v>-2.34088438444943E-2</v>
      </c>
      <c r="CC672" s="40">
        <v>1.02130175194902E-2</v>
      </c>
      <c r="CD672" s="40">
        <v>4.6229575749909798E-3</v>
      </c>
      <c r="CE672" s="40">
        <v>8.2672303259124502E-3</v>
      </c>
      <c r="CF672" s="40">
        <v>1.4777890920386101E-2</v>
      </c>
      <c r="CG672" s="40">
        <v>1.1362745290765801E-2</v>
      </c>
      <c r="CH672" s="40">
        <v>7.6015562880818203E-3</v>
      </c>
      <c r="CI672" s="40">
        <v>2.6198001773423501E-2</v>
      </c>
      <c r="CJ672" s="40">
        <v>4.44312539593625E-3</v>
      </c>
      <c r="CK672" s="40">
        <v>-1.2687048214659E-2</v>
      </c>
      <c r="CL672" s="40">
        <v>-7.6874391544076298E-3</v>
      </c>
      <c r="CM672" s="40">
        <v>1.0630408171168599E-2</v>
      </c>
      <c r="CN672" s="40">
        <v>-1.3885796268193499E-2</v>
      </c>
      <c r="CO672" s="40">
        <v>1.36022785137189E-2</v>
      </c>
      <c r="CP672" s="40">
        <v>4.7249887601508098E-2</v>
      </c>
      <c r="CQ672" s="40">
        <v>0.295102201691477</v>
      </c>
      <c r="CR672" s="40">
        <v>0.34774102139768898</v>
      </c>
      <c r="CS672" s="40">
        <v>0.351207950862234</v>
      </c>
      <c r="CT672" s="40">
        <v>0.35318116105411601</v>
      </c>
      <c r="CU672" s="40">
        <v>0.321146945336025</v>
      </c>
      <c r="CV672" s="40">
        <v>4.1363221785039497E-2</v>
      </c>
      <c r="CW672" s="40">
        <v>-2.7491758642499701E-2</v>
      </c>
      <c r="CX672" s="40">
        <v>-2.25657564198521E-2</v>
      </c>
      <c r="CY672" s="40">
        <v>-3.5957404921846001E-2</v>
      </c>
      <c r="CZ672" s="40">
        <v>-1.24458336878821E-2</v>
      </c>
      <c r="DA672" s="40">
        <v>1.8288894444402602E-2</v>
      </c>
      <c r="DB672" s="40">
        <v>1.18612536144706E-2</v>
      </c>
      <c r="DC672" s="40">
        <v>1.5156343890670601E-2</v>
      </c>
      <c r="DD672" s="40">
        <v>2.2366674952884202E-2</v>
      </c>
      <c r="DE672" s="40">
        <v>1.6621614660728E-2</v>
      </c>
      <c r="DF672" s="40">
        <v>1.40426120891792E-2</v>
      </c>
      <c r="DG672" s="40">
        <v>3.32998090695035E-2</v>
      </c>
      <c r="DH672" s="40">
        <v>1.33396753359967E-2</v>
      </c>
      <c r="DI672" s="40">
        <v>-4.4215757776383596E-3</v>
      </c>
      <c r="DJ672" s="40">
        <v>6.5117674583138401E-4</v>
      </c>
      <c r="DK672" s="40">
        <v>1.9762064437746599E-2</v>
      </c>
      <c r="DL672" s="40">
        <v>-8.9579011321895604E-3</v>
      </c>
      <c r="DM672" s="40">
        <v>1.8496906006304201E-2</v>
      </c>
      <c r="DN672" s="40">
        <v>5.7875439941856503E-2</v>
      </c>
      <c r="DO672" s="40">
        <v>0.30732934384312099</v>
      </c>
      <c r="DP672" s="40">
        <v>0.35992119064358802</v>
      </c>
      <c r="DQ672" s="40">
        <v>0.36742984492147202</v>
      </c>
      <c r="DR672" s="40">
        <v>0.36609205071700501</v>
      </c>
      <c r="DS672" s="40">
        <v>0.343055883316011</v>
      </c>
      <c r="DT672" s="40">
        <v>5.8009604880249803E-2</v>
      </c>
      <c r="DU672" s="40">
        <v>-1.01805240786685E-2</v>
      </c>
      <c r="DV672" s="40">
        <v>-8.5076661307402004E-3</v>
      </c>
      <c r="DW672" s="40">
        <v>-2.7035191878994901E-2</v>
      </c>
      <c r="DX672" s="40">
        <v>-1.4828235312699101E-3</v>
      </c>
      <c r="DY672" s="40">
        <v>2.9949178078946401E-2</v>
      </c>
      <c r="DZ672" s="40">
        <v>2.23122034785984E-2</v>
      </c>
      <c r="EA672" s="40">
        <v>2.51031297199426E-2</v>
      </c>
      <c r="EB672" s="40">
        <v>3.3323673812940803E-2</v>
      </c>
      <c r="EC672" s="40">
        <v>2.4214586795012899E-2</v>
      </c>
      <c r="ED672" s="40">
        <v>2.33424736701596E-2</v>
      </c>
      <c r="EE672" s="40">
        <v>4.3553690865883503E-2</v>
      </c>
      <c r="EF672" s="40">
        <v>2.6184880461644699E-2</v>
      </c>
      <c r="EG672" s="40">
        <v>7.5124536640261497E-3</v>
      </c>
      <c r="EH672" s="40">
        <v>1.26908137314282E-2</v>
      </c>
      <c r="EI672" s="40">
        <v>3.2946725758301897E-2</v>
      </c>
      <c r="EJ672" s="40">
        <v>-1.84280322500865E-3</v>
      </c>
      <c r="EK672" s="40">
        <v>2.5563970720096699E-2</v>
      </c>
      <c r="EL672" s="40">
        <v>7.3217049926024805E-2</v>
      </c>
      <c r="EM672" s="40">
        <v>0.32498339514351399</v>
      </c>
      <c r="EN672" s="40">
        <v>0.37750742052851899</v>
      </c>
      <c r="EO672" s="40">
        <v>0.39085168351298699</v>
      </c>
      <c r="EP672" s="40">
        <v>0.38473332482795602</v>
      </c>
      <c r="EQ672" s="40">
        <v>0.37468891008864602</v>
      </c>
      <c r="ER672" s="40">
        <v>8.2044338220559093E-2</v>
      </c>
      <c r="ES672" s="40">
        <v>1.48141491877989E-2</v>
      </c>
      <c r="ET672" s="40">
        <v>1.1789983481205499E-2</v>
      </c>
      <c r="EU672" s="40">
        <v>-1.4152933308839899E-2</v>
      </c>
      <c r="EV672" s="40">
        <v>1.43460219431017E-2</v>
      </c>
      <c r="EW672" s="40">
        <v>83.5</v>
      </c>
      <c r="EX672" s="40">
        <v>79.5</v>
      </c>
      <c r="EY672" s="40">
        <v>77.5</v>
      </c>
      <c r="EZ672" s="40">
        <v>77</v>
      </c>
      <c r="FA672" s="40">
        <v>76.5</v>
      </c>
      <c r="FB672" s="40">
        <v>76.5</v>
      </c>
      <c r="FC672" s="40">
        <v>77</v>
      </c>
      <c r="FD672" s="40">
        <v>77.5</v>
      </c>
      <c r="FE672" s="40">
        <v>83</v>
      </c>
      <c r="FF672" s="40">
        <v>89</v>
      </c>
      <c r="FG672" s="40">
        <v>92.5</v>
      </c>
      <c r="FH672" s="40">
        <v>95.5</v>
      </c>
      <c r="FI672" s="40">
        <v>97.5</v>
      </c>
      <c r="FJ672" s="40">
        <v>100</v>
      </c>
      <c r="FK672" s="40">
        <v>101.5</v>
      </c>
      <c r="FL672" s="40">
        <v>102.5</v>
      </c>
      <c r="FM672" s="40">
        <v>103.5</v>
      </c>
      <c r="FN672" s="40">
        <v>102.5</v>
      </c>
      <c r="FO672" s="40">
        <v>100.5</v>
      </c>
      <c r="FP672" s="40">
        <v>99.5</v>
      </c>
      <c r="FQ672" s="40">
        <v>97.5</v>
      </c>
      <c r="FR672" s="40">
        <v>94.5</v>
      </c>
      <c r="FS672" s="40">
        <v>89</v>
      </c>
      <c r="FT672" s="40">
        <v>86.5</v>
      </c>
      <c r="FU672" s="40">
        <v>2.8775346808885501E-2</v>
      </c>
      <c r="FV672" s="40">
        <v>0</v>
      </c>
      <c r="FW672" s="40">
        <v>0</v>
      </c>
      <c r="FX672" s="41">
        <v>1</v>
      </c>
      <c r="FY672" s="22"/>
    </row>
    <row r="673" spans="1:181" x14ac:dyDescent="0.2">
      <c r="A673" t="s">
        <v>42</v>
      </c>
      <c r="B673" t="s">
        <v>58</v>
      </c>
      <c r="C673" t="s">
        <v>55</v>
      </c>
      <c r="D673" t="s">
        <v>39</v>
      </c>
      <c r="E673" t="s">
        <v>77</v>
      </c>
      <c r="F673" t="s">
        <v>78</v>
      </c>
      <c r="G673" s="35">
        <v>43627</v>
      </c>
      <c r="H673" s="40">
        <v>311</v>
      </c>
      <c r="I673" s="40">
        <v>1.4250059021902699</v>
      </c>
      <c r="J673" s="40">
        <v>1.16138249661604</v>
      </c>
      <c r="K673" s="40">
        <v>1.0064070984487901</v>
      </c>
      <c r="L673" s="40">
        <v>0.93787074781771496</v>
      </c>
      <c r="M673" s="40">
        <v>0.90739730981604005</v>
      </c>
      <c r="N673" s="40">
        <v>0.93290283498879101</v>
      </c>
      <c r="O673" s="40">
        <v>1.03928659750504</v>
      </c>
      <c r="P673" s="40">
        <v>1.0666386933207701</v>
      </c>
      <c r="Q673" s="40">
        <v>1.14088802536779</v>
      </c>
      <c r="R673" s="40">
        <v>1.2446407934314201</v>
      </c>
      <c r="S673" s="40">
        <v>1.3552275727844301</v>
      </c>
      <c r="T673" s="40">
        <v>1.5396002627521801</v>
      </c>
      <c r="U673" s="40">
        <v>1.7993574349691901</v>
      </c>
      <c r="V673" s="40">
        <v>2.1099319253527402</v>
      </c>
      <c r="W673" s="40">
        <v>2.34349188872527</v>
      </c>
      <c r="X673" s="40">
        <v>2.6473884807616401</v>
      </c>
      <c r="Y673" s="40">
        <v>2.8761067637112001</v>
      </c>
      <c r="Z673" s="40">
        <v>3.0410428328021801</v>
      </c>
      <c r="AA673" s="40">
        <v>3.0064267945094998</v>
      </c>
      <c r="AB673" s="40">
        <v>2.99910529701142</v>
      </c>
      <c r="AC673" s="40">
        <v>2.8777397323482301</v>
      </c>
      <c r="AD673" s="40">
        <v>2.6451994513983199</v>
      </c>
      <c r="AE673" s="40">
        <v>2.1164702279476599</v>
      </c>
      <c r="AF673" s="40">
        <v>1.7594891690911401</v>
      </c>
      <c r="AG673" s="40">
        <v>1.6781348649807799E-2</v>
      </c>
      <c r="AH673" s="40">
        <v>-2.81894253500546E-2</v>
      </c>
      <c r="AI673" s="40">
        <v>-1.42686063457436E-2</v>
      </c>
      <c r="AJ673" s="40">
        <v>-4.3892554131254299E-2</v>
      </c>
      <c r="AK673" s="40">
        <v>-7.9678200076220104E-2</v>
      </c>
      <c r="AL673" s="40">
        <v>-6.8537105593554498E-4</v>
      </c>
      <c r="AM673" s="40">
        <v>-1.9437142264726701E-3</v>
      </c>
      <c r="AN673" s="40">
        <v>6.9691809313790201E-3</v>
      </c>
      <c r="AO673" s="40">
        <v>-2.2115221336037501E-2</v>
      </c>
      <c r="AP673" s="40">
        <v>-6.2983326129025505E-2</v>
      </c>
      <c r="AQ673" s="40">
        <v>-5.4572475932295E-2</v>
      </c>
      <c r="AR673" s="40">
        <v>-4.0896784581223599E-4</v>
      </c>
      <c r="AS673" s="40">
        <v>-4.0825934847418699E-2</v>
      </c>
      <c r="AT673" s="40">
        <v>-9.7979724808422194E-2</v>
      </c>
      <c r="AU673" s="40">
        <v>0.393261477724827</v>
      </c>
      <c r="AV673" s="40">
        <v>0.49665485751786298</v>
      </c>
      <c r="AW673" s="40">
        <v>0.61124279190161801</v>
      </c>
      <c r="AX673" s="40">
        <v>0.49758411500202898</v>
      </c>
      <c r="AY673" s="40">
        <v>0.26978646365694497</v>
      </c>
      <c r="AZ673" s="40">
        <v>-0.37265242716790697</v>
      </c>
      <c r="BA673" s="40">
        <v>-0.37819243228725402</v>
      </c>
      <c r="BB673" s="40">
        <v>-0.230590501077205</v>
      </c>
      <c r="BC673" s="40">
        <v>-0.17278039071259099</v>
      </c>
      <c r="BD673" s="40">
        <v>-0.131390556993281</v>
      </c>
      <c r="BE673" s="40">
        <v>4.5393018148860098E-2</v>
      </c>
      <c r="BF673" s="40">
        <v>-1.9224596001430601E-3</v>
      </c>
      <c r="BG673" s="40">
        <v>6.0175694956010103E-3</v>
      </c>
      <c r="BH673" s="40">
        <v>-2.4727919281621501E-2</v>
      </c>
      <c r="BI673" s="40">
        <v>-4.9626552863979899E-2</v>
      </c>
      <c r="BJ673" s="40">
        <v>1.6635904701660799E-2</v>
      </c>
      <c r="BK673" s="40">
        <v>2.6452703513705801E-2</v>
      </c>
      <c r="BL673" s="40">
        <v>3.47265854884308E-2</v>
      </c>
      <c r="BM673" s="40">
        <v>2.1540466550015701E-3</v>
      </c>
      <c r="BN673" s="40">
        <v>-3.7051751838683401E-2</v>
      </c>
      <c r="BO673" s="40">
        <v>-2.9419809872895698E-2</v>
      </c>
      <c r="BP673" s="40">
        <v>1.3357196630983399E-2</v>
      </c>
      <c r="BQ673" s="40">
        <v>-2.68822201860273E-2</v>
      </c>
      <c r="BR673" s="40">
        <v>-4.5849805186786302E-2</v>
      </c>
      <c r="BS673" s="40">
        <v>0.47001630900317698</v>
      </c>
      <c r="BT673" s="40">
        <v>0.56654863752262297</v>
      </c>
      <c r="BU673" s="40">
        <v>0.68016475682456601</v>
      </c>
      <c r="BV673" s="40">
        <v>0.56178846273729399</v>
      </c>
      <c r="BW673" s="40">
        <v>0.33115596023663102</v>
      </c>
      <c r="BX673" s="40">
        <v>-0.32721459424064803</v>
      </c>
      <c r="BY673" s="40">
        <v>-0.32793172716739599</v>
      </c>
      <c r="BZ673" s="40">
        <v>-0.199671533213679</v>
      </c>
      <c r="CA673" s="40">
        <v>-0.14019740510325501</v>
      </c>
      <c r="CB673" s="40">
        <v>-0.10534648145212</v>
      </c>
      <c r="CC673" s="40">
        <v>6.5209373285032401E-2</v>
      </c>
      <c r="CD673" s="40">
        <v>1.6269960861975099E-2</v>
      </c>
      <c r="CE673" s="40">
        <v>2.0067713086146799E-2</v>
      </c>
      <c r="CF673" s="40">
        <v>-1.1454551565418599E-2</v>
      </c>
      <c r="CG673" s="40">
        <v>-2.8812873550214599E-2</v>
      </c>
      <c r="CH673" s="40">
        <v>2.8632567526088799E-2</v>
      </c>
      <c r="CI673" s="40">
        <v>4.6119975937397001E-2</v>
      </c>
      <c r="CJ673" s="40">
        <v>5.3951279328095299E-2</v>
      </c>
      <c r="CK673" s="40">
        <v>1.89628677348515E-2</v>
      </c>
      <c r="CL673" s="40">
        <v>-1.9091622479770101E-2</v>
      </c>
      <c r="CM673" s="40">
        <v>-1.1999149981968601E-2</v>
      </c>
      <c r="CN673" s="40">
        <v>2.28916002121578E-2</v>
      </c>
      <c r="CO673" s="40">
        <v>-1.7224845887867699E-2</v>
      </c>
      <c r="CP673" s="40">
        <v>-9.7447816586531105E-3</v>
      </c>
      <c r="CQ673" s="40">
        <v>0.52317647133062095</v>
      </c>
      <c r="CR673" s="40">
        <v>0.61495685663859301</v>
      </c>
      <c r="CS673" s="40">
        <v>0.72789989977528402</v>
      </c>
      <c r="CT673" s="40">
        <v>0.60625619839495704</v>
      </c>
      <c r="CU673" s="40">
        <v>0.373660286619663</v>
      </c>
      <c r="CV673" s="40">
        <v>-0.29574448957113703</v>
      </c>
      <c r="CW673" s="40">
        <v>-0.29312131590906199</v>
      </c>
      <c r="CX673" s="40">
        <v>-0.17825715025892599</v>
      </c>
      <c r="CY673" s="40">
        <v>-0.117630528526801</v>
      </c>
      <c r="CZ673" s="40">
        <v>-8.7308434069598206E-2</v>
      </c>
      <c r="DA673" s="40">
        <v>8.5025728421204802E-2</v>
      </c>
      <c r="DB673" s="40">
        <v>3.4462381324093301E-2</v>
      </c>
      <c r="DC673" s="40">
        <v>3.4117856676692503E-2</v>
      </c>
      <c r="DD673" s="40">
        <v>1.81881615078428E-3</v>
      </c>
      <c r="DE673" s="40">
        <v>-7.99919423644933E-3</v>
      </c>
      <c r="DF673" s="40">
        <v>4.0629230350516903E-2</v>
      </c>
      <c r="DG673" s="40">
        <v>6.5787248361088194E-2</v>
      </c>
      <c r="DH673" s="40">
        <v>7.3175973167759797E-2</v>
      </c>
      <c r="DI673" s="40">
        <v>3.5771688814701399E-2</v>
      </c>
      <c r="DJ673" s="40">
        <v>-1.1314931208568E-3</v>
      </c>
      <c r="DK673" s="40">
        <v>5.4215099089585097E-3</v>
      </c>
      <c r="DL673" s="40">
        <v>3.24260037933322E-2</v>
      </c>
      <c r="DM673" s="40">
        <v>-7.56747158970816E-3</v>
      </c>
      <c r="DN673" s="40">
        <v>2.6360241869480099E-2</v>
      </c>
      <c r="DO673" s="40">
        <v>0.57633663365806398</v>
      </c>
      <c r="DP673" s="40">
        <v>0.66336507575456205</v>
      </c>
      <c r="DQ673" s="40">
        <v>0.77563504272600203</v>
      </c>
      <c r="DR673" s="40">
        <v>0.65072393405262097</v>
      </c>
      <c r="DS673" s="40">
        <v>0.41616461300269603</v>
      </c>
      <c r="DT673" s="40">
        <v>-0.26427438490162602</v>
      </c>
      <c r="DU673" s="40">
        <v>-0.25831090465072798</v>
      </c>
      <c r="DV673" s="40">
        <v>-0.15684276730417299</v>
      </c>
      <c r="DW673" s="40">
        <v>-9.5063651950347799E-2</v>
      </c>
      <c r="DX673" s="40">
        <v>-6.9270386687076704E-2</v>
      </c>
      <c r="DY673" s="40">
        <v>0.113637397920257</v>
      </c>
      <c r="DZ673" s="40">
        <v>6.0729347074004798E-2</v>
      </c>
      <c r="EA673" s="40">
        <v>5.4404032518037097E-2</v>
      </c>
      <c r="EB673" s="40">
        <v>2.0983451000417101E-2</v>
      </c>
      <c r="EC673" s="40">
        <v>2.20524529757909E-2</v>
      </c>
      <c r="ED673" s="40">
        <v>5.7950506108113198E-2</v>
      </c>
      <c r="EE673" s="40">
        <v>9.4183666101266605E-2</v>
      </c>
      <c r="EF673" s="40">
        <v>0.10093337772481201</v>
      </c>
      <c r="EG673" s="40">
        <v>6.0040956805740398E-2</v>
      </c>
      <c r="EH673" s="40">
        <v>2.4800081169485299E-2</v>
      </c>
      <c r="EI673" s="40">
        <v>3.0574175968357799E-2</v>
      </c>
      <c r="EJ673" s="40">
        <v>4.6192168270127898E-2</v>
      </c>
      <c r="EK673" s="40">
        <v>6.3762430716832004E-3</v>
      </c>
      <c r="EL673" s="40">
        <v>7.8490161491115998E-2</v>
      </c>
      <c r="EM673" s="40">
        <v>0.65309146493641501</v>
      </c>
      <c r="EN673" s="40">
        <v>0.73325885575932204</v>
      </c>
      <c r="EO673" s="40">
        <v>0.84455700764895103</v>
      </c>
      <c r="EP673" s="40">
        <v>0.71492828178788503</v>
      </c>
      <c r="EQ673" s="40">
        <v>0.47753410958238202</v>
      </c>
      <c r="ER673" s="40">
        <v>-0.21883655197436699</v>
      </c>
      <c r="ES673" s="40">
        <v>-0.20805019953087101</v>
      </c>
      <c r="ET673" s="40">
        <v>-0.12592379944064699</v>
      </c>
      <c r="EU673" s="40">
        <v>-6.2480666341011702E-2</v>
      </c>
      <c r="EV673" s="40">
        <v>-4.3226311145915401E-2</v>
      </c>
      <c r="EW673" s="40">
        <v>83.5</v>
      </c>
      <c r="EX673" s="40">
        <v>79.5</v>
      </c>
      <c r="EY673" s="40">
        <v>77.5</v>
      </c>
      <c r="EZ673" s="40">
        <v>77</v>
      </c>
      <c r="FA673" s="40">
        <v>76.5</v>
      </c>
      <c r="FB673" s="40">
        <v>76.5</v>
      </c>
      <c r="FC673" s="40">
        <v>77</v>
      </c>
      <c r="FD673" s="40">
        <v>77.5</v>
      </c>
      <c r="FE673" s="40">
        <v>83</v>
      </c>
      <c r="FF673" s="40">
        <v>89</v>
      </c>
      <c r="FG673" s="40">
        <v>92.5</v>
      </c>
      <c r="FH673" s="40">
        <v>95.5</v>
      </c>
      <c r="FI673" s="40">
        <v>97.5</v>
      </c>
      <c r="FJ673" s="40">
        <v>100</v>
      </c>
      <c r="FK673" s="40">
        <v>101.5</v>
      </c>
      <c r="FL673" s="40">
        <v>102.5</v>
      </c>
      <c r="FM673" s="40">
        <v>103.5</v>
      </c>
      <c r="FN673" s="40">
        <v>102.5</v>
      </c>
      <c r="FO673" s="40">
        <v>100.5</v>
      </c>
      <c r="FP673" s="40">
        <v>99.5</v>
      </c>
      <c r="FQ673" s="40">
        <v>97.5</v>
      </c>
      <c r="FR673" s="40">
        <v>94.5</v>
      </c>
      <c r="FS673" s="40">
        <v>89</v>
      </c>
      <c r="FT673" s="40">
        <v>86.5</v>
      </c>
      <c r="FU673" s="40">
        <v>9.0112645090556304E-2</v>
      </c>
      <c r="FV673" s="40">
        <v>0</v>
      </c>
      <c r="FW673" s="40">
        <v>0</v>
      </c>
      <c r="FX673" s="41">
        <v>1</v>
      </c>
      <c r="FY673" s="22"/>
    </row>
    <row r="674" spans="1:181" x14ac:dyDescent="0.2">
      <c r="A674" t="s">
        <v>42</v>
      </c>
      <c r="B674" t="s">
        <v>58</v>
      </c>
      <c r="C674" t="s">
        <v>55</v>
      </c>
      <c r="D674" t="s">
        <v>39</v>
      </c>
      <c r="E674" t="s">
        <v>78</v>
      </c>
      <c r="F674" t="s">
        <v>1</v>
      </c>
      <c r="G674" s="35">
        <v>43627</v>
      </c>
      <c r="H674" s="40">
        <v>3647</v>
      </c>
      <c r="I674" s="40">
        <v>1.2584924816667</v>
      </c>
      <c r="J674" s="40">
        <v>1.0432435521173999</v>
      </c>
      <c r="K674" s="40">
        <v>0.90944352762213398</v>
      </c>
      <c r="L674" s="40">
        <v>0.85238475155863402</v>
      </c>
      <c r="M674" s="40">
        <v>0.81984002090241004</v>
      </c>
      <c r="N674" s="40">
        <v>0.79116758771465101</v>
      </c>
      <c r="O674" s="40">
        <v>0.79907038240652495</v>
      </c>
      <c r="P674" s="40">
        <v>0.82322999049284196</v>
      </c>
      <c r="Q674" s="40">
        <v>0.919877262840754</v>
      </c>
      <c r="R674" s="40">
        <v>1.1006814024356</v>
      </c>
      <c r="S674" s="40">
        <v>1.2946069991963001</v>
      </c>
      <c r="T674" s="40">
        <v>1.48230288427682</v>
      </c>
      <c r="U674" s="40">
        <v>1.7627899172903001</v>
      </c>
      <c r="V674" s="40">
        <v>2.0833437711563199</v>
      </c>
      <c r="W674" s="40">
        <v>2.3313610514408798</v>
      </c>
      <c r="X674" s="40">
        <v>2.5563725351318198</v>
      </c>
      <c r="Y674" s="40">
        <v>2.6861419381079501</v>
      </c>
      <c r="Z674" s="40">
        <v>2.7185493696071998</v>
      </c>
      <c r="AA674" s="40">
        <v>2.6415317781057301</v>
      </c>
      <c r="AB674" s="40">
        <v>2.5078204392910699</v>
      </c>
      <c r="AC674" s="40">
        <v>2.3691334477666799</v>
      </c>
      <c r="AD674" s="40">
        <v>2.20453309231074</v>
      </c>
      <c r="AE674" s="40">
        <v>1.8335402884204099</v>
      </c>
      <c r="AF674" s="40">
        <v>1.52453118985167</v>
      </c>
      <c r="AG674" s="40">
        <v>-2.0926781198185401E-2</v>
      </c>
      <c r="AH674" s="40">
        <v>-1.99205035864055E-2</v>
      </c>
      <c r="AI674" s="40">
        <v>-1.23996697828445E-2</v>
      </c>
      <c r="AJ674" s="40">
        <v>-1.3662521125496501E-2</v>
      </c>
      <c r="AK674" s="40">
        <v>-1.41248591098023E-4</v>
      </c>
      <c r="AL674" s="40">
        <v>-2.9130656103735901E-3</v>
      </c>
      <c r="AM674" s="40">
        <v>3.5486287125553501E-3</v>
      </c>
      <c r="AN674" s="40">
        <v>-7.6743360447908398E-3</v>
      </c>
      <c r="AO674" s="40">
        <v>-1.2454076720401899E-2</v>
      </c>
      <c r="AP674" s="40">
        <v>-2.7663351765074098E-3</v>
      </c>
      <c r="AQ674" s="40">
        <v>-5.08485691325186E-3</v>
      </c>
      <c r="AR674" s="40">
        <v>-7.2961034359965704E-3</v>
      </c>
      <c r="AS674" s="40">
        <v>-3.2693984597967898E-3</v>
      </c>
      <c r="AT674" s="40">
        <v>9.1977380461632004E-3</v>
      </c>
      <c r="AU674" s="40">
        <v>0.139603428221619</v>
      </c>
      <c r="AV674" s="40">
        <v>0.161080538791082</v>
      </c>
      <c r="AW674" s="40">
        <v>0.14211728694544701</v>
      </c>
      <c r="AX674" s="40">
        <v>0.130768941049376</v>
      </c>
      <c r="AY674" s="40">
        <v>8.1208632905549805E-2</v>
      </c>
      <c r="AZ674" s="40">
        <v>-2.41190538201469E-2</v>
      </c>
      <c r="BA674" s="40">
        <v>-3.6714226406448801E-2</v>
      </c>
      <c r="BB674" s="40">
        <v>-2.669984816485E-2</v>
      </c>
      <c r="BC674" s="40">
        <v>-4.2395480104076601E-2</v>
      </c>
      <c r="BD674" s="40">
        <v>-3.1188446687589098E-2</v>
      </c>
      <c r="BE674" s="40">
        <v>-1.2646004464584099E-2</v>
      </c>
      <c r="BF674" s="40">
        <v>-1.2152879256868599E-2</v>
      </c>
      <c r="BG674" s="40">
        <v>-6.9585600505852902E-3</v>
      </c>
      <c r="BH674" s="40">
        <v>-6.3087938309693897E-3</v>
      </c>
      <c r="BI674" s="40">
        <v>6.2050976186113597E-3</v>
      </c>
      <c r="BJ674" s="40">
        <v>4.0383898678080397E-3</v>
      </c>
      <c r="BK674" s="40">
        <v>9.3368062526080608E-3</v>
      </c>
      <c r="BL674" s="40">
        <v>-4.6227644206819701E-4</v>
      </c>
      <c r="BM674" s="40">
        <v>-5.5526208599277604E-3</v>
      </c>
      <c r="BN674" s="40">
        <v>5.8572954185426296E-3</v>
      </c>
      <c r="BO674" s="40">
        <v>5.2359091269408896E-3</v>
      </c>
      <c r="BP674" s="40">
        <v>-4.4227851139356702E-3</v>
      </c>
      <c r="BQ674" s="40">
        <v>-3.6827558981603699E-4</v>
      </c>
      <c r="BR674" s="40">
        <v>1.9570105488923899E-2</v>
      </c>
      <c r="BS674" s="40">
        <v>0.14964407212441799</v>
      </c>
      <c r="BT674" s="40">
        <v>0.177559734902418</v>
      </c>
      <c r="BU674" s="40">
        <v>0.15998216334746901</v>
      </c>
      <c r="BV674" s="40">
        <v>0.14955320632303201</v>
      </c>
      <c r="BW674" s="40">
        <v>0.10099204047676499</v>
      </c>
      <c r="BX674" s="40">
        <v>-5.7575497940314498E-3</v>
      </c>
      <c r="BY674" s="40">
        <v>-2.1562486217209201E-2</v>
      </c>
      <c r="BZ674" s="40">
        <v>-1.8082904270805399E-2</v>
      </c>
      <c r="CA674" s="40">
        <v>-3.42317652935527E-2</v>
      </c>
      <c r="CB674" s="40">
        <v>-1.9791267388968699E-2</v>
      </c>
      <c r="CC674" s="40">
        <v>-6.9107637243737696E-3</v>
      </c>
      <c r="CD674" s="40">
        <v>-6.7730463085126204E-3</v>
      </c>
      <c r="CE674" s="40">
        <v>-3.1900640251120299E-3</v>
      </c>
      <c r="CF674" s="40">
        <v>-1.21562470821898E-3</v>
      </c>
      <c r="CG674" s="40">
        <v>1.0600557670771799E-2</v>
      </c>
      <c r="CH674" s="40">
        <v>8.8529467559861508E-3</v>
      </c>
      <c r="CI674" s="40">
        <v>1.3345680384496799E-2</v>
      </c>
      <c r="CJ674" s="40">
        <v>4.5327740688964804E-3</v>
      </c>
      <c r="CK674" s="40">
        <v>-7.7269355466155602E-4</v>
      </c>
      <c r="CL674" s="40">
        <v>1.18299956987669E-2</v>
      </c>
      <c r="CM674" s="40">
        <v>1.23840402465381E-2</v>
      </c>
      <c r="CN674" s="40">
        <v>-2.4327335969797801E-3</v>
      </c>
      <c r="CO674" s="40">
        <v>1.64103327232898E-3</v>
      </c>
      <c r="CP674" s="40">
        <v>2.6753975582747901E-2</v>
      </c>
      <c r="CQ674" s="40">
        <v>0.156598191504984</v>
      </c>
      <c r="CR674" s="40">
        <v>0.188973175929048</v>
      </c>
      <c r="CS674" s="40">
        <v>0.17235532232227199</v>
      </c>
      <c r="CT674" s="40">
        <v>0.16256313122962099</v>
      </c>
      <c r="CU674" s="40">
        <v>0.114693968294986</v>
      </c>
      <c r="CV674" s="40">
        <v>6.9595719603566704E-3</v>
      </c>
      <c r="CW674" s="40">
        <v>-1.1068437118433999E-2</v>
      </c>
      <c r="CX674" s="40">
        <v>-1.2114835179328E-2</v>
      </c>
      <c r="CY674" s="40">
        <v>-2.85776012846637E-2</v>
      </c>
      <c r="CZ674" s="40">
        <v>-1.1897615725630001E-2</v>
      </c>
      <c r="DA674" s="40">
        <v>-1.1755229841634799E-3</v>
      </c>
      <c r="DB674" s="40">
        <v>-1.39321336015659E-3</v>
      </c>
      <c r="DC674" s="40">
        <v>5.7843200036122096E-4</v>
      </c>
      <c r="DD674" s="40">
        <v>3.8775444145314301E-3</v>
      </c>
      <c r="DE674" s="40">
        <v>1.4996017722932299E-2</v>
      </c>
      <c r="DF674" s="40">
        <v>1.3667503644164299E-2</v>
      </c>
      <c r="DG674" s="40">
        <v>1.7354554516385502E-2</v>
      </c>
      <c r="DH674" s="40">
        <v>9.5278245798611494E-3</v>
      </c>
      <c r="DI674" s="40">
        <v>4.0072337506046503E-3</v>
      </c>
      <c r="DJ674" s="40">
        <v>1.78026959789911E-2</v>
      </c>
      <c r="DK674" s="40">
        <v>1.95321713661353E-2</v>
      </c>
      <c r="DL674" s="40">
        <v>-4.4268208002389502E-4</v>
      </c>
      <c r="DM674" s="40">
        <v>3.6503421344740001E-3</v>
      </c>
      <c r="DN674" s="40">
        <v>3.3937845676571897E-2</v>
      </c>
      <c r="DO674" s="40">
        <v>0.163552310885551</v>
      </c>
      <c r="DP674" s="40">
        <v>0.200386616955678</v>
      </c>
      <c r="DQ674" s="40">
        <v>0.184728481297074</v>
      </c>
      <c r="DR674" s="40">
        <v>0.17557305613620999</v>
      </c>
      <c r="DS674" s="40">
        <v>0.12839589611320801</v>
      </c>
      <c r="DT674" s="40">
        <v>1.96766937147448E-2</v>
      </c>
      <c r="DU674" s="40">
        <v>-5.7438801965873699E-4</v>
      </c>
      <c r="DV674" s="40">
        <v>-6.14676608785067E-3</v>
      </c>
      <c r="DW674" s="40">
        <v>-2.2923437275774599E-2</v>
      </c>
      <c r="DX674" s="40">
        <v>-4.0039640622912204E-3</v>
      </c>
      <c r="DY674" s="40">
        <v>7.1052537494378501E-3</v>
      </c>
      <c r="DZ674" s="40">
        <v>6.3744109693802701E-3</v>
      </c>
      <c r="EA674" s="40">
        <v>6.0195417326204797E-3</v>
      </c>
      <c r="EB674" s="40">
        <v>1.12312717090585E-2</v>
      </c>
      <c r="EC674" s="40">
        <v>2.1342363932641599E-2</v>
      </c>
      <c r="ED674" s="40">
        <v>2.06189591223459E-2</v>
      </c>
      <c r="EE674" s="40">
        <v>2.3142732056438201E-2</v>
      </c>
      <c r="EF674" s="40">
        <v>1.6739884182583799E-2</v>
      </c>
      <c r="EG674" s="40">
        <v>1.09086896110788E-2</v>
      </c>
      <c r="EH674" s="40">
        <v>2.6426326574041099E-2</v>
      </c>
      <c r="EI674" s="40">
        <v>2.9852937406328099E-2</v>
      </c>
      <c r="EJ674" s="40">
        <v>2.4306362420370101E-3</v>
      </c>
      <c r="EK674" s="40">
        <v>6.5514650044547502E-3</v>
      </c>
      <c r="EL674" s="40">
        <v>4.43102131193326E-2</v>
      </c>
      <c r="EM674" s="40">
        <v>0.17359295478834999</v>
      </c>
      <c r="EN674" s="40">
        <v>0.216865813067014</v>
      </c>
      <c r="EO674" s="40">
        <v>0.202593357699096</v>
      </c>
      <c r="EP674" s="40">
        <v>0.194357321409865</v>
      </c>
      <c r="EQ674" s="40">
        <v>0.148179303684423</v>
      </c>
      <c r="ER674" s="40">
        <v>3.8038197740860202E-2</v>
      </c>
      <c r="ES674" s="40">
        <v>1.4577352169580801E-2</v>
      </c>
      <c r="ET674" s="40">
        <v>2.4701778061939502E-3</v>
      </c>
      <c r="EU674" s="40">
        <v>-1.47597224652507E-2</v>
      </c>
      <c r="EV674" s="40">
        <v>7.3932152363291696E-3</v>
      </c>
      <c r="EW674" s="40">
        <v>83.5</v>
      </c>
      <c r="EX674" s="40">
        <v>79.5</v>
      </c>
      <c r="EY674" s="40">
        <v>77.5</v>
      </c>
      <c r="EZ674" s="40">
        <v>77</v>
      </c>
      <c r="FA674" s="40">
        <v>76.5</v>
      </c>
      <c r="FB674" s="40">
        <v>76.5</v>
      </c>
      <c r="FC674" s="40">
        <v>77</v>
      </c>
      <c r="FD674" s="40">
        <v>77.5</v>
      </c>
      <c r="FE674" s="40">
        <v>83</v>
      </c>
      <c r="FF674" s="40">
        <v>89</v>
      </c>
      <c r="FG674" s="40">
        <v>92.5</v>
      </c>
      <c r="FH674" s="40">
        <v>95.5</v>
      </c>
      <c r="FI674" s="40">
        <v>97.5</v>
      </c>
      <c r="FJ674" s="40">
        <v>100</v>
      </c>
      <c r="FK674" s="40">
        <v>101.5</v>
      </c>
      <c r="FL674" s="40">
        <v>102.5</v>
      </c>
      <c r="FM674" s="40">
        <v>103.5</v>
      </c>
      <c r="FN674" s="40">
        <v>102.5</v>
      </c>
      <c r="FO674" s="40">
        <v>100.5</v>
      </c>
      <c r="FP674" s="40">
        <v>99.5</v>
      </c>
      <c r="FQ674" s="40">
        <v>97.5</v>
      </c>
      <c r="FR674" s="40">
        <v>94.5</v>
      </c>
      <c r="FS674" s="40">
        <v>89</v>
      </c>
      <c r="FT674" s="40">
        <v>86.5</v>
      </c>
      <c r="FU674" s="40">
        <v>2.1911714696891099E-2</v>
      </c>
      <c r="FV674" s="40">
        <v>0</v>
      </c>
      <c r="FW674" s="40">
        <v>0</v>
      </c>
      <c r="FX674" s="41">
        <v>1</v>
      </c>
      <c r="FY674" s="22"/>
    </row>
    <row r="675" spans="1:181" x14ac:dyDescent="0.2">
      <c r="A675" t="s">
        <v>42</v>
      </c>
      <c r="B675" t="s">
        <v>58</v>
      </c>
      <c r="C675" t="s">
        <v>55</v>
      </c>
      <c r="D675" t="s">
        <v>39</v>
      </c>
      <c r="E675" t="s">
        <v>78</v>
      </c>
      <c r="F675" t="s">
        <v>77</v>
      </c>
      <c r="G675" s="35">
        <v>43627</v>
      </c>
      <c r="H675" s="40">
        <v>3228</v>
      </c>
      <c r="I675" s="40">
        <v>1.2630423582290899</v>
      </c>
      <c r="J675" s="40">
        <v>1.0481982829868199</v>
      </c>
      <c r="K675" s="40">
        <v>0.91439613611020498</v>
      </c>
      <c r="L675" s="40">
        <v>0.85795868370964701</v>
      </c>
      <c r="M675" s="40">
        <v>0.82491765101818104</v>
      </c>
      <c r="N675" s="40">
        <v>0.79469228016578897</v>
      </c>
      <c r="O675" s="40">
        <v>0.79982449667970801</v>
      </c>
      <c r="P675" s="40">
        <v>0.82582318649962105</v>
      </c>
      <c r="Q675" s="40">
        <v>0.92459550859599604</v>
      </c>
      <c r="R675" s="40">
        <v>1.1050085336416</v>
      </c>
      <c r="S675" s="40">
        <v>1.2952091039665401</v>
      </c>
      <c r="T675" s="40">
        <v>1.4829904245092</v>
      </c>
      <c r="U675" s="40">
        <v>1.7613244192330599</v>
      </c>
      <c r="V675" s="40">
        <v>2.0754730318643801</v>
      </c>
      <c r="W675" s="40">
        <v>2.31927549617239</v>
      </c>
      <c r="X675" s="40">
        <v>2.5396660941498799</v>
      </c>
      <c r="Y675" s="40">
        <v>2.66819649625941</v>
      </c>
      <c r="Z675" s="40">
        <v>2.6993185576552601</v>
      </c>
      <c r="AA675" s="40">
        <v>2.6242532219746102</v>
      </c>
      <c r="AB675" s="40">
        <v>2.4886674418956001</v>
      </c>
      <c r="AC675" s="40">
        <v>2.3502127845601799</v>
      </c>
      <c r="AD675" s="40">
        <v>2.1900601261078201</v>
      </c>
      <c r="AE675" s="40">
        <v>1.82976375020462</v>
      </c>
      <c r="AF675" s="40">
        <v>1.5246820826282099</v>
      </c>
      <c r="AG675" s="40">
        <v>-2.42499477422141E-2</v>
      </c>
      <c r="AH675" s="40">
        <v>-2.0057038690641502E-2</v>
      </c>
      <c r="AI675" s="40">
        <v>-1.53777987885354E-2</v>
      </c>
      <c r="AJ675" s="40">
        <v>-1.4913679649984401E-2</v>
      </c>
      <c r="AK675" s="40">
        <v>-3.7282624407044898E-3</v>
      </c>
      <c r="AL675" s="40">
        <v>-4.56144494597026E-3</v>
      </c>
      <c r="AM675" s="40">
        <v>3.74660591853461E-3</v>
      </c>
      <c r="AN675" s="40">
        <v>-1.32160543190246E-2</v>
      </c>
      <c r="AO675" s="40">
        <v>-1.5399933420524699E-2</v>
      </c>
      <c r="AP675" s="40">
        <v>-4.3554148607246098E-3</v>
      </c>
      <c r="AQ675" s="40">
        <v>-1.1042585555896E-2</v>
      </c>
      <c r="AR675" s="40">
        <v>-5.6393968375161203E-3</v>
      </c>
      <c r="AS675" s="40">
        <v>-4.4896314024078701E-3</v>
      </c>
      <c r="AT675" s="40">
        <v>1.35988755883188E-3</v>
      </c>
      <c r="AU675" s="40">
        <v>9.2989708187990794E-2</v>
      </c>
      <c r="AV675" s="40">
        <v>0.11522940974192999</v>
      </c>
      <c r="AW675" s="40">
        <v>9.52775724914042E-2</v>
      </c>
      <c r="AX675" s="40">
        <v>8.9029627431555597E-2</v>
      </c>
      <c r="AY675" s="40">
        <v>6.9361478932182599E-2</v>
      </c>
      <c r="AZ675" s="40">
        <v>-1.6704639836638601E-3</v>
      </c>
      <c r="BA675" s="40">
        <v>-2.41479010536431E-2</v>
      </c>
      <c r="BB675" s="40">
        <v>-2.0172835355022199E-2</v>
      </c>
      <c r="BC675" s="40">
        <v>-3.1315935422747999E-2</v>
      </c>
      <c r="BD675" s="40">
        <v>-2.6595424534708499E-2</v>
      </c>
      <c r="BE675" s="40">
        <v>-1.5803609795044402E-2</v>
      </c>
      <c r="BF675" s="40">
        <v>-1.12583274498283E-2</v>
      </c>
      <c r="BG675" s="40">
        <v>-8.9399210897027296E-3</v>
      </c>
      <c r="BH675" s="40">
        <v>-6.4407831698806896E-3</v>
      </c>
      <c r="BI675" s="40">
        <v>3.2489999010643501E-3</v>
      </c>
      <c r="BJ675" s="40">
        <v>2.80950663642302E-3</v>
      </c>
      <c r="BK675" s="40">
        <v>1.0034997079147E-2</v>
      </c>
      <c r="BL675" s="40">
        <v>-5.6691317326289297E-3</v>
      </c>
      <c r="BM675" s="40">
        <v>-7.8181399243597294E-3</v>
      </c>
      <c r="BN675" s="40">
        <v>4.2581153277323298E-3</v>
      </c>
      <c r="BO675" s="40">
        <v>6.7189279473308197E-4</v>
      </c>
      <c r="BP675" s="40">
        <v>-2.96439979096962E-3</v>
      </c>
      <c r="BQ675" s="40">
        <v>-1.7597222534631099E-3</v>
      </c>
      <c r="BR675" s="40">
        <v>1.1204527294888701E-2</v>
      </c>
      <c r="BS675" s="40">
        <v>0.103663841011681</v>
      </c>
      <c r="BT675" s="40">
        <v>0.132639296437948</v>
      </c>
      <c r="BU675" s="40">
        <v>0.112675614999588</v>
      </c>
      <c r="BV675" s="40">
        <v>0.10753903344143199</v>
      </c>
      <c r="BW675" s="40">
        <v>9.1279526051761595E-2</v>
      </c>
      <c r="BX675" s="40">
        <v>1.7767096629183798E-2</v>
      </c>
      <c r="BY675" s="40">
        <v>-8.8881146008724793E-3</v>
      </c>
      <c r="BZ675" s="40">
        <v>-1.02692392925575E-2</v>
      </c>
      <c r="CA675" s="40">
        <v>-2.2709792351480199E-2</v>
      </c>
      <c r="CB675" s="40">
        <v>-1.40065951702865E-2</v>
      </c>
      <c r="CC675" s="40">
        <v>-9.9537018626608808E-3</v>
      </c>
      <c r="CD675" s="40">
        <v>-5.1643668476914597E-3</v>
      </c>
      <c r="CE675" s="40">
        <v>-4.4810666070051299E-3</v>
      </c>
      <c r="CF675" s="40">
        <v>-5.7248087849150501E-4</v>
      </c>
      <c r="CG675" s="40">
        <v>8.0814305443482892E-3</v>
      </c>
      <c r="CH675" s="40">
        <v>7.9146052484797107E-3</v>
      </c>
      <c r="CI675" s="40">
        <v>1.4390317640849601E-2</v>
      </c>
      <c r="CJ675" s="40">
        <v>-4.4215613925541398E-4</v>
      </c>
      <c r="CK675" s="40">
        <v>-2.56701284510616E-3</v>
      </c>
      <c r="CL675" s="40">
        <v>1.02238200971187E-2</v>
      </c>
      <c r="CM675" s="40">
        <v>8.78530481491447E-3</v>
      </c>
      <c r="CN675" s="40">
        <v>-1.1117049852948501E-3</v>
      </c>
      <c r="CO675" s="40">
        <v>1.3100450705559599E-4</v>
      </c>
      <c r="CP675" s="40">
        <v>1.8022894786650701E-2</v>
      </c>
      <c r="CQ675" s="40">
        <v>0.11105671288907799</v>
      </c>
      <c r="CR675" s="40">
        <v>0.14469733092839501</v>
      </c>
      <c r="CS675" s="40">
        <v>0.12472544624162001</v>
      </c>
      <c r="CT675" s="40">
        <v>0.120358591659224</v>
      </c>
      <c r="CU675" s="40">
        <v>0.106459898718492</v>
      </c>
      <c r="CV675" s="40">
        <v>3.12294918975837E-2</v>
      </c>
      <c r="CW675" s="40">
        <v>1.68076701088631E-3</v>
      </c>
      <c r="CX675" s="40">
        <v>-3.4100388287223202E-3</v>
      </c>
      <c r="CY675" s="40">
        <v>-1.67492038769558E-2</v>
      </c>
      <c r="CZ675" s="40">
        <v>-5.28761030146138E-3</v>
      </c>
      <c r="DA675" s="40">
        <v>-4.1037939302773297E-3</v>
      </c>
      <c r="DB675" s="40">
        <v>9.2959375444537395E-4</v>
      </c>
      <c r="DC675" s="40">
        <v>-2.22121243075276E-5</v>
      </c>
      <c r="DD675" s="40">
        <v>5.2958214128976796E-3</v>
      </c>
      <c r="DE675" s="40">
        <v>1.29138611876322E-2</v>
      </c>
      <c r="DF675" s="40">
        <v>1.30197038605364E-2</v>
      </c>
      <c r="DG675" s="40">
        <v>1.8745638202552199E-2</v>
      </c>
      <c r="DH675" s="40">
        <v>4.7848194541180999E-3</v>
      </c>
      <c r="DI675" s="40">
        <v>2.6841142341474198E-3</v>
      </c>
      <c r="DJ675" s="40">
        <v>1.6189524866505101E-2</v>
      </c>
      <c r="DK675" s="40">
        <v>1.68987168350959E-2</v>
      </c>
      <c r="DL675" s="40">
        <v>7.4098982037992095E-4</v>
      </c>
      <c r="DM675" s="40">
        <v>2.0217312675743101E-3</v>
      </c>
      <c r="DN675" s="40">
        <v>2.4841262278412699E-2</v>
      </c>
      <c r="DO675" s="40">
        <v>0.11844958476647501</v>
      </c>
      <c r="DP675" s="40">
        <v>0.156755365418842</v>
      </c>
      <c r="DQ675" s="40">
        <v>0.13677527748365301</v>
      </c>
      <c r="DR675" s="40">
        <v>0.13317814987701601</v>
      </c>
      <c r="DS675" s="40">
        <v>0.121640271385222</v>
      </c>
      <c r="DT675" s="40">
        <v>4.4691887165983601E-2</v>
      </c>
      <c r="DU675" s="40">
        <v>1.2249648622645101E-2</v>
      </c>
      <c r="DV675" s="40">
        <v>3.4491616351128699E-3</v>
      </c>
      <c r="DW675" s="40">
        <v>-1.07886154024314E-2</v>
      </c>
      <c r="DX675" s="40">
        <v>3.4313745673637099E-3</v>
      </c>
      <c r="DY675" s="40">
        <v>4.3425440168923402E-3</v>
      </c>
      <c r="DZ675" s="40">
        <v>9.7283049952585406E-3</v>
      </c>
      <c r="EA675" s="40">
        <v>6.4156655745251298E-3</v>
      </c>
      <c r="EB675" s="40">
        <v>1.37687178930014E-2</v>
      </c>
      <c r="EC675" s="40">
        <v>1.9891123529401099E-2</v>
      </c>
      <c r="ED675" s="40">
        <v>2.03906554429297E-2</v>
      </c>
      <c r="EE675" s="40">
        <v>2.5034029363164501E-2</v>
      </c>
      <c r="EF675" s="40">
        <v>1.23317420405137E-2</v>
      </c>
      <c r="EG675" s="40">
        <v>1.02659077303124E-2</v>
      </c>
      <c r="EH675" s="40">
        <v>2.4803055054962098E-2</v>
      </c>
      <c r="EI675" s="40">
        <v>2.8613195185724999E-2</v>
      </c>
      <c r="EJ675" s="40">
        <v>3.4159868669264202E-3</v>
      </c>
      <c r="EK675" s="40">
        <v>4.7516404165190602E-3</v>
      </c>
      <c r="EL675" s="40">
        <v>3.4685902014469597E-2</v>
      </c>
      <c r="EM675" s="40">
        <v>0.129123717590165</v>
      </c>
      <c r="EN675" s="40">
        <v>0.17416525211486</v>
      </c>
      <c r="EO675" s="40">
        <v>0.15417331999183601</v>
      </c>
      <c r="EP675" s="40">
        <v>0.15168755588689301</v>
      </c>
      <c r="EQ675" s="40">
        <v>0.143558318504801</v>
      </c>
      <c r="ER675" s="40">
        <v>6.41294477788312E-2</v>
      </c>
      <c r="ES675" s="40">
        <v>2.75094350754157E-2</v>
      </c>
      <c r="ET675" s="40">
        <v>1.33527576975776E-2</v>
      </c>
      <c r="EU675" s="40">
        <v>-2.1824723311635401E-3</v>
      </c>
      <c r="EV675" s="40">
        <v>1.6020203931785802E-2</v>
      </c>
      <c r="EW675" s="40">
        <v>83.5</v>
      </c>
      <c r="EX675" s="40">
        <v>79.5</v>
      </c>
      <c r="EY675" s="40">
        <v>77.5</v>
      </c>
      <c r="EZ675" s="40">
        <v>77</v>
      </c>
      <c r="FA675" s="40">
        <v>76.5</v>
      </c>
      <c r="FB675" s="40">
        <v>76.5</v>
      </c>
      <c r="FC675" s="40">
        <v>77</v>
      </c>
      <c r="FD675" s="40">
        <v>77.5</v>
      </c>
      <c r="FE675" s="40">
        <v>83</v>
      </c>
      <c r="FF675" s="40">
        <v>89</v>
      </c>
      <c r="FG675" s="40">
        <v>92.5</v>
      </c>
      <c r="FH675" s="40">
        <v>95.5</v>
      </c>
      <c r="FI675" s="40">
        <v>97.5</v>
      </c>
      <c r="FJ675" s="40">
        <v>100</v>
      </c>
      <c r="FK675" s="40">
        <v>101.5</v>
      </c>
      <c r="FL675" s="40">
        <v>102.5</v>
      </c>
      <c r="FM675" s="40">
        <v>103.5</v>
      </c>
      <c r="FN675" s="40">
        <v>102.5</v>
      </c>
      <c r="FO675" s="40">
        <v>100.5</v>
      </c>
      <c r="FP675" s="40">
        <v>99.5</v>
      </c>
      <c r="FQ675" s="40">
        <v>97.5</v>
      </c>
      <c r="FR675" s="40">
        <v>94.5</v>
      </c>
      <c r="FS675" s="40">
        <v>89</v>
      </c>
      <c r="FT675" s="40">
        <v>86.5</v>
      </c>
      <c r="FU675" s="40">
        <v>2.2692833836920799E-2</v>
      </c>
      <c r="FV675" s="40">
        <v>0</v>
      </c>
      <c r="FW675" s="40">
        <v>0</v>
      </c>
      <c r="FX675" s="41">
        <v>1</v>
      </c>
      <c r="FY675" s="22"/>
    </row>
    <row r="676" spans="1:181" x14ac:dyDescent="0.2">
      <c r="A676" t="s">
        <v>42</v>
      </c>
      <c r="B676" t="s">
        <v>58</v>
      </c>
      <c r="C676" t="s">
        <v>55</v>
      </c>
      <c r="D676" t="s">
        <v>39</v>
      </c>
      <c r="E676" t="s">
        <v>78</v>
      </c>
      <c r="F676" t="s">
        <v>78</v>
      </c>
      <c r="G676" s="35">
        <v>43627</v>
      </c>
      <c r="H676" s="40">
        <v>419</v>
      </c>
      <c r="I676" s="40">
        <v>1.2218749863846501</v>
      </c>
      <c r="J676" s="40">
        <v>1.00274033868915</v>
      </c>
      <c r="K676" s="40">
        <v>0.868886401273125</v>
      </c>
      <c r="L676" s="40">
        <v>0.80736976849060405</v>
      </c>
      <c r="M676" s="40">
        <v>0.77915099483818195</v>
      </c>
      <c r="N676" s="40">
        <v>0.763107304807638</v>
      </c>
      <c r="O676" s="40">
        <v>0.79339138383296204</v>
      </c>
      <c r="P676" s="40">
        <v>0.802931569091349</v>
      </c>
      <c r="Q676" s="40">
        <v>0.88283115820095304</v>
      </c>
      <c r="R676" s="40">
        <v>1.06689487103686</v>
      </c>
      <c r="S676" s="40">
        <v>1.29047974607737</v>
      </c>
      <c r="T676" s="40">
        <v>1.4770004471667</v>
      </c>
      <c r="U676" s="40">
        <v>1.77434000031445</v>
      </c>
      <c r="V676" s="40">
        <v>2.1462245154437101</v>
      </c>
      <c r="W676" s="40">
        <v>2.4288418131988498</v>
      </c>
      <c r="X676" s="40">
        <v>2.6906098341282099</v>
      </c>
      <c r="Y676" s="40">
        <v>2.8304733338269998</v>
      </c>
      <c r="Z676" s="40">
        <v>2.8731074358169102</v>
      </c>
      <c r="AA676" s="40">
        <v>2.77965739837515</v>
      </c>
      <c r="AB676" s="40">
        <v>2.6605848882647898</v>
      </c>
      <c r="AC676" s="40">
        <v>2.5205231478361498</v>
      </c>
      <c r="AD676" s="40">
        <v>2.32027747896367</v>
      </c>
      <c r="AE676" s="40">
        <v>1.8617758754784599</v>
      </c>
      <c r="AF676" s="40">
        <v>1.52199777721217</v>
      </c>
      <c r="AG676" s="40">
        <v>-3.5467116628423501E-2</v>
      </c>
      <c r="AH676" s="40">
        <v>-5.7118152909726702E-2</v>
      </c>
      <c r="AI676" s="40">
        <v>-2.5811193636133399E-2</v>
      </c>
      <c r="AJ676" s="40">
        <v>-3.6548184706168899E-2</v>
      </c>
      <c r="AK676" s="40">
        <v>6.9599325780999796E-4</v>
      </c>
      <c r="AL676" s="40">
        <v>-5.3865642574149599E-3</v>
      </c>
      <c r="AM676" s="40">
        <v>-1.6220799536185E-2</v>
      </c>
      <c r="AN676" s="40">
        <v>1.7695814732357099E-2</v>
      </c>
      <c r="AO676" s="40">
        <v>-1.7786550196724801E-2</v>
      </c>
      <c r="AP676" s="40">
        <v>-4.05353336917491E-3</v>
      </c>
      <c r="AQ676" s="40">
        <v>7.3663687144318001E-3</v>
      </c>
      <c r="AR676" s="40">
        <v>-4.12547480557321E-2</v>
      </c>
      <c r="AS676" s="40">
        <v>-1.3445437588872599E-2</v>
      </c>
      <c r="AT676" s="40">
        <v>2.8222203510812501E-2</v>
      </c>
      <c r="AU676" s="40">
        <v>0.45964647006569997</v>
      </c>
      <c r="AV676" s="40">
        <v>0.45496009100441598</v>
      </c>
      <c r="AW676" s="40">
        <v>0.46916955778897801</v>
      </c>
      <c r="AX676" s="40">
        <v>0.43703288070900798</v>
      </c>
      <c r="AY676" s="40">
        <v>8.8159917744715904E-2</v>
      </c>
      <c r="AZ676" s="40">
        <v>-0.26138743764798</v>
      </c>
      <c r="BA676" s="40">
        <v>-0.186030860846887</v>
      </c>
      <c r="BB676" s="40">
        <v>-0.139579453122925</v>
      </c>
      <c r="BC676" s="40">
        <v>-0.165235912036439</v>
      </c>
      <c r="BD676" s="40">
        <v>-9.9018010675331405E-2</v>
      </c>
      <c r="BE676" s="40">
        <v>-3.82414340678488E-3</v>
      </c>
      <c r="BF676" s="40">
        <v>-3.4863938658271199E-2</v>
      </c>
      <c r="BG676" s="40">
        <v>-6.1964020806820697E-3</v>
      </c>
      <c r="BH676" s="40">
        <v>-1.8355705514259701E-2</v>
      </c>
      <c r="BI676" s="40">
        <v>1.8555058639502301E-2</v>
      </c>
      <c r="BJ676" s="40">
        <v>7.6529339240838899E-3</v>
      </c>
      <c r="BK676" s="40">
        <v>-4.1137777407713903E-3</v>
      </c>
      <c r="BL676" s="40">
        <v>3.3533994146652001E-2</v>
      </c>
      <c r="BM676" s="40">
        <v>8.2554240340052898E-4</v>
      </c>
      <c r="BN676" s="40">
        <v>1.31803732007618E-2</v>
      </c>
      <c r="BO676" s="40">
        <v>2.6766493359438901E-2</v>
      </c>
      <c r="BP676" s="40">
        <v>-2.4956258937895201E-2</v>
      </c>
      <c r="BQ676" s="40">
        <v>2.9163202717704499E-3</v>
      </c>
      <c r="BR676" s="40">
        <v>6.8207851640719297E-2</v>
      </c>
      <c r="BS676" s="40">
        <v>0.49460099802052798</v>
      </c>
      <c r="BT676" s="40">
        <v>0.50763816508330994</v>
      </c>
      <c r="BU676" s="40">
        <v>0.51928683101937601</v>
      </c>
      <c r="BV676" s="40">
        <v>0.47482452364923999</v>
      </c>
      <c r="BW676" s="40">
        <v>0.14311484012351</v>
      </c>
      <c r="BX676" s="40">
        <v>-0.21871416033933999</v>
      </c>
      <c r="BY676" s="40">
        <v>-0.14400068725810899</v>
      </c>
      <c r="BZ676" s="40">
        <v>-0.10613317316542201</v>
      </c>
      <c r="CA676" s="40">
        <v>-0.14062489516516599</v>
      </c>
      <c r="CB676" s="40">
        <v>-7.8284203458527102E-2</v>
      </c>
      <c r="CC676" s="40">
        <v>1.8091683453481E-2</v>
      </c>
      <c r="CD676" s="40">
        <v>-1.94507376600591E-2</v>
      </c>
      <c r="CE676" s="40">
        <v>7.3887427986718702E-3</v>
      </c>
      <c r="CF676" s="40">
        <v>-5.7556498451475299E-3</v>
      </c>
      <c r="CG676" s="40">
        <v>3.0924192919326798E-2</v>
      </c>
      <c r="CH676" s="40">
        <v>1.6684050642757499E-2</v>
      </c>
      <c r="CI676" s="40">
        <v>4.2715086734744596E-3</v>
      </c>
      <c r="CJ676" s="40">
        <v>4.4503468961621398E-2</v>
      </c>
      <c r="CK676" s="40">
        <v>1.3716221040787501E-2</v>
      </c>
      <c r="CL676" s="40">
        <v>2.51165243919668E-2</v>
      </c>
      <c r="CM676" s="40">
        <v>4.0202960590552603E-2</v>
      </c>
      <c r="CN676" s="40">
        <v>-1.36679750244803E-2</v>
      </c>
      <c r="CO676" s="40">
        <v>1.42484239237192E-2</v>
      </c>
      <c r="CP676" s="40">
        <v>9.5901789728411097E-2</v>
      </c>
      <c r="CQ676" s="40">
        <v>0.51881039760111103</v>
      </c>
      <c r="CR676" s="40">
        <v>0.54412283871871403</v>
      </c>
      <c r="CS676" s="40">
        <v>0.55399790178800201</v>
      </c>
      <c r="CT676" s="40">
        <v>0.50099890042609596</v>
      </c>
      <c r="CU676" s="40">
        <v>0.18117645195553</v>
      </c>
      <c r="CV676" s="40">
        <v>-0.189158778469702</v>
      </c>
      <c r="CW676" s="40">
        <v>-0.11489071706578</v>
      </c>
      <c r="CX676" s="40">
        <v>-8.2968381553255199E-2</v>
      </c>
      <c r="CY676" s="40">
        <v>-0.12357937985192601</v>
      </c>
      <c r="CZ676" s="40">
        <v>-6.3924031740944104E-2</v>
      </c>
      <c r="DA676" s="40">
        <v>4.00075103137469E-2</v>
      </c>
      <c r="DB676" s="40">
        <v>-4.0375366618469197E-3</v>
      </c>
      <c r="DC676" s="40">
        <v>2.0973887678025799E-2</v>
      </c>
      <c r="DD676" s="40">
        <v>6.8444058239646496E-3</v>
      </c>
      <c r="DE676" s="40">
        <v>4.3293327199151202E-2</v>
      </c>
      <c r="DF676" s="40">
        <v>2.5715167361431101E-2</v>
      </c>
      <c r="DG676" s="40">
        <v>1.26567950877203E-2</v>
      </c>
      <c r="DH676" s="40">
        <v>5.5472943776590698E-2</v>
      </c>
      <c r="DI676" s="40">
        <v>2.6606899678174398E-2</v>
      </c>
      <c r="DJ676" s="40">
        <v>3.70526755831719E-2</v>
      </c>
      <c r="DK676" s="40">
        <v>5.3639427821666197E-2</v>
      </c>
      <c r="DL676" s="40">
        <v>-2.3796911110654201E-3</v>
      </c>
      <c r="DM676" s="40">
        <v>2.5580527575667901E-2</v>
      </c>
      <c r="DN676" s="40">
        <v>0.12359572781610299</v>
      </c>
      <c r="DO676" s="40">
        <v>0.54301979718169402</v>
      </c>
      <c r="DP676" s="40">
        <v>0.58060751235411701</v>
      </c>
      <c r="DQ676" s="40">
        <v>0.58870897255662802</v>
      </c>
      <c r="DR676" s="40">
        <v>0.52717327720295104</v>
      </c>
      <c r="DS676" s="40">
        <v>0.21923806378755001</v>
      </c>
      <c r="DT676" s="40">
        <v>-0.15960339660006401</v>
      </c>
      <c r="DU676" s="40">
        <v>-8.5780746873450303E-2</v>
      </c>
      <c r="DV676" s="40">
        <v>-5.98035899410886E-2</v>
      </c>
      <c r="DW676" s="40">
        <v>-0.106533864538686</v>
      </c>
      <c r="DX676" s="40">
        <v>-4.9563860023361002E-2</v>
      </c>
      <c r="DY676" s="40">
        <v>7.1650483535385404E-2</v>
      </c>
      <c r="DZ676" s="40">
        <v>1.8216677589608599E-2</v>
      </c>
      <c r="EA676" s="40">
        <v>4.0588679233477198E-2</v>
      </c>
      <c r="EB676" s="40">
        <v>2.5036885015873901E-2</v>
      </c>
      <c r="EC676" s="40">
        <v>6.1152392580843602E-2</v>
      </c>
      <c r="ED676" s="40">
        <v>3.8754665542929903E-2</v>
      </c>
      <c r="EE676" s="40">
        <v>2.4763816883134001E-2</v>
      </c>
      <c r="EF676" s="40">
        <v>7.1311123190885603E-2</v>
      </c>
      <c r="EG676" s="40">
        <v>4.5218992278299702E-2</v>
      </c>
      <c r="EH676" s="40">
        <v>5.4286582153108602E-2</v>
      </c>
      <c r="EI676" s="40">
        <v>7.3039552466673402E-2</v>
      </c>
      <c r="EJ676" s="40">
        <v>1.39187980067715E-2</v>
      </c>
      <c r="EK676" s="40">
        <v>4.19422854363109E-2</v>
      </c>
      <c r="EL676" s="40">
        <v>0.16358137594600999</v>
      </c>
      <c r="EM676" s="40">
        <v>0.57797432513652203</v>
      </c>
      <c r="EN676" s="40">
        <v>0.63328558643301103</v>
      </c>
      <c r="EO676" s="40">
        <v>0.63882624578702596</v>
      </c>
      <c r="EP676" s="40">
        <v>0.564964920143183</v>
      </c>
      <c r="EQ676" s="40">
        <v>0.27419298616634402</v>
      </c>
      <c r="ER676" s="40">
        <v>-0.11693011929142499</v>
      </c>
      <c r="ES676" s="40">
        <v>-4.3750573284672203E-2</v>
      </c>
      <c r="ET676" s="40">
        <v>-2.6357309983585101E-2</v>
      </c>
      <c r="EU676" s="40">
        <v>-8.1922847667413007E-2</v>
      </c>
      <c r="EV676" s="40">
        <v>-2.8830052806556799E-2</v>
      </c>
      <c r="EW676" s="40">
        <v>83.5</v>
      </c>
      <c r="EX676" s="40">
        <v>79.5</v>
      </c>
      <c r="EY676" s="40">
        <v>77.5</v>
      </c>
      <c r="EZ676" s="40">
        <v>77</v>
      </c>
      <c r="FA676" s="40">
        <v>76.5</v>
      </c>
      <c r="FB676" s="40">
        <v>76.5</v>
      </c>
      <c r="FC676" s="40">
        <v>77</v>
      </c>
      <c r="FD676" s="40">
        <v>77.5</v>
      </c>
      <c r="FE676" s="40">
        <v>83</v>
      </c>
      <c r="FF676" s="40">
        <v>89</v>
      </c>
      <c r="FG676" s="40">
        <v>92.5</v>
      </c>
      <c r="FH676" s="40">
        <v>95.5</v>
      </c>
      <c r="FI676" s="40">
        <v>97.5</v>
      </c>
      <c r="FJ676" s="40">
        <v>100</v>
      </c>
      <c r="FK676" s="40">
        <v>101.5</v>
      </c>
      <c r="FL676" s="40">
        <v>102.5</v>
      </c>
      <c r="FM676" s="40">
        <v>103.5</v>
      </c>
      <c r="FN676" s="40">
        <v>102.5</v>
      </c>
      <c r="FO676" s="40">
        <v>100.5</v>
      </c>
      <c r="FP676" s="40">
        <v>99.5</v>
      </c>
      <c r="FQ676" s="40">
        <v>97.5</v>
      </c>
      <c r="FR676" s="40">
        <v>94.5</v>
      </c>
      <c r="FS676" s="40">
        <v>89</v>
      </c>
      <c r="FT676" s="40">
        <v>86.5</v>
      </c>
      <c r="FU676" s="40">
        <v>6.0885193177668703E-2</v>
      </c>
      <c r="FV676" s="40">
        <v>0</v>
      </c>
      <c r="FW676" s="40">
        <v>0</v>
      </c>
      <c r="FX676" s="41">
        <v>1</v>
      </c>
      <c r="FY676" s="22"/>
    </row>
    <row r="677" spans="1:181" x14ac:dyDescent="0.2">
      <c r="A677" t="s">
        <v>42</v>
      </c>
      <c r="B677" t="s">
        <v>58</v>
      </c>
      <c r="C677" t="s">
        <v>55</v>
      </c>
      <c r="D677" t="s">
        <v>226</v>
      </c>
      <c r="E677" t="s">
        <v>1</v>
      </c>
      <c r="F677" t="s">
        <v>1</v>
      </c>
      <c r="G677" s="35">
        <v>43627</v>
      </c>
      <c r="H677" s="40">
        <v>2812</v>
      </c>
      <c r="I677" s="40">
        <v>0.87913447167607395</v>
      </c>
      <c r="J677" s="40">
        <v>0.75167100462349701</v>
      </c>
      <c r="K677" s="40">
        <v>0.67926876536510195</v>
      </c>
      <c r="L677" s="40">
        <v>0.64327935745037101</v>
      </c>
      <c r="M677" s="40">
        <v>0.63786499233601701</v>
      </c>
      <c r="N677" s="40">
        <v>0.67377130106780903</v>
      </c>
      <c r="O677" s="40">
        <v>0.74873004658020603</v>
      </c>
      <c r="P677" s="40">
        <v>0.80212852958223602</v>
      </c>
      <c r="Q677" s="40">
        <v>0.82661991227106202</v>
      </c>
      <c r="R677" s="40">
        <v>0.88892651611318696</v>
      </c>
      <c r="S677" s="40">
        <v>0.99145314616182301</v>
      </c>
      <c r="T677" s="40">
        <v>1.1120382601010601</v>
      </c>
      <c r="U677" s="40">
        <v>1.25327020178181</v>
      </c>
      <c r="V677" s="40">
        <v>1.38623637973879</v>
      </c>
      <c r="W677" s="40">
        <v>1.4995245404433999</v>
      </c>
      <c r="X677" s="40">
        <v>1.63016720533033</v>
      </c>
      <c r="Y677" s="40">
        <v>1.7835070799285899</v>
      </c>
      <c r="Z677" s="40">
        <v>1.8608028914874399</v>
      </c>
      <c r="AA677" s="40">
        <v>1.9315117491998299</v>
      </c>
      <c r="AB677" s="40">
        <v>1.9262042666947099</v>
      </c>
      <c r="AC677" s="40">
        <v>1.80845225889115</v>
      </c>
      <c r="AD677" s="40">
        <v>1.6032077898144801</v>
      </c>
      <c r="AE677" s="40">
        <v>1.4025940480288801</v>
      </c>
      <c r="AF677" s="40">
        <v>1.16307480200269</v>
      </c>
      <c r="AG677" s="40">
        <v>-1.6525910789691499E-3</v>
      </c>
      <c r="AH677" s="40">
        <v>-2.0070567087878501E-2</v>
      </c>
      <c r="AI677" s="40">
        <v>-1.9672118832907301E-2</v>
      </c>
      <c r="AJ677" s="40">
        <v>-1.5390325961531901E-2</v>
      </c>
      <c r="AK677" s="40">
        <v>-1.3275471199160701E-2</v>
      </c>
      <c r="AL677" s="40">
        <v>-1.3280665701369401E-2</v>
      </c>
      <c r="AM677" s="40">
        <v>-1.13960146445568E-2</v>
      </c>
      <c r="AN677" s="40">
        <v>-3.3552552264359201E-2</v>
      </c>
      <c r="AO677" s="40">
        <v>-3.80384799043329E-2</v>
      </c>
      <c r="AP677" s="40">
        <v>-5.0267381353933098E-2</v>
      </c>
      <c r="AQ677" s="40">
        <v>-4.7878055894249198E-2</v>
      </c>
      <c r="AR677" s="40">
        <v>-3.7735631412517102E-2</v>
      </c>
      <c r="AS677" s="40">
        <v>1.8568430126663801E-2</v>
      </c>
      <c r="AT677" s="40">
        <v>3.5805412446099902E-2</v>
      </c>
      <c r="AU677" s="40">
        <v>0.18753332887392901</v>
      </c>
      <c r="AV677" s="40">
        <v>0.22137725237390601</v>
      </c>
      <c r="AW677" s="40">
        <v>0.25401730865639499</v>
      </c>
      <c r="AX677" s="40">
        <v>0.25426677611611798</v>
      </c>
      <c r="AY677" s="40">
        <v>0.16207027920990899</v>
      </c>
      <c r="AZ677" s="40">
        <v>-5.6230090483362402E-2</v>
      </c>
      <c r="BA677" s="40">
        <v>-3.7799754772678301E-2</v>
      </c>
      <c r="BB677" s="40">
        <v>-6.72736136246668E-2</v>
      </c>
      <c r="BC677" s="40">
        <v>-1.9295307945908301E-2</v>
      </c>
      <c r="BD677" s="40">
        <v>-1.48859387975662E-2</v>
      </c>
      <c r="BE677" s="40">
        <v>7.8237892315821296E-3</v>
      </c>
      <c r="BF677" s="40">
        <v>-1.27559209713063E-2</v>
      </c>
      <c r="BG677" s="40">
        <v>-1.2426986741232399E-2</v>
      </c>
      <c r="BH677" s="40">
        <v>-1.0008033576224E-2</v>
      </c>
      <c r="BI677" s="40">
        <v>-6.7089890254620702E-3</v>
      </c>
      <c r="BJ677" s="40">
        <v>-6.5939325550521902E-3</v>
      </c>
      <c r="BK677" s="40">
        <v>-2.6677963856558099E-3</v>
      </c>
      <c r="BL677" s="40">
        <v>-2.29558989930446E-2</v>
      </c>
      <c r="BM677" s="40">
        <v>-2.9180734864896599E-2</v>
      </c>
      <c r="BN677" s="40">
        <v>-4.2847623203846497E-2</v>
      </c>
      <c r="BO677" s="40">
        <v>-4.02635229769642E-2</v>
      </c>
      <c r="BP677" s="40">
        <v>-3.2124578219904699E-2</v>
      </c>
      <c r="BQ677" s="40">
        <v>2.4072809462161199E-2</v>
      </c>
      <c r="BR677" s="40">
        <v>4.8806591847900503E-2</v>
      </c>
      <c r="BS677" s="40">
        <v>0.203701428112463</v>
      </c>
      <c r="BT677" s="40">
        <v>0.238068946347398</v>
      </c>
      <c r="BU677" s="40">
        <v>0.27077410869691199</v>
      </c>
      <c r="BV677" s="40">
        <v>0.276410679824239</v>
      </c>
      <c r="BW677" s="40">
        <v>0.18313386368450399</v>
      </c>
      <c r="BX677" s="40">
        <v>-3.40806566961568E-2</v>
      </c>
      <c r="BY677" s="40">
        <v>-2.07909903342159E-2</v>
      </c>
      <c r="BZ677" s="40">
        <v>-4.88673338668403E-2</v>
      </c>
      <c r="CA677" s="40">
        <v>-6.7812249997795497E-3</v>
      </c>
      <c r="CB677" s="40">
        <v>-5.25184583607696E-3</v>
      </c>
      <c r="CC677" s="40">
        <v>1.43871013670566E-2</v>
      </c>
      <c r="CD677" s="40">
        <v>-7.6898193533556699E-3</v>
      </c>
      <c r="CE677" s="40">
        <v>-7.4090303251670301E-3</v>
      </c>
      <c r="CF677" s="40">
        <v>-6.2802742660757896E-3</v>
      </c>
      <c r="CG677" s="40">
        <v>-2.16106347523628E-3</v>
      </c>
      <c r="CH677" s="40">
        <v>-1.9627215475076301E-3</v>
      </c>
      <c r="CI677" s="40">
        <v>3.3773409919493299E-3</v>
      </c>
      <c r="CJ677" s="40">
        <v>-1.5616689217599299E-2</v>
      </c>
      <c r="CK677" s="40">
        <v>-2.3045887633666301E-2</v>
      </c>
      <c r="CL677" s="40">
        <v>-3.7708721311683499E-2</v>
      </c>
      <c r="CM677" s="40">
        <v>-3.4989720674376099E-2</v>
      </c>
      <c r="CN677" s="40">
        <v>-2.8238379871484601E-2</v>
      </c>
      <c r="CO677" s="40">
        <v>2.7885125822100901E-2</v>
      </c>
      <c r="CP677" s="40">
        <v>5.7811169096484399E-2</v>
      </c>
      <c r="CQ677" s="40">
        <v>0.21489940439267599</v>
      </c>
      <c r="CR677" s="40">
        <v>0.24962956274603099</v>
      </c>
      <c r="CS677" s="40">
        <v>0.28237981735923601</v>
      </c>
      <c r="CT677" s="40">
        <v>0.29174748007617302</v>
      </c>
      <c r="CU677" s="40">
        <v>0.19772243812624299</v>
      </c>
      <c r="CV677" s="40">
        <v>-1.8740026328294499E-2</v>
      </c>
      <c r="CW677" s="40">
        <v>-9.0107718974261706E-3</v>
      </c>
      <c r="CX677" s="40">
        <v>-3.6119200577068099E-2</v>
      </c>
      <c r="CY677" s="40">
        <v>1.8859907274334201E-3</v>
      </c>
      <c r="CZ677" s="40">
        <v>1.42069760100183E-3</v>
      </c>
      <c r="DA677" s="40">
        <v>2.0950413502531101E-2</v>
      </c>
      <c r="DB677" s="40">
        <v>-2.6237177354050201E-3</v>
      </c>
      <c r="DC677" s="40">
        <v>-2.3910739091016998E-3</v>
      </c>
      <c r="DD677" s="40">
        <v>-2.5525149559275599E-3</v>
      </c>
      <c r="DE677" s="40">
        <v>2.3868620749895098E-3</v>
      </c>
      <c r="DF677" s="40">
        <v>2.6684894600369101E-3</v>
      </c>
      <c r="DG677" s="40">
        <v>9.4224783695544597E-3</v>
      </c>
      <c r="DH677" s="40">
        <v>-8.2774794421541092E-3</v>
      </c>
      <c r="DI677" s="40">
        <v>-1.6911040402435899E-2</v>
      </c>
      <c r="DJ677" s="40">
        <v>-3.2569819419520397E-2</v>
      </c>
      <c r="DK677" s="40">
        <v>-2.9715918371788001E-2</v>
      </c>
      <c r="DL677" s="40">
        <v>-2.4352181523064401E-2</v>
      </c>
      <c r="DM677" s="40">
        <v>3.1697442182040597E-2</v>
      </c>
      <c r="DN677" s="40">
        <v>6.6815746345068303E-2</v>
      </c>
      <c r="DO677" s="40">
        <v>0.22609738067288801</v>
      </c>
      <c r="DP677" s="40">
        <v>0.26119017914466502</v>
      </c>
      <c r="DQ677" s="40">
        <v>0.29398552602155897</v>
      </c>
      <c r="DR677" s="40">
        <v>0.30708428032810697</v>
      </c>
      <c r="DS677" s="40">
        <v>0.21231101256798199</v>
      </c>
      <c r="DT677" s="40">
        <v>-3.3993959604322098E-3</v>
      </c>
      <c r="DU677" s="40">
        <v>2.76944653936353E-3</v>
      </c>
      <c r="DV677" s="40">
        <v>-2.3371067287295901E-2</v>
      </c>
      <c r="DW677" s="40">
        <v>1.0553206454646399E-2</v>
      </c>
      <c r="DX677" s="40">
        <v>8.0932410380806195E-3</v>
      </c>
      <c r="DY677" s="40">
        <v>3.0426793813082401E-2</v>
      </c>
      <c r="DZ677" s="40">
        <v>4.6909283811671703E-3</v>
      </c>
      <c r="EA677" s="40">
        <v>4.8540581825732704E-3</v>
      </c>
      <c r="EB677" s="40">
        <v>2.8297774293802999E-3</v>
      </c>
      <c r="EC677" s="40">
        <v>8.9533442486880895E-3</v>
      </c>
      <c r="ED677" s="40">
        <v>9.3552226063541803E-3</v>
      </c>
      <c r="EE677" s="40">
        <v>1.81506966284555E-2</v>
      </c>
      <c r="EF677" s="40">
        <v>2.3191738291605201E-3</v>
      </c>
      <c r="EG677" s="40">
        <v>-8.0532953629996306E-3</v>
      </c>
      <c r="EH677" s="40">
        <v>-2.51500612694338E-2</v>
      </c>
      <c r="EI677" s="40">
        <v>-2.21013854545031E-2</v>
      </c>
      <c r="EJ677" s="40">
        <v>-1.8741128330451998E-2</v>
      </c>
      <c r="EK677" s="40">
        <v>3.7201821517538002E-2</v>
      </c>
      <c r="EL677" s="40">
        <v>7.9816925746868897E-2</v>
      </c>
      <c r="EM677" s="40">
        <v>0.242265479911422</v>
      </c>
      <c r="EN677" s="40">
        <v>0.27788187311815699</v>
      </c>
      <c r="EO677" s="40">
        <v>0.31074232606207602</v>
      </c>
      <c r="EP677" s="40">
        <v>0.329228184036227</v>
      </c>
      <c r="EQ677" s="40">
        <v>0.23337459704257699</v>
      </c>
      <c r="ER677" s="40">
        <v>1.87500378267734E-2</v>
      </c>
      <c r="ES677" s="40">
        <v>1.9778210977825901E-2</v>
      </c>
      <c r="ET677" s="40">
        <v>-4.9647875294693902E-3</v>
      </c>
      <c r="EU677" s="40">
        <v>2.3067289400775199E-2</v>
      </c>
      <c r="EV677" s="40">
        <v>1.77273339995699E-2</v>
      </c>
      <c r="EW677" s="40">
        <v>72.977644994150097</v>
      </c>
      <c r="EX677" s="40">
        <v>69.681054654855402</v>
      </c>
      <c r="EY677" s="40">
        <v>68.313346147417704</v>
      </c>
      <c r="EZ677" s="40">
        <v>66.938826675580799</v>
      </c>
      <c r="FA677" s="40">
        <v>64.165050977770306</v>
      </c>
      <c r="FB677" s="40">
        <v>62.960847400969399</v>
      </c>
      <c r="FC677" s="40">
        <v>62.519638977101799</v>
      </c>
      <c r="FD677" s="40">
        <v>66.053317733578496</v>
      </c>
      <c r="FE677" s="40">
        <v>71.910579976600403</v>
      </c>
      <c r="FF677" s="40">
        <v>78.2140648504095</v>
      </c>
      <c r="FG677" s="40">
        <v>83.998286812635797</v>
      </c>
      <c r="FH677" s="40">
        <v>90.139060671903707</v>
      </c>
      <c r="FI677" s="40">
        <v>94.2333277619923</v>
      </c>
      <c r="FJ677" s="40">
        <v>96.861733244191896</v>
      </c>
      <c r="FK677" s="40">
        <v>99.325463814140093</v>
      </c>
      <c r="FL677" s="40">
        <v>100.731531004513</v>
      </c>
      <c r="FM677" s="40">
        <v>102.136386428213</v>
      </c>
      <c r="FN677" s="40">
        <v>101.124310546549</v>
      </c>
      <c r="FO677" s="40">
        <v>99.5282884840381</v>
      </c>
      <c r="FP677" s="40">
        <v>96.568443924452595</v>
      </c>
      <c r="FQ677" s="40">
        <v>91.689369881330407</v>
      </c>
      <c r="FR677" s="40">
        <v>83.513872639144196</v>
      </c>
      <c r="FS677" s="40">
        <v>79.713270934313897</v>
      </c>
      <c r="FT677" s="40">
        <v>76.248537522981806</v>
      </c>
      <c r="FU677" s="40">
        <v>2.4519303271785999E-2</v>
      </c>
      <c r="FV677" s="40">
        <v>0</v>
      </c>
      <c r="FW677" s="40">
        <v>0</v>
      </c>
      <c r="FX677" s="41">
        <v>1</v>
      </c>
      <c r="FY677" s="22"/>
    </row>
    <row r="678" spans="1:181" x14ac:dyDescent="0.2">
      <c r="A678" t="s">
        <v>42</v>
      </c>
      <c r="B678" t="s">
        <v>58</v>
      </c>
      <c r="C678" t="s">
        <v>55</v>
      </c>
      <c r="D678" t="s">
        <v>226</v>
      </c>
      <c r="E678" t="s">
        <v>1</v>
      </c>
      <c r="F678" t="s">
        <v>77</v>
      </c>
      <c r="G678" s="35">
        <v>43627</v>
      </c>
      <c r="H678" s="40">
        <v>2434</v>
      </c>
      <c r="I678" s="40">
        <v>0.89446712911426196</v>
      </c>
      <c r="J678" s="40">
        <v>0.76754987772108096</v>
      </c>
      <c r="K678" s="40">
        <v>0.69312661248158602</v>
      </c>
      <c r="L678" s="40">
        <v>0.65860473884035098</v>
      </c>
      <c r="M678" s="40">
        <v>0.65348985951457395</v>
      </c>
      <c r="N678" s="40">
        <v>0.68954655868599901</v>
      </c>
      <c r="O678" s="40">
        <v>0.76788602397191397</v>
      </c>
      <c r="P678" s="40">
        <v>0.81322040505328097</v>
      </c>
      <c r="Q678" s="40">
        <v>0.83931365045992001</v>
      </c>
      <c r="R678" s="40">
        <v>0.89271771986584902</v>
      </c>
      <c r="S678" s="40">
        <v>0.97705280945064299</v>
      </c>
      <c r="T678" s="40">
        <v>1.0894126845974901</v>
      </c>
      <c r="U678" s="40">
        <v>1.2199981616575599</v>
      </c>
      <c r="V678" s="40">
        <v>1.33505136479109</v>
      </c>
      <c r="W678" s="40">
        <v>1.4306052782576399</v>
      </c>
      <c r="X678" s="40">
        <v>1.5422933222323001</v>
      </c>
      <c r="Y678" s="40">
        <v>1.6763287058324301</v>
      </c>
      <c r="Z678" s="40">
        <v>1.7527689123181101</v>
      </c>
      <c r="AA678" s="40">
        <v>1.8372266283321499</v>
      </c>
      <c r="AB678" s="40">
        <v>1.8432323528668999</v>
      </c>
      <c r="AC678" s="40">
        <v>1.7658376658230699</v>
      </c>
      <c r="AD678" s="40">
        <v>1.5919921307178699</v>
      </c>
      <c r="AE678" s="40">
        <v>1.40207821212661</v>
      </c>
      <c r="AF678" s="40">
        <v>1.16901571252757</v>
      </c>
      <c r="AG678" s="40">
        <v>1.2060841702415699E-2</v>
      </c>
      <c r="AH678" s="40">
        <v>-1.48036339438347E-2</v>
      </c>
      <c r="AI678" s="40">
        <v>-1.7487706980648301E-2</v>
      </c>
      <c r="AJ678" s="40">
        <v>-1.2451009377018899E-2</v>
      </c>
      <c r="AK678" s="40">
        <v>-1.28025124733525E-2</v>
      </c>
      <c r="AL678" s="40">
        <v>-1.34426796177506E-2</v>
      </c>
      <c r="AM678" s="40">
        <v>-1.5797142557091401E-2</v>
      </c>
      <c r="AN678" s="40">
        <v>-3.3806918536820801E-2</v>
      </c>
      <c r="AO678" s="40">
        <v>-2.8165279793705401E-2</v>
      </c>
      <c r="AP678" s="40">
        <v>-4.4162754676928102E-2</v>
      </c>
      <c r="AQ678" s="40">
        <v>-5.7798979311750903E-2</v>
      </c>
      <c r="AR678" s="40">
        <v>-4.1267381297809103E-2</v>
      </c>
      <c r="AS678" s="40">
        <v>2.0966025346706801E-2</v>
      </c>
      <c r="AT678" s="40">
        <v>5.7292165292103701E-2</v>
      </c>
      <c r="AU678" s="40">
        <v>0.148700314130293</v>
      </c>
      <c r="AV678" s="40">
        <v>0.16086252095595499</v>
      </c>
      <c r="AW678" s="40">
        <v>0.17768929689058299</v>
      </c>
      <c r="AX678" s="40">
        <v>0.18199730413776999</v>
      </c>
      <c r="AY678" s="40">
        <v>0.13504257343290499</v>
      </c>
      <c r="AZ678" s="40">
        <v>3.6817917399736598E-3</v>
      </c>
      <c r="BA678" s="40">
        <v>1.70412494590454E-2</v>
      </c>
      <c r="BB678" s="40">
        <v>-2.0958639112364699E-3</v>
      </c>
      <c r="BC678" s="40">
        <v>2.2968561972592401E-2</v>
      </c>
      <c r="BD678" s="40">
        <v>1.5299234117130401E-3</v>
      </c>
      <c r="BE678" s="40">
        <v>2.1539089108236299E-2</v>
      </c>
      <c r="BF678" s="40">
        <v>-6.9915978922941496E-3</v>
      </c>
      <c r="BG678" s="40">
        <v>-9.60846232430425E-3</v>
      </c>
      <c r="BH678" s="40">
        <v>-6.8609097048954702E-3</v>
      </c>
      <c r="BI678" s="40">
        <v>-5.9541606505278096E-3</v>
      </c>
      <c r="BJ678" s="40">
        <v>-7.0804115723090101E-3</v>
      </c>
      <c r="BK678" s="40">
        <v>-6.3216147134106497E-3</v>
      </c>
      <c r="BL678" s="40">
        <v>-2.17590363347905E-2</v>
      </c>
      <c r="BM678" s="40">
        <v>-1.9678708052321001E-2</v>
      </c>
      <c r="BN678" s="40">
        <v>-3.7048444912316902E-2</v>
      </c>
      <c r="BO678" s="40">
        <v>-4.9947310496068202E-2</v>
      </c>
      <c r="BP678" s="40">
        <v>-3.5214225679126403E-2</v>
      </c>
      <c r="BQ678" s="40">
        <v>2.7027845623613201E-2</v>
      </c>
      <c r="BR678" s="40">
        <v>7.1943244814266297E-2</v>
      </c>
      <c r="BS678" s="40">
        <v>0.16405598914935099</v>
      </c>
      <c r="BT678" s="40">
        <v>0.17491824051264801</v>
      </c>
      <c r="BU678" s="40">
        <v>0.193118483929822</v>
      </c>
      <c r="BV678" s="40">
        <v>0.200457286497354</v>
      </c>
      <c r="BW678" s="40">
        <v>0.15552573477378101</v>
      </c>
      <c r="BX678" s="40">
        <v>2.4351384885903299E-2</v>
      </c>
      <c r="BY678" s="40">
        <v>3.3500861490336403E-2</v>
      </c>
      <c r="BZ678" s="40">
        <v>1.6019255019698201E-2</v>
      </c>
      <c r="CA678" s="40">
        <v>3.5696801879989998E-2</v>
      </c>
      <c r="CB678" s="40">
        <v>1.3573941855908E-2</v>
      </c>
      <c r="CC678" s="40">
        <v>2.8103694388206601E-2</v>
      </c>
      <c r="CD678" s="40">
        <v>-1.5810055205684899E-3</v>
      </c>
      <c r="CE678" s="40">
        <v>-4.1513214776272202E-3</v>
      </c>
      <c r="CF678" s="40">
        <v>-2.9892237009358502E-3</v>
      </c>
      <c r="CG678" s="40">
        <v>-1.2110130399683599E-3</v>
      </c>
      <c r="CH678" s="40">
        <v>-2.6739241052226499E-3</v>
      </c>
      <c r="CI678" s="40">
        <v>2.41107006106116E-4</v>
      </c>
      <c r="CJ678" s="40">
        <v>-1.3414709822766799E-2</v>
      </c>
      <c r="CK678" s="40">
        <v>-1.38009343166273E-2</v>
      </c>
      <c r="CL678" s="40">
        <v>-3.2121095641455898E-2</v>
      </c>
      <c r="CM678" s="40">
        <v>-4.45092685926297E-2</v>
      </c>
      <c r="CN678" s="40">
        <v>-3.10218285371733E-2</v>
      </c>
      <c r="CO678" s="40">
        <v>3.12262438814572E-2</v>
      </c>
      <c r="CP678" s="40">
        <v>8.2090537860171703E-2</v>
      </c>
      <c r="CQ678" s="40">
        <v>0.17469128289001701</v>
      </c>
      <c r="CR678" s="40">
        <v>0.18465318906009601</v>
      </c>
      <c r="CS678" s="40">
        <v>0.203804691871729</v>
      </c>
      <c r="CT678" s="40">
        <v>0.21324261404551001</v>
      </c>
      <c r="CU678" s="40">
        <v>0.16971230992123101</v>
      </c>
      <c r="CV678" s="40">
        <v>3.8667082133612099E-2</v>
      </c>
      <c r="CW678" s="40">
        <v>4.4900738642785702E-2</v>
      </c>
      <c r="CX678" s="40">
        <v>2.85657312077197E-2</v>
      </c>
      <c r="CY678" s="40">
        <v>4.4512342066197801E-2</v>
      </c>
      <c r="CZ678" s="40">
        <v>2.1915592341025001E-2</v>
      </c>
      <c r="DA678" s="40">
        <v>3.4668299668176902E-2</v>
      </c>
      <c r="DB678" s="40">
        <v>3.8295868511571598E-3</v>
      </c>
      <c r="DC678" s="40">
        <v>1.3058193690498E-3</v>
      </c>
      <c r="DD678" s="40">
        <v>8.8246230302377099E-4</v>
      </c>
      <c r="DE678" s="40">
        <v>3.5321345705911001E-3</v>
      </c>
      <c r="DF678" s="40">
        <v>1.7325633618637099E-3</v>
      </c>
      <c r="DG678" s="40">
        <v>6.80382872562288E-3</v>
      </c>
      <c r="DH678" s="40">
        <v>-5.0703833107430601E-3</v>
      </c>
      <c r="DI678" s="40">
        <v>-7.9231605809336695E-3</v>
      </c>
      <c r="DJ678" s="40">
        <v>-2.7193746370594799E-2</v>
      </c>
      <c r="DK678" s="40">
        <v>-3.9071226689191302E-2</v>
      </c>
      <c r="DL678" s="40">
        <v>-2.6829431395220201E-2</v>
      </c>
      <c r="DM678" s="40">
        <v>3.5424642139301098E-2</v>
      </c>
      <c r="DN678" s="40">
        <v>9.2237830906076998E-2</v>
      </c>
      <c r="DO678" s="40">
        <v>0.185326576630684</v>
      </c>
      <c r="DP678" s="40">
        <v>0.194388137607545</v>
      </c>
      <c r="DQ678" s="40">
        <v>0.214490899813636</v>
      </c>
      <c r="DR678" s="40">
        <v>0.22602794159366699</v>
      </c>
      <c r="DS678" s="40">
        <v>0.18389888506868099</v>
      </c>
      <c r="DT678" s="40">
        <v>5.2982779381320802E-2</v>
      </c>
      <c r="DU678" s="40">
        <v>5.6300615795235001E-2</v>
      </c>
      <c r="DV678" s="40">
        <v>4.1112207395741202E-2</v>
      </c>
      <c r="DW678" s="40">
        <v>5.3327882252405603E-2</v>
      </c>
      <c r="DX678" s="40">
        <v>3.0257242826141999E-2</v>
      </c>
      <c r="DY678" s="40">
        <v>4.41465470739974E-2</v>
      </c>
      <c r="DZ678" s="40">
        <v>1.16416229026977E-2</v>
      </c>
      <c r="EA678" s="40">
        <v>9.1850640253938499E-3</v>
      </c>
      <c r="EB678" s="40">
        <v>6.4725619751472502E-3</v>
      </c>
      <c r="EC678" s="40">
        <v>1.0380486393415799E-2</v>
      </c>
      <c r="ED678" s="40">
        <v>8.0948314073052904E-3</v>
      </c>
      <c r="EE678" s="40">
        <v>1.6279356569303599E-2</v>
      </c>
      <c r="EF678" s="40">
        <v>6.9774988912872796E-3</v>
      </c>
      <c r="EG678" s="40">
        <v>5.6341116045072496E-4</v>
      </c>
      <c r="EH678" s="40">
        <v>-2.00794366059837E-2</v>
      </c>
      <c r="EI678" s="40">
        <v>-3.1219557873508601E-2</v>
      </c>
      <c r="EJ678" s="40">
        <v>-2.0776275776537401E-2</v>
      </c>
      <c r="EK678" s="40">
        <v>4.1486462416207501E-2</v>
      </c>
      <c r="EL678" s="40">
        <v>0.10688891042824</v>
      </c>
      <c r="EM678" s="40">
        <v>0.20068225164974199</v>
      </c>
      <c r="EN678" s="40">
        <v>0.20844385716423799</v>
      </c>
      <c r="EO678" s="40">
        <v>0.22992008685287499</v>
      </c>
      <c r="EP678" s="40">
        <v>0.244487923953251</v>
      </c>
      <c r="EQ678" s="40">
        <v>0.20438204640955701</v>
      </c>
      <c r="ER678" s="40">
        <v>7.3652372527250501E-2</v>
      </c>
      <c r="ES678" s="40">
        <v>7.2760227826525997E-2</v>
      </c>
      <c r="ET678" s="40">
        <v>5.9227326326675898E-2</v>
      </c>
      <c r="EU678" s="40">
        <v>6.6056122159803193E-2</v>
      </c>
      <c r="EV678" s="40">
        <v>4.2301261270337003E-2</v>
      </c>
      <c r="EW678" s="40">
        <v>72.835504421412907</v>
      </c>
      <c r="EX678" s="40">
        <v>69.521821812303898</v>
      </c>
      <c r="EY678" s="40">
        <v>68.159075782067106</v>
      </c>
      <c r="EZ678" s="40">
        <v>66.790482076637801</v>
      </c>
      <c r="FA678" s="40">
        <v>63.997147475515803</v>
      </c>
      <c r="FB678" s="40">
        <v>62.811448131596499</v>
      </c>
      <c r="FC678" s="40">
        <v>62.391508985452099</v>
      </c>
      <c r="FD678" s="40">
        <v>65.946229913473402</v>
      </c>
      <c r="FE678" s="40">
        <v>71.811115337073304</v>
      </c>
      <c r="FF678" s="40">
        <v>78.136112959969594</v>
      </c>
      <c r="FG678" s="40">
        <v>83.929970523913696</v>
      </c>
      <c r="FH678" s="40">
        <v>90.089806979176601</v>
      </c>
      <c r="FI678" s="40">
        <v>94.188932205001393</v>
      </c>
      <c r="FJ678" s="40">
        <v>96.827612437006707</v>
      </c>
      <c r="FK678" s="40">
        <v>99.304174194161803</v>
      </c>
      <c r="FL678" s="40">
        <v>100.733431586954</v>
      </c>
      <c r="FM678" s="40">
        <v>102.124465151659</v>
      </c>
      <c r="FN678" s="40">
        <v>101.067034325378</v>
      </c>
      <c r="FO678" s="40">
        <v>99.4532185984596</v>
      </c>
      <c r="FP678" s="40">
        <v>96.482742226870798</v>
      </c>
      <c r="FQ678" s="40">
        <v>91.5588095464486</v>
      </c>
      <c r="FR678" s="40">
        <v>83.3182941903585</v>
      </c>
      <c r="FS678" s="40">
        <v>79.5242464581154</v>
      </c>
      <c r="FT678" s="40">
        <v>76.086383949795604</v>
      </c>
      <c r="FU678" s="40">
        <v>2.2131310522930901E-2</v>
      </c>
      <c r="FV678" s="40">
        <v>0</v>
      </c>
      <c r="FW678" s="40">
        <v>0</v>
      </c>
      <c r="FX678" s="41">
        <v>1</v>
      </c>
      <c r="FY678" s="22"/>
    </row>
    <row r="679" spans="1:181" x14ac:dyDescent="0.2">
      <c r="A679" t="s">
        <v>42</v>
      </c>
      <c r="B679" t="s">
        <v>58</v>
      </c>
      <c r="C679" t="s">
        <v>55</v>
      </c>
      <c r="D679" t="s">
        <v>226</v>
      </c>
      <c r="E679" t="s">
        <v>1</v>
      </c>
      <c r="F679" t="s">
        <v>78</v>
      </c>
      <c r="G679" s="35">
        <v>43627</v>
      </c>
      <c r="H679" s="40">
        <v>378</v>
      </c>
      <c r="I679" s="40">
        <v>0.826485201404491</v>
      </c>
      <c r="J679" s="40">
        <v>0.67985253194946904</v>
      </c>
      <c r="K679" s="40">
        <v>0.60463313641281102</v>
      </c>
      <c r="L679" s="40">
        <v>0.55585631298342697</v>
      </c>
      <c r="M679" s="40">
        <v>0.52043095294636199</v>
      </c>
      <c r="N679" s="40">
        <v>0.55602122509895002</v>
      </c>
      <c r="O679" s="40">
        <v>0.61864758255429697</v>
      </c>
      <c r="P679" s="40">
        <v>0.72247177936251505</v>
      </c>
      <c r="Q679" s="40">
        <v>0.77638080490341899</v>
      </c>
      <c r="R679" s="40">
        <v>0.86992627084016205</v>
      </c>
      <c r="S679" s="40">
        <v>1.0663484528757801</v>
      </c>
      <c r="T679" s="40">
        <v>1.2341329831869901</v>
      </c>
      <c r="U679" s="40">
        <v>1.43710885699381</v>
      </c>
      <c r="V679" s="40">
        <v>1.67126988638971</v>
      </c>
      <c r="W679" s="40">
        <v>1.8880678458586599</v>
      </c>
      <c r="X679" s="40">
        <v>2.1177110140899398</v>
      </c>
      <c r="Y679" s="40">
        <v>2.3428239480537498</v>
      </c>
      <c r="Z679" s="40">
        <v>2.4055469827368898</v>
      </c>
      <c r="AA679" s="40">
        <v>2.3921939620753698</v>
      </c>
      <c r="AB679" s="40">
        <v>2.3079587846290699</v>
      </c>
      <c r="AC679" s="40">
        <v>2.00049476495394</v>
      </c>
      <c r="AD679" s="40">
        <v>1.6473271767549</v>
      </c>
      <c r="AE679" s="40">
        <v>1.4082250199626101</v>
      </c>
      <c r="AF679" s="40">
        <v>1.1503509932898499</v>
      </c>
      <c r="AG679" s="40">
        <v>-5.9271064833111599E-2</v>
      </c>
      <c r="AH679" s="40">
        <v>-5.14228347279145E-2</v>
      </c>
      <c r="AI679" s="40">
        <v>-4.2275521791565102E-2</v>
      </c>
      <c r="AJ679" s="40">
        <v>-3.6991145551875597E-2</v>
      </c>
      <c r="AK679" s="40">
        <v>-4.6990471739565803E-2</v>
      </c>
      <c r="AL679" s="40">
        <v>-4.2806115133465703E-2</v>
      </c>
      <c r="AM679" s="40">
        <v>-8.2817066453423193E-3</v>
      </c>
      <c r="AN679" s="40">
        <v>-6.3662115102286504E-2</v>
      </c>
      <c r="AO679" s="40">
        <v>-8.28275547324928E-2</v>
      </c>
      <c r="AP679" s="40">
        <v>-9.3261277596403597E-2</v>
      </c>
      <c r="AQ679" s="40">
        <v>-1.7200192084538699E-2</v>
      </c>
      <c r="AR679" s="40">
        <v>-3.5174255816855703E-2</v>
      </c>
      <c r="AS679" s="40">
        <v>-1.2264732594663401E-2</v>
      </c>
      <c r="AT679" s="40">
        <v>-0.13157368263515501</v>
      </c>
      <c r="AU679" s="40">
        <v>0.35706439926776801</v>
      </c>
      <c r="AV679" s="40">
        <v>0.52771292628753796</v>
      </c>
      <c r="AW679" s="40">
        <v>0.59681318602028499</v>
      </c>
      <c r="AX679" s="40">
        <v>0.56667217048160701</v>
      </c>
      <c r="AY679" s="40">
        <v>0.198389601358088</v>
      </c>
      <c r="AZ679" s="40">
        <v>-0.50362812555713599</v>
      </c>
      <c r="BA679" s="40">
        <v>-0.44285293072263898</v>
      </c>
      <c r="BB679" s="40">
        <v>-0.49982974484528597</v>
      </c>
      <c r="BC679" s="40">
        <v>-0.256437303805928</v>
      </c>
      <c r="BD679" s="40">
        <v>-0.107306610690646</v>
      </c>
      <c r="BE679" s="40">
        <v>-3.7645709070579202E-2</v>
      </c>
      <c r="BF679" s="40">
        <v>-3.10782842776029E-2</v>
      </c>
      <c r="BG679" s="40">
        <v>-2.5228417637669798E-2</v>
      </c>
      <c r="BH679" s="40">
        <v>-2.41497352334967E-2</v>
      </c>
      <c r="BI679" s="40">
        <v>-3.2180387817524601E-2</v>
      </c>
      <c r="BJ679" s="40">
        <v>-2.3769706418713E-2</v>
      </c>
      <c r="BK679" s="40">
        <v>6.0537978677888899E-3</v>
      </c>
      <c r="BL679" s="40">
        <v>-4.8157202594629599E-2</v>
      </c>
      <c r="BM679" s="40">
        <v>-6.1160504260888801E-2</v>
      </c>
      <c r="BN679" s="40">
        <v>-7.2756680460051695E-2</v>
      </c>
      <c r="BO679" s="40">
        <v>5.1263247731614401E-3</v>
      </c>
      <c r="BP679" s="40">
        <v>-2.1741060418848698E-2</v>
      </c>
      <c r="BQ679" s="40">
        <v>9.7341556406049595E-4</v>
      </c>
      <c r="BR679" s="40">
        <v>-9.7430905820571595E-2</v>
      </c>
      <c r="BS679" s="40">
        <v>0.40543126041574201</v>
      </c>
      <c r="BT679" s="40">
        <v>0.57182275419377304</v>
      </c>
      <c r="BU679" s="40">
        <v>0.64068023638912797</v>
      </c>
      <c r="BV679" s="40">
        <v>0.62490962393073601</v>
      </c>
      <c r="BW679" s="40">
        <v>0.25054896977251001</v>
      </c>
      <c r="BX679" s="40">
        <v>-0.44664454488915101</v>
      </c>
      <c r="BY679" s="40">
        <v>-0.37815150048346202</v>
      </c>
      <c r="BZ679" s="40">
        <v>-0.438085639154007</v>
      </c>
      <c r="CA679" s="40">
        <v>-0.224197359605353</v>
      </c>
      <c r="CB679" s="40">
        <v>-8.3546280422573893E-2</v>
      </c>
      <c r="CC679" s="40">
        <v>-2.2668053546122401E-2</v>
      </c>
      <c r="CD679" s="40">
        <v>-1.6987710610711401E-2</v>
      </c>
      <c r="CE679" s="40">
        <v>-1.34216452307644E-2</v>
      </c>
      <c r="CF679" s="40">
        <v>-1.5255813565390901E-2</v>
      </c>
      <c r="CG679" s="40">
        <v>-2.1922968808633599E-2</v>
      </c>
      <c r="CH679" s="40">
        <v>-1.0585147732916699E-2</v>
      </c>
      <c r="CI679" s="40">
        <v>1.5982524623765801E-2</v>
      </c>
      <c r="CJ679" s="40">
        <v>-3.7418547423976697E-2</v>
      </c>
      <c r="CK679" s="40">
        <v>-4.6153971107942303E-2</v>
      </c>
      <c r="CL679" s="40">
        <v>-5.8555258945954099E-2</v>
      </c>
      <c r="CM679" s="40">
        <v>2.0589602336205302E-2</v>
      </c>
      <c r="CN679" s="40">
        <v>-1.2437270207329701E-2</v>
      </c>
      <c r="CO679" s="40">
        <v>1.0142116651818699E-2</v>
      </c>
      <c r="CP679" s="40">
        <v>-7.3783722606909102E-2</v>
      </c>
      <c r="CQ679" s="40">
        <v>0.43893000110830899</v>
      </c>
      <c r="CR679" s="40">
        <v>0.60237308663118505</v>
      </c>
      <c r="CS679" s="40">
        <v>0.67106242184370701</v>
      </c>
      <c r="CT679" s="40">
        <v>0.66524470678259395</v>
      </c>
      <c r="CU679" s="40">
        <v>0.28667438944481699</v>
      </c>
      <c r="CV679" s="40">
        <v>-0.40717789050587899</v>
      </c>
      <c r="CW679" s="40">
        <v>-0.333339486997836</v>
      </c>
      <c r="CX679" s="40">
        <v>-0.39532185964144601</v>
      </c>
      <c r="CY679" s="40">
        <v>-0.20186807246361099</v>
      </c>
      <c r="CZ679" s="40">
        <v>-6.7089948059289001E-2</v>
      </c>
      <c r="DA679" s="40">
        <v>-7.6903980216656703E-3</v>
      </c>
      <c r="DB679" s="40">
        <v>-2.89713694381995E-3</v>
      </c>
      <c r="DC679" s="40">
        <v>-1.6148728238590099E-3</v>
      </c>
      <c r="DD679" s="40">
        <v>-6.3618918972850403E-3</v>
      </c>
      <c r="DE679" s="40">
        <v>-1.16655497997427E-2</v>
      </c>
      <c r="DF679" s="40">
        <v>2.59941095287968E-3</v>
      </c>
      <c r="DG679" s="40">
        <v>2.5911251379742699E-2</v>
      </c>
      <c r="DH679" s="40">
        <v>-2.66798922533239E-2</v>
      </c>
      <c r="DI679" s="40">
        <v>-3.1147437954995801E-2</v>
      </c>
      <c r="DJ679" s="40">
        <v>-4.4353837431856502E-2</v>
      </c>
      <c r="DK679" s="40">
        <v>3.6052879899249303E-2</v>
      </c>
      <c r="DL679" s="40">
        <v>-3.1334799958106E-3</v>
      </c>
      <c r="DM679" s="40">
        <v>1.9310817739576901E-2</v>
      </c>
      <c r="DN679" s="40">
        <v>-5.0136539393246603E-2</v>
      </c>
      <c r="DO679" s="40">
        <v>0.47242874180087502</v>
      </c>
      <c r="DP679" s="40">
        <v>0.63292341906859595</v>
      </c>
      <c r="DQ679" s="40">
        <v>0.70144460729828695</v>
      </c>
      <c r="DR679" s="40">
        <v>0.705579789634452</v>
      </c>
      <c r="DS679" s="40">
        <v>0.32279980911712503</v>
      </c>
      <c r="DT679" s="40">
        <v>-0.36771123612260698</v>
      </c>
      <c r="DU679" s="40">
        <v>-0.28852747351220998</v>
      </c>
      <c r="DV679" s="40">
        <v>-0.35255808012888501</v>
      </c>
      <c r="DW679" s="40">
        <v>-0.17953878532186901</v>
      </c>
      <c r="DX679" s="40">
        <v>-5.0633615696004199E-2</v>
      </c>
      <c r="DY679" s="40">
        <v>1.3934957740866699E-2</v>
      </c>
      <c r="DZ679" s="40">
        <v>1.7447413506491601E-2</v>
      </c>
      <c r="EA679" s="40">
        <v>1.54322313300363E-2</v>
      </c>
      <c r="EB679" s="40">
        <v>6.4795184210938699E-3</v>
      </c>
      <c r="EC679" s="40">
        <v>3.1445341222985498E-3</v>
      </c>
      <c r="ED679" s="40">
        <v>2.1635819667632401E-2</v>
      </c>
      <c r="EE679" s="40">
        <v>4.0246755892873902E-2</v>
      </c>
      <c r="EF679" s="40">
        <v>-1.1174979745667E-2</v>
      </c>
      <c r="EG679" s="40">
        <v>-9.4803874833917206E-3</v>
      </c>
      <c r="EH679" s="40">
        <v>-2.38492402955045E-2</v>
      </c>
      <c r="EI679" s="40">
        <v>5.8379396756949399E-2</v>
      </c>
      <c r="EJ679" s="40">
        <v>1.02997154021963E-2</v>
      </c>
      <c r="EK679" s="40">
        <v>3.2548965898300801E-2</v>
      </c>
      <c r="EL679" s="40">
        <v>-1.5993762578663501E-2</v>
      </c>
      <c r="EM679" s="40">
        <v>0.52079560294884897</v>
      </c>
      <c r="EN679" s="40">
        <v>0.67703324697483103</v>
      </c>
      <c r="EO679" s="40">
        <v>0.74531165766713003</v>
      </c>
      <c r="EP679" s="40">
        <v>0.76381724308358101</v>
      </c>
      <c r="EQ679" s="40">
        <v>0.37495917753154701</v>
      </c>
      <c r="ER679" s="40">
        <v>-0.310727655454622</v>
      </c>
      <c r="ES679" s="40">
        <v>-0.22382604327303299</v>
      </c>
      <c r="ET679" s="40">
        <v>-0.29081397443760598</v>
      </c>
      <c r="EU679" s="40">
        <v>-0.14729884112129399</v>
      </c>
      <c r="EV679" s="40">
        <v>-2.6873285427931898E-2</v>
      </c>
      <c r="EW679" s="40">
        <v>73.109063955950901</v>
      </c>
      <c r="EX679" s="40">
        <v>69.850275307073304</v>
      </c>
      <c r="EY679" s="40">
        <v>68.439432443879696</v>
      </c>
      <c r="EZ679" s="40">
        <v>67.059085133417994</v>
      </c>
      <c r="FA679" s="40">
        <v>64.276154171960997</v>
      </c>
      <c r="FB679" s="40">
        <v>63.1264294790343</v>
      </c>
      <c r="FC679" s="40">
        <v>62.675772977551901</v>
      </c>
      <c r="FD679" s="40">
        <v>66.210715798390495</v>
      </c>
      <c r="FE679" s="40">
        <v>72.015036001694199</v>
      </c>
      <c r="FF679" s="40">
        <v>78.263447691656097</v>
      </c>
      <c r="FG679" s="40">
        <v>84.063108852181301</v>
      </c>
      <c r="FH679" s="40">
        <v>90.197585768742101</v>
      </c>
      <c r="FI679" s="40">
        <v>94.302837780601394</v>
      </c>
      <c r="FJ679" s="40">
        <v>97.023083439220699</v>
      </c>
      <c r="FK679" s="40">
        <v>99.477551884794593</v>
      </c>
      <c r="FL679" s="40">
        <v>100.894536213469</v>
      </c>
      <c r="FM679" s="40">
        <v>102.279542566709</v>
      </c>
      <c r="FN679" s="40">
        <v>101.337357052097</v>
      </c>
      <c r="FO679" s="40">
        <v>99.793731469716207</v>
      </c>
      <c r="FP679" s="40">
        <v>96.865734858110997</v>
      </c>
      <c r="FQ679" s="40">
        <v>92.072003388394705</v>
      </c>
      <c r="FR679" s="40">
        <v>83.865946632782695</v>
      </c>
      <c r="FS679" s="40">
        <v>79.963786531130907</v>
      </c>
      <c r="FT679" s="40">
        <v>76.522871664548902</v>
      </c>
      <c r="FU679" s="40">
        <v>6.5176046539781998E-2</v>
      </c>
      <c r="FV679" s="40">
        <v>0</v>
      </c>
      <c r="FW679" s="40">
        <v>0</v>
      </c>
      <c r="FX679" s="41">
        <v>1</v>
      </c>
      <c r="FY679" s="22"/>
    </row>
    <row r="680" spans="1:181" x14ac:dyDescent="0.2">
      <c r="A680" t="s">
        <v>42</v>
      </c>
      <c r="B680" t="s">
        <v>58</v>
      </c>
      <c r="C680" t="s">
        <v>55</v>
      </c>
      <c r="D680" t="s">
        <v>226</v>
      </c>
      <c r="E680" t="s">
        <v>77</v>
      </c>
      <c r="F680" t="s">
        <v>1</v>
      </c>
      <c r="G680" s="35">
        <v>43627</v>
      </c>
      <c r="H680" s="40">
        <v>2022</v>
      </c>
      <c r="I680" s="40">
        <v>0.90696368963323903</v>
      </c>
      <c r="J680" s="40">
        <v>0.77156689187369698</v>
      </c>
      <c r="K680" s="40">
        <v>0.69789298030156199</v>
      </c>
      <c r="L680" s="40">
        <v>0.66161967153174805</v>
      </c>
      <c r="M680" s="40">
        <v>0.65994166057177495</v>
      </c>
      <c r="N680" s="40">
        <v>0.70319060528684196</v>
      </c>
      <c r="O680" s="40">
        <v>0.78082805685892998</v>
      </c>
      <c r="P680" s="40">
        <v>0.83263871806478396</v>
      </c>
      <c r="Q680" s="40">
        <v>0.86224159905043196</v>
      </c>
      <c r="R680" s="40">
        <v>0.92292298805286399</v>
      </c>
      <c r="S680" s="40">
        <v>1.02656890022498</v>
      </c>
      <c r="T680" s="40">
        <v>1.15907029945328</v>
      </c>
      <c r="U680" s="40">
        <v>1.2912379704427699</v>
      </c>
      <c r="V680" s="40">
        <v>1.3995538183968801</v>
      </c>
      <c r="W680" s="40">
        <v>1.5195067614207001</v>
      </c>
      <c r="X680" s="40">
        <v>1.65798719895872</v>
      </c>
      <c r="Y680" s="40">
        <v>1.81784357316977</v>
      </c>
      <c r="Z680" s="40">
        <v>1.90959191130737</v>
      </c>
      <c r="AA680" s="40">
        <v>2.0011283058392699</v>
      </c>
      <c r="AB680" s="40">
        <v>2.00440341579659</v>
      </c>
      <c r="AC680" s="40">
        <v>1.86688109485033</v>
      </c>
      <c r="AD680" s="40">
        <v>1.6595471998239399</v>
      </c>
      <c r="AE680" s="40">
        <v>1.4483627223988</v>
      </c>
      <c r="AF680" s="40">
        <v>1.20046194340237</v>
      </c>
      <c r="AG680" s="40">
        <v>4.3923308425152701E-4</v>
      </c>
      <c r="AH680" s="40">
        <v>-2.6316901857518098E-2</v>
      </c>
      <c r="AI680" s="40">
        <v>-2.9451369856795299E-2</v>
      </c>
      <c r="AJ680" s="40">
        <v>-1.9369100168509901E-2</v>
      </c>
      <c r="AK680" s="40">
        <v>-1.40850566861675E-2</v>
      </c>
      <c r="AL680" s="40">
        <v>-2.4744912825321898E-2</v>
      </c>
      <c r="AM680" s="40">
        <v>-2.06159077749388E-2</v>
      </c>
      <c r="AN680" s="40">
        <v>-4.3413425973528298E-2</v>
      </c>
      <c r="AO680" s="40">
        <v>-4.3424838433044899E-2</v>
      </c>
      <c r="AP680" s="40">
        <v>-5.0732645681143697E-2</v>
      </c>
      <c r="AQ680" s="40">
        <v>-5.99318006367884E-2</v>
      </c>
      <c r="AR680" s="40">
        <v>-4.3179032638369398E-2</v>
      </c>
      <c r="AS680" s="40">
        <v>2.5125133089899301E-2</v>
      </c>
      <c r="AT680" s="40">
        <v>3.4064487336507798E-2</v>
      </c>
      <c r="AU680" s="40">
        <v>0.195310502026835</v>
      </c>
      <c r="AV680" s="40">
        <v>0.23214147448922601</v>
      </c>
      <c r="AW680" s="40">
        <v>0.26158287561353599</v>
      </c>
      <c r="AX680" s="40">
        <v>0.258084922117293</v>
      </c>
      <c r="AY680" s="40">
        <v>0.178971784911303</v>
      </c>
      <c r="AZ680" s="40">
        <v>-5.6459347790774703E-2</v>
      </c>
      <c r="BA680" s="40">
        <v>-5.3324664954769702E-2</v>
      </c>
      <c r="BB680" s="40">
        <v>-9.3664348415677307E-2</v>
      </c>
      <c r="BC680" s="40">
        <v>-4.8832450150418497E-2</v>
      </c>
      <c r="BD680" s="40">
        <v>-3.0448258701572899E-2</v>
      </c>
      <c r="BE680" s="40">
        <v>1.24315429043057E-2</v>
      </c>
      <c r="BF680" s="40">
        <v>-1.8677617161782602E-2</v>
      </c>
      <c r="BG680" s="40">
        <v>-2.0874048689776201E-2</v>
      </c>
      <c r="BH680" s="40">
        <v>-1.37642744176472E-2</v>
      </c>
      <c r="BI680" s="40">
        <v>-7.06727415562432E-3</v>
      </c>
      <c r="BJ680" s="40">
        <v>-1.60877326010294E-2</v>
      </c>
      <c r="BK680" s="40">
        <v>-9.1682262711424503E-3</v>
      </c>
      <c r="BL680" s="40">
        <v>-3.07199191673567E-2</v>
      </c>
      <c r="BM680" s="40">
        <v>-3.04119809251279E-2</v>
      </c>
      <c r="BN680" s="40">
        <v>-3.9853219605765003E-2</v>
      </c>
      <c r="BO680" s="40">
        <v>-5.03127593359666E-2</v>
      </c>
      <c r="BP680" s="40">
        <v>-3.7940980325596001E-2</v>
      </c>
      <c r="BQ680" s="40">
        <v>3.0260535016652299E-2</v>
      </c>
      <c r="BR680" s="40">
        <v>4.87378669360191E-2</v>
      </c>
      <c r="BS680" s="40">
        <v>0.21551285662468</v>
      </c>
      <c r="BT680" s="40">
        <v>0.25235922647635101</v>
      </c>
      <c r="BU680" s="40">
        <v>0.280256429023995</v>
      </c>
      <c r="BV680" s="40">
        <v>0.28138368545286302</v>
      </c>
      <c r="BW680" s="40">
        <v>0.200520053962914</v>
      </c>
      <c r="BX680" s="40">
        <v>-3.1810798150478999E-2</v>
      </c>
      <c r="BY680" s="40">
        <v>-3.4485237887012597E-2</v>
      </c>
      <c r="BZ680" s="40">
        <v>-7.3976777313040004E-2</v>
      </c>
      <c r="CA680" s="40">
        <v>-3.3172996231477403E-2</v>
      </c>
      <c r="CB680" s="40">
        <v>-1.7905517651473399E-2</v>
      </c>
      <c r="CC680" s="40">
        <v>2.0737380153861298E-2</v>
      </c>
      <c r="CD680" s="40">
        <v>-1.33866718528401E-2</v>
      </c>
      <c r="CE680" s="40">
        <v>-1.4933422178335201E-2</v>
      </c>
      <c r="CF680" s="40">
        <v>-9.8823891764123692E-3</v>
      </c>
      <c r="CG680" s="40">
        <v>-2.20677935303069E-3</v>
      </c>
      <c r="CH680" s="40">
        <v>-1.0091795949793E-2</v>
      </c>
      <c r="CI680" s="40">
        <v>-1.2395969343422201E-3</v>
      </c>
      <c r="CJ680" s="40">
        <v>-2.1928435021251701E-2</v>
      </c>
      <c r="CK680" s="40">
        <v>-2.1399315455822399E-2</v>
      </c>
      <c r="CL680" s="40">
        <v>-3.2318162247627298E-2</v>
      </c>
      <c r="CM680" s="40">
        <v>-4.3650640633214603E-2</v>
      </c>
      <c r="CN680" s="40">
        <v>-3.4313121250290901E-2</v>
      </c>
      <c r="CO680" s="40">
        <v>3.3817298747300502E-2</v>
      </c>
      <c r="CP680" s="40">
        <v>5.8900604947564099E-2</v>
      </c>
      <c r="CQ680" s="40">
        <v>0.22950494587732001</v>
      </c>
      <c r="CR680" s="40">
        <v>0.26636197991390098</v>
      </c>
      <c r="CS680" s="40">
        <v>0.293189675231393</v>
      </c>
      <c r="CT680" s="40">
        <v>0.29752033796475302</v>
      </c>
      <c r="CU680" s="40">
        <v>0.21544431946621301</v>
      </c>
      <c r="CV680" s="40">
        <v>-1.4739287755748299E-2</v>
      </c>
      <c r="CW680" s="40">
        <v>-2.1437108089866E-2</v>
      </c>
      <c r="CX680" s="40">
        <v>-6.0341225541011297E-2</v>
      </c>
      <c r="CY680" s="40">
        <v>-2.2327306150143899E-2</v>
      </c>
      <c r="CZ680" s="40">
        <v>-9.2184534087506095E-3</v>
      </c>
      <c r="DA680" s="40">
        <v>2.90432174034168E-2</v>
      </c>
      <c r="DB680" s="40">
        <v>-8.0957265438977299E-3</v>
      </c>
      <c r="DC680" s="40">
        <v>-8.9927956668941801E-3</v>
      </c>
      <c r="DD680" s="40">
        <v>-6.0005039351775603E-3</v>
      </c>
      <c r="DE680" s="40">
        <v>2.6537154495629399E-3</v>
      </c>
      <c r="DF680" s="40">
        <v>-4.0958592985566996E-3</v>
      </c>
      <c r="DG680" s="40">
        <v>6.6890324024580202E-3</v>
      </c>
      <c r="DH680" s="40">
        <v>-1.3136950875146601E-2</v>
      </c>
      <c r="DI680" s="40">
        <v>-1.2386649986517E-2</v>
      </c>
      <c r="DJ680" s="40">
        <v>-2.47831048894896E-2</v>
      </c>
      <c r="DK680" s="40">
        <v>-3.6988521930462703E-2</v>
      </c>
      <c r="DL680" s="40">
        <v>-3.0685262174985801E-2</v>
      </c>
      <c r="DM680" s="40">
        <v>3.7374062477948701E-2</v>
      </c>
      <c r="DN680" s="40">
        <v>6.9063342959109195E-2</v>
      </c>
      <c r="DO680" s="40">
        <v>0.24349703512996099</v>
      </c>
      <c r="DP680" s="40">
        <v>0.28036473335145201</v>
      </c>
      <c r="DQ680" s="40">
        <v>0.306122921438792</v>
      </c>
      <c r="DR680" s="40">
        <v>0.31365699047664403</v>
      </c>
      <c r="DS680" s="40">
        <v>0.23036858496951301</v>
      </c>
      <c r="DT680" s="40">
        <v>2.3322226389823398E-3</v>
      </c>
      <c r="DU680" s="40">
        <v>-8.3889782927194997E-3</v>
      </c>
      <c r="DV680" s="40">
        <v>-4.6705673768982499E-2</v>
      </c>
      <c r="DW680" s="40">
        <v>-1.14816160688104E-2</v>
      </c>
      <c r="DX680" s="40">
        <v>-5.3138916602785699E-4</v>
      </c>
      <c r="DY680" s="40">
        <v>4.1035527223471001E-2</v>
      </c>
      <c r="DZ680" s="40">
        <v>-4.5644184816217599E-4</v>
      </c>
      <c r="EA680" s="40">
        <v>-4.1547449987508299E-4</v>
      </c>
      <c r="EB680" s="40">
        <v>-3.9567818431483401E-4</v>
      </c>
      <c r="EC680" s="40">
        <v>9.6714979801061501E-3</v>
      </c>
      <c r="ED680" s="40">
        <v>4.5613209257358497E-3</v>
      </c>
      <c r="EE680" s="40">
        <v>1.81367139062543E-2</v>
      </c>
      <c r="EF680" s="40">
        <v>-4.4344406897508701E-4</v>
      </c>
      <c r="EG680" s="40">
        <v>6.2620752139996795E-4</v>
      </c>
      <c r="EH680" s="40">
        <v>-1.3903678814110899E-2</v>
      </c>
      <c r="EI680" s="40">
        <v>-2.7369480629640799E-2</v>
      </c>
      <c r="EJ680" s="40">
        <v>-2.54472098622123E-2</v>
      </c>
      <c r="EK680" s="40">
        <v>4.25094644047017E-2</v>
      </c>
      <c r="EL680" s="40">
        <v>8.3736722558620497E-2</v>
      </c>
      <c r="EM680" s="40">
        <v>0.26369938972780599</v>
      </c>
      <c r="EN680" s="40">
        <v>0.30058248533857701</v>
      </c>
      <c r="EO680" s="40">
        <v>0.324796474849251</v>
      </c>
      <c r="EP680" s="40">
        <v>0.33695575381221299</v>
      </c>
      <c r="EQ680" s="40">
        <v>0.25191685402112401</v>
      </c>
      <c r="ER680" s="40">
        <v>2.6980772279278E-2</v>
      </c>
      <c r="ES680" s="40">
        <v>1.04504487750377E-2</v>
      </c>
      <c r="ET680" s="40">
        <v>-2.70181026663452E-2</v>
      </c>
      <c r="EU680" s="40">
        <v>4.1778378501307004E-3</v>
      </c>
      <c r="EV680" s="40">
        <v>1.2011351884071601E-2</v>
      </c>
      <c r="EW680" s="40">
        <v>73.177065587734205</v>
      </c>
      <c r="EX680" s="40">
        <v>69.894005536626906</v>
      </c>
      <c r="EY680" s="40">
        <v>68.534603918228299</v>
      </c>
      <c r="EZ680" s="40">
        <v>67.151724872231696</v>
      </c>
      <c r="FA680" s="40">
        <v>64.415247018739393</v>
      </c>
      <c r="FB680" s="40">
        <v>63.156356473594499</v>
      </c>
      <c r="FC680" s="40">
        <v>62.681643952299801</v>
      </c>
      <c r="FD680" s="40">
        <v>66.178236797274295</v>
      </c>
      <c r="FE680" s="40">
        <v>72.043867120954005</v>
      </c>
      <c r="FF680" s="40">
        <v>78.332410562180598</v>
      </c>
      <c r="FG680" s="40">
        <v>84.094069420783597</v>
      </c>
      <c r="FH680" s="40">
        <v>90.204855195911406</v>
      </c>
      <c r="FI680" s="40">
        <v>94.286307495741099</v>
      </c>
      <c r="FJ680" s="40">
        <v>96.859987223168702</v>
      </c>
      <c r="FK680" s="40">
        <v>99.305313032368005</v>
      </c>
      <c r="FL680" s="40">
        <v>100.66668441226599</v>
      </c>
      <c r="FM680" s="40">
        <v>102.104716780239</v>
      </c>
      <c r="FN680" s="40">
        <v>101.14357964224899</v>
      </c>
      <c r="FO680" s="40">
        <v>99.557655451447999</v>
      </c>
      <c r="FP680" s="40">
        <v>96.603492333901201</v>
      </c>
      <c r="FQ680" s="40">
        <v>91.768047274276</v>
      </c>
      <c r="FR680" s="40">
        <v>83.717046422487201</v>
      </c>
      <c r="FS680" s="40">
        <v>79.946390545144794</v>
      </c>
      <c r="FT680" s="40">
        <v>76.424297274276</v>
      </c>
      <c r="FU680" s="40">
        <v>2.74557347554918E-2</v>
      </c>
      <c r="FV680" s="40">
        <v>0</v>
      </c>
      <c r="FW680" s="40">
        <v>0</v>
      </c>
      <c r="FX680" s="41">
        <v>1</v>
      </c>
      <c r="FY680" s="22"/>
    </row>
    <row r="681" spans="1:181" x14ac:dyDescent="0.2">
      <c r="A681" t="s">
        <v>42</v>
      </c>
      <c r="B681" t="s">
        <v>58</v>
      </c>
      <c r="C681" t="s">
        <v>55</v>
      </c>
      <c r="D681" t="s">
        <v>226</v>
      </c>
      <c r="E681" t="s">
        <v>77</v>
      </c>
      <c r="F681" t="s">
        <v>77</v>
      </c>
      <c r="G681" s="35">
        <v>43627</v>
      </c>
      <c r="H681" s="40">
        <v>1723</v>
      </c>
      <c r="I681" s="40">
        <v>0.93868364816755401</v>
      </c>
      <c r="J681" s="40">
        <v>0.79999755493956604</v>
      </c>
      <c r="K681" s="40">
        <v>0.72254997648352803</v>
      </c>
      <c r="L681" s="40">
        <v>0.68571928035307705</v>
      </c>
      <c r="M681" s="40">
        <v>0.68210253481573202</v>
      </c>
      <c r="N681" s="40">
        <v>0.72657036247545703</v>
      </c>
      <c r="O681" s="40">
        <v>0.80914733956269602</v>
      </c>
      <c r="P681" s="40">
        <v>0.852217931658665</v>
      </c>
      <c r="Q681" s="40">
        <v>0.884769446447916</v>
      </c>
      <c r="R681" s="40">
        <v>0.93421347978932301</v>
      </c>
      <c r="S681" s="40">
        <v>1.0196152579825599</v>
      </c>
      <c r="T681" s="40">
        <v>1.1479070812230101</v>
      </c>
      <c r="U681" s="40">
        <v>1.26903191364601</v>
      </c>
      <c r="V681" s="40">
        <v>1.36094788581738</v>
      </c>
      <c r="W681" s="40">
        <v>1.4587737473458</v>
      </c>
      <c r="X681" s="40">
        <v>1.5791273572078499</v>
      </c>
      <c r="Y681" s="40">
        <v>1.71941733534526</v>
      </c>
      <c r="Z681" s="40">
        <v>1.81319247825966</v>
      </c>
      <c r="AA681" s="40">
        <v>1.9189812506392701</v>
      </c>
      <c r="AB681" s="40">
        <v>1.9350833282622899</v>
      </c>
      <c r="AC681" s="40">
        <v>1.8315460219319</v>
      </c>
      <c r="AD681" s="40">
        <v>1.65948954290064</v>
      </c>
      <c r="AE681" s="40">
        <v>1.46287669534093</v>
      </c>
      <c r="AF681" s="40">
        <v>1.22530934373395</v>
      </c>
      <c r="AG681" s="40">
        <v>2.3656938267926499E-2</v>
      </c>
      <c r="AH681" s="40">
        <v>-1.0876147150094301E-2</v>
      </c>
      <c r="AI681" s="40">
        <v>-2.19924107152311E-2</v>
      </c>
      <c r="AJ681" s="40">
        <v>-1.2055108154707001E-2</v>
      </c>
      <c r="AK681" s="40">
        <v>-1.1595021797085299E-2</v>
      </c>
      <c r="AL681" s="40">
        <v>-2.33273189193893E-2</v>
      </c>
      <c r="AM681" s="40">
        <v>-2.46369720453193E-2</v>
      </c>
      <c r="AN681" s="40">
        <v>-4.1864800718167602E-2</v>
      </c>
      <c r="AO681" s="40">
        <v>-3.1201245420267601E-2</v>
      </c>
      <c r="AP681" s="40">
        <v>-5.0122837338275203E-2</v>
      </c>
      <c r="AQ681" s="40">
        <v>-7.8659352738452606E-2</v>
      </c>
      <c r="AR681" s="40">
        <v>-4.8837302012449298E-2</v>
      </c>
      <c r="AS681" s="40">
        <v>2.8352905960014399E-2</v>
      </c>
      <c r="AT681" s="40">
        <v>6.6464463388311204E-2</v>
      </c>
      <c r="AU681" s="40">
        <v>0.168563566037395</v>
      </c>
      <c r="AV681" s="40">
        <v>0.182941437852532</v>
      </c>
      <c r="AW681" s="40">
        <v>0.193397246347908</v>
      </c>
      <c r="AX681" s="40">
        <v>0.19264870486926</v>
      </c>
      <c r="AY681" s="40">
        <v>0.169102703024893</v>
      </c>
      <c r="AZ681" s="40">
        <v>3.2628327894968299E-2</v>
      </c>
      <c r="BA681" s="40">
        <v>2.09480048602067E-2</v>
      </c>
      <c r="BB681" s="40">
        <v>7.2403046035913695E-4</v>
      </c>
      <c r="BC681" s="40">
        <v>1.05744657210422E-2</v>
      </c>
      <c r="BD681" s="40">
        <v>-2.0816088163576902E-3</v>
      </c>
      <c r="BE681" s="40">
        <v>3.6929529006391397E-2</v>
      </c>
      <c r="BF681" s="40">
        <v>-2.6433036466899699E-3</v>
      </c>
      <c r="BG681" s="40">
        <v>-1.24846676198219E-2</v>
      </c>
      <c r="BH681" s="40">
        <v>-5.8707865804889601E-3</v>
      </c>
      <c r="BI681" s="40">
        <v>-3.8420125250234098E-3</v>
      </c>
      <c r="BJ681" s="40">
        <v>-1.43694877570677E-2</v>
      </c>
      <c r="BK681" s="40">
        <v>-1.22287000325258E-2</v>
      </c>
      <c r="BL681" s="40">
        <v>-2.76013487451474E-2</v>
      </c>
      <c r="BM681" s="40">
        <v>-1.7210464580108199E-2</v>
      </c>
      <c r="BN681" s="40">
        <v>-3.97044194647624E-2</v>
      </c>
      <c r="BO681" s="40">
        <v>-6.7912411339851403E-2</v>
      </c>
      <c r="BP681" s="40">
        <v>-4.2929122596857203E-2</v>
      </c>
      <c r="BQ681" s="40">
        <v>3.4256771965045001E-2</v>
      </c>
      <c r="BR681" s="40">
        <v>8.4338360099663806E-2</v>
      </c>
      <c r="BS681" s="40">
        <v>0.18706198208015901</v>
      </c>
      <c r="BT681" s="40">
        <v>0.199544721995948</v>
      </c>
      <c r="BU681" s="40">
        <v>0.21113150580945</v>
      </c>
      <c r="BV681" s="40">
        <v>0.212752154133104</v>
      </c>
      <c r="BW681" s="40">
        <v>0.190171199394748</v>
      </c>
      <c r="BX681" s="40">
        <v>5.5862218249892001E-2</v>
      </c>
      <c r="BY681" s="40">
        <v>3.9178716218706999E-2</v>
      </c>
      <c r="BZ681" s="40">
        <v>1.7133359702971401E-2</v>
      </c>
      <c r="CA681" s="40">
        <v>2.5671939042792399E-2</v>
      </c>
      <c r="CB681" s="40">
        <v>1.39470988468134E-2</v>
      </c>
      <c r="CC681" s="40">
        <v>4.6122084919956799E-2</v>
      </c>
      <c r="CD681" s="40">
        <v>3.0587386843034499E-3</v>
      </c>
      <c r="CE681" s="40">
        <v>-5.8996337150942898E-3</v>
      </c>
      <c r="CF681" s="40">
        <v>-1.58754429729901E-3</v>
      </c>
      <c r="CG681" s="40">
        <v>1.5276980790468601E-3</v>
      </c>
      <c r="CH681" s="40">
        <v>-8.1653211820163201E-3</v>
      </c>
      <c r="CI681" s="40">
        <v>-3.6347686354121301E-3</v>
      </c>
      <c r="CJ681" s="40">
        <v>-1.7722525358959799E-2</v>
      </c>
      <c r="CK681" s="40">
        <v>-7.5204923899102197E-3</v>
      </c>
      <c r="CL681" s="40">
        <v>-3.2488654982881497E-2</v>
      </c>
      <c r="CM681" s="40">
        <v>-6.0469112465265602E-2</v>
      </c>
      <c r="CN681" s="40">
        <v>-3.8837135531527997E-2</v>
      </c>
      <c r="CO681" s="40">
        <v>3.8345771575359101E-2</v>
      </c>
      <c r="CP681" s="40">
        <v>9.6717766513230802E-2</v>
      </c>
      <c r="CQ681" s="40">
        <v>0.19987392868020601</v>
      </c>
      <c r="CR681" s="40">
        <v>0.21104410601559101</v>
      </c>
      <c r="CS681" s="40">
        <v>0.22341419988917099</v>
      </c>
      <c r="CT681" s="40">
        <v>0.226675741852707</v>
      </c>
      <c r="CU681" s="40">
        <v>0.204763175800181</v>
      </c>
      <c r="CV681" s="40">
        <v>7.1953939933008304E-2</v>
      </c>
      <c r="CW681" s="40">
        <v>5.1805251369934698E-2</v>
      </c>
      <c r="CX681" s="40">
        <v>2.8498411149156799E-2</v>
      </c>
      <c r="CY681" s="40">
        <v>3.6128403074456E-2</v>
      </c>
      <c r="CZ681" s="40">
        <v>2.50485329465539E-2</v>
      </c>
      <c r="DA681" s="40">
        <v>5.5314640833522097E-2</v>
      </c>
      <c r="DB681" s="40">
        <v>8.7607810152968701E-3</v>
      </c>
      <c r="DC681" s="40">
        <v>6.8540018963328105E-4</v>
      </c>
      <c r="DD681" s="40">
        <v>2.69569798589093E-3</v>
      </c>
      <c r="DE681" s="40">
        <v>6.89740868311712E-3</v>
      </c>
      <c r="DF681" s="40">
        <v>-1.9611546069649801E-3</v>
      </c>
      <c r="DG681" s="40">
        <v>4.95916276170152E-3</v>
      </c>
      <c r="DH681" s="40">
        <v>-7.8437019727723104E-3</v>
      </c>
      <c r="DI681" s="40">
        <v>2.1694798002878002E-3</v>
      </c>
      <c r="DJ681" s="40">
        <v>-2.5272890501000601E-2</v>
      </c>
      <c r="DK681" s="40">
        <v>-5.3025813590679899E-2</v>
      </c>
      <c r="DL681" s="40">
        <v>-3.4745148466198798E-2</v>
      </c>
      <c r="DM681" s="40">
        <v>4.2434771185673299E-2</v>
      </c>
      <c r="DN681" s="40">
        <v>0.10909717292679801</v>
      </c>
      <c r="DO681" s="40">
        <v>0.21268587528025401</v>
      </c>
      <c r="DP681" s="40">
        <v>0.22254349003523399</v>
      </c>
      <c r="DQ681" s="40">
        <v>0.23569689396889201</v>
      </c>
      <c r="DR681" s="40">
        <v>0.24059932957231001</v>
      </c>
      <c r="DS681" s="40">
        <v>0.219355152205613</v>
      </c>
      <c r="DT681" s="40">
        <v>8.8045661616124496E-2</v>
      </c>
      <c r="DU681" s="40">
        <v>6.4431786521162396E-2</v>
      </c>
      <c r="DV681" s="40">
        <v>3.9863462595342201E-2</v>
      </c>
      <c r="DW681" s="40">
        <v>4.6584867106119698E-2</v>
      </c>
      <c r="DX681" s="40">
        <v>3.6149967046294397E-2</v>
      </c>
      <c r="DY681" s="40">
        <v>6.8587231571986998E-2</v>
      </c>
      <c r="DZ681" s="40">
        <v>1.6993624518701199E-2</v>
      </c>
      <c r="EA681" s="40">
        <v>1.01931432850425E-2</v>
      </c>
      <c r="EB681" s="40">
        <v>8.8800195601089794E-3</v>
      </c>
      <c r="EC681" s="40">
        <v>1.4650417955179001E-2</v>
      </c>
      <c r="ED681" s="40">
        <v>6.9966765553566403E-3</v>
      </c>
      <c r="EE681" s="40">
        <v>1.7367434774495101E-2</v>
      </c>
      <c r="EF681" s="40">
        <v>6.4197500002478999E-3</v>
      </c>
      <c r="EG681" s="40">
        <v>1.6160260640447201E-2</v>
      </c>
      <c r="EH681" s="40">
        <v>-1.48544726274878E-2</v>
      </c>
      <c r="EI681" s="40">
        <v>-4.2278872192078598E-2</v>
      </c>
      <c r="EJ681" s="40">
        <v>-2.88369690506067E-2</v>
      </c>
      <c r="EK681" s="40">
        <v>4.8338637190703901E-2</v>
      </c>
      <c r="EL681" s="40">
        <v>0.12697106963815</v>
      </c>
      <c r="EM681" s="40">
        <v>0.23118429132301699</v>
      </c>
      <c r="EN681" s="40">
        <v>0.23914677417864999</v>
      </c>
      <c r="EO681" s="40">
        <v>0.25343115343043399</v>
      </c>
      <c r="EP681" s="40">
        <v>0.260702778836153</v>
      </c>
      <c r="EQ681" s="40">
        <v>0.240423648575468</v>
      </c>
      <c r="ER681" s="40">
        <v>0.111279551971048</v>
      </c>
      <c r="ES681" s="40">
        <v>8.2662497879662802E-2</v>
      </c>
      <c r="ET681" s="40">
        <v>5.6272791837954403E-2</v>
      </c>
      <c r="EU681" s="40">
        <v>6.1682340427869901E-2</v>
      </c>
      <c r="EV681" s="40">
        <v>5.2178674709465502E-2</v>
      </c>
      <c r="EW681" s="40">
        <v>73.054175932789704</v>
      </c>
      <c r="EX681" s="40">
        <v>69.751606127995998</v>
      </c>
      <c r="EY681" s="40">
        <v>68.400481838398804</v>
      </c>
      <c r="EZ681" s="40">
        <v>67.022300469483596</v>
      </c>
      <c r="FA681" s="40">
        <v>64.270138374104306</v>
      </c>
      <c r="FB681" s="40">
        <v>63.0194588584136</v>
      </c>
      <c r="FC681" s="40">
        <v>62.562577217692102</v>
      </c>
      <c r="FD681" s="40">
        <v>66.076352853965901</v>
      </c>
      <c r="FE681" s="40">
        <v>71.954534222881193</v>
      </c>
      <c r="FF681" s="40">
        <v>78.267173214726995</v>
      </c>
      <c r="FG681" s="40">
        <v>84.036261428218396</v>
      </c>
      <c r="FH681" s="40">
        <v>90.164566345441102</v>
      </c>
      <c r="FI681" s="40">
        <v>94.248949839387194</v>
      </c>
      <c r="FJ681" s="40">
        <v>96.821781566592506</v>
      </c>
      <c r="FK681" s="40">
        <v>99.278539659006697</v>
      </c>
      <c r="FL681" s="40">
        <v>100.657585866074</v>
      </c>
      <c r="FM681" s="40">
        <v>102.088213491475</v>
      </c>
      <c r="FN681" s="40">
        <v>101.08327155918001</v>
      </c>
      <c r="FO681" s="40">
        <v>99.477637756362697</v>
      </c>
      <c r="FP681" s="40">
        <v>96.511057573511195</v>
      </c>
      <c r="FQ681" s="40">
        <v>91.629972819372398</v>
      </c>
      <c r="FR681" s="40">
        <v>83.527489498393905</v>
      </c>
      <c r="FS681" s="40">
        <v>79.772671114405696</v>
      </c>
      <c r="FT681" s="40">
        <v>76.268408697800794</v>
      </c>
      <c r="FU681" s="40">
        <v>2.4832008072691002E-2</v>
      </c>
      <c r="FV681" s="40">
        <v>0</v>
      </c>
      <c r="FW681" s="40">
        <v>0</v>
      </c>
      <c r="FX681" s="41">
        <v>1</v>
      </c>
      <c r="FY681" s="22"/>
    </row>
    <row r="682" spans="1:181" x14ac:dyDescent="0.2">
      <c r="A682" t="s">
        <v>42</v>
      </c>
      <c r="B682" t="s">
        <v>58</v>
      </c>
      <c r="C682" t="s">
        <v>55</v>
      </c>
      <c r="D682" t="s">
        <v>226</v>
      </c>
      <c r="E682" t="s">
        <v>77</v>
      </c>
      <c r="F682" t="s">
        <v>78</v>
      </c>
      <c r="G682" s="35">
        <v>43627</v>
      </c>
      <c r="H682" s="40">
        <v>299</v>
      </c>
      <c r="I682" s="40">
        <v>0.81121782325379799</v>
      </c>
      <c r="J682" s="40">
        <v>0.66475658628242995</v>
      </c>
      <c r="K682" s="40">
        <v>0.59094667133923995</v>
      </c>
      <c r="L682" s="40">
        <v>0.549534434674956</v>
      </c>
      <c r="M682" s="40">
        <v>0.52298959821762203</v>
      </c>
      <c r="N682" s="40">
        <v>0.56132579915632896</v>
      </c>
      <c r="O682" s="40">
        <v>0.62127355272475204</v>
      </c>
      <c r="P682" s="40">
        <v>0.72075176931058904</v>
      </c>
      <c r="Q682" s="40">
        <v>0.77899027940546195</v>
      </c>
      <c r="R682" s="40">
        <v>0.87572509959951295</v>
      </c>
      <c r="S682" s="40">
        <v>1.05958925479039</v>
      </c>
      <c r="T682" s="40">
        <v>1.2135909674640499</v>
      </c>
      <c r="U682" s="40">
        <v>1.40011191976201</v>
      </c>
      <c r="V682" s="40">
        <v>1.58790743954487</v>
      </c>
      <c r="W682" s="40">
        <v>1.82469127925401</v>
      </c>
      <c r="X682" s="40">
        <v>2.0501854179997601</v>
      </c>
      <c r="Y682" s="40">
        <v>2.2704573094099199</v>
      </c>
      <c r="Z682" s="40">
        <v>2.3356130905857801</v>
      </c>
      <c r="AA682" s="40">
        <v>2.3558265364785398</v>
      </c>
      <c r="AB682" s="40">
        <v>2.2796476535492798</v>
      </c>
      <c r="AC682" s="40">
        <v>2.0062929747415299</v>
      </c>
      <c r="AD682" s="40">
        <v>1.66043463450985</v>
      </c>
      <c r="AE682" s="40">
        <v>1.4091356148707599</v>
      </c>
      <c r="AF682" s="40">
        <v>1.13336969102687</v>
      </c>
      <c r="AG682" s="40">
        <v>-7.69801745690947E-2</v>
      </c>
      <c r="AH682" s="40">
        <v>-9.0328854244361406E-2</v>
      </c>
      <c r="AI682" s="40">
        <v>-6.5088897484866501E-2</v>
      </c>
      <c r="AJ682" s="40">
        <v>-5.2500225643674799E-2</v>
      </c>
      <c r="AK682" s="40">
        <v>-5.3783832332511501E-2</v>
      </c>
      <c r="AL682" s="40">
        <v>-6.5489889412443505E-2</v>
      </c>
      <c r="AM682" s="40">
        <v>-1.67322432407488E-2</v>
      </c>
      <c r="AN682" s="40">
        <v>-7.8459144894188093E-2</v>
      </c>
      <c r="AO682" s="40">
        <v>-9.3488261681226606E-2</v>
      </c>
      <c r="AP682" s="40">
        <v>-5.8643961620669399E-2</v>
      </c>
      <c r="AQ682" s="40">
        <v>6.6562579994947999E-3</v>
      </c>
      <c r="AR682" s="40">
        <v>-3.4901605198862901E-2</v>
      </c>
      <c r="AS682" s="40">
        <v>-1.0490321929914601E-2</v>
      </c>
      <c r="AT682" s="40">
        <v>-0.189916765064152</v>
      </c>
      <c r="AU682" s="40">
        <v>0.28569626404252702</v>
      </c>
      <c r="AV682" s="40">
        <v>0.45959831924643202</v>
      </c>
      <c r="AW682" s="40">
        <v>0.51127966637016797</v>
      </c>
      <c r="AX682" s="40">
        <v>0.49210259113205401</v>
      </c>
      <c r="AY682" s="40">
        <v>0.141965375289477</v>
      </c>
      <c r="AZ682" s="40">
        <v>-0.59978548443107604</v>
      </c>
      <c r="BA682" s="40">
        <v>-0.53654574377671904</v>
      </c>
      <c r="BB682" s="40">
        <v>-0.61697065349468105</v>
      </c>
      <c r="BC682" s="40">
        <v>-0.32285077481347502</v>
      </c>
      <c r="BD682" s="40">
        <v>-0.15445270608644601</v>
      </c>
      <c r="BE682" s="40">
        <v>-5.5376090316216098E-2</v>
      </c>
      <c r="BF682" s="40">
        <v>-6.8858555916575803E-2</v>
      </c>
      <c r="BG682" s="40">
        <v>-4.7285451957457598E-2</v>
      </c>
      <c r="BH682" s="40">
        <v>-4.0339694585026203E-2</v>
      </c>
      <c r="BI682" s="40">
        <v>-4.0387180377056402E-2</v>
      </c>
      <c r="BJ682" s="40">
        <v>-4.2605723210345801E-2</v>
      </c>
      <c r="BK682" s="40">
        <v>5.93190349578209E-4</v>
      </c>
      <c r="BL682" s="40">
        <v>-6.09445122230379E-2</v>
      </c>
      <c r="BM682" s="40">
        <v>-6.9350277260459101E-2</v>
      </c>
      <c r="BN682" s="40">
        <v>-3.3931751799847802E-2</v>
      </c>
      <c r="BO682" s="40">
        <v>2.9144295720578799E-2</v>
      </c>
      <c r="BP682" s="40">
        <v>-2.08141367999519E-2</v>
      </c>
      <c r="BQ682" s="40">
        <v>2.8977829524674901E-3</v>
      </c>
      <c r="BR682" s="40">
        <v>-0.15076778556193299</v>
      </c>
      <c r="BS682" s="40">
        <v>0.34490129331834102</v>
      </c>
      <c r="BT682" s="40">
        <v>0.51079002870375101</v>
      </c>
      <c r="BU682" s="40">
        <v>0.56440136669492902</v>
      </c>
      <c r="BV682" s="40">
        <v>0.55367735555790898</v>
      </c>
      <c r="BW682" s="40">
        <v>0.18627939600287399</v>
      </c>
      <c r="BX682" s="40">
        <v>-0.54213958199489098</v>
      </c>
      <c r="BY682" s="40">
        <v>-0.45748787572310501</v>
      </c>
      <c r="BZ682" s="40">
        <v>-0.542872136206905</v>
      </c>
      <c r="CA682" s="40">
        <v>-0.28437392490449498</v>
      </c>
      <c r="CB682" s="40">
        <v>-0.122822882666273</v>
      </c>
      <c r="CC682" s="40">
        <v>-4.0413167374546803E-2</v>
      </c>
      <c r="CD682" s="40">
        <v>-5.3988292699077803E-2</v>
      </c>
      <c r="CE682" s="40">
        <v>-3.4954839819276801E-2</v>
      </c>
      <c r="CF682" s="40">
        <v>-3.1917347818067598E-2</v>
      </c>
      <c r="CG682" s="40">
        <v>-3.1108700042527599E-2</v>
      </c>
      <c r="CH682" s="40">
        <v>-2.67562194101225E-2</v>
      </c>
      <c r="CI682" s="40">
        <v>1.25927328762896E-2</v>
      </c>
      <c r="CJ682" s="40">
        <v>-4.88139309892998E-2</v>
      </c>
      <c r="CK682" s="40">
        <v>-5.2632382781454101E-2</v>
      </c>
      <c r="CL682" s="40">
        <v>-1.6816150558010799E-2</v>
      </c>
      <c r="CM682" s="40">
        <v>4.4719442141566298E-2</v>
      </c>
      <c r="CN682" s="40">
        <v>-1.1057199101098999E-2</v>
      </c>
      <c r="CO682" s="40">
        <v>1.2170343610222701E-2</v>
      </c>
      <c r="CP682" s="40">
        <v>-0.123653321617059</v>
      </c>
      <c r="CQ682" s="40">
        <v>0.38590651624026401</v>
      </c>
      <c r="CR682" s="40">
        <v>0.54624525073011898</v>
      </c>
      <c r="CS682" s="40">
        <v>0.60119329451681502</v>
      </c>
      <c r="CT682" s="40">
        <v>0.59632384982589703</v>
      </c>
      <c r="CU682" s="40">
        <v>0.2169711517565</v>
      </c>
      <c r="CV682" s="40">
        <v>-0.50221420557257401</v>
      </c>
      <c r="CW682" s="40">
        <v>-0.402732637140785</v>
      </c>
      <c r="CX682" s="40">
        <v>-0.49155172885748399</v>
      </c>
      <c r="CY682" s="40">
        <v>-0.25772497586840998</v>
      </c>
      <c r="CZ682" s="40">
        <v>-0.100916163318445</v>
      </c>
      <c r="DA682" s="40">
        <v>-2.5450244432877502E-2</v>
      </c>
      <c r="DB682" s="40">
        <v>-3.9118029481579802E-2</v>
      </c>
      <c r="DC682" s="40">
        <v>-2.2624227681095999E-2</v>
      </c>
      <c r="DD682" s="40">
        <v>-2.34950010511089E-2</v>
      </c>
      <c r="DE682" s="40">
        <v>-2.1830219707998699E-2</v>
      </c>
      <c r="DF682" s="40">
        <v>-1.09067156098993E-2</v>
      </c>
      <c r="DG682" s="40">
        <v>2.4592275403001001E-2</v>
      </c>
      <c r="DH682" s="40">
        <v>-3.6683349755561798E-2</v>
      </c>
      <c r="DI682" s="40">
        <v>-3.5914488302448998E-2</v>
      </c>
      <c r="DJ682" s="40">
        <v>2.99450683826089E-4</v>
      </c>
      <c r="DK682" s="40">
        <v>6.0294588562553701E-2</v>
      </c>
      <c r="DL682" s="40">
        <v>-1.3002614022460601E-3</v>
      </c>
      <c r="DM682" s="40">
        <v>2.1442904267977899E-2</v>
      </c>
      <c r="DN682" s="40">
        <v>-9.6538857672185105E-2</v>
      </c>
      <c r="DO682" s="40">
        <v>0.426911739162186</v>
      </c>
      <c r="DP682" s="40">
        <v>0.58170047275648795</v>
      </c>
      <c r="DQ682" s="40">
        <v>0.63798522233870003</v>
      </c>
      <c r="DR682" s="40">
        <v>0.63897034409388498</v>
      </c>
      <c r="DS682" s="40">
        <v>0.24766290751012601</v>
      </c>
      <c r="DT682" s="40">
        <v>-0.46228882915025798</v>
      </c>
      <c r="DU682" s="40">
        <v>-0.34797739855846599</v>
      </c>
      <c r="DV682" s="40">
        <v>-0.44023132150806299</v>
      </c>
      <c r="DW682" s="40">
        <v>-0.231076026832325</v>
      </c>
      <c r="DX682" s="40">
        <v>-7.90094439706161E-2</v>
      </c>
      <c r="DY682" s="40">
        <v>-3.8461601799989502E-3</v>
      </c>
      <c r="DZ682" s="40">
        <v>-1.7647731153794199E-2</v>
      </c>
      <c r="EA682" s="40">
        <v>-4.8207821536870796E-3</v>
      </c>
      <c r="EB682" s="40">
        <v>-1.13344699924603E-2</v>
      </c>
      <c r="EC682" s="40">
        <v>-8.4335677525436206E-3</v>
      </c>
      <c r="ED682" s="40">
        <v>1.19774505921984E-2</v>
      </c>
      <c r="EE682" s="40">
        <v>4.1917708993328001E-2</v>
      </c>
      <c r="EF682" s="40">
        <v>-1.91687170844115E-2</v>
      </c>
      <c r="EG682" s="40">
        <v>-1.17765038816816E-2</v>
      </c>
      <c r="EH682" s="40">
        <v>2.5011660504647801E-2</v>
      </c>
      <c r="EI682" s="40">
        <v>8.2782626283637695E-2</v>
      </c>
      <c r="EJ682" s="40">
        <v>1.2787206996664901E-2</v>
      </c>
      <c r="EK682" s="40">
        <v>3.4831009150359998E-2</v>
      </c>
      <c r="EL682" s="40">
        <v>-5.7389878169965998E-2</v>
      </c>
      <c r="EM682" s="40">
        <v>0.486116768438</v>
      </c>
      <c r="EN682" s="40">
        <v>0.63289218221380705</v>
      </c>
      <c r="EO682" s="40">
        <v>0.69110692266346097</v>
      </c>
      <c r="EP682" s="40">
        <v>0.70054510851973995</v>
      </c>
      <c r="EQ682" s="40">
        <v>0.291976928223523</v>
      </c>
      <c r="ER682" s="40">
        <v>-0.40464292671407298</v>
      </c>
      <c r="ES682" s="40">
        <v>-0.26891953050485201</v>
      </c>
      <c r="ET682" s="40">
        <v>-0.36613280422028699</v>
      </c>
      <c r="EU682" s="40">
        <v>-0.192599176923344</v>
      </c>
      <c r="EV682" s="40">
        <v>-4.7379620550443202E-2</v>
      </c>
      <c r="EW682" s="40">
        <v>73.482608695652203</v>
      </c>
      <c r="EX682" s="40">
        <v>70.235326086956505</v>
      </c>
      <c r="EY682" s="40">
        <v>68.826086956521706</v>
      </c>
      <c r="EZ682" s="40">
        <v>67.430163043478302</v>
      </c>
      <c r="FA682" s="40">
        <v>64.698913043478299</v>
      </c>
      <c r="FB682" s="40">
        <v>63.466304347826103</v>
      </c>
      <c r="FC682" s="40">
        <v>62.961956521739097</v>
      </c>
      <c r="FD682" s="40">
        <v>66.440217391304301</v>
      </c>
      <c r="FE682" s="40">
        <v>72.255163043478305</v>
      </c>
      <c r="FF682" s="40">
        <v>78.479076086956496</v>
      </c>
      <c r="FG682" s="40">
        <v>84.243206521739097</v>
      </c>
      <c r="FH682" s="40">
        <v>90.335597826086996</v>
      </c>
      <c r="FI682" s="40">
        <v>94.422282608695696</v>
      </c>
      <c r="FJ682" s="40">
        <v>97.062228260869603</v>
      </c>
      <c r="FK682" s="40">
        <v>99.494565217391298</v>
      </c>
      <c r="FL682" s="40">
        <v>100.84728260869601</v>
      </c>
      <c r="FM682" s="40">
        <v>102.29402173913</v>
      </c>
      <c r="FN682" s="40">
        <v>101.429619565217</v>
      </c>
      <c r="FO682" s="40">
        <v>99.906521739130397</v>
      </c>
      <c r="FP682" s="40">
        <v>96.993478260869594</v>
      </c>
      <c r="FQ682" s="40">
        <v>92.267934782608705</v>
      </c>
      <c r="FR682" s="40">
        <v>84.240489130434796</v>
      </c>
      <c r="FS682" s="40">
        <v>80.395923913043504</v>
      </c>
      <c r="FT682" s="40">
        <v>76.858152173912998</v>
      </c>
      <c r="FU682" s="40">
        <v>7.1163402121109207E-2</v>
      </c>
      <c r="FV682" s="40">
        <v>0</v>
      </c>
      <c r="FW682" s="40">
        <v>0</v>
      </c>
      <c r="FX682" s="41">
        <v>1</v>
      </c>
      <c r="FY682" s="22"/>
    </row>
    <row r="683" spans="1:181" x14ac:dyDescent="0.2">
      <c r="A683" t="s">
        <v>42</v>
      </c>
      <c r="B683" t="s">
        <v>58</v>
      </c>
      <c r="C683" t="s">
        <v>55</v>
      </c>
      <c r="D683" t="s">
        <v>226</v>
      </c>
      <c r="E683" t="s">
        <v>78</v>
      </c>
      <c r="F683" t="s">
        <v>1</v>
      </c>
      <c r="G683" s="35">
        <v>43627</v>
      </c>
      <c r="H683" s="40">
        <v>790</v>
      </c>
      <c r="I683" s="40">
        <v>0.80746966843490797</v>
      </c>
      <c r="J683" s="40">
        <v>0.70053229452184895</v>
      </c>
      <c r="K683" s="40">
        <v>0.63043075750255795</v>
      </c>
      <c r="L683" s="40">
        <v>0.596009882682352</v>
      </c>
      <c r="M683" s="40">
        <v>0.58384480305613695</v>
      </c>
      <c r="N683" s="40">
        <v>0.601919501102121</v>
      </c>
      <c r="O683" s="40">
        <v>0.66869706139206597</v>
      </c>
      <c r="P683" s="40">
        <v>0.72701934066685003</v>
      </c>
      <c r="Q683" s="40">
        <v>0.72108789314715005</v>
      </c>
      <c r="R683" s="40">
        <v>0.80997404047746402</v>
      </c>
      <c r="S683" s="40">
        <v>0.91632698914538302</v>
      </c>
      <c r="T683" s="40">
        <v>1.0005440908137599</v>
      </c>
      <c r="U683" s="40">
        <v>1.15627604540202</v>
      </c>
      <c r="V683" s="40">
        <v>1.3427979485161701</v>
      </c>
      <c r="W683" s="40">
        <v>1.4388633893473199</v>
      </c>
      <c r="X683" s="40">
        <v>1.5448125195597999</v>
      </c>
      <c r="Y683" s="40">
        <v>1.6800484130370099</v>
      </c>
      <c r="Z683" s="40">
        <v>1.7197381159312799</v>
      </c>
      <c r="AA683" s="40">
        <v>1.7357839554357599</v>
      </c>
      <c r="AB683" s="40">
        <v>1.71220047801166</v>
      </c>
      <c r="AC683" s="40">
        <v>1.6510435904973899</v>
      </c>
      <c r="AD683" s="40">
        <v>1.46179110886049</v>
      </c>
      <c r="AE683" s="40">
        <v>1.2861474370933801</v>
      </c>
      <c r="AF683" s="40">
        <v>1.06782874067641</v>
      </c>
      <c r="AG683" s="40">
        <v>-2.47913046733211E-2</v>
      </c>
      <c r="AH683" s="40">
        <v>-1.8140169474396999E-2</v>
      </c>
      <c r="AI683" s="40">
        <v>-1.07065459175742E-2</v>
      </c>
      <c r="AJ683" s="40">
        <v>-1.7101914293300199E-2</v>
      </c>
      <c r="AK683" s="40">
        <v>-2.2060943563007099E-2</v>
      </c>
      <c r="AL683" s="40">
        <v>-2.0136383949812199E-3</v>
      </c>
      <c r="AM683" s="40">
        <v>-5.0506684297591297E-3</v>
      </c>
      <c r="AN683" s="40">
        <v>-1.53658936807523E-2</v>
      </c>
      <c r="AO683" s="40">
        <v>-6.4516488586923895E-2</v>
      </c>
      <c r="AP683" s="40">
        <v>-8.0210058455064598E-2</v>
      </c>
      <c r="AQ683" s="40">
        <v>-3.4424106828934202E-2</v>
      </c>
      <c r="AR683" s="40">
        <v>-3.3741081137062701E-2</v>
      </c>
      <c r="AS683" s="40">
        <v>-5.4727617283899096E-3</v>
      </c>
      <c r="AT683" s="40">
        <v>2.0840732829243099E-2</v>
      </c>
      <c r="AU683" s="40">
        <v>0.14895170759649201</v>
      </c>
      <c r="AV683" s="40">
        <v>0.172767408154233</v>
      </c>
      <c r="AW683" s="40">
        <v>0.21239105383461401</v>
      </c>
      <c r="AX683" s="40">
        <v>0.22348489142951</v>
      </c>
      <c r="AY683" s="40">
        <v>7.8063723091903903E-2</v>
      </c>
      <c r="AZ683" s="40">
        <v>-0.100864226119633</v>
      </c>
      <c r="BA683" s="40">
        <v>-3.7137946971828699E-2</v>
      </c>
      <c r="BB683" s="40">
        <v>-3.4648430936150602E-2</v>
      </c>
      <c r="BC683" s="40">
        <v>1.51812451604167E-2</v>
      </c>
      <c r="BD683" s="40">
        <v>-5.4309349764168598E-3</v>
      </c>
      <c r="BE683" s="40">
        <v>-1.14757570892637E-2</v>
      </c>
      <c r="BF683" s="40">
        <v>-5.3018497696599798E-3</v>
      </c>
      <c r="BG683" s="40">
        <v>3.2580422095013E-4</v>
      </c>
      <c r="BH683" s="40">
        <v>-6.7680999148198801E-3</v>
      </c>
      <c r="BI683" s="40">
        <v>-1.05805506043111E-2</v>
      </c>
      <c r="BJ683" s="40">
        <v>9.3915067554319193E-3</v>
      </c>
      <c r="BK683" s="40">
        <v>5.1329615277678703E-3</v>
      </c>
      <c r="BL683" s="40">
        <v>2.99430296785376E-4</v>
      </c>
      <c r="BM683" s="40">
        <v>-4.9575433043843299E-2</v>
      </c>
      <c r="BN683" s="40">
        <v>-6.2149652266802802E-2</v>
      </c>
      <c r="BO683" s="40">
        <v>-2.12848534748869E-2</v>
      </c>
      <c r="BP683" s="40">
        <v>-2.2250074021426602E-2</v>
      </c>
      <c r="BQ683" s="40">
        <v>5.9461518127947302E-3</v>
      </c>
      <c r="BR683" s="40">
        <v>4.20061655916254E-2</v>
      </c>
      <c r="BS683" s="40">
        <v>0.167706123334014</v>
      </c>
      <c r="BT683" s="40">
        <v>0.19190182086614199</v>
      </c>
      <c r="BU683" s="40">
        <v>0.23551302727857701</v>
      </c>
      <c r="BV683" s="40">
        <v>0.24914055027298901</v>
      </c>
      <c r="BW683" s="40">
        <v>0.111233637841732</v>
      </c>
      <c r="BX683" s="40">
        <v>-7.0966604536116307E-2</v>
      </c>
      <c r="BY683" s="40">
        <v>-1.2536479235146201E-2</v>
      </c>
      <c r="BZ683" s="40">
        <v>-9.2457233237257502E-3</v>
      </c>
      <c r="CA683" s="40">
        <v>3.3826554609054899E-2</v>
      </c>
      <c r="CB683" s="40">
        <v>1.0103400178238599E-2</v>
      </c>
      <c r="CC683" s="40">
        <v>-2.2534493952989999E-3</v>
      </c>
      <c r="CD683" s="40">
        <v>3.5899313488523101E-3</v>
      </c>
      <c r="CE683" s="40">
        <v>7.96677631937452E-3</v>
      </c>
      <c r="CF683" s="40">
        <v>3.8906844412655602E-4</v>
      </c>
      <c r="CG683" s="40">
        <v>-2.6292654134952198E-3</v>
      </c>
      <c r="CH683" s="40">
        <v>1.7290675543456199E-2</v>
      </c>
      <c r="CI683" s="40">
        <v>1.21861126142643E-2</v>
      </c>
      <c r="CJ683" s="40">
        <v>1.1149185962821001E-2</v>
      </c>
      <c r="CK683" s="40">
        <v>-3.9227303489195398E-2</v>
      </c>
      <c r="CL683" s="40">
        <v>-4.9641069957686697E-2</v>
      </c>
      <c r="CM683" s="40">
        <v>-1.21846466275875E-2</v>
      </c>
      <c r="CN683" s="40">
        <v>-1.4291437497847699E-2</v>
      </c>
      <c r="CO683" s="40">
        <v>1.38548565463251E-2</v>
      </c>
      <c r="CP683" s="40">
        <v>5.6665279847227801E-2</v>
      </c>
      <c r="CQ683" s="40">
        <v>0.18069537454280701</v>
      </c>
      <c r="CR683" s="40">
        <v>0.20515425682182301</v>
      </c>
      <c r="CS683" s="40">
        <v>0.251527235650091</v>
      </c>
      <c r="CT683" s="40">
        <v>0.26690958143391702</v>
      </c>
      <c r="CU683" s="40">
        <v>0.13420701975294599</v>
      </c>
      <c r="CV683" s="40">
        <v>-5.0259602903601298E-2</v>
      </c>
      <c r="CW683" s="40">
        <v>4.5024223765663196E-3</v>
      </c>
      <c r="CX683" s="40">
        <v>8.3481145851328001E-3</v>
      </c>
      <c r="CY683" s="40">
        <v>4.67402391345344E-2</v>
      </c>
      <c r="CZ683" s="40">
        <v>2.08624333845733E-2</v>
      </c>
      <c r="DA683" s="40">
        <v>6.9688582986656604E-3</v>
      </c>
      <c r="DB683" s="40">
        <v>1.2481712467364601E-2</v>
      </c>
      <c r="DC683" s="40">
        <v>1.5607748417798901E-2</v>
      </c>
      <c r="DD683" s="40">
        <v>7.5462368030729896E-3</v>
      </c>
      <c r="DE683" s="40">
        <v>5.3220197773206201E-3</v>
      </c>
      <c r="DF683" s="40">
        <v>2.5189844331480499E-2</v>
      </c>
      <c r="DG683" s="40">
        <v>1.92392637007608E-2</v>
      </c>
      <c r="DH683" s="40">
        <v>2.19989416288566E-2</v>
      </c>
      <c r="DI683" s="40">
        <v>-2.8879173934547499E-2</v>
      </c>
      <c r="DJ683" s="40">
        <v>-3.7132487648570703E-2</v>
      </c>
      <c r="DK683" s="40">
        <v>-3.08443978028801E-3</v>
      </c>
      <c r="DL683" s="40">
        <v>-6.3328009742686896E-3</v>
      </c>
      <c r="DM683" s="40">
        <v>2.1763561279855501E-2</v>
      </c>
      <c r="DN683" s="40">
        <v>7.1324394102830299E-2</v>
      </c>
      <c r="DO683" s="40">
        <v>0.1936846257516</v>
      </c>
      <c r="DP683" s="40">
        <v>0.21840669277750299</v>
      </c>
      <c r="DQ683" s="40">
        <v>0.26754144402160601</v>
      </c>
      <c r="DR683" s="40">
        <v>0.284678612594846</v>
      </c>
      <c r="DS683" s="40">
        <v>0.157180401664159</v>
      </c>
      <c r="DT683" s="40">
        <v>-2.95526012710863E-2</v>
      </c>
      <c r="DU683" s="40">
        <v>2.15413239882788E-2</v>
      </c>
      <c r="DV683" s="40">
        <v>2.59419524939913E-2</v>
      </c>
      <c r="DW683" s="40">
        <v>5.9653923660013798E-2</v>
      </c>
      <c r="DX683" s="40">
        <v>3.1621466590907997E-2</v>
      </c>
      <c r="DY683" s="40">
        <v>2.0284405882723101E-2</v>
      </c>
      <c r="DZ683" s="40">
        <v>2.53200321721016E-2</v>
      </c>
      <c r="EA683" s="40">
        <v>2.6640098556323301E-2</v>
      </c>
      <c r="EB683" s="40">
        <v>1.7880051181553301E-2</v>
      </c>
      <c r="EC683" s="40">
        <v>1.6802412736016601E-2</v>
      </c>
      <c r="ED683" s="40">
        <v>3.6594989481893603E-2</v>
      </c>
      <c r="EE683" s="40">
        <v>2.9422893658287801E-2</v>
      </c>
      <c r="EF683" s="40">
        <v>3.7664265606394298E-2</v>
      </c>
      <c r="EG683" s="40">
        <v>-1.39381183914669E-2</v>
      </c>
      <c r="EH683" s="40">
        <v>-1.90720814603089E-2</v>
      </c>
      <c r="EI683" s="40">
        <v>1.00548135737593E-2</v>
      </c>
      <c r="EJ683" s="40">
        <v>5.1582061413674102E-3</v>
      </c>
      <c r="EK683" s="40">
        <v>3.31824748210401E-2</v>
      </c>
      <c r="EL683" s="40">
        <v>9.2489826865212593E-2</v>
      </c>
      <c r="EM683" s="40">
        <v>0.21243904148912199</v>
      </c>
      <c r="EN683" s="40">
        <v>0.23754110548941201</v>
      </c>
      <c r="EO683" s="40">
        <v>0.29066341746556901</v>
      </c>
      <c r="EP683" s="40">
        <v>0.31033427143832398</v>
      </c>
      <c r="EQ683" s="40">
        <v>0.190350316413987</v>
      </c>
      <c r="ER683" s="40">
        <v>3.4502031243033998E-4</v>
      </c>
      <c r="ES683" s="40">
        <v>4.6142791724961399E-2</v>
      </c>
      <c r="ET683" s="40">
        <v>5.1344660106416203E-2</v>
      </c>
      <c r="EU683" s="40">
        <v>7.8299233108652E-2</v>
      </c>
      <c r="EV683" s="40">
        <v>4.71558017455634E-2</v>
      </c>
      <c r="EW683" s="40">
        <v>71.728499156829699</v>
      </c>
      <c r="EX683" s="40">
        <v>68.387015177065805</v>
      </c>
      <c r="EY683" s="40">
        <v>66.972536738135403</v>
      </c>
      <c r="EZ683" s="40">
        <v>65.653216092507805</v>
      </c>
      <c r="FA683" s="40">
        <v>62.670199951818802</v>
      </c>
      <c r="FB683" s="40">
        <v>61.809082148879803</v>
      </c>
      <c r="FC683" s="40">
        <v>61.566490002409097</v>
      </c>
      <c r="FD683" s="40">
        <v>65.315707058540099</v>
      </c>
      <c r="FE683" s="40">
        <v>71.104673572633104</v>
      </c>
      <c r="FF683" s="40">
        <v>77.474463984582002</v>
      </c>
      <c r="FG683" s="40">
        <v>83.388581064803702</v>
      </c>
      <c r="FH683" s="40">
        <v>89.688870151770701</v>
      </c>
      <c r="FI683" s="40">
        <v>93.859311009395299</v>
      </c>
      <c r="FJ683" s="40">
        <v>96.829438689472397</v>
      </c>
      <c r="FK683" s="40">
        <v>99.390146952541599</v>
      </c>
      <c r="FL683" s="40">
        <v>101.055890146953</v>
      </c>
      <c r="FM683" s="40">
        <v>102.235726331005</v>
      </c>
      <c r="FN683" s="40">
        <v>100.945916646591</v>
      </c>
      <c r="FO683" s="40">
        <v>99.299686822452401</v>
      </c>
      <c r="FP683" s="40">
        <v>96.311973018549807</v>
      </c>
      <c r="FQ683" s="40">
        <v>91.204890387858299</v>
      </c>
      <c r="FR683" s="40">
        <v>82.319200192724693</v>
      </c>
      <c r="FS683" s="40">
        <v>78.298000481811599</v>
      </c>
      <c r="FT683" s="40">
        <v>75.196940496265995</v>
      </c>
      <c r="FU683" s="40">
        <v>3.1654548993295499E-2</v>
      </c>
      <c r="FV683" s="40">
        <v>0</v>
      </c>
      <c r="FW683" s="40">
        <v>0</v>
      </c>
      <c r="FX683" s="41">
        <v>1</v>
      </c>
      <c r="FY683" s="22"/>
    </row>
    <row r="684" spans="1:181" x14ac:dyDescent="0.2">
      <c r="A684" t="s">
        <v>42</v>
      </c>
      <c r="B684" t="s">
        <v>58</v>
      </c>
      <c r="C684" t="s">
        <v>55</v>
      </c>
      <c r="D684" t="s">
        <v>226</v>
      </c>
      <c r="E684" t="s">
        <v>78</v>
      </c>
      <c r="F684" t="s">
        <v>77</v>
      </c>
      <c r="G684" s="35">
        <v>43627</v>
      </c>
      <c r="H684" s="40">
        <v>711</v>
      </c>
      <c r="I684" s="40">
        <v>0.790930690150909</v>
      </c>
      <c r="J684" s="40">
        <v>0.68940718809422097</v>
      </c>
      <c r="K684" s="40">
        <v>0.62162485510514898</v>
      </c>
      <c r="L684" s="40">
        <v>0.59418306190637404</v>
      </c>
      <c r="M684" s="40">
        <v>0.58901236927852196</v>
      </c>
      <c r="N684" s="40">
        <v>0.60608659224422601</v>
      </c>
      <c r="O684" s="40">
        <v>0.67345539418500899</v>
      </c>
      <c r="P684" s="40">
        <v>0.72081811525519401</v>
      </c>
      <c r="Q684" s="40">
        <v>0.72025048024738003</v>
      </c>
      <c r="R684" s="40">
        <v>0.80390939954789198</v>
      </c>
      <c r="S684" s="40">
        <v>0.89172218295971395</v>
      </c>
      <c r="T684" s="40">
        <v>0.95961543905719504</v>
      </c>
      <c r="U684" s="40">
        <v>1.10225141835531</v>
      </c>
      <c r="V684" s="40">
        <v>1.26471646732492</v>
      </c>
      <c r="W684" s="40">
        <v>1.3551516179726499</v>
      </c>
      <c r="X684" s="40">
        <v>1.4408104080463799</v>
      </c>
      <c r="Y684" s="40">
        <v>1.55768374428639</v>
      </c>
      <c r="Z684" s="40">
        <v>1.59100834407109</v>
      </c>
      <c r="AA684" s="40">
        <v>1.6267774688352501</v>
      </c>
      <c r="AB684" s="40">
        <v>1.6142367176752901</v>
      </c>
      <c r="AC684" s="40">
        <v>1.6023480823629199</v>
      </c>
      <c r="AD684" s="40">
        <v>1.43821515306088</v>
      </c>
      <c r="AE684" s="40">
        <v>1.2644680405565101</v>
      </c>
      <c r="AF684" s="40">
        <v>1.0383174430258</v>
      </c>
      <c r="AG684" s="40">
        <v>-3.7390037887241198E-2</v>
      </c>
      <c r="AH684" s="40">
        <v>-4.1748820578493301E-2</v>
      </c>
      <c r="AI684" s="40">
        <v>-2.44275566368253E-2</v>
      </c>
      <c r="AJ684" s="40">
        <v>-2.5948427202540199E-2</v>
      </c>
      <c r="AK684" s="40">
        <v>-2.9827274997463502E-2</v>
      </c>
      <c r="AL684" s="40">
        <v>-1.0757554438498899E-2</v>
      </c>
      <c r="AM684" s="40">
        <v>-9.00015586199681E-3</v>
      </c>
      <c r="AN684" s="40">
        <v>-2.3108820199013998E-2</v>
      </c>
      <c r="AO684" s="40">
        <v>-6.3415377665078904E-2</v>
      </c>
      <c r="AP684" s="40">
        <v>-6.11538132643367E-2</v>
      </c>
      <c r="AQ684" s="40">
        <v>-3.0532702049819602E-2</v>
      </c>
      <c r="AR684" s="40">
        <v>-3.1380484369147602E-2</v>
      </c>
      <c r="AS684" s="40">
        <v>-5.0533901699477603E-3</v>
      </c>
      <c r="AT684" s="40">
        <v>8.7837700780027499E-3</v>
      </c>
      <c r="AU684" s="40">
        <v>8.1616138702506294E-2</v>
      </c>
      <c r="AV684" s="40">
        <v>8.8914779299395105E-2</v>
      </c>
      <c r="AW684" s="40">
        <v>0.11773321154453199</v>
      </c>
      <c r="AX684" s="40">
        <v>0.12774190019276099</v>
      </c>
      <c r="AY684" s="40">
        <v>1.9111485731813899E-2</v>
      </c>
      <c r="AZ684" s="40">
        <v>-0.100206221163018</v>
      </c>
      <c r="BA684" s="40">
        <v>-2.0743332742096599E-2</v>
      </c>
      <c r="BB684" s="40">
        <v>-2.0426744162322399E-2</v>
      </c>
      <c r="BC684" s="40">
        <v>2.34429770953806E-2</v>
      </c>
      <c r="BD684" s="40">
        <v>-1.88810376208257E-2</v>
      </c>
      <c r="BE684" s="40">
        <v>-2.2885277205353799E-2</v>
      </c>
      <c r="BF684" s="40">
        <v>-2.6574516856619799E-2</v>
      </c>
      <c r="BG684" s="40">
        <v>-1.24432969317345E-2</v>
      </c>
      <c r="BH684" s="40">
        <v>-1.56159774307439E-2</v>
      </c>
      <c r="BI684" s="40">
        <v>-1.64136840407112E-2</v>
      </c>
      <c r="BJ684" s="40">
        <v>1.8338208637667401E-3</v>
      </c>
      <c r="BK684" s="40">
        <v>1.3205332158881E-3</v>
      </c>
      <c r="BL684" s="40">
        <v>-6.3354631065196702E-3</v>
      </c>
      <c r="BM684" s="40">
        <v>-4.7653591670180899E-2</v>
      </c>
      <c r="BN684" s="40">
        <v>-4.1572623521954101E-2</v>
      </c>
      <c r="BO684" s="40">
        <v>-1.53082892642574E-2</v>
      </c>
      <c r="BP684" s="40">
        <v>-2.02037067169685E-2</v>
      </c>
      <c r="BQ684" s="40">
        <v>6.1075868315199396E-3</v>
      </c>
      <c r="BR684" s="40">
        <v>3.1558817722512497E-2</v>
      </c>
      <c r="BS684" s="40">
        <v>0.10166793458697</v>
      </c>
      <c r="BT684" s="40">
        <v>0.105795182749443</v>
      </c>
      <c r="BU684" s="40">
        <v>0.137329268522034</v>
      </c>
      <c r="BV684" s="40">
        <v>0.15181987188880899</v>
      </c>
      <c r="BW684" s="40">
        <v>4.9288928105563803E-2</v>
      </c>
      <c r="BX684" s="40">
        <v>-7.3398435422765598E-2</v>
      </c>
      <c r="BY684" s="40">
        <v>1.32846815232356E-3</v>
      </c>
      <c r="BZ684" s="40">
        <v>5.7957267740566497E-3</v>
      </c>
      <c r="CA684" s="40">
        <v>4.3370302637916101E-2</v>
      </c>
      <c r="CB684" s="40">
        <v>-2.2047998729157101E-3</v>
      </c>
      <c r="CC684" s="40">
        <v>-1.28393241424963E-2</v>
      </c>
      <c r="CD684" s="40">
        <v>-1.6064840323876801E-2</v>
      </c>
      <c r="CE684" s="40">
        <v>-4.1430351672797601E-3</v>
      </c>
      <c r="CF684" s="40">
        <v>-8.4597541942298994E-3</v>
      </c>
      <c r="CG684" s="40">
        <v>-7.1234718054847502E-3</v>
      </c>
      <c r="CH684" s="40">
        <v>1.0554569041386699E-2</v>
      </c>
      <c r="CI684" s="40">
        <v>8.4686110316253508E-3</v>
      </c>
      <c r="CJ684" s="40">
        <v>5.2817129195668602E-3</v>
      </c>
      <c r="CK684" s="40">
        <v>-3.6737026704770803E-2</v>
      </c>
      <c r="CL684" s="40">
        <v>-2.80107511559715E-2</v>
      </c>
      <c r="CM684" s="40">
        <v>-4.7639073466493702E-3</v>
      </c>
      <c r="CN684" s="40">
        <v>-1.24627045625521E-2</v>
      </c>
      <c r="CO684" s="40">
        <v>1.3837645503386699E-2</v>
      </c>
      <c r="CP684" s="40">
        <v>4.7332746342154897E-2</v>
      </c>
      <c r="CQ684" s="40">
        <v>0.115555747333364</v>
      </c>
      <c r="CR684" s="40">
        <v>0.11748649875667901</v>
      </c>
      <c r="CS684" s="40">
        <v>0.15090143788977001</v>
      </c>
      <c r="CT684" s="40">
        <v>0.168496201737488</v>
      </c>
      <c r="CU684" s="40">
        <v>7.0189732764984594E-2</v>
      </c>
      <c r="CV684" s="40">
        <v>-5.4831444682821202E-2</v>
      </c>
      <c r="CW684" s="40">
        <v>1.6615330215133398E-2</v>
      </c>
      <c r="CX684" s="40">
        <v>2.3957330263865401E-2</v>
      </c>
      <c r="CY684" s="40">
        <v>5.71719076046616E-2</v>
      </c>
      <c r="CZ684" s="40">
        <v>9.3451115909634706E-3</v>
      </c>
      <c r="DA684" s="40">
        <v>-2.7933710796388799E-3</v>
      </c>
      <c r="DB684" s="40">
        <v>-5.5551637911338296E-3</v>
      </c>
      <c r="DC684" s="40">
        <v>4.15722659717497E-3</v>
      </c>
      <c r="DD684" s="40">
        <v>-1.3035309577159001E-3</v>
      </c>
      <c r="DE684" s="40">
        <v>2.1667404297417399E-3</v>
      </c>
      <c r="DF684" s="40">
        <v>1.9275317219006698E-2</v>
      </c>
      <c r="DG684" s="40">
        <v>1.56166888473626E-2</v>
      </c>
      <c r="DH684" s="40">
        <v>1.68988889456534E-2</v>
      </c>
      <c r="DI684" s="40">
        <v>-2.5820461739360701E-2</v>
      </c>
      <c r="DJ684" s="40">
        <v>-1.44488787899888E-2</v>
      </c>
      <c r="DK684" s="40">
        <v>5.7804745709586101E-3</v>
      </c>
      <c r="DL684" s="40">
        <v>-4.7217024081356402E-3</v>
      </c>
      <c r="DM684" s="40">
        <v>2.1567704175253499E-2</v>
      </c>
      <c r="DN684" s="40">
        <v>6.3106674961797393E-2</v>
      </c>
      <c r="DO684" s="40">
        <v>0.12944356007975799</v>
      </c>
      <c r="DP684" s="40">
        <v>0.12917781476391499</v>
      </c>
      <c r="DQ684" s="40">
        <v>0.16447360725750701</v>
      </c>
      <c r="DR684" s="40">
        <v>0.18517253158616701</v>
      </c>
      <c r="DS684" s="40">
        <v>9.1090537424405496E-2</v>
      </c>
      <c r="DT684" s="40">
        <v>-3.6264453942876702E-2</v>
      </c>
      <c r="DU684" s="40">
        <v>3.1902192277943199E-2</v>
      </c>
      <c r="DV684" s="40">
        <v>4.2118933753674197E-2</v>
      </c>
      <c r="DW684" s="40">
        <v>7.0973512571406994E-2</v>
      </c>
      <c r="DX684" s="40">
        <v>2.0895023054842601E-2</v>
      </c>
      <c r="DY684" s="40">
        <v>1.17113896022485E-2</v>
      </c>
      <c r="DZ684" s="40">
        <v>9.6191399307397306E-3</v>
      </c>
      <c r="EA684" s="40">
        <v>1.6141486302265799E-2</v>
      </c>
      <c r="EB684" s="40">
        <v>9.0289188140803504E-3</v>
      </c>
      <c r="EC684" s="40">
        <v>1.5580331386493999E-2</v>
      </c>
      <c r="ED684" s="40">
        <v>3.1866692521272402E-2</v>
      </c>
      <c r="EE684" s="40">
        <v>2.5937377925247501E-2</v>
      </c>
      <c r="EF684" s="40">
        <v>3.3672246038147703E-2</v>
      </c>
      <c r="EG684" s="40">
        <v>-1.0058675744462699E-2</v>
      </c>
      <c r="EH684" s="40">
        <v>5.1323109523937899E-3</v>
      </c>
      <c r="EI684" s="40">
        <v>2.1004887356520799E-2</v>
      </c>
      <c r="EJ684" s="40">
        <v>6.4550752440434298E-3</v>
      </c>
      <c r="EK684" s="40">
        <v>3.2728681176721203E-2</v>
      </c>
      <c r="EL684" s="40">
        <v>8.5881722606307095E-2</v>
      </c>
      <c r="EM684" s="40">
        <v>0.14949535596422101</v>
      </c>
      <c r="EN684" s="40">
        <v>0.146058218213962</v>
      </c>
      <c r="EO684" s="40">
        <v>0.18406966423500901</v>
      </c>
      <c r="EP684" s="40">
        <v>0.20925050328221501</v>
      </c>
      <c r="EQ684" s="40">
        <v>0.121267979798155</v>
      </c>
      <c r="ER684" s="40">
        <v>-9.4566682026243493E-3</v>
      </c>
      <c r="ES684" s="40">
        <v>5.3973993172363399E-2</v>
      </c>
      <c r="ET684" s="40">
        <v>6.8341404690053301E-2</v>
      </c>
      <c r="EU684" s="40">
        <v>9.0900838113942506E-2</v>
      </c>
      <c r="EV684" s="40">
        <v>3.7571260802752603E-2</v>
      </c>
      <c r="EW684" s="40">
        <v>71.631387842926301</v>
      </c>
      <c r="EX684" s="40">
        <v>68.288864981172694</v>
      </c>
      <c r="EY684" s="40">
        <v>66.872108660570206</v>
      </c>
      <c r="EZ684" s="40">
        <v>65.558095750403396</v>
      </c>
      <c r="FA684" s="40">
        <v>62.562399139322203</v>
      </c>
      <c r="FB684" s="40">
        <v>61.725658956428198</v>
      </c>
      <c r="FC684" s="40">
        <v>61.4975793437332</v>
      </c>
      <c r="FD684" s="40">
        <v>65.260892953200596</v>
      </c>
      <c r="FE684" s="40">
        <v>71.044647660032297</v>
      </c>
      <c r="FF684" s="40">
        <v>77.418370091447002</v>
      </c>
      <c r="FG684" s="40">
        <v>83.338084991931098</v>
      </c>
      <c r="FH684" s="40">
        <v>89.646584185045697</v>
      </c>
      <c r="FI684" s="40">
        <v>93.821678321678306</v>
      </c>
      <c r="FJ684" s="40">
        <v>96.811861215707395</v>
      </c>
      <c r="FK684" s="40">
        <v>99.379774072081801</v>
      </c>
      <c r="FL684" s="40">
        <v>101.06320602474401</v>
      </c>
      <c r="FM684" s="40">
        <v>102.225255513717</v>
      </c>
      <c r="FN684" s="40">
        <v>100.913932221625</v>
      </c>
      <c r="FO684" s="40">
        <v>99.262775685852603</v>
      </c>
      <c r="FP684" s="40">
        <v>96.273803119956995</v>
      </c>
      <c r="FQ684" s="40">
        <v>91.1496772458311</v>
      </c>
      <c r="FR684" s="40">
        <v>82.219876277568602</v>
      </c>
      <c r="FS684" s="40">
        <v>78.187600860677804</v>
      </c>
      <c r="FT684" s="40">
        <v>75.113232920925199</v>
      </c>
      <c r="FU684" s="40">
        <v>2.9263294283690101E-2</v>
      </c>
      <c r="FV684" s="40">
        <v>0</v>
      </c>
      <c r="FW684" s="40">
        <v>0</v>
      </c>
      <c r="FX684" s="41">
        <v>1</v>
      </c>
      <c r="FY684" s="22"/>
    </row>
    <row r="685" spans="1:181" x14ac:dyDescent="0.2">
      <c r="A685" t="s">
        <v>42</v>
      </c>
      <c r="B685" t="s">
        <v>58</v>
      </c>
      <c r="C685" t="s">
        <v>55</v>
      </c>
      <c r="D685" t="s">
        <v>79</v>
      </c>
      <c r="E685" t="s">
        <v>1</v>
      </c>
      <c r="F685" t="s">
        <v>1</v>
      </c>
      <c r="G685" s="35">
        <v>43627</v>
      </c>
      <c r="H685" s="40">
        <v>18401</v>
      </c>
      <c r="I685" s="40">
        <v>1.00462412755539</v>
      </c>
      <c r="J685" s="40">
        <v>0.87183144555430103</v>
      </c>
      <c r="K685" s="40">
        <v>0.78535750692696704</v>
      </c>
      <c r="L685" s="40">
        <v>0.73448004494998997</v>
      </c>
      <c r="M685" s="40">
        <v>0.71355152840858904</v>
      </c>
      <c r="N685" s="40">
        <v>0.73055685699875195</v>
      </c>
      <c r="O685" s="40">
        <v>0.78276531294431695</v>
      </c>
      <c r="P685" s="40">
        <v>0.82624444419560605</v>
      </c>
      <c r="Q685" s="40">
        <v>0.89802368198081595</v>
      </c>
      <c r="R685" s="40">
        <v>0.98245651743866902</v>
      </c>
      <c r="S685" s="40">
        <v>1.09513207795805</v>
      </c>
      <c r="T685" s="40">
        <v>1.2565822608636501</v>
      </c>
      <c r="U685" s="40">
        <v>1.44644063510566</v>
      </c>
      <c r="V685" s="40">
        <v>1.64261257393048</v>
      </c>
      <c r="W685" s="40">
        <v>1.81703653902752</v>
      </c>
      <c r="X685" s="40">
        <v>2.0446555240956399</v>
      </c>
      <c r="Y685" s="40">
        <v>2.2489138469332</v>
      </c>
      <c r="Z685" s="40">
        <v>2.37792820761736</v>
      </c>
      <c r="AA685" s="40">
        <v>2.37459730694099</v>
      </c>
      <c r="AB685" s="40">
        <v>2.22779432645277</v>
      </c>
      <c r="AC685" s="40">
        <v>2.0648020300690799</v>
      </c>
      <c r="AD685" s="40">
        <v>1.8558213686523699</v>
      </c>
      <c r="AE685" s="40">
        <v>1.5672150079118199</v>
      </c>
      <c r="AF685" s="40">
        <v>1.2968638440882201</v>
      </c>
      <c r="AG685" s="40">
        <v>-7.62182023058962E-3</v>
      </c>
      <c r="AH685" s="40">
        <v>-5.1873987273476302E-3</v>
      </c>
      <c r="AI685" s="40">
        <v>-8.1006019709794694E-3</v>
      </c>
      <c r="AJ685" s="40">
        <v>-1.91514664523557E-3</v>
      </c>
      <c r="AK685" s="40">
        <v>-5.2466519579214797E-3</v>
      </c>
      <c r="AL685" s="40">
        <v>-4.7150073643762499E-3</v>
      </c>
      <c r="AM685" s="40">
        <v>-1.03475219366318E-2</v>
      </c>
      <c r="AN685" s="40">
        <v>-1.31075603615767E-2</v>
      </c>
      <c r="AO685" s="40">
        <v>-1.00973408545427E-2</v>
      </c>
      <c r="AP685" s="40">
        <v>-1.26779179668828E-2</v>
      </c>
      <c r="AQ685" s="40">
        <v>-6.14595289803132E-3</v>
      </c>
      <c r="AR685" s="40">
        <v>-1.0838008355573E-2</v>
      </c>
      <c r="AS685" s="40">
        <v>3.3955973971543998E-3</v>
      </c>
      <c r="AT685" s="40">
        <v>2.11859242066369E-2</v>
      </c>
      <c r="AU685" s="40">
        <v>0.20324790732016301</v>
      </c>
      <c r="AV685" s="40">
        <v>0.26078037079181399</v>
      </c>
      <c r="AW685" s="40">
        <v>0.28215559411362801</v>
      </c>
      <c r="AX685" s="40">
        <v>0.27883244633872301</v>
      </c>
      <c r="AY685" s="40">
        <v>0.21284632595095701</v>
      </c>
      <c r="AZ685" s="40">
        <v>-1.31560421242776E-2</v>
      </c>
      <c r="BA685" s="40">
        <v>-6.1540146743601302E-2</v>
      </c>
      <c r="BB685" s="40">
        <v>-8.0089045822843499E-2</v>
      </c>
      <c r="BC685" s="40">
        <v>-6.6624697594385204E-2</v>
      </c>
      <c r="BD685" s="40">
        <v>-3.8957406691076502E-2</v>
      </c>
      <c r="BE685" s="40">
        <v>-2.7177229190566399E-3</v>
      </c>
      <c r="BF685" s="40">
        <v>2.0588496325309701E-4</v>
      </c>
      <c r="BG685" s="40">
        <v>-2.98262188731932E-3</v>
      </c>
      <c r="BH685" s="40">
        <v>3.7673560039337599E-3</v>
      </c>
      <c r="BI685" s="40">
        <v>1.8038612204644E-4</v>
      </c>
      <c r="BJ685" s="40">
        <v>-2.4831637353092499E-4</v>
      </c>
      <c r="BK685" s="40">
        <v>-4.83178072786175E-3</v>
      </c>
      <c r="BL685" s="40">
        <v>-7.7123591616216304E-3</v>
      </c>
      <c r="BM685" s="40">
        <v>-6.1167039220117901E-3</v>
      </c>
      <c r="BN685" s="40">
        <v>-9.0000762421236207E-3</v>
      </c>
      <c r="BO685" s="40">
        <v>-3.7891454210264301E-3</v>
      </c>
      <c r="BP685" s="40">
        <v>-8.6278162091343105E-3</v>
      </c>
      <c r="BQ685" s="40">
        <v>5.5380142783538503E-3</v>
      </c>
      <c r="BR685" s="40">
        <v>2.80047435094616E-2</v>
      </c>
      <c r="BS685" s="40">
        <v>0.21336091040063601</v>
      </c>
      <c r="BT685" s="40">
        <v>0.272114051303188</v>
      </c>
      <c r="BU685" s="40">
        <v>0.29486410089872001</v>
      </c>
      <c r="BV685" s="40">
        <v>0.29269572942071997</v>
      </c>
      <c r="BW685" s="40">
        <v>0.227196894651463</v>
      </c>
      <c r="BX685" s="40">
        <v>-4.8221237149466203E-3</v>
      </c>
      <c r="BY685" s="40">
        <v>-5.2779264423501601E-2</v>
      </c>
      <c r="BZ685" s="40">
        <v>-6.97763763056551E-2</v>
      </c>
      <c r="CA685" s="40">
        <v>-5.6477616854579998E-2</v>
      </c>
      <c r="CB685" s="40">
        <v>-3.1324773755246699E-2</v>
      </c>
      <c r="CC685" s="40">
        <v>6.7883993970643201E-4</v>
      </c>
      <c r="CD685" s="40">
        <v>3.9412568179646897E-3</v>
      </c>
      <c r="CE685" s="40">
        <v>5.6207552787436302E-4</v>
      </c>
      <c r="CF685" s="40">
        <v>7.70304002831092E-3</v>
      </c>
      <c r="CG685" s="40">
        <v>3.9391361640087599E-3</v>
      </c>
      <c r="CH685" s="40">
        <v>2.84530019998164E-3</v>
      </c>
      <c r="CI685" s="40">
        <v>-1.01159516910478E-3</v>
      </c>
      <c r="CJ685" s="40">
        <v>-3.97565924577246E-3</v>
      </c>
      <c r="CK685" s="40">
        <v>-3.3597269086358401E-3</v>
      </c>
      <c r="CL685" s="40">
        <v>-6.4528142672544003E-3</v>
      </c>
      <c r="CM685" s="40">
        <v>-2.1568277419248302E-3</v>
      </c>
      <c r="CN685" s="40">
        <v>-7.0970438613530001E-3</v>
      </c>
      <c r="CO685" s="40">
        <v>7.0218456838922602E-3</v>
      </c>
      <c r="CP685" s="40">
        <v>3.2727436986633197E-2</v>
      </c>
      <c r="CQ685" s="40">
        <v>0.22036514552723399</v>
      </c>
      <c r="CR685" s="40">
        <v>0.27996372389991397</v>
      </c>
      <c r="CS685" s="40">
        <v>0.30366597398452999</v>
      </c>
      <c r="CT685" s="40">
        <v>0.30229739705200698</v>
      </c>
      <c r="CU685" s="40">
        <v>0.23713605481772701</v>
      </c>
      <c r="CV685" s="40">
        <v>9.4992278799013003E-4</v>
      </c>
      <c r="CW685" s="40">
        <v>-4.6711504016613697E-2</v>
      </c>
      <c r="CX685" s="40">
        <v>-6.2633852813226407E-2</v>
      </c>
      <c r="CY685" s="40">
        <v>-4.9449779644938803E-2</v>
      </c>
      <c r="CZ685" s="40">
        <v>-2.6038435434952E-2</v>
      </c>
      <c r="DA685" s="40">
        <v>4.0754027984695098E-3</v>
      </c>
      <c r="DB685" s="40">
        <v>7.6766286726762797E-3</v>
      </c>
      <c r="DC685" s="40">
        <v>4.1067729430680402E-3</v>
      </c>
      <c r="DD685" s="40">
        <v>1.16387240526881E-2</v>
      </c>
      <c r="DE685" s="40">
        <v>7.6978862059710901E-3</v>
      </c>
      <c r="DF685" s="40">
        <v>5.9389167734942103E-3</v>
      </c>
      <c r="DG685" s="40">
        <v>2.8085903896522E-3</v>
      </c>
      <c r="DH685" s="40">
        <v>-2.3895932992329001E-4</v>
      </c>
      <c r="DI685" s="40">
        <v>-6.0274989525988996E-4</v>
      </c>
      <c r="DJ685" s="40">
        <v>-3.9055522923851799E-3</v>
      </c>
      <c r="DK685" s="40">
        <v>-5.2451006282322596E-4</v>
      </c>
      <c r="DL685" s="40">
        <v>-5.5662715135716898E-3</v>
      </c>
      <c r="DM685" s="40">
        <v>8.5056770894306605E-3</v>
      </c>
      <c r="DN685" s="40">
        <v>3.7450130463804701E-2</v>
      </c>
      <c r="DO685" s="40">
        <v>0.227369380653831</v>
      </c>
      <c r="DP685" s="40">
        <v>0.28781339649664101</v>
      </c>
      <c r="DQ685" s="40">
        <v>0.31246784707034098</v>
      </c>
      <c r="DR685" s="40">
        <v>0.31189906468329398</v>
      </c>
      <c r="DS685" s="40">
        <v>0.24707521498398999</v>
      </c>
      <c r="DT685" s="40">
        <v>6.7219692909268802E-3</v>
      </c>
      <c r="DU685" s="40">
        <v>-4.0643743609725898E-2</v>
      </c>
      <c r="DV685" s="40">
        <v>-5.5491329320797797E-2</v>
      </c>
      <c r="DW685" s="40">
        <v>-4.2421942435297698E-2</v>
      </c>
      <c r="DX685" s="40">
        <v>-2.0752097114657302E-2</v>
      </c>
      <c r="DY685" s="40">
        <v>8.9795001100024807E-3</v>
      </c>
      <c r="DZ685" s="40">
        <v>1.3069912363277E-2</v>
      </c>
      <c r="EA685" s="40">
        <v>9.2247530267282E-3</v>
      </c>
      <c r="EB685" s="40">
        <v>1.7321226701857401E-2</v>
      </c>
      <c r="EC685" s="40">
        <v>1.3124924285939E-2</v>
      </c>
      <c r="ED685" s="40">
        <v>1.04056077643395E-2</v>
      </c>
      <c r="EE685" s="40">
        <v>8.3243315984222101E-3</v>
      </c>
      <c r="EF685" s="40">
        <v>5.1562418700317999E-3</v>
      </c>
      <c r="EG685" s="40">
        <v>3.3778870372710699E-3</v>
      </c>
      <c r="EH685" s="40">
        <v>-2.2771056762595701E-4</v>
      </c>
      <c r="EI685" s="40">
        <v>1.83229741418166E-3</v>
      </c>
      <c r="EJ685" s="40">
        <v>-3.3560793671330502E-3</v>
      </c>
      <c r="EK685" s="40">
        <v>1.06480939706301E-2</v>
      </c>
      <c r="EL685" s="40">
        <v>4.4268949766629401E-2</v>
      </c>
      <c r="EM685" s="40">
        <v>0.237482383734304</v>
      </c>
      <c r="EN685" s="40">
        <v>0.29914707700801402</v>
      </c>
      <c r="EO685" s="40">
        <v>0.32517635385543198</v>
      </c>
      <c r="EP685" s="40">
        <v>0.325762347765291</v>
      </c>
      <c r="EQ685" s="40">
        <v>0.26142578368449598</v>
      </c>
      <c r="ER685" s="40">
        <v>1.5055887700257901E-2</v>
      </c>
      <c r="ES685" s="40">
        <v>-3.1882861289626099E-2</v>
      </c>
      <c r="ET685" s="40">
        <v>-4.51786598036093E-2</v>
      </c>
      <c r="EU685" s="40">
        <v>-3.2274861695492499E-2</v>
      </c>
      <c r="EV685" s="40">
        <v>-1.3119464178827501E-2</v>
      </c>
      <c r="EW685" s="40">
        <v>74.728204696214604</v>
      </c>
      <c r="EX685" s="40">
        <v>73.302555917512393</v>
      </c>
      <c r="EY685" s="40">
        <v>71.648531306066701</v>
      </c>
      <c r="EZ685" s="40">
        <v>71.089989335791898</v>
      </c>
      <c r="FA685" s="40">
        <v>69.632579595696498</v>
      </c>
      <c r="FB685" s="40">
        <v>69.255551878861198</v>
      </c>
      <c r="FC685" s="40">
        <v>68.836950610638596</v>
      </c>
      <c r="FD685" s="40">
        <v>71.857438031628703</v>
      </c>
      <c r="FE685" s="40">
        <v>76.397078946120004</v>
      </c>
      <c r="FF685" s="40">
        <v>81.099528107946</v>
      </c>
      <c r="FG685" s="40">
        <v>85.3016986501421</v>
      </c>
      <c r="FH685" s="40">
        <v>89.597563425588902</v>
      </c>
      <c r="FI685" s="40">
        <v>92.616881511488302</v>
      </c>
      <c r="FJ685" s="40">
        <v>94.406538225773403</v>
      </c>
      <c r="FK685" s="40">
        <v>95.819221319225505</v>
      </c>
      <c r="FL685" s="40">
        <v>97.131599816748505</v>
      </c>
      <c r="FM685" s="40">
        <v>98.171424875061106</v>
      </c>
      <c r="FN685" s="40">
        <v>97.190472630490106</v>
      </c>
      <c r="FO685" s="40">
        <v>95.940043516157104</v>
      </c>
      <c r="FP685" s="40">
        <v>93.039526683510005</v>
      </c>
      <c r="FQ685" s="40">
        <v>88.775926184695507</v>
      </c>
      <c r="FR685" s="40">
        <v>83.8564570448994</v>
      </c>
      <c r="FS685" s="40">
        <v>80.701273629145504</v>
      </c>
      <c r="FT685" s="40">
        <v>78.561827155066098</v>
      </c>
      <c r="FU685" s="40">
        <v>1.6474662995127402E-2</v>
      </c>
      <c r="FV685" s="40">
        <v>0</v>
      </c>
      <c r="FW685" s="40">
        <v>0</v>
      </c>
      <c r="FX685" s="41">
        <v>1</v>
      </c>
      <c r="FY685" s="22"/>
    </row>
    <row r="686" spans="1:181" x14ac:dyDescent="0.2">
      <c r="A686" t="s">
        <v>42</v>
      </c>
      <c r="B686" t="s">
        <v>58</v>
      </c>
      <c r="C686" t="s">
        <v>55</v>
      </c>
      <c r="D686" t="s">
        <v>79</v>
      </c>
      <c r="E686" t="s">
        <v>1</v>
      </c>
      <c r="F686" t="s">
        <v>77</v>
      </c>
      <c r="G686" s="35">
        <v>43627</v>
      </c>
      <c r="H686" s="40">
        <v>14920</v>
      </c>
      <c r="I686" s="40">
        <v>1.00376848531107</v>
      </c>
      <c r="J686" s="40">
        <v>0.87293249702243103</v>
      </c>
      <c r="K686" s="40">
        <v>0.78566618925764398</v>
      </c>
      <c r="L686" s="40">
        <v>0.73553956085901195</v>
      </c>
      <c r="M686" s="40">
        <v>0.71585503588903598</v>
      </c>
      <c r="N686" s="40">
        <v>0.73385628984336304</v>
      </c>
      <c r="O686" s="40">
        <v>0.78641804577406504</v>
      </c>
      <c r="P686" s="40">
        <v>0.82890893561743795</v>
      </c>
      <c r="Q686" s="40">
        <v>0.891693671913803</v>
      </c>
      <c r="R686" s="40">
        <v>0.97633199802900295</v>
      </c>
      <c r="S686" s="40">
        <v>1.0847177192579101</v>
      </c>
      <c r="T686" s="40">
        <v>1.2358442754172601</v>
      </c>
      <c r="U686" s="40">
        <v>1.4180636287916299</v>
      </c>
      <c r="V686" s="40">
        <v>1.60280395415398</v>
      </c>
      <c r="W686" s="40">
        <v>1.76873075327706</v>
      </c>
      <c r="X686" s="40">
        <v>1.9935844454493601</v>
      </c>
      <c r="Y686" s="40">
        <v>2.1986483386658899</v>
      </c>
      <c r="Z686" s="40">
        <v>2.32104450536246</v>
      </c>
      <c r="AA686" s="40">
        <v>2.3241991823349899</v>
      </c>
      <c r="AB686" s="40">
        <v>2.1780989731837099</v>
      </c>
      <c r="AC686" s="40">
        <v>2.0194905306514301</v>
      </c>
      <c r="AD686" s="40">
        <v>1.8231526058388099</v>
      </c>
      <c r="AE686" s="40">
        <v>1.54647544806698</v>
      </c>
      <c r="AF686" s="40">
        <v>1.2843830200538999</v>
      </c>
      <c r="AG686" s="40">
        <v>-9.9556370327756397E-3</v>
      </c>
      <c r="AH686" s="40">
        <v>-6.5623135377644399E-3</v>
      </c>
      <c r="AI686" s="40">
        <v>-9.5934446268015408E-3</v>
      </c>
      <c r="AJ686" s="40">
        <v>-4.56843912486037E-3</v>
      </c>
      <c r="AK686" s="40">
        <v>-7.6456818690674002E-3</v>
      </c>
      <c r="AL686" s="40">
        <v>-5.3599621966966904E-3</v>
      </c>
      <c r="AM686" s="40">
        <v>-9.5989160603227892E-3</v>
      </c>
      <c r="AN686" s="40">
        <v>-1.15947226476216E-2</v>
      </c>
      <c r="AO686" s="40">
        <v>-1.1207126275256199E-2</v>
      </c>
      <c r="AP686" s="40">
        <v>-1.22022657879895E-2</v>
      </c>
      <c r="AQ686" s="40">
        <v>-2.7988736192312998E-3</v>
      </c>
      <c r="AR686" s="40">
        <v>-8.9183349294784803E-3</v>
      </c>
      <c r="AS686" s="40">
        <v>1.4681411299375701E-3</v>
      </c>
      <c r="AT686" s="40">
        <v>2.1310373392287699E-2</v>
      </c>
      <c r="AU686" s="40">
        <v>0.15431293949035901</v>
      </c>
      <c r="AV686" s="40">
        <v>0.19919491445877099</v>
      </c>
      <c r="AW686" s="40">
        <v>0.216993642043981</v>
      </c>
      <c r="AX686" s="40">
        <v>0.214364517444082</v>
      </c>
      <c r="AY686" s="40">
        <v>0.18733453408804299</v>
      </c>
      <c r="AZ686" s="40">
        <v>3.5085350448773797E-2</v>
      </c>
      <c r="BA686" s="40">
        <v>-2.1655375752611301E-2</v>
      </c>
      <c r="BB686" s="40">
        <v>-4.9664117048271297E-2</v>
      </c>
      <c r="BC686" s="40">
        <v>-5.2089820756698303E-2</v>
      </c>
      <c r="BD686" s="40">
        <v>-3.0707254326755699E-2</v>
      </c>
      <c r="BE686" s="40">
        <v>-4.2851563482830396E-3</v>
      </c>
      <c r="BF686" s="40">
        <v>-5.9391206190169497E-4</v>
      </c>
      <c r="BG686" s="40">
        <v>-3.78039527291015E-3</v>
      </c>
      <c r="BH686" s="40">
        <v>1.8490969201430301E-3</v>
      </c>
      <c r="BI686" s="40">
        <v>-1.6655191299444999E-3</v>
      </c>
      <c r="BJ686" s="40">
        <v>-7.3759445953888004E-5</v>
      </c>
      <c r="BK686" s="40">
        <v>-2.5432822561939901E-3</v>
      </c>
      <c r="BL686" s="40">
        <v>-4.6673554392221298E-3</v>
      </c>
      <c r="BM686" s="40">
        <v>-6.3893660111115202E-3</v>
      </c>
      <c r="BN686" s="40">
        <v>-8.9371410324118206E-3</v>
      </c>
      <c r="BO686" s="40">
        <v>-3.2035170277926498E-4</v>
      </c>
      <c r="BP686" s="40">
        <v>-6.8499676943642399E-3</v>
      </c>
      <c r="BQ686" s="40">
        <v>3.485457055686E-3</v>
      </c>
      <c r="BR686" s="40">
        <v>2.72936768247353E-2</v>
      </c>
      <c r="BS686" s="40">
        <v>0.16340505561028901</v>
      </c>
      <c r="BT686" s="40">
        <v>0.209384636856456</v>
      </c>
      <c r="BU686" s="40">
        <v>0.22759209342005399</v>
      </c>
      <c r="BV686" s="40">
        <v>0.22542352170230501</v>
      </c>
      <c r="BW686" s="40">
        <v>0.199140087510006</v>
      </c>
      <c r="BX686" s="40">
        <v>4.2229945176062399E-2</v>
      </c>
      <c r="BY686" s="40">
        <v>-1.41538973251752E-2</v>
      </c>
      <c r="BZ686" s="40">
        <v>-4.0706764116711702E-2</v>
      </c>
      <c r="CA686" s="40">
        <v>-4.2909169702541501E-2</v>
      </c>
      <c r="CB686" s="40">
        <v>-2.4326712462783898E-2</v>
      </c>
      <c r="CC686" s="40">
        <v>-3.5779870001883499E-4</v>
      </c>
      <c r="CD686" s="40">
        <v>3.5397846189183001E-3</v>
      </c>
      <c r="CE686" s="40">
        <v>2.4570500147700101E-4</v>
      </c>
      <c r="CF686" s="40">
        <v>6.2938628353646697E-3</v>
      </c>
      <c r="CG686" s="40">
        <v>2.4763233659815002E-3</v>
      </c>
      <c r="CH686" s="40">
        <v>3.5874484760095599E-3</v>
      </c>
      <c r="CI686" s="40">
        <v>2.34342822317981E-3</v>
      </c>
      <c r="CJ686" s="40">
        <v>1.3051798668423399E-4</v>
      </c>
      <c r="CK686" s="40">
        <v>-3.0525999283636E-3</v>
      </c>
      <c r="CL686" s="40">
        <v>-6.6757255731504104E-3</v>
      </c>
      <c r="CM686" s="40">
        <v>1.39626502630838E-3</v>
      </c>
      <c r="CN686" s="40">
        <v>-5.4174228481292403E-3</v>
      </c>
      <c r="CO686" s="40">
        <v>4.88264392057031E-3</v>
      </c>
      <c r="CP686" s="40">
        <v>3.14376945552906E-2</v>
      </c>
      <c r="CQ686" s="40">
        <v>0.169702227537911</v>
      </c>
      <c r="CR686" s="40">
        <v>0.216442007548446</v>
      </c>
      <c r="CS686" s="40">
        <v>0.234932548557378</v>
      </c>
      <c r="CT686" s="40">
        <v>0.23308295436283699</v>
      </c>
      <c r="CU686" s="40">
        <v>0.20731657784715299</v>
      </c>
      <c r="CV686" s="40">
        <v>4.7178269719817603E-2</v>
      </c>
      <c r="CW686" s="40">
        <v>-8.9583962178617898E-3</v>
      </c>
      <c r="CX686" s="40">
        <v>-3.4502928762829302E-2</v>
      </c>
      <c r="CY686" s="40">
        <v>-3.6550678749174698E-2</v>
      </c>
      <c r="CZ686" s="40">
        <v>-1.99075686046505E-2</v>
      </c>
      <c r="DA686" s="40">
        <v>3.5695589482453698E-3</v>
      </c>
      <c r="DB686" s="40">
        <v>7.67348129973829E-3</v>
      </c>
      <c r="DC686" s="40">
        <v>4.2718052758641501E-3</v>
      </c>
      <c r="DD686" s="40">
        <v>1.07386287505863E-2</v>
      </c>
      <c r="DE686" s="40">
        <v>6.6181658619074903E-3</v>
      </c>
      <c r="DF686" s="40">
        <v>7.2486563979730001E-3</v>
      </c>
      <c r="DG686" s="40">
        <v>7.2301387025536096E-3</v>
      </c>
      <c r="DH686" s="40">
        <v>4.9283914125906004E-3</v>
      </c>
      <c r="DI686" s="40">
        <v>2.84166154384319E-4</v>
      </c>
      <c r="DJ686" s="40">
        <v>-4.4143101138890001E-3</v>
      </c>
      <c r="DK686" s="40">
        <v>3.1128817553960301E-3</v>
      </c>
      <c r="DL686" s="40">
        <v>-3.9848780018942398E-3</v>
      </c>
      <c r="DM686" s="40">
        <v>6.2798307854546303E-3</v>
      </c>
      <c r="DN686" s="40">
        <v>3.5581712285845897E-2</v>
      </c>
      <c r="DO686" s="40">
        <v>0.175999399465534</v>
      </c>
      <c r="DP686" s="40">
        <v>0.223499378240437</v>
      </c>
      <c r="DQ686" s="40">
        <v>0.24227300369470101</v>
      </c>
      <c r="DR686" s="40">
        <v>0.240742387023369</v>
      </c>
      <c r="DS686" s="40">
        <v>0.2154930681843</v>
      </c>
      <c r="DT686" s="40">
        <v>5.2126594263572801E-2</v>
      </c>
      <c r="DU686" s="40">
        <v>-3.7628951105484099E-3</v>
      </c>
      <c r="DV686" s="40">
        <v>-2.8299093408946801E-2</v>
      </c>
      <c r="DW686" s="40">
        <v>-3.0192187795807901E-2</v>
      </c>
      <c r="DX686" s="40">
        <v>-1.5488424746517101E-2</v>
      </c>
      <c r="DY686" s="40">
        <v>9.2400396327379699E-3</v>
      </c>
      <c r="DZ686" s="40">
        <v>1.3641882775600999E-2</v>
      </c>
      <c r="EA686" s="40">
        <v>1.00848546297555E-2</v>
      </c>
      <c r="EB686" s="40">
        <v>1.71561647955897E-2</v>
      </c>
      <c r="EC686" s="40">
        <v>1.25983286010304E-2</v>
      </c>
      <c r="ED686" s="40">
        <v>1.2534859148715801E-2</v>
      </c>
      <c r="EE686" s="40">
        <v>1.42857725066824E-2</v>
      </c>
      <c r="EF686" s="40">
        <v>1.1855758620990101E-2</v>
      </c>
      <c r="EG686" s="40">
        <v>5.1019264185290297E-3</v>
      </c>
      <c r="EH686" s="40">
        <v>-1.1491853583113199E-3</v>
      </c>
      <c r="EI686" s="40">
        <v>5.5914036718480702E-3</v>
      </c>
      <c r="EJ686" s="40">
        <v>-1.9165107667799999E-3</v>
      </c>
      <c r="EK686" s="40">
        <v>8.29714671120306E-3</v>
      </c>
      <c r="EL686" s="40">
        <v>4.1565015718293498E-2</v>
      </c>
      <c r="EM686" s="40">
        <v>0.185091515585463</v>
      </c>
      <c r="EN686" s="40">
        <v>0.23368910063812101</v>
      </c>
      <c r="EO686" s="40">
        <v>0.25287145507077502</v>
      </c>
      <c r="EP686" s="40">
        <v>0.25180139128159201</v>
      </c>
      <c r="EQ686" s="40">
        <v>0.22729862160626299</v>
      </c>
      <c r="ER686" s="40">
        <v>5.9271188990861402E-2</v>
      </c>
      <c r="ES686" s="40">
        <v>3.7385833168877701E-3</v>
      </c>
      <c r="ET686" s="40">
        <v>-1.9341740477387199E-2</v>
      </c>
      <c r="EU686" s="40">
        <v>-2.1011536741651099E-2</v>
      </c>
      <c r="EV686" s="40">
        <v>-9.1078828825453591E-3</v>
      </c>
      <c r="EW686" s="40">
        <v>74.137887091915303</v>
      </c>
      <c r="EX686" s="40">
        <v>72.755602334368803</v>
      </c>
      <c r="EY686" s="40">
        <v>71.144052392551799</v>
      </c>
      <c r="EZ686" s="40">
        <v>70.592857789794394</v>
      </c>
      <c r="FA686" s="40">
        <v>69.188487787998298</v>
      </c>
      <c r="FB686" s="40">
        <v>68.837718888409</v>
      </c>
      <c r="FC686" s="40">
        <v>68.408104181955807</v>
      </c>
      <c r="FD686" s="40">
        <v>71.460230060012506</v>
      </c>
      <c r="FE686" s="40">
        <v>76.026377683870095</v>
      </c>
      <c r="FF686" s="40">
        <v>80.791909009246794</v>
      </c>
      <c r="FG686" s="40">
        <v>85.089498157472093</v>
      </c>
      <c r="FH686" s="40">
        <v>89.441035758264704</v>
      </c>
      <c r="FI686" s="40">
        <v>92.249752104672794</v>
      </c>
      <c r="FJ686" s="40">
        <v>93.857868241065404</v>
      </c>
      <c r="FK686" s="40">
        <v>95.125726546184495</v>
      </c>
      <c r="FL686" s="40">
        <v>96.542011016004395</v>
      </c>
      <c r="FM686" s="40">
        <v>97.617895076689194</v>
      </c>
      <c r="FN686" s="40">
        <v>96.461665242684703</v>
      </c>
      <c r="FO686" s="40">
        <v>95.190310441581204</v>
      </c>
      <c r="FP686" s="40">
        <v>92.213635190003998</v>
      </c>
      <c r="FQ686" s="40">
        <v>87.874454032232293</v>
      </c>
      <c r="FR686" s="40">
        <v>83.006865309121494</v>
      </c>
      <c r="FS686" s="40">
        <v>79.884320568066599</v>
      </c>
      <c r="FT686" s="40">
        <v>77.794447858137005</v>
      </c>
      <c r="FU686" s="40">
        <v>1.39324504341034E-2</v>
      </c>
      <c r="FV686" s="40">
        <v>0</v>
      </c>
      <c r="FW686" s="40">
        <v>0</v>
      </c>
      <c r="FX686" s="41">
        <v>1</v>
      </c>
      <c r="FY686" s="22"/>
    </row>
    <row r="687" spans="1:181" x14ac:dyDescent="0.2">
      <c r="A687" t="s">
        <v>42</v>
      </c>
      <c r="B687" t="s">
        <v>58</v>
      </c>
      <c r="C687" t="s">
        <v>55</v>
      </c>
      <c r="D687" t="s">
        <v>79</v>
      </c>
      <c r="E687" t="s">
        <v>1</v>
      </c>
      <c r="F687" t="s">
        <v>78</v>
      </c>
      <c r="G687" s="35">
        <v>43627</v>
      </c>
      <c r="H687" s="40">
        <v>3481</v>
      </c>
      <c r="I687" s="40">
        <v>0.95674711190853501</v>
      </c>
      <c r="J687" s="40">
        <v>0.81342690579429999</v>
      </c>
      <c r="K687" s="40">
        <v>0.73060709891514397</v>
      </c>
      <c r="L687" s="40">
        <v>0.68251318409054496</v>
      </c>
      <c r="M687" s="40">
        <v>0.65065153860554004</v>
      </c>
      <c r="N687" s="40">
        <v>0.66874448529916097</v>
      </c>
      <c r="O687" s="40">
        <v>0.72893497467458002</v>
      </c>
      <c r="P687" s="40">
        <v>0.78812220994711601</v>
      </c>
      <c r="Q687" s="40">
        <v>0.89249634015658597</v>
      </c>
      <c r="R687" s="40">
        <v>0.98936127945674601</v>
      </c>
      <c r="S687" s="40">
        <v>1.13197882204691</v>
      </c>
      <c r="T687" s="40">
        <v>1.3403087901300199</v>
      </c>
      <c r="U687" s="40">
        <v>1.56896081264544</v>
      </c>
      <c r="V687" s="40">
        <v>1.80925679204193</v>
      </c>
      <c r="W687" s="40">
        <v>2.03617521716872</v>
      </c>
      <c r="X687" s="40">
        <v>2.2795046524106799</v>
      </c>
      <c r="Y687" s="40">
        <v>2.4763126843963801</v>
      </c>
      <c r="Z687" s="40">
        <v>2.6190890260023099</v>
      </c>
      <c r="AA687" s="40">
        <v>2.6038413706394001</v>
      </c>
      <c r="AB687" s="40">
        <v>2.4545092518801201</v>
      </c>
      <c r="AC687" s="40">
        <v>2.2388226038818702</v>
      </c>
      <c r="AD687" s="40">
        <v>1.94320432462329</v>
      </c>
      <c r="AE687" s="40">
        <v>1.5885182994256</v>
      </c>
      <c r="AF687" s="40">
        <v>1.28237870728543</v>
      </c>
      <c r="AG687" s="40">
        <v>-2.1250652318141001E-2</v>
      </c>
      <c r="AH687" s="40">
        <v>-1.8200163700535801E-2</v>
      </c>
      <c r="AI687" s="40">
        <v>-1.3875418205755099E-2</v>
      </c>
      <c r="AJ687" s="40">
        <v>-8.8461065271101692E-3</v>
      </c>
      <c r="AK687" s="40">
        <v>-8.7319391918498704E-3</v>
      </c>
      <c r="AL687" s="40">
        <v>-9.2040841255572395E-3</v>
      </c>
      <c r="AM687" s="40">
        <v>-1.84198647888217E-2</v>
      </c>
      <c r="AN687" s="40">
        <v>-3.7548244717727101E-2</v>
      </c>
      <c r="AO687" s="40">
        <v>-2.16009488877698E-2</v>
      </c>
      <c r="AP687" s="40">
        <v>-3.51129765595872E-2</v>
      </c>
      <c r="AQ687" s="40">
        <v>-3.0212620971592601E-2</v>
      </c>
      <c r="AR687" s="40">
        <v>-1.92234306025948E-2</v>
      </c>
      <c r="AS687" s="40">
        <v>2.3233868742183702E-3</v>
      </c>
      <c r="AT687" s="40">
        <v>1.4997811757560601E-2</v>
      </c>
      <c r="AU687" s="40">
        <v>0.43163461538496301</v>
      </c>
      <c r="AV687" s="40">
        <v>0.54084527339732802</v>
      </c>
      <c r="AW687" s="40">
        <v>0.57756115251512796</v>
      </c>
      <c r="AX687" s="40">
        <v>0.57277085594421395</v>
      </c>
      <c r="AY687" s="40">
        <v>0.350419660427226</v>
      </c>
      <c r="AZ687" s="40">
        <v>-0.23950262347201401</v>
      </c>
      <c r="BA687" s="40">
        <v>-0.252561638234654</v>
      </c>
      <c r="BB687" s="40">
        <v>-0.21026635368625299</v>
      </c>
      <c r="BC687" s="40">
        <v>-0.13276913915671201</v>
      </c>
      <c r="BD687" s="40">
        <v>-7.7244213676201601E-2</v>
      </c>
      <c r="BE687" s="40">
        <v>-1.31216418804253E-2</v>
      </c>
      <c r="BF687" s="40">
        <v>-1.1681169086004899E-2</v>
      </c>
      <c r="BG687" s="40">
        <v>-9.0903985037424605E-3</v>
      </c>
      <c r="BH687" s="40">
        <v>-4.2221104014010602E-3</v>
      </c>
      <c r="BI687" s="40">
        <v>-3.9689438804881901E-3</v>
      </c>
      <c r="BJ687" s="40">
        <v>-4.8262399386178696E-3</v>
      </c>
      <c r="BK687" s="40">
        <v>-1.2416070473355301E-2</v>
      </c>
      <c r="BL687" s="40">
        <v>-2.9539143548686898E-2</v>
      </c>
      <c r="BM687" s="40">
        <v>-1.4948994462714599E-2</v>
      </c>
      <c r="BN687" s="40">
        <v>-2.77939667908963E-2</v>
      </c>
      <c r="BO687" s="40">
        <v>-2.2944973789154801E-2</v>
      </c>
      <c r="BP687" s="40">
        <v>-1.38053790124598E-2</v>
      </c>
      <c r="BQ687" s="40">
        <v>7.7712713253596201E-3</v>
      </c>
      <c r="BR687" s="40">
        <v>2.5764472134574001E-2</v>
      </c>
      <c r="BS687" s="40">
        <v>0.44732543683263098</v>
      </c>
      <c r="BT687" s="40">
        <v>0.56119311706980202</v>
      </c>
      <c r="BU687" s="40">
        <v>0.60086527965222403</v>
      </c>
      <c r="BV687" s="40">
        <v>0.59918187139687795</v>
      </c>
      <c r="BW687" s="40">
        <v>0.37587064605996001</v>
      </c>
      <c r="BX687" s="40">
        <v>-0.22187992933178999</v>
      </c>
      <c r="BY687" s="40">
        <v>-0.234662619132116</v>
      </c>
      <c r="BZ687" s="40">
        <v>-0.19510483143898499</v>
      </c>
      <c r="CA687" s="40">
        <v>-0.11866904837532601</v>
      </c>
      <c r="CB687" s="40">
        <v>-6.6013774484127694E-2</v>
      </c>
      <c r="CC687" s="40">
        <v>-7.4915140144243301E-3</v>
      </c>
      <c r="CD687" s="40">
        <v>-7.1661332745987403E-3</v>
      </c>
      <c r="CE687" s="40">
        <v>-5.7763084345906403E-3</v>
      </c>
      <c r="CF687" s="40">
        <v>-1.01954477067576E-3</v>
      </c>
      <c r="CG687" s="40">
        <v>-6.7010783720896196E-4</v>
      </c>
      <c r="CH687" s="40">
        <v>-1.7941583908392001E-3</v>
      </c>
      <c r="CI687" s="40">
        <v>-8.2578608196419503E-3</v>
      </c>
      <c r="CJ687" s="40">
        <v>-2.3992064476894399E-2</v>
      </c>
      <c r="CK687" s="40">
        <v>-1.03418710915708E-2</v>
      </c>
      <c r="CL687" s="40">
        <v>-2.2724842920780999E-2</v>
      </c>
      <c r="CM687" s="40">
        <v>-1.7911423489814299E-2</v>
      </c>
      <c r="CN687" s="40">
        <v>-1.00528529859805E-2</v>
      </c>
      <c r="CO687" s="40">
        <v>1.1544459500492901E-2</v>
      </c>
      <c r="CP687" s="40">
        <v>3.3221428313538602E-2</v>
      </c>
      <c r="CQ687" s="40">
        <v>0.45819285196880599</v>
      </c>
      <c r="CR687" s="40">
        <v>0.57528597161233197</v>
      </c>
      <c r="CS687" s="40">
        <v>0.61700564711671302</v>
      </c>
      <c r="CT687" s="40">
        <v>0.61747406024430895</v>
      </c>
      <c r="CU687" s="40">
        <v>0.39349792117861598</v>
      </c>
      <c r="CV687" s="40">
        <v>-0.20967450505375601</v>
      </c>
      <c r="CW687" s="40">
        <v>-0.22226581302694301</v>
      </c>
      <c r="CX687" s="40">
        <v>-0.184604007316618</v>
      </c>
      <c r="CY687" s="40">
        <v>-0.108903368452823</v>
      </c>
      <c r="CZ687" s="40">
        <v>-5.82356065106477E-2</v>
      </c>
      <c r="DA687" s="40">
        <v>-1.86138614842335E-3</v>
      </c>
      <c r="DB687" s="40">
        <v>-2.6510974631925701E-3</v>
      </c>
      <c r="DC687" s="40">
        <v>-2.4622183654388098E-3</v>
      </c>
      <c r="DD687" s="40">
        <v>2.1830208600495502E-3</v>
      </c>
      <c r="DE687" s="40">
        <v>2.6287282060702701E-3</v>
      </c>
      <c r="DF687" s="40">
        <v>1.23792315693947E-3</v>
      </c>
      <c r="DG687" s="40">
        <v>-4.0996511659286E-3</v>
      </c>
      <c r="DH687" s="40">
        <v>-1.8444985405102001E-2</v>
      </c>
      <c r="DI687" s="40">
        <v>-5.7347477204269604E-3</v>
      </c>
      <c r="DJ687" s="40">
        <v>-1.7655719050665802E-2</v>
      </c>
      <c r="DK687" s="40">
        <v>-1.2877873190473701E-2</v>
      </c>
      <c r="DL687" s="40">
        <v>-6.3003269595011402E-3</v>
      </c>
      <c r="DM687" s="40">
        <v>1.5317647675626199E-2</v>
      </c>
      <c r="DN687" s="40">
        <v>4.06783844925033E-2</v>
      </c>
      <c r="DO687" s="40">
        <v>0.469060267104982</v>
      </c>
      <c r="DP687" s="40">
        <v>0.58937882615486104</v>
      </c>
      <c r="DQ687" s="40">
        <v>0.63314601458120101</v>
      </c>
      <c r="DR687" s="40">
        <v>0.63576624909173896</v>
      </c>
      <c r="DS687" s="40">
        <v>0.41112519629727301</v>
      </c>
      <c r="DT687" s="40">
        <v>-0.19746908077572201</v>
      </c>
      <c r="DU687" s="40">
        <v>-0.20986900692177099</v>
      </c>
      <c r="DV687" s="40">
        <v>-0.174103183194252</v>
      </c>
      <c r="DW687" s="40">
        <v>-9.9137688530318999E-2</v>
      </c>
      <c r="DX687" s="40">
        <v>-5.0457438537167699E-2</v>
      </c>
      <c r="DY687" s="40">
        <v>6.26762428929231E-3</v>
      </c>
      <c r="DZ687" s="40">
        <v>3.8678971513383402E-3</v>
      </c>
      <c r="EA687" s="40">
        <v>2.3228013365737999E-3</v>
      </c>
      <c r="EB687" s="40">
        <v>6.8070169857586604E-3</v>
      </c>
      <c r="EC687" s="40">
        <v>7.3917235174319499E-3</v>
      </c>
      <c r="ED687" s="40">
        <v>5.6157673438788401E-3</v>
      </c>
      <c r="EE687" s="40">
        <v>1.9041431495378301E-3</v>
      </c>
      <c r="EF687" s="40">
        <v>-1.04358842360618E-2</v>
      </c>
      <c r="EG687" s="40">
        <v>9.1720670462823602E-4</v>
      </c>
      <c r="EH687" s="40">
        <v>-1.0336709281974801E-2</v>
      </c>
      <c r="EI687" s="40">
        <v>-5.6102260080359402E-3</v>
      </c>
      <c r="EJ687" s="40">
        <v>-8.8227536936612597E-4</v>
      </c>
      <c r="EK687" s="40">
        <v>2.0765532126767499E-2</v>
      </c>
      <c r="EL687" s="40">
        <v>5.1445044869516697E-2</v>
      </c>
      <c r="EM687" s="40">
        <v>0.48475108855264998</v>
      </c>
      <c r="EN687" s="40">
        <v>0.60972666982733603</v>
      </c>
      <c r="EO687" s="40">
        <v>0.65645014171829796</v>
      </c>
      <c r="EP687" s="40">
        <v>0.66217726454440295</v>
      </c>
      <c r="EQ687" s="40">
        <v>0.43657618193000702</v>
      </c>
      <c r="ER687" s="40">
        <v>-0.17984638663549801</v>
      </c>
      <c r="ES687" s="40">
        <v>-0.191969987819233</v>
      </c>
      <c r="ET687" s="40">
        <v>-0.158941660946984</v>
      </c>
      <c r="EU687" s="40">
        <v>-8.5037597748933394E-2</v>
      </c>
      <c r="EV687" s="40">
        <v>-3.9226999345093799E-2</v>
      </c>
      <c r="EW687" s="40">
        <v>77.413610726235603</v>
      </c>
      <c r="EX687" s="40">
        <v>75.746866920744395</v>
      </c>
      <c r="EY687" s="40">
        <v>73.844478122138099</v>
      </c>
      <c r="EZ687" s="40">
        <v>73.2111867524833</v>
      </c>
      <c r="FA687" s="40">
        <v>71.511364995956001</v>
      </c>
      <c r="FB687" s="40">
        <v>71.007859551053002</v>
      </c>
      <c r="FC687" s="40">
        <v>70.640185743786802</v>
      </c>
      <c r="FD687" s="40">
        <v>73.593914831012597</v>
      </c>
      <c r="FE687" s="40">
        <v>78.020065587721007</v>
      </c>
      <c r="FF687" s="40">
        <v>82.482909246848806</v>
      </c>
      <c r="FG687" s="40">
        <v>86.248732114393405</v>
      </c>
      <c r="FH687" s="40">
        <v>90.295903316774201</v>
      </c>
      <c r="FI687" s="40">
        <v>94.415490098865504</v>
      </c>
      <c r="FJ687" s="40">
        <v>97.145341781867401</v>
      </c>
      <c r="FK687" s="40">
        <v>99.287937855650895</v>
      </c>
      <c r="FL687" s="40">
        <v>100.00446929791801</v>
      </c>
      <c r="FM687" s="40">
        <v>100.980497871279</v>
      </c>
      <c r="FN687" s="40">
        <v>100.802851268212</v>
      </c>
      <c r="FO687" s="40">
        <v>99.644036734236494</v>
      </c>
      <c r="FP687" s="40">
        <v>97.110115615958904</v>
      </c>
      <c r="FQ687" s="40">
        <v>93.237564212487797</v>
      </c>
      <c r="FR687" s="40">
        <v>88.070707691730107</v>
      </c>
      <c r="FS687" s="40">
        <v>84.686751610298003</v>
      </c>
      <c r="FT687" s="40">
        <v>82.227652206144896</v>
      </c>
      <c r="FU687" s="40">
        <v>2.9374533106973501E-2</v>
      </c>
      <c r="FV687" s="40">
        <v>0</v>
      </c>
      <c r="FW687" s="40">
        <v>0</v>
      </c>
      <c r="FX687" s="41">
        <v>1</v>
      </c>
      <c r="FY687" s="22"/>
    </row>
    <row r="688" spans="1:181" x14ac:dyDescent="0.2">
      <c r="A688" t="s">
        <v>42</v>
      </c>
      <c r="B688" t="s">
        <v>58</v>
      </c>
      <c r="C688" t="s">
        <v>55</v>
      </c>
      <c r="D688" t="s">
        <v>79</v>
      </c>
      <c r="E688" t="s">
        <v>77</v>
      </c>
      <c r="F688" t="s">
        <v>1</v>
      </c>
      <c r="G688" s="35">
        <v>43627</v>
      </c>
      <c r="H688" s="40">
        <v>12158</v>
      </c>
      <c r="I688" s="40">
        <v>0.960347858718541</v>
      </c>
      <c r="J688" s="40">
        <v>0.84317300549677998</v>
      </c>
      <c r="K688" s="40">
        <v>0.76694800106679595</v>
      </c>
      <c r="L688" s="40">
        <v>0.72282779092919203</v>
      </c>
      <c r="M688" s="40">
        <v>0.70834641905082196</v>
      </c>
      <c r="N688" s="40">
        <v>0.73860327818752103</v>
      </c>
      <c r="O688" s="40">
        <v>0.80661281513799998</v>
      </c>
      <c r="P688" s="40">
        <v>0.84545692101575898</v>
      </c>
      <c r="Q688" s="40">
        <v>0.90508348955520301</v>
      </c>
      <c r="R688" s="40">
        <v>0.96934491314356797</v>
      </c>
      <c r="S688" s="40">
        <v>1.06204904023719</v>
      </c>
      <c r="T688" s="40">
        <v>1.19825100931289</v>
      </c>
      <c r="U688" s="40">
        <v>1.36572902591292</v>
      </c>
      <c r="V688" s="40">
        <v>1.54493678244888</v>
      </c>
      <c r="W688" s="40">
        <v>1.7112029108156499</v>
      </c>
      <c r="X688" s="40">
        <v>1.9443201854187699</v>
      </c>
      <c r="Y688" s="40">
        <v>2.1665562388677801</v>
      </c>
      <c r="Z688" s="40">
        <v>2.3080788916697101</v>
      </c>
      <c r="AA688" s="40">
        <v>2.32448748372481</v>
      </c>
      <c r="AB688" s="40">
        <v>2.1721271325737801</v>
      </c>
      <c r="AC688" s="40">
        <v>1.99942995267743</v>
      </c>
      <c r="AD688" s="40">
        <v>1.7833458434409399</v>
      </c>
      <c r="AE688" s="40">
        <v>1.5008811964373301</v>
      </c>
      <c r="AF688" s="40">
        <v>1.2395571415106099</v>
      </c>
      <c r="AG688" s="40">
        <v>-1.0675328311889099E-2</v>
      </c>
      <c r="AH688" s="40">
        <v>-8.0316287164947497E-3</v>
      </c>
      <c r="AI688" s="40">
        <v>-9.5447091857554893E-3</v>
      </c>
      <c r="AJ688" s="40">
        <v>-4.5268619206013097E-3</v>
      </c>
      <c r="AK688" s="40">
        <v>-7.5925241932960899E-3</v>
      </c>
      <c r="AL688" s="40">
        <v>-2.3308430124074899E-3</v>
      </c>
      <c r="AM688" s="40">
        <v>-7.6185418115370098E-3</v>
      </c>
      <c r="AN688" s="40">
        <v>-1.2874804916504799E-2</v>
      </c>
      <c r="AO688" s="40">
        <v>-1.30900297545466E-2</v>
      </c>
      <c r="AP688" s="40">
        <v>-1.6977876413056099E-2</v>
      </c>
      <c r="AQ688" s="40">
        <v>-5.7115206573000801E-3</v>
      </c>
      <c r="AR688" s="40">
        <v>-8.7603628807839291E-3</v>
      </c>
      <c r="AS688" s="40">
        <v>1.48387719790804E-3</v>
      </c>
      <c r="AT688" s="40">
        <v>2.3077563636086301E-2</v>
      </c>
      <c r="AU688" s="40">
        <v>0.22066909341268001</v>
      </c>
      <c r="AV688" s="40">
        <v>0.28544029532640802</v>
      </c>
      <c r="AW688" s="40">
        <v>0.305167594660886</v>
      </c>
      <c r="AX688" s="40">
        <v>0.31006348230226299</v>
      </c>
      <c r="AY688" s="40">
        <v>0.24681357424882</v>
      </c>
      <c r="AZ688" s="40">
        <v>-1.35446613333204E-2</v>
      </c>
      <c r="BA688" s="40">
        <v>-7.5969580810457293E-2</v>
      </c>
      <c r="BB688" s="40">
        <v>-8.6886833163560898E-2</v>
      </c>
      <c r="BC688" s="40">
        <v>-7.1934258919683206E-2</v>
      </c>
      <c r="BD688" s="40">
        <v>-4.1242673712174403E-2</v>
      </c>
      <c r="BE688" s="40">
        <v>-5.2394550518865103E-3</v>
      </c>
      <c r="BF688" s="40">
        <v>-1.6781073151285501E-3</v>
      </c>
      <c r="BG688" s="40">
        <v>-3.5827797032673301E-3</v>
      </c>
      <c r="BH688" s="40">
        <v>1.5007131582464701E-3</v>
      </c>
      <c r="BI688" s="40">
        <v>-1.9257608630025499E-3</v>
      </c>
      <c r="BJ688" s="40">
        <v>1.8192552511999899E-3</v>
      </c>
      <c r="BK688" s="40">
        <v>-1.41725157647581E-3</v>
      </c>
      <c r="BL688" s="40">
        <v>-7.6203474244745002E-3</v>
      </c>
      <c r="BM688" s="40">
        <v>-7.7794929421989801E-3</v>
      </c>
      <c r="BN688" s="40">
        <v>-1.27892062152865E-2</v>
      </c>
      <c r="BO688" s="40">
        <v>-2.8037445073030901E-3</v>
      </c>
      <c r="BP688" s="40">
        <v>-6.6995188728138904E-3</v>
      </c>
      <c r="BQ688" s="40">
        <v>3.48840469807457E-3</v>
      </c>
      <c r="BR688" s="40">
        <v>3.0850031652702999E-2</v>
      </c>
      <c r="BS688" s="40">
        <v>0.23164367232254901</v>
      </c>
      <c r="BT688" s="40">
        <v>0.30070155921935898</v>
      </c>
      <c r="BU688" s="40">
        <v>0.32175853658155501</v>
      </c>
      <c r="BV688" s="40">
        <v>0.32758110611003999</v>
      </c>
      <c r="BW688" s="40">
        <v>0.26425918015886801</v>
      </c>
      <c r="BX688" s="40">
        <v>-3.80656902535376E-3</v>
      </c>
      <c r="BY688" s="40">
        <v>-6.6637345076169405E-2</v>
      </c>
      <c r="BZ688" s="40">
        <v>-7.75065070073684E-2</v>
      </c>
      <c r="CA688" s="40">
        <v>-5.9620622307714803E-2</v>
      </c>
      <c r="CB688" s="40">
        <v>-3.2035551988221903E-2</v>
      </c>
      <c r="CC688" s="40">
        <v>-1.4745857911464999E-3</v>
      </c>
      <c r="CD688" s="40">
        <v>2.7223222529158498E-3</v>
      </c>
      <c r="CE688" s="40">
        <v>5.4643449465685903E-4</v>
      </c>
      <c r="CF688" s="40">
        <v>5.6753932962351197E-3</v>
      </c>
      <c r="CG688" s="40">
        <v>1.9990221570674498E-3</v>
      </c>
      <c r="CH688" s="40">
        <v>4.6936006662545602E-3</v>
      </c>
      <c r="CI688" s="40">
        <v>2.8777431495229798E-3</v>
      </c>
      <c r="CJ688" s="40">
        <v>-3.9811261719906801E-3</v>
      </c>
      <c r="CK688" s="40">
        <v>-4.1014313232961902E-3</v>
      </c>
      <c r="CL688" s="40">
        <v>-9.8881459961317805E-3</v>
      </c>
      <c r="CM688" s="40">
        <v>-7.8982760368652102E-4</v>
      </c>
      <c r="CN688" s="40">
        <v>-5.2721845907811801E-3</v>
      </c>
      <c r="CO688" s="40">
        <v>4.8767343383578597E-3</v>
      </c>
      <c r="CP688" s="40">
        <v>3.6233219323975302E-2</v>
      </c>
      <c r="CQ688" s="40">
        <v>0.239244632243994</v>
      </c>
      <c r="CR688" s="40">
        <v>0.31127146410168699</v>
      </c>
      <c r="CS688" s="40">
        <v>0.33324937241532099</v>
      </c>
      <c r="CT688" s="40">
        <v>0.33971375899589401</v>
      </c>
      <c r="CU688" s="40">
        <v>0.27634195366814102</v>
      </c>
      <c r="CV688" s="40">
        <v>2.9380040422851798E-3</v>
      </c>
      <c r="CW688" s="40">
        <v>-6.0173867035111697E-2</v>
      </c>
      <c r="CX688" s="40">
        <v>-7.1009721686596E-2</v>
      </c>
      <c r="CY688" s="40">
        <v>-5.1092235100927599E-2</v>
      </c>
      <c r="CZ688" s="40">
        <v>-2.5658727529591401E-2</v>
      </c>
      <c r="DA688" s="40">
        <v>2.2902834695935101E-3</v>
      </c>
      <c r="DB688" s="40">
        <v>7.12275182096024E-3</v>
      </c>
      <c r="DC688" s="40">
        <v>4.6756486925810499E-3</v>
      </c>
      <c r="DD688" s="40">
        <v>9.8500734342237793E-3</v>
      </c>
      <c r="DE688" s="40">
        <v>5.9238051771374504E-3</v>
      </c>
      <c r="DF688" s="40">
        <v>7.5679460813091303E-3</v>
      </c>
      <c r="DG688" s="40">
        <v>7.1727378755217699E-3</v>
      </c>
      <c r="DH688" s="40">
        <v>-3.4190491950686401E-4</v>
      </c>
      <c r="DI688" s="40">
        <v>-4.23369704393402E-4</v>
      </c>
      <c r="DJ688" s="40">
        <v>-6.98708577697707E-3</v>
      </c>
      <c r="DK688" s="40">
        <v>1.22408929993005E-3</v>
      </c>
      <c r="DL688" s="40">
        <v>-3.8448503087484599E-3</v>
      </c>
      <c r="DM688" s="40">
        <v>6.2650639786411503E-3</v>
      </c>
      <c r="DN688" s="40">
        <v>4.1616406995247601E-2</v>
      </c>
      <c r="DO688" s="40">
        <v>0.246845592165438</v>
      </c>
      <c r="DP688" s="40">
        <v>0.321841368984014</v>
      </c>
      <c r="DQ688" s="40">
        <v>0.34474020824908702</v>
      </c>
      <c r="DR688" s="40">
        <v>0.35184641188174698</v>
      </c>
      <c r="DS688" s="40">
        <v>0.28842472717741402</v>
      </c>
      <c r="DT688" s="40">
        <v>9.6825771099241301E-3</v>
      </c>
      <c r="DU688" s="40">
        <v>-5.3710388994053997E-2</v>
      </c>
      <c r="DV688" s="40">
        <v>-6.4512936365823503E-2</v>
      </c>
      <c r="DW688" s="40">
        <v>-4.25638478941405E-2</v>
      </c>
      <c r="DX688" s="40">
        <v>-1.92819030709609E-2</v>
      </c>
      <c r="DY688" s="40">
        <v>7.7261567295961297E-3</v>
      </c>
      <c r="DZ688" s="40">
        <v>1.3476273222326401E-2</v>
      </c>
      <c r="EA688" s="40">
        <v>1.06375781750692E-2</v>
      </c>
      <c r="EB688" s="40">
        <v>1.58776485130716E-2</v>
      </c>
      <c r="EC688" s="40">
        <v>1.1590568507431001E-2</v>
      </c>
      <c r="ED688" s="40">
        <v>1.1718044344916601E-2</v>
      </c>
      <c r="EE688" s="40">
        <v>1.3374028110583001E-2</v>
      </c>
      <c r="EF688" s="40">
        <v>4.9125525725234598E-3</v>
      </c>
      <c r="EG688" s="40">
        <v>4.8871671079541703E-3</v>
      </c>
      <c r="EH688" s="40">
        <v>-2.79841557920749E-3</v>
      </c>
      <c r="EI688" s="40">
        <v>4.1318654499270403E-3</v>
      </c>
      <c r="EJ688" s="40">
        <v>-1.7840063007784201E-3</v>
      </c>
      <c r="EK688" s="40">
        <v>8.2695914788076703E-3</v>
      </c>
      <c r="EL688" s="40">
        <v>4.93888750118643E-2</v>
      </c>
      <c r="EM688" s="40">
        <v>0.25782017107530703</v>
      </c>
      <c r="EN688" s="40">
        <v>0.33710263287696601</v>
      </c>
      <c r="EO688" s="40">
        <v>0.36133115016975498</v>
      </c>
      <c r="EP688" s="40">
        <v>0.36936403568952397</v>
      </c>
      <c r="EQ688" s="40">
        <v>0.30587033308746198</v>
      </c>
      <c r="ER688" s="40">
        <v>1.94206694178908E-2</v>
      </c>
      <c r="ES688" s="40">
        <v>-4.4378153259766198E-2</v>
      </c>
      <c r="ET688" s="40">
        <v>-5.5132610209631103E-2</v>
      </c>
      <c r="EU688" s="40">
        <v>-3.0250211282172E-2</v>
      </c>
      <c r="EV688" s="40">
        <v>-1.00747813470085E-2</v>
      </c>
      <c r="EW688" s="40">
        <v>73.292268061331299</v>
      </c>
      <c r="EX688" s="40">
        <v>72.091418635638504</v>
      </c>
      <c r="EY688" s="40">
        <v>70.509308565384998</v>
      </c>
      <c r="EZ688" s="40">
        <v>69.970402930418899</v>
      </c>
      <c r="FA688" s="40">
        <v>68.523303177146403</v>
      </c>
      <c r="FB688" s="40">
        <v>68.156997251054406</v>
      </c>
      <c r="FC688" s="40">
        <v>67.690856505312595</v>
      </c>
      <c r="FD688" s="40">
        <v>70.966702735080602</v>
      </c>
      <c r="FE688" s="40">
        <v>75.547951468277105</v>
      </c>
      <c r="FF688" s="40">
        <v>80.275647115133197</v>
      </c>
      <c r="FG688" s="40">
        <v>84.710183362205498</v>
      </c>
      <c r="FH688" s="40">
        <v>89.125628453157503</v>
      </c>
      <c r="FI688" s="40">
        <v>91.9777728763043</v>
      </c>
      <c r="FJ688" s="40">
        <v>93.528498622529099</v>
      </c>
      <c r="FK688" s="40">
        <v>94.738747185943794</v>
      </c>
      <c r="FL688" s="40">
        <v>96.075797232851798</v>
      </c>
      <c r="FM688" s="40">
        <v>97.162376067665605</v>
      </c>
      <c r="FN688" s="40">
        <v>95.973151340754598</v>
      </c>
      <c r="FO688" s="40">
        <v>94.733260335542099</v>
      </c>
      <c r="FP688" s="40">
        <v>91.531687612986602</v>
      </c>
      <c r="FQ688" s="40">
        <v>86.941010614960803</v>
      </c>
      <c r="FR688" s="40">
        <v>81.9397517516188</v>
      </c>
      <c r="FS688" s="40">
        <v>78.974759624415796</v>
      </c>
      <c r="FT688" s="40">
        <v>76.936792602367902</v>
      </c>
      <c r="FU688" s="40">
        <v>2.0548083278728799E-2</v>
      </c>
      <c r="FV688" s="40">
        <v>0</v>
      </c>
      <c r="FW688" s="40">
        <v>0</v>
      </c>
      <c r="FX688" s="41">
        <v>1</v>
      </c>
      <c r="FY688" s="22"/>
    </row>
    <row r="689" spans="1:181" x14ac:dyDescent="0.2">
      <c r="A689" t="s">
        <v>42</v>
      </c>
      <c r="B689" t="s">
        <v>58</v>
      </c>
      <c r="C689" t="s">
        <v>55</v>
      </c>
      <c r="D689" t="s">
        <v>79</v>
      </c>
      <c r="E689" t="s">
        <v>77</v>
      </c>
      <c r="F689" t="s">
        <v>77</v>
      </c>
      <c r="G689" s="35">
        <v>43627</v>
      </c>
      <c r="H689" s="40">
        <v>9800</v>
      </c>
      <c r="I689" s="40">
        <v>0.96018453740249199</v>
      </c>
      <c r="J689" s="40">
        <v>0.84520159332741496</v>
      </c>
      <c r="K689" s="40">
        <v>0.76813090871675505</v>
      </c>
      <c r="L689" s="40">
        <v>0.72400905137111404</v>
      </c>
      <c r="M689" s="40">
        <v>0.71102422356737205</v>
      </c>
      <c r="N689" s="40">
        <v>0.74154029862516202</v>
      </c>
      <c r="O689" s="40">
        <v>0.80960833577036495</v>
      </c>
      <c r="P689" s="40">
        <v>0.84704189009646402</v>
      </c>
      <c r="Q689" s="40">
        <v>0.89658941968463302</v>
      </c>
      <c r="R689" s="40">
        <v>0.95891292166538999</v>
      </c>
      <c r="S689" s="40">
        <v>1.04362616576492</v>
      </c>
      <c r="T689" s="40">
        <v>1.1692234471486</v>
      </c>
      <c r="U689" s="40">
        <v>1.3291326994844199</v>
      </c>
      <c r="V689" s="40">
        <v>1.4983797051858301</v>
      </c>
      <c r="W689" s="40">
        <v>1.654293469912</v>
      </c>
      <c r="X689" s="40">
        <v>1.88432754892745</v>
      </c>
      <c r="Y689" s="40">
        <v>2.1087938312367398</v>
      </c>
      <c r="Z689" s="40">
        <v>2.2439139216744102</v>
      </c>
      <c r="AA689" s="40">
        <v>2.26514688522765</v>
      </c>
      <c r="AB689" s="40">
        <v>2.1146985905846498</v>
      </c>
      <c r="AC689" s="40">
        <v>1.9497719073320201</v>
      </c>
      <c r="AD689" s="40">
        <v>1.74786375385411</v>
      </c>
      <c r="AE689" s="40">
        <v>1.47887127807991</v>
      </c>
      <c r="AF689" s="40">
        <v>1.22696681332611</v>
      </c>
      <c r="AG689" s="40">
        <v>-1.14294099423461E-2</v>
      </c>
      <c r="AH689" s="40">
        <v>-8.4840642793143801E-3</v>
      </c>
      <c r="AI689" s="40">
        <v>-1.28575903621523E-2</v>
      </c>
      <c r="AJ689" s="40">
        <v>-6.9355125802164101E-3</v>
      </c>
      <c r="AK689" s="40">
        <v>-1.0807028612423801E-2</v>
      </c>
      <c r="AL689" s="40">
        <v>-5.6943562504716098E-3</v>
      </c>
      <c r="AM689" s="40">
        <v>-1.0094949306593701E-2</v>
      </c>
      <c r="AN689" s="40">
        <v>-1.24216053123559E-2</v>
      </c>
      <c r="AO689" s="40">
        <v>-1.4757549855293201E-2</v>
      </c>
      <c r="AP689" s="40">
        <v>-1.38975414528529E-2</v>
      </c>
      <c r="AQ689" s="40">
        <v>-4.86521176575095E-3</v>
      </c>
      <c r="AR689" s="40">
        <v>-8.5388555619784895E-3</v>
      </c>
      <c r="AS689" s="40">
        <v>2.9244108057851999E-4</v>
      </c>
      <c r="AT689" s="40">
        <v>2.4384645145561198E-2</v>
      </c>
      <c r="AU689" s="40">
        <v>0.170872350474464</v>
      </c>
      <c r="AV689" s="40">
        <v>0.2254414805021</v>
      </c>
      <c r="AW689" s="40">
        <v>0.24136580570403801</v>
      </c>
      <c r="AX689" s="40">
        <v>0.24904655868002501</v>
      </c>
      <c r="AY689" s="40">
        <v>0.21708721899559799</v>
      </c>
      <c r="AZ689" s="40">
        <v>3.4051887980009903E-2</v>
      </c>
      <c r="BA689" s="40">
        <v>-3.4594165486399903E-2</v>
      </c>
      <c r="BB689" s="40">
        <v>-6.2920680253451003E-2</v>
      </c>
      <c r="BC689" s="40">
        <v>-5.9504371685475198E-2</v>
      </c>
      <c r="BD689" s="40">
        <v>-3.5010096989442102E-2</v>
      </c>
      <c r="BE689" s="40">
        <v>-5.3870353212452596E-3</v>
      </c>
      <c r="BF689" s="40">
        <v>-1.7850146767569299E-3</v>
      </c>
      <c r="BG689" s="40">
        <v>-6.2406535968588198E-3</v>
      </c>
      <c r="BH689" s="40">
        <v>-4.8904657888243996E-4</v>
      </c>
      <c r="BI689" s="40">
        <v>-5.1099110346153097E-3</v>
      </c>
      <c r="BJ689" s="40">
        <v>-8.3740785957053397E-4</v>
      </c>
      <c r="BK689" s="40">
        <v>-2.6812113032286902E-3</v>
      </c>
      <c r="BL689" s="40">
        <v>-5.9557634120053996E-3</v>
      </c>
      <c r="BM689" s="40">
        <v>-9.0766787825256792E-3</v>
      </c>
      <c r="BN689" s="40">
        <v>-9.7074047919992901E-3</v>
      </c>
      <c r="BO689" s="40">
        <v>-1.09082370897717E-3</v>
      </c>
      <c r="BP689" s="40">
        <v>-6.3335563095382897E-3</v>
      </c>
      <c r="BQ689" s="40">
        <v>2.4351917555186201E-3</v>
      </c>
      <c r="BR689" s="40">
        <v>3.1501219989300798E-2</v>
      </c>
      <c r="BS689" s="40">
        <v>0.18140564275403501</v>
      </c>
      <c r="BT689" s="40">
        <v>0.239946834181825</v>
      </c>
      <c r="BU689" s="40">
        <v>0.25709990267194499</v>
      </c>
      <c r="BV689" s="40">
        <v>0.264517499409755</v>
      </c>
      <c r="BW689" s="40">
        <v>0.234017978078018</v>
      </c>
      <c r="BX689" s="40">
        <v>4.4989609880271599E-2</v>
      </c>
      <c r="BY689" s="40">
        <v>-2.5387936798714299E-2</v>
      </c>
      <c r="BZ689" s="40">
        <v>-5.3286856960952998E-2</v>
      </c>
      <c r="CA689" s="40">
        <v>-4.68472025805865E-2</v>
      </c>
      <c r="CB689" s="40">
        <v>-2.5530027484926901E-2</v>
      </c>
      <c r="CC689" s="40">
        <v>-1.20210506537556E-3</v>
      </c>
      <c r="CD689" s="40">
        <v>2.8547266708603201E-3</v>
      </c>
      <c r="CE689" s="40">
        <v>-1.6577833501926801E-3</v>
      </c>
      <c r="CF689" s="40">
        <v>3.9757561359652898E-3</v>
      </c>
      <c r="CG689" s="40">
        <v>-1.1641047551836899E-3</v>
      </c>
      <c r="CH689" s="40">
        <v>2.52649980039123E-3</v>
      </c>
      <c r="CI689" s="40">
        <v>2.4535210536539898E-3</v>
      </c>
      <c r="CJ689" s="40">
        <v>-1.4775410085230199E-3</v>
      </c>
      <c r="CK689" s="40">
        <v>-5.1421247829941804E-3</v>
      </c>
      <c r="CL689" s="40">
        <v>-6.80532890497983E-3</v>
      </c>
      <c r="CM689" s="40">
        <v>1.52330596133912E-3</v>
      </c>
      <c r="CN689" s="40">
        <v>-4.8061727652352199E-3</v>
      </c>
      <c r="CO689" s="40">
        <v>3.9192543455849596E-3</v>
      </c>
      <c r="CP689" s="40">
        <v>3.6430138047066102E-2</v>
      </c>
      <c r="CQ689" s="40">
        <v>0.18870096889961299</v>
      </c>
      <c r="CR689" s="40">
        <v>0.24999319795317901</v>
      </c>
      <c r="CS689" s="40">
        <v>0.26799729030161001</v>
      </c>
      <c r="CT689" s="40">
        <v>0.27523262583050201</v>
      </c>
      <c r="CU689" s="40">
        <v>0.24574417024283801</v>
      </c>
      <c r="CV689" s="40">
        <v>5.2565042749138501E-2</v>
      </c>
      <c r="CW689" s="40">
        <v>-1.9011730854281799E-2</v>
      </c>
      <c r="CX689" s="40">
        <v>-4.6614500295796002E-2</v>
      </c>
      <c r="CY689" s="40">
        <v>-3.8080885815695499E-2</v>
      </c>
      <c r="CZ689" s="40">
        <v>-1.8964160224951301E-2</v>
      </c>
      <c r="DA689" s="40">
        <v>2.9828251904941401E-3</v>
      </c>
      <c r="DB689" s="40">
        <v>7.49446801847757E-3</v>
      </c>
      <c r="DC689" s="40">
        <v>2.9250868964734501E-3</v>
      </c>
      <c r="DD689" s="40">
        <v>8.4405588508130094E-3</v>
      </c>
      <c r="DE689" s="40">
        <v>2.7817015242479299E-3</v>
      </c>
      <c r="DF689" s="40">
        <v>5.8904074603529904E-3</v>
      </c>
      <c r="DG689" s="40">
        <v>7.5882534105366703E-3</v>
      </c>
      <c r="DH689" s="40">
        <v>3.0006813949593602E-3</v>
      </c>
      <c r="DI689" s="40">
        <v>-1.20757078346268E-3</v>
      </c>
      <c r="DJ689" s="40">
        <v>-3.9032530179603799E-3</v>
      </c>
      <c r="DK689" s="40">
        <v>4.1374356316554199E-3</v>
      </c>
      <c r="DL689" s="40">
        <v>-3.27878922093216E-3</v>
      </c>
      <c r="DM689" s="40">
        <v>5.4033169356513099E-3</v>
      </c>
      <c r="DN689" s="40">
        <v>4.1359056104831503E-2</v>
      </c>
      <c r="DO689" s="40">
        <v>0.195996295045192</v>
      </c>
      <c r="DP689" s="40">
        <v>0.26003956172453202</v>
      </c>
      <c r="DQ689" s="40">
        <v>0.27889467793127398</v>
      </c>
      <c r="DR689" s="40">
        <v>0.28594775225125002</v>
      </c>
      <c r="DS689" s="40">
        <v>0.25747036240765803</v>
      </c>
      <c r="DT689" s="40">
        <v>6.0140475618005299E-2</v>
      </c>
      <c r="DU689" s="40">
        <v>-1.26355249098493E-2</v>
      </c>
      <c r="DV689" s="40">
        <v>-3.9942143630639103E-2</v>
      </c>
      <c r="DW689" s="40">
        <v>-2.9314569050804401E-2</v>
      </c>
      <c r="DX689" s="40">
        <v>-1.23982929649757E-2</v>
      </c>
      <c r="DY689" s="40">
        <v>9.0251998115949503E-3</v>
      </c>
      <c r="DZ689" s="40">
        <v>1.4193517621035E-2</v>
      </c>
      <c r="EA689" s="40">
        <v>9.5420236617669903E-3</v>
      </c>
      <c r="EB689" s="40">
        <v>1.4887024852146999E-2</v>
      </c>
      <c r="EC689" s="40">
        <v>8.4788191020564105E-3</v>
      </c>
      <c r="ED689" s="40">
        <v>1.07473558512541E-2</v>
      </c>
      <c r="EE689" s="40">
        <v>1.50019914139016E-2</v>
      </c>
      <c r="EF689" s="40">
        <v>9.4665232953099008E-3</v>
      </c>
      <c r="EG689" s="40">
        <v>4.4733002893048599E-3</v>
      </c>
      <c r="EH689" s="40">
        <v>2.8688364289319201E-4</v>
      </c>
      <c r="EI689" s="40">
        <v>7.9118236884291992E-3</v>
      </c>
      <c r="EJ689" s="40">
        <v>-1.07348996849196E-3</v>
      </c>
      <c r="EK689" s="40">
        <v>7.5460676105914004E-3</v>
      </c>
      <c r="EL689" s="40">
        <v>4.8475630948571102E-2</v>
      </c>
      <c r="EM689" s="40">
        <v>0.20652958732476301</v>
      </c>
      <c r="EN689" s="40">
        <v>0.27454491540425702</v>
      </c>
      <c r="EO689" s="40">
        <v>0.29462877489918199</v>
      </c>
      <c r="EP689" s="40">
        <v>0.30141869298098001</v>
      </c>
      <c r="EQ689" s="40">
        <v>0.274401121490078</v>
      </c>
      <c r="ER689" s="40">
        <v>7.1078197518266995E-2</v>
      </c>
      <c r="ES689" s="40">
        <v>-3.4292962221637098E-3</v>
      </c>
      <c r="ET689" s="40">
        <v>-3.0308320338141001E-2</v>
      </c>
      <c r="EU689" s="40">
        <v>-1.66573999459157E-2</v>
      </c>
      <c r="EV689" s="40">
        <v>-2.91822346046056E-3</v>
      </c>
      <c r="EW689" s="40">
        <v>72.493923194160999</v>
      </c>
      <c r="EX689" s="40">
        <v>71.365125979576206</v>
      </c>
      <c r="EY689" s="40">
        <v>69.848746712934101</v>
      </c>
      <c r="EZ689" s="40">
        <v>69.324643972477503</v>
      </c>
      <c r="FA689" s="40">
        <v>67.940441489877202</v>
      </c>
      <c r="FB689" s="40">
        <v>67.603479398549496</v>
      </c>
      <c r="FC689" s="40">
        <v>67.113955200823</v>
      </c>
      <c r="FD689" s="40">
        <v>70.439983104230606</v>
      </c>
      <c r="FE689" s="40">
        <v>75.037887508747204</v>
      </c>
      <c r="FF689" s="40">
        <v>79.830373858609306</v>
      </c>
      <c r="FG689" s="40">
        <v>84.391890136730197</v>
      </c>
      <c r="FH689" s="40">
        <v>88.887893261651698</v>
      </c>
      <c r="FI689" s="40">
        <v>91.479685262542901</v>
      </c>
      <c r="FJ689" s="40">
        <v>92.787020310774395</v>
      </c>
      <c r="FK689" s="40">
        <v>93.8023894409435</v>
      </c>
      <c r="FL689" s="40">
        <v>95.274680713216497</v>
      </c>
      <c r="FM689" s="40">
        <v>96.403085126408399</v>
      </c>
      <c r="FN689" s="40">
        <v>94.989684199498797</v>
      </c>
      <c r="FO689" s="40">
        <v>93.722877666511707</v>
      </c>
      <c r="FP689" s="40">
        <v>90.412833110418106</v>
      </c>
      <c r="FQ689" s="40">
        <v>85.717447385321407</v>
      </c>
      <c r="FR689" s="40">
        <v>80.777201379613004</v>
      </c>
      <c r="FS689" s="40">
        <v>77.8645476424077</v>
      </c>
      <c r="FT689" s="40">
        <v>75.899892575465003</v>
      </c>
      <c r="FU689" s="40">
        <v>1.93288888565144E-2</v>
      </c>
      <c r="FV689" s="40">
        <v>0</v>
      </c>
      <c r="FW689" s="40">
        <v>0</v>
      </c>
      <c r="FX689" s="41">
        <v>1</v>
      </c>
      <c r="FY689" s="22"/>
    </row>
    <row r="690" spans="1:181" x14ac:dyDescent="0.2">
      <c r="A690" t="s">
        <v>42</v>
      </c>
      <c r="B690" t="s">
        <v>58</v>
      </c>
      <c r="C690" t="s">
        <v>55</v>
      </c>
      <c r="D690" t="s">
        <v>79</v>
      </c>
      <c r="E690" t="s">
        <v>77</v>
      </c>
      <c r="F690" t="s">
        <v>78</v>
      </c>
      <c r="G690" s="35">
        <v>43627</v>
      </c>
      <c r="H690" s="40">
        <v>2358</v>
      </c>
      <c r="I690" s="40">
        <v>0.93081801213712101</v>
      </c>
      <c r="J690" s="40">
        <v>0.80109239087891304</v>
      </c>
      <c r="K690" s="40">
        <v>0.72709339224321501</v>
      </c>
      <c r="L690" s="40">
        <v>0.687765898380575</v>
      </c>
      <c r="M690" s="40">
        <v>0.66412607257588696</v>
      </c>
      <c r="N690" s="40">
        <v>0.69474208589476705</v>
      </c>
      <c r="O690" s="40">
        <v>0.76857277144026304</v>
      </c>
      <c r="P690" s="40">
        <v>0.82613833403416903</v>
      </c>
      <c r="Q690" s="40">
        <v>0.91945954790784001</v>
      </c>
      <c r="R690" s="40">
        <v>0.99828762177487695</v>
      </c>
      <c r="S690" s="40">
        <v>1.12665632337216</v>
      </c>
      <c r="T690" s="40">
        <v>1.3139219256502901</v>
      </c>
      <c r="U690" s="40">
        <v>1.51929376440191</v>
      </c>
      <c r="V690" s="40">
        <v>1.7466458657035899</v>
      </c>
      <c r="W690" s="40">
        <v>1.9642145339805399</v>
      </c>
      <c r="X690" s="40">
        <v>2.2170298186511701</v>
      </c>
      <c r="Y690" s="40">
        <v>2.4216747908257101</v>
      </c>
      <c r="Z690" s="40">
        <v>2.5753516883168399</v>
      </c>
      <c r="AA690" s="40">
        <v>2.57482296120642</v>
      </c>
      <c r="AB690" s="40">
        <v>2.41777766204611</v>
      </c>
      <c r="AC690" s="40">
        <v>2.19736187681645</v>
      </c>
      <c r="AD690" s="40">
        <v>1.8973303301098201</v>
      </c>
      <c r="AE690" s="40">
        <v>1.5554331109705599</v>
      </c>
      <c r="AF690" s="40">
        <v>1.254168449929</v>
      </c>
      <c r="AG690" s="40">
        <v>-2.7952993055269201E-2</v>
      </c>
      <c r="AH690" s="40">
        <v>-2.0979079516347299E-2</v>
      </c>
      <c r="AI690" s="40">
        <v>-9.8804581344984505E-3</v>
      </c>
      <c r="AJ690" s="40">
        <v>-6.2961670819995296E-3</v>
      </c>
      <c r="AK690" s="40">
        <v>-6.57042336997946E-3</v>
      </c>
      <c r="AL690" s="40">
        <v>-5.0154482938826704E-3</v>
      </c>
      <c r="AM690" s="40">
        <v>-1.4953608196146899E-2</v>
      </c>
      <c r="AN690" s="40">
        <v>-3.68343508287396E-2</v>
      </c>
      <c r="AO690" s="40">
        <v>-2.5893277969894199E-2</v>
      </c>
      <c r="AP690" s="40">
        <v>-4.4371135386476399E-2</v>
      </c>
      <c r="AQ690" s="40">
        <v>-3.1525963836030998E-2</v>
      </c>
      <c r="AR690" s="40">
        <v>-1.78417317393837E-2</v>
      </c>
      <c r="AS690" s="40">
        <v>2.14480894881273E-3</v>
      </c>
      <c r="AT690" s="40">
        <v>9.8511471091892906E-3</v>
      </c>
      <c r="AU690" s="40">
        <v>0.43367011045713999</v>
      </c>
      <c r="AV690" s="40">
        <v>0.54641488147997497</v>
      </c>
      <c r="AW690" s="40">
        <v>0.58723936962185797</v>
      </c>
      <c r="AX690" s="40">
        <v>0.57662489492694002</v>
      </c>
      <c r="AY690" s="40">
        <v>0.36854134255489102</v>
      </c>
      <c r="AZ690" s="40">
        <v>-0.25850837196123999</v>
      </c>
      <c r="BA690" s="40">
        <v>-0.28441366663385698</v>
      </c>
      <c r="BB690" s="40">
        <v>-0.22327121957049101</v>
      </c>
      <c r="BC690" s="40">
        <v>-0.147910732002319</v>
      </c>
      <c r="BD690" s="40">
        <v>-8.3381003481193205E-2</v>
      </c>
      <c r="BE690" s="40">
        <v>-1.86353563487659E-2</v>
      </c>
      <c r="BF690" s="40">
        <v>-1.30112277266578E-2</v>
      </c>
      <c r="BG690" s="40">
        <v>-4.1266081435090401E-3</v>
      </c>
      <c r="BH690" s="40">
        <v>-3.4117061058439599E-4</v>
      </c>
      <c r="BI690" s="40">
        <v>2.9147588068379599E-4</v>
      </c>
      <c r="BJ690" s="40">
        <v>6.9385516277959802E-4</v>
      </c>
      <c r="BK690" s="40">
        <v>-7.0105698851950504E-3</v>
      </c>
      <c r="BL690" s="40">
        <v>-2.6713991530673002E-2</v>
      </c>
      <c r="BM690" s="40">
        <v>-1.8643522377555899E-2</v>
      </c>
      <c r="BN690" s="40">
        <v>-3.6356588016463499E-2</v>
      </c>
      <c r="BO690" s="40">
        <v>-2.2690698112762999E-2</v>
      </c>
      <c r="BP690" s="40">
        <v>-1.2669475639160399E-2</v>
      </c>
      <c r="BQ690" s="40">
        <v>7.3786787255929898E-3</v>
      </c>
      <c r="BR690" s="40">
        <v>2.31276199343298E-2</v>
      </c>
      <c r="BS690" s="40">
        <v>0.45233069701346701</v>
      </c>
      <c r="BT690" s="40">
        <v>0.57481188241557202</v>
      </c>
      <c r="BU690" s="40">
        <v>0.61560450861368599</v>
      </c>
      <c r="BV690" s="40">
        <v>0.60873056784888402</v>
      </c>
      <c r="BW690" s="40">
        <v>0.39491255043204498</v>
      </c>
      <c r="BX690" s="40">
        <v>-0.23880542678431099</v>
      </c>
      <c r="BY690" s="40">
        <v>-0.26484625484068203</v>
      </c>
      <c r="BZ690" s="40">
        <v>-0.20597811938882299</v>
      </c>
      <c r="CA690" s="40">
        <v>-0.13014555586218299</v>
      </c>
      <c r="CB690" s="40">
        <v>-7.0101094765701005E-2</v>
      </c>
      <c r="CC690" s="40">
        <v>-1.2181989549879301E-2</v>
      </c>
      <c r="CD690" s="40">
        <v>-7.4927178493469698E-3</v>
      </c>
      <c r="CE690" s="40">
        <v>-1.4150916753056001E-4</v>
      </c>
      <c r="CF690" s="40">
        <v>3.7832418049904399E-3</v>
      </c>
      <c r="CG690" s="40">
        <v>5.0440063984951303E-3</v>
      </c>
      <c r="CH690" s="40">
        <v>4.6481013447838698E-3</v>
      </c>
      <c r="CI690" s="40">
        <v>-1.50924574766935E-3</v>
      </c>
      <c r="CJ690" s="40">
        <v>-1.97046615101793E-2</v>
      </c>
      <c r="CK690" s="40">
        <v>-1.3622363739015601E-2</v>
      </c>
      <c r="CL690" s="40">
        <v>-3.0805736922468002E-2</v>
      </c>
      <c r="CM690" s="40">
        <v>-1.6571419987432799E-2</v>
      </c>
      <c r="CN690" s="40">
        <v>-9.0871868202345198E-3</v>
      </c>
      <c r="CO690" s="40">
        <v>1.1003640989210301E-2</v>
      </c>
      <c r="CP690" s="40">
        <v>3.2322864569300801E-2</v>
      </c>
      <c r="CQ690" s="40">
        <v>0.465254962417194</v>
      </c>
      <c r="CR690" s="40">
        <v>0.59447955875863301</v>
      </c>
      <c r="CS690" s="40">
        <v>0.63525011747155302</v>
      </c>
      <c r="CT690" s="40">
        <v>0.63096685911207295</v>
      </c>
      <c r="CU690" s="40">
        <v>0.413177168673941</v>
      </c>
      <c r="CV690" s="40">
        <v>-0.225159226975262</v>
      </c>
      <c r="CW690" s="40">
        <v>-0.25129392504034997</v>
      </c>
      <c r="CX690" s="40">
        <v>-0.194000970882452</v>
      </c>
      <c r="CY690" s="40">
        <v>-0.117841448985049</v>
      </c>
      <c r="CZ690" s="40">
        <v>-6.0903470443538998E-2</v>
      </c>
      <c r="DA690" s="40">
        <v>-5.7286227509925902E-3</v>
      </c>
      <c r="DB690" s="40">
        <v>-1.9742079720361499E-3</v>
      </c>
      <c r="DC690" s="40">
        <v>3.8435898084479198E-3</v>
      </c>
      <c r="DD690" s="40">
        <v>7.9076542205652797E-3</v>
      </c>
      <c r="DE690" s="40">
        <v>9.7965369163064593E-3</v>
      </c>
      <c r="DF690" s="40">
        <v>8.6023475267881407E-3</v>
      </c>
      <c r="DG690" s="40">
        <v>3.9920783898563603E-3</v>
      </c>
      <c r="DH690" s="40">
        <v>-1.2695331489685499E-2</v>
      </c>
      <c r="DI690" s="40">
        <v>-8.6012051004752399E-3</v>
      </c>
      <c r="DJ690" s="40">
        <v>-2.52548858284725E-2</v>
      </c>
      <c r="DK690" s="40">
        <v>-1.0452141862102599E-2</v>
      </c>
      <c r="DL690" s="40">
        <v>-5.5048980013086097E-3</v>
      </c>
      <c r="DM690" s="40">
        <v>1.46286032528277E-2</v>
      </c>
      <c r="DN690" s="40">
        <v>4.1518109204271798E-2</v>
      </c>
      <c r="DO690" s="40">
        <v>0.47817922782091998</v>
      </c>
      <c r="DP690" s="40">
        <v>0.614147235101695</v>
      </c>
      <c r="DQ690" s="40">
        <v>0.65489572632941995</v>
      </c>
      <c r="DR690" s="40">
        <v>0.653203150375262</v>
      </c>
      <c r="DS690" s="40">
        <v>0.43144178691583701</v>
      </c>
      <c r="DT690" s="40">
        <v>-0.21151302716621201</v>
      </c>
      <c r="DU690" s="40">
        <v>-0.23774159524001801</v>
      </c>
      <c r="DV690" s="40">
        <v>-0.182023822376082</v>
      </c>
      <c r="DW690" s="40">
        <v>-0.105537342107914</v>
      </c>
      <c r="DX690" s="40">
        <v>-5.1705846121376998E-2</v>
      </c>
      <c r="DY690" s="40">
        <v>3.5890139555106401E-3</v>
      </c>
      <c r="DZ690" s="40">
        <v>5.9936438176533303E-3</v>
      </c>
      <c r="EA690" s="40">
        <v>9.5974397994373298E-3</v>
      </c>
      <c r="EB690" s="40">
        <v>1.3862650691980401E-2</v>
      </c>
      <c r="EC690" s="40">
        <v>1.6658436166969701E-2</v>
      </c>
      <c r="ED690" s="40">
        <v>1.43116509834504E-2</v>
      </c>
      <c r="EE690" s="40">
        <v>1.19351167008082E-2</v>
      </c>
      <c r="EF690" s="40">
        <v>-2.57497219161891E-3</v>
      </c>
      <c r="EG690" s="40">
        <v>-1.3514495081369299E-3</v>
      </c>
      <c r="EH690" s="40">
        <v>-1.7240338458459601E-2</v>
      </c>
      <c r="EI690" s="40">
        <v>-1.61687613883462E-3</v>
      </c>
      <c r="EJ690" s="40">
        <v>-3.3264190108530701E-4</v>
      </c>
      <c r="EK690" s="40">
        <v>1.9862473029607999E-2</v>
      </c>
      <c r="EL690" s="40">
        <v>5.47945820294123E-2</v>
      </c>
      <c r="EM690" s="40">
        <v>0.496839814377247</v>
      </c>
      <c r="EN690" s="40">
        <v>0.64254423603729205</v>
      </c>
      <c r="EO690" s="40">
        <v>0.68326086532124797</v>
      </c>
      <c r="EP690" s="40">
        <v>0.68530882329720599</v>
      </c>
      <c r="EQ690" s="40">
        <v>0.45781299479298998</v>
      </c>
      <c r="ER690" s="40">
        <v>-0.19181008198928401</v>
      </c>
      <c r="ES690" s="40">
        <v>-0.218174183446844</v>
      </c>
      <c r="ET690" s="40">
        <v>-0.16473072219441401</v>
      </c>
      <c r="EU690" s="40">
        <v>-8.7772165967778398E-2</v>
      </c>
      <c r="EV690" s="40">
        <v>-3.8425937405884798E-2</v>
      </c>
      <c r="EW690" s="40">
        <v>76.611294855910401</v>
      </c>
      <c r="EX690" s="40">
        <v>75.076319544607401</v>
      </c>
      <c r="EY690" s="40">
        <v>73.185497526305696</v>
      </c>
      <c r="EZ690" s="40">
        <v>72.546200061873805</v>
      </c>
      <c r="FA690" s="40">
        <v>70.837081829483793</v>
      </c>
      <c r="FB690" s="40">
        <v>70.326561446253507</v>
      </c>
      <c r="FC690" s="40">
        <v>69.972560684081799</v>
      </c>
      <c r="FD690" s="40">
        <v>73.123176394047306</v>
      </c>
      <c r="FE690" s="40">
        <v>77.678413440700993</v>
      </c>
      <c r="FF690" s="40">
        <v>82.189039664579795</v>
      </c>
      <c r="FG690" s="40">
        <v>86.101499445409402</v>
      </c>
      <c r="FH690" s="40">
        <v>90.161045403900303</v>
      </c>
      <c r="FI690" s="40">
        <v>94.277437248700494</v>
      </c>
      <c r="FJ690" s="40">
        <v>96.989744455639197</v>
      </c>
      <c r="FK690" s="40">
        <v>99.093635111224103</v>
      </c>
      <c r="FL690" s="40">
        <v>99.694668390453003</v>
      </c>
      <c r="FM690" s="40">
        <v>100.68737480616601</v>
      </c>
      <c r="FN690" s="40">
        <v>100.483525266109</v>
      </c>
      <c r="FO690" s="40">
        <v>99.346694554472606</v>
      </c>
      <c r="FP690" s="40">
        <v>96.562445854879201</v>
      </c>
      <c r="FQ690" s="40">
        <v>92.397875581742198</v>
      </c>
      <c r="FR690" s="40">
        <v>87.106216432693301</v>
      </c>
      <c r="FS690" s="40">
        <v>83.861820108708002</v>
      </c>
      <c r="FT690" s="40">
        <v>81.435307265906502</v>
      </c>
      <c r="FU690" s="40">
        <v>3.5369324728853797E-2</v>
      </c>
      <c r="FV690" s="40">
        <v>0</v>
      </c>
      <c r="FW690" s="40">
        <v>0</v>
      </c>
      <c r="FX690" s="41">
        <v>1</v>
      </c>
      <c r="FY690" s="22"/>
    </row>
    <row r="691" spans="1:181" x14ac:dyDescent="0.2">
      <c r="A691" t="s">
        <v>42</v>
      </c>
      <c r="B691" t="s">
        <v>58</v>
      </c>
      <c r="C691" t="s">
        <v>55</v>
      </c>
      <c r="D691" t="s">
        <v>79</v>
      </c>
      <c r="E691" t="s">
        <v>78</v>
      </c>
      <c r="F691" t="s">
        <v>1</v>
      </c>
      <c r="G691" s="35">
        <v>43627</v>
      </c>
      <c r="H691" s="40">
        <v>6243</v>
      </c>
      <c r="I691" s="40">
        <v>1.0673412195635399</v>
      </c>
      <c r="J691" s="40">
        <v>0.90605145440262502</v>
      </c>
      <c r="K691" s="40">
        <v>0.799863977351706</v>
      </c>
      <c r="L691" s="40">
        <v>0.73953747564195305</v>
      </c>
      <c r="M691" s="40">
        <v>0.70408719494710104</v>
      </c>
      <c r="N691" s="40">
        <v>0.69903561434230099</v>
      </c>
      <c r="O691" s="40">
        <v>0.72645040696024699</v>
      </c>
      <c r="P691" s="40">
        <v>0.78223536761636803</v>
      </c>
      <c r="Q691" s="40">
        <v>0.86674739175737903</v>
      </c>
      <c r="R691" s="40">
        <v>0.99417174707315503</v>
      </c>
      <c r="S691" s="40">
        <v>1.15531056923957</v>
      </c>
      <c r="T691" s="40">
        <v>1.3672033944883899</v>
      </c>
      <c r="U691" s="40">
        <v>1.60616572288349</v>
      </c>
      <c r="V691" s="40">
        <v>1.8344126183006</v>
      </c>
      <c r="W691" s="40">
        <v>2.0270779366365002</v>
      </c>
      <c r="X691" s="40">
        <v>2.2362254297361401</v>
      </c>
      <c r="Y691" s="40">
        <v>2.4007252842862301</v>
      </c>
      <c r="Z691" s="40">
        <v>2.5041875542763701</v>
      </c>
      <c r="AA691" s="40">
        <v>2.4712645018108401</v>
      </c>
      <c r="AB691" s="40">
        <v>2.33298176237945</v>
      </c>
      <c r="AC691" s="40">
        <v>2.1834203089577899</v>
      </c>
      <c r="AD691" s="40">
        <v>1.9753909731970101</v>
      </c>
      <c r="AE691" s="40">
        <v>1.6643631417251801</v>
      </c>
      <c r="AF691" s="40">
        <v>1.3752821868274101</v>
      </c>
      <c r="AG691" s="40">
        <v>-1.2902971826104601E-2</v>
      </c>
      <c r="AH691" s="40">
        <v>-8.3941140451959401E-3</v>
      </c>
      <c r="AI691" s="40">
        <v>-1.0418248454433799E-2</v>
      </c>
      <c r="AJ691" s="40">
        <v>-4.8062612344949903E-3</v>
      </c>
      <c r="AK691" s="40">
        <v>-3.5831270616387498E-3</v>
      </c>
      <c r="AL691" s="40">
        <v>-5.3127501809034604E-3</v>
      </c>
      <c r="AM691" s="40">
        <v>-1.1622490872634599E-2</v>
      </c>
      <c r="AN691" s="40">
        <v>-1.51250850244762E-2</v>
      </c>
      <c r="AO691" s="40">
        <v>-1.06138591038719E-2</v>
      </c>
      <c r="AP691" s="40">
        <v>-1.8885085861453599E-2</v>
      </c>
      <c r="AQ691" s="40">
        <v>-1.4210724772350801E-2</v>
      </c>
      <c r="AR691" s="40">
        <v>-1.41417368463474E-2</v>
      </c>
      <c r="AS691" s="40">
        <v>1.84391100504369E-3</v>
      </c>
      <c r="AT691" s="40">
        <v>1.20471407759152E-2</v>
      </c>
      <c r="AU691" s="40">
        <v>0.16573839392301501</v>
      </c>
      <c r="AV691" s="40">
        <v>0.197741770574624</v>
      </c>
      <c r="AW691" s="40">
        <v>0.220461928230161</v>
      </c>
      <c r="AX691" s="40">
        <v>0.20204770870789701</v>
      </c>
      <c r="AY691" s="40">
        <v>0.143233641919147</v>
      </c>
      <c r="AZ691" s="40">
        <v>-1.7582932145651299E-2</v>
      </c>
      <c r="BA691" s="40">
        <v>-2.9270580109708601E-2</v>
      </c>
      <c r="BB691" s="40">
        <v>-5.49625816166242E-2</v>
      </c>
      <c r="BC691" s="40">
        <v>-5.474377089107E-2</v>
      </c>
      <c r="BD691" s="40">
        <v>-3.9179680785641803E-2</v>
      </c>
      <c r="BE691" s="40">
        <v>-5.3097722770254902E-3</v>
      </c>
      <c r="BF691" s="40">
        <v>-2.1584514018162301E-3</v>
      </c>
      <c r="BG691" s="40">
        <v>-4.6826937389940898E-3</v>
      </c>
      <c r="BH691" s="40">
        <v>1.54907169937206E-3</v>
      </c>
      <c r="BI691" s="40">
        <v>2.4175148995261701E-3</v>
      </c>
      <c r="BJ691" s="40">
        <v>6.1245216584641298E-4</v>
      </c>
      <c r="BK691" s="40">
        <v>-4.7575500408636104E-3</v>
      </c>
      <c r="BL691" s="40">
        <v>-6.1340797813480997E-3</v>
      </c>
      <c r="BM691" s="40">
        <v>-5.41844345022511E-3</v>
      </c>
      <c r="BN691" s="40">
        <v>-1.32443061624824E-2</v>
      </c>
      <c r="BO691" s="40">
        <v>-9.7233360038405398E-3</v>
      </c>
      <c r="BP691" s="40">
        <v>-1.03312555247102E-2</v>
      </c>
      <c r="BQ691" s="40">
        <v>5.6016946690818402E-3</v>
      </c>
      <c r="BR691" s="40">
        <v>1.7918068499801602E-2</v>
      </c>
      <c r="BS691" s="40">
        <v>0.17571698970372099</v>
      </c>
      <c r="BT691" s="40">
        <v>0.20648968808448701</v>
      </c>
      <c r="BU691" s="40">
        <v>0.229684209730463</v>
      </c>
      <c r="BV691" s="40">
        <v>0.21371474866922099</v>
      </c>
      <c r="BW691" s="40">
        <v>0.155921437138727</v>
      </c>
      <c r="BX691" s="40">
        <v>-7.5872778658107503E-3</v>
      </c>
      <c r="BY691" s="40">
        <v>-1.99104879427877E-2</v>
      </c>
      <c r="BZ691" s="40">
        <v>-4.4266011431215897E-2</v>
      </c>
      <c r="CA691" s="40">
        <v>-4.8130485712309802E-2</v>
      </c>
      <c r="CB691" s="40">
        <v>-3.15409253609336E-2</v>
      </c>
      <c r="CC691" s="40">
        <v>-5.07454002695217E-5</v>
      </c>
      <c r="CD691" s="40">
        <v>2.1603495494763201E-3</v>
      </c>
      <c r="CE691" s="40">
        <v>-7.1026601512895601E-4</v>
      </c>
      <c r="CF691" s="40">
        <v>5.9507559293081203E-3</v>
      </c>
      <c r="CG691" s="40">
        <v>6.5735412422532301E-3</v>
      </c>
      <c r="CH691" s="40">
        <v>4.7162292614390403E-3</v>
      </c>
      <c r="CI691" s="40">
        <v>-2.9129332425310898E-6</v>
      </c>
      <c r="CJ691" s="40">
        <v>9.3063061012636498E-5</v>
      </c>
      <c r="CK691" s="40">
        <v>-1.8201143951483299E-3</v>
      </c>
      <c r="CL691" s="40">
        <v>-9.3375193263130207E-3</v>
      </c>
      <c r="CM691" s="40">
        <v>-6.6153842125682497E-3</v>
      </c>
      <c r="CN691" s="40">
        <v>-7.6921277690993103E-3</v>
      </c>
      <c r="CO691" s="40">
        <v>8.2043241875709005E-3</v>
      </c>
      <c r="CP691" s="40">
        <v>2.1984255156934099E-2</v>
      </c>
      <c r="CQ691" s="40">
        <v>0.18262813474394099</v>
      </c>
      <c r="CR691" s="40">
        <v>0.212548469103299</v>
      </c>
      <c r="CS691" s="40">
        <v>0.236071533804012</v>
      </c>
      <c r="CT691" s="40">
        <v>0.221795305005479</v>
      </c>
      <c r="CU691" s="40">
        <v>0.164708965457358</v>
      </c>
      <c r="CV691" s="40">
        <v>-6.6431816105527101E-4</v>
      </c>
      <c r="CW691" s="40">
        <v>-1.34277166213465E-2</v>
      </c>
      <c r="CX691" s="40">
        <v>-3.6857599505443199E-2</v>
      </c>
      <c r="CY691" s="40">
        <v>-4.3550144543352903E-2</v>
      </c>
      <c r="CZ691" s="40">
        <v>-2.62503466234923E-2</v>
      </c>
      <c r="DA691" s="40">
        <v>5.2082814764864496E-3</v>
      </c>
      <c r="DB691" s="40">
        <v>6.4791505007688798E-3</v>
      </c>
      <c r="DC691" s="40">
        <v>3.26216170873618E-3</v>
      </c>
      <c r="DD691" s="40">
        <v>1.03524401592442E-2</v>
      </c>
      <c r="DE691" s="40">
        <v>1.0729567584980299E-2</v>
      </c>
      <c r="DF691" s="40">
        <v>8.8200063570316595E-3</v>
      </c>
      <c r="DG691" s="40">
        <v>4.7517241743785504E-3</v>
      </c>
      <c r="DH691" s="40">
        <v>6.3202059033733698E-3</v>
      </c>
      <c r="DI691" s="40">
        <v>1.77821465992845E-3</v>
      </c>
      <c r="DJ691" s="40">
        <v>-5.4307324901436702E-3</v>
      </c>
      <c r="DK691" s="40">
        <v>-3.5074324212959499E-3</v>
      </c>
      <c r="DL691" s="40">
        <v>-5.0530000134884198E-3</v>
      </c>
      <c r="DM691" s="40">
        <v>1.080695370606E-2</v>
      </c>
      <c r="DN691" s="40">
        <v>2.60504418140667E-2</v>
      </c>
      <c r="DO691" s="40">
        <v>0.18953927978416099</v>
      </c>
      <c r="DP691" s="40">
        <v>0.21860725012210999</v>
      </c>
      <c r="DQ691" s="40">
        <v>0.242458857877561</v>
      </c>
      <c r="DR691" s="40">
        <v>0.22987586134173801</v>
      </c>
      <c r="DS691" s="40">
        <v>0.173496493775989</v>
      </c>
      <c r="DT691" s="40">
        <v>6.2586415437002104E-3</v>
      </c>
      <c r="DU691" s="40">
        <v>-6.9449452999052804E-3</v>
      </c>
      <c r="DV691" s="40">
        <v>-2.9449187579670601E-2</v>
      </c>
      <c r="DW691" s="40">
        <v>-3.89698033743959E-2</v>
      </c>
      <c r="DX691" s="40">
        <v>-2.0959767886051101E-2</v>
      </c>
      <c r="DY691" s="40">
        <v>1.28014810255656E-2</v>
      </c>
      <c r="DZ691" s="40">
        <v>1.2714813144148599E-2</v>
      </c>
      <c r="EA691" s="40">
        <v>8.9977164241759298E-3</v>
      </c>
      <c r="EB691" s="40">
        <v>1.6707773093111201E-2</v>
      </c>
      <c r="EC691" s="40">
        <v>1.6730209546145201E-2</v>
      </c>
      <c r="ED691" s="40">
        <v>1.4745208703781499E-2</v>
      </c>
      <c r="EE691" s="40">
        <v>1.1616665006149499E-2</v>
      </c>
      <c r="EF691" s="40">
        <v>1.53112111465015E-2</v>
      </c>
      <c r="EG691" s="40">
        <v>6.9736303135752697E-3</v>
      </c>
      <c r="EH691" s="40">
        <v>2.1004720882760101E-4</v>
      </c>
      <c r="EI691" s="40">
        <v>9.7995634721431994E-4</v>
      </c>
      <c r="EJ691" s="40">
        <v>-1.24251869185119E-3</v>
      </c>
      <c r="EK691" s="40">
        <v>1.4564737370098099E-2</v>
      </c>
      <c r="EL691" s="40">
        <v>3.1921369537953E-2</v>
      </c>
      <c r="EM691" s="40">
        <v>0.199517875564867</v>
      </c>
      <c r="EN691" s="40">
        <v>0.227355167631973</v>
      </c>
      <c r="EO691" s="40">
        <v>0.25168113937786302</v>
      </c>
      <c r="EP691" s="40">
        <v>0.241542901303061</v>
      </c>
      <c r="EQ691" s="40">
        <v>0.18618428899556899</v>
      </c>
      <c r="ER691" s="40">
        <v>1.6254295823540699E-2</v>
      </c>
      <c r="ES691" s="40">
        <v>2.4151468670156502E-3</v>
      </c>
      <c r="ET691" s="40">
        <v>-1.8752617394262198E-2</v>
      </c>
      <c r="EU691" s="40">
        <v>-3.2356518195635703E-2</v>
      </c>
      <c r="EV691" s="40">
        <v>-1.3321012461342799E-2</v>
      </c>
      <c r="EW691" s="40">
        <v>77.686333999661201</v>
      </c>
      <c r="EX691" s="40">
        <v>75.793737319613996</v>
      </c>
      <c r="EY691" s="40">
        <v>73.944057018168394</v>
      </c>
      <c r="EZ691" s="40">
        <v>73.325010770376394</v>
      </c>
      <c r="FA691" s="40">
        <v>71.827963887202799</v>
      </c>
      <c r="FB691" s="40">
        <v>71.429518791276095</v>
      </c>
      <c r="FC691" s="40">
        <v>71.099477878438805</v>
      </c>
      <c r="FD691" s="40">
        <v>73.642014359059502</v>
      </c>
      <c r="FE691" s="40">
        <v>78.069015823525305</v>
      </c>
      <c r="FF691" s="40">
        <v>82.718791828030504</v>
      </c>
      <c r="FG691" s="40">
        <v>86.420492073541794</v>
      </c>
      <c r="FH691" s="40">
        <v>90.487527673321495</v>
      </c>
      <c r="FI691" s="40">
        <v>93.893863941327496</v>
      </c>
      <c r="FJ691" s="40">
        <v>96.207435667184299</v>
      </c>
      <c r="FK691" s="40">
        <v>98.069631636737299</v>
      </c>
      <c r="FL691" s="40">
        <v>99.323115194412097</v>
      </c>
      <c r="FM691" s="40">
        <v>100.302411068754</v>
      </c>
      <c r="FN691" s="40">
        <v>99.7342428764115</v>
      </c>
      <c r="FO691" s="40">
        <v>98.4777177239053</v>
      </c>
      <c r="FP691" s="40">
        <v>96.235693183753696</v>
      </c>
      <c r="FQ691" s="40">
        <v>92.687081037015602</v>
      </c>
      <c r="FR691" s="40">
        <v>87.925112583449007</v>
      </c>
      <c r="FS691" s="40">
        <v>84.341847732948693</v>
      </c>
      <c r="FT691" s="40">
        <v>81.965193492336496</v>
      </c>
      <c r="FU691" s="40">
        <v>1.38159036498267E-2</v>
      </c>
      <c r="FV691" s="40">
        <v>0</v>
      </c>
      <c r="FW691" s="40">
        <v>0</v>
      </c>
      <c r="FX691" s="41">
        <v>1</v>
      </c>
      <c r="FY691" s="22"/>
    </row>
    <row r="692" spans="1:181" x14ac:dyDescent="0.2">
      <c r="A692" t="s">
        <v>42</v>
      </c>
      <c r="B692" t="s">
        <v>58</v>
      </c>
      <c r="C692" t="s">
        <v>55</v>
      </c>
      <c r="D692" t="s">
        <v>79</v>
      </c>
      <c r="E692" t="s">
        <v>78</v>
      </c>
      <c r="F692" t="s">
        <v>77</v>
      </c>
      <c r="G692" s="35">
        <v>43627</v>
      </c>
      <c r="H692" s="40">
        <v>5120</v>
      </c>
      <c r="I692" s="40">
        <v>1.0798649669095299</v>
      </c>
      <c r="J692" s="40">
        <v>0.91893678935662004</v>
      </c>
      <c r="K692" s="40">
        <v>0.81142904906213797</v>
      </c>
      <c r="L692" s="40">
        <v>0.75194463069809903</v>
      </c>
      <c r="M692" s="40">
        <v>0.71929237296772497</v>
      </c>
      <c r="N692" s="40">
        <v>0.71426072504847504</v>
      </c>
      <c r="O692" s="40">
        <v>0.73986133207351301</v>
      </c>
      <c r="P692" s="40">
        <v>0.79573689505280298</v>
      </c>
      <c r="Q692" s="40">
        <v>0.87612460296735395</v>
      </c>
      <c r="R692" s="40">
        <v>1.00190264763604</v>
      </c>
      <c r="S692" s="40">
        <v>1.1594805740249701</v>
      </c>
      <c r="T692" s="40">
        <v>1.36303690477881</v>
      </c>
      <c r="U692" s="40">
        <v>1.59304568446624</v>
      </c>
      <c r="V692" s="40">
        <v>1.8112641753302501</v>
      </c>
      <c r="W692" s="40">
        <v>1.9936942568016101</v>
      </c>
      <c r="X692" s="40">
        <v>2.20051687407285</v>
      </c>
      <c r="Y692" s="40">
        <v>2.3611521961354902</v>
      </c>
      <c r="Z692" s="40">
        <v>2.4594175400061702</v>
      </c>
      <c r="AA692" s="40">
        <v>2.4301155415761002</v>
      </c>
      <c r="AB692" s="40">
        <v>2.29014976025223</v>
      </c>
      <c r="AC692" s="40">
        <v>2.1509989422333802</v>
      </c>
      <c r="AD692" s="40">
        <v>1.9602082975606601</v>
      </c>
      <c r="AE692" s="40">
        <v>1.66493506959622</v>
      </c>
      <c r="AF692" s="40">
        <v>1.3818941742459601</v>
      </c>
      <c r="AG692" s="40">
        <v>-1.6672565107002699E-2</v>
      </c>
      <c r="AH692" s="40">
        <v>-1.0422033699671899E-2</v>
      </c>
      <c r="AI692" s="40">
        <v>-1.09155639811185E-2</v>
      </c>
      <c r="AJ692" s="40">
        <v>-5.4145448455610598E-3</v>
      </c>
      <c r="AK692" s="40">
        <v>-3.4260567844120902E-3</v>
      </c>
      <c r="AL692" s="40">
        <v>-5.4117298039839104E-3</v>
      </c>
      <c r="AM692" s="40">
        <v>-1.16650294963291E-2</v>
      </c>
      <c r="AN692" s="40">
        <v>-1.3493008480293601E-2</v>
      </c>
      <c r="AO692" s="40">
        <v>-1.0090351424939401E-2</v>
      </c>
      <c r="AP692" s="40">
        <v>-1.8317485361887501E-2</v>
      </c>
      <c r="AQ692" s="40">
        <v>-9.7594239778738007E-3</v>
      </c>
      <c r="AR692" s="40">
        <v>-1.30474817750099E-2</v>
      </c>
      <c r="AS692" s="40">
        <v>8.5626485731516702E-4</v>
      </c>
      <c r="AT692" s="40">
        <v>1.03522329895813E-2</v>
      </c>
      <c r="AU692" s="40">
        <v>0.111440830733394</v>
      </c>
      <c r="AV692" s="40">
        <v>0.128288578209622</v>
      </c>
      <c r="AW692" s="40">
        <v>0.146447342328207</v>
      </c>
      <c r="AX692" s="40">
        <v>0.124076606070488</v>
      </c>
      <c r="AY692" s="40">
        <v>0.103900660960127</v>
      </c>
      <c r="AZ692" s="40">
        <v>1.95877338201846E-2</v>
      </c>
      <c r="BA692" s="40">
        <v>3.29937791632703E-4</v>
      </c>
      <c r="BB692" s="40">
        <v>-2.9213695164143998E-2</v>
      </c>
      <c r="BC692" s="40">
        <v>-4.5885414058256101E-2</v>
      </c>
      <c r="BD692" s="40">
        <v>-3.6855526365092497E-2</v>
      </c>
      <c r="BE692" s="40">
        <v>-7.2977698752399803E-3</v>
      </c>
      <c r="BF692" s="40">
        <v>-2.0808168841464198E-3</v>
      </c>
      <c r="BG692" s="40">
        <v>-3.1621610424915499E-3</v>
      </c>
      <c r="BH692" s="40">
        <v>2.8923369619625102E-3</v>
      </c>
      <c r="BI692" s="40">
        <v>4.1230217214210203E-3</v>
      </c>
      <c r="BJ692" s="40">
        <v>2.3560664401910498E-3</v>
      </c>
      <c r="BK692" s="40">
        <v>-2.7915433233355602E-3</v>
      </c>
      <c r="BL692" s="40">
        <v>-2.1626279127650201E-3</v>
      </c>
      <c r="BM692" s="40">
        <v>-3.5979559311544798E-3</v>
      </c>
      <c r="BN692" s="40">
        <v>-1.28272265148407E-2</v>
      </c>
      <c r="BO692" s="40">
        <v>-5.3926116128155304E-3</v>
      </c>
      <c r="BP692" s="40">
        <v>-9.2995451440560303E-3</v>
      </c>
      <c r="BQ692" s="40">
        <v>4.5338603985617702E-3</v>
      </c>
      <c r="BR692" s="40">
        <v>1.5773243787129101E-2</v>
      </c>
      <c r="BS692" s="40">
        <v>0.12106307905165101</v>
      </c>
      <c r="BT692" s="40">
        <v>0.13779520843371901</v>
      </c>
      <c r="BU692" s="40">
        <v>0.15633853815193899</v>
      </c>
      <c r="BV692" s="40">
        <v>0.13615973229039699</v>
      </c>
      <c r="BW692" s="40">
        <v>0.118014692970658</v>
      </c>
      <c r="BX692" s="40">
        <v>3.0956533977259001E-2</v>
      </c>
      <c r="BY692" s="40">
        <v>1.04311564691401E-2</v>
      </c>
      <c r="BZ692" s="40">
        <v>-1.8192064187031402E-2</v>
      </c>
      <c r="CA692" s="40">
        <v>-3.9047209200860397E-2</v>
      </c>
      <c r="CB692" s="40">
        <v>-2.8020310780186901E-2</v>
      </c>
      <c r="CC692" s="40">
        <v>-8.0481525587884303E-4</v>
      </c>
      <c r="CD692" s="40">
        <v>3.6962844726876999E-3</v>
      </c>
      <c r="CE692" s="40">
        <v>2.2078222138424502E-3</v>
      </c>
      <c r="CF692" s="40">
        <v>8.6456579968482404E-3</v>
      </c>
      <c r="CG692" s="40">
        <v>9.3514904980294099E-3</v>
      </c>
      <c r="CH692" s="40">
        <v>7.7360184561017196E-3</v>
      </c>
      <c r="CI692" s="40">
        <v>3.3542061690447602E-3</v>
      </c>
      <c r="CJ692" s="40">
        <v>5.6847591529065001E-3</v>
      </c>
      <c r="CK692" s="40">
        <v>8.9865741025115897E-4</v>
      </c>
      <c r="CL692" s="40">
        <v>-9.0246899621870998E-3</v>
      </c>
      <c r="CM692" s="40">
        <v>-2.36817067126582E-3</v>
      </c>
      <c r="CN692" s="40">
        <v>-6.7037356506844097E-3</v>
      </c>
      <c r="CO692" s="40">
        <v>7.0809518674800802E-3</v>
      </c>
      <c r="CP692" s="40">
        <v>1.9527819351648001E-2</v>
      </c>
      <c r="CQ692" s="40">
        <v>0.12772741892490899</v>
      </c>
      <c r="CR692" s="40">
        <v>0.14437947156716599</v>
      </c>
      <c r="CS692" s="40">
        <v>0.16318915024820199</v>
      </c>
      <c r="CT692" s="40">
        <v>0.14452846870184199</v>
      </c>
      <c r="CU692" s="40">
        <v>0.127790028545999</v>
      </c>
      <c r="CV692" s="40">
        <v>3.88305303336135E-2</v>
      </c>
      <c r="CW692" s="40">
        <v>1.7427229754141901E-2</v>
      </c>
      <c r="CX692" s="40">
        <v>-1.05585161471473E-2</v>
      </c>
      <c r="CY692" s="40">
        <v>-3.4311089347646602E-2</v>
      </c>
      <c r="CZ692" s="40">
        <v>-2.1901067380533702E-2</v>
      </c>
      <c r="DA692" s="40">
        <v>5.6881393634822903E-3</v>
      </c>
      <c r="DB692" s="40">
        <v>9.4733858295218305E-3</v>
      </c>
      <c r="DC692" s="40">
        <v>7.5778054701764498E-3</v>
      </c>
      <c r="DD692" s="40">
        <v>1.4398979031734E-2</v>
      </c>
      <c r="DE692" s="40">
        <v>1.45799592746378E-2</v>
      </c>
      <c r="DF692" s="40">
        <v>1.3115970472012401E-2</v>
      </c>
      <c r="DG692" s="40">
        <v>9.4999556614250701E-3</v>
      </c>
      <c r="DH692" s="40">
        <v>1.3532146218578E-2</v>
      </c>
      <c r="DI692" s="40">
        <v>5.3952707516567999E-3</v>
      </c>
      <c r="DJ692" s="40">
        <v>-5.2221534095335002E-3</v>
      </c>
      <c r="DK692" s="40">
        <v>6.5627027028390195E-4</v>
      </c>
      <c r="DL692" s="40">
        <v>-4.10792615731279E-3</v>
      </c>
      <c r="DM692" s="40">
        <v>9.6280433363983894E-3</v>
      </c>
      <c r="DN692" s="40">
        <v>2.3282394916166901E-2</v>
      </c>
      <c r="DO692" s="40">
        <v>0.134391758798168</v>
      </c>
      <c r="DP692" s="40">
        <v>0.150963734700613</v>
      </c>
      <c r="DQ692" s="40">
        <v>0.170039762344465</v>
      </c>
      <c r="DR692" s="40">
        <v>0.152897205113286</v>
      </c>
      <c r="DS692" s="40">
        <v>0.13756536412134099</v>
      </c>
      <c r="DT692" s="40">
        <v>4.67045266899681E-2</v>
      </c>
      <c r="DU692" s="40">
        <v>2.44233030391438E-2</v>
      </c>
      <c r="DV692" s="40">
        <v>-2.9249681072632998E-3</v>
      </c>
      <c r="DW692" s="40">
        <v>-2.95749694944329E-2</v>
      </c>
      <c r="DX692" s="40">
        <v>-1.5781823980880499E-2</v>
      </c>
      <c r="DY692" s="40">
        <v>1.50629345952451E-2</v>
      </c>
      <c r="DZ692" s="40">
        <v>1.7814602645047299E-2</v>
      </c>
      <c r="EA692" s="40">
        <v>1.53312084088034E-2</v>
      </c>
      <c r="EB692" s="40">
        <v>2.2705860839257502E-2</v>
      </c>
      <c r="EC692" s="40">
        <v>2.21290377804709E-2</v>
      </c>
      <c r="ED692" s="40">
        <v>2.0883766716187399E-2</v>
      </c>
      <c r="EE692" s="40">
        <v>1.8373441834418601E-2</v>
      </c>
      <c r="EF692" s="40">
        <v>2.4862526786106599E-2</v>
      </c>
      <c r="EG692" s="40">
        <v>1.18876662454418E-2</v>
      </c>
      <c r="EH692" s="40">
        <v>2.68105437513268E-4</v>
      </c>
      <c r="EI692" s="40">
        <v>5.0230826353421703E-3</v>
      </c>
      <c r="EJ692" s="40">
        <v>-3.59989526358911E-4</v>
      </c>
      <c r="EK692" s="40">
        <v>1.3305638877645E-2</v>
      </c>
      <c r="EL692" s="40">
        <v>2.87034057137147E-2</v>
      </c>
      <c r="EM692" s="40">
        <v>0.14401400711642501</v>
      </c>
      <c r="EN692" s="40">
        <v>0.16047036492471101</v>
      </c>
      <c r="EO692" s="40">
        <v>0.17993095816819701</v>
      </c>
      <c r="EP692" s="40">
        <v>0.16498033133319601</v>
      </c>
      <c r="EQ692" s="40">
        <v>0.15167939613187201</v>
      </c>
      <c r="ER692" s="40">
        <v>5.8073326847042403E-2</v>
      </c>
      <c r="ES692" s="40">
        <v>3.4524521716651102E-2</v>
      </c>
      <c r="ET692" s="40">
        <v>8.0966628698492804E-3</v>
      </c>
      <c r="EU692" s="40">
        <v>-2.27367646370372E-2</v>
      </c>
      <c r="EV692" s="40">
        <v>-6.9466083959749004E-3</v>
      </c>
      <c r="EW692" s="40">
        <v>77.382573149403598</v>
      </c>
      <c r="EX692" s="40">
        <v>75.495257255751795</v>
      </c>
      <c r="EY692" s="40">
        <v>73.667063753758995</v>
      </c>
      <c r="EZ692" s="40">
        <v>73.043506046640601</v>
      </c>
      <c r="FA692" s="40">
        <v>71.591695198547995</v>
      </c>
      <c r="FB692" s="40">
        <v>71.2085303040555</v>
      </c>
      <c r="FC692" s="40">
        <v>70.891139115538707</v>
      </c>
      <c r="FD692" s="40">
        <v>73.432260548514705</v>
      </c>
      <c r="FE692" s="40">
        <v>77.916508167001396</v>
      </c>
      <c r="FF692" s="40">
        <v>82.635568535213906</v>
      </c>
      <c r="FG692" s="40">
        <v>86.388057640259603</v>
      </c>
      <c r="FH692" s="40">
        <v>90.464996512481704</v>
      </c>
      <c r="FI692" s="40">
        <v>93.724502076267299</v>
      </c>
      <c r="FJ692" s="40">
        <v>95.944537353135999</v>
      </c>
      <c r="FK692" s="40">
        <v>97.727989954600503</v>
      </c>
      <c r="FL692" s="40">
        <v>99.041951169250595</v>
      </c>
      <c r="FM692" s="40">
        <v>100.035439350533</v>
      </c>
      <c r="FN692" s="40">
        <v>99.371998475068594</v>
      </c>
      <c r="FO692" s="40">
        <v>98.099370341460698</v>
      </c>
      <c r="FP692" s="40">
        <v>95.8063836894746</v>
      </c>
      <c r="FQ692" s="40">
        <v>92.2029130876127</v>
      </c>
      <c r="FR692" s="40">
        <v>87.476341756491806</v>
      </c>
      <c r="FS692" s="40">
        <v>83.901396924331095</v>
      </c>
      <c r="FT692" s="40">
        <v>81.553530120439206</v>
      </c>
      <c r="FU692" s="40">
        <v>1.4585526201056799E-2</v>
      </c>
      <c r="FV692" s="40">
        <v>0</v>
      </c>
      <c r="FW692" s="40">
        <v>0</v>
      </c>
      <c r="FX692" s="41">
        <v>1</v>
      </c>
      <c r="FY692" s="22"/>
    </row>
    <row r="693" spans="1:181" x14ac:dyDescent="0.2">
      <c r="A693" t="s">
        <v>42</v>
      </c>
      <c r="B693" t="s">
        <v>58</v>
      </c>
      <c r="C693" t="s">
        <v>55</v>
      </c>
      <c r="D693" t="s">
        <v>79</v>
      </c>
      <c r="E693" t="s">
        <v>78</v>
      </c>
      <c r="F693" t="s">
        <v>78</v>
      </c>
      <c r="G693" s="35">
        <v>43627</v>
      </c>
      <c r="H693" s="40">
        <v>1123</v>
      </c>
      <c r="I693" s="40">
        <v>1.00681060322708</v>
      </c>
      <c r="J693" s="40">
        <v>0.84189342985498306</v>
      </c>
      <c r="K693" s="40">
        <v>0.74072850400256396</v>
      </c>
      <c r="L693" s="40">
        <v>0.67611693983227406</v>
      </c>
      <c r="M693" s="40">
        <v>0.62620569118181701</v>
      </c>
      <c r="N693" s="40">
        <v>0.62214876036312405</v>
      </c>
      <c r="O693" s="40">
        <v>0.65913880286747795</v>
      </c>
      <c r="P693" s="40">
        <v>0.71490705844055902</v>
      </c>
      <c r="Q693" s="40">
        <v>0.82158371450064804</v>
      </c>
      <c r="R693" s="40">
        <v>0.955148985745499</v>
      </c>
      <c r="S693" s="40">
        <v>1.13159471209202</v>
      </c>
      <c r="T693" s="40">
        <v>1.3881807362063101</v>
      </c>
      <c r="U693" s="40">
        <v>1.6737526447449</v>
      </c>
      <c r="V693" s="40">
        <v>1.95008708502757</v>
      </c>
      <c r="W693" s="40">
        <v>2.1923911797536499</v>
      </c>
      <c r="X693" s="40">
        <v>2.4045572543138398</v>
      </c>
      <c r="Y693" s="40">
        <v>2.5758245034458098</v>
      </c>
      <c r="Z693" s="40">
        <v>2.7005006049902001</v>
      </c>
      <c r="AA693" s="40">
        <v>2.6570335807529899</v>
      </c>
      <c r="AB693" s="40">
        <v>2.5304180308056301</v>
      </c>
      <c r="AC693" s="40">
        <v>2.3267619283180201</v>
      </c>
      <c r="AD693" s="40">
        <v>2.0356225625033999</v>
      </c>
      <c r="AE693" s="40">
        <v>1.6513290601146899</v>
      </c>
      <c r="AF693" s="40">
        <v>1.3335607101769</v>
      </c>
      <c r="AG693" s="40">
        <v>-8.0522993820837403E-3</v>
      </c>
      <c r="AH693" s="40">
        <v>-1.5081020897017501E-2</v>
      </c>
      <c r="AI693" s="40">
        <v>-2.4255508542385E-2</v>
      </c>
      <c r="AJ693" s="40">
        <v>-1.44685446248662E-2</v>
      </c>
      <c r="AK693" s="40">
        <v>-1.59583764212981E-2</v>
      </c>
      <c r="AL693" s="40">
        <v>-1.6417328599157399E-2</v>
      </c>
      <c r="AM693" s="40">
        <v>-2.81258813679248E-2</v>
      </c>
      <c r="AN693" s="40">
        <v>-4.3612329843914603E-2</v>
      </c>
      <c r="AO693" s="40">
        <v>-2.6740659052935E-2</v>
      </c>
      <c r="AP693" s="40">
        <v>-3.2783395748184403E-2</v>
      </c>
      <c r="AQ693" s="40">
        <v>-4.7644772250580197E-2</v>
      </c>
      <c r="AR693" s="40">
        <v>-2.6180197419925E-2</v>
      </c>
      <c r="AS693" s="40">
        <v>-2.0418298232751199E-4</v>
      </c>
      <c r="AT693" s="40">
        <v>1.39768224663551E-2</v>
      </c>
      <c r="AU693" s="40">
        <v>0.41119822051563998</v>
      </c>
      <c r="AV693" s="40">
        <v>0.49834682990557599</v>
      </c>
      <c r="AW693" s="40">
        <v>0.53167004794800399</v>
      </c>
      <c r="AX693" s="40">
        <v>0.549537255333713</v>
      </c>
      <c r="AY693" s="40">
        <v>0.29745731495533301</v>
      </c>
      <c r="AZ693" s="40">
        <v>-0.21051114166544899</v>
      </c>
      <c r="BA693" s="40">
        <v>-0.187728368815855</v>
      </c>
      <c r="BB693" s="40">
        <v>-0.188003710970535</v>
      </c>
      <c r="BC693" s="40">
        <v>-0.105456344694219</v>
      </c>
      <c r="BD693" s="40">
        <v>-6.4169984919722201E-2</v>
      </c>
      <c r="BE693" s="40">
        <v>1.6056326598276899E-3</v>
      </c>
      <c r="BF693" s="40">
        <v>-6.0994731999135998E-3</v>
      </c>
      <c r="BG693" s="40">
        <v>-1.6860210458634499E-2</v>
      </c>
      <c r="BH693" s="40">
        <v>-8.4866432673811696E-3</v>
      </c>
      <c r="BI693" s="40">
        <v>-1.0493022405874399E-2</v>
      </c>
      <c r="BJ693" s="40">
        <v>-1.2009393766108999E-2</v>
      </c>
      <c r="BK693" s="40">
        <v>-2.02735819059278E-2</v>
      </c>
      <c r="BL693" s="40">
        <v>-3.48680415519287E-2</v>
      </c>
      <c r="BM693" s="40">
        <v>-1.7349776270915999E-2</v>
      </c>
      <c r="BN693" s="40">
        <v>-2.1073638087802299E-2</v>
      </c>
      <c r="BO693" s="40">
        <v>-3.65518383734839E-2</v>
      </c>
      <c r="BP693" s="40">
        <v>-1.8234151699275399E-2</v>
      </c>
      <c r="BQ693" s="40">
        <v>7.8806351176043798E-3</v>
      </c>
      <c r="BR693" s="40">
        <v>2.49612462422556E-2</v>
      </c>
      <c r="BS693" s="40">
        <v>0.42750514343432899</v>
      </c>
      <c r="BT693" s="40">
        <v>0.51762364393313198</v>
      </c>
      <c r="BU693" s="40">
        <v>0.55697989953402105</v>
      </c>
      <c r="BV693" s="40">
        <v>0.57256754981705105</v>
      </c>
      <c r="BW693" s="40">
        <v>0.329296019797784</v>
      </c>
      <c r="BX693" s="40">
        <v>-0.187902720598532</v>
      </c>
      <c r="BY693" s="40">
        <v>-0.16588458152779501</v>
      </c>
      <c r="BZ693" s="40">
        <v>-0.169015586617101</v>
      </c>
      <c r="CA693" s="40">
        <v>-9.2719181855942606E-2</v>
      </c>
      <c r="CB693" s="40">
        <v>-5.1514573930672103E-2</v>
      </c>
      <c r="CC693" s="40">
        <v>8.2946869713866108E-3</v>
      </c>
      <c r="CD693" s="40">
        <v>1.21119374880968E-4</v>
      </c>
      <c r="CE693" s="40">
        <v>-1.1738249533903899E-2</v>
      </c>
      <c r="CF693" s="40">
        <v>-4.3435966096738304E-3</v>
      </c>
      <c r="CG693" s="40">
        <v>-6.7077348637361502E-3</v>
      </c>
      <c r="CH693" s="40">
        <v>-8.95647152849946E-3</v>
      </c>
      <c r="CI693" s="40">
        <v>-1.48351032187732E-2</v>
      </c>
      <c r="CJ693" s="40">
        <v>-2.8811774118362599E-2</v>
      </c>
      <c r="CK693" s="40">
        <v>-1.0845679463254401E-2</v>
      </c>
      <c r="CL693" s="40">
        <v>-1.29634956033055E-2</v>
      </c>
      <c r="CM693" s="40">
        <v>-2.88689061622791E-2</v>
      </c>
      <c r="CN693" s="40">
        <v>-1.27307446389544E-2</v>
      </c>
      <c r="CO693" s="40">
        <v>1.34801555050781E-2</v>
      </c>
      <c r="CP693" s="40">
        <v>3.2569024687923401E-2</v>
      </c>
      <c r="CQ693" s="40">
        <v>0.43879926857252299</v>
      </c>
      <c r="CR693" s="40">
        <v>0.53097470660623702</v>
      </c>
      <c r="CS693" s="40">
        <v>0.57450942564185403</v>
      </c>
      <c r="CT693" s="40">
        <v>0.58851826161971499</v>
      </c>
      <c r="CU693" s="40">
        <v>0.351347409782374</v>
      </c>
      <c r="CV693" s="40">
        <v>-0.172244197038941</v>
      </c>
      <c r="CW693" s="40">
        <v>-0.150755640994158</v>
      </c>
      <c r="CX693" s="40">
        <v>-0.15586446953286601</v>
      </c>
      <c r="CY693" s="40">
        <v>-8.3897461674990001E-2</v>
      </c>
      <c r="CZ693" s="40">
        <v>-4.2749474831455303E-2</v>
      </c>
      <c r="DA693" s="40">
        <v>1.49837412829455E-2</v>
      </c>
      <c r="DB693" s="40">
        <v>6.3417119496755403E-3</v>
      </c>
      <c r="DC693" s="40">
        <v>-6.6162886091732601E-3</v>
      </c>
      <c r="DD693" s="40">
        <v>-2.00549951966493E-4</v>
      </c>
      <c r="DE693" s="40">
        <v>-2.9224473215978702E-3</v>
      </c>
      <c r="DF693" s="40">
        <v>-5.9035492908899303E-3</v>
      </c>
      <c r="DG693" s="40">
        <v>-9.3966245316186598E-3</v>
      </c>
      <c r="DH693" s="40">
        <v>-2.27555066847966E-2</v>
      </c>
      <c r="DI693" s="40">
        <v>-4.3415826555928501E-3</v>
      </c>
      <c r="DJ693" s="40">
        <v>-4.8533531188087098E-3</v>
      </c>
      <c r="DK693" s="40">
        <v>-2.1185973951074199E-2</v>
      </c>
      <c r="DL693" s="40">
        <v>-7.2273375786333499E-3</v>
      </c>
      <c r="DM693" s="40">
        <v>1.9079675892551901E-2</v>
      </c>
      <c r="DN693" s="40">
        <v>4.0176803133591198E-2</v>
      </c>
      <c r="DO693" s="40">
        <v>0.45009339371071599</v>
      </c>
      <c r="DP693" s="40">
        <v>0.54432576927934095</v>
      </c>
      <c r="DQ693" s="40">
        <v>0.59203895174968701</v>
      </c>
      <c r="DR693" s="40">
        <v>0.60446897342237904</v>
      </c>
      <c r="DS693" s="40">
        <v>0.373398799766964</v>
      </c>
      <c r="DT693" s="40">
        <v>-0.15658567347935001</v>
      </c>
      <c r="DU693" s="40">
        <v>-0.135626700460522</v>
      </c>
      <c r="DV693" s="40">
        <v>-0.14271335244863101</v>
      </c>
      <c r="DW693" s="40">
        <v>-7.5075741494037396E-2</v>
      </c>
      <c r="DX693" s="40">
        <v>-3.3984375732238399E-2</v>
      </c>
      <c r="DY693" s="40">
        <v>2.4641673324856998E-2</v>
      </c>
      <c r="DZ693" s="40">
        <v>1.53232596467794E-2</v>
      </c>
      <c r="EA693" s="40">
        <v>7.7900947457718896E-4</v>
      </c>
      <c r="EB693" s="40">
        <v>5.7813514055185897E-3</v>
      </c>
      <c r="EC693" s="40">
        <v>2.54290669382578E-3</v>
      </c>
      <c r="ED693" s="40">
        <v>-1.49561445784155E-3</v>
      </c>
      <c r="EE693" s="40">
        <v>-1.54432506962168E-3</v>
      </c>
      <c r="EF693" s="40">
        <v>-1.4011218392810601E-2</v>
      </c>
      <c r="EG693" s="40">
        <v>5.04930012642614E-3</v>
      </c>
      <c r="EH693" s="40">
        <v>6.8564045415733703E-3</v>
      </c>
      <c r="EI693" s="40">
        <v>-1.0093040073977899E-2</v>
      </c>
      <c r="EJ693" s="40">
        <v>7.1870814201630202E-4</v>
      </c>
      <c r="EK693" s="40">
        <v>2.7164493992483801E-2</v>
      </c>
      <c r="EL693" s="40">
        <v>5.1161226909491798E-2</v>
      </c>
      <c r="EM693" s="40">
        <v>0.46640031662940501</v>
      </c>
      <c r="EN693" s="40">
        <v>0.56360258330689705</v>
      </c>
      <c r="EO693" s="40">
        <v>0.61734880333570397</v>
      </c>
      <c r="EP693" s="40">
        <v>0.62749926790571597</v>
      </c>
      <c r="EQ693" s="40">
        <v>0.40523750460941499</v>
      </c>
      <c r="ER693" s="40">
        <v>-0.133977252412433</v>
      </c>
      <c r="ES693" s="40">
        <v>-0.113782913172461</v>
      </c>
      <c r="ET693" s="40">
        <v>-0.123725228095196</v>
      </c>
      <c r="EU693" s="40">
        <v>-6.2338578655761298E-2</v>
      </c>
      <c r="EV693" s="40">
        <v>-2.1328964743188301E-2</v>
      </c>
      <c r="EW693" s="40">
        <v>79.178544749280903</v>
      </c>
      <c r="EX693" s="40">
        <v>77.233049449316198</v>
      </c>
      <c r="EY693" s="40">
        <v>75.2649046452606</v>
      </c>
      <c r="EZ693" s="40">
        <v>74.649503118825294</v>
      </c>
      <c r="FA693" s="40">
        <v>72.945896524973307</v>
      </c>
      <c r="FB693" s="40">
        <v>72.469335656677401</v>
      </c>
      <c r="FC693" s="40">
        <v>72.072345082518297</v>
      </c>
      <c r="FD693" s="40">
        <v>74.627384512355505</v>
      </c>
      <c r="FE693" s="40">
        <v>78.763185805322394</v>
      </c>
      <c r="FF693" s="40">
        <v>83.109404240775106</v>
      </c>
      <c r="FG693" s="40">
        <v>86.545889034419105</v>
      </c>
      <c r="FH693" s="40">
        <v>90.566437726991595</v>
      </c>
      <c r="FI693" s="40">
        <v>94.696021084784505</v>
      </c>
      <c r="FJ693" s="40">
        <v>97.477878551564601</v>
      </c>
      <c r="FK693" s="40">
        <v>99.734500541217102</v>
      </c>
      <c r="FL693" s="40">
        <v>100.697748555949</v>
      </c>
      <c r="FM693" s="40">
        <v>101.644169949136</v>
      </c>
      <c r="FN693" s="40">
        <v>101.522617444334</v>
      </c>
      <c r="FO693" s="40">
        <v>100.33601034948801</v>
      </c>
      <c r="FP693" s="40">
        <v>98.368788952411506</v>
      </c>
      <c r="FQ693" s="40">
        <v>95.136533135864397</v>
      </c>
      <c r="FR693" s="40">
        <v>90.224329070448306</v>
      </c>
      <c r="FS693" s="40">
        <v>86.541366043924995</v>
      </c>
      <c r="FT693" s="40">
        <v>84.002742216495704</v>
      </c>
      <c r="FU693" s="40">
        <v>3.0578465796055599E-2</v>
      </c>
      <c r="FV693" s="40">
        <v>0</v>
      </c>
      <c r="FW693" s="40">
        <v>0</v>
      </c>
      <c r="FX693" s="41">
        <v>1</v>
      </c>
      <c r="FY693" s="22"/>
    </row>
    <row r="694" spans="1:181" x14ac:dyDescent="0.2">
      <c r="A694" t="s">
        <v>42</v>
      </c>
      <c r="B694" t="s">
        <v>58</v>
      </c>
      <c r="C694" t="s">
        <v>55</v>
      </c>
      <c r="D694" t="s">
        <v>40</v>
      </c>
      <c r="E694" t="s">
        <v>1</v>
      </c>
      <c r="F694" t="s">
        <v>1</v>
      </c>
      <c r="G694" s="35">
        <v>43627</v>
      </c>
      <c r="H694" s="40">
        <v>7753</v>
      </c>
      <c r="I694" s="40">
        <v>0.99982102565345998</v>
      </c>
      <c r="J694" s="40">
        <v>0.87209577773445102</v>
      </c>
      <c r="K694" s="40">
        <v>0.78379487146195503</v>
      </c>
      <c r="L694" s="40">
        <v>0.73217035581713497</v>
      </c>
      <c r="M694" s="40">
        <v>0.71225575927044804</v>
      </c>
      <c r="N694" s="40">
        <v>0.73532743398580802</v>
      </c>
      <c r="O694" s="40">
        <v>0.79540602110577496</v>
      </c>
      <c r="P694" s="40">
        <v>0.82873736490852401</v>
      </c>
      <c r="Q694" s="40">
        <v>0.94282198466975098</v>
      </c>
      <c r="R694" s="40">
        <v>1.0526744985713601</v>
      </c>
      <c r="S694" s="40">
        <v>1.1707036597570799</v>
      </c>
      <c r="T694" s="40">
        <v>1.3527846947245199</v>
      </c>
      <c r="U694" s="40">
        <v>1.5414426374460599</v>
      </c>
      <c r="V694" s="40">
        <v>1.7538101020372301</v>
      </c>
      <c r="W694" s="40">
        <v>1.9444017953903201</v>
      </c>
      <c r="X694" s="40">
        <v>2.1536711660450001</v>
      </c>
      <c r="Y694" s="40">
        <v>2.3315270190664101</v>
      </c>
      <c r="Z694" s="40">
        <v>2.4962249363198801</v>
      </c>
      <c r="AA694" s="40">
        <v>2.5162378686086999</v>
      </c>
      <c r="AB694" s="40">
        <v>2.33426956713111</v>
      </c>
      <c r="AC694" s="40">
        <v>2.13718897847134</v>
      </c>
      <c r="AD694" s="40">
        <v>1.9000685882166799</v>
      </c>
      <c r="AE694" s="40">
        <v>1.5890334138651701</v>
      </c>
      <c r="AF694" s="40">
        <v>1.29453561625958</v>
      </c>
      <c r="AG694" s="40">
        <v>-2.24813903812974E-2</v>
      </c>
      <c r="AH694" s="40">
        <v>-1.3793580415652601E-2</v>
      </c>
      <c r="AI694" s="40">
        <v>-1.69926809155974E-2</v>
      </c>
      <c r="AJ694" s="40">
        <v>-1.6298665165571701E-3</v>
      </c>
      <c r="AK694" s="40">
        <v>-9.7241377155458698E-3</v>
      </c>
      <c r="AL694" s="40">
        <v>-7.0206638168989199E-3</v>
      </c>
      <c r="AM694" s="40">
        <v>-2.6109473767011002E-3</v>
      </c>
      <c r="AN694" s="40">
        <v>-5.2452642416118004E-3</v>
      </c>
      <c r="AO694" s="40">
        <v>-2.5845324800867299E-2</v>
      </c>
      <c r="AP694" s="40">
        <v>-2.19486757285932E-2</v>
      </c>
      <c r="AQ694" s="40">
        <v>-1.6914949186358701E-2</v>
      </c>
      <c r="AR694" s="40">
        <v>-1.10021605347484E-2</v>
      </c>
      <c r="AS694" s="40">
        <v>-3.11566133896458E-3</v>
      </c>
      <c r="AT694" s="40">
        <v>1.1781670992578999E-2</v>
      </c>
      <c r="AU694" s="40">
        <v>0.22463207965641999</v>
      </c>
      <c r="AV694" s="40">
        <v>0.29786754236782798</v>
      </c>
      <c r="AW694" s="40">
        <v>0.33473554581206</v>
      </c>
      <c r="AX694" s="40">
        <v>0.32424278538002699</v>
      </c>
      <c r="AY694" s="40">
        <v>0.25623185074048799</v>
      </c>
      <c r="AZ694" s="40">
        <v>-4.7048011605247402E-2</v>
      </c>
      <c r="BA694" s="40">
        <v>-0.13022689787727901</v>
      </c>
      <c r="BB694" s="40">
        <v>-0.131265848400936</v>
      </c>
      <c r="BC694" s="40">
        <v>-0.104722410458727</v>
      </c>
      <c r="BD694" s="40">
        <v>-6.1990556806693999E-2</v>
      </c>
      <c r="BE694" s="40">
        <v>-1.70867834788208E-2</v>
      </c>
      <c r="BF694" s="40">
        <v>-7.2954967171687396E-3</v>
      </c>
      <c r="BG694" s="40">
        <v>-1.07201186914833E-2</v>
      </c>
      <c r="BH694" s="40">
        <v>5.1826376486527603E-3</v>
      </c>
      <c r="BI694" s="40">
        <v>-2.7556483577047398E-3</v>
      </c>
      <c r="BJ694" s="40">
        <v>-2.1840618066088099E-3</v>
      </c>
      <c r="BK694" s="40">
        <v>2.8744177550052599E-3</v>
      </c>
      <c r="BL694" s="40">
        <v>-3.0238411187493699E-4</v>
      </c>
      <c r="BM694" s="40">
        <v>-1.98783272103688E-2</v>
      </c>
      <c r="BN694" s="40">
        <v>-1.40409501595817E-2</v>
      </c>
      <c r="BO694" s="40">
        <v>-1.13523194675305E-2</v>
      </c>
      <c r="BP694" s="40">
        <v>-6.9118397084009797E-3</v>
      </c>
      <c r="BQ694" s="40">
        <v>9.4541320897608598E-4</v>
      </c>
      <c r="BR694" s="40">
        <v>2.1006672482009801E-2</v>
      </c>
      <c r="BS694" s="40">
        <v>0.24147479224476601</v>
      </c>
      <c r="BT694" s="40">
        <v>0.31429619159556299</v>
      </c>
      <c r="BU694" s="40">
        <v>0.35529060465962398</v>
      </c>
      <c r="BV694" s="40">
        <v>0.34553634820787399</v>
      </c>
      <c r="BW694" s="40">
        <v>0.27759412805531303</v>
      </c>
      <c r="BX694" s="40">
        <v>-2.8690105246744799E-2</v>
      </c>
      <c r="BY694" s="40">
        <v>-0.110898187263338</v>
      </c>
      <c r="BZ694" s="40">
        <v>-0.110453249422425</v>
      </c>
      <c r="CA694" s="40">
        <v>-8.7705917602571307E-2</v>
      </c>
      <c r="CB694" s="40">
        <v>-4.8659182274421502E-2</v>
      </c>
      <c r="CC694" s="40">
        <v>-1.3350495171594701E-2</v>
      </c>
      <c r="CD694" s="40">
        <v>-2.7949437425164102E-3</v>
      </c>
      <c r="CE694" s="40">
        <v>-6.37576120298026E-3</v>
      </c>
      <c r="CF694" s="40">
        <v>9.9009572807498905E-3</v>
      </c>
      <c r="CG694" s="40">
        <v>2.0707061436357399E-3</v>
      </c>
      <c r="CH694" s="40">
        <v>1.1657540121223699E-3</v>
      </c>
      <c r="CI694" s="40">
        <v>6.6735649353216802E-3</v>
      </c>
      <c r="CJ694" s="40">
        <v>3.1210396086332102E-3</v>
      </c>
      <c r="CK694" s="40">
        <v>-1.5745602856275499E-2</v>
      </c>
      <c r="CL694" s="40">
        <v>-8.5640835195516692E-3</v>
      </c>
      <c r="CM694" s="40">
        <v>-7.4996590695423403E-3</v>
      </c>
      <c r="CN694" s="40">
        <v>-4.0788959642945304E-3</v>
      </c>
      <c r="CO694" s="40">
        <v>3.75810106975011E-3</v>
      </c>
      <c r="CP694" s="40">
        <v>2.7395880411744001E-2</v>
      </c>
      <c r="CQ694" s="40">
        <v>0.25314000367600498</v>
      </c>
      <c r="CR694" s="40">
        <v>0.32567462400459102</v>
      </c>
      <c r="CS694" s="40">
        <v>0.36952697580118699</v>
      </c>
      <c r="CT694" s="40">
        <v>0.36028420495649799</v>
      </c>
      <c r="CU694" s="40">
        <v>0.29238957624829598</v>
      </c>
      <c r="CV694" s="40">
        <v>-1.59754752259859E-2</v>
      </c>
      <c r="CW694" s="40">
        <v>-9.7511181172593595E-2</v>
      </c>
      <c r="CX694" s="40">
        <v>-9.6038506770704496E-2</v>
      </c>
      <c r="CY694" s="40">
        <v>-7.5920346487229798E-2</v>
      </c>
      <c r="CZ694" s="40">
        <v>-3.9425912884336299E-2</v>
      </c>
      <c r="DA694" s="40">
        <v>-9.6142068643687295E-3</v>
      </c>
      <c r="DB694" s="40">
        <v>1.7056092321359199E-3</v>
      </c>
      <c r="DC694" s="40">
        <v>-2.0314037144771899E-3</v>
      </c>
      <c r="DD694" s="40">
        <v>1.4619276912847E-2</v>
      </c>
      <c r="DE694" s="40">
        <v>6.89706064497622E-3</v>
      </c>
      <c r="DF694" s="40">
        <v>4.5155698308535401E-3</v>
      </c>
      <c r="DG694" s="40">
        <v>1.04727121156381E-2</v>
      </c>
      <c r="DH694" s="40">
        <v>6.5444633291413604E-3</v>
      </c>
      <c r="DI694" s="40">
        <v>-1.16128785021822E-2</v>
      </c>
      <c r="DJ694" s="40">
        <v>-3.0872168795216901E-3</v>
      </c>
      <c r="DK694" s="40">
        <v>-3.6469986715541502E-3</v>
      </c>
      <c r="DL694" s="40">
        <v>-1.2459522201880701E-3</v>
      </c>
      <c r="DM694" s="40">
        <v>6.5707889305241301E-3</v>
      </c>
      <c r="DN694" s="40">
        <v>3.3785088341478198E-2</v>
      </c>
      <c r="DO694" s="40">
        <v>0.26480521510724297</v>
      </c>
      <c r="DP694" s="40">
        <v>0.33705305641361899</v>
      </c>
      <c r="DQ694" s="40">
        <v>0.38376334694275099</v>
      </c>
      <c r="DR694" s="40">
        <v>0.37503206170512199</v>
      </c>
      <c r="DS694" s="40">
        <v>0.30718502444127799</v>
      </c>
      <c r="DT694" s="40">
        <v>-3.2608452052270199E-3</v>
      </c>
      <c r="DU694" s="40">
        <v>-8.4124175081849398E-2</v>
      </c>
      <c r="DV694" s="40">
        <v>-8.1623764118984199E-2</v>
      </c>
      <c r="DW694" s="40">
        <v>-6.4134775371888303E-2</v>
      </c>
      <c r="DX694" s="40">
        <v>-3.01926434942511E-2</v>
      </c>
      <c r="DY694" s="40">
        <v>-4.2195999618920496E-3</v>
      </c>
      <c r="DZ694" s="40">
        <v>8.2036929306198297E-3</v>
      </c>
      <c r="EA694" s="40">
        <v>4.2411585096368701E-3</v>
      </c>
      <c r="EB694" s="40">
        <v>2.1431781078056999E-2</v>
      </c>
      <c r="EC694" s="40">
        <v>1.38655500028174E-2</v>
      </c>
      <c r="ED694" s="40">
        <v>9.3521718411436593E-3</v>
      </c>
      <c r="EE694" s="40">
        <v>1.59580772473445E-2</v>
      </c>
      <c r="EF694" s="40">
        <v>1.14873434588782E-2</v>
      </c>
      <c r="EG694" s="40">
        <v>-5.6458809116837197E-3</v>
      </c>
      <c r="EH694" s="40">
        <v>4.8205086894898604E-3</v>
      </c>
      <c r="EI694" s="40">
        <v>1.9156310472740201E-3</v>
      </c>
      <c r="EJ694" s="40">
        <v>2.8443686061593201E-3</v>
      </c>
      <c r="EK694" s="40">
        <v>1.0631863478464801E-2</v>
      </c>
      <c r="EL694" s="40">
        <v>4.3010089830909003E-2</v>
      </c>
      <c r="EM694" s="40">
        <v>0.28164792769558999</v>
      </c>
      <c r="EN694" s="40">
        <v>0.353481705641354</v>
      </c>
      <c r="EO694" s="40">
        <v>0.40431840579031503</v>
      </c>
      <c r="EP694" s="40">
        <v>0.39632562453296899</v>
      </c>
      <c r="EQ694" s="40">
        <v>0.32854730175610403</v>
      </c>
      <c r="ER694" s="40">
        <v>1.50970611532755E-2</v>
      </c>
      <c r="ES694" s="40">
        <v>-6.4795464467907696E-2</v>
      </c>
      <c r="ET694" s="40">
        <v>-6.0811165140473002E-2</v>
      </c>
      <c r="EU694" s="40">
        <v>-4.7118282515732302E-2</v>
      </c>
      <c r="EV694" s="40">
        <v>-1.68612689619786E-2</v>
      </c>
      <c r="EW694" s="40">
        <v>75.024421017876506</v>
      </c>
      <c r="EX694" s="40">
        <v>74.040104240366006</v>
      </c>
      <c r="EY694" s="40">
        <v>72.0289844818641</v>
      </c>
      <c r="EZ694" s="40">
        <v>71.061258902881903</v>
      </c>
      <c r="FA694" s="40">
        <v>69.966345927078905</v>
      </c>
      <c r="FB694" s="40">
        <v>69.722784302627204</v>
      </c>
      <c r="FC694" s="40">
        <v>69.000778265176194</v>
      </c>
      <c r="FD694" s="40">
        <v>72.170428281684806</v>
      </c>
      <c r="FE694" s="40">
        <v>76.893813971039094</v>
      </c>
      <c r="FF694" s="40">
        <v>82.107624640347197</v>
      </c>
      <c r="FG694" s="40">
        <v>86.212383849818394</v>
      </c>
      <c r="FH694" s="40">
        <v>89.521767841139607</v>
      </c>
      <c r="FI694" s="40">
        <v>92.746674685156407</v>
      </c>
      <c r="FJ694" s="40">
        <v>95.1502287627942</v>
      </c>
      <c r="FK694" s="40">
        <v>97.239953304089397</v>
      </c>
      <c r="FL694" s="40">
        <v>98.418529786330794</v>
      </c>
      <c r="FM694" s="40">
        <v>99.257900570727799</v>
      </c>
      <c r="FN694" s="40">
        <v>99.719081647092096</v>
      </c>
      <c r="FO694" s="40">
        <v>98.886432243762101</v>
      </c>
      <c r="FP694" s="40">
        <v>95.356433658789697</v>
      </c>
      <c r="FQ694" s="40">
        <v>90.835432290929703</v>
      </c>
      <c r="FR694" s="40">
        <v>85.229977359558504</v>
      </c>
      <c r="FS694" s="40">
        <v>82.445262015942603</v>
      </c>
      <c r="FT694" s="40">
        <v>80.272628649591994</v>
      </c>
      <c r="FU694" s="40">
        <v>2.5485604344036999E-2</v>
      </c>
      <c r="FV694" s="40">
        <v>0</v>
      </c>
      <c r="FW694" s="40">
        <v>0</v>
      </c>
      <c r="FX694" s="41">
        <v>1</v>
      </c>
      <c r="FY694" s="22"/>
    </row>
    <row r="695" spans="1:181" x14ac:dyDescent="0.2">
      <c r="A695" t="s">
        <v>42</v>
      </c>
      <c r="B695" t="s">
        <v>58</v>
      </c>
      <c r="C695" t="s">
        <v>55</v>
      </c>
      <c r="D695" t="s">
        <v>40</v>
      </c>
      <c r="E695" t="s">
        <v>1</v>
      </c>
      <c r="F695" t="s">
        <v>77</v>
      </c>
      <c r="G695" s="35">
        <v>43627</v>
      </c>
      <c r="H695" s="40">
        <v>5973</v>
      </c>
      <c r="I695" s="40">
        <v>1.0235025556261901</v>
      </c>
      <c r="J695" s="40">
        <v>0.89130451984483605</v>
      </c>
      <c r="K695" s="40">
        <v>0.79860447408859503</v>
      </c>
      <c r="L695" s="40">
        <v>0.745866147887144</v>
      </c>
      <c r="M695" s="40">
        <v>0.72421599105449797</v>
      </c>
      <c r="N695" s="40">
        <v>0.74839917384956101</v>
      </c>
      <c r="O695" s="40">
        <v>0.80499283546326295</v>
      </c>
      <c r="P695" s="40">
        <v>0.83441759840487395</v>
      </c>
      <c r="Q695" s="40">
        <v>0.94492621187227999</v>
      </c>
      <c r="R695" s="40">
        <v>1.06152837401567</v>
      </c>
      <c r="S695" s="40">
        <v>1.18210111640741</v>
      </c>
      <c r="T695" s="40">
        <v>1.3606664455803801</v>
      </c>
      <c r="U695" s="40">
        <v>1.5514284120164501</v>
      </c>
      <c r="V695" s="40">
        <v>1.7600744808607101</v>
      </c>
      <c r="W695" s="40">
        <v>1.95569366724618</v>
      </c>
      <c r="X695" s="40">
        <v>2.1610891358151898</v>
      </c>
      <c r="Y695" s="40">
        <v>2.3337345512132401</v>
      </c>
      <c r="Z695" s="40">
        <v>2.4977088739388802</v>
      </c>
      <c r="AA695" s="40">
        <v>2.5215199466811198</v>
      </c>
      <c r="AB695" s="40">
        <v>2.3434995864580701</v>
      </c>
      <c r="AC695" s="40">
        <v>2.1481116150010502</v>
      </c>
      <c r="AD695" s="40">
        <v>1.9237173800965</v>
      </c>
      <c r="AE695" s="40">
        <v>1.61429173889918</v>
      </c>
      <c r="AF695" s="40">
        <v>1.3163024849793199</v>
      </c>
      <c r="AG695" s="40">
        <v>-2.3573797845324301E-2</v>
      </c>
      <c r="AH695" s="40">
        <v>-1.08627461866194E-2</v>
      </c>
      <c r="AI695" s="40">
        <v>-1.5463650735762899E-2</v>
      </c>
      <c r="AJ695" s="40">
        <v>-3.7302129019422502E-3</v>
      </c>
      <c r="AK695" s="40">
        <v>-1.3202011110634E-2</v>
      </c>
      <c r="AL695" s="40">
        <v>-5.4778674341140103E-3</v>
      </c>
      <c r="AM695" s="40">
        <v>-1.2128518411223799E-3</v>
      </c>
      <c r="AN695" s="40">
        <v>-4.6001755318163797E-3</v>
      </c>
      <c r="AO695" s="40">
        <v>-1.78900569626043E-2</v>
      </c>
      <c r="AP695" s="40">
        <v>-1.80794260278224E-2</v>
      </c>
      <c r="AQ695" s="40">
        <v>-1.2906694981860299E-2</v>
      </c>
      <c r="AR695" s="40">
        <v>-7.6280853630458197E-3</v>
      </c>
      <c r="AS695" s="40">
        <v>-2.6662313071702201E-3</v>
      </c>
      <c r="AT695" s="40">
        <v>1.6463908335633499E-2</v>
      </c>
      <c r="AU695" s="40">
        <v>0.17437713697080601</v>
      </c>
      <c r="AV695" s="40">
        <v>0.22809800159329899</v>
      </c>
      <c r="AW695" s="40">
        <v>0.25155745084299702</v>
      </c>
      <c r="AX695" s="40">
        <v>0.24036972810501001</v>
      </c>
      <c r="AY695" s="40">
        <v>0.225649304435422</v>
      </c>
      <c r="AZ695" s="40">
        <v>1.31475014986185E-2</v>
      </c>
      <c r="BA695" s="40">
        <v>-7.4064547427853802E-2</v>
      </c>
      <c r="BB695" s="40">
        <v>-7.0548677719110497E-2</v>
      </c>
      <c r="BC695" s="40">
        <v>-7.0415463969437E-2</v>
      </c>
      <c r="BD695" s="40">
        <v>-4.03693193714358E-2</v>
      </c>
      <c r="BE695" s="40">
        <v>-1.7192543574403401E-2</v>
      </c>
      <c r="BF695" s="40">
        <v>-3.9596624978417401E-3</v>
      </c>
      <c r="BG695" s="40">
        <v>-7.90859592948478E-3</v>
      </c>
      <c r="BH695" s="40">
        <v>4.0147432819197396E-3</v>
      </c>
      <c r="BI695" s="40">
        <v>-5.0890489160990903E-3</v>
      </c>
      <c r="BJ695" s="40">
        <v>1.00211462556939E-3</v>
      </c>
      <c r="BK695" s="40">
        <v>6.0567419392702796E-3</v>
      </c>
      <c r="BL695" s="40">
        <v>2.08589270969143E-3</v>
      </c>
      <c r="BM695" s="40">
        <v>-1.17388812319513E-2</v>
      </c>
      <c r="BN695" s="40">
        <v>-1.10284371945644E-2</v>
      </c>
      <c r="BO695" s="40">
        <v>-7.4516332858406602E-3</v>
      </c>
      <c r="BP695" s="40">
        <v>-4.7175902792953202E-3</v>
      </c>
      <c r="BQ695" s="40">
        <v>2.40568272314068E-4</v>
      </c>
      <c r="BR695" s="40">
        <v>2.4468531002430401E-2</v>
      </c>
      <c r="BS695" s="40">
        <v>0.19060710653530299</v>
      </c>
      <c r="BT695" s="40">
        <v>0.241860576990447</v>
      </c>
      <c r="BU695" s="40">
        <v>0.26791535962570201</v>
      </c>
      <c r="BV695" s="40">
        <v>0.25687372587812801</v>
      </c>
      <c r="BW695" s="40">
        <v>0.24233837060875199</v>
      </c>
      <c r="BX695" s="40">
        <v>3.0431255601171998E-2</v>
      </c>
      <c r="BY695" s="40">
        <v>-5.4697399840837602E-2</v>
      </c>
      <c r="BZ695" s="40">
        <v>-5.3455838379743902E-2</v>
      </c>
      <c r="CA695" s="40">
        <v>-5.6248556986784097E-2</v>
      </c>
      <c r="CB695" s="40">
        <v>-3.0234904844747199E-2</v>
      </c>
      <c r="CC695" s="40">
        <v>-1.27729063053872E-2</v>
      </c>
      <c r="CD695" s="40">
        <v>8.2139223634867002E-4</v>
      </c>
      <c r="CE695" s="40">
        <v>-2.67598798539359E-3</v>
      </c>
      <c r="CF695" s="40">
        <v>9.3788763416346402E-3</v>
      </c>
      <c r="CG695" s="40">
        <v>5.2996398556222704E-4</v>
      </c>
      <c r="CH695" s="40">
        <v>5.4901304603309697E-3</v>
      </c>
      <c r="CI695" s="40">
        <v>1.10916404464246E-2</v>
      </c>
      <c r="CJ695" s="40">
        <v>6.7166432061904402E-3</v>
      </c>
      <c r="CK695" s="40">
        <v>-7.4785956590433496E-3</v>
      </c>
      <c r="CL695" s="40">
        <v>-6.14494380786588E-3</v>
      </c>
      <c r="CM695" s="40">
        <v>-3.6734741727684301E-3</v>
      </c>
      <c r="CN695" s="40">
        <v>-2.7017902504436701E-3</v>
      </c>
      <c r="CO695" s="40">
        <v>2.2538088061684501E-3</v>
      </c>
      <c r="CP695" s="40">
        <v>3.0012508277211799E-2</v>
      </c>
      <c r="CQ695" s="40">
        <v>0.201847934014804</v>
      </c>
      <c r="CR695" s="40">
        <v>0.25139249478599102</v>
      </c>
      <c r="CS695" s="40">
        <v>0.27924479741799602</v>
      </c>
      <c r="CT695" s="40">
        <v>0.268304344460156</v>
      </c>
      <c r="CU695" s="40">
        <v>0.25389716700099801</v>
      </c>
      <c r="CV695" s="40">
        <v>4.24019310416184E-2</v>
      </c>
      <c r="CW695" s="40">
        <v>-4.12837724196315E-2</v>
      </c>
      <c r="CX695" s="40">
        <v>-4.1617389922702898E-2</v>
      </c>
      <c r="CY695" s="40">
        <v>-4.6436600366822997E-2</v>
      </c>
      <c r="CZ695" s="40">
        <v>-2.3215840215726001E-2</v>
      </c>
      <c r="DA695" s="40">
        <v>-8.3532690363709809E-3</v>
      </c>
      <c r="DB695" s="40">
        <v>5.6024469705390897E-3</v>
      </c>
      <c r="DC695" s="40">
        <v>2.5566199586976E-3</v>
      </c>
      <c r="DD695" s="40">
        <v>1.47430094013495E-2</v>
      </c>
      <c r="DE695" s="40">
        <v>6.1489768872235399E-3</v>
      </c>
      <c r="DF695" s="40">
        <v>9.9781462950925496E-3</v>
      </c>
      <c r="DG695" s="40">
        <v>1.6126538953578899E-2</v>
      </c>
      <c r="DH695" s="40">
        <v>1.13473937026894E-2</v>
      </c>
      <c r="DI695" s="40">
        <v>-3.2183100861353699E-3</v>
      </c>
      <c r="DJ695" s="40">
        <v>-1.2614504211673401E-3</v>
      </c>
      <c r="DK695" s="40">
        <v>1.04684940303792E-4</v>
      </c>
      <c r="DL695" s="40">
        <v>-6.8599022159201604E-4</v>
      </c>
      <c r="DM695" s="40">
        <v>4.26704934002282E-3</v>
      </c>
      <c r="DN695" s="40">
        <v>3.55564855519932E-2</v>
      </c>
      <c r="DO695" s="40">
        <v>0.213088761494305</v>
      </c>
      <c r="DP695" s="40">
        <v>0.26092441258153398</v>
      </c>
      <c r="DQ695" s="40">
        <v>0.29057423521029002</v>
      </c>
      <c r="DR695" s="40">
        <v>0.27973496304218298</v>
      </c>
      <c r="DS695" s="40">
        <v>0.26545596339324401</v>
      </c>
      <c r="DT695" s="40">
        <v>5.4372606482064802E-2</v>
      </c>
      <c r="DU695" s="40">
        <v>-2.7870144998425401E-2</v>
      </c>
      <c r="DV695" s="40">
        <v>-2.9778941465661901E-2</v>
      </c>
      <c r="DW695" s="40">
        <v>-3.66246437468618E-2</v>
      </c>
      <c r="DX695" s="40">
        <v>-1.6196775586704699E-2</v>
      </c>
      <c r="DY695" s="40">
        <v>-1.97201476545004E-3</v>
      </c>
      <c r="DZ695" s="40">
        <v>1.2505530659316699E-2</v>
      </c>
      <c r="EA695" s="40">
        <v>1.01116747649757E-2</v>
      </c>
      <c r="EB695" s="40">
        <v>2.2487965585211499E-2</v>
      </c>
      <c r="EC695" s="40">
        <v>1.4261939081758501E-2</v>
      </c>
      <c r="ED695" s="40">
        <v>1.6458128354775999E-2</v>
      </c>
      <c r="EE695" s="40">
        <v>2.3396132733971502E-2</v>
      </c>
      <c r="EF695" s="40">
        <v>1.8033461944197301E-2</v>
      </c>
      <c r="EG695" s="40">
        <v>2.93286564451762E-3</v>
      </c>
      <c r="EH695" s="40">
        <v>5.78953841209069E-3</v>
      </c>
      <c r="EI695" s="40">
        <v>5.5597466363234097E-3</v>
      </c>
      <c r="EJ695" s="40">
        <v>2.22450486215849E-3</v>
      </c>
      <c r="EK695" s="40">
        <v>7.1738489195071102E-3</v>
      </c>
      <c r="EL695" s="40">
        <v>4.3561108218790098E-2</v>
      </c>
      <c r="EM695" s="40">
        <v>0.22931873105880299</v>
      </c>
      <c r="EN695" s="40">
        <v>0.27468698797868202</v>
      </c>
      <c r="EO695" s="40">
        <v>0.30693214399299401</v>
      </c>
      <c r="EP695" s="40">
        <v>0.29623896081530099</v>
      </c>
      <c r="EQ695" s="40">
        <v>0.282145029566574</v>
      </c>
      <c r="ER695" s="40">
        <v>7.1656360584618203E-2</v>
      </c>
      <c r="ES695" s="40">
        <v>-8.5029974114092608E-3</v>
      </c>
      <c r="ET695" s="40">
        <v>-1.2686102126295401E-2</v>
      </c>
      <c r="EU695" s="40">
        <v>-2.2457736764209001E-2</v>
      </c>
      <c r="EV695" s="40">
        <v>-6.0623610600161297E-3</v>
      </c>
      <c r="EW695" s="40">
        <v>75.028492950440906</v>
      </c>
      <c r="EX695" s="40">
        <v>74.047354647050497</v>
      </c>
      <c r="EY695" s="40">
        <v>72.025086056490807</v>
      </c>
      <c r="EZ695" s="40">
        <v>71.031640496062593</v>
      </c>
      <c r="FA695" s="40">
        <v>69.943155561842801</v>
      </c>
      <c r="FB695" s="40">
        <v>69.678360918564593</v>
      </c>
      <c r="FC695" s="40">
        <v>68.961015230819996</v>
      </c>
      <c r="FD695" s="40">
        <v>72.140826142311496</v>
      </c>
      <c r="FE695" s="40">
        <v>76.881442448248194</v>
      </c>
      <c r="FF695" s="40">
        <v>82.104328759371896</v>
      </c>
      <c r="FG695" s="40">
        <v>86.184196255953196</v>
      </c>
      <c r="FH695" s="40">
        <v>89.490734191540497</v>
      </c>
      <c r="FI695" s="40">
        <v>92.720139576554899</v>
      </c>
      <c r="FJ695" s="40">
        <v>95.127917668694295</v>
      </c>
      <c r="FK695" s="40">
        <v>97.212241241099605</v>
      </c>
      <c r="FL695" s="40">
        <v>98.399655774036901</v>
      </c>
      <c r="FM695" s="40">
        <v>99.234156174847897</v>
      </c>
      <c r="FN695" s="40">
        <v>99.689218182675503</v>
      </c>
      <c r="FO695" s="40">
        <v>98.862297826189504</v>
      </c>
      <c r="FP695" s="40">
        <v>95.332897156599202</v>
      </c>
      <c r="FQ695" s="40">
        <v>90.815567972839204</v>
      </c>
      <c r="FR695" s="40">
        <v>85.223664356108799</v>
      </c>
      <c r="FS695" s="40">
        <v>82.4199203093318</v>
      </c>
      <c r="FT695" s="40">
        <v>80.252051209506305</v>
      </c>
      <c r="FU695" s="40">
        <v>2.1011267802586799E-2</v>
      </c>
      <c r="FV695" s="40">
        <v>0</v>
      </c>
      <c r="FW695" s="40">
        <v>0</v>
      </c>
      <c r="FX695" s="41">
        <v>1</v>
      </c>
      <c r="FY695" s="22"/>
    </row>
    <row r="696" spans="1:181" x14ac:dyDescent="0.2">
      <c r="A696" t="s">
        <v>42</v>
      </c>
      <c r="B696" t="s">
        <v>58</v>
      </c>
      <c r="C696" t="s">
        <v>55</v>
      </c>
      <c r="D696" t="s">
        <v>40</v>
      </c>
      <c r="E696" t="s">
        <v>1</v>
      </c>
      <c r="F696" t="s">
        <v>78</v>
      </c>
      <c r="G696" s="35">
        <v>43627</v>
      </c>
      <c r="H696" s="40">
        <v>1780</v>
      </c>
      <c r="I696" s="40">
        <v>0.85907355931015295</v>
      </c>
      <c r="J696" s="40">
        <v>0.74976603980925904</v>
      </c>
      <c r="K696" s="40">
        <v>0.67838750717801799</v>
      </c>
      <c r="L696" s="40">
        <v>0.64019123890831098</v>
      </c>
      <c r="M696" s="40">
        <v>0.62838040932342898</v>
      </c>
      <c r="N696" s="40">
        <v>0.65009697476916695</v>
      </c>
      <c r="O696" s="40">
        <v>0.71534450625211299</v>
      </c>
      <c r="P696" s="40">
        <v>0.76680856558662602</v>
      </c>
      <c r="Q696" s="40">
        <v>0.90584988959544899</v>
      </c>
      <c r="R696" s="40">
        <v>1.0157924144975401</v>
      </c>
      <c r="S696" s="40">
        <v>1.1362588831065199</v>
      </c>
      <c r="T696" s="40">
        <v>1.3145149151498401</v>
      </c>
      <c r="U696" s="40">
        <v>1.50758993337975</v>
      </c>
      <c r="V696" s="40">
        <v>1.71496398588513</v>
      </c>
      <c r="W696" s="40">
        <v>1.89723491954755</v>
      </c>
      <c r="X696" s="40">
        <v>2.1109438203189002</v>
      </c>
      <c r="Y696" s="40">
        <v>2.3154721661460198</v>
      </c>
      <c r="Z696" s="40">
        <v>2.48140042081255</v>
      </c>
      <c r="AA696" s="40">
        <v>2.5065844453123001</v>
      </c>
      <c r="AB696" s="40">
        <v>2.3193503640792001</v>
      </c>
      <c r="AC696" s="40">
        <v>2.0608407312427399</v>
      </c>
      <c r="AD696" s="40">
        <v>1.77389029764133</v>
      </c>
      <c r="AE696" s="40">
        <v>1.4448953384960199</v>
      </c>
      <c r="AF696" s="40">
        <v>1.15070108548852</v>
      </c>
      <c r="AG696" s="40">
        <v>-2.1327016282274298E-2</v>
      </c>
      <c r="AH696" s="40">
        <v>-2.4841142660589802E-2</v>
      </c>
      <c r="AI696" s="40">
        <v>-2.54804902859074E-2</v>
      </c>
      <c r="AJ696" s="40">
        <v>-1.6332024858604799E-2</v>
      </c>
      <c r="AK696" s="40">
        <v>-1.57814861739239E-2</v>
      </c>
      <c r="AL696" s="40">
        <v>-2.3372397897844201E-2</v>
      </c>
      <c r="AM696" s="40">
        <v>-1.41452680757261E-2</v>
      </c>
      <c r="AN696" s="40">
        <v>-2.870996169462E-2</v>
      </c>
      <c r="AO696" s="40">
        <v>-5.0484028342466E-2</v>
      </c>
      <c r="AP696" s="40">
        <v>-5.3402669233820498E-2</v>
      </c>
      <c r="AQ696" s="40">
        <v>-3.8171188770843197E-2</v>
      </c>
      <c r="AR696" s="40">
        <v>-1.5787824710690301E-2</v>
      </c>
      <c r="AS696" s="40">
        <v>-6.1488172771481603E-3</v>
      </c>
      <c r="AT696" s="40">
        <v>-1.3400486138132901E-2</v>
      </c>
      <c r="AU696" s="40">
        <v>0.41323119372739398</v>
      </c>
      <c r="AV696" s="40">
        <v>0.53401482780050102</v>
      </c>
      <c r="AW696" s="40">
        <v>0.62702440915701496</v>
      </c>
      <c r="AX696" s="40">
        <v>0.61275727447262596</v>
      </c>
      <c r="AY696" s="40">
        <v>0.39280947721428999</v>
      </c>
      <c r="AZ696" s="40">
        <v>-0.25231097159597998</v>
      </c>
      <c r="BA696" s="40">
        <v>-0.31886318227673999</v>
      </c>
      <c r="BB696" s="40">
        <v>-0.28503546420244802</v>
      </c>
      <c r="BC696" s="40">
        <v>-0.19026915103403599</v>
      </c>
      <c r="BD696" s="40">
        <v>-0.116739047290944</v>
      </c>
      <c r="BE696" s="40">
        <v>-1.1714601127571E-2</v>
      </c>
      <c r="BF696" s="40">
        <v>-1.69459101042118E-2</v>
      </c>
      <c r="BG696" s="40">
        <v>-1.6910951820202001E-2</v>
      </c>
      <c r="BH696" s="40">
        <v>-9.0361227107855508E-3</v>
      </c>
      <c r="BI696" s="40">
        <v>-9.6627685175503693E-3</v>
      </c>
      <c r="BJ696" s="40">
        <v>-1.8302907879483798E-2</v>
      </c>
      <c r="BK696" s="40">
        <v>-5.1595188377819897E-3</v>
      </c>
      <c r="BL696" s="40">
        <v>-1.9900991496406902E-2</v>
      </c>
      <c r="BM696" s="40">
        <v>-4.07882877250621E-2</v>
      </c>
      <c r="BN696" s="40">
        <v>-4.06847589381771E-2</v>
      </c>
      <c r="BO696" s="40">
        <v>-2.6174916207240901E-2</v>
      </c>
      <c r="BP696" s="40">
        <v>-9.3024412916692598E-3</v>
      </c>
      <c r="BQ696" s="40">
        <v>3.6693441390445099E-4</v>
      </c>
      <c r="BR696" s="40">
        <v>4.5140710052071096E-3</v>
      </c>
      <c r="BS696" s="40">
        <v>0.43571812057996701</v>
      </c>
      <c r="BT696" s="40">
        <v>0.55746865499153098</v>
      </c>
      <c r="BU696" s="40">
        <v>0.654652928672802</v>
      </c>
      <c r="BV696" s="40">
        <v>0.64641066497914201</v>
      </c>
      <c r="BW696" s="40">
        <v>0.426188311313</v>
      </c>
      <c r="BX696" s="40">
        <v>-0.226014506169393</v>
      </c>
      <c r="BY696" s="40">
        <v>-0.296107718645505</v>
      </c>
      <c r="BZ696" s="40">
        <v>-0.257442907119733</v>
      </c>
      <c r="CA696" s="40">
        <v>-0.16441829609807099</v>
      </c>
      <c r="CB696" s="40">
        <v>-9.9597763719812299E-2</v>
      </c>
      <c r="CC696" s="40">
        <v>-5.0570716734356404E-3</v>
      </c>
      <c r="CD696" s="40">
        <v>-1.1477696086674699E-2</v>
      </c>
      <c r="CE696" s="40">
        <v>-1.0975715583982699E-2</v>
      </c>
      <c r="CF696" s="40">
        <v>-3.9830031084939904E-3</v>
      </c>
      <c r="CG696" s="40">
        <v>-5.4249633080123002E-3</v>
      </c>
      <c r="CH696" s="40">
        <v>-1.4791794535802901E-2</v>
      </c>
      <c r="CI696" s="40">
        <v>1.06398371139948E-3</v>
      </c>
      <c r="CJ696" s="40">
        <v>-1.3799925571626501E-2</v>
      </c>
      <c r="CK696" s="40">
        <v>-3.4073047309292302E-2</v>
      </c>
      <c r="CL696" s="40">
        <v>-3.1876373009603498E-2</v>
      </c>
      <c r="CM696" s="40">
        <v>-1.7866334373575599E-2</v>
      </c>
      <c r="CN696" s="40">
        <v>-4.8106844918844498E-3</v>
      </c>
      <c r="CO696" s="40">
        <v>4.8797241863883798E-3</v>
      </c>
      <c r="CP696" s="40">
        <v>1.69216387101059E-2</v>
      </c>
      <c r="CQ696" s="40">
        <v>0.45129249761680701</v>
      </c>
      <c r="CR696" s="40">
        <v>0.57371270425734799</v>
      </c>
      <c r="CS696" s="40">
        <v>0.673788357125506</v>
      </c>
      <c r="CT696" s="40">
        <v>0.66971890072664098</v>
      </c>
      <c r="CU696" s="40">
        <v>0.44930639012882501</v>
      </c>
      <c r="CV696" s="40">
        <v>-0.207801654321074</v>
      </c>
      <c r="CW696" s="40">
        <v>-0.280347353853798</v>
      </c>
      <c r="CX696" s="40">
        <v>-0.23833238613862401</v>
      </c>
      <c r="CY696" s="40">
        <v>-0.14651407271810599</v>
      </c>
      <c r="CZ696" s="40">
        <v>-8.7725762935425097E-2</v>
      </c>
      <c r="DA696" s="40">
        <v>1.6004577806997E-3</v>
      </c>
      <c r="DB696" s="40">
        <v>-6.0094820691376496E-3</v>
      </c>
      <c r="DC696" s="40">
        <v>-5.0404793477633898E-3</v>
      </c>
      <c r="DD696" s="40">
        <v>1.0701164937975799E-3</v>
      </c>
      <c r="DE696" s="40">
        <v>-1.1871580984742401E-3</v>
      </c>
      <c r="DF696" s="40">
        <v>-1.1280681192122E-2</v>
      </c>
      <c r="DG696" s="40">
        <v>7.2874862605809398E-3</v>
      </c>
      <c r="DH696" s="40">
        <v>-7.6988596468460504E-3</v>
      </c>
      <c r="DI696" s="40">
        <v>-2.73578068935224E-2</v>
      </c>
      <c r="DJ696" s="40">
        <v>-2.30679870810299E-2</v>
      </c>
      <c r="DK696" s="40">
        <v>-9.5577525399102303E-3</v>
      </c>
      <c r="DL696" s="40">
        <v>-3.1892769209963302E-4</v>
      </c>
      <c r="DM696" s="40">
        <v>9.39251395887232E-3</v>
      </c>
      <c r="DN696" s="40">
        <v>2.9329206415004701E-2</v>
      </c>
      <c r="DO696" s="40">
        <v>0.46686687465364701</v>
      </c>
      <c r="DP696" s="40">
        <v>0.58995675352316501</v>
      </c>
      <c r="DQ696" s="40">
        <v>0.69292378557820899</v>
      </c>
      <c r="DR696" s="40">
        <v>0.69302713647413905</v>
      </c>
      <c r="DS696" s="40">
        <v>0.47242446894465001</v>
      </c>
      <c r="DT696" s="40">
        <v>-0.189588802472755</v>
      </c>
      <c r="DU696" s="40">
        <v>-0.26458698906209199</v>
      </c>
      <c r="DV696" s="40">
        <v>-0.21922186515751599</v>
      </c>
      <c r="DW696" s="40">
        <v>-0.12860984933814201</v>
      </c>
      <c r="DX696" s="40">
        <v>-7.5853762151037896E-2</v>
      </c>
      <c r="DY696" s="40">
        <v>1.1212872935403E-2</v>
      </c>
      <c r="DZ696" s="40">
        <v>1.8857504872403399E-3</v>
      </c>
      <c r="EA696" s="40">
        <v>3.5290591179419602E-3</v>
      </c>
      <c r="EB696" s="40">
        <v>8.3660186416168406E-3</v>
      </c>
      <c r="EC696" s="40">
        <v>4.9315595578992696E-3</v>
      </c>
      <c r="ED696" s="40">
        <v>-6.2111911737615299E-3</v>
      </c>
      <c r="EE696" s="40">
        <v>1.6273235498525E-2</v>
      </c>
      <c r="EF696" s="40">
        <v>1.1101105513670001E-3</v>
      </c>
      <c r="EG696" s="40">
        <v>-1.76620662761185E-2</v>
      </c>
      <c r="EH696" s="40">
        <v>-1.0350076785386599E-2</v>
      </c>
      <c r="EI696" s="40">
        <v>2.43852002369206E-3</v>
      </c>
      <c r="EJ696" s="40">
        <v>6.1664557269213898E-3</v>
      </c>
      <c r="EK696" s="40">
        <v>1.59082656499249E-2</v>
      </c>
      <c r="EL696" s="40">
        <v>4.7243763558344698E-2</v>
      </c>
      <c r="EM696" s="40">
        <v>0.48935380150621999</v>
      </c>
      <c r="EN696" s="40">
        <v>0.61341058071419496</v>
      </c>
      <c r="EO696" s="40">
        <v>0.72055230509399704</v>
      </c>
      <c r="EP696" s="40">
        <v>0.72668052698065499</v>
      </c>
      <c r="EQ696" s="40">
        <v>0.50580330304336096</v>
      </c>
      <c r="ER696" s="40">
        <v>-0.163292337046168</v>
      </c>
      <c r="ES696" s="40">
        <v>-0.24183152543085701</v>
      </c>
      <c r="ET696" s="40">
        <v>-0.191629308074801</v>
      </c>
      <c r="EU696" s="40">
        <v>-0.10275899440217701</v>
      </c>
      <c r="EV696" s="40">
        <v>-5.8712478579906503E-2</v>
      </c>
      <c r="EW696" s="40">
        <v>75.296657381615603</v>
      </c>
      <c r="EX696" s="40">
        <v>74.278804760698904</v>
      </c>
      <c r="EY696" s="40">
        <v>72.227652570270905</v>
      </c>
      <c r="EZ696" s="40">
        <v>71.347429729045302</v>
      </c>
      <c r="FA696" s="40">
        <v>70.187737401873903</v>
      </c>
      <c r="FB696" s="40">
        <v>70.045771081286404</v>
      </c>
      <c r="FC696" s="40">
        <v>69.294599898708498</v>
      </c>
      <c r="FD696" s="40">
        <v>72.415674854393501</v>
      </c>
      <c r="FE696" s="40">
        <v>77.020321600405197</v>
      </c>
      <c r="FF696" s="40">
        <v>82.140193719929101</v>
      </c>
      <c r="FG696" s="40">
        <v>86.287762724740404</v>
      </c>
      <c r="FH696" s="40">
        <v>89.627658900987598</v>
      </c>
      <c r="FI696" s="40">
        <v>92.866326918207093</v>
      </c>
      <c r="FJ696" s="40">
        <v>95.285008863003299</v>
      </c>
      <c r="FK696" s="40">
        <v>97.448246391491494</v>
      </c>
      <c r="FL696" s="40">
        <v>98.614111167384195</v>
      </c>
      <c r="FM696" s="40">
        <v>99.484331476323106</v>
      </c>
      <c r="FN696" s="40">
        <v>99.969644213725005</v>
      </c>
      <c r="FO696" s="40">
        <v>99.155830590022802</v>
      </c>
      <c r="FP696" s="40">
        <v>95.757406938465394</v>
      </c>
      <c r="FQ696" s="40">
        <v>91.337427196758696</v>
      </c>
      <c r="FR696" s="40">
        <v>85.690744492276494</v>
      </c>
      <c r="FS696" s="40">
        <v>82.966004051658601</v>
      </c>
      <c r="FT696" s="40">
        <v>80.722936186376302</v>
      </c>
      <c r="FU696" s="40">
        <v>3.7139616365287703E-2</v>
      </c>
      <c r="FV696" s="40">
        <v>0</v>
      </c>
      <c r="FW696" s="40">
        <v>0</v>
      </c>
      <c r="FX696" s="41">
        <v>1</v>
      </c>
      <c r="FY696" s="22"/>
    </row>
    <row r="697" spans="1:181" x14ac:dyDescent="0.2">
      <c r="A697" t="s">
        <v>42</v>
      </c>
      <c r="B697" t="s">
        <v>58</v>
      </c>
      <c r="C697" t="s">
        <v>55</v>
      </c>
      <c r="D697" t="s">
        <v>40</v>
      </c>
      <c r="E697" t="s">
        <v>77</v>
      </c>
      <c r="F697" t="s">
        <v>1</v>
      </c>
      <c r="G697" s="35">
        <v>43627</v>
      </c>
      <c r="H697" s="40">
        <v>5532</v>
      </c>
      <c r="I697" s="40">
        <v>0.99391953052632298</v>
      </c>
      <c r="J697" s="40">
        <v>0.86990641156497694</v>
      </c>
      <c r="K697" s="40">
        <v>0.78387544794020303</v>
      </c>
      <c r="L697" s="40">
        <v>0.73731741336587298</v>
      </c>
      <c r="M697" s="40">
        <v>0.72133135889626698</v>
      </c>
      <c r="N697" s="40">
        <v>0.75721913809637797</v>
      </c>
      <c r="O697" s="40">
        <v>0.82785025963450498</v>
      </c>
      <c r="P697" s="40">
        <v>0.86426718404827796</v>
      </c>
      <c r="Q697" s="40">
        <v>0.97826942819496698</v>
      </c>
      <c r="R697" s="40">
        <v>1.07720179800107</v>
      </c>
      <c r="S697" s="40">
        <v>1.1847394609183699</v>
      </c>
      <c r="T697" s="40">
        <v>1.3483550462752101</v>
      </c>
      <c r="U697" s="40">
        <v>1.52876116373868</v>
      </c>
      <c r="V697" s="40">
        <v>1.7440632504054201</v>
      </c>
      <c r="W697" s="40">
        <v>1.9348930285416699</v>
      </c>
      <c r="X697" s="40">
        <v>2.1453774998087298</v>
      </c>
      <c r="Y697" s="40">
        <v>2.3405173232042999</v>
      </c>
      <c r="Z697" s="40">
        <v>2.5279575858202299</v>
      </c>
      <c r="AA697" s="40">
        <v>2.5649225007352898</v>
      </c>
      <c r="AB697" s="40">
        <v>2.37380892080854</v>
      </c>
      <c r="AC697" s="40">
        <v>2.1674270694214801</v>
      </c>
      <c r="AD697" s="40">
        <v>1.9224282800775701</v>
      </c>
      <c r="AE697" s="40">
        <v>1.5976055765752</v>
      </c>
      <c r="AF697" s="40">
        <v>1.2897183985815199</v>
      </c>
      <c r="AG697" s="40">
        <v>-2.8256452263596101E-2</v>
      </c>
      <c r="AH697" s="40">
        <v>-1.4752347703912099E-2</v>
      </c>
      <c r="AI697" s="40">
        <v>-1.9020547571071099E-2</v>
      </c>
      <c r="AJ697" s="40">
        <v>-9.3227174357286401E-3</v>
      </c>
      <c r="AK697" s="40">
        <v>-1.66584163514173E-2</v>
      </c>
      <c r="AL697" s="40">
        <v>-6.5435910425992901E-3</v>
      </c>
      <c r="AM697" s="40">
        <v>2.35668671196968E-3</v>
      </c>
      <c r="AN697" s="40">
        <v>2.5895972447215498E-3</v>
      </c>
      <c r="AO697" s="40">
        <v>-2.4348105192892801E-2</v>
      </c>
      <c r="AP697" s="40">
        <v>-2.0659451258059701E-2</v>
      </c>
      <c r="AQ697" s="40">
        <v>-1.9607959596583398E-2</v>
      </c>
      <c r="AR697" s="40">
        <v>-8.5283801162946895E-3</v>
      </c>
      <c r="AS697" s="40">
        <v>-6.8634623860328904E-3</v>
      </c>
      <c r="AT697" s="40">
        <v>2.8038813836204102E-2</v>
      </c>
      <c r="AU697" s="40">
        <v>0.269526961853083</v>
      </c>
      <c r="AV697" s="40">
        <v>0.340149055865276</v>
      </c>
      <c r="AW697" s="40">
        <v>0.38116500857242702</v>
      </c>
      <c r="AX697" s="40">
        <v>0.37683205421534999</v>
      </c>
      <c r="AY697" s="40">
        <v>0.31550190785316301</v>
      </c>
      <c r="AZ697" s="40">
        <v>-3.8262457351137598E-2</v>
      </c>
      <c r="BA697" s="40">
        <v>-0.14387819515931199</v>
      </c>
      <c r="BB697" s="40">
        <v>-0.13101916778074499</v>
      </c>
      <c r="BC697" s="40">
        <v>-0.107255692613801</v>
      </c>
      <c r="BD697" s="40">
        <v>-6.6497158226533001E-2</v>
      </c>
      <c r="BE697" s="40">
        <v>-2.0323711828578901E-2</v>
      </c>
      <c r="BF697" s="40">
        <v>-7.1836218698099396E-3</v>
      </c>
      <c r="BG697" s="40">
        <v>-1.03721458318235E-2</v>
      </c>
      <c r="BH697" s="40">
        <v>-1.3050326225077799E-3</v>
      </c>
      <c r="BI697" s="40">
        <v>-8.3420296021521501E-3</v>
      </c>
      <c r="BJ697" s="40">
        <v>-1.69472314000087E-3</v>
      </c>
      <c r="BK697" s="40">
        <v>9.2089535890871408E-3</v>
      </c>
      <c r="BL697" s="40">
        <v>7.3870494968466E-3</v>
      </c>
      <c r="BM697" s="40">
        <v>-1.7069985274976999E-2</v>
      </c>
      <c r="BN697" s="40">
        <v>-1.44635338192122E-2</v>
      </c>
      <c r="BO697" s="40">
        <v>-1.33019508630441E-2</v>
      </c>
      <c r="BP697" s="40">
        <v>-4.2066316081921101E-3</v>
      </c>
      <c r="BQ697" s="40">
        <v>-2.56181560091857E-3</v>
      </c>
      <c r="BR697" s="40">
        <v>3.83888765941717E-2</v>
      </c>
      <c r="BS697" s="40">
        <v>0.28453305920313499</v>
      </c>
      <c r="BT697" s="40">
        <v>0.359029426483577</v>
      </c>
      <c r="BU697" s="40">
        <v>0.40155879295208802</v>
      </c>
      <c r="BV697" s="40">
        <v>0.39836558366788599</v>
      </c>
      <c r="BW697" s="40">
        <v>0.33740283249379199</v>
      </c>
      <c r="BX697" s="40">
        <v>-2.0999983154383398E-2</v>
      </c>
      <c r="BY697" s="40">
        <v>-0.125804702890498</v>
      </c>
      <c r="BZ697" s="40">
        <v>-0.111561265064634</v>
      </c>
      <c r="CA697" s="40">
        <v>-8.8018872651467905E-2</v>
      </c>
      <c r="CB697" s="40">
        <v>-5.1962557700657899E-2</v>
      </c>
      <c r="CC697" s="40">
        <v>-1.48295199685554E-2</v>
      </c>
      <c r="CD697" s="40">
        <v>-1.9415454134934899E-3</v>
      </c>
      <c r="CE697" s="40">
        <v>-4.3822891325876901E-3</v>
      </c>
      <c r="CF697" s="40">
        <v>4.2479914550960299E-3</v>
      </c>
      <c r="CG697" s="40">
        <v>-2.58212547357079E-3</v>
      </c>
      <c r="CH697" s="40">
        <v>1.6635879983778301E-3</v>
      </c>
      <c r="CI697" s="40">
        <v>1.39548127543235E-2</v>
      </c>
      <c r="CJ697" s="40">
        <v>1.0709750312333399E-2</v>
      </c>
      <c r="CK697" s="40">
        <v>-1.2029181590947E-2</v>
      </c>
      <c r="CL697" s="40">
        <v>-1.0172260275504E-2</v>
      </c>
      <c r="CM697" s="40">
        <v>-8.9344284240001799E-3</v>
      </c>
      <c r="CN697" s="40">
        <v>-1.21340175669322E-3</v>
      </c>
      <c r="CO697" s="40">
        <v>4.1749185847393E-4</v>
      </c>
      <c r="CP697" s="40">
        <v>4.5557298531254002E-2</v>
      </c>
      <c r="CQ697" s="40">
        <v>0.29492623651515698</v>
      </c>
      <c r="CR697" s="40">
        <v>0.372105913659105</v>
      </c>
      <c r="CS697" s="40">
        <v>0.415683465888466</v>
      </c>
      <c r="CT697" s="40">
        <v>0.41327964056976801</v>
      </c>
      <c r="CU697" s="40">
        <v>0.35257134618376101</v>
      </c>
      <c r="CV697" s="40">
        <v>-9.0440461118691893E-3</v>
      </c>
      <c r="CW697" s="40">
        <v>-0.113287057201855</v>
      </c>
      <c r="CX697" s="40">
        <v>-9.8084780917481004E-2</v>
      </c>
      <c r="CY697" s="40">
        <v>-7.4695509746104102E-2</v>
      </c>
      <c r="CZ697" s="40">
        <v>-4.18959376527549E-2</v>
      </c>
      <c r="DA697" s="40">
        <v>-9.3353281085319009E-3</v>
      </c>
      <c r="DB697" s="40">
        <v>3.3005310428229598E-3</v>
      </c>
      <c r="DC697" s="40">
        <v>1.6075675666481601E-3</v>
      </c>
      <c r="DD697" s="40">
        <v>9.8010155326998302E-3</v>
      </c>
      <c r="DE697" s="40">
        <v>3.1777786550105701E-3</v>
      </c>
      <c r="DF697" s="40">
        <v>5.02189913675652E-3</v>
      </c>
      <c r="DG697" s="40">
        <v>1.8700671919559798E-2</v>
      </c>
      <c r="DH697" s="40">
        <v>1.40324511278202E-2</v>
      </c>
      <c r="DI697" s="40">
        <v>-6.9883779069170602E-3</v>
      </c>
      <c r="DJ697" s="40">
        <v>-5.8809867317957502E-3</v>
      </c>
      <c r="DK697" s="40">
        <v>-4.5669059849562698E-3</v>
      </c>
      <c r="DL697" s="40">
        <v>1.7798280948056701E-3</v>
      </c>
      <c r="DM697" s="40">
        <v>3.3967993178664301E-3</v>
      </c>
      <c r="DN697" s="40">
        <v>5.2725720468336297E-2</v>
      </c>
      <c r="DO697" s="40">
        <v>0.30531941382717798</v>
      </c>
      <c r="DP697" s="40">
        <v>0.38518240083463201</v>
      </c>
      <c r="DQ697" s="40">
        <v>0.42980813882484498</v>
      </c>
      <c r="DR697" s="40">
        <v>0.42819369747164898</v>
      </c>
      <c r="DS697" s="40">
        <v>0.36773985987372998</v>
      </c>
      <c r="DT697" s="40">
        <v>2.9118909306449798E-3</v>
      </c>
      <c r="DU697" s="40">
        <v>-0.100769411513212</v>
      </c>
      <c r="DV697" s="40">
        <v>-8.4608296770328204E-2</v>
      </c>
      <c r="DW697" s="40">
        <v>-6.1372146840740299E-2</v>
      </c>
      <c r="DX697" s="40">
        <v>-3.1829317604851803E-2</v>
      </c>
      <c r="DY697" s="40">
        <v>-1.4025876735146701E-3</v>
      </c>
      <c r="DZ697" s="40">
        <v>1.0869256876925099E-2</v>
      </c>
      <c r="EA697" s="40">
        <v>1.02559693058958E-2</v>
      </c>
      <c r="EB697" s="40">
        <v>1.7818700345920702E-2</v>
      </c>
      <c r="EC697" s="40">
        <v>1.1494165404275799E-2</v>
      </c>
      <c r="ED697" s="40">
        <v>9.8707670393549402E-3</v>
      </c>
      <c r="EE697" s="40">
        <v>2.5552938796677301E-2</v>
      </c>
      <c r="EF697" s="40">
        <v>1.8829903379945199E-2</v>
      </c>
      <c r="EG697" s="40">
        <v>2.8974201099881601E-4</v>
      </c>
      <c r="EH697" s="40">
        <v>3.1493070705181098E-4</v>
      </c>
      <c r="EI697" s="40">
        <v>1.7391027485830399E-3</v>
      </c>
      <c r="EJ697" s="40">
        <v>6.1015766029082503E-3</v>
      </c>
      <c r="EK697" s="40">
        <v>7.6984461029807501E-3</v>
      </c>
      <c r="EL697" s="40">
        <v>6.3075783226303805E-2</v>
      </c>
      <c r="EM697" s="40">
        <v>0.32032551117723002</v>
      </c>
      <c r="EN697" s="40">
        <v>0.40406277145293301</v>
      </c>
      <c r="EO697" s="40">
        <v>0.45020192320450497</v>
      </c>
      <c r="EP697" s="40">
        <v>0.44972722692418499</v>
      </c>
      <c r="EQ697" s="40">
        <v>0.38964078451435902</v>
      </c>
      <c r="ER697" s="40">
        <v>2.0174365127399198E-2</v>
      </c>
      <c r="ES697" s="40">
        <v>-8.2695919244398494E-2</v>
      </c>
      <c r="ET697" s="40">
        <v>-6.5150394054216895E-2</v>
      </c>
      <c r="EU697" s="40">
        <v>-4.2135326878407202E-2</v>
      </c>
      <c r="EV697" s="40">
        <v>-1.7294717078976701E-2</v>
      </c>
      <c r="EW697" s="40">
        <v>74.713546181854198</v>
      </c>
      <c r="EX697" s="40">
        <v>73.746352760508302</v>
      </c>
      <c r="EY697" s="40">
        <v>71.8710400515196</v>
      </c>
      <c r="EZ697" s="40">
        <v>70.9256557600376</v>
      </c>
      <c r="FA697" s="40">
        <v>69.882941569861003</v>
      </c>
      <c r="FB697" s="40">
        <v>69.643524137418595</v>
      </c>
      <c r="FC697" s="40">
        <v>68.929581651103504</v>
      </c>
      <c r="FD697" s="40">
        <v>72.051977806950205</v>
      </c>
      <c r="FE697" s="40">
        <v>76.834629579174205</v>
      </c>
      <c r="FF697" s="40">
        <v>82.072498947316305</v>
      </c>
      <c r="FG697" s="40">
        <v>86.298070492655995</v>
      </c>
      <c r="FH697" s="40">
        <v>89.617504272657499</v>
      </c>
      <c r="FI697" s="40">
        <v>92.824226587075501</v>
      </c>
      <c r="FJ697" s="40">
        <v>95.182485819730999</v>
      </c>
      <c r="FK697" s="40">
        <v>97.174708344685797</v>
      </c>
      <c r="FL697" s="40">
        <v>98.316003269511796</v>
      </c>
      <c r="FM697" s="40">
        <v>99.129207638768506</v>
      </c>
      <c r="FN697" s="40">
        <v>99.591410100809995</v>
      </c>
      <c r="FO697" s="40">
        <v>98.704431179253504</v>
      </c>
      <c r="FP697" s="40">
        <v>95.032571272880404</v>
      </c>
      <c r="FQ697" s="40">
        <v>90.386718846753993</v>
      </c>
      <c r="FR697" s="40">
        <v>84.7610407945904</v>
      </c>
      <c r="FS697" s="40">
        <v>82.051891115349406</v>
      </c>
      <c r="FT697" s="40">
        <v>79.913506551408105</v>
      </c>
      <c r="FU697" s="40">
        <v>2.5811152497273601E-2</v>
      </c>
      <c r="FV697" s="40">
        <v>0</v>
      </c>
      <c r="FW697" s="40">
        <v>0</v>
      </c>
      <c r="FX697" s="41">
        <v>1</v>
      </c>
      <c r="FY697" s="22"/>
    </row>
    <row r="698" spans="1:181" x14ac:dyDescent="0.2">
      <c r="A698" t="s">
        <v>42</v>
      </c>
      <c r="B698" t="s">
        <v>58</v>
      </c>
      <c r="C698" t="s">
        <v>55</v>
      </c>
      <c r="D698" t="s">
        <v>40</v>
      </c>
      <c r="E698" t="s">
        <v>77</v>
      </c>
      <c r="F698" t="s">
        <v>77</v>
      </c>
      <c r="G698" s="35">
        <v>43627</v>
      </c>
      <c r="H698" s="40">
        <v>4206</v>
      </c>
      <c r="I698" s="40">
        <v>1.0299274384518899</v>
      </c>
      <c r="J698" s="40">
        <v>0.90091031388718601</v>
      </c>
      <c r="K698" s="40">
        <v>0.80901669275748</v>
      </c>
      <c r="L698" s="40">
        <v>0.75971084391221</v>
      </c>
      <c r="M698" s="40">
        <v>0.74081001274636504</v>
      </c>
      <c r="N698" s="40">
        <v>0.777710435788735</v>
      </c>
      <c r="O698" s="40">
        <v>0.84805489383834198</v>
      </c>
      <c r="P698" s="40">
        <v>0.87753882733208499</v>
      </c>
      <c r="Q698" s="40">
        <v>0.98628374802171703</v>
      </c>
      <c r="R698" s="40">
        <v>1.0872581134339501</v>
      </c>
      <c r="S698" s="40">
        <v>1.19472444929917</v>
      </c>
      <c r="T698" s="40">
        <v>1.35815366243465</v>
      </c>
      <c r="U698" s="40">
        <v>1.5371563862091799</v>
      </c>
      <c r="V698" s="40">
        <v>1.75243819495265</v>
      </c>
      <c r="W698" s="40">
        <v>1.9518446633145199</v>
      </c>
      <c r="X698" s="40">
        <v>2.1624579160464301</v>
      </c>
      <c r="Y698" s="40">
        <v>2.3499917788551601</v>
      </c>
      <c r="Z698" s="40">
        <v>2.5387756625184501</v>
      </c>
      <c r="AA698" s="40">
        <v>2.57605989715942</v>
      </c>
      <c r="AB698" s="40">
        <v>2.3844719175229598</v>
      </c>
      <c r="AC698" s="40">
        <v>2.19063162609259</v>
      </c>
      <c r="AD698" s="40">
        <v>1.9570470873477099</v>
      </c>
      <c r="AE698" s="40">
        <v>1.6321324363912699</v>
      </c>
      <c r="AF698" s="40">
        <v>1.3241045254746</v>
      </c>
      <c r="AG698" s="40">
        <v>-3.3445665803919902E-2</v>
      </c>
      <c r="AH698" s="40">
        <v>-1.45860434899162E-2</v>
      </c>
      <c r="AI698" s="40">
        <v>-2.1646254853712601E-2</v>
      </c>
      <c r="AJ698" s="40">
        <v>-1.05802397863442E-2</v>
      </c>
      <c r="AK698" s="40">
        <v>-1.8917887789857799E-2</v>
      </c>
      <c r="AL698" s="40">
        <v>-4.6222917229336996E-3</v>
      </c>
      <c r="AM698" s="40">
        <v>3.00325757986219E-3</v>
      </c>
      <c r="AN698" s="40">
        <v>2.9139033290814299E-3</v>
      </c>
      <c r="AO698" s="40">
        <v>-2.0343447700388699E-2</v>
      </c>
      <c r="AP698" s="40">
        <v>-1.28833874994412E-2</v>
      </c>
      <c r="AQ698" s="40">
        <v>-2.14046157155896E-2</v>
      </c>
      <c r="AR698" s="40">
        <v>-5.97842060633393E-3</v>
      </c>
      <c r="AS698" s="40">
        <v>-8.2252884450374607E-3</v>
      </c>
      <c r="AT698" s="40">
        <v>2.7250200586540999E-2</v>
      </c>
      <c r="AU698" s="40">
        <v>0.20639302402860099</v>
      </c>
      <c r="AV698" s="40">
        <v>0.26616284627939402</v>
      </c>
      <c r="AW698" s="40">
        <v>0.28605475205735598</v>
      </c>
      <c r="AX698" s="40">
        <v>0.288262690689991</v>
      </c>
      <c r="AY698" s="40">
        <v>0.27762994967983301</v>
      </c>
      <c r="AZ698" s="40">
        <v>1.9681468703099E-2</v>
      </c>
      <c r="BA698" s="40">
        <v>-9.0352246588087201E-2</v>
      </c>
      <c r="BB698" s="40">
        <v>-8.4104408804587805E-2</v>
      </c>
      <c r="BC698" s="40">
        <v>-8.05488297859598E-2</v>
      </c>
      <c r="BD698" s="40">
        <v>-4.7276020704403801E-2</v>
      </c>
      <c r="BE698" s="40">
        <v>-2.5083991218214901E-2</v>
      </c>
      <c r="BF698" s="40">
        <v>-7.0889393485291403E-3</v>
      </c>
      <c r="BG698" s="40">
        <v>-1.2156876119981201E-2</v>
      </c>
      <c r="BH698" s="40">
        <v>-1.6570789033591E-3</v>
      </c>
      <c r="BI698" s="40">
        <v>-9.73752795972797E-3</v>
      </c>
      <c r="BJ698" s="40">
        <v>1.38355680398384E-3</v>
      </c>
      <c r="BK698" s="40">
        <v>1.1048145730938499E-2</v>
      </c>
      <c r="BL698" s="40">
        <v>9.7099325389985794E-3</v>
      </c>
      <c r="BM698" s="40">
        <v>-1.2746656015307299E-2</v>
      </c>
      <c r="BN698" s="40">
        <v>-6.3022295039966399E-3</v>
      </c>
      <c r="BO698" s="40">
        <v>-1.4360677910798101E-2</v>
      </c>
      <c r="BP698" s="40">
        <v>-2.0315995231294801E-3</v>
      </c>
      <c r="BQ698" s="40">
        <v>-4.3348138463292201E-3</v>
      </c>
      <c r="BR698" s="40">
        <v>3.7914924962620999E-2</v>
      </c>
      <c r="BS698" s="40">
        <v>0.223197498537653</v>
      </c>
      <c r="BT698" s="40">
        <v>0.28551545692409502</v>
      </c>
      <c r="BU698" s="40">
        <v>0.30747043138979002</v>
      </c>
      <c r="BV698" s="40">
        <v>0.30891776605187798</v>
      </c>
      <c r="BW698" s="40">
        <v>0.29778622949668199</v>
      </c>
      <c r="BX698" s="40">
        <v>3.9067337038497199E-2</v>
      </c>
      <c r="BY698" s="40">
        <v>-6.9712371470436102E-2</v>
      </c>
      <c r="BZ698" s="40">
        <v>-6.5018131991091702E-2</v>
      </c>
      <c r="CA698" s="40">
        <v>-6.2180003902638802E-2</v>
      </c>
      <c r="CB698" s="40">
        <v>-3.2686870394213897E-2</v>
      </c>
      <c r="CC698" s="40">
        <v>-1.9292720872074301E-2</v>
      </c>
      <c r="CD698" s="40">
        <v>-1.8964678584081E-3</v>
      </c>
      <c r="CE698" s="40">
        <v>-5.5845613162089098E-3</v>
      </c>
      <c r="CF698" s="40">
        <v>4.5230751418388103E-3</v>
      </c>
      <c r="CG698" s="40">
        <v>-3.3792387072350801E-3</v>
      </c>
      <c r="CH698" s="40">
        <v>5.5431891982905502E-3</v>
      </c>
      <c r="CI698" s="40">
        <v>1.6620010757472301E-2</v>
      </c>
      <c r="CJ698" s="40">
        <v>1.4416841667247099E-2</v>
      </c>
      <c r="CK698" s="40">
        <v>-7.4851412360986804E-3</v>
      </c>
      <c r="CL698" s="40">
        <v>-1.7441395243361099E-3</v>
      </c>
      <c r="CM698" s="40">
        <v>-9.4820680449361205E-3</v>
      </c>
      <c r="CN698" s="40">
        <v>7.0195673601513805E-4</v>
      </c>
      <c r="CO698" s="40">
        <v>-1.64028299070007E-3</v>
      </c>
      <c r="CP698" s="40">
        <v>4.5301280577863701E-2</v>
      </c>
      <c r="CQ698" s="40">
        <v>0.23483622639165599</v>
      </c>
      <c r="CR698" s="40">
        <v>0.29891901610333699</v>
      </c>
      <c r="CS698" s="40">
        <v>0.322302865657491</v>
      </c>
      <c r="CT698" s="40">
        <v>0.32322340832658297</v>
      </c>
      <c r="CU698" s="40">
        <v>0.31174640749636101</v>
      </c>
      <c r="CV698" s="40">
        <v>5.2493930393004297E-2</v>
      </c>
      <c r="CW698" s="40">
        <v>-5.5417256838583999E-2</v>
      </c>
      <c r="CX698" s="40">
        <v>-5.1799034812017399E-2</v>
      </c>
      <c r="CY698" s="40">
        <v>-4.94578110522544E-2</v>
      </c>
      <c r="CZ698" s="40">
        <v>-2.2582469331867701E-2</v>
      </c>
      <c r="DA698" s="40">
        <v>-1.3501450525933699E-2</v>
      </c>
      <c r="DB698" s="40">
        <v>3.2960036317129398E-3</v>
      </c>
      <c r="DC698" s="40">
        <v>9.8775348756341007E-4</v>
      </c>
      <c r="DD698" s="40">
        <v>1.07032291870367E-2</v>
      </c>
      <c r="DE698" s="40">
        <v>2.9790505452578098E-3</v>
      </c>
      <c r="DF698" s="40">
        <v>9.7028215925972598E-3</v>
      </c>
      <c r="DG698" s="40">
        <v>2.2191875784006099E-2</v>
      </c>
      <c r="DH698" s="40">
        <v>1.9123750795495598E-2</v>
      </c>
      <c r="DI698" s="40">
        <v>-2.2236264568900998E-3</v>
      </c>
      <c r="DJ698" s="40">
        <v>2.8139504553244101E-3</v>
      </c>
      <c r="DK698" s="40">
        <v>-4.6034581790741604E-3</v>
      </c>
      <c r="DL698" s="40">
        <v>3.4355129951597601E-3</v>
      </c>
      <c r="DM698" s="40">
        <v>1.0542478649290801E-3</v>
      </c>
      <c r="DN698" s="40">
        <v>5.2687636193106499E-2</v>
      </c>
      <c r="DO698" s="40">
        <v>0.24647495424565799</v>
      </c>
      <c r="DP698" s="40">
        <v>0.31232257528257901</v>
      </c>
      <c r="DQ698" s="40">
        <v>0.33713529992519198</v>
      </c>
      <c r="DR698" s="40">
        <v>0.33752905060128902</v>
      </c>
      <c r="DS698" s="40">
        <v>0.32570658549603898</v>
      </c>
      <c r="DT698" s="40">
        <v>6.5920523747511395E-2</v>
      </c>
      <c r="DU698" s="40">
        <v>-4.1122142206731799E-2</v>
      </c>
      <c r="DV698" s="40">
        <v>-3.8579937632943102E-2</v>
      </c>
      <c r="DW698" s="40">
        <v>-3.67356182018699E-2</v>
      </c>
      <c r="DX698" s="40">
        <v>-1.24780682695216E-2</v>
      </c>
      <c r="DY698" s="40">
        <v>-5.1397759402286901E-3</v>
      </c>
      <c r="DZ698" s="40">
        <v>1.07931077731E-2</v>
      </c>
      <c r="EA698" s="40">
        <v>1.04771322212948E-2</v>
      </c>
      <c r="EB698" s="40">
        <v>1.9626390070021801E-2</v>
      </c>
      <c r="EC698" s="40">
        <v>1.21594103753876E-2</v>
      </c>
      <c r="ED698" s="40">
        <v>1.5708670119514798E-2</v>
      </c>
      <c r="EE698" s="40">
        <v>3.0236763935082501E-2</v>
      </c>
      <c r="EF698" s="40">
        <v>2.5919780005412799E-2</v>
      </c>
      <c r="EG698" s="40">
        <v>5.37316522819136E-3</v>
      </c>
      <c r="EH698" s="40">
        <v>9.3951084507689596E-3</v>
      </c>
      <c r="EI698" s="40">
        <v>2.4404796257173401E-3</v>
      </c>
      <c r="EJ698" s="40">
        <v>7.38233407836421E-3</v>
      </c>
      <c r="EK698" s="40">
        <v>4.9447224636373199E-3</v>
      </c>
      <c r="EL698" s="40">
        <v>6.3352360569186403E-2</v>
      </c>
      <c r="EM698" s="40">
        <v>0.26327942875471</v>
      </c>
      <c r="EN698" s="40">
        <v>0.33167518592728001</v>
      </c>
      <c r="EO698" s="40">
        <v>0.35855097925762502</v>
      </c>
      <c r="EP698" s="40">
        <v>0.358184125963176</v>
      </c>
      <c r="EQ698" s="40">
        <v>0.34586286531288801</v>
      </c>
      <c r="ER698" s="40">
        <v>8.5306392082909605E-2</v>
      </c>
      <c r="ES698" s="40">
        <v>-2.04822670890807E-2</v>
      </c>
      <c r="ET698" s="40">
        <v>-1.9493660819446999E-2</v>
      </c>
      <c r="EU698" s="40">
        <v>-1.8366792318548899E-2</v>
      </c>
      <c r="EV698" s="40">
        <v>2.1110820406683201E-3</v>
      </c>
      <c r="EW698" s="40">
        <v>74.632609550306995</v>
      </c>
      <c r="EX698" s="40">
        <v>73.673798651223294</v>
      </c>
      <c r="EY698" s="40">
        <v>71.813409139020806</v>
      </c>
      <c r="EZ698" s="40">
        <v>70.851604318504897</v>
      </c>
      <c r="FA698" s="40">
        <v>69.825641878610099</v>
      </c>
      <c r="FB698" s="40">
        <v>69.563961048779703</v>
      </c>
      <c r="FC698" s="40">
        <v>68.856458100220806</v>
      </c>
      <c r="FD698" s="40">
        <v>71.990368040644796</v>
      </c>
      <c r="FE698" s="40">
        <v>76.800707654156696</v>
      </c>
      <c r="FF698" s="40">
        <v>82.064187861009501</v>
      </c>
      <c r="FG698" s="40">
        <v>86.285102972752298</v>
      </c>
      <c r="FH698" s="40">
        <v>89.595850848277706</v>
      </c>
      <c r="FI698" s="40">
        <v>92.796715758913706</v>
      </c>
      <c r="FJ698" s="40">
        <v>95.149348292859997</v>
      </c>
      <c r="FK698" s="40">
        <v>97.123295128073295</v>
      </c>
      <c r="FL698" s="40">
        <v>98.265461033658895</v>
      </c>
      <c r="FM698" s="40">
        <v>99.072413584540499</v>
      </c>
      <c r="FN698" s="40">
        <v>99.530090422475595</v>
      </c>
      <c r="FO698" s="40">
        <v>98.635512746847297</v>
      </c>
      <c r="FP698" s="40">
        <v>94.925091480932707</v>
      </c>
      <c r="FQ698" s="40">
        <v>90.249191036380694</v>
      </c>
      <c r="FR698" s="40">
        <v>84.630795052469196</v>
      </c>
      <c r="FS698" s="40">
        <v>81.909259987298498</v>
      </c>
      <c r="FT698" s="40">
        <v>79.789684579792507</v>
      </c>
      <c r="FU698" s="40">
        <v>2.5987976717813499E-2</v>
      </c>
      <c r="FV698" s="40">
        <v>0</v>
      </c>
      <c r="FW698" s="40">
        <v>0</v>
      </c>
      <c r="FX698" s="41">
        <v>1</v>
      </c>
      <c r="FY698" s="22"/>
    </row>
    <row r="699" spans="1:181" x14ac:dyDescent="0.2">
      <c r="A699" t="s">
        <v>42</v>
      </c>
      <c r="B699" t="s">
        <v>58</v>
      </c>
      <c r="C699" t="s">
        <v>55</v>
      </c>
      <c r="D699" t="s">
        <v>40</v>
      </c>
      <c r="E699" t="s">
        <v>77</v>
      </c>
      <c r="F699" t="s">
        <v>78</v>
      </c>
      <c r="G699" s="35">
        <v>43627</v>
      </c>
      <c r="H699" s="40">
        <v>1326</v>
      </c>
      <c r="I699" s="40">
        <v>0.86661205872793001</v>
      </c>
      <c r="J699" s="40">
        <v>0.75946145557686695</v>
      </c>
      <c r="K699" s="40">
        <v>0.69335807145947403</v>
      </c>
      <c r="L699" s="40">
        <v>0.65651587437041603</v>
      </c>
      <c r="M699" s="40">
        <v>0.65068688001250996</v>
      </c>
      <c r="N699" s="40">
        <v>0.68359754353962798</v>
      </c>
      <c r="O699" s="40">
        <v>0.75699963249156699</v>
      </c>
      <c r="P699" s="40">
        <v>0.81648417256309003</v>
      </c>
      <c r="Q699" s="40">
        <v>0.94878066185863996</v>
      </c>
      <c r="R699" s="40">
        <v>1.04189640522098</v>
      </c>
      <c r="S699" s="40">
        <v>1.1501475000507899</v>
      </c>
      <c r="T699" s="40">
        <v>1.3163199989576799</v>
      </c>
      <c r="U699" s="40">
        <v>1.5020496143687401</v>
      </c>
      <c r="V699" s="40">
        <v>1.71666836378216</v>
      </c>
      <c r="W699" s="40">
        <v>1.8804598283190801</v>
      </c>
      <c r="X699" s="40">
        <v>2.0886763947424201</v>
      </c>
      <c r="Y699" s="40">
        <v>2.3056198804385599</v>
      </c>
      <c r="Z699" s="40">
        <v>2.48753567323286</v>
      </c>
      <c r="AA699" s="40">
        <v>2.5251287922819401</v>
      </c>
      <c r="AB699" s="40">
        <v>2.3312962978965102</v>
      </c>
      <c r="AC699" s="40">
        <v>2.0836488541488798</v>
      </c>
      <c r="AD699" s="40">
        <v>1.7993348066743799</v>
      </c>
      <c r="AE699" s="40">
        <v>1.47275374098386</v>
      </c>
      <c r="AF699" s="40">
        <v>1.1658822034951299</v>
      </c>
      <c r="AG699" s="40">
        <v>-2.5346656117889901E-2</v>
      </c>
      <c r="AH699" s="40">
        <v>-2.64637753884901E-2</v>
      </c>
      <c r="AI699" s="40">
        <v>-2.2198145076126E-2</v>
      </c>
      <c r="AJ699" s="40">
        <v>-1.7011946534927901E-2</v>
      </c>
      <c r="AK699" s="40">
        <v>-1.7423340092582399E-2</v>
      </c>
      <c r="AL699" s="40">
        <v>-2.6160376098202601E-2</v>
      </c>
      <c r="AM699" s="40">
        <v>-1.35635212738508E-2</v>
      </c>
      <c r="AN699" s="40">
        <v>-2.45943135490416E-2</v>
      </c>
      <c r="AO699" s="40">
        <v>-5.0280864203669097E-2</v>
      </c>
      <c r="AP699" s="40">
        <v>-5.7518515354172101E-2</v>
      </c>
      <c r="AQ699" s="40">
        <v>-3.1500270093087299E-2</v>
      </c>
      <c r="AR699" s="40">
        <v>-2.09943964049813E-2</v>
      </c>
      <c r="AS699" s="40">
        <v>-6.2137703986082597E-3</v>
      </c>
      <c r="AT699" s="40">
        <v>9.9259934382537694E-3</v>
      </c>
      <c r="AU699" s="40">
        <v>0.443780080109685</v>
      </c>
      <c r="AV699" s="40">
        <v>0.55643184020815795</v>
      </c>
      <c r="AW699" s="40">
        <v>0.66354990214653098</v>
      </c>
      <c r="AX699" s="40">
        <v>0.63394285071629497</v>
      </c>
      <c r="AY699" s="40">
        <v>0.420517015744027</v>
      </c>
      <c r="AZ699" s="40">
        <v>-0.25850281195656499</v>
      </c>
      <c r="BA699" s="40">
        <v>-0.34466198447945101</v>
      </c>
      <c r="BB699" s="40">
        <v>-0.30235317758333902</v>
      </c>
      <c r="BC699" s="40">
        <v>-0.21046284322676101</v>
      </c>
      <c r="BD699" s="40">
        <v>-0.14079824518915299</v>
      </c>
      <c r="BE699" s="40">
        <v>-1.404476644168E-2</v>
      </c>
      <c r="BF699" s="40">
        <v>-1.5479535211940801E-2</v>
      </c>
      <c r="BG699" s="40">
        <v>-1.2389343230519901E-2</v>
      </c>
      <c r="BH699" s="40">
        <v>-7.8731504728202107E-3</v>
      </c>
      <c r="BI699" s="40">
        <v>-9.5837160256363706E-3</v>
      </c>
      <c r="BJ699" s="40">
        <v>-1.94230533076988E-2</v>
      </c>
      <c r="BK699" s="40">
        <v>-3.5950740663203101E-3</v>
      </c>
      <c r="BL699" s="40">
        <v>-1.2422283366121001E-2</v>
      </c>
      <c r="BM699" s="40">
        <v>-3.8125440140057497E-2</v>
      </c>
      <c r="BN699" s="40">
        <v>-4.6817519744299298E-2</v>
      </c>
      <c r="BO699" s="40">
        <v>-1.81406696930821E-2</v>
      </c>
      <c r="BP699" s="40">
        <v>-1.30962488168431E-2</v>
      </c>
      <c r="BQ699" s="40">
        <v>1.75144812480925E-3</v>
      </c>
      <c r="BR699" s="40">
        <v>3.12457390481506E-2</v>
      </c>
      <c r="BS699" s="40">
        <v>0.47050483960866701</v>
      </c>
      <c r="BT699" s="40">
        <v>0.58675245813975496</v>
      </c>
      <c r="BU699" s="40">
        <v>0.69399013205793103</v>
      </c>
      <c r="BV699" s="40">
        <v>0.67416914667177696</v>
      </c>
      <c r="BW699" s="40">
        <v>0.45750738149329301</v>
      </c>
      <c r="BX699" s="40">
        <v>-0.23131908710473001</v>
      </c>
      <c r="BY699" s="40">
        <v>-0.32085660764123197</v>
      </c>
      <c r="BZ699" s="40">
        <v>-0.27291363192017898</v>
      </c>
      <c r="CA699" s="40">
        <v>-0.181284066858245</v>
      </c>
      <c r="CB699" s="40">
        <v>-0.12275965536896501</v>
      </c>
      <c r="CC699" s="40">
        <v>-6.2171120805448402E-3</v>
      </c>
      <c r="CD699" s="40">
        <v>-7.8718839266244105E-3</v>
      </c>
      <c r="CE699" s="40">
        <v>-5.5957969525122098E-3</v>
      </c>
      <c r="CF699" s="40">
        <v>-1.54364815944495E-3</v>
      </c>
      <c r="CG699" s="40">
        <v>-4.1540162784814202E-3</v>
      </c>
      <c r="CH699" s="40">
        <v>-1.47568040667003E-2</v>
      </c>
      <c r="CI699" s="40">
        <v>3.3090421030333001E-3</v>
      </c>
      <c r="CJ699" s="40">
        <v>-3.9919723407210103E-3</v>
      </c>
      <c r="CK699" s="40">
        <v>-2.9706630462304099E-2</v>
      </c>
      <c r="CL699" s="40">
        <v>-3.94060427830236E-2</v>
      </c>
      <c r="CM699" s="40">
        <v>-8.8878511529889102E-3</v>
      </c>
      <c r="CN699" s="40">
        <v>-7.6260158571888502E-3</v>
      </c>
      <c r="CO699" s="40">
        <v>7.2681342099217396E-3</v>
      </c>
      <c r="CP699" s="40">
        <v>4.6011729911863003E-2</v>
      </c>
      <c r="CQ699" s="40">
        <v>0.48901432662682798</v>
      </c>
      <c r="CR699" s="40">
        <v>0.60775242575439004</v>
      </c>
      <c r="CS699" s="40">
        <v>0.71507294256540599</v>
      </c>
      <c r="CT699" s="40">
        <v>0.70202975671038403</v>
      </c>
      <c r="CU699" s="40">
        <v>0.483126796128591</v>
      </c>
      <c r="CV699" s="40">
        <v>-0.212491722081315</v>
      </c>
      <c r="CW699" s="40">
        <v>-0.30436907616068798</v>
      </c>
      <c r="CX699" s="40">
        <v>-0.25252389227467997</v>
      </c>
      <c r="CY699" s="40">
        <v>-0.16107493523184299</v>
      </c>
      <c r="CZ699" s="40">
        <v>-0.110266183009918</v>
      </c>
      <c r="DA699" s="40">
        <v>1.61054228059032E-3</v>
      </c>
      <c r="DB699" s="40">
        <v>-2.6423264130800501E-4</v>
      </c>
      <c r="DC699" s="40">
        <v>1.1977493254954699E-3</v>
      </c>
      <c r="DD699" s="40">
        <v>4.7858541539302999E-3</v>
      </c>
      <c r="DE699" s="40">
        <v>1.27568346867352E-3</v>
      </c>
      <c r="DF699" s="40">
        <v>-1.0090554825701901E-2</v>
      </c>
      <c r="DG699" s="40">
        <v>1.0213158272386899E-2</v>
      </c>
      <c r="DH699" s="40">
        <v>4.4383386846790201E-3</v>
      </c>
      <c r="DI699" s="40">
        <v>-2.1287820784550798E-2</v>
      </c>
      <c r="DJ699" s="40">
        <v>-3.1994565821747901E-2</v>
      </c>
      <c r="DK699" s="40">
        <v>3.6496738710431101E-4</v>
      </c>
      <c r="DL699" s="40">
        <v>-2.1557828975346102E-3</v>
      </c>
      <c r="DM699" s="40">
        <v>1.2784820295034201E-2</v>
      </c>
      <c r="DN699" s="40">
        <v>6.0777720775575403E-2</v>
      </c>
      <c r="DO699" s="40">
        <v>0.507523813644989</v>
      </c>
      <c r="DP699" s="40">
        <v>0.628752393369024</v>
      </c>
      <c r="DQ699" s="40">
        <v>0.73615575307288095</v>
      </c>
      <c r="DR699" s="40">
        <v>0.72989036674899099</v>
      </c>
      <c r="DS699" s="40">
        <v>0.50874621076389004</v>
      </c>
      <c r="DT699" s="40">
        <v>-0.193664357057901</v>
      </c>
      <c r="DU699" s="40">
        <v>-0.28788154468014399</v>
      </c>
      <c r="DV699" s="40">
        <v>-0.23213415262918199</v>
      </c>
      <c r="DW699" s="40">
        <v>-0.14086580360544099</v>
      </c>
      <c r="DX699" s="40">
        <v>-9.7772710650871897E-2</v>
      </c>
      <c r="DY699" s="40">
        <v>1.29124319568002E-2</v>
      </c>
      <c r="DZ699" s="40">
        <v>1.0720007535241299E-2</v>
      </c>
      <c r="EA699" s="40">
        <v>1.10065511711016E-2</v>
      </c>
      <c r="EB699" s="40">
        <v>1.3924650216038E-2</v>
      </c>
      <c r="EC699" s="40">
        <v>9.1153075356195101E-3</v>
      </c>
      <c r="ED699" s="40">
        <v>-3.3532320351980201E-3</v>
      </c>
      <c r="EE699" s="40">
        <v>2.0181605479917399E-2</v>
      </c>
      <c r="EF699" s="40">
        <v>1.66103688675996E-2</v>
      </c>
      <c r="EG699" s="40">
        <v>-9.13239672093916E-3</v>
      </c>
      <c r="EH699" s="40">
        <v>-2.1293570211875099E-2</v>
      </c>
      <c r="EI699" s="40">
        <v>1.37245677871094E-2</v>
      </c>
      <c r="EJ699" s="40">
        <v>5.7423646906036201E-3</v>
      </c>
      <c r="EK699" s="40">
        <v>2.0750038818451701E-2</v>
      </c>
      <c r="EL699" s="40">
        <v>8.2097466385472204E-2</v>
      </c>
      <c r="EM699" s="40">
        <v>0.53424857314397101</v>
      </c>
      <c r="EN699" s="40">
        <v>0.65907301130062101</v>
      </c>
      <c r="EO699" s="40">
        <v>0.76659598298428</v>
      </c>
      <c r="EP699" s="40">
        <v>0.77011666270447399</v>
      </c>
      <c r="EQ699" s="40">
        <v>0.54573657651315599</v>
      </c>
      <c r="ER699" s="40">
        <v>-0.16648063220606599</v>
      </c>
      <c r="ES699" s="40">
        <v>-0.264076167841926</v>
      </c>
      <c r="ET699" s="40">
        <v>-0.20269460696602201</v>
      </c>
      <c r="EU699" s="40">
        <v>-0.111687027236925</v>
      </c>
      <c r="EV699" s="40">
        <v>-7.9734120830684097E-2</v>
      </c>
      <c r="EW699" s="40">
        <v>74.936335272788597</v>
      </c>
      <c r="EX699" s="40">
        <v>73.942575259296703</v>
      </c>
      <c r="EY699" s="40">
        <v>72.048570705793097</v>
      </c>
      <c r="EZ699" s="40">
        <v>71.154987772999405</v>
      </c>
      <c r="FA699" s="40">
        <v>70.070242010287501</v>
      </c>
      <c r="FB699" s="40">
        <v>69.905936419596898</v>
      </c>
      <c r="FC699" s="40">
        <v>69.171388818618794</v>
      </c>
      <c r="FD699" s="40">
        <v>72.234463276836195</v>
      </c>
      <c r="FE699" s="40">
        <v>76.939834724681702</v>
      </c>
      <c r="FF699" s="40">
        <v>82.088961969812004</v>
      </c>
      <c r="FG699" s="40">
        <v>86.358841386288901</v>
      </c>
      <c r="FH699" s="40">
        <v>89.716628720802802</v>
      </c>
      <c r="FI699" s="40">
        <v>92.9464120077578</v>
      </c>
      <c r="FJ699" s="40">
        <v>95.314697697950905</v>
      </c>
      <c r="FK699" s="40">
        <v>97.3394468336285</v>
      </c>
      <c r="FL699" s="40">
        <v>98.471161143435396</v>
      </c>
      <c r="FM699" s="40">
        <v>99.296863141917498</v>
      </c>
      <c r="FN699" s="40">
        <v>99.773210220086</v>
      </c>
      <c r="FO699" s="40">
        <v>98.901720212496798</v>
      </c>
      <c r="FP699" s="40">
        <v>95.337507378362403</v>
      </c>
      <c r="FQ699" s="40">
        <v>90.774981027068094</v>
      </c>
      <c r="FR699" s="40">
        <v>85.124293785310698</v>
      </c>
      <c r="FS699" s="40">
        <v>82.478370857576493</v>
      </c>
      <c r="FT699" s="40">
        <v>80.276962644405103</v>
      </c>
      <c r="FU699" s="40">
        <v>4.3505788819732098E-2</v>
      </c>
      <c r="FV699" s="40">
        <v>0</v>
      </c>
      <c r="FW699" s="40">
        <v>0</v>
      </c>
      <c r="FX699" s="41">
        <v>1</v>
      </c>
      <c r="FY699" s="22"/>
    </row>
    <row r="700" spans="1:181" x14ac:dyDescent="0.2">
      <c r="A700" t="s">
        <v>42</v>
      </c>
      <c r="B700" t="s">
        <v>58</v>
      </c>
      <c r="C700" t="s">
        <v>55</v>
      </c>
      <c r="D700" t="s">
        <v>40</v>
      </c>
      <c r="E700" t="s">
        <v>78</v>
      </c>
      <c r="F700" t="s">
        <v>1</v>
      </c>
      <c r="G700" s="35">
        <v>43627</v>
      </c>
      <c r="H700" s="40">
        <v>2221</v>
      </c>
      <c r="I700" s="40">
        <v>0.98912387378326605</v>
      </c>
      <c r="J700" s="40">
        <v>0.85567914687520696</v>
      </c>
      <c r="K700" s="40">
        <v>0.76084984473791994</v>
      </c>
      <c r="L700" s="40">
        <v>0.70387337767062996</v>
      </c>
      <c r="M700" s="40">
        <v>0.67635466136665301</v>
      </c>
      <c r="N700" s="40">
        <v>0.67543872491642298</v>
      </c>
      <c r="O700" s="40">
        <v>0.70965813039928505</v>
      </c>
      <c r="P700" s="40">
        <v>0.75042166049205805</v>
      </c>
      <c r="Q700" s="40">
        <v>0.85584567709388504</v>
      </c>
      <c r="R700" s="40">
        <v>0.99170087597686896</v>
      </c>
      <c r="S700" s="40">
        <v>1.14225727045228</v>
      </c>
      <c r="T700" s="40">
        <v>1.36322212209177</v>
      </c>
      <c r="U700" s="40">
        <v>1.5846755363128699</v>
      </c>
      <c r="V700" s="40">
        <v>1.7816288088191801</v>
      </c>
      <c r="W700" s="40">
        <v>1.9747659566493101</v>
      </c>
      <c r="X700" s="40">
        <v>2.1717804066178399</v>
      </c>
      <c r="Y700" s="40">
        <v>2.3159118706382502</v>
      </c>
      <c r="Z700" s="40">
        <v>2.44201915639308</v>
      </c>
      <c r="AA700" s="40">
        <v>2.4386276389723101</v>
      </c>
      <c r="AB700" s="40">
        <v>2.27985709621752</v>
      </c>
      <c r="AC700" s="40">
        <v>2.0823512011787999</v>
      </c>
      <c r="AD700" s="40">
        <v>1.8631276157577401</v>
      </c>
      <c r="AE700" s="40">
        <v>1.5661808295506201</v>
      </c>
      <c r="AF700" s="40">
        <v>1.28599015044391</v>
      </c>
      <c r="AG700" s="40">
        <v>-9.2203415356394095E-3</v>
      </c>
      <c r="AH700" s="40">
        <v>-8.9845217573846694E-3</v>
      </c>
      <c r="AI700" s="40">
        <v>-1.30868085558156E-2</v>
      </c>
      <c r="AJ700" s="40">
        <v>-2.1452641236240801E-4</v>
      </c>
      <c r="AK700" s="40">
        <v>-2.5766810514477999E-3</v>
      </c>
      <c r="AL700" s="40">
        <v>2.1900680865195899E-5</v>
      </c>
      <c r="AM700" s="40">
        <v>-1.09725419972915E-2</v>
      </c>
      <c r="AN700" s="40">
        <v>-2.0757789235117001E-2</v>
      </c>
      <c r="AO700" s="40">
        <v>-2.4757134799656098E-2</v>
      </c>
      <c r="AP700" s="40">
        <v>-4.4899257188325201E-2</v>
      </c>
      <c r="AQ700" s="40">
        <v>-3.1887712048615298E-2</v>
      </c>
      <c r="AR700" s="40">
        <v>-1.8539164464220201E-2</v>
      </c>
      <c r="AS700" s="40">
        <v>-1.9212252244124399E-3</v>
      </c>
      <c r="AT700" s="40">
        <v>-2.7997295134615699E-2</v>
      </c>
      <c r="AU700" s="40">
        <v>0.146764266158179</v>
      </c>
      <c r="AV700" s="40">
        <v>0.203060430940327</v>
      </c>
      <c r="AW700" s="40">
        <v>0.23998839637025299</v>
      </c>
      <c r="AX700" s="40">
        <v>0.216162432474996</v>
      </c>
      <c r="AY700" s="40">
        <v>0.15537852932467</v>
      </c>
      <c r="AZ700" s="40">
        <v>-4.9725270172189598E-2</v>
      </c>
      <c r="BA700" s="40">
        <v>-7.7135500649668606E-2</v>
      </c>
      <c r="BB700" s="40">
        <v>-8.9002313362450597E-2</v>
      </c>
      <c r="BC700" s="40">
        <v>-7.4923751390408702E-2</v>
      </c>
      <c r="BD700" s="40">
        <v>-4.0879275166306302E-2</v>
      </c>
      <c r="BE700" s="40">
        <v>-2.91704602352384E-3</v>
      </c>
      <c r="BF700" s="40">
        <v>-1.35893289913798E-3</v>
      </c>
      <c r="BG700" s="40">
        <v>-6.1436246577215798E-3</v>
      </c>
      <c r="BH700" s="40">
        <v>7.2021549713637504E-3</v>
      </c>
      <c r="BI700" s="40">
        <v>3.0108168741349401E-3</v>
      </c>
      <c r="BJ700" s="40">
        <v>4.7449300346086498E-3</v>
      </c>
      <c r="BK700" s="40">
        <v>-4.3025879082242997E-3</v>
      </c>
      <c r="BL700" s="40">
        <v>-1.3606526547060399E-2</v>
      </c>
      <c r="BM700" s="40">
        <v>-1.8351117542144801E-2</v>
      </c>
      <c r="BN700" s="40">
        <v>-3.0723164982260801E-2</v>
      </c>
      <c r="BO700" s="40">
        <v>-2.2084355667047601E-2</v>
      </c>
      <c r="BP700" s="40">
        <v>-1.2192482524970599E-2</v>
      </c>
      <c r="BQ700" s="40">
        <v>4.2856072505617002E-3</v>
      </c>
      <c r="BR700" s="40">
        <v>-2.02926707719365E-2</v>
      </c>
      <c r="BS700" s="40">
        <v>0.16539982945390799</v>
      </c>
      <c r="BT700" s="40">
        <v>0.21452151145697901</v>
      </c>
      <c r="BU700" s="40">
        <v>0.25568300071156203</v>
      </c>
      <c r="BV700" s="40">
        <v>0.23471328492239901</v>
      </c>
      <c r="BW700" s="40">
        <v>0.17259067685533</v>
      </c>
      <c r="BX700" s="40">
        <v>-2.9418751487022599E-2</v>
      </c>
      <c r="BY700" s="40">
        <v>-5.5690949911495202E-2</v>
      </c>
      <c r="BZ700" s="40">
        <v>-6.8870465247556495E-2</v>
      </c>
      <c r="CA700" s="40">
        <v>-6.09873378051786E-2</v>
      </c>
      <c r="CB700" s="40">
        <v>-2.8802276002880899E-2</v>
      </c>
      <c r="CC700" s="40">
        <v>1.4485972466272E-3</v>
      </c>
      <c r="CD700" s="40">
        <v>3.9225267144808703E-3</v>
      </c>
      <c r="CE700" s="40">
        <v>-1.3347966407146899E-3</v>
      </c>
      <c r="CF700" s="40">
        <v>1.2338925904518299E-2</v>
      </c>
      <c r="CG700" s="40">
        <v>6.8807009163660698E-3</v>
      </c>
      <c r="CH700" s="40">
        <v>8.0160857773886006E-3</v>
      </c>
      <c r="CI700" s="40">
        <v>3.1700197538238702E-4</v>
      </c>
      <c r="CJ700" s="40">
        <v>-8.6535837939895402E-3</v>
      </c>
      <c r="CK700" s="40">
        <v>-1.39143295040509E-2</v>
      </c>
      <c r="CL700" s="40">
        <v>-2.09048467045455E-2</v>
      </c>
      <c r="CM700" s="40">
        <v>-1.52945809008445E-2</v>
      </c>
      <c r="CN700" s="40">
        <v>-7.79678994755341E-3</v>
      </c>
      <c r="CO700" s="40">
        <v>8.5844405150410294E-3</v>
      </c>
      <c r="CP700" s="40">
        <v>-1.4956471408711199E-2</v>
      </c>
      <c r="CQ700" s="40">
        <v>0.178306763823572</v>
      </c>
      <c r="CR700" s="40">
        <v>0.22245942090926499</v>
      </c>
      <c r="CS700" s="40">
        <v>0.26655303586835</v>
      </c>
      <c r="CT700" s="40">
        <v>0.247561548816564</v>
      </c>
      <c r="CU700" s="40">
        <v>0.18451175780221599</v>
      </c>
      <c r="CV700" s="40">
        <v>-1.53545185048153E-2</v>
      </c>
      <c r="CW700" s="40">
        <v>-4.0838519396128599E-2</v>
      </c>
      <c r="CX700" s="40">
        <v>-5.4927208570226399E-2</v>
      </c>
      <c r="CY700" s="40">
        <v>-5.1335020210127202E-2</v>
      </c>
      <c r="CZ700" s="40">
        <v>-2.0437783172093101E-2</v>
      </c>
      <c r="DA700" s="40">
        <v>5.8142405167782296E-3</v>
      </c>
      <c r="DB700" s="40">
        <v>9.2039863280997305E-3</v>
      </c>
      <c r="DC700" s="40">
        <v>3.4740313762922099E-3</v>
      </c>
      <c r="DD700" s="40">
        <v>1.7475696837672802E-2</v>
      </c>
      <c r="DE700" s="40">
        <v>1.07505849585972E-2</v>
      </c>
      <c r="DF700" s="40">
        <v>1.12872415201685E-2</v>
      </c>
      <c r="DG700" s="40">
        <v>4.9365918589890801E-3</v>
      </c>
      <c r="DH700" s="40">
        <v>-3.70064104091871E-3</v>
      </c>
      <c r="DI700" s="40">
        <v>-9.4775414659569995E-3</v>
      </c>
      <c r="DJ700" s="40">
        <v>-1.1086528426830101E-2</v>
      </c>
      <c r="DK700" s="40">
        <v>-8.5048061346414405E-3</v>
      </c>
      <c r="DL700" s="40">
        <v>-3.4010973701361601E-3</v>
      </c>
      <c r="DM700" s="40">
        <v>1.28832737795204E-2</v>
      </c>
      <c r="DN700" s="40">
        <v>-9.6202720454858399E-3</v>
      </c>
      <c r="DO700" s="40">
        <v>0.191213698193236</v>
      </c>
      <c r="DP700" s="40">
        <v>0.23039733036155199</v>
      </c>
      <c r="DQ700" s="40">
        <v>0.27742307102513802</v>
      </c>
      <c r="DR700" s="40">
        <v>0.26040981271072899</v>
      </c>
      <c r="DS700" s="40">
        <v>0.196432838749102</v>
      </c>
      <c r="DT700" s="40">
        <v>-1.29028552260801E-3</v>
      </c>
      <c r="DU700" s="40">
        <v>-2.5986088880761898E-2</v>
      </c>
      <c r="DV700" s="40">
        <v>-4.0983951892896303E-2</v>
      </c>
      <c r="DW700" s="40">
        <v>-4.1682702615075902E-2</v>
      </c>
      <c r="DX700" s="40">
        <v>-1.20732903413053E-2</v>
      </c>
      <c r="DY700" s="40">
        <v>1.21175360288938E-2</v>
      </c>
      <c r="DZ700" s="40">
        <v>1.68295751863464E-2</v>
      </c>
      <c r="EA700" s="40">
        <v>1.04172152743862E-2</v>
      </c>
      <c r="EB700" s="40">
        <v>2.4892378221398899E-2</v>
      </c>
      <c r="EC700" s="40">
        <v>1.63380828841799E-2</v>
      </c>
      <c r="ED700" s="40">
        <v>1.6010270873911998E-2</v>
      </c>
      <c r="EE700" s="40">
        <v>1.1606545948056299E-2</v>
      </c>
      <c r="EF700" s="40">
        <v>3.4506216471379401E-3</v>
      </c>
      <c r="EG700" s="40">
        <v>-3.0715242084457298E-3</v>
      </c>
      <c r="EH700" s="40">
        <v>3.08956377923429E-3</v>
      </c>
      <c r="EI700" s="40">
        <v>1.2985502469263E-3</v>
      </c>
      <c r="EJ700" s="40">
        <v>2.9455845691133799E-3</v>
      </c>
      <c r="EK700" s="40">
        <v>1.9090106254494501E-2</v>
      </c>
      <c r="EL700" s="40">
        <v>-1.9156476828066399E-3</v>
      </c>
      <c r="EM700" s="40">
        <v>0.20984926148896499</v>
      </c>
      <c r="EN700" s="40">
        <v>0.24185841087820401</v>
      </c>
      <c r="EO700" s="40">
        <v>0.29311767536644701</v>
      </c>
      <c r="EP700" s="40">
        <v>0.278960665158131</v>
      </c>
      <c r="EQ700" s="40">
        <v>0.213644986279762</v>
      </c>
      <c r="ER700" s="40">
        <v>1.9016233162558901E-2</v>
      </c>
      <c r="ES700" s="40">
        <v>-4.5415381425885498E-3</v>
      </c>
      <c r="ET700" s="40">
        <v>-2.0852103778002201E-2</v>
      </c>
      <c r="EU700" s="40">
        <v>-2.77462890298458E-2</v>
      </c>
      <c r="EV700" s="40">
        <v>3.7088221200541599E-6</v>
      </c>
      <c r="EW700" s="40">
        <v>76.089500902571103</v>
      </c>
      <c r="EX700" s="40">
        <v>75.043591745133398</v>
      </c>
      <c r="EY700" s="40">
        <v>72.592623310728399</v>
      </c>
      <c r="EZ700" s="40">
        <v>71.549251109918501</v>
      </c>
      <c r="FA700" s="40">
        <v>70.2822852124701</v>
      </c>
      <c r="FB700" s="40">
        <v>70.035541786602906</v>
      </c>
      <c r="FC700" s="40">
        <v>69.284285505195896</v>
      </c>
      <c r="FD700" s="40">
        <v>72.583817143972297</v>
      </c>
      <c r="FE700" s="40">
        <v>77.108991559740403</v>
      </c>
      <c r="FF700" s="40">
        <v>82.219105234912405</v>
      </c>
      <c r="FG700" s="40">
        <v>85.9428696882471</v>
      </c>
      <c r="FH700" s="40">
        <v>89.235571059179406</v>
      </c>
      <c r="FI700" s="40">
        <v>92.532687710396601</v>
      </c>
      <c r="FJ700" s="40">
        <v>95.085451529492104</v>
      </c>
      <c r="FK700" s="40">
        <v>97.484192808703696</v>
      </c>
      <c r="FL700" s="40">
        <v>98.7837488412938</v>
      </c>
      <c r="FM700" s="40">
        <v>99.704298189978999</v>
      </c>
      <c r="FN700" s="40">
        <v>100.161877347905</v>
      </c>
      <c r="FO700" s="40">
        <v>99.510269795579802</v>
      </c>
      <c r="FP700" s="40">
        <v>96.467678196809302</v>
      </c>
      <c r="FQ700" s="40">
        <v>92.374786554129898</v>
      </c>
      <c r="FR700" s="40">
        <v>86.836244328438298</v>
      </c>
      <c r="FS700" s="40">
        <v>83.824974386495597</v>
      </c>
      <c r="FT700" s="40">
        <v>81.522905791091404</v>
      </c>
      <c r="FU700" s="40">
        <v>2.15423983962569E-2</v>
      </c>
      <c r="FV700" s="40">
        <v>0</v>
      </c>
      <c r="FW700" s="40">
        <v>0</v>
      </c>
      <c r="FX700" s="41">
        <v>1</v>
      </c>
      <c r="FY700" s="22"/>
    </row>
    <row r="701" spans="1:181" x14ac:dyDescent="0.2">
      <c r="A701" t="s">
        <v>42</v>
      </c>
      <c r="B701" t="s">
        <v>58</v>
      </c>
      <c r="C701" t="s">
        <v>55</v>
      </c>
      <c r="D701" t="s">
        <v>40</v>
      </c>
      <c r="E701" t="s">
        <v>78</v>
      </c>
      <c r="F701" t="s">
        <v>77</v>
      </c>
      <c r="G701" s="35">
        <v>43627</v>
      </c>
      <c r="H701" s="40">
        <v>1767</v>
      </c>
      <c r="I701" s="40">
        <v>1.02281649986442</v>
      </c>
      <c r="J701" s="40">
        <v>0.88415908674825305</v>
      </c>
      <c r="K701" s="40">
        <v>0.78800245449353701</v>
      </c>
      <c r="L701" s="40">
        <v>0.72733464632426303</v>
      </c>
      <c r="M701" s="40">
        <v>0.70035051666854997</v>
      </c>
      <c r="N701" s="40">
        <v>0.700160773277413</v>
      </c>
      <c r="O701" s="40">
        <v>0.73182257979744603</v>
      </c>
      <c r="P701" s="40">
        <v>0.771000480764095</v>
      </c>
      <c r="Q701" s="40">
        <v>0.87059781467173603</v>
      </c>
      <c r="R701" s="40">
        <v>1.0049907745697</v>
      </c>
      <c r="S701" s="40">
        <v>1.1546719117001201</v>
      </c>
      <c r="T701" s="40">
        <v>1.37733237248883</v>
      </c>
      <c r="U701" s="40">
        <v>1.5997660775766001</v>
      </c>
      <c r="V701" s="40">
        <v>1.7974490843025499</v>
      </c>
      <c r="W701" s="40">
        <v>1.9847226568159899</v>
      </c>
      <c r="X701" s="40">
        <v>2.1756986708722601</v>
      </c>
      <c r="Y701" s="40">
        <v>2.3125325360298201</v>
      </c>
      <c r="Z701" s="40">
        <v>2.4362717037336301</v>
      </c>
      <c r="AA701" s="40">
        <v>2.4328191149972098</v>
      </c>
      <c r="AB701" s="40">
        <v>2.27249234003631</v>
      </c>
      <c r="AC701" s="40">
        <v>2.0930477449452201</v>
      </c>
      <c r="AD701" s="40">
        <v>1.89109277519557</v>
      </c>
      <c r="AE701" s="40">
        <v>1.60342146606067</v>
      </c>
      <c r="AF701" s="40">
        <v>1.32068173686343</v>
      </c>
      <c r="AG701" s="40">
        <v>-1.1454693715755601E-2</v>
      </c>
      <c r="AH701" s="40">
        <v>-5.9913540535771704E-3</v>
      </c>
      <c r="AI701" s="40">
        <v>-9.8333631908692903E-3</v>
      </c>
      <c r="AJ701" s="40">
        <v>1.65290770540446E-3</v>
      </c>
      <c r="AK701" s="40">
        <v>-1.54912124295004E-3</v>
      </c>
      <c r="AL701" s="40">
        <v>2.49585650235411E-3</v>
      </c>
      <c r="AM701" s="40">
        <v>-1.20637537343677E-2</v>
      </c>
      <c r="AN701" s="40">
        <v>-1.9267533858870999E-2</v>
      </c>
      <c r="AO701" s="40">
        <v>-1.94272925132652E-2</v>
      </c>
      <c r="AP701" s="40">
        <v>-4.5488145933658602E-2</v>
      </c>
      <c r="AQ701" s="40">
        <v>-2.2546948917287899E-2</v>
      </c>
      <c r="AR701" s="40">
        <v>-1.97553193251809E-2</v>
      </c>
      <c r="AS701" s="40">
        <v>2.0480530508861501E-3</v>
      </c>
      <c r="AT701" s="40">
        <v>-1.7612817948280901E-2</v>
      </c>
      <c r="AU701" s="40">
        <v>0.103786973346644</v>
      </c>
      <c r="AV701" s="40">
        <v>0.13831171231050499</v>
      </c>
      <c r="AW701" s="40">
        <v>0.16769924682236501</v>
      </c>
      <c r="AX701" s="40">
        <v>0.133856601805279</v>
      </c>
      <c r="AY701" s="40">
        <v>0.112777907138358</v>
      </c>
      <c r="AZ701" s="40">
        <v>-6.5256046402077704E-3</v>
      </c>
      <c r="BA701" s="40">
        <v>-3.5695830849737098E-2</v>
      </c>
      <c r="BB701" s="40">
        <v>-4.9601742416631102E-2</v>
      </c>
      <c r="BC701" s="40">
        <v>-5.9653463055363197E-2</v>
      </c>
      <c r="BD701" s="40">
        <v>-3.8233802034341603E-2</v>
      </c>
      <c r="BE701" s="40">
        <v>-3.6685026864150001E-3</v>
      </c>
      <c r="BF701" s="40">
        <v>2.9672480098422902E-3</v>
      </c>
      <c r="BG701" s="40">
        <v>-1.67415097392629E-3</v>
      </c>
      <c r="BH701" s="40">
        <v>1.0750115261643701E-2</v>
      </c>
      <c r="BI701" s="40">
        <v>5.1424833133649397E-3</v>
      </c>
      <c r="BJ701" s="40">
        <v>8.3672681054065504E-3</v>
      </c>
      <c r="BK701" s="40">
        <v>-4.58933018811094E-3</v>
      </c>
      <c r="BL701" s="40">
        <v>-1.04194537485181E-2</v>
      </c>
      <c r="BM701" s="40">
        <v>-1.22471181832227E-2</v>
      </c>
      <c r="BN701" s="40">
        <v>-3.1990716494189601E-2</v>
      </c>
      <c r="BO701" s="40">
        <v>-1.36958872140217E-2</v>
      </c>
      <c r="BP701" s="40">
        <v>-1.4283058924608001E-2</v>
      </c>
      <c r="BQ701" s="40">
        <v>7.37828351893491E-3</v>
      </c>
      <c r="BR701" s="40">
        <v>-1.00627749113321E-2</v>
      </c>
      <c r="BS701" s="40">
        <v>0.122681125547235</v>
      </c>
      <c r="BT701" s="40">
        <v>0.150183508210228</v>
      </c>
      <c r="BU701" s="40">
        <v>0.183032362045431</v>
      </c>
      <c r="BV701" s="40">
        <v>0.15207555826611499</v>
      </c>
      <c r="BW701" s="40">
        <v>0.13029323885146701</v>
      </c>
      <c r="BX701" s="40">
        <v>1.543303965611E-2</v>
      </c>
      <c r="BY701" s="40">
        <v>-1.2918520635108699E-2</v>
      </c>
      <c r="BZ701" s="40">
        <v>-3.1387376076938499E-2</v>
      </c>
      <c r="CA701" s="40">
        <v>-4.7353814262651603E-2</v>
      </c>
      <c r="CB701" s="40">
        <v>-2.80952028397282E-2</v>
      </c>
      <c r="CC701" s="40">
        <v>1.7241895016658899E-3</v>
      </c>
      <c r="CD701" s="40">
        <v>9.1719485086456196E-3</v>
      </c>
      <c r="CE701" s="40">
        <v>3.9768945523647797E-3</v>
      </c>
      <c r="CF701" s="40">
        <v>1.7050813502544299E-2</v>
      </c>
      <c r="CG701" s="40">
        <v>9.7770682446342797E-3</v>
      </c>
      <c r="CH701" s="40">
        <v>1.24337898957755E-2</v>
      </c>
      <c r="CI701" s="40">
        <v>5.8743279091407602E-4</v>
      </c>
      <c r="CJ701" s="40">
        <v>-4.2913004177288798E-3</v>
      </c>
      <c r="CK701" s="40">
        <v>-7.2741513149851902E-3</v>
      </c>
      <c r="CL701" s="40">
        <v>-2.26424379812281E-2</v>
      </c>
      <c r="CM701" s="40">
        <v>-7.5656688410635003E-3</v>
      </c>
      <c r="CN701" s="40">
        <v>-1.0492988041154099E-2</v>
      </c>
      <c r="CO701" s="40">
        <v>1.1069984903784099E-2</v>
      </c>
      <c r="CP701" s="40">
        <v>-4.8336381034112296E-3</v>
      </c>
      <c r="CQ701" s="40">
        <v>0.13576715780467399</v>
      </c>
      <c r="CR701" s="40">
        <v>0.15840587788568</v>
      </c>
      <c r="CS701" s="40">
        <v>0.19365203094011599</v>
      </c>
      <c r="CT701" s="40">
        <v>0.16469395201102899</v>
      </c>
      <c r="CU701" s="40">
        <v>0.142424304239536</v>
      </c>
      <c r="CV701" s="40">
        <v>3.0641529803779599E-2</v>
      </c>
      <c r="CW701" s="40">
        <v>2.8569750337054502E-3</v>
      </c>
      <c r="CX701" s="40">
        <v>-1.8772161435945699E-2</v>
      </c>
      <c r="CY701" s="40">
        <v>-3.8835114976870998E-2</v>
      </c>
      <c r="CZ701" s="40">
        <v>-2.1073239922449701E-2</v>
      </c>
      <c r="DA701" s="40">
        <v>7.1168816897467799E-3</v>
      </c>
      <c r="DB701" s="40">
        <v>1.5376649007449001E-2</v>
      </c>
      <c r="DC701" s="40">
        <v>9.6279400786558594E-3</v>
      </c>
      <c r="DD701" s="40">
        <v>2.3351511743444801E-2</v>
      </c>
      <c r="DE701" s="40">
        <v>1.4411653175903601E-2</v>
      </c>
      <c r="DF701" s="40">
        <v>1.6500311686144398E-2</v>
      </c>
      <c r="DG701" s="40">
        <v>5.7641957699390897E-3</v>
      </c>
      <c r="DH701" s="40">
        <v>1.83685291306031E-3</v>
      </c>
      <c r="DI701" s="40">
        <v>-2.3011844467476302E-3</v>
      </c>
      <c r="DJ701" s="40">
        <v>-1.32941594682667E-2</v>
      </c>
      <c r="DK701" s="40">
        <v>-1.4354504681053299E-3</v>
      </c>
      <c r="DL701" s="40">
        <v>-6.7029171577002002E-3</v>
      </c>
      <c r="DM701" s="40">
        <v>1.47616862886334E-2</v>
      </c>
      <c r="DN701" s="40">
        <v>3.9549870450967801E-4</v>
      </c>
      <c r="DO701" s="40">
        <v>0.148853190062114</v>
      </c>
      <c r="DP701" s="40">
        <v>0.16662824756113201</v>
      </c>
      <c r="DQ701" s="40">
        <v>0.20427169983480201</v>
      </c>
      <c r="DR701" s="40">
        <v>0.17731234575594301</v>
      </c>
      <c r="DS701" s="40">
        <v>0.15455536962760599</v>
      </c>
      <c r="DT701" s="40">
        <v>4.5850019951449203E-2</v>
      </c>
      <c r="DU701" s="40">
        <v>1.86324707025196E-2</v>
      </c>
      <c r="DV701" s="40">
        <v>-6.1569467949529602E-3</v>
      </c>
      <c r="DW701" s="40">
        <v>-3.03164156910904E-2</v>
      </c>
      <c r="DX701" s="40">
        <v>-1.40512770051713E-2</v>
      </c>
      <c r="DY701" s="40">
        <v>1.49030727190873E-2</v>
      </c>
      <c r="DZ701" s="40">
        <v>2.43352510708684E-2</v>
      </c>
      <c r="EA701" s="40">
        <v>1.77871522955989E-2</v>
      </c>
      <c r="EB701" s="40">
        <v>3.2448719299684098E-2</v>
      </c>
      <c r="EC701" s="40">
        <v>2.1103257732218599E-2</v>
      </c>
      <c r="ED701" s="40">
        <v>2.2371723289196802E-2</v>
      </c>
      <c r="EE701" s="40">
        <v>1.3238619316195899E-2</v>
      </c>
      <c r="EF701" s="40">
        <v>1.06849330234133E-2</v>
      </c>
      <c r="EG701" s="40">
        <v>4.8789898832948698E-3</v>
      </c>
      <c r="EH701" s="40">
        <v>2.0326997120228801E-4</v>
      </c>
      <c r="EI701" s="40">
        <v>7.4156112351608898E-3</v>
      </c>
      <c r="EJ701" s="40">
        <v>-1.2306567571273199E-3</v>
      </c>
      <c r="EK701" s="40">
        <v>2.00919167566821E-2</v>
      </c>
      <c r="EL701" s="40">
        <v>7.9455417414584697E-3</v>
      </c>
      <c r="EM701" s="40">
        <v>0.16774734226270399</v>
      </c>
      <c r="EN701" s="40">
        <v>0.17850004346085399</v>
      </c>
      <c r="EO701" s="40">
        <v>0.219604815057868</v>
      </c>
      <c r="EP701" s="40">
        <v>0.195531302216779</v>
      </c>
      <c r="EQ701" s="40">
        <v>0.172070701340715</v>
      </c>
      <c r="ER701" s="40">
        <v>6.7808664247767006E-2</v>
      </c>
      <c r="ES701" s="40">
        <v>4.1409780917147997E-2</v>
      </c>
      <c r="ET701" s="40">
        <v>1.20574195447396E-2</v>
      </c>
      <c r="EU701" s="40">
        <v>-1.8016766898378701E-2</v>
      </c>
      <c r="EV701" s="40">
        <v>-3.9126778105578698E-3</v>
      </c>
      <c r="EW701" s="40">
        <v>76.033749999999998</v>
      </c>
      <c r="EX701" s="40">
        <v>74.998690476190504</v>
      </c>
      <c r="EY701" s="40">
        <v>72.548273809523806</v>
      </c>
      <c r="EZ701" s="40">
        <v>71.454315476190501</v>
      </c>
      <c r="FA701" s="40">
        <v>70.210892857142895</v>
      </c>
      <c r="FB701" s="40">
        <v>69.9178869047619</v>
      </c>
      <c r="FC701" s="40">
        <v>69.178601190476201</v>
      </c>
      <c r="FD701" s="40">
        <v>72.4947916666667</v>
      </c>
      <c r="FE701" s="40">
        <v>77.068571428571403</v>
      </c>
      <c r="FF701" s="40">
        <v>82.206101190476204</v>
      </c>
      <c r="FG701" s="40">
        <v>85.896785714285699</v>
      </c>
      <c r="FH701" s="40">
        <v>89.182916666666699</v>
      </c>
      <c r="FI701" s="40">
        <v>92.484434523809497</v>
      </c>
      <c r="FJ701" s="40">
        <v>95.037708333333299</v>
      </c>
      <c r="FK701" s="40">
        <v>97.408244047618993</v>
      </c>
      <c r="FL701" s="40">
        <v>98.7199702380952</v>
      </c>
      <c r="FM701" s="40">
        <v>99.625773809523807</v>
      </c>
      <c r="FN701" s="40">
        <v>100.070416666667</v>
      </c>
      <c r="FO701" s="40">
        <v>99.420595238095203</v>
      </c>
      <c r="FP701" s="40">
        <v>96.349642857142896</v>
      </c>
      <c r="FQ701" s="40">
        <v>92.238541666666706</v>
      </c>
      <c r="FR701" s="40">
        <v>86.7251785714286</v>
      </c>
      <c r="FS701" s="40">
        <v>83.684196428571397</v>
      </c>
      <c r="FT701" s="40">
        <v>81.401279761904803</v>
      </c>
      <c r="FU701" s="40">
        <v>2.1616123015545399E-2</v>
      </c>
      <c r="FV701" s="40">
        <v>0</v>
      </c>
      <c r="FW701" s="40">
        <v>0</v>
      </c>
      <c r="FX701" s="41">
        <v>1</v>
      </c>
      <c r="FY701" s="22"/>
    </row>
    <row r="702" spans="1:181" x14ac:dyDescent="0.2">
      <c r="A702" t="s">
        <v>42</v>
      </c>
      <c r="B702" t="s">
        <v>58</v>
      </c>
      <c r="C702" t="s">
        <v>55</v>
      </c>
      <c r="D702" t="s">
        <v>40</v>
      </c>
      <c r="E702" t="s">
        <v>78</v>
      </c>
      <c r="F702" t="s">
        <v>78</v>
      </c>
      <c r="G702" s="35">
        <v>43627</v>
      </c>
      <c r="H702" s="40">
        <v>454</v>
      </c>
      <c r="I702" s="40">
        <v>0.85000322397158401</v>
      </c>
      <c r="J702" s="40">
        <v>0.73653375262313803</v>
      </c>
      <c r="K702" s="40">
        <v>0.64569731257152696</v>
      </c>
      <c r="L702" s="40">
        <v>0.60454619650242403</v>
      </c>
      <c r="M702" s="40">
        <v>0.57668848794925698</v>
      </c>
      <c r="N702" s="40">
        <v>0.57477873816390601</v>
      </c>
      <c r="O702" s="40">
        <v>0.61965523678313195</v>
      </c>
      <c r="P702" s="40">
        <v>0.66167335682510398</v>
      </c>
      <c r="Q702" s="40">
        <v>0.78853128540931605</v>
      </c>
      <c r="R702" s="40">
        <v>0.93293299894645398</v>
      </c>
      <c r="S702" s="40">
        <v>1.0898525379334001</v>
      </c>
      <c r="T702" s="40">
        <v>1.3068673832103801</v>
      </c>
      <c r="U702" s="40">
        <v>1.5256067351053</v>
      </c>
      <c r="V702" s="40">
        <v>1.71750088911318</v>
      </c>
      <c r="W702" s="40">
        <v>1.9336366626650301</v>
      </c>
      <c r="X702" s="40">
        <v>2.1548912612834599</v>
      </c>
      <c r="Y702" s="40">
        <v>2.32695271262009</v>
      </c>
      <c r="Z702" s="40">
        <v>2.4640527095440401</v>
      </c>
      <c r="AA702" s="40">
        <v>2.4634207357033699</v>
      </c>
      <c r="AB702" s="40">
        <v>2.3084244279449302</v>
      </c>
      <c r="AC702" s="40">
        <v>2.0394287675156799</v>
      </c>
      <c r="AD702" s="40">
        <v>1.7504867360257601</v>
      </c>
      <c r="AE702" s="40">
        <v>1.41189784884167</v>
      </c>
      <c r="AF702" s="40">
        <v>1.13818650398291</v>
      </c>
      <c r="AG702" s="40">
        <v>-2.2037220371861101E-2</v>
      </c>
      <c r="AH702" s="40">
        <v>-3.92585383582204E-2</v>
      </c>
      <c r="AI702" s="40">
        <v>-4.5019384336022303E-2</v>
      </c>
      <c r="AJ702" s="40">
        <v>-1.84380140963201E-2</v>
      </c>
      <c r="AK702" s="40">
        <v>-1.58585036865517E-2</v>
      </c>
      <c r="AL702" s="40">
        <v>-2.05422241348894E-2</v>
      </c>
      <c r="AM702" s="40">
        <v>-1.8642247530286399E-2</v>
      </c>
      <c r="AN702" s="40">
        <v>-4.3521366728279803E-2</v>
      </c>
      <c r="AO702" s="40">
        <v>-5.9567652350841202E-2</v>
      </c>
      <c r="AP702" s="40">
        <v>-5.5311452739552701E-2</v>
      </c>
      <c r="AQ702" s="40">
        <v>-8.5053078823809095E-2</v>
      </c>
      <c r="AR702" s="40">
        <v>-2.0740985933744498E-2</v>
      </c>
      <c r="AS702" s="40">
        <v>-2.4727418230337101E-2</v>
      </c>
      <c r="AT702" s="40">
        <v>-8.3437618993987106E-2</v>
      </c>
      <c r="AU702" s="40">
        <v>0.30974902131216397</v>
      </c>
      <c r="AV702" s="40">
        <v>0.44622827698763001</v>
      </c>
      <c r="AW702" s="40">
        <v>0.49321334478870399</v>
      </c>
      <c r="AX702" s="40">
        <v>0.522418766736923</v>
      </c>
      <c r="AY702" s="40">
        <v>0.29575174014626099</v>
      </c>
      <c r="AZ702" s="40">
        <v>-0.24457088296438001</v>
      </c>
      <c r="BA702" s="40">
        <v>-0.267064241156941</v>
      </c>
      <c r="BB702" s="40">
        <v>-0.25719239926659099</v>
      </c>
      <c r="BC702" s="40">
        <v>-0.151361829761054</v>
      </c>
      <c r="BD702" s="40">
        <v>-5.8274345480732202E-2</v>
      </c>
      <c r="BE702" s="40">
        <v>-6.5564709860965699E-3</v>
      </c>
      <c r="BF702" s="40">
        <v>-2.4790631834953902E-2</v>
      </c>
      <c r="BG702" s="40">
        <v>-3.1602902025281397E-2</v>
      </c>
      <c r="BH702" s="40">
        <v>-1.1440766119093899E-2</v>
      </c>
      <c r="BI702" s="40">
        <v>-8.5927220208568394E-3</v>
      </c>
      <c r="BJ702" s="40">
        <v>-1.31222457142228E-2</v>
      </c>
      <c r="BK702" s="40">
        <v>-7.1823402359726196E-3</v>
      </c>
      <c r="BL702" s="40">
        <v>-3.4388223994490097E-2</v>
      </c>
      <c r="BM702" s="40">
        <v>-5.11378021203788E-2</v>
      </c>
      <c r="BN702" s="40">
        <v>-3.2425878989260103E-2</v>
      </c>
      <c r="BO702" s="40">
        <v>-6.2180462916665798E-2</v>
      </c>
      <c r="BP702" s="40">
        <v>-6.8041638370796697E-3</v>
      </c>
      <c r="BQ702" s="40">
        <v>-1.08045242900866E-2</v>
      </c>
      <c r="BR702" s="40">
        <v>-6.7525448437815994E-2</v>
      </c>
      <c r="BS702" s="40">
        <v>0.33236108894761202</v>
      </c>
      <c r="BT702" s="40">
        <v>0.46540439075083601</v>
      </c>
      <c r="BU702" s="40">
        <v>0.531794207745097</v>
      </c>
      <c r="BV702" s="40">
        <v>0.55840954673620202</v>
      </c>
      <c r="BW702" s="40">
        <v>0.33286134234856102</v>
      </c>
      <c r="BX702" s="40">
        <v>-0.214582464875612</v>
      </c>
      <c r="BY702" s="40">
        <v>-0.233434936311508</v>
      </c>
      <c r="BZ702" s="40">
        <v>-0.21931350856457599</v>
      </c>
      <c r="CA702" s="40">
        <v>-0.11985765501184099</v>
      </c>
      <c r="CB702" s="40">
        <v>-3.2231523173301198E-2</v>
      </c>
      <c r="CC702" s="40">
        <v>4.1654488799410302E-3</v>
      </c>
      <c r="CD702" s="40">
        <v>-1.47702038500896E-2</v>
      </c>
      <c r="CE702" s="40">
        <v>-2.2310687247090202E-2</v>
      </c>
      <c r="CF702" s="40">
        <v>-6.5944934855738596E-3</v>
      </c>
      <c r="CG702" s="40">
        <v>-3.56046377272952E-3</v>
      </c>
      <c r="CH702" s="40">
        <v>-7.9831912633270396E-3</v>
      </c>
      <c r="CI702" s="40">
        <v>7.5475664609698004E-4</v>
      </c>
      <c r="CJ702" s="40">
        <v>-2.8062637159086301E-2</v>
      </c>
      <c r="CK702" s="40">
        <v>-4.5299313530360701E-2</v>
      </c>
      <c r="CL702" s="40">
        <v>-1.6575400325445001E-2</v>
      </c>
      <c r="CM702" s="40">
        <v>-4.6338958815542799E-2</v>
      </c>
      <c r="CN702" s="40">
        <v>2.8484366917469E-3</v>
      </c>
      <c r="CO702" s="40">
        <v>-1.1615703599636301E-3</v>
      </c>
      <c r="CP702" s="40">
        <v>-5.6504727583380099E-2</v>
      </c>
      <c r="CQ702" s="40">
        <v>0.34802213810945998</v>
      </c>
      <c r="CR702" s="40">
        <v>0.47868570872761101</v>
      </c>
      <c r="CS702" s="40">
        <v>0.55851519590096899</v>
      </c>
      <c r="CT702" s="40">
        <v>0.58333665132606904</v>
      </c>
      <c r="CU702" s="40">
        <v>0.35856333978800498</v>
      </c>
      <c r="CV702" s="40">
        <v>-0.19381257786014999</v>
      </c>
      <c r="CW702" s="40">
        <v>-0.21014338221950499</v>
      </c>
      <c r="CX702" s="40">
        <v>-0.19307870425369</v>
      </c>
      <c r="CY702" s="40">
        <v>-9.8037959550760098E-2</v>
      </c>
      <c r="CZ702" s="40">
        <v>-1.41943437766436E-2</v>
      </c>
      <c r="DA702" s="40">
        <v>1.48873687459786E-2</v>
      </c>
      <c r="DB702" s="40">
        <v>-4.7497758652253396E-3</v>
      </c>
      <c r="DC702" s="40">
        <v>-1.30184724688991E-2</v>
      </c>
      <c r="DD702" s="40">
        <v>-1.7482208520537999E-3</v>
      </c>
      <c r="DE702" s="40">
        <v>1.4717944753978101E-3</v>
      </c>
      <c r="DF702" s="40">
        <v>-2.84413681243127E-3</v>
      </c>
      <c r="DG702" s="40">
        <v>8.6918535281665793E-3</v>
      </c>
      <c r="DH702" s="40">
        <v>-2.1737050323682498E-2</v>
      </c>
      <c r="DI702" s="40">
        <v>-3.9460824940342601E-2</v>
      </c>
      <c r="DJ702" s="40">
        <v>-7.2492166162980304E-4</v>
      </c>
      <c r="DK702" s="40">
        <v>-3.0497454714419801E-2</v>
      </c>
      <c r="DL702" s="40">
        <v>1.25010372205735E-2</v>
      </c>
      <c r="DM702" s="40">
        <v>8.4813835701593402E-3</v>
      </c>
      <c r="DN702" s="40">
        <v>-4.5484006728944197E-2</v>
      </c>
      <c r="DO702" s="40">
        <v>0.363683187271307</v>
      </c>
      <c r="DP702" s="40">
        <v>0.49196702670438702</v>
      </c>
      <c r="DQ702" s="40">
        <v>0.58523618405684097</v>
      </c>
      <c r="DR702" s="40">
        <v>0.60826375591593596</v>
      </c>
      <c r="DS702" s="40">
        <v>0.38426533722744799</v>
      </c>
      <c r="DT702" s="40">
        <v>-0.17304269084468801</v>
      </c>
      <c r="DU702" s="40">
        <v>-0.18685182812750201</v>
      </c>
      <c r="DV702" s="40">
        <v>-0.16684389994280299</v>
      </c>
      <c r="DW702" s="40">
        <v>-7.62182640896788E-2</v>
      </c>
      <c r="DX702" s="40">
        <v>3.84283562001398E-3</v>
      </c>
      <c r="DY702" s="40">
        <v>3.0368118131743199E-2</v>
      </c>
      <c r="DZ702" s="40">
        <v>9.71813065804112E-3</v>
      </c>
      <c r="EA702" s="40">
        <v>3.9800984184184401E-4</v>
      </c>
      <c r="EB702" s="40">
        <v>5.2490271251724096E-3</v>
      </c>
      <c r="EC702" s="40">
        <v>8.7375761410926692E-3</v>
      </c>
      <c r="ED702" s="40">
        <v>4.5758416082352796E-3</v>
      </c>
      <c r="EE702" s="40">
        <v>2.0151760822480401E-2</v>
      </c>
      <c r="EF702" s="40">
        <v>-1.2603907589892801E-2</v>
      </c>
      <c r="EG702" s="40">
        <v>-3.1030974709880199E-2</v>
      </c>
      <c r="EH702" s="40">
        <v>2.2160652088662702E-2</v>
      </c>
      <c r="EI702" s="40">
        <v>-7.6248388072765296E-3</v>
      </c>
      <c r="EJ702" s="40">
        <v>2.6437859317238299E-2</v>
      </c>
      <c r="EK702" s="40">
        <v>2.2404277510409899E-2</v>
      </c>
      <c r="EL702" s="40">
        <v>-2.9571836172773099E-2</v>
      </c>
      <c r="EM702" s="40">
        <v>0.38629525490675498</v>
      </c>
      <c r="EN702" s="40">
        <v>0.51114314046759302</v>
      </c>
      <c r="EO702" s="40">
        <v>0.62381704701323504</v>
      </c>
      <c r="EP702" s="40">
        <v>0.64425453591521598</v>
      </c>
      <c r="EQ702" s="40">
        <v>0.42137493942974802</v>
      </c>
      <c r="ER702" s="40">
        <v>-0.14305427275592</v>
      </c>
      <c r="ES702" s="40">
        <v>-0.15322252328207001</v>
      </c>
      <c r="ET702" s="40">
        <v>-0.12896500924078799</v>
      </c>
      <c r="EU702" s="40">
        <v>-4.4714089340466202E-2</v>
      </c>
      <c r="EV702" s="40">
        <v>2.9885657927444999E-2</v>
      </c>
      <c r="EW702" s="40">
        <v>76.443988208043805</v>
      </c>
      <c r="EX702" s="40">
        <v>75.347546851968801</v>
      </c>
      <c r="EY702" s="40">
        <v>72.822488945041101</v>
      </c>
      <c r="EZ702" s="40">
        <v>71.980943356496098</v>
      </c>
      <c r="FA702" s="40">
        <v>70.590861233943997</v>
      </c>
      <c r="FB702" s="40">
        <v>70.527900610654896</v>
      </c>
      <c r="FC702" s="40">
        <v>69.723836597178305</v>
      </c>
      <c r="FD702" s="40">
        <v>72.995788587071004</v>
      </c>
      <c r="FE702" s="40">
        <v>77.289955780164206</v>
      </c>
      <c r="FF702" s="40">
        <v>82.293219625184193</v>
      </c>
      <c r="FG702" s="40">
        <v>86.083596546641402</v>
      </c>
      <c r="FH702" s="40">
        <v>89.386291850915995</v>
      </c>
      <c r="FI702" s="40">
        <v>92.664982101495099</v>
      </c>
      <c r="FJ702" s="40">
        <v>95.237944830490605</v>
      </c>
      <c r="FK702" s="40">
        <v>97.811960412718506</v>
      </c>
      <c r="FL702" s="40">
        <v>99.080437986944602</v>
      </c>
      <c r="FM702" s="40">
        <v>100.080437986945</v>
      </c>
      <c r="FN702" s="40">
        <v>100.592335228469</v>
      </c>
      <c r="FO702" s="40">
        <v>99.957885870709603</v>
      </c>
      <c r="FP702" s="40">
        <v>97.088439671509803</v>
      </c>
      <c r="FQ702" s="40">
        <v>93.121604548326005</v>
      </c>
      <c r="FR702" s="40">
        <v>87.487576331859302</v>
      </c>
      <c r="FS702" s="40">
        <v>84.545799115603302</v>
      </c>
      <c r="FT702" s="40">
        <v>82.158454411454997</v>
      </c>
      <c r="FU702" s="40">
        <v>4.0538654996694699E-2</v>
      </c>
      <c r="FV702" s="40">
        <v>0</v>
      </c>
      <c r="FW702" s="40">
        <v>0</v>
      </c>
      <c r="FX702" s="41">
        <v>1</v>
      </c>
      <c r="FY702" s="22"/>
    </row>
    <row r="703" spans="1:181" x14ac:dyDescent="0.2">
      <c r="A703" t="s">
        <v>42</v>
      </c>
      <c r="B703" t="s">
        <v>58</v>
      </c>
      <c r="C703" t="s">
        <v>55</v>
      </c>
      <c r="D703" t="s">
        <v>41</v>
      </c>
      <c r="E703" t="s">
        <v>1</v>
      </c>
      <c r="F703" t="s">
        <v>1</v>
      </c>
      <c r="G703" s="35">
        <v>43627</v>
      </c>
      <c r="H703" s="40">
        <v>6787</v>
      </c>
      <c r="I703" s="40">
        <v>1.2875160620000401</v>
      </c>
      <c r="J703" s="40">
        <v>1.0920240371713601</v>
      </c>
      <c r="K703" s="40">
        <v>0.957082868872009</v>
      </c>
      <c r="L703" s="40">
        <v>0.86411764208333897</v>
      </c>
      <c r="M703" s="40">
        <v>0.81602756388210496</v>
      </c>
      <c r="N703" s="40">
        <v>0.79665647871165701</v>
      </c>
      <c r="O703" s="40">
        <v>0.80027595648722805</v>
      </c>
      <c r="P703" s="40">
        <v>0.85035445210856297</v>
      </c>
      <c r="Q703" s="40">
        <v>0.99516251347969897</v>
      </c>
      <c r="R703" s="40">
        <v>1.12665833970562</v>
      </c>
      <c r="S703" s="40">
        <v>1.29881856543577</v>
      </c>
      <c r="T703" s="40">
        <v>1.53771281995651</v>
      </c>
      <c r="U703" s="40">
        <v>1.77317358739203</v>
      </c>
      <c r="V703" s="40">
        <v>1.98433892350546</v>
      </c>
      <c r="W703" s="40">
        <v>2.1985433242282499</v>
      </c>
      <c r="X703" s="40">
        <v>2.5080991328617399</v>
      </c>
      <c r="Y703" s="40">
        <v>2.7199985575488199</v>
      </c>
      <c r="Z703" s="40">
        <v>2.92619051879262</v>
      </c>
      <c r="AA703" s="40">
        <v>2.8663655880621</v>
      </c>
      <c r="AB703" s="40">
        <v>2.7250684673740699</v>
      </c>
      <c r="AC703" s="40">
        <v>2.60997211447238</v>
      </c>
      <c r="AD703" s="40">
        <v>2.39783910152441</v>
      </c>
      <c r="AE703" s="40">
        <v>2.0404060758102101</v>
      </c>
      <c r="AF703" s="40">
        <v>1.7285334777513699</v>
      </c>
      <c r="AG703" s="40">
        <v>1.20869996696532E-4</v>
      </c>
      <c r="AH703" s="40">
        <v>7.9759172602549503E-3</v>
      </c>
      <c r="AI703" s="40">
        <v>2.6216787716776802E-3</v>
      </c>
      <c r="AJ703" s="40">
        <v>3.8740823838663899E-4</v>
      </c>
      <c r="AK703" s="40">
        <v>2.9723117686000799E-3</v>
      </c>
      <c r="AL703" s="40">
        <v>4.5466664094563703E-3</v>
      </c>
      <c r="AM703" s="40">
        <v>-2.2517233830838E-2</v>
      </c>
      <c r="AN703" s="40">
        <v>-2.19836661097772E-2</v>
      </c>
      <c r="AO703" s="40">
        <v>-1.94869740111589E-3</v>
      </c>
      <c r="AP703" s="40">
        <v>-7.72669025864568E-3</v>
      </c>
      <c r="AQ703" s="40">
        <v>-1.1592138852588099E-2</v>
      </c>
      <c r="AR703" s="40">
        <v>-1.28530981944263E-2</v>
      </c>
      <c r="AS703" s="40">
        <v>2.4839864701140099E-3</v>
      </c>
      <c r="AT703" s="40">
        <v>4.1537559167187703E-2</v>
      </c>
      <c r="AU703" s="40">
        <v>0.27366826011776901</v>
      </c>
      <c r="AV703" s="40">
        <v>0.33029474744536302</v>
      </c>
      <c r="AW703" s="40">
        <v>0.32608547829755902</v>
      </c>
      <c r="AX703" s="40">
        <v>0.33717763487303098</v>
      </c>
      <c r="AY703" s="40">
        <v>0.22346418359199899</v>
      </c>
      <c r="AZ703" s="40">
        <v>-3.4275661329975303E-2</v>
      </c>
      <c r="BA703" s="40">
        <v>-4.7777328263234997E-2</v>
      </c>
      <c r="BB703" s="40">
        <v>-7.7878785354772898E-2</v>
      </c>
      <c r="BC703" s="40">
        <v>-7.5860396263370197E-2</v>
      </c>
      <c r="BD703" s="40">
        <v>-5.3451891552390003E-2</v>
      </c>
      <c r="BE703" s="40">
        <v>9.1378540008265098E-3</v>
      </c>
      <c r="BF703" s="40">
        <v>1.49868975950857E-2</v>
      </c>
      <c r="BG703" s="40">
        <v>8.4411390559854804E-3</v>
      </c>
      <c r="BH703" s="40">
        <v>5.8921786039172197E-3</v>
      </c>
      <c r="BI703" s="40">
        <v>8.2038017000912507E-3</v>
      </c>
      <c r="BJ703" s="40">
        <v>9.2922188765359806E-3</v>
      </c>
      <c r="BK703" s="40">
        <v>-1.7083434623933701E-2</v>
      </c>
      <c r="BL703" s="40">
        <v>-1.68469001179023E-2</v>
      </c>
      <c r="BM703" s="40">
        <v>3.2818293776665499E-3</v>
      </c>
      <c r="BN703" s="40">
        <v>-1.0576713001559999E-3</v>
      </c>
      <c r="BO703" s="40">
        <v>-6.3922989221125697E-3</v>
      </c>
      <c r="BP703" s="40">
        <v>-9.3695047458936496E-3</v>
      </c>
      <c r="BQ703" s="40">
        <v>5.9491984931701897E-3</v>
      </c>
      <c r="BR703" s="40">
        <v>5.0334933914662899E-2</v>
      </c>
      <c r="BS703" s="40">
        <v>0.28462222124158298</v>
      </c>
      <c r="BT703" s="40">
        <v>0.343145068162926</v>
      </c>
      <c r="BU703" s="40">
        <v>0.34038564145675498</v>
      </c>
      <c r="BV703" s="40">
        <v>0.35456327296225498</v>
      </c>
      <c r="BW703" s="40">
        <v>0.24141261150809501</v>
      </c>
      <c r="BX703" s="40">
        <v>-1.7543570405911198E-2</v>
      </c>
      <c r="BY703" s="40">
        <v>-3.68563244242174E-2</v>
      </c>
      <c r="BZ703" s="40">
        <v>-6.4902191545835E-2</v>
      </c>
      <c r="CA703" s="40">
        <v>-6.4133701455475506E-2</v>
      </c>
      <c r="CB703" s="40">
        <v>-4.2344955885430302E-2</v>
      </c>
      <c r="CC703" s="40">
        <v>1.5382989653918801E-2</v>
      </c>
      <c r="CD703" s="40">
        <v>1.98426812176501E-2</v>
      </c>
      <c r="CE703" s="40">
        <v>1.24716795212496E-2</v>
      </c>
      <c r="CF703" s="40">
        <v>9.7047657900667106E-3</v>
      </c>
      <c r="CG703" s="40">
        <v>1.1827115690111E-2</v>
      </c>
      <c r="CH703" s="40">
        <v>1.2578974059001101E-2</v>
      </c>
      <c r="CI703" s="40">
        <v>-1.3320001846051401E-2</v>
      </c>
      <c r="CJ703" s="40">
        <v>-1.3289191639906099E-2</v>
      </c>
      <c r="CK703" s="40">
        <v>6.9044762910542897E-3</v>
      </c>
      <c r="CL703" s="40">
        <v>3.5612709148613699E-3</v>
      </c>
      <c r="CM703" s="40">
        <v>-2.79090562638177E-3</v>
      </c>
      <c r="CN703" s="40">
        <v>-6.9567785354062604E-3</v>
      </c>
      <c r="CO703" s="40">
        <v>8.3491937843673692E-3</v>
      </c>
      <c r="CP703" s="40">
        <v>5.64279688655853E-2</v>
      </c>
      <c r="CQ703" s="40">
        <v>0.292208901347212</v>
      </c>
      <c r="CR703" s="40">
        <v>0.35204516114636297</v>
      </c>
      <c r="CS703" s="40">
        <v>0.35028989089865697</v>
      </c>
      <c r="CT703" s="40">
        <v>0.36660451294150298</v>
      </c>
      <c r="CU703" s="40">
        <v>0.25384363800702497</v>
      </c>
      <c r="CV703" s="40">
        <v>-5.9549752023715201E-3</v>
      </c>
      <c r="CW703" s="40">
        <v>-2.92924704336405E-2</v>
      </c>
      <c r="CX703" s="40">
        <v>-5.5914642203973401E-2</v>
      </c>
      <c r="CY703" s="40">
        <v>-5.6011828354206601E-2</v>
      </c>
      <c r="CZ703" s="40">
        <v>-3.46523260772192E-2</v>
      </c>
      <c r="DA703" s="40">
        <v>2.1628125307011099E-2</v>
      </c>
      <c r="DB703" s="40">
        <v>2.4698464840214599E-2</v>
      </c>
      <c r="DC703" s="40">
        <v>1.6502219986513699E-2</v>
      </c>
      <c r="DD703" s="40">
        <v>1.35173529762162E-2</v>
      </c>
      <c r="DE703" s="40">
        <v>1.5450429680130801E-2</v>
      </c>
      <c r="DF703" s="40">
        <v>1.5865729241466099E-2</v>
      </c>
      <c r="DG703" s="40">
        <v>-9.55656906816915E-3</v>
      </c>
      <c r="DH703" s="40">
        <v>-9.7314831619098804E-3</v>
      </c>
      <c r="DI703" s="40">
        <v>1.0527123204442001E-2</v>
      </c>
      <c r="DJ703" s="40">
        <v>8.1802131298787297E-3</v>
      </c>
      <c r="DK703" s="40">
        <v>8.1048766934903695E-4</v>
      </c>
      <c r="DL703" s="40">
        <v>-4.5440523249188798E-3</v>
      </c>
      <c r="DM703" s="40">
        <v>1.07491890755645E-2</v>
      </c>
      <c r="DN703" s="40">
        <v>6.2521003816507603E-2</v>
      </c>
      <c r="DO703" s="40">
        <v>0.29979558145284202</v>
      </c>
      <c r="DP703" s="40">
        <v>0.3609452541298</v>
      </c>
      <c r="DQ703" s="40">
        <v>0.36019414034055802</v>
      </c>
      <c r="DR703" s="40">
        <v>0.37864575292075098</v>
      </c>
      <c r="DS703" s="40">
        <v>0.26627466450595499</v>
      </c>
      <c r="DT703" s="40">
        <v>5.63362000116814E-3</v>
      </c>
      <c r="DU703" s="40">
        <v>-2.1728616443063599E-2</v>
      </c>
      <c r="DV703" s="40">
        <v>-4.6927092862111899E-2</v>
      </c>
      <c r="DW703" s="40">
        <v>-4.7889955252937703E-2</v>
      </c>
      <c r="DX703" s="40">
        <v>-2.6959696269008099E-2</v>
      </c>
      <c r="DY703" s="40">
        <v>3.0645109311141099E-2</v>
      </c>
      <c r="DZ703" s="40">
        <v>3.17094451750453E-2</v>
      </c>
      <c r="EA703" s="40">
        <v>2.2321680270821501E-2</v>
      </c>
      <c r="EB703" s="40">
        <v>1.9022123341746799E-2</v>
      </c>
      <c r="EC703" s="40">
        <v>2.0681919611622E-2</v>
      </c>
      <c r="ED703" s="40">
        <v>2.0611281708545801E-2</v>
      </c>
      <c r="EE703" s="40">
        <v>-4.1227698612648104E-3</v>
      </c>
      <c r="EF703" s="40">
        <v>-4.5947171700350302E-3</v>
      </c>
      <c r="EG703" s="40">
        <v>1.57576499832245E-2</v>
      </c>
      <c r="EH703" s="40">
        <v>1.48492320883684E-2</v>
      </c>
      <c r="EI703" s="40">
        <v>6.01032759982456E-3</v>
      </c>
      <c r="EJ703" s="40">
        <v>-1.0604588763862301E-3</v>
      </c>
      <c r="EK703" s="40">
        <v>1.42144010986207E-2</v>
      </c>
      <c r="EL703" s="40">
        <v>7.1318378563982807E-2</v>
      </c>
      <c r="EM703" s="40">
        <v>0.31074954257665599</v>
      </c>
      <c r="EN703" s="40">
        <v>0.37379557484736298</v>
      </c>
      <c r="EO703" s="40">
        <v>0.37449430349975399</v>
      </c>
      <c r="EP703" s="40">
        <v>0.39603139100997498</v>
      </c>
      <c r="EQ703" s="40">
        <v>0.28422309242205201</v>
      </c>
      <c r="ER703" s="40">
        <v>2.23657109252322E-2</v>
      </c>
      <c r="ES703" s="40">
        <v>-1.0807612604046E-2</v>
      </c>
      <c r="ET703" s="40">
        <v>-3.3950499053174002E-2</v>
      </c>
      <c r="EU703" s="40">
        <v>-3.6163260445042998E-2</v>
      </c>
      <c r="EV703" s="40">
        <v>-1.5852760602048401E-2</v>
      </c>
      <c r="EW703" s="40">
        <v>82.433520776447097</v>
      </c>
      <c r="EX703" s="40">
        <v>80.586093162832199</v>
      </c>
      <c r="EY703" s="40">
        <v>78.759806969639598</v>
      </c>
      <c r="EZ703" s="40">
        <v>78.586093162832199</v>
      </c>
      <c r="FA703" s="40">
        <v>76.259806969639598</v>
      </c>
      <c r="FB703" s="40">
        <v>75.477331098434703</v>
      </c>
      <c r="FC703" s="40">
        <v>75.303617291627205</v>
      </c>
      <c r="FD703" s="40">
        <v>77.456189678012393</v>
      </c>
      <c r="FE703" s="40">
        <v>81.108762064397496</v>
      </c>
      <c r="FF703" s="40">
        <v>84</v>
      </c>
      <c r="FG703" s="40">
        <v>86.826286193192601</v>
      </c>
      <c r="FH703" s="40">
        <v>91.108762064397496</v>
      </c>
      <c r="FI703" s="40">
        <v>95.847427613614897</v>
      </c>
      <c r="FJ703" s="40">
        <v>98.629903484819806</v>
      </c>
      <c r="FK703" s="40">
        <v>100.62990348482001</v>
      </c>
      <c r="FL703" s="40">
        <v>101.521141420422</v>
      </c>
      <c r="FM703" s="40">
        <v>101.586093162832</v>
      </c>
      <c r="FN703" s="40">
        <v>101.477331098435</v>
      </c>
      <c r="FO703" s="40">
        <v>100.30361729162701</v>
      </c>
      <c r="FP703" s="40">
        <v>99.042282840844607</v>
      </c>
      <c r="FQ703" s="40">
        <v>96.128376003676806</v>
      </c>
      <c r="FR703" s="40">
        <v>91.584565681689199</v>
      </c>
      <c r="FS703" s="40">
        <v>87.954662196869293</v>
      </c>
      <c r="FT703" s="40">
        <v>85.998472518857</v>
      </c>
      <c r="FU703" s="40">
        <v>1.9398641983198898E-2</v>
      </c>
      <c r="FV703" s="40">
        <v>0</v>
      </c>
      <c r="FW703" s="40">
        <v>0</v>
      </c>
      <c r="FX703" s="41">
        <v>1</v>
      </c>
      <c r="FY703" s="22"/>
    </row>
    <row r="704" spans="1:181" x14ac:dyDescent="0.2">
      <c r="A704" t="s">
        <v>42</v>
      </c>
      <c r="B704" t="s">
        <v>58</v>
      </c>
      <c r="C704" t="s">
        <v>55</v>
      </c>
      <c r="D704" t="s">
        <v>41</v>
      </c>
      <c r="E704" t="s">
        <v>1</v>
      </c>
      <c r="F704" t="s">
        <v>77</v>
      </c>
      <c r="G704" s="35">
        <v>43627</v>
      </c>
      <c r="H704" s="40">
        <v>5073</v>
      </c>
      <c r="I704" s="40">
        <v>1.33784216786288</v>
      </c>
      <c r="J704" s="40">
        <v>1.1373354441292201</v>
      </c>
      <c r="K704" s="40">
        <v>0.99098393248515704</v>
      </c>
      <c r="L704" s="40">
        <v>0.89046173250902005</v>
      </c>
      <c r="M704" s="40">
        <v>0.84140403026900601</v>
      </c>
      <c r="N704" s="40">
        <v>0.81799519643796503</v>
      </c>
      <c r="O704" s="40">
        <v>0.81715626374539996</v>
      </c>
      <c r="P704" s="40">
        <v>0.87164419984972596</v>
      </c>
      <c r="Q704" s="40">
        <v>1.0191588987904501</v>
      </c>
      <c r="R704" s="40">
        <v>1.15503657424299</v>
      </c>
      <c r="S704" s="40">
        <v>1.33305598165094</v>
      </c>
      <c r="T704" s="40">
        <v>1.56672929624959</v>
      </c>
      <c r="U704" s="40">
        <v>1.78353566980532</v>
      </c>
      <c r="V704" s="40">
        <v>1.9745212493254101</v>
      </c>
      <c r="W704" s="40">
        <v>2.18031460160933</v>
      </c>
      <c r="X704" s="40">
        <v>2.5008040914229199</v>
      </c>
      <c r="Y704" s="40">
        <v>2.7371030627382802</v>
      </c>
      <c r="Z704" s="40">
        <v>2.9569635533423302</v>
      </c>
      <c r="AA704" s="40">
        <v>2.8978702891653998</v>
      </c>
      <c r="AB704" s="40">
        <v>2.7320368988322601</v>
      </c>
      <c r="AC704" s="40">
        <v>2.6279695941476202</v>
      </c>
      <c r="AD704" s="40">
        <v>2.4350859667177902</v>
      </c>
      <c r="AE704" s="40">
        <v>2.0886579290215401</v>
      </c>
      <c r="AF704" s="40">
        <v>1.7843433732973399</v>
      </c>
      <c r="AG704" s="40">
        <v>-2.1223702641941099E-3</v>
      </c>
      <c r="AH704" s="40">
        <v>7.6226967448300197E-3</v>
      </c>
      <c r="AI704" s="40">
        <v>4.5285212844385298E-3</v>
      </c>
      <c r="AJ704" s="40">
        <v>1.8535188987808099E-3</v>
      </c>
      <c r="AK704" s="40">
        <v>7.3544437210846698E-3</v>
      </c>
      <c r="AL704" s="40">
        <v>9.4515017839566298E-3</v>
      </c>
      <c r="AM704" s="40">
        <v>-1.72699506493964E-2</v>
      </c>
      <c r="AN704" s="40">
        <v>-1.03570023480052E-2</v>
      </c>
      <c r="AO704" s="40">
        <v>3.0717573099084601E-3</v>
      </c>
      <c r="AP704" s="40">
        <v>-1.07197030149883E-3</v>
      </c>
      <c r="AQ704" s="40">
        <v>2.5689187742401099E-3</v>
      </c>
      <c r="AR704" s="40">
        <v>-2.79641423716534E-3</v>
      </c>
      <c r="AS704" s="40">
        <v>-9.5310386324774007E-3</v>
      </c>
      <c r="AT704" s="40">
        <v>3.01327609166476E-2</v>
      </c>
      <c r="AU704" s="40">
        <v>0.191580071079265</v>
      </c>
      <c r="AV704" s="40">
        <v>0.237169086381193</v>
      </c>
      <c r="AW704" s="40">
        <v>0.23419165642529299</v>
      </c>
      <c r="AX704" s="40">
        <v>0.24784150161100499</v>
      </c>
      <c r="AY704" s="40">
        <v>0.19813281799268601</v>
      </c>
      <c r="AZ704" s="40">
        <v>5.1178944366358302E-2</v>
      </c>
      <c r="BA704" s="40">
        <v>7.1362281993947903E-3</v>
      </c>
      <c r="BB704" s="40">
        <v>-3.81612012696134E-2</v>
      </c>
      <c r="BC704" s="40">
        <v>-6.5303454203516006E-2</v>
      </c>
      <c r="BD704" s="40">
        <v>-5.0932968488873201E-2</v>
      </c>
      <c r="BE704" s="40">
        <v>8.9051041105822695E-3</v>
      </c>
      <c r="BF704" s="40">
        <v>1.55257940983191E-2</v>
      </c>
      <c r="BG704" s="40">
        <v>1.05527152733329E-2</v>
      </c>
      <c r="BH704" s="40">
        <v>7.8332155872435395E-3</v>
      </c>
      <c r="BI704" s="40">
        <v>1.25256049503646E-2</v>
      </c>
      <c r="BJ704" s="40">
        <v>1.40008731838871E-2</v>
      </c>
      <c r="BK704" s="40">
        <v>-1.03235910084229E-2</v>
      </c>
      <c r="BL704" s="40">
        <v>-4.9260721298657901E-3</v>
      </c>
      <c r="BM704" s="40">
        <v>7.9791905303387197E-3</v>
      </c>
      <c r="BN704" s="40">
        <v>5.21262754236954E-3</v>
      </c>
      <c r="BO704" s="40">
        <v>9.1818261286846503E-3</v>
      </c>
      <c r="BP704" s="40">
        <v>8.8804342808710801E-4</v>
      </c>
      <c r="BQ704" s="40">
        <v>-5.8591530864670902E-3</v>
      </c>
      <c r="BR704" s="40">
        <v>3.9767685953302899E-2</v>
      </c>
      <c r="BS704" s="40">
        <v>0.20130707525716299</v>
      </c>
      <c r="BT704" s="40">
        <v>0.24792719598368301</v>
      </c>
      <c r="BU704" s="40">
        <v>0.24743570751334401</v>
      </c>
      <c r="BV704" s="40">
        <v>0.26405918062956502</v>
      </c>
      <c r="BW704" s="40">
        <v>0.21285735660111099</v>
      </c>
      <c r="BX704" s="40">
        <v>6.5341201617187705E-2</v>
      </c>
      <c r="BY704" s="40">
        <v>1.70206812381292E-2</v>
      </c>
      <c r="BZ704" s="40">
        <v>-2.45537009542517E-2</v>
      </c>
      <c r="CA704" s="40">
        <v>-5.2334796951005E-2</v>
      </c>
      <c r="CB704" s="40">
        <v>-3.9004652385460602E-2</v>
      </c>
      <c r="CC704" s="40">
        <v>1.65426992698877E-2</v>
      </c>
      <c r="CD704" s="40">
        <v>2.0999455250377001E-2</v>
      </c>
      <c r="CE704" s="40">
        <v>1.4725053678719501E-2</v>
      </c>
      <c r="CF704" s="40">
        <v>1.1974735297902E-2</v>
      </c>
      <c r="CG704" s="40">
        <v>1.61071354650105E-2</v>
      </c>
      <c r="CH704" s="40">
        <v>1.71517539568651E-2</v>
      </c>
      <c r="CI704" s="40">
        <v>-5.5125634815719202E-3</v>
      </c>
      <c r="CJ704" s="40">
        <v>-1.1646264048624001E-3</v>
      </c>
      <c r="CK704" s="40">
        <v>1.1378063829442E-2</v>
      </c>
      <c r="CL704" s="40">
        <v>9.5653208644507094E-3</v>
      </c>
      <c r="CM704" s="40">
        <v>1.37619056176715E-2</v>
      </c>
      <c r="CN704" s="40">
        <v>3.4398875831879901E-3</v>
      </c>
      <c r="CO704" s="40">
        <v>-3.3160163428552301E-3</v>
      </c>
      <c r="CP704" s="40">
        <v>4.6440805683107003E-2</v>
      </c>
      <c r="CQ704" s="40">
        <v>0.20804396871969399</v>
      </c>
      <c r="CR704" s="40">
        <v>0.255378229922261</v>
      </c>
      <c r="CS704" s="40">
        <v>0.25660849695197202</v>
      </c>
      <c r="CT704" s="40">
        <v>0.27529149571438999</v>
      </c>
      <c r="CU704" s="40">
        <v>0.22305552718638599</v>
      </c>
      <c r="CV704" s="40">
        <v>7.5149937847052303E-2</v>
      </c>
      <c r="CW704" s="40">
        <v>2.3866623302043501E-2</v>
      </c>
      <c r="CX704" s="40">
        <v>-1.51291876879526E-2</v>
      </c>
      <c r="CY704" s="40">
        <v>-4.3352744443947697E-2</v>
      </c>
      <c r="CZ704" s="40">
        <v>-3.0743136989109E-2</v>
      </c>
      <c r="DA704" s="40">
        <v>2.4180294429193099E-2</v>
      </c>
      <c r="DB704" s="40">
        <v>2.6473116402435E-2</v>
      </c>
      <c r="DC704" s="40">
        <v>1.88973920841061E-2</v>
      </c>
      <c r="DD704" s="40">
        <v>1.6116255008560499E-2</v>
      </c>
      <c r="DE704" s="40">
        <v>1.9688665979656302E-2</v>
      </c>
      <c r="DF704" s="40">
        <v>2.03026347298432E-2</v>
      </c>
      <c r="DG704" s="40">
        <v>-7.0153595472090301E-4</v>
      </c>
      <c r="DH704" s="40">
        <v>2.5968193201409899E-3</v>
      </c>
      <c r="DI704" s="40">
        <v>1.4776937128545199E-2</v>
      </c>
      <c r="DJ704" s="40">
        <v>1.39180141865319E-2</v>
      </c>
      <c r="DK704" s="40">
        <v>1.8341985106658298E-2</v>
      </c>
      <c r="DL704" s="40">
        <v>5.9917317382888599E-3</v>
      </c>
      <c r="DM704" s="40">
        <v>-7.7287959924338405E-4</v>
      </c>
      <c r="DN704" s="40">
        <v>5.31139254129111E-2</v>
      </c>
      <c r="DO704" s="40">
        <v>0.214780862182226</v>
      </c>
      <c r="DP704" s="40">
        <v>0.26282926386083899</v>
      </c>
      <c r="DQ704" s="40">
        <v>0.2657812863906</v>
      </c>
      <c r="DR704" s="40">
        <v>0.28652381079921502</v>
      </c>
      <c r="DS704" s="40">
        <v>0.23325369777166099</v>
      </c>
      <c r="DT704" s="40">
        <v>8.4958674076916998E-2</v>
      </c>
      <c r="DU704" s="40">
        <v>3.07125653659579E-2</v>
      </c>
      <c r="DV704" s="40">
        <v>-5.7046744216535401E-3</v>
      </c>
      <c r="DW704" s="40">
        <v>-3.4370691936890498E-2</v>
      </c>
      <c r="DX704" s="40">
        <v>-2.2481621592757298E-2</v>
      </c>
      <c r="DY704" s="40">
        <v>3.5207768803969502E-2</v>
      </c>
      <c r="DZ704" s="40">
        <v>3.4376213755924097E-2</v>
      </c>
      <c r="EA704" s="40">
        <v>2.4921586073000501E-2</v>
      </c>
      <c r="EB704" s="40">
        <v>2.2095951697023199E-2</v>
      </c>
      <c r="EC704" s="40">
        <v>2.48598272089363E-2</v>
      </c>
      <c r="ED704" s="40">
        <v>2.4852006129773601E-2</v>
      </c>
      <c r="EE704" s="40">
        <v>6.2448236862525496E-3</v>
      </c>
      <c r="EF704" s="40">
        <v>8.0277495382803793E-3</v>
      </c>
      <c r="EG704" s="40">
        <v>1.9684370348975501E-2</v>
      </c>
      <c r="EH704" s="40">
        <v>2.0202612030400299E-2</v>
      </c>
      <c r="EI704" s="40">
        <v>2.4954892461102801E-2</v>
      </c>
      <c r="EJ704" s="40">
        <v>9.6761894035413097E-3</v>
      </c>
      <c r="EK704" s="40">
        <v>2.8990059467669301E-3</v>
      </c>
      <c r="EL704" s="40">
        <v>6.2748850449566407E-2</v>
      </c>
      <c r="EM704" s="40">
        <v>0.22450786636012399</v>
      </c>
      <c r="EN704" s="40">
        <v>0.27358737346333001</v>
      </c>
      <c r="EO704" s="40">
        <v>0.27902533747865099</v>
      </c>
      <c r="EP704" s="40">
        <v>0.30274148981777499</v>
      </c>
      <c r="EQ704" s="40">
        <v>0.24797823638008601</v>
      </c>
      <c r="ER704" s="40">
        <v>9.9120931327746395E-2</v>
      </c>
      <c r="ES704" s="40">
        <v>4.0597018404692202E-2</v>
      </c>
      <c r="ET704" s="40">
        <v>7.9028258937081496E-3</v>
      </c>
      <c r="EU704" s="40">
        <v>-2.1402034684379501E-2</v>
      </c>
      <c r="EV704" s="40">
        <v>-1.0553305489344701E-2</v>
      </c>
      <c r="EW704" s="40">
        <v>82.388534448548498</v>
      </c>
      <c r="EX704" s="40">
        <v>80.555313043743695</v>
      </c>
      <c r="EY704" s="40">
        <v>78.721923746146103</v>
      </c>
      <c r="EZ704" s="40">
        <v>78.555313043743695</v>
      </c>
      <c r="FA704" s="40">
        <v>76.221923746146103</v>
      </c>
      <c r="FB704" s="40">
        <v>75.444183277877798</v>
      </c>
      <c r="FC704" s="40">
        <v>75.277572575475403</v>
      </c>
      <c r="FD704" s="40">
        <v>77.4443511706707</v>
      </c>
      <c r="FE704" s="40">
        <v>81.111129765865897</v>
      </c>
      <c r="FF704" s="40">
        <v>84</v>
      </c>
      <c r="FG704" s="40">
        <v>86.833389297597606</v>
      </c>
      <c r="FH704" s="40">
        <v>91.111129765865897</v>
      </c>
      <c r="FI704" s="40">
        <v>95.833221404804803</v>
      </c>
      <c r="FJ704" s="40">
        <v>98.610961873073094</v>
      </c>
      <c r="FK704" s="40">
        <v>100.61096187307299</v>
      </c>
      <c r="FL704" s="40">
        <v>101.499832107207</v>
      </c>
      <c r="FM704" s="40">
        <v>101.55531304374399</v>
      </c>
      <c r="FN704" s="40">
        <v>101.444183277878</v>
      </c>
      <c r="FO704" s="40">
        <v>100.27757257547501</v>
      </c>
      <c r="FP704" s="40">
        <v>98.999664214414395</v>
      </c>
      <c r="FQ704" s="40">
        <v>96.054977258158104</v>
      </c>
      <c r="FR704" s="40">
        <v>91.499328428828704</v>
      </c>
      <c r="FS704" s="40">
        <v>87.888366555755695</v>
      </c>
      <c r="FT704" s="40">
        <v>85.944015385084995</v>
      </c>
      <c r="FU704" s="40">
        <v>1.7082821783881399E-2</v>
      </c>
      <c r="FV704" s="40">
        <v>0</v>
      </c>
      <c r="FW704" s="40">
        <v>0</v>
      </c>
      <c r="FX704" s="41">
        <v>1</v>
      </c>
      <c r="FY704" s="22"/>
    </row>
    <row r="705" spans="1:181" x14ac:dyDescent="0.2">
      <c r="A705" t="s">
        <v>42</v>
      </c>
      <c r="B705" t="s">
        <v>58</v>
      </c>
      <c r="C705" t="s">
        <v>55</v>
      </c>
      <c r="D705" t="s">
        <v>41</v>
      </c>
      <c r="E705" t="s">
        <v>1</v>
      </c>
      <c r="F705" t="s">
        <v>78</v>
      </c>
      <c r="G705" s="35">
        <v>43627</v>
      </c>
      <c r="H705" s="40">
        <v>1714</v>
      </c>
      <c r="I705" s="40">
        <v>1.09817905299968</v>
      </c>
      <c r="J705" s="40">
        <v>0.90842957255453505</v>
      </c>
      <c r="K705" s="40">
        <v>0.80057958494467496</v>
      </c>
      <c r="L705" s="40">
        <v>0.73260854796400299</v>
      </c>
      <c r="M705" s="40">
        <v>0.67512881542387004</v>
      </c>
      <c r="N705" s="40">
        <v>0.67635804399030697</v>
      </c>
      <c r="O705" s="40">
        <v>0.72048637999883602</v>
      </c>
      <c r="P705" s="40">
        <v>0.78037436999826504</v>
      </c>
      <c r="Q705" s="40">
        <v>0.89831541260810899</v>
      </c>
      <c r="R705" s="40">
        <v>1.0182668462834701</v>
      </c>
      <c r="S705" s="40">
        <v>1.1923661113805699</v>
      </c>
      <c r="T705" s="40">
        <v>1.4592496327956599</v>
      </c>
      <c r="U705" s="40">
        <v>1.7377394145164999</v>
      </c>
      <c r="V705" s="40">
        <v>1.9966724173750099</v>
      </c>
      <c r="W705" s="40">
        <v>2.25406036775165</v>
      </c>
      <c r="X705" s="40">
        <v>2.5453790028088399</v>
      </c>
      <c r="Y705" s="40">
        <v>2.6896383894401699</v>
      </c>
      <c r="Z705" s="40">
        <v>2.8424195666436498</v>
      </c>
      <c r="AA705" s="40">
        <v>2.7918060566851102</v>
      </c>
      <c r="AB705" s="40">
        <v>2.6909858036875498</v>
      </c>
      <c r="AC705" s="40">
        <v>2.53742290218297</v>
      </c>
      <c r="AD705" s="40">
        <v>2.2203554196125501</v>
      </c>
      <c r="AE705" s="40">
        <v>1.8075562461699699</v>
      </c>
      <c r="AF705" s="40">
        <v>1.48956517192088</v>
      </c>
      <c r="AG705" s="40">
        <v>-3.6978421965096001E-2</v>
      </c>
      <c r="AH705" s="40">
        <v>-2.93011272244285E-2</v>
      </c>
      <c r="AI705" s="40">
        <v>-2.4810386667433501E-2</v>
      </c>
      <c r="AJ705" s="40">
        <v>-2.1435902808719601E-2</v>
      </c>
      <c r="AK705" s="40">
        <v>-1.5708265754449301E-2</v>
      </c>
      <c r="AL705" s="40">
        <v>-7.4177481934777599E-3</v>
      </c>
      <c r="AM705" s="40">
        <v>-3.06842882753403E-2</v>
      </c>
      <c r="AN705" s="40">
        <v>-5.16845281700717E-2</v>
      </c>
      <c r="AO705" s="40">
        <v>-2.9471775453546799E-2</v>
      </c>
      <c r="AP705" s="40">
        <v>-5.2381774244383401E-2</v>
      </c>
      <c r="AQ705" s="40">
        <v>-6.1812620301212901E-2</v>
      </c>
      <c r="AR705" s="40">
        <v>-3.5323642237755699E-2</v>
      </c>
      <c r="AS705" s="40">
        <v>1.8469883297807601E-2</v>
      </c>
      <c r="AT705" s="40">
        <v>5.6480700118981E-2</v>
      </c>
      <c r="AU705" s="40">
        <v>0.48189409299092001</v>
      </c>
      <c r="AV705" s="40">
        <v>0.57671993914772401</v>
      </c>
      <c r="AW705" s="40">
        <v>0.54903823781040495</v>
      </c>
      <c r="AX705" s="40">
        <v>0.57215843830605295</v>
      </c>
      <c r="AY705" s="40">
        <v>0.30184700727471803</v>
      </c>
      <c r="AZ705" s="40">
        <v>-0.295128994422869</v>
      </c>
      <c r="BA705" s="40">
        <v>-0.235908723656127</v>
      </c>
      <c r="BB705" s="40">
        <v>-0.222195448361903</v>
      </c>
      <c r="BC705" s="40">
        <v>-0.15733942156663899</v>
      </c>
      <c r="BD705" s="40">
        <v>-9.2806360086539599E-2</v>
      </c>
      <c r="BE705" s="40">
        <v>-2.90182136157617E-2</v>
      </c>
      <c r="BF705" s="40">
        <v>-2.0934934173179601E-2</v>
      </c>
      <c r="BG705" s="40">
        <v>-1.9677986329086801E-2</v>
      </c>
      <c r="BH705" s="40">
        <v>-1.7535093499541E-2</v>
      </c>
      <c r="BI705" s="40">
        <v>-1.09572453250238E-2</v>
      </c>
      <c r="BJ705" s="40">
        <v>-5.7708325926718199E-4</v>
      </c>
      <c r="BK705" s="40">
        <v>-2.3999980219945E-2</v>
      </c>
      <c r="BL705" s="40">
        <v>-4.4204115907041201E-2</v>
      </c>
      <c r="BM705" s="40">
        <v>-2.1530015163512901E-2</v>
      </c>
      <c r="BN705" s="40">
        <v>-4.2102782945754202E-2</v>
      </c>
      <c r="BO705" s="40">
        <v>-5.1729331395067697E-2</v>
      </c>
      <c r="BP705" s="40">
        <v>-2.9211233566233199E-2</v>
      </c>
      <c r="BQ705" s="40">
        <v>2.46939471256904E-2</v>
      </c>
      <c r="BR705" s="40">
        <v>6.7789351871228407E-2</v>
      </c>
      <c r="BS705" s="40">
        <v>0.50355155800576601</v>
      </c>
      <c r="BT705" s="40">
        <v>0.60748303431054396</v>
      </c>
      <c r="BU705" s="40">
        <v>0.58257626529880902</v>
      </c>
      <c r="BV705" s="40">
        <v>0.602059392913317</v>
      </c>
      <c r="BW705" s="40">
        <v>0.33536992146782002</v>
      </c>
      <c r="BX705" s="40">
        <v>-0.26378119762737001</v>
      </c>
      <c r="BY705" s="40">
        <v>-0.21038614687259</v>
      </c>
      <c r="BZ705" s="40">
        <v>-0.200367063348008</v>
      </c>
      <c r="CA705" s="40">
        <v>-0.13528822430189999</v>
      </c>
      <c r="CB705" s="40">
        <v>-7.6271844630891802E-2</v>
      </c>
      <c r="CC705" s="40">
        <v>-2.3504997561956901E-2</v>
      </c>
      <c r="CD705" s="40">
        <v>-1.51405343515678E-2</v>
      </c>
      <c r="CE705" s="40">
        <v>-1.6123301489425201E-2</v>
      </c>
      <c r="CF705" s="40">
        <v>-1.48334048549224E-2</v>
      </c>
      <c r="CG705" s="40">
        <v>-7.6667030484948396E-3</v>
      </c>
      <c r="CH705" s="40">
        <v>4.16074043565448E-3</v>
      </c>
      <c r="CI705" s="40">
        <v>-1.9370448822985501E-2</v>
      </c>
      <c r="CJ705" s="40">
        <v>-3.9023205161022E-2</v>
      </c>
      <c r="CK705" s="40">
        <v>-1.6029576179381801E-2</v>
      </c>
      <c r="CL705" s="40">
        <v>-3.4983584884906702E-2</v>
      </c>
      <c r="CM705" s="40">
        <v>-4.4745676215092303E-2</v>
      </c>
      <c r="CN705" s="40">
        <v>-2.4977797940383999E-2</v>
      </c>
      <c r="CO705" s="40">
        <v>2.9004714772702899E-2</v>
      </c>
      <c r="CP705" s="40">
        <v>7.5621689625628097E-2</v>
      </c>
      <c r="CQ705" s="40">
        <v>0.51855145230056099</v>
      </c>
      <c r="CR705" s="40">
        <v>0.62878946030761895</v>
      </c>
      <c r="CS705" s="40">
        <v>0.60580460097138999</v>
      </c>
      <c r="CT705" s="40">
        <v>0.62276870298792497</v>
      </c>
      <c r="CU705" s="40">
        <v>0.358587789718114</v>
      </c>
      <c r="CV705" s="40">
        <v>-0.242069809060661</v>
      </c>
      <c r="CW705" s="40">
        <v>-0.192709287940974</v>
      </c>
      <c r="CX705" s="40">
        <v>-0.185248790382539</v>
      </c>
      <c r="CY705" s="40">
        <v>-0.120015632250243</v>
      </c>
      <c r="CZ705" s="40">
        <v>-6.4820089594908994E-2</v>
      </c>
      <c r="DA705" s="40">
        <v>-1.7991781508152099E-2</v>
      </c>
      <c r="DB705" s="40">
        <v>-9.3461345299559601E-3</v>
      </c>
      <c r="DC705" s="40">
        <v>-1.25686166497636E-2</v>
      </c>
      <c r="DD705" s="40">
        <v>-1.2131716210303799E-2</v>
      </c>
      <c r="DE705" s="40">
        <v>-4.3761607719658702E-3</v>
      </c>
      <c r="DF705" s="40">
        <v>8.89856413057615E-3</v>
      </c>
      <c r="DG705" s="40">
        <v>-1.4740917426026E-2</v>
      </c>
      <c r="DH705" s="40">
        <v>-3.3842294415002798E-2</v>
      </c>
      <c r="DI705" s="40">
        <v>-1.05291371952507E-2</v>
      </c>
      <c r="DJ705" s="40">
        <v>-2.7864386824059201E-2</v>
      </c>
      <c r="DK705" s="40">
        <v>-3.7762021035116902E-2</v>
      </c>
      <c r="DL705" s="40">
        <v>-2.07443623145349E-2</v>
      </c>
      <c r="DM705" s="40">
        <v>3.3315482419715298E-2</v>
      </c>
      <c r="DN705" s="40">
        <v>8.3454027380027801E-2</v>
      </c>
      <c r="DO705" s="40">
        <v>0.53355134659535597</v>
      </c>
      <c r="DP705" s="40">
        <v>0.65009588630469395</v>
      </c>
      <c r="DQ705" s="40">
        <v>0.62903293664397097</v>
      </c>
      <c r="DR705" s="40">
        <v>0.64347801306253405</v>
      </c>
      <c r="DS705" s="40">
        <v>0.38180565796840699</v>
      </c>
      <c r="DT705" s="40">
        <v>-0.22035842049395299</v>
      </c>
      <c r="DU705" s="40">
        <v>-0.175032429009357</v>
      </c>
      <c r="DV705" s="40">
        <v>-0.17013051741707</v>
      </c>
      <c r="DW705" s="40">
        <v>-0.104743040198586</v>
      </c>
      <c r="DX705" s="40">
        <v>-5.33683345589262E-2</v>
      </c>
      <c r="DY705" s="40">
        <v>-1.0031573158817799E-2</v>
      </c>
      <c r="DZ705" s="40">
        <v>-9.7994147870704906E-4</v>
      </c>
      <c r="EA705" s="40">
        <v>-7.4362163114168999E-3</v>
      </c>
      <c r="EB705" s="40">
        <v>-8.2309069011252504E-3</v>
      </c>
      <c r="EC705" s="40">
        <v>3.7485965745965899E-4</v>
      </c>
      <c r="ED705" s="40">
        <v>1.5739229064786701E-2</v>
      </c>
      <c r="EE705" s="40">
        <v>-8.0566093706306106E-3</v>
      </c>
      <c r="EF705" s="40">
        <v>-2.6361882151972299E-2</v>
      </c>
      <c r="EG705" s="40">
        <v>-2.5873769052168799E-3</v>
      </c>
      <c r="EH705" s="40">
        <v>-1.7585395525429901E-2</v>
      </c>
      <c r="EI705" s="40">
        <v>-2.7678732128971699E-2</v>
      </c>
      <c r="EJ705" s="40">
        <v>-1.4631953643012299E-2</v>
      </c>
      <c r="EK705" s="40">
        <v>3.9539546247597999E-2</v>
      </c>
      <c r="EL705" s="40">
        <v>9.4762679132275193E-2</v>
      </c>
      <c r="EM705" s="40">
        <v>0.55520881161020197</v>
      </c>
      <c r="EN705" s="40">
        <v>0.680858981467515</v>
      </c>
      <c r="EO705" s="40">
        <v>0.66257096413237504</v>
      </c>
      <c r="EP705" s="40">
        <v>0.67337896766979699</v>
      </c>
      <c r="EQ705" s="40">
        <v>0.41532857216150898</v>
      </c>
      <c r="ER705" s="40">
        <v>-0.18901062369845401</v>
      </c>
      <c r="ES705" s="40">
        <v>-0.14950985222582</v>
      </c>
      <c r="ET705" s="40">
        <v>-0.148302132403175</v>
      </c>
      <c r="EU705" s="40">
        <v>-8.2691842933846696E-2</v>
      </c>
      <c r="EV705" s="40">
        <v>-3.6833819103278299E-2</v>
      </c>
      <c r="EW705" s="40">
        <v>82.7451022298212</v>
      </c>
      <c r="EX705" s="40">
        <v>80.799280473035594</v>
      </c>
      <c r="EY705" s="40">
        <v>79.022191351428404</v>
      </c>
      <c r="EZ705" s="40">
        <v>78.799280473035594</v>
      </c>
      <c r="FA705" s="40">
        <v>76.522191351428404</v>
      </c>
      <c r="FB705" s="40">
        <v>75.706917432499793</v>
      </c>
      <c r="FC705" s="40">
        <v>75.484006554106998</v>
      </c>
      <c r="FD705" s="40">
        <v>77.538184797321406</v>
      </c>
      <c r="FE705" s="40">
        <v>81.092363040535702</v>
      </c>
      <c r="FF705" s="40">
        <v>84</v>
      </c>
      <c r="FG705" s="40">
        <v>86.777089121607204</v>
      </c>
      <c r="FH705" s="40">
        <v>91.092363040535702</v>
      </c>
      <c r="FI705" s="40">
        <v>95.945821756785605</v>
      </c>
      <c r="FJ705" s="40">
        <v>98.761095675714202</v>
      </c>
      <c r="FK705" s="40">
        <v>100.761095675714</v>
      </c>
      <c r="FL705" s="40">
        <v>101.668732635178</v>
      </c>
      <c r="FM705" s="40">
        <v>101.79928047303601</v>
      </c>
      <c r="FN705" s="40">
        <v>101.70691743250001</v>
      </c>
      <c r="FO705" s="40">
        <v>100.484006554107</v>
      </c>
      <c r="FP705" s="40">
        <v>99.337465270356901</v>
      </c>
      <c r="FQ705" s="40">
        <v>96.636745743392495</v>
      </c>
      <c r="FR705" s="40">
        <v>92.174930540713802</v>
      </c>
      <c r="FS705" s="40">
        <v>88.4138348649996</v>
      </c>
      <c r="FT705" s="40">
        <v>86.375650067678293</v>
      </c>
      <c r="FU705" s="40">
        <v>3.9459089677494397E-2</v>
      </c>
      <c r="FV705" s="40">
        <v>0</v>
      </c>
      <c r="FW705" s="40">
        <v>0</v>
      </c>
      <c r="FX705" s="41">
        <v>1</v>
      </c>
      <c r="FY705" s="22"/>
    </row>
    <row r="706" spans="1:181" x14ac:dyDescent="0.2">
      <c r="A706" t="s">
        <v>42</v>
      </c>
      <c r="B706" t="s">
        <v>58</v>
      </c>
      <c r="C706" t="s">
        <v>55</v>
      </c>
      <c r="D706" t="s">
        <v>41</v>
      </c>
      <c r="E706" t="s">
        <v>77</v>
      </c>
      <c r="F706" t="s">
        <v>1</v>
      </c>
      <c r="G706" s="35">
        <v>43627</v>
      </c>
      <c r="H706" s="40">
        <v>3885</v>
      </c>
      <c r="I706" s="40">
        <v>1.2872637674743601</v>
      </c>
      <c r="J706" s="40">
        <v>1.10988052541655</v>
      </c>
      <c r="K706" s="40">
        <v>0.98414929983218802</v>
      </c>
      <c r="L706" s="40">
        <v>0.89442199308958104</v>
      </c>
      <c r="M706" s="40">
        <v>0.85324603064210502</v>
      </c>
      <c r="N706" s="40">
        <v>0.85134522996162898</v>
      </c>
      <c r="O706" s="40">
        <v>0.87859555539405898</v>
      </c>
      <c r="P706" s="40">
        <v>0.90657015371871397</v>
      </c>
      <c r="Q706" s="40">
        <v>1.0434213389943801</v>
      </c>
      <c r="R706" s="40">
        <v>1.16057364655006</v>
      </c>
      <c r="S706" s="40">
        <v>1.31940432872628</v>
      </c>
      <c r="T706" s="40">
        <v>1.53578561408162</v>
      </c>
      <c r="U706" s="40">
        <v>1.7423767914867201</v>
      </c>
      <c r="V706" s="40">
        <v>1.9290153793367699</v>
      </c>
      <c r="W706" s="40">
        <v>2.1464887963508898</v>
      </c>
      <c r="X706" s="40">
        <v>2.4799678270108299</v>
      </c>
      <c r="Y706" s="40">
        <v>2.7056682174650102</v>
      </c>
      <c r="Z706" s="40">
        <v>2.9359064747277199</v>
      </c>
      <c r="AA706" s="40">
        <v>2.8913065996896599</v>
      </c>
      <c r="AB706" s="40">
        <v>2.73290400955289</v>
      </c>
      <c r="AC706" s="40">
        <v>2.6076440162124301</v>
      </c>
      <c r="AD706" s="40">
        <v>2.38120816895331</v>
      </c>
      <c r="AE706" s="40">
        <v>2.0138169584872601</v>
      </c>
      <c r="AF706" s="40">
        <v>1.72084730696899</v>
      </c>
      <c r="AG706" s="40">
        <v>3.3350434682004998E-3</v>
      </c>
      <c r="AH706" s="40">
        <v>1.3187475036411701E-2</v>
      </c>
      <c r="AI706" s="40">
        <v>8.3582274862524508E-3</v>
      </c>
      <c r="AJ706" s="40">
        <v>4.7508404626180802E-3</v>
      </c>
      <c r="AK706" s="40">
        <v>9.5828125789525504E-3</v>
      </c>
      <c r="AL706" s="40">
        <v>1.8488230111381999E-2</v>
      </c>
      <c r="AM706" s="40">
        <v>-7.3509334398082996E-3</v>
      </c>
      <c r="AN706" s="40">
        <v>-3.2909539169292901E-2</v>
      </c>
      <c r="AO706" s="40">
        <v>-1.7463856147932499E-2</v>
      </c>
      <c r="AP706" s="40">
        <v>-2.54136795701198E-2</v>
      </c>
      <c r="AQ706" s="40">
        <v>-1.6442778770669499E-2</v>
      </c>
      <c r="AR706" s="40">
        <v>-8.9858590618483794E-3</v>
      </c>
      <c r="AS706" s="40">
        <v>-3.6020226497665399E-3</v>
      </c>
      <c r="AT706" s="40">
        <v>3.3395228969174802E-2</v>
      </c>
      <c r="AU706" s="40">
        <v>0.30972885366008401</v>
      </c>
      <c r="AV706" s="40">
        <v>0.37403320758764202</v>
      </c>
      <c r="AW706" s="40">
        <v>0.36021299093471199</v>
      </c>
      <c r="AX706" s="40">
        <v>0.38544738625874497</v>
      </c>
      <c r="AY706" s="40">
        <v>0.27984360008432602</v>
      </c>
      <c r="AZ706" s="40">
        <v>-5.1937059029555803E-2</v>
      </c>
      <c r="BA706" s="40">
        <v>-7.3401907843666403E-2</v>
      </c>
      <c r="BB706" s="40">
        <v>-9.1320104078350797E-2</v>
      </c>
      <c r="BC706" s="40">
        <v>-8.3879739637733E-2</v>
      </c>
      <c r="BD706" s="40">
        <v>-4.10021344631653E-2</v>
      </c>
      <c r="BE706" s="40">
        <v>1.19756236718725E-2</v>
      </c>
      <c r="BF706" s="40">
        <v>2.0864993466573702E-2</v>
      </c>
      <c r="BG706" s="40">
        <v>1.48231691338269E-2</v>
      </c>
      <c r="BH706" s="40">
        <v>1.15987652588835E-2</v>
      </c>
      <c r="BI706" s="40">
        <v>1.5910138633532502E-2</v>
      </c>
      <c r="BJ706" s="40">
        <v>2.42528269205897E-2</v>
      </c>
      <c r="BK706" s="40">
        <v>-2.1962286905929501E-4</v>
      </c>
      <c r="BL706" s="40">
        <v>-2.4024806955778199E-2</v>
      </c>
      <c r="BM706" s="40">
        <v>-1.01930790309308E-2</v>
      </c>
      <c r="BN706" s="40">
        <v>-1.6655602436089899E-2</v>
      </c>
      <c r="BO706" s="40">
        <v>-9.0757971084313906E-3</v>
      </c>
      <c r="BP706" s="40">
        <v>-5.0578695837858101E-3</v>
      </c>
      <c r="BQ706" s="40">
        <v>3.2979067154697102E-4</v>
      </c>
      <c r="BR706" s="40">
        <v>4.5417901180264203E-2</v>
      </c>
      <c r="BS706" s="40">
        <v>0.325801669373878</v>
      </c>
      <c r="BT706" s="40">
        <v>0.39876907720675298</v>
      </c>
      <c r="BU706" s="40">
        <v>0.38377861999240998</v>
      </c>
      <c r="BV706" s="40">
        <v>0.410635404392448</v>
      </c>
      <c r="BW706" s="40">
        <v>0.30079968234061</v>
      </c>
      <c r="BX706" s="40">
        <v>-3.2147896823980698E-2</v>
      </c>
      <c r="BY706" s="40">
        <v>-6.0569164822268901E-2</v>
      </c>
      <c r="BZ706" s="40">
        <v>-7.7192954639813502E-2</v>
      </c>
      <c r="CA706" s="40">
        <v>-7.1217631461948497E-2</v>
      </c>
      <c r="CB706" s="40">
        <v>-2.8356684148357899E-2</v>
      </c>
      <c r="CC706" s="40">
        <v>1.7960063199395099E-2</v>
      </c>
      <c r="CD706" s="40">
        <v>2.6182419343509601E-2</v>
      </c>
      <c r="CE706" s="40">
        <v>1.93007680249789E-2</v>
      </c>
      <c r="CF706" s="40">
        <v>1.6341617112148901E-2</v>
      </c>
      <c r="CG706" s="40">
        <v>2.02924253841908E-2</v>
      </c>
      <c r="CH706" s="40">
        <v>2.8245369110128499E-2</v>
      </c>
      <c r="CI706" s="40">
        <v>4.7195011083438002E-3</v>
      </c>
      <c r="CJ706" s="40">
        <v>-1.7871268489991401E-2</v>
      </c>
      <c r="CK706" s="40">
        <v>-5.1573609484458502E-3</v>
      </c>
      <c r="CL706" s="40">
        <v>-1.05897848925287E-2</v>
      </c>
      <c r="CM706" s="40">
        <v>-3.9734480509807397E-3</v>
      </c>
      <c r="CN706" s="40">
        <v>-2.3373560369963002E-3</v>
      </c>
      <c r="CO706" s="40">
        <v>3.0529526005236198E-3</v>
      </c>
      <c r="CP706" s="40">
        <v>5.3744767329358602E-2</v>
      </c>
      <c r="CQ706" s="40">
        <v>0.33693365257511398</v>
      </c>
      <c r="CR706" s="40">
        <v>0.41590106515281</v>
      </c>
      <c r="CS706" s="40">
        <v>0.40010010289050202</v>
      </c>
      <c r="CT706" s="40">
        <v>0.42808054902234499</v>
      </c>
      <c r="CU706" s="40">
        <v>0.31531380107342699</v>
      </c>
      <c r="CV706" s="40">
        <v>-1.84419833635312E-2</v>
      </c>
      <c r="CW706" s="40">
        <v>-5.1681246097649403E-2</v>
      </c>
      <c r="CX706" s="40">
        <v>-6.7408533973794496E-2</v>
      </c>
      <c r="CY706" s="40">
        <v>-6.2447893911600799E-2</v>
      </c>
      <c r="CZ706" s="40">
        <v>-1.95984837817786E-2</v>
      </c>
      <c r="DA706" s="40">
        <v>2.39445027269178E-2</v>
      </c>
      <c r="DB706" s="40">
        <v>3.1499845220445501E-2</v>
      </c>
      <c r="DC706" s="40">
        <v>2.3778366916131E-2</v>
      </c>
      <c r="DD706" s="40">
        <v>2.1084468965414199E-2</v>
      </c>
      <c r="DE706" s="40">
        <v>2.4674712134849099E-2</v>
      </c>
      <c r="DF706" s="40">
        <v>3.2237911299667202E-2</v>
      </c>
      <c r="DG706" s="40">
        <v>9.6586250857468893E-3</v>
      </c>
      <c r="DH706" s="40">
        <v>-1.1717730024204599E-2</v>
      </c>
      <c r="DI706" s="40">
        <v>-1.21642865960897E-4</v>
      </c>
      <c r="DJ706" s="40">
        <v>-4.5239673489675097E-3</v>
      </c>
      <c r="DK706" s="40">
        <v>1.1289010064699E-3</v>
      </c>
      <c r="DL706" s="40">
        <v>3.83157509793201E-4</v>
      </c>
      <c r="DM706" s="40">
        <v>5.7761145295002697E-3</v>
      </c>
      <c r="DN706" s="40">
        <v>6.2071633478453098E-2</v>
      </c>
      <c r="DO706" s="40">
        <v>0.34806563577635102</v>
      </c>
      <c r="DP706" s="40">
        <v>0.43303305309886803</v>
      </c>
      <c r="DQ706" s="40">
        <v>0.41642158578859401</v>
      </c>
      <c r="DR706" s="40">
        <v>0.44552569365224298</v>
      </c>
      <c r="DS706" s="40">
        <v>0.32982791980624399</v>
      </c>
      <c r="DT706" s="40">
        <v>-4.73606990308171E-3</v>
      </c>
      <c r="DU706" s="40">
        <v>-4.2793327373030002E-2</v>
      </c>
      <c r="DV706" s="40">
        <v>-5.7624113307775497E-2</v>
      </c>
      <c r="DW706" s="40">
        <v>-5.3678156361253102E-2</v>
      </c>
      <c r="DX706" s="40">
        <v>-1.0840283415199201E-2</v>
      </c>
      <c r="DY706" s="40">
        <v>3.2585082930589801E-2</v>
      </c>
      <c r="DZ706" s="40">
        <v>3.9177363650607498E-2</v>
      </c>
      <c r="EA706" s="40">
        <v>3.0243308563705398E-2</v>
      </c>
      <c r="EB706" s="40">
        <v>2.7932393761679698E-2</v>
      </c>
      <c r="EC706" s="40">
        <v>3.1002038189428999E-2</v>
      </c>
      <c r="ED706" s="40">
        <v>3.8002508108874899E-2</v>
      </c>
      <c r="EE706" s="40">
        <v>1.6789935656495902E-2</v>
      </c>
      <c r="EF706" s="40">
        <v>-2.83299781068994E-3</v>
      </c>
      <c r="EG706" s="40">
        <v>7.1491342510408102E-3</v>
      </c>
      <c r="EH706" s="40">
        <v>4.2341097850623899E-3</v>
      </c>
      <c r="EI706" s="40">
        <v>8.4958826687079898E-3</v>
      </c>
      <c r="EJ706" s="40">
        <v>4.3111469878557704E-3</v>
      </c>
      <c r="EK706" s="40">
        <v>9.7079278508137804E-3</v>
      </c>
      <c r="EL706" s="40">
        <v>7.4094305689542395E-2</v>
      </c>
      <c r="EM706" s="40">
        <v>0.36413845149014401</v>
      </c>
      <c r="EN706" s="40">
        <v>0.45776892271797798</v>
      </c>
      <c r="EO706" s="40">
        <v>0.439987214846292</v>
      </c>
      <c r="EP706" s="40">
        <v>0.47071371178594601</v>
      </c>
      <c r="EQ706" s="40">
        <v>0.35078400206252802</v>
      </c>
      <c r="ER706" s="40">
        <v>1.50530923024933E-2</v>
      </c>
      <c r="ES706" s="40">
        <v>-2.9960584351632499E-2</v>
      </c>
      <c r="ET706" s="40">
        <v>-4.3496963869238202E-2</v>
      </c>
      <c r="EU706" s="40">
        <v>-4.1016048185468501E-2</v>
      </c>
      <c r="EV706" s="40">
        <v>1.8051668996082099E-3</v>
      </c>
      <c r="EW706" s="40">
        <v>82.026885245901596</v>
      </c>
      <c r="EX706" s="40">
        <v>80.307868852458995</v>
      </c>
      <c r="EY706" s="40">
        <v>78.417377049180303</v>
      </c>
      <c r="EZ706" s="40">
        <v>78.307868852458995</v>
      </c>
      <c r="FA706" s="40">
        <v>75.917377049180303</v>
      </c>
      <c r="FB706" s="40">
        <v>75.177704918032802</v>
      </c>
      <c r="FC706" s="40">
        <v>75.068196721311494</v>
      </c>
      <c r="FD706" s="40">
        <v>77.349180327868893</v>
      </c>
      <c r="FE706" s="40">
        <v>81.130163934426207</v>
      </c>
      <c r="FF706" s="40">
        <v>84</v>
      </c>
      <c r="FG706" s="40">
        <v>86.890491803278707</v>
      </c>
      <c r="FH706" s="40">
        <v>91.130163934426207</v>
      </c>
      <c r="FI706" s="40">
        <v>95.719016393442601</v>
      </c>
      <c r="FJ706" s="40">
        <v>98.458688524590201</v>
      </c>
      <c r="FK706" s="40">
        <v>100.45868852459</v>
      </c>
      <c r="FL706" s="40">
        <v>101.32852459016399</v>
      </c>
      <c r="FM706" s="40">
        <v>101.30786885245899</v>
      </c>
      <c r="FN706" s="40">
        <v>101.177704918033</v>
      </c>
      <c r="FO706" s="40">
        <v>100.068196721311</v>
      </c>
      <c r="FP706" s="40">
        <v>98.657049180327903</v>
      </c>
      <c r="FQ706" s="40">
        <v>95.464918032786898</v>
      </c>
      <c r="FR706" s="40">
        <v>90.814098360655706</v>
      </c>
      <c r="FS706" s="40">
        <v>87.355409836065604</v>
      </c>
      <c r="FT706" s="40">
        <v>85.506229508196697</v>
      </c>
      <c r="FU706" s="40">
        <v>2.9193227524823801E-2</v>
      </c>
      <c r="FV706" s="40">
        <v>0</v>
      </c>
      <c r="FW706" s="40">
        <v>0</v>
      </c>
      <c r="FX706" s="41">
        <v>1</v>
      </c>
      <c r="FY706" s="22"/>
    </row>
    <row r="707" spans="1:181" x14ac:dyDescent="0.2">
      <c r="A707" t="s">
        <v>42</v>
      </c>
      <c r="B707" t="s">
        <v>58</v>
      </c>
      <c r="C707" t="s">
        <v>55</v>
      </c>
      <c r="D707" t="s">
        <v>41</v>
      </c>
      <c r="E707" t="s">
        <v>77</v>
      </c>
      <c r="F707" t="s">
        <v>77</v>
      </c>
      <c r="G707" s="35">
        <v>43627</v>
      </c>
      <c r="H707" s="40">
        <v>2872</v>
      </c>
      <c r="I707" s="40">
        <v>1.3669368286560499</v>
      </c>
      <c r="J707" s="40">
        <v>1.1809499619278101</v>
      </c>
      <c r="K707" s="40">
        <v>1.0395367326094</v>
      </c>
      <c r="L707" s="40">
        <v>0.938576647949111</v>
      </c>
      <c r="M707" s="40">
        <v>0.89920209925218897</v>
      </c>
      <c r="N707" s="40">
        <v>0.890054169052234</v>
      </c>
      <c r="O707" s="40">
        <v>0.90672083368507805</v>
      </c>
      <c r="P707" s="40">
        <v>0.93998083379021402</v>
      </c>
      <c r="Q707" s="40">
        <v>1.08868565932866</v>
      </c>
      <c r="R707" s="40">
        <v>1.20741241619853</v>
      </c>
      <c r="S707" s="40">
        <v>1.3642505241206699</v>
      </c>
      <c r="T707" s="40">
        <v>1.57371600455418</v>
      </c>
      <c r="U707" s="40">
        <v>1.7651571708271201</v>
      </c>
      <c r="V707" s="40">
        <v>1.9317131281075699</v>
      </c>
      <c r="W707" s="40">
        <v>2.1351935593547302</v>
      </c>
      <c r="X707" s="40">
        <v>2.47129395819496</v>
      </c>
      <c r="Y707" s="40">
        <v>2.7314535738026402</v>
      </c>
      <c r="Z707" s="40">
        <v>2.99094331858341</v>
      </c>
      <c r="AA707" s="40">
        <v>2.9461550428206502</v>
      </c>
      <c r="AB707" s="40">
        <v>2.7654247931439699</v>
      </c>
      <c r="AC707" s="40">
        <v>2.6587369919944499</v>
      </c>
      <c r="AD707" s="40">
        <v>2.4620681456622799</v>
      </c>
      <c r="AE707" s="40">
        <v>2.1041256800918902</v>
      </c>
      <c r="AF707" s="40">
        <v>1.8127243339336501</v>
      </c>
      <c r="AG707" s="40">
        <v>1.2724314077497099E-2</v>
      </c>
      <c r="AH707" s="40">
        <v>2.02035026212736E-2</v>
      </c>
      <c r="AI707" s="40">
        <v>7.61628202515923E-3</v>
      </c>
      <c r="AJ707" s="40">
        <v>2.4307314654175901E-3</v>
      </c>
      <c r="AK707" s="40">
        <v>4.22151621533093E-3</v>
      </c>
      <c r="AL707" s="40">
        <v>1.04647390291948E-2</v>
      </c>
      <c r="AM707" s="40">
        <v>-1.36297595952047E-2</v>
      </c>
      <c r="AN707" s="40">
        <v>-2.85396135276762E-2</v>
      </c>
      <c r="AO707" s="40">
        <v>-1.2009274758040899E-2</v>
      </c>
      <c r="AP707" s="40">
        <v>-1.7358257905752399E-2</v>
      </c>
      <c r="AQ707" s="40">
        <v>-4.5067689879861199E-4</v>
      </c>
      <c r="AR707" s="40">
        <v>-7.5163647112174803E-4</v>
      </c>
      <c r="AS707" s="40">
        <v>-1.59899461398092E-2</v>
      </c>
      <c r="AT707" s="40">
        <v>3.3455119781507198E-2</v>
      </c>
      <c r="AU707" s="40">
        <v>0.23951696784684701</v>
      </c>
      <c r="AV707" s="40">
        <v>0.28809785531252502</v>
      </c>
      <c r="AW707" s="40">
        <v>0.28071478828512902</v>
      </c>
      <c r="AX707" s="40">
        <v>0.31553769751313299</v>
      </c>
      <c r="AY707" s="40">
        <v>0.26771865783043403</v>
      </c>
      <c r="AZ707" s="40">
        <v>4.8575205956959397E-2</v>
      </c>
      <c r="BA707" s="40">
        <v>-7.2716432297738297E-3</v>
      </c>
      <c r="BB707" s="40">
        <v>-5.6353435183634101E-2</v>
      </c>
      <c r="BC707" s="40">
        <v>-7.1572198894235203E-2</v>
      </c>
      <c r="BD707" s="40">
        <v>-3.6533039918498898E-2</v>
      </c>
      <c r="BE707" s="40">
        <v>2.4680678334488899E-2</v>
      </c>
      <c r="BF707" s="40">
        <v>3.0210273330993E-2</v>
      </c>
      <c r="BG707" s="40">
        <v>1.6838756919488499E-2</v>
      </c>
      <c r="BH707" s="40">
        <v>1.1678124503056799E-2</v>
      </c>
      <c r="BI707" s="40">
        <v>1.2644242877330399E-2</v>
      </c>
      <c r="BJ707" s="40">
        <v>1.8763431401086401E-2</v>
      </c>
      <c r="BK707" s="40">
        <v>-3.0406557899338902E-3</v>
      </c>
      <c r="BL707" s="40">
        <v>-1.8305609835860499E-2</v>
      </c>
      <c r="BM707" s="40">
        <v>-3.8981279792137001E-3</v>
      </c>
      <c r="BN707" s="40">
        <v>-8.1364578081300296E-3</v>
      </c>
      <c r="BO707" s="40">
        <v>7.5654947601116697E-3</v>
      </c>
      <c r="BP707" s="40">
        <v>3.9264962399739598E-3</v>
      </c>
      <c r="BQ707" s="40">
        <v>-1.1357360912222499E-2</v>
      </c>
      <c r="BR707" s="40">
        <v>4.6465247018715197E-2</v>
      </c>
      <c r="BS707" s="40">
        <v>0.25444810148038299</v>
      </c>
      <c r="BT707" s="40">
        <v>0.30685407885884503</v>
      </c>
      <c r="BU707" s="40">
        <v>0.298947348323227</v>
      </c>
      <c r="BV707" s="40">
        <v>0.33750979657371499</v>
      </c>
      <c r="BW707" s="40">
        <v>0.28464864129999701</v>
      </c>
      <c r="BX707" s="40">
        <v>6.59078320209944E-2</v>
      </c>
      <c r="BY707" s="40">
        <v>5.7602761841553298E-3</v>
      </c>
      <c r="BZ707" s="40">
        <v>-3.8735619661055203E-2</v>
      </c>
      <c r="CA707" s="40">
        <v>-5.6370828533406601E-2</v>
      </c>
      <c r="CB707" s="40">
        <v>-2.13483941292891E-2</v>
      </c>
      <c r="CC707" s="40">
        <v>3.2961619796567303E-2</v>
      </c>
      <c r="CD707" s="40">
        <v>3.7140932241218901E-2</v>
      </c>
      <c r="CE707" s="40">
        <v>2.3226214937152101E-2</v>
      </c>
      <c r="CF707" s="40">
        <v>1.8082840750869401E-2</v>
      </c>
      <c r="CG707" s="40">
        <v>1.8477797705531498E-2</v>
      </c>
      <c r="CH707" s="40">
        <v>2.4511080457800701E-2</v>
      </c>
      <c r="CI707" s="40">
        <v>4.2933252483270904E-3</v>
      </c>
      <c r="CJ707" s="40">
        <v>-1.1217570054447699E-2</v>
      </c>
      <c r="CK707" s="40">
        <v>1.7196275710586999E-3</v>
      </c>
      <c r="CL707" s="40">
        <v>-1.7494671526100099E-3</v>
      </c>
      <c r="CM707" s="40">
        <v>1.31174708316494E-2</v>
      </c>
      <c r="CN707" s="40">
        <v>7.1665567048233804E-3</v>
      </c>
      <c r="CO707" s="40">
        <v>-8.1488464957014898E-3</v>
      </c>
      <c r="CP707" s="40">
        <v>5.5476021510844797E-2</v>
      </c>
      <c r="CQ707" s="40">
        <v>0.26478935915070601</v>
      </c>
      <c r="CR707" s="40">
        <v>0.31984458215050399</v>
      </c>
      <c r="CS707" s="40">
        <v>0.311575163864313</v>
      </c>
      <c r="CT707" s="40">
        <v>0.35272760545012699</v>
      </c>
      <c r="CU707" s="40">
        <v>0.296374296277715</v>
      </c>
      <c r="CV707" s="40">
        <v>7.7912356033085703E-2</v>
      </c>
      <c r="CW707" s="40">
        <v>1.47861438714971E-2</v>
      </c>
      <c r="CX707" s="40">
        <v>-2.6533574298740401E-2</v>
      </c>
      <c r="CY707" s="40">
        <v>-4.5842405728975702E-2</v>
      </c>
      <c r="CZ707" s="40">
        <v>-1.08315547122138E-2</v>
      </c>
      <c r="DA707" s="40">
        <v>4.1242561258645699E-2</v>
      </c>
      <c r="DB707" s="40">
        <v>4.4071591151444801E-2</v>
      </c>
      <c r="DC707" s="40">
        <v>2.9613672954815699E-2</v>
      </c>
      <c r="DD707" s="40">
        <v>2.4487556998682099E-2</v>
      </c>
      <c r="DE707" s="40">
        <v>2.4311352533732501E-2</v>
      </c>
      <c r="DF707" s="40">
        <v>3.0258729514514901E-2</v>
      </c>
      <c r="DG707" s="40">
        <v>1.1627306286588099E-2</v>
      </c>
      <c r="DH707" s="40">
        <v>-4.1295302730348796E-3</v>
      </c>
      <c r="DI707" s="40">
        <v>7.3373831213311E-3</v>
      </c>
      <c r="DJ707" s="40">
        <v>4.6375235029100098E-3</v>
      </c>
      <c r="DK707" s="40">
        <v>1.8669446903187201E-2</v>
      </c>
      <c r="DL707" s="40">
        <v>1.04066171696728E-2</v>
      </c>
      <c r="DM707" s="40">
        <v>-4.9403320791804603E-3</v>
      </c>
      <c r="DN707" s="40">
        <v>6.4486796002974495E-2</v>
      </c>
      <c r="DO707" s="40">
        <v>0.27513061682102802</v>
      </c>
      <c r="DP707" s="40">
        <v>0.332835085442164</v>
      </c>
      <c r="DQ707" s="40">
        <v>0.324202979405398</v>
      </c>
      <c r="DR707" s="40">
        <v>0.36794541432653899</v>
      </c>
      <c r="DS707" s="40">
        <v>0.30809995125543299</v>
      </c>
      <c r="DT707" s="40">
        <v>8.9916880045177103E-2</v>
      </c>
      <c r="DU707" s="40">
        <v>2.38120115588389E-2</v>
      </c>
      <c r="DV707" s="40">
        <v>-1.43315289364257E-2</v>
      </c>
      <c r="DW707" s="40">
        <v>-3.5313982924544803E-2</v>
      </c>
      <c r="DX707" s="40">
        <v>-3.1471529513844301E-4</v>
      </c>
      <c r="DY707" s="40">
        <v>5.3198925515637499E-2</v>
      </c>
      <c r="DZ707" s="40">
        <v>5.4078361861164097E-2</v>
      </c>
      <c r="EA707" s="40">
        <v>3.8836147849144999E-2</v>
      </c>
      <c r="EB707" s="40">
        <v>3.37349500363213E-2</v>
      </c>
      <c r="EC707" s="40">
        <v>3.2734079195731999E-2</v>
      </c>
      <c r="ED707" s="40">
        <v>3.8557421886406498E-2</v>
      </c>
      <c r="EE707" s="40">
        <v>2.2216410091858801E-2</v>
      </c>
      <c r="EF707" s="40">
        <v>6.1044734187808303E-3</v>
      </c>
      <c r="EG707" s="40">
        <v>1.5448529900158299E-2</v>
      </c>
      <c r="EH707" s="40">
        <v>1.38593236005324E-2</v>
      </c>
      <c r="EI707" s="40">
        <v>2.6685618562097502E-2</v>
      </c>
      <c r="EJ707" s="40">
        <v>1.50847498807685E-2</v>
      </c>
      <c r="EK707" s="40">
        <v>-3.0774685159372898E-4</v>
      </c>
      <c r="EL707" s="40">
        <v>7.7496923240182494E-2</v>
      </c>
      <c r="EM707" s="40">
        <v>0.290061750454565</v>
      </c>
      <c r="EN707" s="40">
        <v>0.35159130898848401</v>
      </c>
      <c r="EO707" s="40">
        <v>0.34243553944349697</v>
      </c>
      <c r="EP707" s="40">
        <v>0.389917513387121</v>
      </c>
      <c r="EQ707" s="40">
        <v>0.32502993472499703</v>
      </c>
      <c r="ER707" s="40">
        <v>0.107249506109212</v>
      </c>
      <c r="ES707" s="40">
        <v>3.6843930972768099E-2</v>
      </c>
      <c r="ET707" s="40">
        <v>3.2862865861532698E-3</v>
      </c>
      <c r="EU707" s="40">
        <v>-2.01126125637161E-2</v>
      </c>
      <c r="EV707" s="40">
        <v>1.48699304940714E-2</v>
      </c>
      <c r="EW707" s="40">
        <v>81.956007863444597</v>
      </c>
      <c r="EX707" s="40">
        <v>80.259373801304207</v>
      </c>
      <c r="EY707" s="40">
        <v>78.357690832374402</v>
      </c>
      <c r="EZ707" s="40">
        <v>78.259373801304207</v>
      </c>
      <c r="FA707" s="40">
        <v>75.857690832374402</v>
      </c>
      <c r="FB707" s="40">
        <v>75.125479478327605</v>
      </c>
      <c r="FC707" s="40">
        <v>75.027162447257396</v>
      </c>
      <c r="FD707" s="40">
        <v>77.330528385117006</v>
      </c>
      <c r="FE707" s="40">
        <v>81.133894322976602</v>
      </c>
      <c r="FF707" s="40">
        <v>84</v>
      </c>
      <c r="FG707" s="40">
        <v>86.901682968929805</v>
      </c>
      <c r="FH707" s="40">
        <v>91.133894322976602</v>
      </c>
      <c r="FI707" s="40">
        <v>95.696634062140404</v>
      </c>
      <c r="FJ707" s="40">
        <v>98.428845416187201</v>
      </c>
      <c r="FK707" s="40">
        <v>100.428845416187</v>
      </c>
      <c r="FL707" s="40">
        <v>101.294951093211</v>
      </c>
      <c r="FM707" s="40">
        <v>101.25937380130399</v>
      </c>
      <c r="FN707" s="40">
        <v>101.125479478328</v>
      </c>
      <c r="FO707" s="40">
        <v>100.027162447257</v>
      </c>
      <c r="FP707" s="40">
        <v>98.589902186421199</v>
      </c>
      <c r="FQ707" s="40">
        <v>95.349275987725306</v>
      </c>
      <c r="FR707" s="40">
        <v>90.679804372842298</v>
      </c>
      <c r="FS707" s="40">
        <v>87.250958956655197</v>
      </c>
      <c r="FT707" s="40">
        <v>85.420430571538205</v>
      </c>
      <c r="FU707" s="40">
        <v>2.39904572298613E-2</v>
      </c>
      <c r="FV707" s="40">
        <v>0</v>
      </c>
      <c r="FW707" s="40">
        <v>0</v>
      </c>
      <c r="FX707" s="41">
        <v>1</v>
      </c>
      <c r="FY707" s="22"/>
    </row>
    <row r="708" spans="1:181" x14ac:dyDescent="0.2">
      <c r="A708" t="s">
        <v>42</v>
      </c>
      <c r="B708" t="s">
        <v>58</v>
      </c>
      <c r="C708" t="s">
        <v>55</v>
      </c>
      <c r="D708" t="s">
        <v>41</v>
      </c>
      <c r="E708" t="s">
        <v>77</v>
      </c>
      <c r="F708" t="s">
        <v>78</v>
      </c>
      <c r="G708" s="35">
        <v>43627</v>
      </c>
      <c r="H708" s="40">
        <v>1013</v>
      </c>
      <c r="I708" s="40">
        <v>1.05775357068346</v>
      </c>
      <c r="J708" s="40">
        <v>0.89176045185376596</v>
      </c>
      <c r="K708" s="40">
        <v>0.79638814116452294</v>
      </c>
      <c r="L708" s="40">
        <v>0.74236333494369999</v>
      </c>
      <c r="M708" s="40">
        <v>0.69410657416784605</v>
      </c>
      <c r="N708" s="40">
        <v>0.71083388087378596</v>
      </c>
      <c r="O708" s="40">
        <v>0.774141297751885</v>
      </c>
      <c r="P708" s="40">
        <v>0.81861520668133503</v>
      </c>
      <c r="Q708" s="40">
        <v>0.92311113441257397</v>
      </c>
      <c r="R708" s="40">
        <v>1.03279235919846</v>
      </c>
      <c r="S708" s="40">
        <v>1.1975485964849999</v>
      </c>
      <c r="T708" s="40">
        <v>1.43995060199745</v>
      </c>
      <c r="U708" s="40">
        <v>1.6868477398371999</v>
      </c>
      <c r="V708" s="40">
        <v>1.9244554936423699</v>
      </c>
      <c r="W708" s="40">
        <v>2.17942288368197</v>
      </c>
      <c r="X708" s="40">
        <v>2.5061638073719399</v>
      </c>
      <c r="Y708" s="40">
        <v>2.6446393871843399</v>
      </c>
      <c r="Z708" s="40">
        <v>2.7967367155673002</v>
      </c>
      <c r="AA708" s="40">
        <v>2.7504838445261601</v>
      </c>
      <c r="AB708" s="40">
        <v>2.6427444994214402</v>
      </c>
      <c r="AC708" s="40">
        <v>2.4670462043254902</v>
      </c>
      <c r="AD708" s="40">
        <v>2.1375976522736999</v>
      </c>
      <c r="AE708" s="40">
        <v>1.7394381218600601</v>
      </c>
      <c r="AF708" s="40">
        <v>1.44292634097711</v>
      </c>
      <c r="AG708" s="40">
        <v>-5.0127941645530701E-2</v>
      </c>
      <c r="AH708" s="40">
        <v>-2.62898014436889E-2</v>
      </c>
      <c r="AI708" s="40">
        <v>-1.5519473573508099E-2</v>
      </c>
      <c r="AJ708" s="40">
        <v>-1.23495438918501E-2</v>
      </c>
      <c r="AK708" s="40">
        <v>-3.2241432904888899E-3</v>
      </c>
      <c r="AL708" s="40">
        <v>8.4182893461089998E-3</v>
      </c>
      <c r="AM708" s="40">
        <v>-2.0995801678626198E-2</v>
      </c>
      <c r="AN708" s="40">
        <v>-5.4494976962162003E-2</v>
      </c>
      <c r="AO708" s="40">
        <v>-4.3050666989535698E-2</v>
      </c>
      <c r="AP708" s="40">
        <v>-6.12100687866673E-2</v>
      </c>
      <c r="AQ708" s="40">
        <v>-7.4950312897589702E-2</v>
      </c>
      <c r="AR708" s="40">
        <v>-3.7548086898436098E-2</v>
      </c>
      <c r="AS708" s="40">
        <v>2.1279515720847401E-2</v>
      </c>
      <c r="AT708" s="40">
        <v>1.8428813495525002E-2</v>
      </c>
      <c r="AU708" s="40">
        <v>0.469600240575959</v>
      </c>
      <c r="AV708" s="40">
        <v>0.57656410678556003</v>
      </c>
      <c r="AW708" s="40">
        <v>0.55039895943934103</v>
      </c>
      <c r="AX708" s="40">
        <v>0.556691124034979</v>
      </c>
      <c r="AY708" s="40">
        <v>0.30028837580968798</v>
      </c>
      <c r="AZ708" s="40">
        <v>-0.323056587637919</v>
      </c>
      <c r="BA708" s="40">
        <v>-0.27413739604314002</v>
      </c>
      <c r="BB708" s="40">
        <v>-0.22760991304751299</v>
      </c>
      <c r="BC708" s="40">
        <v>-0.16347905777471899</v>
      </c>
      <c r="BD708" s="40">
        <v>-8.3922502185950695E-2</v>
      </c>
      <c r="BE708" s="40">
        <v>-3.7799666041173297E-2</v>
      </c>
      <c r="BF708" s="40">
        <v>-1.8285030480418501E-2</v>
      </c>
      <c r="BG708" s="40">
        <v>-9.9143520478043607E-3</v>
      </c>
      <c r="BH708" s="40">
        <v>-6.6471809867648902E-3</v>
      </c>
      <c r="BI708" s="40">
        <v>3.67513384576578E-3</v>
      </c>
      <c r="BJ708" s="40">
        <v>1.61684736783335E-2</v>
      </c>
      <c r="BK708" s="40">
        <v>-1.17565259802552E-2</v>
      </c>
      <c r="BL708" s="40">
        <v>-4.5506185391187101E-2</v>
      </c>
      <c r="BM708" s="40">
        <v>-3.4766250040941402E-2</v>
      </c>
      <c r="BN708" s="40">
        <v>-4.8983831293494901E-2</v>
      </c>
      <c r="BO708" s="40">
        <v>-6.1725813600156401E-2</v>
      </c>
      <c r="BP708" s="40">
        <v>-3.1326413853317699E-2</v>
      </c>
      <c r="BQ708" s="40">
        <v>2.7675949254290601E-2</v>
      </c>
      <c r="BR708" s="40">
        <v>3.6822446079075803E-2</v>
      </c>
      <c r="BS708" s="40">
        <v>0.49730531242676101</v>
      </c>
      <c r="BT708" s="40">
        <v>0.62490434120328797</v>
      </c>
      <c r="BU708" s="40">
        <v>0.594491461105911</v>
      </c>
      <c r="BV708" s="40">
        <v>0.59400073663416897</v>
      </c>
      <c r="BW708" s="40">
        <v>0.337613730951977</v>
      </c>
      <c r="BX708" s="40">
        <v>-0.28772699416363601</v>
      </c>
      <c r="BY708" s="40">
        <v>-0.24308602665231599</v>
      </c>
      <c r="BZ708" s="40">
        <v>-0.200864610223982</v>
      </c>
      <c r="CA708" s="40">
        <v>-0.13597067075204999</v>
      </c>
      <c r="CB708" s="40">
        <v>-6.4724280892700894E-2</v>
      </c>
      <c r="CC708" s="40">
        <v>-2.92611399128519E-2</v>
      </c>
      <c r="CD708" s="40">
        <v>-1.27409504959513E-2</v>
      </c>
      <c r="CE708" s="40">
        <v>-6.0322619538156503E-3</v>
      </c>
      <c r="CF708" s="40">
        <v>-2.6977418096401301E-3</v>
      </c>
      <c r="CG708" s="40">
        <v>8.4535521732746009E-3</v>
      </c>
      <c r="CH708" s="40">
        <v>2.1536227737678E-2</v>
      </c>
      <c r="CI708" s="40">
        <v>-5.3574317768920396E-3</v>
      </c>
      <c r="CJ708" s="40">
        <v>-3.9280575731416398E-2</v>
      </c>
      <c r="CK708" s="40">
        <v>-2.9028488098916099E-2</v>
      </c>
      <c r="CL708" s="40">
        <v>-4.0515976450144597E-2</v>
      </c>
      <c r="CM708" s="40">
        <v>-5.2566565672149901E-2</v>
      </c>
      <c r="CN708" s="40">
        <v>-2.7017302055164699E-2</v>
      </c>
      <c r="CO708" s="40">
        <v>3.2106099634289502E-2</v>
      </c>
      <c r="CP708" s="40">
        <v>4.9561819974471399E-2</v>
      </c>
      <c r="CQ708" s="40">
        <v>0.51649376079349596</v>
      </c>
      <c r="CR708" s="40">
        <v>0.658384640303599</v>
      </c>
      <c r="CS708" s="40">
        <v>0.62502979344251197</v>
      </c>
      <c r="CT708" s="40">
        <v>0.61984126066521295</v>
      </c>
      <c r="CU708" s="40">
        <v>0.36346515822041497</v>
      </c>
      <c r="CV708" s="40">
        <v>-0.26325782534683001</v>
      </c>
      <c r="CW708" s="40">
        <v>-0.22157994280308699</v>
      </c>
      <c r="CX708" s="40">
        <v>-0.18234089496181799</v>
      </c>
      <c r="CY708" s="40">
        <v>-0.116918445698124</v>
      </c>
      <c r="CZ708" s="40">
        <v>-5.1427651307962299E-2</v>
      </c>
      <c r="DA708" s="40">
        <v>-2.07226137845305E-2</v>
      </c>
      <c r="DB708" s="40">
        <v>-7.1968705114841902E-3</v>
      </c>
      <c r="DC708" s="40">
        <v>-2.1501718598269399E-3</v>
      </c>
      <c r="DD708" s="40">
        <v>1.2516973674846299E-3</v>
      </c>
      <c r="DE708" s="40">
        <v>1.32319705007834E-2</v>
      </c>
      <c r="DF708" s="40">
        <v>2.69039817970224E-2</v>
      </c>
      <c r="DG708" s="40">
        <v>1.0416624264710901E-3</v>
      </c>
      <c r="DH708" s="40">
        <v>-3.3054966071645597E-2</v>
      </c>
      <c r="DI708" s="40">
        <v>-2.32907261568908E-2</v>
      </c>
      <c r="DJ708" s="40">
        <v>-3.2048121606794197E-2</v>
      </c>
      <c r="DK708" s="40">
        <v>-4.3407317744143498E-2</v>
      </c>
      <c r="DL708" s="40">
        <v>-2.27081902570118E-2</v>
      </c>
      <c r="DM708" s="40">
        <v>3.6536250014288403E-2</v>
      </c>
      <c r="DN708" s="40">
        <v>6.2301193869867003E-2</v>
      </c>
      <c r="DO708" s="40">
        <v>0.53568220916023102</v>
      </c>
      <c r="DP708" s="40">
        <v>0.69186493940391003</v>
      </c>
      <c r="DQ708" s="40">
        <v>0.65556812577911205</v>
      </c>
      <c r="DR708" s="40">
        <v>0.64568178469625703</v>
      </c>
      <c r="DS708" s="40">
        <v>0.38931658548885401</v>
      </c>
      <c r="DT708" s="40">
        <v>-0.23878865653002401</v>
      </c>
      <c r="DU708" s="40">
        <v>-0.20007385895385901</v>
      </c>
      <c r="DV708" s="40">
        <v>-0.16381717969965501</v>
      </c>
      <c r="DW708" s="40">
        <v>-9.7866220644198296E-2</v>
      </c>
      <c r="DX708" s="40">
        <v>-3.8131021723223697E-2</v>
      </c>
      <c r="DY708" s="40">
        <v>-8.3943381801731692E-3</v>
      </c>
      <c r="DZ708" s="40">
        <v>8.0790045178615695E-4</v>
      </c>
      <c r="EA708" s="40">
        <v>3.4549496658768299E-3</v>
      </c>
      <c r="EB708" s="40">
        <v>6.9540602725697903E-3</v>
      </c>
      <c r="EC708" s="40">
        <v>2.0131247637038101E-2</v>
      </c>
      <c r="ED708" s="40">
        <v>3.4654166129247002E-2</v>
      </c>
      <c r="EE708" s="40">
        <v>1.02809381248421E-2</v>
      </c>
      <c r="EF708" s="40">
        <v>-2.4066174500670799E-2</v>
      </c>
      <c r="EG708" s="40">
        <v>-1.5006309208296501E-2</v>
      </c>
      <c r="EH708" s="40">
        <v>-1.9821884113621801E-2</v>
      </c>
      <c r="EI708" s="40">
        <v>-3.01828184467101E-2</v>
      </c>
      <c r="EJ708" s="40">
        <v>-1.6486517211893301E-2</v>
      </c>
      <c r="EK708" s="40">
        <v>4.2932683547731498E-2</v>
      </c>
      <c r="EL708" s="40">
        <v>8.0694826453417898E-2</v>
      </c>
      <c r="EM708" s="40">
        <v>0.56338728101103197</v>
      </c>
      <c r="EN708" s="40">
        <v>0.74020517382163797</v>
      </c>
      <c r="EO708" s="40">
        <v>0.69966062744568203</v>
      </c>
      <c r="EP708" s="40">
        <v>0.682991397295447</v>
      </c>
      <c r="EQ708" s="40">
        <v>0.42664194063114202</v>
      </c>
      <c r="ER708" s="40">
        <v>-0.20345906305574199</v>
      </c>
      <c r="ES708" s="40">
        <v>-0.16902248956303501</v>
      </c>
      <c r="ET708" s="40">
        <v>-0.13707187687612299</v>
      </c>
      <c r="EU708" s="40">
        <v>-7.0357833621528906E-2</v>
      </c>
      <c r="EV708" s="40">
        <v>-1.89328004299739E-2</v>
      </c>
      <c r="EW708" s="40">
        <v>82.281014318504802</v>
      </c>
      <c r="EX708" s="40">
        <v>80.481746638976901</v>
      </c>
      <c r="EY708" s="40">
        <v>78.631380478740894</v>
      </c>
      <c r="EZ708" s="40">
        <v>78.481746638976901</v>
      </c>
      <c r="FA708" s="40">
        <v>76.131380478740894</v>
      </c>
      <c r="FB708" s="40">
        <v>75.364957918898199</v>
      </c>
      <c r="FC708" s="40">
        <v>75.215324079134305</v>
      </c>
      <c r="FD708" s="40">
        <v>77.416056399606504</v>
      </c>
      <c r="FE708" s="40">
        <v>81.116788720078702</v>
      </c>
      <c r="FF708" s="40">
        <v>84</v>
      </c>
      <c r="FG708" s="40">
        <v>86.850366160236106</v>
      </c>
      <c r="FH708" s="40">
        <v>91.116788720078702</v>
      </c>
      <c r="FI708" s="40">
        <v>95.799267679527802</v>
      </c>
      <c r="FJ708" s="40">
        <v>98.565690239370397</v>
      </c>
      <c r="FK708" s="40">
        <v>100.56569023937</v>
      </c>
      <c r="FL708" s="40">
        <v>101.44890151929199</v>
      </c>
      <c r="FM708" s="40">
        <v>101.481746638977</v>
      </c>
      <c r="FN708" s="40">
        <v>101.364957918898</v>
      </c>
      <c r="FO708" s="40">
        <v>100.21532407913401</v>
      </c>
      <c r="FP708" s="40">
        <v>98.897803038583405</v>
      </c>
      <c r="FQ708" s="40">
        <v>95.879549677560405</v>
      </c>
      <c r="FR708" s="40">
        <v>91.295606077166894</v>
      </c>
      <c r="FS708" s="40">
        <v>87.729915837796497</v>
      </c>
      <c r="FT708" s="40">
        <v>85.813859438189994</v>
      </c>
      <c r="FU708" s="40">
        <v>5.1448855534675403E-2</v>
      </c>
      <c r="FV708" s="40">
        <v>0</v>
      </c>
      <c r="FW708" s="40">
        <v>0</v>
      </c>
      <c r="FX708" s="41">
        <v>1</v>
      </c>
      <c r="FY708" s="22"/>
    </row>
    <row r="709" spans="1:181" x14ac:dyDescent="0.2">
      <c r="A709" t="s">
        <v>42</v>
      </c>
      <c r="B709" t="s">
        <v>58</v>
      </c>
      <c r="C709" t="s">
        <v>55</v>
      </c>
      <c r="D709" t="s">
        <v>41</v>
      </c>
      <c r="E709" t="s">
        <v>78</v>
      </c>
      <c r="F709" t="s">
        <v>1</v>
      </c>
      <c r="G709" s="35">
        <v>43627</v>
      </c>
      <c r="H709" s="40">
        <v>2902</v>
      </c>
      <c r="I709" s="40">
        <v>1.25331934513444</v>
      </c>
      <c r="J709" s="40">
        <v>1.0348291099597</v>
      </c>
      <c r="K709" s="40">
        <v>0.88886189651082403</v>
      </c>
      <c r="L709" s="40">
        <v>0.79725412158003295</v>
      </c>
      <c r="M709" s="40">
        <v>0.73145717505819796</v>
      </c>
      <c r="N709" s="40">
        <v>0.69750688113540904</v>
      </c>
      <c r="O709" s="40">
        <v>0.69147934545977197</v>
      </c>
      <c r="P709" s="40">
        <v>0.77111576988316399</v>
      </c>
      <c r="Q709" s="40">
        <v>0.89768581531578495</v>
      </c>
      <c r="R709" s="40">
        <v>1.0502653443139101</v>
      </c>
      <c r="S709" s="40">
        <v>1.2575138394716801</v>
      </c>
      <c r="T709" s="40">
        <v>1.53583590574575</v>
      </c>
      <c r="U709" s="40">
        <v>1.81721314325115</v>
      </c>
      <c r="V709" s="40">
        <v>2.0698778988301201</v>
      </c>
      <c r="W709" s="40">
        <v>2.2864444835377902</v>
      </c>
      <c r="X709" s="40">
        <v>2.5506502512923701</v>
      </c>
      <c r="Y709" s="40">
        <v>2.7349823227908598</v>
      </c>
      <c r="Z709" s="40">
        <v>2.8997506876905499</v>
      </c>
      <c r="AA709" s="40">
        <v>2.83778190161574</v>
      </c>
      <c r="AB709" s="40">
        <v>2.71181280833322</v>
      </c>
      <c r="AC709" s="40">
        <v>2.61020182052297</v>
      </c>
      <c r="AD709" s="40">
        <v>2.37295797157911</v>
      </c>
      <c r="AE709" s="40">
        <v>2.0088459530446099</v>
      </c>
      <c r="AF709" s="40">
        <v>1.67404194239409</v>
      </c>
      <c r="AG709" s="40">
        <v>-3.3829493676800902E-2</v>
      </c>
      <c r="AH709" s="40">
        <v>-2.48822844653642E-2</v>
      </c>
      <c r="AI709" s="40">
        <v>-2.3521443755955499E-2</v>
      </c>
      <c r="AJ709" s="40">
        <v>-1.7414052521488199E-2</v>
      </c>
      <c r="AK709" s="40">
        <v>-6.1687145068260304E-3</v>
      </c>
      <c r="AL709" s="40">
        <v>-8.0102438762099503E-3</v>
      </c>
      <c r="AM709" s="40">
        <v>-3.1250082379114197E-2</v>
      </c>
      <c r="AN709" s="40">
        <v>-5.18054880920689E-3</v>
      </c>
      <c r="AO709" s="40">
        <v>7.5250336956215903E-3</v>
      </c>
      <c r="AP709" s="40">
        <v>-1.3321847428020099E-3</v>
      </c>
      <c r="AQ709" s="40">
        <v>-8.9536614089097098E-3</v>
      </c>
      <c r="AR709" s="40">
        <v>-1.47600302678622E-2</v>
      </c>
      <c r="AS709" s="40">
        <v>2.20056199100227E-3</v>
      </c>
      <c r="AT709" s="40">
        <v>3.9667802527697103E-2</v>
      </c>
      <c r="AU709" s="40">
        <v>0.20186663308371799</v>
      </c>
      <c r="AV709" s="40">
        <v>0.23667500696208699</v>
      </c>
      <c r="AW709" s="40">
        <v>0.248347366540182</v>
      </c>
      <c r="AX709" s="40">
        <v>0.25204055963199601</v>
      </c>
      <c r="AY709" s="40">
        <v>0.141760046061911</v>
      </c>
      <c r="AZ709" s="40">
        <v>-2.1994544831911399E-2</v>
      </c>
      <c r="BA709" s="40">
        <v>-2.3089928739357401E-2</v>
      </c>
      <c r="BB709" s="40">
        <v>-7.4489248898502405E-2</v>
      </c>
      <c r="BC709" s="40">
        <v>-8.9306959940374797E-2</v>
      </c>
      <c r="BD709" s="40">
        <v>-8.9648832981030005E-2</v>
      </c>
      <c r="BE709" s="40">
        <v>-2.2875695945668399E-2</v>
      </c>
      <c r="BF709" s="40">
        <v>-1.6952373672446199E-2</v>
      </c>
      <c r="BG709" s="40">
        <v>-1.5865894525653301E-2</v>
      </c>
      <c r="BH709" s="40">
        <v>-1.24100962311939E-2</v>
      </c>
      <c r="BI709" s="40">
        <v>-2.5015927106975498E-3</v>
      </c>
      <c r="BJ709" s="40">
        <v>-3.8958376132161802E-3</v>
      </c>
      <c r="BK709" s="40">
        <v>-2.4697450090397199E-2</v>
      </c>
      <c r="BL709" s="40">
        <v>-1.0447059467568801E-3</v>
      </c>
      <c r="BM709" s="40">
        <v>1.2947458926420199E-2</v>
      </c>
      <c r="BN709" s="40">
        <v>4.3829327177458098E-3</v>
      </c>
      <c r="BO709" s="40">
        <v>-1.6099251281581201E-3</v>
      </c>
      <c r="BP709" s="40">
        <v>-1.0334604976867799E-2</v>
      </c>
      <c r="BQ709" s="40">
        <v>6.5392378254525299E-3</v>
      </c>
      <c r="BR709" s="40">
        <v>4.8418219052672198E-2</v>
      </c>
      <c r="BS709" s="40">
        <v>0.21503418871843599</v>
      </c>
      <c r="BT709" s="40">
        <v>0.250596351894118</v>
      </c>
      <c r="BU709" s="40">
        <v>0.26239119364640401</v>
      </c>
      <c r="BV709" s="40">
        <v>0.265041198292222</v>
      </c>
      <c r="BW709" s="40">
        <v>0.163365199339502</v>
      </c>
      <c r="BX709" s="40">
        <v>-5.2141543275726803E-3</v>
      </c>
      <c r="BY709" s="40">
        <v>-9.9685879806050409E-3</v>
      </c>
      <c r="BZ709" s="40">
        <v>-5.7538104869696502E-2</v>
      </c>
      <c r="CA709" s="40">
        <v>-7.40567722957724E-2</v>
      </c>
      <c r="CB709" s="40">
        <v>-7.8089240208858199E-2</v>
      </c>
      <c r="CC709" s="40">
        <v>-1.52891290053118E-2</v>
      </c>
      <c r="CD709" s="40">
        <v>-1.14601416139208E-2</v>
      </c>
      <c r="CE709" s="40">
        <v>-1.05636844496162E-2</v>
      </c>
      <c r="CF709" s="40">
        <v>-8.9443713479381605E-3</v>
      </c>
      <c r="CG709" s="40">
        <v>3.8244674257814602E-5</v>
      </c>
      <c r="CH709" s="40">
        <v>-1.0462123690591801E-3</v>
      </c>
      <c r="CI709" s="40">
        <v>-2.01591169283191E-2</v>
      </c>
      <c r="CJ709" s="40">
        <v>1.81976622088183E-3</v>
      </c>
      <c r="CK709" s="40">
        <v>1.67030141230999E-2</v>
      </c>
      <c r="CL709" s="40">
        <v>8.3412056611301896E-3</v>
      </c>
      <c r="CM709" s="40">
        <v>3.4763242488867001E-3</v>
      </c>
      <c r="CN709" s="40">
        <v>-7.2695689013654802E-3</v>
      </c>
      <c r="CO709" s="40">
        <v>9.5441914916146106E-3</v>
      </c>
      <c r="CP709" s="40">
        <v>5.4478730881738303E-2</v>
      </c>
      <c r="CQ709" s="40">
        <v>0.22415399763911101</v>
      </c>
      <c r="CR709" s="40">
        <v>0.26023823298586601</v>
      </c>
      <c r="CS709" s="40">
        <v>0.27211790551888398</v>
      </c>
      <c r="CT709" s="40">
        <v>0.27404540102483899</v>
      </c>
      <c r="CU709" s="40">
        <v>0.17832886268442999</v>
      </c>
      <c r="CV709" s="40">
        <v>6.4078930181315904E-3</v>
      </c>
      <c r="CW709" s="40">
        <v>-8.8078734224025497E-4</v>
      </c>
      <c r="CX709" s="40">
        <v>-4.5797794153107599E-2</v>
      </c>
      <c r="CY709" s="40">
        <v>-6.3494538789310301E-2</v>
      </c>
      <c r="CZ709" s="40">
        <v>-7.0083101468493003E-2</v>
      </c>
      <c r="DA709" s="40">
        <v>-7.7025620649551797E-3</v>
      </c>
      <c r="DB709" s="40">
        <v>-5.9679095553954297E-3</v>
      </c>
      <c r="DC709" s="40">
        <v>-5.2614743735790804E-3</v>
      </c>
      <c r="DD709" s="40">
        <v>-5.4786464646824099E-3</v>
      </c>
      <c r="DE709" s="40">
        <v>2.5780820592131702E-3</v>
      </c>
      <c r="DF709" s="40">
        <v>1.8034128750978201E-3</v>
      </c>
      <c r="DG709" s="40">
        <v>-1.5620783766241E-2</v>
      </c>
      <c r="DH709" s="40">
        <v>4.6842383885205398E-3</v>
      </c>
      <c r="DI709" s="40">
        <v>2.0458569319779501E-2</v>
      </c>
      <c r="DJ709" s="40">
        <v>1.2299478604514601E-2</v>
      </c>
      <c r="DK709" s="40">
        <v>8.5625736259315102E-3</v>
      </c>
      <c r="DL709" s="40">
        <v>-4.2045328258631899E-3</v>
      </c>
      <c r="DM709" s="40">
        <v>1.2549145157776701E-2</v>
      </c>
      <c r="DN709" s="40">
        <v>6.0539242710804499E-2</v>
      </c>
      <c r="DO709" s="40">
        <v>0.233273806559786</v>
      </c>
      <c r="DP709" s="40">
        <v>0.26988011407761497</v>
      </c>
      <c r="DQ709" s="40">
        <v>0.28184461739136402</v>
      </c>
      <c r="DR709" s="40">
        <v>0.28304960375745503</v>
      </c>
      <c r="DS709" s="40">
        <v>0.19329252602935801</v>
      </c>
      <c r="DT709" s="40">
        <v>1.80299403638359E-2</v>
      </c>
      <c r="DU709" s="40">
        <v>8.2070132961245303E-3</v>
      </c>
      <c r="DV709" s="40">
        <v>-3.4057483436518703E-2</v>
      </c>
      <c r="DW709" s="40">
        <v>-5.2932305282848299E-2</v>
      </c>
      <c r="DX709" s="40">
        <v>-6.2076962728127801E-2</v>
      </c>
      <c r="DY709" s="40">
        <v>3.2512356661773098E-3</v>
      </c>
      <c r="DZ709" s="40">
        <v>1.96200123752253E-3</v>
      </c>
      <c r="EA709" s="40">
        <v>2.3940748567231099E-3</v>
      </c>
      <c r="EB709" s="40">
        <v>-4.7469017438810102E-4</v>
      </c>
      <c r="EC709" s="40">
        <v>6.2452038553416503E-3</v>
      </c>
      <c r="ED709" s="40">
        <v>5.9178191380915898E-3</v>
      </c>
      <c r="EE709" s="40">
        <v>-9.0681514775239995E-3</v>
      </c>
      <c r="EF709" s="40">
        <v>8.8200812509705503E-3</v>
      </c>
      <c r="EG709" s="40">
        <v>2.5880994550578199E-2</v>
      </c>
      <c r="EH709" s="40">
        <v>1.8014596065062401E-2</v>
      </c>
      <c r="EI709" s="40">
        <v>1.5906309906683101E-2</v>
      </c>
      <c r="EJ709" s="40">
        <v>2.2089246513122399E-4</v>
      </c>
      <c r="EK709" s="40">
        <v>1.6887820992227E-2</v>
      </c>
      <c r="EL709" s="40">
        <v>6.9289659235779594E-2</v>
      </c>
      <c r="EM709" s="40">
        <v>0.24644136219450299</v>
      </c>
      <c r="EN709" s="40">
        <v>0.28380145900964598</v>
      </c>
      <c r="EO709" s="40">
        <v>0.295888444497586</v>
      </c>
      <c r="EP709" s="40">
        <v>0.29605024241768102</v>
      </c>
      <c r="EQ709" s="40">
        <v>0.214897679306949</v>
      </c>
      <c r="ER709" s="40">
        <v>3.4810330868174498E-2</v>
      </c>
      <c r="ES709" s="40">
        <v>2.1328354054876899E-2</v>
      </c>
      <c r="ET709" s="40">
        <v>-1.71063394077129E-2</v>
      </c>
      <c r="EU709" s="40">
        <v>-3.7682117638245902E-2</v>
      </c>
      <c r="EV709" s="40">
        <v>-5.0517369955956001E-2</v>
      </c>
      <c r="EW709" s="40">
        <v>83.197081721588404</v>
      </c>
      <c r="EX709" s="40">
        <v>81.108529598981505</v>
      </c>
      <c r="EY709" s="40">
        <v>79.402805660284997</v>
      </c>
      <c r="EZ709" s="40">
        <v>79.108529598981505</v>
      </c>
      <c r="FA709" s="40">
        <v>76.902805660284997</v>
      </c>
      <c r="FB709" s="40">
        <v>76.039954952749397</v>
      </c>
      <c r="FC709" s="40">
        <v>75.745678891445905</v>
      </c>
      <c r="FD709" s="40">
        <v>77.657126768839007</v>
      </c>
      <c r="FE709" s="40">
        <v>81.068574646232193</v>
      </c>
      <c r="FF709" s="40">
        <v>84</v>
      </c>
      <c r="FG709" s="40">
        <v>86.705723938696593</v>
      </c>
      <c r="FH709" s="40">
        <v>91.068574646232193</v>
      </c>
      <c r="FI709" s="40">
        <v>96.088552122606899</v>
      </c>
      <c r="FJ709" s="40">
        <v>98.951402830142499</v>
      </c>
      <c r="FK709" s="40">
        <v>100.951402830142</v>
      </c>
      <c r="FL709" s="40">
        <v>101.88282818390999</v>
      </c>
      <c r="FM709" s="40">
        <v>102.108529598982</v>
      </c>
      <c r="FN709" s="40">
        <v>102.039954952749</v>
      </c>
      <c r="FO709" s="40">
        <v>100.745678891446</v>
      </c>
      <c r="FP709" s="40">
        <v>99.765656367820597</v>
      </c>
      <c r="FQ709" s="40">
        <v>97.374185966802102</v>
      </c>
      <c r="FR709" s="40">
        <v>93.031312735641194</v>
      </c>
      <c r="FS709" s="40">
        <v>89.079909905498695</v>
      </c>
      <c r="FT709" s="40">
        <v>86.922783136659604</v>
      </c>
      <c r="FU709" s="40">
        <v>2.0006184849652602E-2</v>
      </c>
      <c r="FV709" s="40">
        <v>0</v>
      </c>
      <c r="FW709" s="40">
        <v>0</v>
      </c>
      <c r="FX709" s="41">
        <v>1</v>
      </c>
      <c r="FY709" s="22"/>
    </row>
    <row r="710" spans="1:181" x14ac:dyDescent="0.2">
      <c r="A710" t="s">
        <v>42</v>
      </c>
      <c r="B710" t="s">
        <v>58</v>
      </c>
      <c r="C710" t="s">
        <v>55</v>
      </c>
      <c r="D710" t="s">
        <v>41</v>
      </c>
      <c r="E710" t="s">
        <v>78</v>
      </c>
      <c r="F710" t="s">
        <v>77</v>
      </c>
      <c r="G710" s="35">
        <v>43627</v>
      </c>
      <c r="H710" s="40">
        <v>2201</v>
      </c>
      <c r="I710" s="40">
        <v>1.2844556248538299</v>
      </c>
      <c r="J710" s="40">
        <v>1.0653879602904801</v>
      </c>
      <c r="K710" s="40">
        <v>0.91202649036879602</v>
      </c>
      <c r="L710" s="40">
        <v>0.81951494251930601</v>
      </c>
      <c r="M710" s="40">
        <v>0.75587116415707201</v>
      </c>
      <c r="N710" s="40">
        <v>0.71749182984687399</v>
      </c>
      <c r="O710" s="40">
        <v>0.70267402707932403</v>
      </c>
      <c r="P710" s="40">
        <v>0.78787232400326002</v>
      </c>
      <c r="Q710" s="40">
        <v>0.91574695660304595</v>
      </c>
      <c r="R710" s="40">
        <v>1.0725104917908901</v>
      </c>
      <c r="S710" s="40">
        <v>1.28420782411909</v>
      </c>
      <c r="T710" s="40">
        <v>1.5524944617049401</v>
      </c>
      <c r="U710" s="40">
        <v>1.8136716873974099</v>
      </c>
      <c r="V710" s="40">
        <v>2.0475720609413099</v>
      </c>
      <c r="W710" s="40">
        <v>2.25187227579121</v>
      </c>
      <c r="X710" s="40">
        <v>2.5344476088643599</v>
      </c>
      <c r="Y710" s="40">
        <v>2.7315532472261301</v>
      </c>
      <c r="Z710" s="40">
        <v>2.8967442621413801</v>
      </c>
      <c r="AA710" s="40">
        <v>2.8305283429566002</v>
      </c>
      <c r="AB710" s="40">
        <v>2.6886524761124599</v>
      </c>
      <c r="AC710" s="40">
        <v>2.59020186096632</v>
      </c>
      <c r="AD710" s="40">
        <v>2.3756504170975501</v>
      </c>
      <c r="AE710" s="40">
        <v>2.0378924290717801</v>
      </c>
      <c r="AF710" s="40">
        <v>1.71137632907214</v>
      </c>
      <c r="AG710" s="40">
        <v>-3.8458003256273701E-2</v>
      </c>
      <c r="AH710" s="40">
        <v>-2.7091816192583201E-2</v>
      </c>
      <c r="AI710" s="40">
        <v>-1.97551158284043E-2</v>
      </c>
      <c r="AJ710" s="40">
        <v>-1.3216322862849701E-2</v>
      </c>
      <c r="AK710" s="40">
        <v>3.2422254229081799E-3</v>
      </c>
      <c r="AL710" s="40">
        <v>-1.1597181226172201E-3</v>
      </c>
      <c r="AM710" s="40">
        <v>-2.84442045014437E-2</v>
      </c>
      <c r="AN710" s="40">
        <v>6.1856368425122904E-3</v>
      </c>
      <c r="AO710" s="40">
        <v>1.2452285024791E-2</v>
      </c>
      <c r="AP710" s="40">
        <v>1.08255255310272E-2</v>
      </c>
      <c r="AQ710" s="40">
        <v>-5.8616672852632905E-4</v>
      </c>
      <c r="AR710" s="40">
        <v>-1.1438383483084E-2</v>
      </c>
      <c r="AS710" s="40">
        <v>-3.4941333461725099E-3</v>
      </c>
      <c r="AT710" s="40">
        <v>1.8507025589766801E-2</v>
      </c>
      <c r="AU710" s="40">
        <v>0.111857348895248</v>
      </c>
      <c r="AV710" s="40">
        <v>0.139957835994163</v>
      </c>
      <c r="AW710" s="40">
        <v>0.14710588213893699</v>
      </c>
      <c r="AX710" s="40">
        <v>0.13777145031802099</v>
      </c>
      <c r="AY710" s="40">
        <v>8.8204058165623295E-2</v>
      </c>
      <c r="AZ710" s="40">
        <v>4.5322037040822702E-2</v>
      </c>
      <c r="BA710" s="40">
        <v>1.5080946269088499E-2</v>
      </c>
      <c r="BB710" s="40">
        <v>-2.8573523296795401E-2</v>
      </c>
      <c r="BC710" s="40">
        <v>-7.1591814956637995E-2</v>
      </c>
      <c r="BD710" s="40">
        <v>-8.4410060202673595E-2</v>
      </c>
      <c r="BE710" s="40">
        <v>-2.41255986847791E-2</v>
      </c>
      <c r="BF710" s="40">
        <v>-1.59442435128253E-2</v>
      </c>
      <c r="BG710" s="40">
        <v>-9.9808187499278896E-3</v>
      </c>
      <c r="BH710" s="40">
        <v>-5.7662532435034603E-3</v>
      </c>
      <c r="BI710" s="40">
        <v>8.0452245321236699E-3</v>
      </c>
      <c r="BJ710" s="40">
        <v>3.5142609282319999E-3</v>
      </c>
      <c r="BK710" s="40">
        <v>-2.0228064219211798E-2</v>
      </c>
      <c r="BL710" s="40">
        <v>1.1649081288299799E-2</v>
      </c>
      <c r="BM710" s="40">
        <v>1.8827499087016999E-2</v>
      </c>
      <c r="BN710" s="40">
        <v>1.72433880374381E-2</v>
      </c>
      <c r="BO710" s="40">
        <v>9.7028981844557802E-3</v>
      </c>
      <c r="BP710" s="40">
        <v>-6.2647861800242503E-3</v>
      </c>
      <c r="BQ710" s="40">
        <v>1.5607921415461601E-3</v>
      </c>
      <c r="BR710" s="40">
        <v>2.79482246678407E-2</v>
      </c>
      <c r="BS710" s="40">
        <v>0.122361563565564</v>
      </c>
      <c r="BT710" s="40">
        <v>0.15269886410092801</v>
      </c>
      <c r="BU710" s="40">
        <v>0.16534680110052299</v>
      </c>
      <c r="BV710" s="40">
        <v>0.15261426702981401</v>
      </c>
      <c r="BW710" s="40">
        <v>0.109090220428896</v>
      </c>
      <c r="BX710" s="40">
        <v>6.21823425168622E-2</v>
      </c>
      <c r="BY710" s="40">
        <v>3.0907905530929598E-2</v>
      </c>
      <c r="BZ710" s="40">
        <v>-1.1960641318206899E-2</v>
      </c>
      <c r="CA710" s="40">
        <v>-5.4878326727653803E-2</v>
      </c>
      <c r="CB710" s="40">
        <v>-7.1385719789486102E-2</v>
      </c>
      <c r="CC710" s="40">
        <v>-1.41990189389365E-2</v>
      </c>
      <c r="CD710" s="40">
        <v>-8.2234686333414898E-3</v>
      </c>
      <c r="CE710" s="40">
        <v>-3.2111703685234198E-3</v>
      </c>
      <c r="CF710" s="40">
        <v>-6.0635772006807404E-4</v>
      </c>
      <c r="CG710" s="40">
        <v>1.1371767083934101E-2</v>
      </c>
      <c r="CH710" s="40">
        <v>6.7514445806478697E-3</v>
      </c>
      <c r="CI710" s="40">
        <v>-1.45375904883199E-2</v>
      </c>
      <c r="CJ710" s="40">
        <v>1.5433046268325199E-2</v>
      </c>
      <c r="CK710" s="40">
        <v>2.3242952925891101E-2</v>
      </c>
      <c r="CL710" s="40">
        <v>2.1688380058835999E-2</v>
      </c>
      <c r="CM710" s="40">
        <v>1.68290731999171E-2</v>
      </c>
      <c r="CN710" s="40">
        <v>-2.6815684480994998E-3</v>
      </c>
      <c r="CO710" s="40">
        <v>5.0618181356720899E-3</v>
      </c>
      <c r="CP710" s="40">
        <v>3.4487170388872897E-2</v>
      </c>
      <c r="CQ710" s="40">
        <v>0.12963675064755101</v>
      </c>
      <c r="CR710" s="40">
        <v>0.16152326135506101</v>
      </c>
      <c r="CS710" s="40">
        <v>0.17798040600655199</v>
      </c>
      <c r="CT710" s="40">
        <v>0.16289435666917401</v>
      </c>
      <c r="CU710" s="40">
        <v>0.123555912787548</v>
      </c>
      <c r="CV710" s="40">
        <v>7.3859738728523805E-2</v>
      </c>
      <c r="CW710" s="40">
        <v>4.1869609302489098E-2</v>
      </c>
      <c r="CX710" s="40">
        <v>-4.5460986716093998E-4</v>
      </c>
      <c r="CY710" s="40">
        <v>-4.3302615694057703E-2</v>
      </c>
      <c r="CZ710" s="40">
        <v>-6.2365101294970401E-2</v>
      </c>
      <c r="DA710" s="40">
        <v>-4.2724391930937999E-3</v>
      </c>
      <c r="DB710" s="40">
        <v>-5.0269375385770404E-4</v>
      </c>
      <c r="DC710" s="40">
        <v>3.5584780128810499E-3</v>
      </c>
      <c r="DD710" s="40">
        <v>4.55353780336731E-3</v>
      </c>
      <c r="DE710" s="40">
        <v>1.46983096357445E-2</v>
      </c>
      <c r="DF710" s="40">
        <v>9.9886282330637292E-3</v>
      </c>
      <c r="DG710" s="40">
        <v>-8.8471167574280096E-3</v>
      </c>
      <c r="DH710" s="40">
        <v>1.92170112483506E-2</v>
      </c>
      <c r="DI710" s="40">
        <v>2.76584067647653E-2</v>
      </c>
      <c r="DJ710" s="40">
        <v>2.6133372080233998E-2</v>
      </c>
      <c r="DK710" s="40">
        <v>2.3955248215378401E-2</v>
      </c>
      <c r="DL710" s="40">
        <v>9.0164928382524296E-4</v>
      </c>
      <c r="DM710" s="40">
        <v>8.5628441297980092E-3</v>
      </c>
      <c r="DN710" s="40">
        <v>4.10261161099051E-2</v>
      </c>
      <c r="DO710" s="40">
        <v>0.136911937729537</v>
      </c>
      <c r="DP710" s="40">
        <v>0.17034765860919401</v>
      </c>
      <c r="DQ710" s="40">
        <v>0.19061401091258101</v>
      </c>
      <c r="DR710" s="40">
        <v>0.17317444630853401</v>
      </c>
      <c r="DS710" s="40">
        <v>0.13802160514620099</v>
      </c>
      <c r="DT710" s="40">
        <v>8.55371349401855E-2</v>
      </c>
      <c r="DU710" s="40">
        <v>5.2831313074048598E-2</v>
      </c>
      <c r="DV710" s="40">
        <v>1.1051421583885E-2</v>
      </c>
      <c r="DW710" s="40">
        <v>-3.1726904660461498E-2</v>
      </c>
      <c r="DX710" s="40">
        <v>-5.3344482800454597E-2</v>
      </c>
      <c r="DY710" s="40">
        <v>1.0059965378400801E-2</v>
      </c>
      <c r="DZ710" s="40">
        <v>1.06448789259002E-2</v>
      </c>
      <c r="EA710" s="40">
        <v>1.3332775091357401E-2</v>
      </c>
      <c r="EB710" s="40">
        <v>1.2003607422713501E-2</v>
      </c>
      <c r="EC710" s="40">
        <v>1.9501308744959998E-2</v>
      </c>
      <c r="ED710" s="40">
        <v>1.4662607283913E-2</v>
      </c>
      <c r="EE710" s="40">
        <v>-6.3097647519610295E-4</v>
      </c>
      <c r="EF710" s="40">
        <v>2.4680455694138102E-2</v>
      </c>
      <c r="EG710" s="40">
        <v>3.4033620826991198E-2</v>
      </c>
      <c r="EH710" s="40">
        <v>3.2551234586644801E-2</v>
      </c>
      <c r="EI710" s="40">
        <v>3.4244313128360501E-2</v>
      </c>
      <c r="EJ710" s="40">
        <v>6.0752465868849602E-3</v>
      </c>
      <c r="EK710" s="40">
        <v>1.3617769617516699E-2</v>
      </c>
      <c r="EL710" s="40">
        <v>5.0467315187979103E-2</v>
      </c>
      <c r="EM710" s="40">
        <v>0.14741615239985401</v>
      </c>
      <c r="EN710" s="40">
        <v>0.18308868671595799</v>
      </c>
      <c r="EO710" s="40">
        <v>0.20885492987416701</v>
      </c>
      <c r="EP710" s="40">
        <v>0.18801726302032701</v>
      </c>
      <c r="EQ710" s="40">
        <v>0.15890776740947299</v>
      </c>
      <c r="ER710" s="40">
        <v>0.10239744041622501</v>
      </c>
      <c r="ES710" s="40">
        <v>6.8658272335889697E-2</v>
      </c>
      <c r="ET710" s="40">
        <v>2.76643035624735E-2</v>
      </c>
      <c r="EU710" s="40">
        <v>-1.50134164314773E-2</v>
      </c>
      <c r="EV710" s="40">
        <v>-4.0320142387267201E-2</v>
      </c>
      <c r="EW710" s="40">
        <v>83.126484671351307</v>
      </c>
      <c r="EX710" s="40">
        <v>81.060226354082502</v>
      </c>
      <c r="EY710" s="40">
        <v>79.343355512716897</v>
      </c>
      <c r="EZ710" s="40">
        <v>79.060226354082502</v>
      </c>
      <c r="FA710" s="40">
        <v>76.843355512716897</v>
      </c>
      <c r="FB710" s="40">
        <v>75.987936073627296</v>
      </c>
      <c r="FC710" s="40">
        <v>75.704806914992801</v>
      </c>
      <c r="FD710" s="40">
        <v>77.638548597723997</v>
      </c>
      <c r="FE710" s="40">
        <v>81.072290280455206</v>
      </c>
      <c r="FF710" s="40">
        <v>84</v>
      </c>
      <c r="FG710" s="40">
        <v>86.716870841365605</v>
      </c>
      <c r="FH710" s="40">
        <v>91.072290280455206</v>
      </c>
      <c r="FI710" s="40">
        <v>96.066258317268804</v>
      </c>
      <c r="FJ710" s="40">
        <v>98.921677756358406</v>
      </c>
      <c r="FK710" s="40">
        <v>100.92167775635799</v>
      </c>
      <c r="FL710" s="40">
        <v>101.849387475903</v>
      </c>
      <c r="FM710" s="40">
        <v>102.060226354082</v>
      </c>
      <c r="FN710" s="40">
        <v>101.987936073627</v>
      </c>
      <c r="FO710" s="40">
        <v>100.704806914993</v>
      </c>
      <c r="FP710" s="40">
        <v>99.698774951806499</v>
      </c>
      <c r="FQ710" s="40">
        <v>97.259001305888901</v>
      </c>
      <c r="FR710" s="40">
        <v>92.897549903612997</v>
      </c>
      <c r="FS710" s="40">
        <v>88.975872147254506</v>
      </c>
      <c r="FT710" s="40">
        <v>86.837323549530495</v>
      </c>
      <c r="FU710" s="40">
        <v>2.0396231484973999E-2</v>
      </c>
      <c r="FV710" s="40">
        <v>0</v>
      </c>
      <c r="FW710" s="40">
        <v>0</v>
      </c>
      <c r="FX710" s="41">
        <v>1</v>
      </c>
      <c r="FY710" s="22"/>
    </row>
    <row r="711" spans="1:181" x14ac:dyDescent="0.2">
      <c r="A711" t="s">
        <v>42</v>
      </c>
      <c r="B711" t="s">
        <v>58</v>
      </c>
      <c r="C711" t="s">
        <v>55</v>
      </c>
      <c r="D711" t="s">
        <v>41</v>
      </c>
      <c r="E711" t="s">
        <v>78</v>
      </c>
      <c r="F711" t="s">
        <v>78</v>
      </c>
      <c r="G711" s="35">
        <v>43627</v>
      </c>
      <c r="H711" s="40">
        <v>701</v>
      </c>
      <c r="I711" s="40">
        <v>1.1595759694481</v>
      </c>
      <c r="J711" s="40">
        <v>0.93979514853688495</v>
      </c>
      <c r="K711" s="40">
        <v>0.81457175710849405</v>
      </c>
      <c r="L711" s="40">
        <v>0.72507805825093896</v>
      </c>
      <c r="M711" s="40">
        <v>0.65059332375229795</v>
      </c>
      <c r="N711" s="40">
        <v>0.63088397538350804</v>
      </c>
      <c r="O711" s="40">
        <v>0.65338236109754799</v>
      </c>
      <c r="P711" s="40">
        <v>0.71885860015241099</v>
      </c>
      <c r="Q711" s="40">
        <v>0.84042636870917897</v>
      </c>
      <c r="R711" s="40">
        <v>0.97746594876057702</v>
      </c>
      <c r="S711" s="40">
        <v>1.1685771574295201</v>
      </c>
      <c r="T711" s="40">
        <v>1.48179411907511</v>
      </c>
      <c r="U711" s="40">
        <v>1.8312321187886</v>
      </c>
      <c r="V711" s="40">
        <v>2.14761504512916</v>
      </c>
      <c r="W711" s="40">
        <v>2.4061817291595098</v>
      </c>
      <c r="X711" s="40">
        <v>2.6085976859176698</v>
      </c>
      <c r="Y711" s="40">
        <v>2.74672544309353</v>
      </c>
      <c r="Z711" s="40">
        <v>2.9062818542431201</v>
      </c>
      <c r="AA711" s="40">
        <v>2.8543346374633698</v>
      </c>
      <c r="AB711" s="40">
        <v>2.7703095254691501</v>
      </c>
      <c r="AC711" s="40">
        <v>2.6551378927016902</v>
      </c>
      <c r="AD711" s="40">
        <v>2.3483270388838502</v>
      </c>
      <c r="AE711" s="40">
        <v>1.90243697740895</v>
      </c>
      <c r="AF711" s="40">
        <v>1.5435137488131001</v>
      </c>
      <c r="AG711" s="40">
        <v>-2.4278559226487102E-2</v>
      </c>
      <c r="AH711" s="40">
        <v>-3.4856382654245802E-2</v>
      </c>
      <c r="AI711" s="40">
        <v>-4.1373996389878299E-2</v>
      </c>
      <c r="AJ711" s="40">
        <v>-4.0757485596018599E-2</v>
      </c>
      <c r="AK711" s="40">
        <v>-4.2912869399457897E-2</v>
      </c>
      <c r="AL711" s="40">
        <v>-3.6195308687210999E-2</v>
      </c>
      <c r="AM711" s="40">
        <v>-4.7687446035290702E-2</v>
      </c>
      <c r="AN711" s="40">
        <v>-5.4727532947936502E-2</v>
      </c>
      <c r="AO711" s="40">
        <v>-2.77260949842295E-2</v>
      </c>
      <c r="AP711" s="40">
        <v>-6.0339891424767797E-2</v>
      </c>
      <c r="AQ711" s="40">
        <v>-6.3481368425194806E-2</v>
      </c>
      <c r="AR711" s="40">
        <v>-3.9838905865920503E-2</v>
      </c>
      <c r="AS711" s="40">
        <v>7.0722590969687802E-3</v>
      </c>
      <c r="AT711" s="40">
        <v>8.9542550577434599E-2</v>
      </c>
      <c r="AU711" s="40">
        <v>0.46827787260214099</v>
      </c>
      <c r="AV711" s="40">
        <v>0.508515687038674</v>
      </c>
      <c r="AW711" s="40">
        <v>0.50740410444902295</v>
      </c>
      <c r="AX711" s="40">
        <v>0.57671679005580501</v>
      </c>
      <c r="AY711" s="40">
        <v>0.282346829614113</v>
      </c>
      <c r="AZ711" s="40">
        <v>-0.26876489650385799</v>
      </c>
      <c r="BA711" s="40">
        <v>-0.17819505553543399</v>
      </c>
      <c r="BB711" s="40">
        <v>-0.22929272759300601</v>
      </c>
      <c r="BC711" s="40">
        <v>-0.16757887129881599</v>
      </c>
      <c r="BD711" s="40">
        <v>-0.123914441828454</v>
      </c>
      <c r="BE711" s="40">
        <v>-1.3550043388123699E-2</v>
      </c>
      <c r="BF711" s="40">
        <v>-2.0554054429296299E-2</v>
      </c>
      <c r="BG711" s="40">
        <v>-3.1460586806927503E-2</v>
      </c>
      <c r="BH711" s="40">
        <v>-3.2091017530329197E-2</v>
      </c>
      <c r="BI711" s="40">
        <v>-3.5285439229323597E-2</v>
      </c>
      <c r="BJ711" s="40">
        <v>-2.6674148041207199E-2</v>
      </c>
      <c r="BK711" s="40">
        <v>-3.83980760670561E-2</v>
      </c>
      <c r="BL711" s="40">
        <v>-4.4567927209394599E-2</v>
      </c>
      <c r="BM711" s="40">
        <v>-1.40230119267367E-2</v>
      </c>
      <c r="BN711" s="40">
        <v>-4.6045274576525602E-2</v>
      </c>
      <c r="BO711" s="40">
        <v>-5.08339688124042E-2</v>
      </c>
      <c r="BP711" s="40">
        <v>-2.9516097100381399E-2</v>
      </c>
      <c r="BQ711" s="40">
        <v>1.7326955430715101E-2</v>
      </c>
      <c r="BR711" s="40">
        <v>0.10546194312325199</v>
      </c>
      <c r="BS711" s="40">
        <v>0.49731779524952602</v>
      </c>
      <c r="BT711" s="40">
        <v>0.54512106248034797</v>
      </c>
      <c r="BU711" s="40">
        <v>0.54455184598399298</v>
      </c>
      <c r="BV711" s="40">
        <v>0.60731799370162298</v>
      </c>
      <c r="BW711" s="40">
        <v>0.32350922975263802</v>
      </c>
      <c r="BX711" s="40">
        <v>-0.22940957050310301</v>
      </c>
      <c r="BY711" s="40">
        <v>-0.1496242641668</v>
      </c>
      <c r="BZ711" s="40">
        <v>-0.20042646807730699</v>
      </c>
      <c r="CA711" s="40">
        <v>-0.14026317148505699</v>
      </c>
      <c r="CB711" s="40">
        <v>-0.102912270720133</v>
      </c>
      <c r="CC711" s="40">
        <v>-6.1195060004294996E-3</v>
      </c>
      <c r="CD711" s="40">
        <v>-1.0648305469450199E-2</v>
      </c>
      <c r="CE711" s="40">
        <v>-2.45945895286983E-2</v>
      </c>
      <c r="CF711" s="40">
        <v>-2.6088648148434701E-2</v>
      </c>
      <c r="CG711" s="40">
        <v>-3.0002704328700499E-2</v>
      </c>
      <c r="CH711" s="40">
        <v>-2.00798211818113E-2</v>
      </c>
      <c r="CI711" s="40">
        <v>-3.1964286724986198E-2</v>
      </c>
      <c r="CJ711" s="40">
        <v>-3.75314152237829E-2</v>
      </c>
      <c r="CK711" s="40">
        <v>-4.5322983444084598E-3</v>
      </c>
      <c r="CL711" s="40">
        <v>-3.6144866492695903E-2</v>
      </c>
      <c r="CM711" s="40">
        <v>-4.2074418367979698E-2</v>
      </c>
      <c r="CN711" s="40">
        <v>-2.2366551195431999E-2</v>
      </c>
      <c r="CO711" s="40">
        <v>2.44293268728938E-2</v>
      </c>
      <c r="CP711" s="40">
        <v>0.11648766590571601</v>
      </c>
      <c r="CQ711" s="40">
        <v>0.51743075721165899</v>
      </c>
      <c r="CR711" s="40">
        <v>0.57047383400139295</v>
      </c>
      <c r="CS711" s="40">
        <v>0.57028025860906095</v>
      </c>
      <c r="CT711" s="40">
        <v>0.62851229412718701</v>
      </c>
      <c r="CU711" s="40">
        <v>0.35201818269679402</v>
      </c>
      <c r="CV711" s="40">
        <v>-0.20215219160192999</v>
      </c>
      <c r="CW711" s="40">
        <v>-0.12983622109922899</v>
      </c>
      <c r="CX711" s="40">
        <v>-0.18043378467115501</v>
      </c>
      <c r="CY711" s="40">
        <v>-0.121344401005045</v>
      </c>
      <c r="CZ711" s="40">
        <v>-8.8366230988793898E-2</v>
      </c>
      <c r="DA711" s="40">
        <v>1.3110313872647301E-3</v>
      </c>
      <c r="DB711" s="40">
        <v>-7.42556509603967E-4</v>
      </c>
      <c r="DC711" s="40">
        <v>-1.7728592250469102E-2</v>
      </c>
      <c r="DD711" s="40">
        <v>-2.0086278766540101E-2</v>
      </c>
      <c r="DE711" s="40">
        <v>-2.4719969428077401E-2</v>
      </c>
      <c r="DF711" s="40">
        <v>-1.3485494322415401E-2</v>
      </c>
      <c r="DG711" s="40">
        <v>-2.5530497382916299E-2</v>
      </c>
      <c r="DH711" s="40">
        <v>-3.0494903238171299E-2</v>
      </c>
      <c r="DI711" s="40">
        <v>4.9584152379197801E-3</v>
      </c>
      <c r="DJ711" s="40">
        <v>-2.62444584088662E-2</v>
      </c>
      <c r="DK711" s="40">
        <v>-3.33148679235553E-2</v>
      </c>
      <c r="DL711" s="40">
        <v>-1.52170052904826E-2</v>
      </c>
      <c r="DM711" s="40">
        <v>3.1531698315072403E-2</v>
      </c>
      <c r="DN711" s="40">
        <v>0.12751338868817999</v>
      </c>
      <c r="DO711" s="40">
        <v>0.53754371917379196</v>
      </c>
      <c r="DP711" s="40">
        <v>0.59582660552243705</v>
      </c>
      <c r="DQ711" s="40">
        <v>0.59600867123412904</v>
      </c>
      <c r="DR711" s="40">
        <v>0.64970659455275104</v>
      </c>
      <c r="DS711" s="40">
        <v>0.38052713564094998</v>
      </c>
      <c r="DT711" s="40">
        <v>-0.17489481270075699</v>
      </c>
      <c r="DU711" s="40">
        <v>-0.11004817803165801</v>
      </c>
      <c r="DV711" s="40">
        <v>-0.16044110126500299</v>
      </c>
      <c r="DW711" s="40">
        <v>-0.10242563052503301</v>
      </c>
      <c r="DX711" s="40">
        <v>-7.3820191257454801E-2</v>
      </c>
      <c r="DY711" s="40">
        <v>1.2039547225628101E-2</v>
      </c>
      <c r="DZ711" s="40">
        <v>1.35597717153455E-2</v>
      </c>
      <c r="EA711" s="40">
        <v>-7.8151826675183292E-3</v>
      </c>
      <c r="EB711" s="40">
        <v>-1.14198107008508E-2</v>
      </c>
      <c r="EC711" s="40">
        <v>-1.7092539257943101E-2</v>
      </c>
      <c r="ED711" s="40">
        <v>-3.9643336764116303E-3</v>
      </c>
      <c r="EE711" s="40">
        <v>-1.62411274146817E-2</v>
      </c>
      <c r="EF711" s="40">
        <v>-2.0335297499629399E-2</v>
      </c>
      <c r="EG711" s="40">
        <v>1.8661498295412499E-2</v>
      </c>
      <c r="EH711" s="40">
        <v>-1.1949841560624E-2</v>
      </c>
      <c r="EI711" s="40">
        <v>-2.06674683107647E-2</v>
      </c>
      <c r="EJ711" s="40">
        <v>-4.8941965249435504E-3</v>
      </c>
      <c r="EK711" s="40">
        <v>4.1786394648818698E-2</v>
      </c>
      <c r="EL711" s="40">
        <v>0.143432781233997</v>
      </c>
      <c r="EM711" s="40">
        <v>0.56658364182117804</v>
      </c>
      <c r="EN711" s="40">
        <v>0.63243198096411102</v>
      </c>
      <c r="EO711" s="40">
        <v>0.63315641276909895</v>
      </c>
      <c r="EP711" s="40">
        <v>0.68030779819856901</v>
      </c>
      <c r="EQ711" s="40">
        <v>0.42168953577947399</v>
      </c>
      <c r="ER711" s="40">
        <v>-0.13553948670000099</v>
      </c>
      <c r="ES711" s="40">
        <v>-8.1477386663022899E-2</v>
      </c>
      <c r="ET711" s="40">
        <v>-0.13157484174930301</v>
      </c>
      <c r="EU711" s="40">
        <v>-7.5109930711274003E-2</v>
      </c>
      <c r="EV711" s="40">
        <v>-5.2818020149133303E-2</v>
      </c>
      <c r="EW711" s="40">
        <v>83.585136078157703</v>
      </c>
      <c r="EX711" s="40">
        <v>81.374040474528996</v>
      </c>
      <c r="EY711" s="40">
        <v>79.729588276343307</v>
      </c>
      <c r="EZ711" s="40">
        <v>79.374040474528996</v>
      </c>
      <c r="FA711" s="40">
        <v>77.229588276343307</v>
      </c>
      <c r="FB711" s="40">
        <v>76.325889741800395</v>
      </c>
      <c r="FC711" s="40">
        <v>75.970341939986</v>
      </c>
      <c r="FD711" s="40">
        <v>77.759246336357293</v>
      </c>
      <c r="FE711" s="40">
        <v>81.048150732728502</v>
      </c>
      <c r="FF711" s="40">
        <v>84</v>
      </c>
      <c r="FG711" s="40">
        <v>86.644452198185604</v>
      </c>
      <c r="FH711" s="40">
        <v>91.048150732728502</v>
      </c>
      <c r="FI711" s="40">
        <v>96.211095603628706</v>
      </c>
      <c r="FJ711" s="40">
        <v>99.114794138171703</v>
      </c>
      <c r="FK711" s="40">
        <v>101.114794138172</v>
      </c>
      <c r="FL711" s="40">
        <v>102.066643405443</v>
      </c>
      <c r="FM711" s="40">
        <v>102.374040474529</v>
      </c>
      <c r="FN711" s="40">
        <v>102.3258897418</v>
      </c>
      <c r="FO711" s="40">
        <v>100.970341939986</v>
      </c>
      <c r="FP711" s="40">
        <v>100.13328681088601</v>
      </c>
      <c r="FQ711" s="40">
        <v>98.007327285415201</v>
      </c>
      <c r="FR711" s="40">
        <v>93.766573621772494</v>
      </c>
      <c r="FS711" s="40">
        <v>89.651779483600805</v>
      </c>
      <c r="FT711" s="40">
        <v>87.392533147243498</v>
      </c>
      <c r="FU711" s="40">
        <v>4.61088029276112E-2</v>
      </c>
      <c r="FV711" s="40">
        <v>0</v>
      </c>
      <c r="FW711" s="40">
        <v>0</v>
      </c>
      <c r="FX711" s="41">
        <v>1</v>
      </c>
      <c r="FY711" s="22"/>
    </row>
    <row r="712" spans="1:181" x14ac:dyDescent="0.2">
      <c r="A712" t="s">
        <v>42</v>
      </c>
      <c r="B712" t="s">
        <v>58</v>
      </c>
      <c r="C712" t="s">
        <v>55</v>
      </c>
      <c r="D712" t="s">
        <v>1</v>
      </c>
      <c r="E712" t="s">
        <v>1</v>
      </c>
      <c r="F712" t="s">
        <v>1</v>
      </c>
      <c r="G712" s="35">
        <v>43670</v>
      </c>
      <c r="H712" s="40">
        <v>66501</v>
      </c>
      <c r="I712" s="40">
        <v>1.07448147778008</v>
      </c>
      <c r="J712" s="40">
        <v>0.93868714573962997</v>
      </c>
      <c r="K712" s="40">
        <v>0.83914357698040898</v>
      </c>
      <c r="L712" s="40">
        <v>0.77953621634526704</v>
      </c>
      <c r="M712" s="40">
        <v>0.74734242907203796</v>
      </c>
      <c r="N712" s="40">
        <v>0.75130013375928795</v>
      </c>
      <c r="O712" s="40">
        <v>0.79671788098569296</v>
      </c>
      <c r="P712" s="40">
        <v>0.84623680757101005</v>
      </c>
      <c r="Q712" s="40">
        <v>0.89443488188894704</v>
      </c>
      <c r="R712" s="40">
        <v>0.98135015812962401</v>
      </c>
      <c r="S712" s="40">
        <v>1.1066801679298801</v>
      </c>
      <c r="T712" s="40">
        <v>1.2784175671539499</v>
      </c>
      <c r="U712" s="40">
        <v>1.47628011721443</v>
      </c>
      <c r="V712" s="40">
        <v>1.6734423477026801</v>
      </c>
      <c r="W712" s="40">
        <v>1.87027381645242</v>
      </c>
      <c r="X712" s="40">
        <v>2.0815042957999199</v>
      </c>
      <c r="Y712" s="40">
        <v>2.2546389455475602</v>
      </c>
      <c r="Z712" s="40">
        <v>2.3967752390120798</v>
      </c>
      <c r="AA712" s="40">
        <v>2.4227662636518401</v>
      </c>
      <c r="AB712" s="40">
        <v>2.31537621807237</v>
      </c>
      <c r="AC712" s="40">
        <v>2.1566949934816</v>
      </c>
      <c r="AD712" s="40">
        <v>1.96880694714029</v>
      </c>
      <c r="AE712" s="40">
        <v>1.6767235853078</v>
      </c>
      <c r="AF712" s="40">
        <v>1.3943816123000199</v>
      </c>
      <c r="AG712" s="40">
        <v>1.3442496114890201E-3</v>
      </c>
      <c r="AH712" s="40">
        <v>6.88204582311996E-3</v>
      </c>
      <c r="AI712" s="40">
        <v>6.2096032512913403E-3</v>
      </c>
      <c r="AJ712" s="40">
        <v>7.2411606978145804E-3</v>
      </c>
      <c r="AK712" s="40">
        <v>4.85022917913344E-3</v>
      </c>
      <c r="AL712" s="40">
        <v>4.4197423575950499E-3</v>
      </c>
      <c r="AM712" s="40">
        <v>1.3883331989040901E-3</v>
      </c>
      <c r="AN712" s="40">
        <v>6.7930330243730101E-3</v>
      </c>
      <c r="AO712" s="40">
        <v>9.9429181509261694E-3</v>
      </c>
      <c r="AP712" s="40">
        <v>7.8892052512465494E-3</v>
      </c>
      <c r="AQ712" s="40">
        <v>2.4341630290740301E-3</v>
      </c>
      <c r="AR712" s="40">
        <v>1.0723973315261599E-3</v>
      </c>
      <c r="AS712" s="40">
        <v>-2.0183709100261601E-3</v>
      </c>
      <c r="AT712" s="40">
        <v>6.3894026006173698E-3</v>
      </c>
      <c r="AU712" s="40">
        <v>0.16890961031502899</v>
      </c>
      <c r="AV712" s="40">
        <v>0.21765658887002801</v>
      </c>
      <c r="AW712" s="40">
        <v>0.23534812625596099</v>
      </c>
      <c r="AX712" s="40">
        <v>0.25267534601890002</v>
      </c>
      <c r="AY712" s="40">
        <v>0.22500898812237899</v>
      </c>
      <c r="AZ712" s="40">
        <v>-1.0790047027897501E-2</v>
      </c>
      <c r="BA712" s="40">
        <v>-5.7968600174556198E-2</v>
      </c>
      <c r="BB712" s="40">
        <v>-5.0368125439089098E-2</v>
      </c>
      <c r="BC712" s="40">
        <v>-4.4281510090065299E-2</v>
      </c>
      <c r="BD712" s="40">
        <v>-2.99195813443867E-2</v>
      </c>
      <c r="BE712" s="40">
        <v>1.9186636490505201E-3</v>
      </c>
      <c r="BF712" s="40">
        <v>7.4766609889818899E-3</v>
      </c>
      <c r="BG712" s="40">
        <v>6.7722127164439802E-3</v>
      </c>
      <c r="BH712" s="40">
        <v>7.8589472825780302E-3</v>
      </c>
      <c r="BI712" s="40">
        <v>5.4153522297904402E-3</v>
      </c>
      <c r="BJ712" s="40">
        <v>4.9370335726062701E-3</v>
      </c>
      <c r="BK712" s="40">
        <v>1.93093103111476E-3</v>
      </c>
      <c r="BL712" s="40">
        <v>7.2827750909003402E-3</v>
      </c>
      <c r="BM712" s="40">
        <v>1.03615709680362E-2</v>
      </c>
      <c r="BN712" s="40">
        <v>8.34042197602901E-3</v>
      </c>
      <c r="BO712" s="40">
        <v>2.8252513735934899E-3</v>
      </c>
      <c r="BP712" s="40">
        <v>1.4221728897175099E-3</v>
      </c>
      <c r="BQ712" s="40">
        <v>-1.6754566953297301E-3</v>
      </c>
      <c r="BR712" s="40">
        <v>7.2099964443949303E-3</v>
      </c>
      <c r="BS712" s="40">
        <v>0.170103851077443</v>
      </c>
      <c r="BT712" s="40">
        <v>0.21890960871802501</v>
      </c>
      <c r="BU712" s="40">
        <v>0.23674144783940501</v>
      </c>
      <c r="BV712" s="40">
        <v>0.25433122276984899</v>
      </c>
      <c r="BW712" s="40">
        <v>0.22663743659531299</v>
      </c>
      <c r="BX712" s="40">
        <v>-9.5545864429654199E-3</v>
      </c>
      <c r="BY712" s="40">
        <v>-5.6883482499150199E-2</v>
      </c>
      <c r="BZ712" s="40">
        <v>-4.9005569353973003E-2</v>
      </c>
      <c r="CA712" s="40">
        <v>-4.3012960372108097E-2</v>
      </c>
      <c r="CB712" s="40">
        <v>-2.90749826871049E-2</v>
      </c>
      <c r="CC712" s="40">
        <v>2.3165010616453402E-3</v>
      </c>
      <c r="CD712" s="40">
        <v>7.88848964149951E-3</v>
      </c>
      <c r="CE712" s="40">
        <v>7.1618743181483396E-3</v>
      </c>
      <c r="CF712" s="40">
        <v>8.2868243892404402E-3</v>
      </c>
      <c r="CG712" s="40">
        <v>5.8067547331580602E-3</v>
      </c>
      <c r="CH712" s="40">
        <v>5.2953078923143196E-3</v>
      </c>
      <c r="CI712" s="40">
        <v>2.3067326368043399E-3</v>
      </c>
      <c r="CJ712" s="40">
        <v>7.6219689542906003E-3</v>
      </c>
      <c r="CK712" s="40">
        <v>1.06515286338371E-2</v>
      </c>
      <c r="CL712" s="40">
        <v>8.6529333050853596E-3</v>
      </c>
      <c r="CM712" s="40">
        <v>3.0961179696469602E-3</v>
      </c>
      <c r="CN712" s="40">
        <v>1.6644263758100299E-3</v>
      </c>
      <c r="CO712" s="40">
        <v>-1.4379553548402801E-3</v>
      </c>
      <c r="CP712" s="40">
        <v>7.7783372408448299E-3</v>
      </c>
      <c r="CQ712" s="40">
        <v>0.17093097859151099</v>
      </c>
      <c r="CR712" s="40">
        <v>0.21977744644771099</v>
      </c>
      <c r="CS712" s="40">
        <v>0.237706458123665</v>
      </c>
      <c r="CT712" s="40">
        <v>0.25547807796330801</v>
      </c>
      <c r="CU712" s="40">
        <v>0.22776529504697399</v>
      </c>
      <c r="CV712" s="40">
        <v>-8.6989102053879903E-3</v>
      </c>
      <c r="CW712" s="40">
        <v>-5.6131933302725402E-2</v>
      </c>
      <c r="CX712" s="40">
        <v>-4.8061867160135302E-2</v>
      </c>
      <c r="CY712" s="40">
        <v>-4.2134366701796003E-2</v>
      </c>
      <c r="CZ712" s="40">
        <v>-2.8490016229946999E-2</v>
      </c>
      <c r="DA712" s="40">
        <v>2.7143384742401599E-3</v>
      </c>
      <c r="DB712" s="40">
        <v>8.3003182940171293E-3</v>
      </c>
      <c r="DC712" s="40">
        <v>7.5515359198527103E-3</v>
      </c>
      <c r="DD712" s="40">
        <v>8.7147014959028397E-3</v>
      </c>
      <c r="DE712" s="40">
        <v>6.1981572365256898E-3</v>
      </c>
      <c r="DF712" s="40">
        <v>5.65358221202237E-3</v>
      </c>
      <c r="DG712" s="40">
        <v>2.6825342424939302E-3</v>
      </c>
      <c r="DH712" s="40">
        <v>7.9611628176808492E-3</v>
      </c>
      <c r="DI712" s="40">
        <v>1.0941486299638E-2</v>
      </c>
      <c r="DJ712" s="40">
        <v>8.9654446341417109E-3</v>
      </c>
      <c r="DK712" s="40">
        <v>3.36698456570043E-3</v>
      </c>
      <c r="DL712" s="40">
        <v>1.9066798619025601E-3</v>
      </c>
      <c r="DM712" s="40">
        <v>-1.2004540143508301E-3</v>
      </c>
      <c r="DN712" s="40">
        <v>8.3466780372947295E-3</v>
      </c>
      <c r="DO712" s="40">
        <v>0.17175810610558001</v>
      </c>
      <c r="DP712" s="40">
        <v>0.22064528417739701</v>
      </c>
      <c r="DQ712" s="40">
        <v>0.238671468407925</v>
      </c>
      <c r="DR712" s="40">
        <v>0.25662493315676799</v>
      </c>
      <c r="DS712" s="40">
        <v>0.22889315349863501</v>
      </c>
      <c r="DT712" s="40">
        <v>-7.8432339678105607E-3</v>
      </c>
      <c r="DU712" s="40">
        <v>-5.5380384106300598E-2</v>
      </c>
      <c r="DV712" s="40">
        <v>-4.7118164966297602E-2</v>
      </c>
      <c r="DW712" s="40">
        <v>-4.1255773031483901E-2</v>
      </c>
      <c r="DX712" s="40">
        <v>-2.7905049772789198E-2</v>
      </c>
      <c r="DY712" s="40">
        <v>3.2887525118016499E-3</v>
      </c>
      <c r="DZ712" s="40">
        <v>8.8949334598790591E-3</v>
      </c>
      <c r="EA712" s="40">
        <v>8.1141453850053502E-3</v>
      </c>
      <c r="EB712" s="40">
        <v>9.3324880806662895E-3</v>
      </c>
      <c r="EC712" s="40">
        <v>6.7632802871826899E-3</v>
      </c>
      <c r="ED712" s="40">
        <v>6.1708734270335998E-3</v>
      </c>
      <c r="EE712" s="40">
        <v>3.2251320747045901E-3</v>
      </c>
      <c r="EF712" s="40">
        <v>8.4509048842081897E-3</v>
      </c>
      <c r="EG712" s="40">
        <v>1.1360139116748101E-2</v>
      </c>
      <c r="EH712" s="40">
        <v>9.4166613589241697E-3</v>
      </c>
      <c r="EI712" s="40">
        <v>3.7580729102198898E-3</v>
      </c>
      <c r="EJ712" s="40">
        <v>2.2564554200938999E-3</v>
      </c>
      <c r="EK712" s="40">
        <v>-8.5753979965440404E-4</v>
      </c>
      <c r="EL712" s="40">
        <v>9.1672718810722805E-3</v>
      </c>
      <c r="EM712" s="40">
        <v>0.17295234686799399</v>
      </c>
      <c r="EN712" s="40">
        <v>0.22189830402539401</v>
      </c>
      <c r="EO712" s="40">
        <v>0.24006478999136999</v>
      </c>
      <c r="EP712" s="40">
        <v>0.25828080990771601</v>
      </c>
      <c r="EQ712" s="40">
        <v>0.23052160197157001</v>
      </c>
      <c r="ER712" s="40">
        <v>-6.6077733828784398E-3</v>
      </c>
      <c r="ES712" s="40">
        <v>-5.42952664308946E-2</v>
      </c>
      <c r="ET712" s="40">
        <v>-4.5755608881181499E-2</v>
      </c>
      <c r="EU712" s="40">
        <v>-3.9987223313526797E-2</v>
      </c>
      <c r="EV712" s="40">
        <v>-2.7060451115507301E-2</v>
      </c>
      <c r="EW712" s="40">
        <v>76.099346872078499</v>
      </c>
      <c r="EX712" s="40">
        <v>74.610487289732802</v>
      </c>
      <c r="EY712" s="40">
        <v>72.6130430589985</v>
      </c>
      <c r="EZ712" s="40">
        <v>71.472698225996496</v>
      </c>
      <c r="FA712" s="40">
        <v>70.851806937648703</v>
      </c>
      <c r="FB712" s="40">
        <v>70.207093228872196</v>
      </c>
      <c r="FC712" s="40">
        <v>69.199056339762606</v>
      </c>
      <c r="FD712" s="40">
        <v>70.400784699336</v>
      </c>
      <c r="FE712" s="40">
        <v>74.309668569257795</v>
      </c>
      <c r="FF712" s="40">
        <v>79.042904985615706</v>
      </c>
      <c r="FG712" s="40">
        <v>83.591649341617497</v>
      </c>
      <c r="FH712" s="40">
        <v>87.122177920039505</v>
      </c>
      <c r="FI712" s="40">
        <v>89.902917349842795</v>
      </c>
      <c r="FJ712" s="40">
        <v>93.372979255656006</v>
      </c>
      <c r="FK712" s="40">
        <v>95.909559140355697</v>
      </c>
      <c r="FL712" s="40">
        <v>97.336822543864599</v>
      </c>
      <c r="FM712" s="40">
        <v>97.858296214877598</v>
      </c>
      <c r="FN712" s="40">
        <v>97.997518575049995</v>
      </c>
      <c r="FO712" s="40">
        <v>97.351030961834297</v>
      </c>
      <c r="FP712" s="40">
        <v>95.189713801130694</v>
      </c>
      <c r="FQ712" s="40">
        <v>90.854719760999899</v>
      </c>
      <c r="FR712" s="40">
        <v>86.347088039557306</v>
      </c>
      <c r="FS712" s="40">
        <v>83.398726382013606</v>
      </c>
      <c r="FT712" s="40">
        <v>81.191553654501902</v>
      </c>
      <c r="FU712" s="40">
        <v>1.8820306439637901E-3</v>
      </c>
      <c r="FV712" s="40">
        <v>0</v>
      </c>
      <c r="FW712" s="40">
        <v>0</v>
      </c>
      <c r="FX712" s="41">
        <v>1</v>
      </c>
      <c r="FY712" s="22"/>
    </row>
    <row r="713" spans="1:181" x14ac:dyDescent="0.2">
      <c r="A713" t="s">
        <v>42</v>
      </c>
      <c r="B713" t="s">
        <v>58</v>
      </c>
      <c r="C713" t="s">
        <v>55</v>
      </c>
      <c r="D713" t="s">
        <v>1</v>
      </c>
      <c r="E713" t="s">
        <v>1</v>
      </c>
      <c r="F713" t="s">
        <v>77</v>
      </c>
      <c r="G713" s="35">
        <v>43670</v>
      </c>
      <c r="H713" s="40">
        <v>54142</v>
      </c>
      <c r="I713" s="40">
        <v>1.10510011613253</v>
      </c>
      <c r="J713" s="40">
        <v>0.96623439763157104</v>
      </c>
      <c r="K713" s="40">
        <v>0.86225149327016504</v>
      </c>
      <c r="L713" s="40">
        <v>0.79996343270751002</v>
      </c>
      <c r="M713" s="40">
        <v>0.76613500722262995</v>
      </c>
      <c r="N713" s="40">
        <v>0.76690117360473897</v>
      </c>
      <c r="O713" s="40">
        <v>0.810076598746447</v>
      </c>
      <c r="P713" s="40">
        <v>0.85915086945213504</v>
      </c>
      <c r="Q713" s="40">
        <v>0.90526483308905004</v>
      </c>
      <c r="R713" s="40">
        <v>0.99347094386314905</v>
      </c>
      <c r="S713" s="40">
        <v>1.1212076928308199</v>
      </c>
      <c r="T713" s="40">
        <v>1.29410254187923</v>
      </c>
      <c r="U713" s="40">
        <v>1.4920514690222499</v>
      </c>
      <c r="V713" s="40">
        <v>1.68814297896697</v>
      </c>
      <c r="W713" s="40">
        <v>1.88376511232729</v>
      </c>
      <c r="X713" s="40">
        <v>2.08688780572778</v>
      </c>
      <c r="Y713" s="40">
        <v>2.2498472507953302</v>
      </c>
      <c r="Z713" s="40">
        <v>2.3863567675862098</v>
      </c>
      <c r="AA713" s="40">
        <v>2.41088159913236</v>
      </c>
      <c r="AB713" s="40">
        <v>2.3043508076618502</v>
      </c>
      <c r="AC713" s="40">
        <v>2.1560839356324002</v>
      </c>
      <c r="AD713" s="40">
        <v>1.98277455700248</v>
      </c>
      <c r="AE713" s="40">
        <v>1.7003092843519301</v>
      </c>
      <c r="AF713" s="40">
        <v>1.4208733063793499</v>
      </c>
      <c r="AG713" s="40">
        <v>-1.6521936793428599E-3</v>
      </c>
      <c r="AH713" s="40">
        <v>3.0016452945510501E-3</v>
      </c>
      <c r="AI713" s="40">
        <v>3.1990508775260398E-3</v>
      </c>
      <c r="AJ713" s="40">
        <v>2.66559833296762E-3</v>
      </c>
      <c r="AK713" s="40">
        <v>3.4444886061093202E-3</v>
      </c>
      <c r="AL713" s="40">
        <v>2.7061786082223198E-3</v>
      </c>
      <c r="AM713" s="40">
        <v>8.3966326081708195E-4</v>
      </c>
      <c r="AN713" s="40">
        <v>5.6316812493470798E-3</v>
      </c>
      <c r="AO713" s="40">
        <v>1.01066720453502E-2</v>
      </c>
      <c r="AP713" s="40">
        <v>4.5174766614249299E-3</v>
      </c>
      <c r="AQ713" s="40">
        <v>1.96347413855865E-3</v>
      </c>
      <c r="AR713" s="40">
        <v>1.5869604890086499E-4</v>
      </c>
      <c r="AS713" s="40">
        <v>-1.2004259431596801E-3</v>
      </c>
      <c r="AT713" s="40">
        <v>7.2028844997660303E-3</v>
      </c>
      <c r="AU713" s="40">
        <v>0.13551556755085301</v>
      </c>
      <c r="AV713" s="40">
        <v>0.170852659220189</v>
      </c>
      <c r="AW713" s="40">
        <v>0.188227272328784</v>
      </c>
      <c r="AX713" s="40">
        <v>0.19508481017086801</v>
      </c>
      <c r="AY713" s="40">
        <v>0.187410821476339</v>
      </c>
      <c r="AZ713" s="40">
        <v>2.2707845499558201E-2</v>
      </c>
      <c r="BA713" s="40">
        <v>-3.0976612408794599E-2</v>
      </c>
      <c r="BB713" s="40">
        <v>-3.31866819731792E-2</v>
      </c>
      <c r="BC713" s="40">
        <v>-3.50504194549923E-2</v>
      </c>
      <c r="BD713" s="40">
        <v>-2.8012475701282999E-2</v>
      </c>
      <c r="BE713" s="40">
        <v>-9.9892982387087405E-4</v>
      </c>
      <c r="BF713" s="40">
        <v>3.6317794516836101E-3</v>
      </c>
      <c r="BG713" s="40">
        <v>3.77206190076075E-3</v>
      </c>
      <c r="BH713" s="40">
        <v>3.31615685069891E-3</v>
      </c>
      <c r="BI713" s="40">
        <v>4.0007356562595702E-3</v>
      </c>
      <c r="BJ713" s="40">
        <v>3.2682645487936402E-3</v>
      </c>
      <c r="BK713" s="40">
        <v>1.5115745771055E-3</v>
      </c>
      <c r="BL713" s="40">
        <v>6.2535215943148202E-3</v>
      </c>
      <c r="BM713" s="40">
        <v>1.0650328663667301E-2</v>
      </c>
      <c r="BN713" s="40">
        <v>4.9419653123256796E-3</v>
      </c>
      <c r="BO713" s="40">
        <v>2.2966390340813398E-3</v>
      </c>
      <c r="BP713" s="40">
        <v>4.4987460050916898E-4</v>
      </c>
      <c r="BQ713" s="40">
        <v>-9.1367704948894398E-4</v>
      </c>
      <c r="BR713" s="40">
        <v>8.0649512373209397E-3</v>
      </c>
      <c r="BS713" s="40">
        <v>0.13675524269972</v>
      </c>
      <c r="BT713" s="40">
        <v>0.17205113077794301</v>
      </c>
      <c r="BU713" s="40">
        <v>0.18938943080014201</v>
      </c>
      <c r="BV713" s="40">
        <v>0.19627794961110401</v>
      </c>
      <c r="BW713" s="40">
        <v>0.18882073826345699</v>
      </c>
      <c r="BX713" s="40">
        <v>2.38588502408968E-2</v>
      </c>
      <c r="BY713" s="40">
        <v>-2.99357349963261E-2</v>
      </c>
      <c r="BZ713" s="40">
        <v>-3.1826988264293601E-2</v>
      </c>
      <c r="CA713" s="40">
        <v>-3.3784373196608299E-2</v>
      </c>
      <c r="CB713" s="40">
        <v>-2.7161895796540599E-2</v>
      </c>
      <c r="CC713" s="40">
        <v>-5.4648126758908005E-4</v>
      </c>
      <c r="CD713" s="40">
        <v>4.0682084493548296E-3</v>
      </c>
      <c r="CE713" s="40">
        <v>4.1689275899067998E-3</v>
      </c>
      <c r="CF713" s="40">
        <v>3.7667316983026802E-3</v>
      </c>
      <c r="CG713" s="40">
        <v>4.3859906687149196E-3</v>
      </c>
      <c r="CH713" s="40">
        <v>3.65756355896779E-3</v>
      </c>
      <c r="CI713" s="40">
        <v>1.9769383079435501E-3</v>
      </c>
      <c r="CJ713" s="40">
        <v>6.6842063229458704E-3</v>
      </c>
      <c r="CK713" s="40">
        <v>1.10268635813888E-2</v>
      </c>
      <c r="CL713" s="40">
        <v>5.2359648588324896E-3</v>
      </c>
      <c r="CM713" s="40">
        <v>2.5273880258101199E-3</v>
      </c>
      <c r="CN713" s="40">
        <v>6.5154397834458501E-4</v>
      </c>
      <c r="CO713" s="40">
        <v>-7.1507563924715198E-4</v>
      </c>
      <c r="CP713" s="40">
        <v>8.6620160336634104E-3</v>
      </c>
      <c r="CQ713" s="40">
        <v>0.13761383793144</v>
      </c>
      <c r="CR713" s="40">
        <v>0.17288118852797399</v>
      </c>
      <c r="CS713" s="40">
        <v>0.19019433821715701</v>
      </c>
      <c r="CT713" s="40">
        <v>0.197104314352786</v>
      </c>
      <c r="CU713" s="40">
        <v>0.18979724233522799</v>
      </c>
      <c r="CV713" s="40">
        <v>2.4656032618476799E-2</v>
      </c>
      <c r="CW713" s="40">
        <v>-2.9214826471244001E-2</v>
      </c>
      <c r="CX713" s="40">
        <v>-3.0885268543513599E-2</v>
      </c>
      <c r="CY713" s="40">
        <v>-3.2907513414770301E-2</v>
      </c>
      <c r="CZ713" s="40">
        <v>-2.6572786745612101E-2</v>
      </c>
      <c r="DA713" s="40">
        <v>-9.4032711307285395E-5</v>
      </c>
      <c r="DB713" s="40">
        <v>4.5046374470260504E-3</v>
      </c>
      <c r="DC713" s="40">
        <v>4.5657932790528497E-3</v>
      </c>
      <c r="DD713" s="40">
        <v>4.2173065459064499E-3</v>
      </c>
      <c r="DE713" s="40">
        <v>4.7712456811702698E-3</v>
      </c>
      <c r="DF713" s="40">
        <v>4.0468625691419298E-3</v>
      </c>
      <c r="DG713" s="40">
        <v>2.4423020387815998E-3</v>
      </c>
      <c r="DH713" s="40">
        <v>7.1148910515769197E-3</v>
      </c>
      <c r="DI713" s="40">
        <v>1.14033984991103E-2</v>
      </c>
      <c r="DJ713" s="40">
        <v>5.5299644053393004E-3</v>
      </c>
      <c r="DK713" s="40">
        <v>2.7581370175388999E-3</v>
      </c>
      <c r="DL713" s="40">
        <v>8.5321335618000098E-4</v>
      </c>
      <c r="DM713" s="40">
        <v>-5.1647422900535998E-4</v>
      </c>
      <c r="DN713" s="40">
        <v>9.2590808300058794E-3</v>
      </c>
      <c r="DO713" s="40">
        <v>0.13847243316315999</v>
      </c>
      <c r="DP713" s="40">
        <v>0.17371124627800599</v>
      </c>
      <c r="DQ713" s="40">
        <v>0.190999245634172</v>
      </c>
      <c r="DR713" s="40">
        <v>0.19793067909446899</v>
      </c>
      <c r="DS713" s="40">
        <v>0.19077374640699901</v>
      </c>
      <c r="DT713" s="40">
        <v>2.5453214996056701E-2</v>
      </c>
      <c r="DU713" s="40">
        <v>-2.8493917946162E-2</v>
      </c>
      <c r="DV713" s="40">
        <v>-2.99435488227336E-2</v>
      </c>
      <c r="DW713" s="40">
        <v>-3.2030653632932303E-2</v>
      </c>
      <c r="DX713" s="40">
        <v>-2.5983677694683599E-2</v>
      </c>
      <c r="DY713" s="40">
        <v>5.5923114416470295E-4</v>
      </c>
      <c r="DZ713" s="40">
        <v>5.1347716041586101E-3</v>
      </c>
      <c r="EA713" s="40">
        <v>5.1388043022875599E-3</v>
      </c>
      <c r="EB713" s="40">
        <v>4.8678650636377399E-3</v>
      </c>
      <c r="EC713" s="40">
        <v>5.3274927313205203E-3</v>
      </c>
      <c r="ED713" s="40">
        <v>4.6089485097132498E-3</v>
      </c>
      <c r="EE713" s="40">
        <v>3.1142133550700101E-3</v>
      </c>
      <c r="EF713" s="40">
        <v>7.7367313965446497E-3</v>
      </c>
      <c r="EG713" s="40">
        <v>1.19470551174273E-2</v>
      </c>
      <c r="EH713" s="40">
        <v>5.9544530562400597E-3</v>
      </c>
      <c r="EI713" s="40">
        <v>3.0913019130615902E-3</v>
      </c>
      <c r="EJ713" s="40">
        <v>1.14439190778831E-3</v>
      </c>
      <c r="EK713" s="40">
        <v>-2.2972533533462201E-4</v>
      </c>
      <c r="EL713" s="40">
        <v>1.0121147567560799E-2</v>
      </c>
      <c r="EM713" s="40">
        <v>0.13971210831202699</v>
      </c>
      <c r="EN713" s="40">
        <v>0.17490971783575901</v>
      </c>
      <c r="EO713" s="40">
        <v>0.19216140410553101</v>
      </c>
      <c r="EP713" s="40">
        <v>0.19912381853470501</v>
      </c>
      <c r="EQ713" s="40">
        <v>0.192183663194118</v>
      </c>
      <c r="ER713" s="40">
        <v>2.6604219737395299E-2</v>
      </c>
      <c r="ES713" s="40">
        <v>-2.7453040533693501E-2</v>
      </c>
      <c r="ET713" s="40">
        <v>-2.8583855113847999E-2</v>
      </c>
      <c r="EU713" s="40">
        <v>-3.0764607374548301E-2</v>
      </c>
      <c r="EV713" s="40">
        <v>-2.5133097789941199E-2</v>
      </c>
      <c r="EW713" s="40">
        <v>76.133482874364404</v>
      </c>
      <c r="EX713" s="40">
        <v>74.646806428828498</v>
      </c>
      <c r="EY713" s="40">
        <v>72.625102784567503</v>
      </c>
      <c r="EZ713" s="40">
        <v>71.478431628855503</v>
      </c>
      <c r="FA713" s="40">
        <v>70.824464708636498</v>
      </c>
      <c r="FB713" s="40">
        <v>70.183240190414494</v>
      </c>
      <c r="FC713" s="40">
        <v>69.164773835515703</v>
      </c>
      <c r="FD713" s="40">
        <v>70.390488156495394</v>
      </c>
      <c r="FE713" s="40">
        <v>74.316683541963499</v>
      </c>
      <c r="FF713" s="40">
        <v>79.0502641903702</v>
      </c>
      <c r="FG713" s="40">
        <v>83.628514500475504</v>
      </c>
      <c r="FH713" s="40">
        <v>87.139245352936797</v>
      </c>
      <c r="FI713" s="40">
        <v>89.846401225401294</v>
      </c>
      <c r="FJ713" s="40">
        <v>93.302523343329298</v>
      </c>
      <c r="FK713" s="40">
        <v>95.848073030971605</v>
      </c>
      <c r="FL713" s="40">
        <v>97.209332634151195</v>
      </c>
      <c r="FM713" s="40">
        <v>97.644346472471597</v>
      </c>
      <c r="FN713" s="40">
        <v>97.793144517677206</v>
      </c>
      <c r="FO713" s="40">
        <v>97.136754272516299</v>
      </c>
      <c r="FP713" s="40">
        <v>94.931048664107905</v>
      </c>
      <c r="FQ713" s="40">
        <v>90.592552894037297</v>
      </c>
      <c r="FR713" s="40">
        <v>86.149343608983202</v>
      </c>
      <c r="FS713" s="40">
        <v>83.262841352089197</v>
      </c>
      <c r="FT713" s="40">
        <v>81.114034326707596</v>
      </c>
      <c r="FU713" s="40">
        <v>1.6386060303538201E-3</v>
      </c>
      <c r="FV713" s="40">
        <v>0</v>
      </c>
      <c r="FW713" s="40">
        <v>0</v>
      </c>
      <c r="FX713" s="41">
        <v>1</v>
      </c>
      <c r="FY713" s="22"/>
    </row>
    <row r="714" spans="1:181" x14ac:dyDescent="0.2">
      <c r="A714" t="s">
        <v>42</v>
      </c>
      <c r="B714" t="s">
        <v>58</v>
      </c>
      <c r="C714" t="s">
        <v>55</v>
      </c>
      <c r="D714" t="s">
        <v>1</v>
      </c>
      <c r="E714" t="s">
        <v>1</v>
      </c>
      <c r="F714" t="s">
        <v>78</v>
      </c>
      <c r="G714" s="35">
        <v>43670</v>
      </c>
      <c r="H714" s="40">
        <v>12359</v>
      </c>
      <c r="I714" s="40">
        <v>0.91726316846521405</v>
      </c>
      <c r="J714" s="40">
        <v>0.79635495716158999</v>
      </c>
      <c r="K714" s="40">
        <v>0.71167457090428998</v>
      </c>
      <c r="L714" s="40">
        <v>0.66102933993675606</v>
      </c>
      <c r="M714" s="40">
        <v>0.63844537876699003</v>
      </c>
      <c r="N714" s="40">
        <v>0.65456670460384103</v>
      </c>
      <c r="O714" s="40">
        <v>0.71076638242869195</v>
      </c>
      <c r="P714" s="40">
        <v>0.76940280426764196</v>
      </c>
      <c r="Q714" s="40">
        <v>0.83456531985150595</v>
      </c>
      <c r="R714" s="40">
        <v>0.92076365296793905</v>
      </c>
      <c r="S714" s="40">
        <v>1.0385485394082099</v>
      </c>
      <c r="T714" s="40">
        <v>1.2101989766950101</v>
      </c>
      <c r="U714" s="40">
        <v>1.41564810044957</v>
      </c>
      <c r="V714" s="40">
        <v>1.6291247799428299</v>
      </c>
      <c r="W714" s="40">
        <v>1.8439980986311699</v>
      </c>
      <c r="X714" s="40">
        <v>2.0948321909764598</v>
      </c>
      <c r="Y714" s="40">
        <v>2.3044003753600899</v>
      </c>
      <c r="Z714" s="40">
        <v>2.4509891689255698</v>
      </c>
      <c r="AA714" s="40">
        <v>2.4656005273961901</v>
      </c>
      <c r="AB714" s="40">
        <v>2.3655877746499598</v>
      </c>
      <c r="AC714" s="40">
        <v>2.1626283755506002</v>
      </c>
      <c r="AD714" s="40">
        <v>1.9041997455275901</v>
      </c>
      <c r="AE714" s="40">
        <v>1.5661779841766701</v>
      </c>
      <c r="AF714" s="40">
        <v>1.26524058277961</v>
      </c>
      <c r="AG714" s="40">
        <v>-1.40235970535053E-2</v>
      </c>
      <c r="AH714" s="40">
        <v>-6.1943903746326801E-3</v>
      </c>
      <c r="AI714" s="40">
        <v>-1.3165730173793401E-3</v>
      </c>
      <c r="AJ714" s="40">
        <v>2.0701023466012602E-3</v>
      </c>
      <c r="AK714" s="40">
        <v>-1.9551513455831199E-3</v>
      </c>
      <c r="AL714" s="40">
        <v>3.2079266646957698E-4</v>
      </c>
      <c r="AM714" s="40">
        <v>-6.4607272700660297E-3</v>
      </c>
      <c r="AN714" s="40">
        <v>2.1266633731330201E-3</v>
      </c>
      <c r="AO714" s="40">
        <v>2.3193585407427601E-3</v>
      </c>
      <c r="AP714" s="40">
        <v>5.0082733324815403E-3</v>
      </c>
      <c r="AQ714" s="40">
        <v>1.3589437624586401E-3</v>
      </c>
      <c r="AR714" s="40">
        <v>-3.35496001717905E-3</v>
      </c>
      <c r="AS714" s="40">
        <v>1.67930902747425E-3</v>
      </c>
      <c r="AT714" s="40">
        <v>6.3416979439116098E-3</v>
      </c>
      <c r="AU714" s="40">
        <v>0.32607845103719002</v>
      </c>
      <c r="AV714" s="40">
        <v>0.442074020465693</v>
      </c>
      <c r="AW714" s="40">
        <v>0.45719771277964399</v>
      </c>
      <c r="AX714" s="40">
        <v>0.51365037193905105</v>
      </c>
      <c r="AY714" s="40">
        <v>0.37862176788275997</v>
      </c>
      <c r="AZ714" s="40">
        <v>-0.17888172835735699</v>
      </c>
      <c r="BA714" s="40">
        <v>-0.181335747283356</v>
      </c>
      <c r="BB714" s="40">
        <v>-0.134250783165452</v>
      </c>
      <c r="BC714" s="40">
        <v>-8.1988534355251996E-2</v>
      </c>
      <c r="BD714" s="40">
        <v>-4.1393820840978403E-2</v>
      </c>
      <c r="BE714" s="40">
        <v>-1.3157548632402699E-2</v>
      </c>
      <c r="BF714" s="40">
        <v>-5.4760414603659702E-3</v>
      </c>
      <c r="BG714" s="40">
        <v>-7.1122044837875896E-4</v>
      </c>
      <c r="BH714" s="40">
        <v>2.6682728813139898E-3</v>
      </c>
      <c r="BI714" s="40">
        <v>-1.37333213628239E-3</v>
      </c>
      <c r="BJ714" s="40">
        <v>7.9347061466667704E-4</v>
      </c>
      <c r="BK714" s="40">
        <v>-5.8283350829469198E-3</v>
      </c>
      <c r="BL714" s="40">
        <v>2.94350054695925E-3</v>
      </c>
      <c r="BM714" s="40">
        <v>3.0203137096611798E-3</v>
      </c>
      <c r="BN714" s="40">
        <v>5.7641539091392198E-3</v>
      </c>
      <c r="BO714" s="40">
        <v>2.07355439666805E-3</v>
      </c>
      <c r="BP714" s="40">
        <v>-2.7442136864156701E-3</v>
      </c>
      <c r="BQ714" s="40">
        <v>2.2903798516381701E-3</v>
      </c>
      <c r="BR714" s="40">
        <v>7.7114789947401704E-3</v>
      </c>
      <c r="BS714" s="40">
        <v>0.32796640312787601</v>
      </c>
      <c r="BT714" s="40">
        <v>0.44444847378630298</v>
      </c>
      <c r="BU714" s="40">
        <v>0.46018911318405098</v>
      </c>
      <c r="BV714" s="40">
        <v>0.51677712015732102</v>
      </c>
      <c r="BW714" s="40">
        <v>0.38172186377931</v>
      </c>
      <c r="BX714" s="40">
        <v>-0.176221001748808</v>
      </c>
      <c r="BY714" s="40">
        <v>-0.17906440006376401</v>
      </c>
      <c r="BZ714" s="40">
        <v>-0.13221869384455701</v>
      </c>
      <c r="CA714" s="40">
        <v>-8.0218241731100495E-2</v>
      </c>
      <c r="CB714" s="40">
        <v>-4.01560604597751E-2</v>
      </c>
      <c r="CC714" s="40">
        <v>-1.2557726134164299E-2</v>
      </c>
      <c r="CD714" s="40">
        <v>-4.9785151906296199E-3</v>
      </c>
      <c r="CE714" s="40">
        <v>-2.9195510315634799E-4</v>
      </c>
      <c r="CF714" s="40">
        <v>3.08256397146706E-3</v>
      </c>
      <c r="CG714" s="40">
        <v>-9.7036592429912503E-4</v>
      </c>
      <c r="CH714" s="40">
        <v>1.12084592168332E-3</v>
      </c>
      <c r="CI714" s="40">
        <v>-5.3903421805855996E-3</v>
      </c>
      <c r="CJ714" s="40">
        <v>3.5092394852446998E-3</v>
      </c>
      <c r="CK714" s="40">
        <v>3.5057931243553599E-3</v>
      </c>
      <c r="CL714" s="40">
        <v>6.2876744939159802E-3</v>
      </c>
      <c r="CM714" s="40">
        <v>2.5684915450245299E-3</v>
      </c>
      <c r="CN714" s="40">
        <v>-2.3212126382271998E-3</v>
      </c>
      <c r="CO714" s="40">
        <v>2.7136056429673599E-3</v>
      </c>
      <c r="CP714" s="40">
        <v>8.6601851778210694E-3</v>
      </c>
      <c r="CQ714" s="40">
        <v>0.32927399299467303</v>
      </c>
      <c r="CR714" s="40">
        <v>0.44609301292293202</v>
      </c>
      <c r="CS714" s="40">
        <v>0.46226094799153</v>
      </c>
      <c r="CT714" s="40">
        <v>0.51894269644837598</v>
      </c>
      <c r="CU714" s="40">
        <v>0.38386898075353199</v>
      </c>
      <c r="CV714" s="40">
        <v>-0.174378190605019</v>
      </c>
      <c r="CW714" s="40">
        <v>-0.177491271898612</v>
      </c>
      <c r="CX714" s="40">
        <v>-0.13081127497119699</v>
      </c>
      <c r="CY714" s="40">
        <v>-7.8992142452402603E-2</v>
      </c>
      <c r="CZ714" s="40">
        <v>-3.92987913903061E-2</v>
      </c>
      <c r="DA714" s="40">
        <v>-1.1957903635925899E-2</v>
      </c>
      <c r="DB714" s="40">
        <v>-4.4809889208932696E-3</v>
      </c>
      <c r="DC714" s="40">
        <v>1.2731024206606199E-4</v>
      </c>
      <c r="DD714" s="40">
        <v>3.4968550616201301E-3</v>
      </c>
      <c r="DE714" s="40">
        <v>-5.6739971231586103E-4</v>
      </c>
      <c r="DF714" s="40">
        <v>1.44822122869996E-3</v>
      </c>
      <c r="DG714" s="40">
        <v>-4.95234927822427E-3</v>
      </c>
      <c r="DH714" s="40">
        <v>4.0749784235301397E-3</v>
      </c>
      <c r="DI714" s="40">
        <v>3.9912725390495304E-3</v>
      </c>
      <c r="DJ714" s="40">
        <v>6.8111950786927397E-3</v>
      </c>
      <c r="DK714" s="40">
        <v>3.0634286933810101E-3</v>
      </c>
      <c r="DL714" s="40">
        <v>-1.89821159003872E-3</v>
      </c>
      <c r="DM714" s="40">
        <v>3.1368314342965602E-3</v>
      </c>
      <c r="DN714" s="40">
        <v>9.6088913609019694E-3</v>
      </c>
      <c r="DO714" s="40">
        <v>0.33058158286146999</v>
      </c>
      <c r="DP714" s="40">
        <v>0.44773755205956001</v>
      </c>
      <c r="DQ714" s="40">
        <v>0.46433278279900903</v>
      </c>
      <c r="DR714" s="40">
        <v>0.52110827273942995</v>
      </c>
      <c r="DS714" s="40">
        <v>0.38601609772775303</v>
      </c>
      <c r="DT714" s="40">
        <v>-0.17253537946122899</v>
      </c>
      <c r="DU714" s="40">
        <v>-0.17591814373345899</v>
      </c>
      <c r="DV714" s="40">
        <v>-0.129403856097838</v>
      </c>
      <c r="DW714" s="40">
        <v>-7.7766043173704599E-2</v>
      </c>
      <c r="DX714" s="40">
        <v>-3.8441522320837099E-2</v>
      </c>
      <c r="DY714" s="40">
        <v>-1.1091855214823299E-2</v>
      </c>
      <c r="DZ714" s="40">
        <v>-3.7626400066265598E-3</v>
      </c>
      <c r="EA714" s="40">
        <v>7.3266281106663901E-4</v>
      </c>
      <c r="EB714" s="40">
        <v>4.0950255963328602E-3</v>
      </c>
      <c r="EC714" s="40">
        <v>1.44194969848676E-5</v>
      </c>
      <c r="ED714" s="40">
        <v>1.9208991768970599E-3</v>
      </c>
      <c r="EE714" s="40">
        <v>-4.3199570911051704E-3</v>
      </c>
      <c r="EF714" s="40">
        <v>4.89181559735637E-3</v>
      </c>
      <c r="EG714" s="40">
        <v>4.6922277079679501E-3</v>
      </c>
      <c r="EH714" s="40">
        <v>7.5670756553504201E-3</v>
      </c>
      <c r="EI714" s="40">
        <v>3.77803932759042E-3</v>
      </c>
      <c r="EJ714" s="40">
        <v>-1.2874652592753399E-3</v>
      </c>
      <c r="EK714" s="40">
        <v>3.74790225846048E-3</v>
      </c>
      <c r="EL714" s="40">
        <v>1.09786724117305E-2</v>
      </c>
      <c r="EM714" s="40">
        <v>0.33246953495215498</v>
      </c>
      <c r="EN714" s="40">
        <v>0.45011200538016999</v>
      </c>
      <c r="EO714" s="40">
        <v>0.46732418320341701</v>
      </c>
      <c r="EP714" s="40">
        <v>0.52423502095770003</v>
      </c>
      <c r="EQ714" s="40">
        <v>0.389116193624303</v>
      </c>
      <c r="ER714" s="40">
        <v>-0.169874652852681</v>
      </c>
      <c r="ES714" s="40">
        <v>-0.173646796513867</v>
      </c>
      <c r="ET714" s="40">
        <v>-0.12737176677694301</v>
      </c>
      <c r="EU714" s="40">
        <v>-7.5995750549553195E-2</v>
      </c>
      <c r="EV714" s="40">
        <v>-3.7203761939633803E-2</v>
      </c>
      <c r="EW714" s="40">
        <v>76.275249732015297</v>
      </c>
      <c r="EX714" s="40">
        <v>74.807201079265795</v>
      </c>
      <c r="EY714" s="40">
        <v>72.881130338855101</v>
      </c>
      <c r="EZ714" s="40">
        <v>71.651750707327295</v>
      </c>
      <c r="FA714" s="40">
        <v>71.181830857746306</v>
      </c>
      <c r="FB714" s="40">
        <v>70.482260973322099</v>
      </c>
      <c r="FC714" s="40">
        <v>69.506220739393498</v>
      </c>
      <c r="FD714" s="40">
        <v>70.571562965259702</v>
      </c>
      <c r="FE714" s="40">
        <v>74.376789974141701</v>
      </c>
      <c r="FF714" s="40">
        <v>79.200643346966899</v>
      </c>
      <c r="FG714" s="40">
        <v>83.6623986471553</v>
      </c>
      <c r="FH714" s="40">
        <v>87.363789283288</v>
      </c>
      <c r="FI714" s="40">
        <v>90.506310833084896</v>
      </c>
      <c r="FJ714" s="40">
        <v>94.013528512177302</v>
      </c>
      <c r="FK714" s="40">
        <v>96.599472500850695</v>
      </c>
      <c r="FL714" s="40">
        <v>98.418063676468805</v>
      </c>
      <c r="FM714" s="40">
        <v>99.435864309278998</v>
      </c>
      <c r="FN714" s="40">
        <v>99.5801420008425</v>
      </c>
      <c r="FO714" s="40">
        <v>98.9625747843981</v>
      </c>
      <c r="FP714" s="40">
        <v>96.998059388408393</v>
      </c>
      <c r="FQ714" s="40">
        <v>92.7244896008269</v>
      </c>
      <c r="FR714" s="40">
        <v>87.922255265726307</v>
      </c>
      <c r="FS714" s="40">
        <v>84.648192028158704</v>
      </c>
      <c r="FT714" s="40">
        <v>82.149770247367499</v>
      </c>
      <c r="FU714" s="40">
        <v>3.5608878519073502E-3</v>
      </c>
      <c r="FV714" s="40">
        <v>0</v>
      </c>
      <c r="FW714" s="40">
        <v>0</v>
      </c>
      <c r="FX714" s="41">
        <v>1</v>
      </c>
      <c r="FY714" s="22"/>
    </row>
    <row r="715" spans="1:181" x14ac:dyDescent="0.2">
      <c r="A715" t="s">
        <v>42</v>
      </c>
      <c r="B715" t="s">
        <v>58</v>
      </c>
      <c r="C715" t="s">
        <v>55</v>
      </c>
      <c r="D715" t="s">
        <v>1</v>
      </c>
      <c r="E715" t="s">
        <v>77</v>
      </c>
      <c r="F715" t="s">
        <v>1</v>
      </c>
      <c r="G715" s="35">
        <v>43670</v>
      </c>
      <c r="H715" s="40">
        <v>41390</v>
      </c>
      <c r="I715" s="40">
        <v>1.04349071817022</v>
      </c>
      <c r="J715" s="40">
        <v>0.91601470963354503</v>
      </c>
      <c r="K715" s="40">
        <v>0.827604840908571</v>
      </c>
      <c r="L715" s="40">
        <v>0.77517308829062104</v>
      </c>
      <c r="M715" s="40">
        <v>0.74846063836155696</v>
      </c>
      <c r="N715" s="40">
        <v>0.76572933517420105</v>
      </c>
      <c r="O715" s="40">
        <v>0.82967575680268901</v>
      </c>
      <c r="P715" s="40">
        <v>0.88065163706703897</v>
      </c>
      <c r="Q715" s="40">
        <v>0.92239218425198799</v>
      </c>
      <c r="R715" s="40">
        <v>0.98543401580132395</v>
      </c>
      <c r="S715" s="40">
        <v>1.0814788323190301</v>
      </c>
      <c r="T715" s="40">
        <v>1.2234854962516</v>
      </c>
      <c r="U715" s="40">
        <v>1.3969232370382301</v>
      </c>
      <c r="V715" s="40">
        <v>1.5805552578634201</v>
      </c>
      <c r="W715" s="40">
        <v>1.77077563882301</v>
      </c>
      <c r="X715" s="40">
        <v>1.9865532711706699</v>
      </c>
      <c r="Y715" s="40">
        <v>2.168774579705</v>
      </c>
      <c r="Z715" s="40">
        <v>2.3348014996945201</v>
      </c>
      <c r="AA715" s="40">
        <v>2.3800056338471101</v>
      </c>
      <c r="AB715" s="40">
        <v>2.2856207061547398</v>
      </c>
      <c r="AC715" s="40">
        <v>2.1248034022513802</v>
      </c>
      <c r="AD715" s="40">
        <v>1.93337788389828</v>
      </c>
      <c r="AE715" s="40">
        <v>1.6331962068739301</v>
      </c>
      <c r="AF715" s="40">
        <v>1.3515954227876401</v>
      </c>
      <c r="AG715" s="40">
        <v>3.9196136287181103E-3</v>
      </c>
      <c r="AH715" s="40">
        <v>9.1129420479967808E-3</v>
      </c>
      <c r="AI715" s="40">
        <v>1.09185362838667E-2</v>
      </c>
      <c r="AJ715" s="40">
        <v>9.7417088035079598E-3</v>
      </c>
      <c r="AK715" s="40">
        <v>6.9859360199504197E-3</v>
      </c>
      <c r="AL715" s="40">
        <v>5.6581124852359702E-3</v>
      </c>
      <c r="AM715" s="40">
        <v>2.9155748440491702E-3</v>
      </c>
      <c r="AN715" s="40">
        <v>3.1530518007760501E-3</v>
      </c>
      <c r="AO715" s="40">
        <v>9.1366235935176707E-3</v>
      </c>
      <c r="AP715" s="40">
        <v>4.9353035282040901E-3</v>
      </c>
      <c r="AQ715" s="40">
        <v>6.7841173605011403E-3</v>
      </c>
      <c r="AR715" s="40">
        <v>-3.60639252245005E-4</v>
      </c>
      <c r="AS715" s="40">
        <v>-6.2016466026408904E-4</v>
      </c>
      <c r="AT715" s="40">
        <v>1.0288501422976701E-2</v>
      </c>
      <c r="AU715" s="40">
        <v>0.20598369061171201</v>
      </c>
      <c r="AV715" s="40">
        <v>0.26187111682354097</v>
      </c>
      <c r="AW715" s="40">
        <v>0.28397695904852599</v>
      </c>
      <c r="AX715" s="40">
        <v>0.30080547356380899</v>
      </c>
      <c r="AY715" s="40">
        <v>0.2734224808588</v>
      </c>
      <c r="AZ715" s="40">
        <v>-1.7857207370255101E-2</v>
      </c>
      <c r="BA715" s="40">
        <v>-7.83673200833888E-2</v>
      </c>
      <c r="BB715" s="40">
        <v>-5.9517562139946897E-2</v>
      </c>
      <c r="BC715" s="40">
        <v>-4.9407154076796002E-2</v>
      </c>
      <c r="BD715" s="40">
        <v>-2.87005372606224E-2</v>
      </c>
      <c r="BE715" s="40">
        <v>4.6281410092445102E-3</v>
      </c>
      <c r="BF715" s="40">
        <v>9.8404306164706894E-3</v>
      </c>
      <c r="BG715" s="40">
        <v>1.1580403832496301E-2</v>
      </c>
      <c r="BH715" s="40">
        <v>1.03859172568061E-2</v>
      </c>
      <c r="BI715" s="40">
        <v>7.5885675900489802E-3</v>
      </c>
      <c r="BJ715" s="40">
        <v>6.1837557109945098E-3</v>
      </c>
      <c r="BK715" s="40">
        <v>3.56243612471381E-3</v>
      </c>
      <c r="BL715" s="40">
        <v>3.74355184183025E-3</v>
      </c>
      <c r="BM715" s="40">
        <v>9.7200940973448599E-3</v>
      </c>
      <c r="BN715" s="40">
        <v>5.4696034634393303E-3</v>
      </c>
      <c r="BO715" s="40">
        <v>7.1907988184267899E-3</v>
      </c>
      <c r="BP715" s="40">
        <v>-5.1921318102423803E-5</v>
      </c>
      <c r="BQ715" s="40">
        <v>-3.1803014193700101E-4</v>
      </c>
      <c r="BR715" s="40">
        <v>1.12269086721585E-2</v>
      </c>
      <c r="BS715" s="40">
        <v>0.207255402249582</v>
      </c>
      <c r="BT715" s="40">
        <v>0.26352336204068</v>
      </c>
      <c r="BU715" s="40">
        <v>0.285809088333349</v>
      </c>
      <c r="BV715" s="40">
        <v>0.30272489677515202</v>
      </c>
      <c r="BW715" s="40">
        <v>0.27539668067412199</v>
      </c>
      <c r="BX715" s="40">
        <v>-1.63856919654186E-2</v>
      </c>
      <c r="BY715" s="40">
        <v>-7.7089884002409695E-2</v>
      </c>
      <c r="BZ715" s="40">
        <v>-5.8141919752552E-2</v>
      </c>
      <c r="CA715" s="40">
        <v>-4.8046934179324298E-2</v>
      </c>
      <c r="CB715" s="40">
        <v>-2.7722768823367099E-2</v>
      </c>
      <c r="CC715" s="40">
        <v>5.1188649146313601E-3</v>
      </c>
      <c r="CD715" s="40">
        <v>1.03442869828691E-2</v>
      </c>
      <c r="CE715" s="40">
        <v>1.2038811280449899E-2</v>
      </c>
      <c r="CF715" s="40">
        <v>1.0832094069127499E-2</v>
      </c>
      <c r="CG715" s="40">
        <v>8.0059483797207502E-3</v>
      </c>
      <c r="CH715" s="40">
        <v>6.5478146079036596E-3</v>
      </c>
      <c r="CI715" s="40">
        <v>4.01045027718801E-3</v>
      </c>
      <c r="CJ715" s="40">
        <v>4.1525303714418198E-3</v>
      </c>
      <c r="CK715" s="40">
        <v>1.01242039908869E-2</v>
      </c>
      <c r="CL715" s="40">
        <v>5.8396579709613797E-3</v>
      </c>
      <c r="CM715" s="40">
        <v>7.4724651573245503E-3</v>
      </c>
      <c r="CN715" s="40">
        <v>1.61895782646537E-4</v>
      </c>
      <c r="CO715" s="40">
        <v>-1.0877269492698899E-4</v>
      </c>
      <c r="CP715" s="40">
        <v>1.18768466742998E-2</v>
      </c>
      <c r="CQ715" s="40">
        <v>0.208136185855994</v>
      </c>
      <c r="CR715" s="40">
        <v>0.26466770204488599</v>
      </c>
      <c r="CS715" s="40">
        <v>0.28707801549485701</v>
      </c>
      <c r="CT715" s="40">
        <v>0.30405428344424701</v>
      </c>
      <c r="CU715" s="40">
        <v>0.27676400545226898</v>
      </c>
      <c r="CV715" s="40">
        <v>-1.5366524878662E-2</v>
      </c>
      <c r="CW715" s="40">
        <v>-7.6205135664138904E-2</v>
      </c>
      <c r="CX715" s="40">
        <v>-5.7189154025620401E-2</v>
      </c>
      <c r="CY715" s="40">
        <v>-4.7104850021932501E-2</v>
      </c>
      <c r="CZ715" s="40">
        <v>-2.70455693822707E-2</v>
      </c>
      <c r="DA715" s="40">
        <v>5.60958882001821E-3</v>
      </c>
      <c r="DB715" s="40">
        <v>1.08481433492675E-2</v>
      </c>
      <c r="DC715" s="40">
        <v>1.2497218728403399E-2</v>
      </c>
      <c r="DD715" s="40">
        <v>1.1278270881449001E-2</v>
      </c>
      <c r="DE715" s="40">
        <v>8.4233291693925193E-3</v>
      </c>
      <c r="DF715" s="40">
        <v>6.9118735048128198E-3</v>
      </c>
      <c r="DG715" s="40">
        <v>4.4584644296621996E-3</v>
      </c>
      <c r="DH715" s="40">
        <v>4.5615089010533801E-3</v>
      </c>
      <c r="DI715" s="40">
        <v>1.0528313884428901E-2</v>
      </c>
      <c r="DJ715" s="40">
        <v>6.2097124784834196E-3</v>
      </c>
      <c r="DK715" s="40">
        <v>7.7541314962223098E-3</v>
      </c>
      <c r="DL715" s="40">
        <v>3.75712883395499E-4</v>
      </c>
      <c r="DM715" s="40">
        <v>1.00484752083023E-4</v>
      </c>
      <c r="DN715" s="40">
        <v>1.2526784676441201E-2</v>
      </c>
      <c r="DO715" s="40">
        <v>0.209016969462406</v>
      </c>
      <c r="DP715" s="40">
        <v>0.26581204204909098</v>
      </c>
      <c r="DQ715" s="40">
        <v>0.28834694265636501</v>
      </c>
      <c r="DR715" s="40">
        <v>0.305383670113341</v>
      </c>
      <c r="DS715" s="40">
        <v>0.27813133023041497</v>
      </c>
      <c r="DT715" s="40">
        <v>-1.4347357791905499E-2</v>
      </c>
      <c r="DU715" s="40">
        <v>-7.5320387325868002E-2</v>
      </c>
      <c r="DV715" s="40">
        <v>-5.6236388298688898E-2</v>
      </c>
      <c r="DW715" s="40">
        <v>-4.6162765864540697E-2</v>
      </c>
      <c r="DX715" s="40">
        <v>-2.6368369941174401E-2</v>
      </c>
      <c r="DY715" s="40">
        <v>6.3181162005446099E-3</v>
      </c>
      <c r="DZ715" s="40">
        <v>1.15756319177414E-2</v>
      </c>
      <c r="EA715" s="40">
        <v>1.3159086277032999E-2</v>
      </c>
      <c r="EB715" s="40">
        <v>1.19224793347471E-2</v>
      </c>
      <c r="EC715" s="40">
        <v>9.0259607394910703E-3</v>
      </c>
      <c r="ED715" s="40">
        <v>7.4375167305713603E-3</v>
      </c>
      <c r="EE715" s="40">
        <v>5.1053257103268398E-3</v>
      </c>
      <c r="EF715" s="40">
        <v>5.1520089421075903E-3</v>
      </c>
      <c r="EG715" s="40">
        <v>1.11117843882561E-2</v>
      </c>
      <c r="EH715" s="40">
        <v>6.7440124137186598E-3</v>
      </c>
      <c r="EI715" s="40">
        <v>8.1608129541479498E-3</v>
      </c>
      <c r="EJ715" s="40">
        <v>6.8443081753807996E-4</v>
      </c>
      <c r="EK715" s="40">
        <v>4.0261927041011E-4</v>
      </c>
      <c r="EL715" s="40">
        <v>1.3465191925622901E-2</v>
      </c>
      <c r="EM715" s="40">
        <v>0.21028868110027599</v>
      </c>
      <c r="EN715" s="40">
        <v>0.26746428726623001</v>
      </c>
      <c r="EO715" s="40">
        <v>0.29017907194118803</v>
      </c>
      <c r="EP715" s="40">
        <v>0.30730309332468397</v>
      </c>
      <c r="EQ715" s="40">
        <v>0.28010553004573702</v>
      </c>
      <c r="ER715" s="40">
        <v>-1.2875842387069E-2</v>
      </c>
      <c r="ES715" s="40">
        <v>-7.4042951244888897E-2</v>
      </c>
      <c r="ET715" s="40">
        <v>-5.4860745911293897E-2</v>
      </c>
      <c r="EU715" s="40">
        <v>-4.4802545967069E-2</v>
      </c>
      <c r="EV715" s="40">
        <v>-2.53906015039191E-2</v>
      </c>
      <c r="EW715" s="40">
        <v>74.189039394155898</v>
      </c>
      <c r="EX715" s="40">
        <v>72.7523613815722</v>
      </c>
      <c r="EY715" s="40">
        <v>70.830277149490598</v>
      </c>
      <c r="EZ715" s="40">
        <v>69.707784146876904</v>
      </c>
      <c r="FA715" s="40">
        <v>69.217454692400906</v>
      </c>
      <c r="FB715" s="40">
        <v>68.605319465293405</v>
      </c>
      <c r="FC715" s="40">
        <v>67.659506609538397</v>
      </c>
      <c r="FD715" s="40">
        <v>69.030221418893106</v>
      </c>
      <c r="FE715" s="40">
        <v>73.251596252564298</v>
      </c>
      <c r="FF715" s="40">
        <v>78.160335836728095</v>
      </c>
      <c r="FG715" s="40">
        <v>82.866151100939405</v>
      </c>
      <c r="FH715" s="40">
        <v>86.543385705276293</v>
      </c>
      <c r="FI715" s="40">
        <v>89.354333245892406</v>
      </c>
      <c r="FJ715" s="40">
        <v>92.850204974543303</v>
      </c>
      <c r="FK715" s="40">
        <v>95.3099317300114</v>
      </c>
      <c r="FL715" s="40">
        <v>96.619175315031796</v>
      </c>
      <c r="FM715" s="40">
        <v>96.991577682740498</v>
      </c>
      <c r="FN715" s="40">
        <v>96.924016750369404</v>
      </c>
      <c r="FO715" s="40">
        <v>96.126422209796203</v>
      </c>
      <c r="FP715" s="40">
        <v>93.831627491254196</v>
      </c>
      <c r="FQ715" s="40">
        <v>89.228713940180796</v>
      </c>
      <c r="FR715" s="40">
        <v>84.530157099419299</v>
      </c>
      <c r="FS715" s="40">
        <v>81.501336412730197</v>
      </c>
      <c r="FT715" s="40">
        <v>79.215452046373997</v>
      </c>
      <c r="FU715" s="40">
        <v>2.2848041045686698E-3</v>
      </c>
      <c r="FV715" s="40">
        <v>0</v>
      </c>
      <c r="FW715" s="40">
        <v>0</v>
      </c>
      <c r="FX715" s="41">
        <v>1</v>
      </c>
      <c r="FY715" s="22"/>
    </row>
    <row r="716" spans="1:181" x14ac:dyDescent="0.2">
      <c r="A716" t="s">
        <v>42</v>
      </c>
      <c r="B716" t="s">
        <v>58</v>
      </c>
      <c r="C716" t="s">
        <v>55</v>
      </c>
      <c r="D716" t="s">
        <v>1</v>
      </c>
      <c r="E716" t="s">
        <v>77</v>
      </c>
      <c r="F716" t="s">
        <v>77</v>
      </c>
      <c r="G716" s="35">
        <v>43670</v>
      </c>
      <c r="H716" s="40">
        <v>33279</v>
      </c>
      <c r="I716" s="40">
        <v>1.0792168620796301</v>
      </c>
      <c r="J716" s="40">
        <v>0.94871154323295204</v>
      </c>
      <c r="K716" s="40">
        <v>0.85639901618720404</v>
      </c>
      <c r="L716" s="40">
        <v>0.80075122880661398</v>
      </c>
      <c r="M716" s="40">
        <v>0.77148966115125195</v>
      </c>
      <c r="N716" s="40">
        <v>0.78617676927470204</v>
      </c>
      <c r="O716" s="40">
        <v>0.84835961959477502</v>
      </c>
      <c r="P716" s="40">
        <v>0.89666716682966197</v>
      </c>
      <c r="Q716" s="40">
        <v>0.93490719264066302</v>
      </c>
      <c r="R716" s="40">
        <v>0.99814199124250902</v>
      </c>
      <c r="S716" s="40">
        <v>1.0957981646573201</v>
      </c>
      <c r="T716" s="40">
        <v>1.2380449093488199</v>
      </c>
      <c r="U716" s="40">
        <v>1.4104821837182</v>
      </c>
      <c r="V716" s="40">
        <v>1.59144654493768</v>
      </c>
      <c r="W716" s="40">
        <v>1.7803405805450701</v>
      </c>
      <c r="X716" s="40">
        <v>1.9854692793802</v>
      </c>
      <c r="Y716" s="40">
        <v>2.1560099136131501</v>
      </c>
      <c r="Z716" s="40">
        <v>2.3202498548568</v>
      </c>
      <c r="AA716" s="40">
        <v>2.36892395747096</v>
      </c>
      <c r="AB716" s="40">
        <v>2.2733907560050901</v>
      </c>
      <c r="AC716" s="40">
        <v>2.1230316751459499</v>
      </c>
      <c r="AD716" s="40">
        <v>1.95006620383735</v>
      </c>
      <c r="AE716" s="40">
        <v>1.65968000683887</v>
      </c>
      <c r="AF716" s="40">
        <v>1.38212143226349</v>
      </c>
      <c r="AG716" s="40">
        <v>5.6580110352929501E-3</v>
      </c>
      <c r="AH716" s="40">
        <v>1.03248138514631E-2</v>
      </c>
      <c r="AI716" s="40">
        <v>1.0941987454042601E-2</v>
      </c>
      <c r="AJ716" s="40">
        <v>8.7782398920242307E-3</v>
      </c>
      <c r="AK716" s="40">
        <v>6.6951753924214801E-3</v>
      </c>
      <c r="AL716" s="40">
        <v>4.74005253138124E-3</v>
      </c>
      <c r="AM716" s="40">
        <v>2.44066843969502E-3</v>
      </c>
      <c r="AN716" s="40">
        <v>1.56365721336838E-3</v>
      </c>
      <c r="AO716" s="40">
        <v>8.2424469255737206E-3</v>
      </c>
      <c r="AP716" s="40">
        <v>3.7578255297174199E-3</v>
      </c>
      <c r="AQ716" s="40">
        <v>6.3221176631901802E-3</v>
      </c>
      <c r="AR716" s="40">
        <v>1.24571248564422E-4</v>
      </c>
      <c r="AS716" s="40">
        <v>-1.29881956149659E-3</v>
      </c>
      <c r="AT716" s="40">
        <v>1.2386196438546E-2</v>
      </c>
      <c r="AU716" s="40">
        <v>0.17110149359156299</v>
      </c>
      <c r="AV716" s="40">
        <v>0.21246635821472601</v>
      </c>
      <c r="AW716" s="40">
        <v>0.23283664091598899</v>
      </c>
      <c r="AX716" s="40">
        <v>0.24012212248791301</v>
      </c>
      <c r="AY716" s="40">
        <v>0.237618377169388</v>
      </c>
      <c r="AZ716" s="40">
        <v>2.24397178409056E-2</v>
      </c>
      <c r="BA716" s="40">
        <v>-5.0134527554567099E-2</v>
      </c>
      <c r="BB716" s="40">
        <v>-3.7729805668178802E-2</v>
      </c>
      <c r="BC716" s="40">
        <v>-3.9918064499455501E-2</v>
      </c>
      <c r="BD716" s="40">
        <v>-2.7222365725217201E-2</v>
      </c>
      <c r="BE716" s="40">
        <v>6.4198108506435796E-3</v>
      </c>
      <c r="BF716" s="40">
        <v>1.1124646588996499E-2</v>
      </c>
      <c r="BG716" s="40">
        <v>1.1697526317176099E-2</v>
      </c>
      <c r="BH716" s="40">
        <v>9.4845108830528095E-3</v>
      </c>
      <c r="BI716" s="40">
        <v>7.3264743760402999E-3</v>
      </c>
      <c r="BJ716" s="40">
        <v>5.3477425211290799E-3</v>
      </c>
      <c r="BK716" s="40">
        <v>3.21367127631684E-3</v>
      </c>
      <c r="BL716" s="40">
        <v>2.2830559820849702E-3</v>
      </c>
      <c r="BM716" s="40">
        <v>8.9013752991707797E-3</v>
      </c>
      <c r="BN716" s="40">
        <v>4.3461212917841703E-3</v>
      </c>
      <c r="BO716" s="40">
        <v>6.8273402208986703E-3</v>
      </c>
      <c r="BP716" s="40">
        <v>4.45484987313556E-4</v>
      </c>
      <c r="BQ716" s="40">
        <v>-9.8593220001333003E-4</v>
      </c>
      <c r="BR716" s="40">
        <v>1.33032877866903E-2</v>
      </c>
      <c r="BS716" s="40">
        <v>0.17237235591070699</v>
      </c>
      <c r="BT716" s="40">
        <v>0.21409306287420099</v>
      </c>
      <c r="BU716" s="40">
        <v>0.23457309081956801</v>
      </c>
      <c r="BV716" s="40">
        <v>0.24181474871120301</v>
      </c>
      <c r="BW716" s="40">
        <v>0.23950020720551601</v>
      </c>
      <c r="BX716" s="40">
        <v>2.38636878583629E-2</v>
      </c>
      <c r="BY716" s="40">
        <v>-4.8853859235477699E-2</v>
      </c>
      <c r="BZ716" s="40">
        <v>-3.6335022065337501E-2</v>
      </c>
      <c r="CA716" s="40">
        <v>-3.8515310526126403E-2</v>
      </c>
      <c r="CB716" s="40">
        <v>-2.6160762299166501E-2</v>
      </c>
      <c r="CC716" s="40">
        <v>6.9474310821074896E-3</v>
      </c>
      <c r="CD716" s="40">
        <v>1.1678608306505699E-2</v>
      </c>
      <c r="CE716" s="40">
        <v>1.22208102322069E-2</v>
      </c>
      <c r="CF716" s="40">
        <v>9.9736720199470608E-3</v>
      </c>
      <c r="CG716" s="40">
        <v>7.76371012898751E-3</v>
      </c>
      <c r="CH716" s="40">
        <v>5.7686267568406403E-3</v>
      </c>
      <c r="CI716" s="40">
        <v>3.7490506861857301E-3</v>
      </c>
      <c r="CJ716" s="40">
        <v>2.7813093778151798E-3</v>
      </c>
      <c r="CK716" s="40">
        <v>9.3577470834503608E-3</v>
      </c>
      <c r="CL716" s="40">
        <v>4.7535731444838499E-3</v>
      </c>
      <c r="CM716" s="40">
        <v>7.1772558253232399E-3</v>
      </c>
      <c r="CN716" s="40">
        <v>6.6774886518130205E-4</v>
      </c>
      <c r="CO716" s="40">
        <v>-7.6922736658941999E-4</v>
      </c>
      <c r="CP716" s="40">
        <v>1.39384624607071E-2</v>
      </c>
      <c r="CQ716" s="40">
        <v>0.17325255128155501</v>
      </c>
      <c r="CR716" s="40">
        <v>0.215219713565971</v>
      </c>
      <c r="CS716" s="40">
        <v>0.23577575073309101</v>
      </c>
      <c r="CT716" s="40">
        <v>0.24298705647725699</v>
      </c>
      <c r="CU716" s="40">
        <v>0.24080355695597599</v>
      </c>
      <c r="CV716" s="40">
        <v>2.4849925154656699E-2</v>
      </c>
      <c r="CW716" s="40">
        <v>-4.7966872258937997E-2</v>
      </c>
      <c r="CX716" s="40">
        <v>-3.5368999190897102E-2</v>
      </c>
      <c r="CY716" s="40">
        <v>-3.7543767397366097E-2</v>
      </c>
      <c r="CZ716" s="40">
        <v>-2.5425499000214499E-2</v>
      </c>
      <c r="DA716" s="40">
        <v>7.4750513135713901E-3</v>
      </c>
      <c r="DB716" s="40">
        <v>1.2232570024014899E-2</v>
      </c>
      <c r="DC716" s="40">
        <v>1.27440941472377E-2</v>
      </c>
      <c r="DD716" s="40">
        <v>1.04628331568413E-2</v>
      </c>
      <c r="DE716" s="40">
        <v>8.2009458819347295E-3</v>
      </c>
      <c r="DF716" s="40">
        <v>6.1895109925521902E-3</v>
      </c>
      <c r="DG716" s="40">
        <v>4.2844300960546301E-3</v>
      </c>
      <c r="DH716" s="40">
        <v>3.2795627735453798E-3</v>
      </c>
      <c r="DI716" s="40">
        <v>9.8141188677299297E-3</v>
      </c>
      <c r="DJ716" s="40">
        <v>5.1610249971835304E-3</v>
      </c>
      <c r="DK716" s="40">
        <v>7.5271714297477999E-3</v>
      </c>
      <c r="DL716" s="40">
        <v>8.9001274304904702E-4</v>
      </c>
      <c r="DM716" s="40">
        <v>-5.5252253316550996E-4</v>
      </c>
      <c r="DN716" s="40">
        <v>1.4573637134723901E-2</v>
      </c>
      <c r="DO716" s="40">
        <v>0.174132746652404</v>
      </c>
      <c r="DP716" s="40">
        <v>0.21634636425774201</v>
      </c>
      <c r="DQ716" s="40">
        <v>0.23697841064661501</v>
      </c>
      <c r="DR716" s="40">
        <v>0.244159364243311</v>
      </c>
      <c r="DS716" s="40">
        <v>0.242106906706435</v>
      </c>
      <c r="DT716" s="40">
        <v>2.5836162450950498E-2</v>
      </c>
      <c r="DU716" s="40">
        <v>-4.7079885282398301E-2</v>
      </c>
      <c r="DV716" s="40">
        <v>-3.44029763164568E-2</v>
      </c>
      <c r="DW716" s="40">
        <v>-3.6572224268605701E-2</v>
      </c>
      <c r="DX716" s="40">
        <v>-2.46902357012624E-2</v>
      </c>
      <c r="DY716" s="40">
        <v>8.2368511289220292E-3</v>
      </c>
      <c r="DZ716" s="40">
        <v>1.30324027615483E-2</v>
      </c>
      <c r="EA716" s="40">
        <v>1.3499633010371199E-2</v>
      </c>
      <c r="EB716" s="40">
        <v>1.1169104147869899E-2</v>
      </c>
      <c r="EC716" s="40">
        <v>8.8322448655535398E-3</v>
      </c>
      <c r="ED716" s="40">
        <v>6.7972009823000397E-3</v>
      </c>
      <c r="EE716" s="40">
        <v>5.0574329326764497E-3</v>
      </c>
      <c r="EF716" s="40">
        <v>3.9989615422619798E-3</v>
      </c>
      <c r="EG716" s="40">
        <v>1.0473047241326999E-2</v>
      </c>
      <c r="EH716" s="40">
        <v>5.7493207592502803E-3</v>
      </c>
      <c r="EI716" s="40">
        <v>8.0323939874562995E-3</v>
      </c>
      <c r="EJ716" s="40">
        <v>1.2109264817981801E-3</v>
      </c>
      <c r="EK716" s="40">
        <v>-2.3963517168225601E-4</v>
      </c>
      <c r="EL716" s="40">
        <v>1.5490728482868201E-2</v>
      </c>
      <c r="EM716" s="40">
        <v>0.175403608971548</v>
      </c>
      <c r="EN716" s="40">
        <v>0.21797306891721699</v>
      </c>
      <c r="EO716" s="40">
        <v>0.238714860550193</v>
      </c>
      <c r="EP716" s="40">
        <v>0.245851990466602</v>
      </c>
      <c r="EQ716" s="40">
        <v>0.24398873674256399</v>
      </c>
      <c r="ER716" s="40">
        <v>2.7260132468407899E-2</v>
      </c>
      <c r="ES716" s="40">
        <v>-4.5799216963308902E-2</v>
      </c>
      <c r="ET716" s="40">
        <v>-3.3008192713615499E-2</v>
      </c>
      <c r="EU716" s="40">
        <v>-3.5169470295276603E-2</v>
      </c>
      <c r="EV716" s="40">
        <v>-2.3628632275211701E-2</v>
      </c>
      <c r="EW716" s="40">
        <v>74.113203360693404</v>
      </c>
      <c r="EX716" s="40">
        <v>72.678156321084501</v>
      </c>
      <c r="EY716" s="40">
        <v>70.732477763861795</v>
      </c>
      <c r="EZ716" s="40">
        <v>69.614103392444903</v>
      </c>
      <c r="FA716" s="40">
        <v>69.096166739072004</v>
      </c>
      <c r="FB716" s="40">
        <v>68.493754562974104</v>
      </c>
      <c r="FC716" s="40">
        <v>67.535446286191998</v>
      </c>
      <c r="FD716" s="40">
        <v>68.939035687022695</v>
      </c>
      <c r="FE716" s="40">
        <v>73.187972163475195</v>
      </c>
      <c r="FF716" s="40">
        <v>78.099549980632005</v>
      </c>
      <c r="FG716" s="40">
        <v>82.852489422462796</v>
      </c>
      <c r="FH716" s="40">
        <v>86.509412919543195</v>
      </c>
      <c r="FI716" s="40">
        <v>89.217393122450503</v>
      </c>
      <c r="FJ716" s="40">
        <v>92.701877791000697</v>
      </c>
      <c r="FK716" s="40">
        <v>95.167924354706301</v>
      </c>
      <c r="FL716" s="40">
        <v>96.390744089470004</v>
      </c>
      <c r="FM716" s="40">
        <v>96.645971738792099</v>
      </c>
      <c r="FN716" s="40">
        <v>96.577789781733301</v>
      </c>
      <c r="FO716" s="40">
        <v>95.763222918875002</v>
      </c>
      <c r="FP716" s="40">
        <v>93.4150732125768</v>
      </c>
      <c r="FQ716" s="40">
        <v>88.806063016574399</v>
      </c>
      <c r="FR716" s="40">
        <v>84.172789434113596</v>
      </c>
      <c r="FS716" s="40">
        <v>81.217620068131694</v>
      </c>
      <c r="FT716" s="40">
        <v>78.997741175006794</v>
      </c>
      <c r="FU716" s="40">
        <v>2.1682524539491598E-3</v>
      </c>
      <c r="FV716" s="40">
        <v>0</v>
      </c>
      <c r="FW716" s="40">
        <v>0</v>
      </c>
      <c r="FX716" s="41">
        <v>1</v>
      </c>
      <c r="FY716" s="22"/>
    </row>
    <row r="717" spans="1:181" x14ac:dyDescent="0.2">
      <c r="A717" t="s">
        <v>42</v>
      </c>
      <c r="B717" t="s">
        <v>58</v>
      </c>
      <c r="C717" t="s">
        <v>55</v>
      </c>
      <c r="D717" t="s">
        <v>1</v>
      </c>
      <c r="E717" t="s">
        <v>77</v>
      </c>
      <c r="F717" t="s">
        <v>78</v>
      </c>
      <c r="G717" s="35">
        <v>43670</v>
      </c>
      <c r="H717" s="40">
        <v>8111</v>
      </c>
      <c r="I717" s="40">
        <v>0.88175102508335401</v>
      </c>
      <c r="J717" s="40">
        <v>0.76924006679021895</v>
      </c>
      <c r="K717" s="40">
        <v>0.69419699675953705</v>
      </c>
      <c r="L717" s="40">
        <v>0.65219639186159595</v>
      </c>
      <c r="M717" s="40">
        <v>0.63763447352587499</v>
      </c>
      <c r="N717" s="40">
        <v>0.66790020279204199</v>
      </c>
      <c r="O717" s="40">
        <v>0.73991499317416698</v>
      </c>
      <c r="P717" s="40">
        <v>0.80294391307161395</v>
      </c>
      <c r="Q717" s="40">
        <v>0.86128772900816697</v>
      </c>
      <c r="R717" s="40">
        <v>0.92995615773277396</v>
      </c>
      <c r="S717" s="40">
        <v>1.02097381619524</v>
      </c>
      <c r="T717" s="40">
        <v>1.16343338129714</v>
      </c>
      <c r="U717" s="40">
        <v>1.34149725072815</v>
      </c>
      <c r="V717" s="40">
        <v>1.53780902407916</v>
      </c>
      <c r="W717" s="40">
        <v>1.7353539617395899</v>
      </c>
      <c r="X717" s="40">
        <v>1.9912255815098401</v>
      </c>
      <c r="Y717" s="40">
        <v>2.2110592558848801</v>
      </c>
      <c r="Z717" s="40">
        <v>2.3776042018040502</v>
      </c>
      <c r="AA717" s="40">
        <v>2.4112281477663902</v>
      </c>
      <c r="AB717" s="40">
        <v>2.32225795180626</v>
      </c>
      <c r="AC717" s="40">
        <v>2.1206019290754599</v>
      </c>
      <c r="AD717" s="40">
        <v>1.8576248988059101</v>
      </c>
      <c r="AE717" s="40">
        <v>1.51862945322078</v>
      </c>
      <c r="AF717" s="40">
        <v>1.22362067867906</v>
      </c>
      <c r="AG717" s="40">
        <v>-1.5880929814095699E-2</v>
      </c>
      <c r="AH717" s="40">
        <v>-7.7025529679946502E-3</v>
      </c>
      <c r="AI717" s="40">
        <v>-9.7995446186562095E-4</v>
      </c>
      <c r="AJ717" s="40">
        <v>2.6834334862704898E-3</v>
      </c>
      <c r="AK717" s="40">
        <v>-2.8724102587050901E-3</v>
      </c>
      <c r="AL717" s="40">
        <v>-1.21018351478505E-3</v>
      </c>
      <c r="AM717" s="40">
        <v>-5.7898055708158003E-3</v>
      </c>
      <c r="AN717" s="40">
        <v>-1.49465177264144E-4</v>
      </c>
      <c r="AO717" s="40">
        <v>3.15316526048732E-3</v>
      </c>
      <c r="AP717" s="40">
        <v>2.7006206777109398E-3</v>
      </c>
      <c r="AQ717" s="40">
        <v>2.6849698398127399E-3</v>
      </c>
      <c r="AR717" s="40">
        <v>-4.1269080321057099E-3</v>
      </c>
      <c r="AS717" s="40">
        <v>2.4545121272421099E-3</v>
      </c>
      <c r="AT717" s="40">
        <v>3.1578561287640698E-3</v>
      </c>
      <c r="AU717" s="40">
        <v>0.35146404085249</v>
      </c>
      <c r="AV717" s="40">
        <v>0.46715355145486498</v>
      </c>
      <c r="AW717" s="40">
        <v>0.49271594051472101</v>
      </c>
      <c r="AX717" s="40">
        <v>0.54940070727271095</v>
      </c>
      <c r="AY717" s="40">
        <v>0.421660708876826</v>
      </c>
      <c r="AZ717" s="40">
        <v>-0.187151161564377</v>
      </c>
      <c r="BA717" s="40">
        <v>-0.19803329304672901</v>
      </c>
      <c r="BB717" s="40">
        <v>-0.15406284622990199</v>
      </c>
      <c r="BC717" s="40">
        <v>-9.4604008351351104E-2</v>
      </c>
      <c r="BD717" s="40">
        <v>-4.1466073316546802E-2</v>
      </c>
      <c r="BE717" s="40">
        <v>-1.47306585465248E-2</v>
      </c>
      <c r="BF717" s="40">
        <v>-6.7407589124139E-3</v>
      </c>
      <c r="BG717" s="40">
        <v>-2.5293201973826298E-4</v>
      </c>
      <c r="BH717" s="40">
        <v>3.4142743495107E-3</v>
      </c>
      <c r="BI717" s="40">
        <v>-2.0869312390135301E-3</v>
      </c>
      <c r="BJ717" s="40">
        <v>-6.1960506977654995E-4</v>
      </c>
      <c r="BK717" s="40">
        <v>-4.9501882969883301E-3</v>
      </c>
      <c r="BL717" s="40">
        <v>8.8095022076597898E-4</v>
      </c>
      <c r="BM717" s="40">
        <v>4.0003531225315803E-3</v>
      </c>
      <c r="BN717" s="40">
        <v>3.6173873170251701E-3</v>
      </c>
      <c r="BO717" s="40">
        <v>3.6687348173627902E-3</v>
      </c>
      <c r="BP717" s="40">
        <v>-3.4965554659038499E-3</v>
      </c>
      <c r="BQ717" s="40">
        <v>3.0951726983241899E-3</v>
      </c>
      <c r="BR717" s="40">
        <v>4.7380534779615296E-3</v>
      </c>
      <c r="BS717" s="40">
        <v>0.353650931488874</v>
      </c>
      <c r="BT717" s="40">
        <v>0.47039147775810403</v>
      </c>
      <c r="BU717" s="40">
        <v>0.49631121453177202</v>
      </c>
      <c r="BV717" s="40">
        <v>0.55334192362600498</v>
      </c>
      <c r="BW717" s="40">
        <v>0.42541333155559902</v>
      </c>
      <c r="BX717" s="40">
        <v>-0.183754161255995</v>
      </c>
      <c r="BY717" s="40">
        <v>-0.19509812883459701</v>
      </c>
      <c r="BZ717" s="40">
        <v>-0.15141666444013699</v>
      </c>
      <c r="CA717" s="40">
        <v>-9.2320351462462605E-2</v>
      </c>
      <c r="CB717" s="40">
        <v>-3.9971072952442899E-2</v>
      </c>
      <c r="CC717" s="40">
        <v>-1.3933984170642099E-2</v>
      </c>
      <c r="CD717" s="40">
        <v>-6.0746232794030696E-3</v>
      </c>
      <c r="CE717" s="40">
        <v>2.5060150897246902E-4</v>
      </c>
      <c r="CF717" s="40">
        <v>3.9204525050522401E-3</v>
      </c>
      <c r="CG717" s="40">
        <v>-1.54291086275636E-3</v>
      </c>
      <c r="CH717" s="40">
        <v>-2.10572237825084E-4</v>
      </c>
      <c r="CI717" s="40">
        <v>-4.3686719308363596E-3</v>
      </c>
      <c r="CJ717" s="40">
        <v>1.5946127865181E-3</v>
      </c>
      <c r="CK717" s="40">
        <v>4.5871128550204502E-3</v>
      </c>
      <c r="CL717" s="40">
        <v>4.2523370986954599E-3</v>
      </c>
      <c r="CM717" s="40">
        <v>4.3500874440001898E-3</v>
      </c>
      <c r="CN717" s="40">
        <v>-3.0599751987765802E-3</v>
      </c>
      <c r="CO717" s="40">
        <v>3.5388922582305399E-3</v>
      </c>
      <c r="CP717" s="40">
        <v>5.8324933483078602E-3</v>
      </c>
      <c r="CQ717" s="40">
        <v>0.35516556528177401</v>
      </c>
      <c r="CR717" s="40">
        <v>0.47263405565212901</v>
      </c>
      <c r="CS717" s="40">
        <v>0.49880129036380599</v>
      </c>
      <c r="CT717" s="40">
        <v>0.55607159806628703</v>
      </c>
      <c r="CU717" s="40">
        <v>0.42801238659141499</v>
      </c>
      <c r="CV717" s="40">
        <v>-0.18140140919059</v>
      </c>
      <c r="CW717" s="40">
        <v>-0.19306524304257699</v>
      </c>
      <c r="CX717" s="40">
        <v>-0.14958392699353101</v>
      </c>
      <c r="CY717" s="40">
        <v>-9.0738697657854001E-2</v>
      </c>
      <c r="CZ717" s="40">
        <v>-3.8935640254439297E-2</v>
      </c>
      <c r="DA717" s="40">
        <v>-1.31373097947594E-2</v>
      </c>
      <c r="DB717" s="40">
        <v>-5.4084876463922496E-3</v>
      </c>
      <c r="DC717" s="40">
        <v>7.5413503768319995E-4</v>
      </c>
      <c r="DD717" s="40">
        <v>4.4266306605937897E-3</v>
      </c>
      <c r="DE717" s="40">
        <v>-9.9889048649918501E-4</v>
      </c>
      <c r="DF717" s="40">
        <v>1.9846059412638301E-4</v>
      </c>
      <c r="DG717" s="40">
        <v>-3.7871555646843899E-3</v>
      </c>
      <c r="DH717" s="40">
        <v>2.3082753522702098E-3</v>
      </c>
      <c r="DI717" s="40">
        <v>5.1738725875093098E-3</v>
      </c>
      <c r="DJ717" s="40">
        <v>4.8872868803657597E-3</v>
      </c>
      <c r="DK717" s="40">
        <v>5.0314400706375903E-3</v>
      </c>
      <c r="DL717" s="40">
        <v>-2.62339493164931E-3</v>
      </c>
      <c r="DM717" s="40">
        <v>3.9826118181368903E-3</v>
      </c>
      <c r="DN717" s="40">
        <v>6.9269332186542003E-3</v>
      </c>
      <c r="DO717" s="40">
        <v>0.35668019907467302</v>
      </c>
      <c r="DP717" s="40">
        <v>0.474876633546155</v>
      </c>
      <c r="DQ717" s="40">
        <v>0.50129136619584003</v>
      </c>
      <c r="DR717" s="40">
        <v>0.55880127250656997</v>
      </c>
      <c r="DS717" s="40">
        <v>0.43061144162723197</v>
      </c>
      <c r="DT717" s="40">
        <v>-0.179048657125185</v>
      </c>
      <c r="DU717" s="40">
        <v>-0.19103235725055701</v>
      </c>
      <c r="DV717" s="40">
        <v>-0.14775118954692401</v>
      </c>
      <c r="DW717" s="40">
        <v>-8.9157043853245396E-2</v>
      </c>
      <c r="DX717" s="40">
        <v>-3.7900207556435701E-2</v>
      </c>
      <c r="DY717" s="40">
        <v>-1.19870385271885E-2</v>
      </c>
      <c r="DZ717" s="40">
        <v>-4.4466935908115002E-3</v>
      </c>
      <c r="EA717" s="40">
        <v>1.4811574798105601E-3</v>
      </c>
      <c r="EB717" s="40">
        <v>5.1574715238339999E-3</v>
      </c>
      <c r="EC717" s="40">
        <v>-2.1341146680763001E-4</v>
      </c>
      <c r="ED717" s="40">
        <v>7.8903903913487997E-4</v>
      </c>
      <c r="EE717" s="40">
        <v>-2.9475382908569201E-3</v>
      </c>
      <c r="EF717" s="40">
        <v>3.3386907503003401E-3</v>
      </c>
      <c r="EG717" s="40">
        <v>6.0210604495535697E-3</v>
      </c>
      <c r="EH717" s="40">
        <v>5.8040535196799796E-3</v>
      </c>
      <c r="EI717" s="40">
        <v>6.0152050481876397E-3</v>
      </c>
      <c r="EJ717" s="40">
        <v>-1.99304236544746E-3</v>
      </c>
      <c r="EK717" s="40">
        <v>4.6232723892189803E-3</v>
      </c>
      <c r="EL717" s="40">
        <v>8.5071305678516597E-3</v>
      </c>
      <c r="EM717" s="40">
        <v>0.35886708971105702</v>
      </c>
      <c r="EN717" s="40">
        <v>0.47811455984939299</v>
      </c>
      <c r="EO717" s="40">
        <v>0.50488664021289098</v>
      </c>
      <c r="EP717" s="40">
        <v>0.562742488859864</v>
      </c>
      <c r="EQ717" s="40">
        <v>0.43436406430600499</v>
      </c>
      <c r="ER717" s="40">
        <v>-0.175651656816803</v>
      </c>
      <c r="ES717" s="40">
        <v>-0.18809719303842501</v>
      </c>
      <c r="ET717" s="40">
        <v>-0.14510500775716001</v>
      </c>
      <c r="EU717" s="40">
        <v>-8.6873386964356897E-2</v>
      </c>
      <c r="EV717" s="40">
        <v>-3.6405207192331798E-2</v>
      </c>
      <c r="EW717" s="40">
        <v>74.848490629059697</v>
      </c>
      <c r="EX717" s="40">
        <v>73.436000016043494</v>
      </c>
      <c r="EY717" s="40">
        <v>71.567228496459407</v>
      </c>
      <c r="EZ717" s="40">
        <v>70.302500730998801</v>
      </c>
      <c r="FA717" s="40">
        <v>69.938386155511395</v>
      </c>
      <c r="FB717" s="40">
        <v>69.237060927296298</v>
      </c>
      <c r="FC717" s="40">
        <v>68.332489615664301</v>
      </c>
      <c r="FD717" s="40">
        <v>69.540249570696304</v>
      </c>
      <c r="FE717" s="40">
        <v>73.661547917085201</v>
      </c>
      <c r="FF717" s="40">
        <v>78.699895972609795</v>
      </c>
      <c r="FG717" s="40">
        <v>83.263067153775694</v>
      </c>
      <c r="FH717" s="40">
        <v>87.125565339779797</v>
      </c>
      <c r="FI717" s="40">
        <v>90.396264559896593</v>
      </c>
      <c r="FJ717" s="40">
        <v>93.901656004231299</v>
      </c>
      <c r="FK717" s="40">
        <v>96.4154845151931</v>
      </c>
      <c r="FL717" s="40">
        <v>98.182872028765004</v>
      </c>
      <c r="FM717" s="40">
        <v>99.156023450048195</v>
      </c>
      <c r="FN717" s="40">
        <v>99.137871943700603</v>
      </c>
      <c r="FO717" s="40">
        <v>98.389820891568903</v>
      </c>
      <c r="FP717" s="40">
        <v>96.299394177062297</v>
      </c>
      <c r="FQ717" s="40">
        <v>91.754100192130196</v>
      </c>
      <c r="FR717" s="40">
        <v>86.776656439103803</v>
      </c>
      <c r="FS717" s="40">
        <v>83.375852955370206</v>
      </c>
      <c r="FT717" s="40">
        <v>80.782975997296106</v>
      </c>
      <c r="FU717" s="40">
        <v>4.4149525847252003E-3</v>
      </c>
      <c r="FV717" s="40">
        <v>0</v>
      </c>
      <c r="FW717" s="40">
        <v>0</v>
      </c>
      <c r="FX717" s="41">
        <v>1</v>
      </c>
      <c r="FY717" s="22"/>
    </row>
    <row r="718" spans="1:181" x14ac:dyDescent="0.2">
      <c r="A718" t="s">
        <v>42</v>
      </c>
      <c r="B718" t="s">
        <v>58</v>
      </c>
      <c r="C718" t="s">
        <v>55</v>
      </c>
      <c r="D718" t="s">
        <v>1</v>
      </c>
      <c r="E718" t="s">
        <v>78</v>
      </c>
      <c r="F718" t="s">
        <v>1</v>
      </c>
      <c r="G718" s="35">
        <v>43670</v>
      </c>
      <c r="H718" s="40">
        <v>25111</v>
      </c>
      <c r="I718" s="40">
        <v>1.1203908975844199</v>
      </c>
      <c r="J718" s="40">
        <v>0.97195913249861099</v>
      </c>
      <c r="K718" s="40">
        <v>0.85299540169057098</v>
      </c>
      <c r="L718" s="40">
        <v>0.78065125005075398</v>
      </c>
      <c r="M718" s="40">
        <v>0.74041905711464595</v>
      </c>
      <c r="N718" s="40">
        <v>0.72152317254627396</v>
      </c>
      <c r="O718" s="40">
        <v>0.73862422558252305</v>
      </c>
      <c r="P718" s="40">
        <v>0.78658751553255202</v>
      </c>
      <c r="Q718" s="40">
        <v>0.84683676218216197</v>
      </c>
      <c r="R718" s="40">
        <v>0.97162682335513695</v>
      </c>
      <c r="S718" s="40">
        <v>1.1469939357549901</v>
      </c>
      <c r="T718" s="40">
        <v>1.3679674198754399</v>
      </c>
      <c r="U718" s="40">
        <v>1.60997927237134</v>
      </c>
      <c r="V718" s="40">
        <v>1.8333147523061299</v>
      </c>
      <c r="W718" s="40">
        <v>2.04455538443657</v>
      </c>
      <c r="X718" s="40">
        <v>2.2463893575368998</v>
      </c>
      <c r="Y718" s="40">
        <v>2.40220649593557</v>
      </c>
      <c r="Z718" s="40">
        <v>2.5008587522834</v>
      </c>
      <c r="AA718" s="40">
        <v>2.49106961949296</v>
      </c>
      <c r="AB718" s="40">
        <v>2.3698330905666301</v>
      </c>
      <c r="AC718" s="40">
        <v>2.2159900477694601</v>
      </c>
      <c r="AD718" s="40">
        <v>2.0326222560710501</v>
      </c>
      <c r="AE718" s="40">
        <v>1.75090178068029</v>
      </c>
      <c r="AF718" s="40">
        <v>1.4633256696403401</v>
      </c>
      <c r="AG718" s="40">
        <v>-6.1804675144408096E-3</v>
      </c>
      <c r="AH718" s="40">
        <v>-1.3704513558957E-3</v>
      </c>
      <c r="AI718" s="40">
        <v>-3.5128949600696899E-3</v>
      </c>
      <c r="AJ718" s="40">
        <v>2.5604662277787599E-4</v>
      </c>
      <c r="AK718" s="40">
        <v>2.86268374021687E-3</v>
      </c>
      <c r="AL718" s="40">
        <v>3.54432188370939E-3</v>
      </c>
      <c r="AM718" s="40">
        <v>7.6525466610285E-4</v>
      </c>
      <c r="AN718" s="40">
        <v>1.11426241458217E-2</v>
      </c>
      <c r="AO718" s="40">
        <v>1.06619850130705E-2</v>
      </c>
      <c r="AP718" s="40">
        <v>5.3615232424489801E-3</v>
      </c>
      <c r="AQ718" s="40">
        <v>-7.45785998543753E-3</v>
      </c>
      <c r="AR718" s="40">
        <v>3.7142209085569498E-4</v>
      </c>
      <c r="AS718" s="40">
        <v>-1.7408030590699299E-3</v>
      </c>
      <c r="AT718" s="40">
        <v>-1.0104317560511199E-3</v>
      </c>
      <c r="AU718" s="40">
        <v>0.107722286400439</v>
      </c>
      <c r="AV718" s="40">
        <v>0.14580697866805101</v>
      </c>
      <c r="AW718" s="40">
        <v>0.15746355222238501</v>
      </c>
      <c r="AX718" s="40">
        <v>0.176816375576657</v>
      </c>
      <c r="AY718" s="40">
        <v>0.14070971455685299</v>
      </c>
      <c r="AZ718" s="40">
        <v>-1.7050530711989599E-3</v>
      </c>
      <c r="BA718" s="40">
        <v>-1.94473863248113E-2</v>
      </c>
      <c r="BB718" s="40">
        <v>-3.1689407667289997E-2</v>
      </c>
      <c r="BC718" s="40">
        <v>-3.2798528752628002E-2</v>
      </c>
      <c r="BD718" s="40">
        <v>-2.9479823165032601E-2</v>
      </c>
      <c r="BE718" s="40">
        <v>-4.9466256720585603E-3</v>
      </c>
      <c r="BF718" s="40">
        <v>-2.5865769663370301E-4</v>
      </c>
      <c r="BG718" s="40">
        <v>-2.5895061307976601E-3</v>
      </c>
      <c r="BH718" s="40">
        <v>1.25267069814874E-3</v>
      </c>
      <c r="BI718" s="40">
        <v>3.6256212688056998E-3</v>
      </c>
      <c r="BJ718" s="40">
        <v>4.3594599963447302E-3</v>
      </c>
      <c r="BK718" s="40">
        <v>1.5844047785752199E-3</v>
      </c>
      <c r="BL718" s="40">
        <v>1.19650098593784E-2</v>
      </c>
      <c r="BM718" s="40">
        <v>1.13127498907073E-2</v>
      </c>
      <c r="BN718" s="40">
        <v>5.9581691875992496E-3</v>
      </c>
      <c r="BO718" s="40">
        <v>-6.8437192552781804E-3</v>
      </c>
      <c r="BP718" s="40">
        <v>7.9837405882937195E-4</v>
      </c>
      <c r="BQ718" s="40">
        <v>-1.31596769505209E-3</v>
      </c>
      <c r="BR718" s="40">
        <v>6.7970556046603606E-5</v>
      </c>
      <c r="BS718" s="40">
        <v>0.109259207502533</v>
      </c>
      <c r="BT718" s="40">
        <v>0.14725341666483899</v>
      </c>
      <c r="BU718" s="40">
        <v>0.158931681978458</v>
      </c>
      <c r="BV718" s="40">
        <v>0.17851138203525599</v>
      </c>
      <c r="BW718" s="40">
        <v>0.142591850052595</v>
      </c>
      <c r="BX718" s="40">
        <v>-1.3415484441012601E-4</v>
      </c>
      <c r="BY718" s="40">
        <v>-1.7916608274479301E-2</v>
      </c>
      <c r="BZ718" s="40">
        <v>-2.9781588491370699E-2</v>
      </c>
      <c r="CA718" s="40">
        <v>-3.0934046176708599E-2</v>
      </c>
      <c r="CB718" s="40">
        <v>-2.8174281700773102E-2</v>
      </c>
      <c r="CC718" s="40">
        <v>-4.0920705706400402E-3</v>
      </c>
      <c r="CD718" s="40">
        <v>5.1136720494745103E-4</v>
      </c>
      <c r="CE718" s="40">
        <v>-1.9499698405355799E-3</v>
      </c>
      <c r="CF718" s="40">
        <v>1.94292949676455E-3</v>
      </c>
      <c r="CG718" s="40">
        <v>4.1540294769925896E-3</v>
      </c>
      <c r="CH718" s="40">
        <v>4.9240221700251703E-3</v>
      </c>
      <c r="CI718" s="40">
        <v>2.1517456511211401E-3</v>
      </c>
      <c r="CJ718" s="40">
        <v>1.25345916993789E-2</v>
      </c>
      <c r="CK718" s="40">
        <v>1.1763467662553101E-2</v>
      </c>
      <c r="CL718" s="40">
        <v>6.3714043516656599E-3</v>
      </c>
      <c r="CM718" s="40">
        <v>-6.4183672564083099E-3</v>
      </c>
      <c r="CN718" s="40">
        <v>1.09407969123696E-3</v>
      </c>
      <c r="CO718" s="40">
        <v>-1.02172801609657E-3</v>
      </c>
      <c r="CP718" s="40">
        <v>8.1486871230084098E-4</v>
      </c>
      <c r="CQ718" s="40">
        <v>0.110323674375966</v>
      </c>
      <c r="CR718" s="40">
        <v>0.14825521521517401</v>
      </c>
      <c r="CS718" s="40">
        <v>0.15994850417519399</v>
      </c>
      <c r="CT718" s="40">
        <v>0.179685338345034</v>
      </c>
      <c r="CU718" s="40">
        <v>0.14389541136345299</v>
      </c>
      <c r="CV718" s="40">
        <v>9.5384448208362901E-4</v>
      </c>
      <c r="CW718" s="40">
        <v>-1.6856396059982601E-2</v>
      </c>
      <c r="CX718" s="40">
        <v>-2.8460238741861401E-2</v>
      </c>
      <c r="CY718" s="40">
        <v>-2.9642711224344202E-2</v>
      </c>
      <c r="CZ718" s="40">
        <v>-2.7270067659658798E-2</v>
      </c>
      <c r="DA718" s="40">
        <v>-3.23751546922152E-3</v>
      </c>
      <c r="DB718" s="40">
        <v>1.2813921065286001E-3</v>
      </c>
      <c r="DC718" s="40">
        <v>-1.3104335502734899E-3</v>
      </c>
      <c r="DD718" s="40">
        <v>2.6331882953803602E-3</v>
      </c>
      <c r="DE718" s="40">
        <v>4.6824376851794802E-3</v>
      </c>
      <c r="DF718" s="40">
        <v>5.4885843437055999E-3</v>
      </c>
      <c r="DG718" s="40">
        <v>2.7190865236670701E-3</v>
      </c>
      <c r="DH718" s="40">
        <v>1.31041735393793E-2</v>
      </c>
      <c r="DI718" s="40">
        <v>1.2214185434398801E-2</v>
      </c>
      <c r="DJ718" s="40">
        <v>6.7846395157320702E-3</v>
      </c>
      <c r="DK718" s="40">
        <v>-5.9930152575384402E-3</v>
      </c>
      <c r="DL718" s="40">
        <v>1.3897853236445399E-3</v>
      </c>
      <c r="DM718" s="40">
        <v>-7.2748833714104597E-4</v>
      </c>
      <c r="DN718" s="40">
        <v>1.5617668685550801E-3</v>
      </c>
      <c r="DO718" s="40">
        <v>0.1113881412494</v>
      </c>
      <c r="DP718" s="40">
        <v>0.14925701376551001</v>
      </c>
      <c r="DQ718" s="40">
        <v>0.16096532637193001</v>
      </c>
      <c r="DR718" s="40">
        <v>0.18085929465481199</v>
      </c>
      <c r="DS718" s="40">
        <v>0.14519897267431101</v>
      </c>
      <c r="DT718" s="40">
        <v>2.0418438085773802E-3</v>
      </c>
      <c r="DU718" s="40">
        <v>-1.5796183845485898E-2</v>
      </c>
      <c r="DV718" s="40">
        <v>-2.7138888992351999E-2</v>
      </c>
      <c r="DW718" s="40">
        <v>-2.8351376271979801E-2</v>
      </c>
      <c r="DX718" s="40">
        <v>-2.6365853618544498E-2</v>
      </c>
      <c r="DY718" s="40">
        <v>-2.0036736268392698E-3</v>
      </c>
      <c r="DZ718" s="40">
        <v>2.3931857657906001E-3</v>
      </c>
      <c r="EA718" s="40">
        <v>-3.8704472100146298E-4</v>
      </c>
      <c r="EB718" s="40">
        <v>3.6298123707512201E-3</v>
      </c>
      <c r="EC718" s="40">
        <v>5.44537521376831E-3</v>
      </c>
      <c r="ED718" s="40">
        <v>6.3037224563409402E-3</v>
      </c>
      <c r="EE718" s="40">
        <v>3.5382366361394399E-3</v>
      </c>
      <c r="EF718" s="40">
        <v>1.3926559252936101E-2</v>
      </c>
      <c r="EG718" s="40">
        <v>1.28649503120356E-2</v>
      </c>
      <c r="EH718" s="40">
        <v>7.3812854608823301E-3</v>
      </c>
      <c r="EI718" s="40">
        <v>-5.3788745273790897E-3</v>
      </c>
      <c r="EJ718" s="40">
        <v>1.8167372916182199E-3</v>
      </c>
      <c r="EK718" s="40">
        <v>-3.0265297312320099E-4</v>
      </c>
      <c r="EL718" s="40">
        <v>2.6401691806527999E-3</v>
      </c>
      <c r="EM718" s="40">
        <v>0.11292506235149299</v>
      </c>
      <c r="EN718" s="40">
        <v>0.15070345176229799</v>
      </c>
      <c r="EO718" s="40">
        <v>0.162433456128003</v>
      </c>
      <c r="EP718" s="40">
        <v>0.18255430111341001</v>
      </c>
      <c r="EQ718" s="40">
        <v>0.14708110817005299</v>
      </c>
      <c r="ER718" s="40">
        <v>3.6127420353662099E-3</v>
      </c>
      <c r="ES718" s="40">
        <v>-1.4265405795153899E-2</v>
      </c>
      <c r="ET718" s="40">
        <v>-2.5231069816432701E-2</v>
      </c>
      <c r="EU718" s="40">
        <v>-2.6486893696060401E-2</v>
      </c>
      <c r="EV718" s="40">
        <v>-2.5060312154284999E-2</v>
      </c>
      <c r="EW718" s="40">
        <v>79.407167552042395</v>
      </c>
      <c r="EX718" s="40">
        <v>77.834200923357002</v>
      </c>
      <c r="EY718" s="40">
        <v>75.691019751005101</v>
      </c>
      <c r="EZ718" s="40">
        <v>74.4737582736376</v>
      </c>
      <c r="FA718" s="40">
        <v>73.626090972610498</v>
      </c>
      <c r="FB718" s="40">
        <v>72.912588356550998</v>
      </c>
      <c r="FC718" s="40">
        <v>71.791859513084106</v>
      </c>
      <c r="FD718" s="40">
        <v>72.698532831256301</v>
      </c>
      <c r="FE718" s="40">
        <v>76.061113889724297</v>
      </c>
      <c r="FF718" s="40">
        <v>80.5016075998888</v>
      </c>
      <c r="FG718" s="40">
        <v>84.807137975290104</v>
      </c>
      <c r="FH718" s="40">
        <v>88.1099332520606</v>
      </c>
      <c r="FI718" s="40">
        <v>90.853339219312801</v>
      </c>
      <c r="FJ718" s="40">
        <v>94.285065822525098</v>
      </c>
      <c r="FK718" s="40">
        <v>96.994302702457205</v>
      </c>
      <c r="FL718" s="40">
        <v>98.655554250893204</v>
      </c>
      <c r="FM718" s="40">
        <v>99.475046712731697</v>
      </c>
      <c r="FN718" s="40">
        <v>99.978497935778407</v>
      </c>
      <c r="FO718" s="40">
        <v>99.5732494340931</v>
      </c>
      <c r="FP718" s="40">
        <v>97.636219965174504</v>
      </c>
      <c r="FQ718" s="40">
        <v>93.784171829539801</v>
      </c>
      <c r="FR718" s="40">
        <v>89.601230654834396</v>
      </c>
      <c r="FS718" s="40">
        <v>86.775859179299701</v>
      </c>
      <c r="FT718" s="40">
        <v>84.688410560974901</v>
      </c>
      <c r="FU718" s="40">
        <v>2.1207474464222898E-3</v>
      </c>
      <c r="FV718" s="40">
        <v>0</v>
      </c>
      <c r="FW718" s="40">
        <v>0</v>
      </c>
      <c r="FX718" s="41">
        <v>1</v>
      </c>
      <c r="FY718" s="22"/>
    </row>
    <row r="719" spans="1:181" x14ac:dyDescent="0.2">
      <c r="A719" t="s">
        <v>42</v>
      </c>
      <c r="B719" t="s">
        <v>58</v>
      </c>
      <c r="C719" t="s">
        <v>55</v>
      </c>
      <c r="D719" t="s">
        <v>1</v>
      </c>
      <c r="E719" t="s">
        <v>78</v>
      </c>
      <c r="F719" t="s">
        <v>77</v>
      </c>
      <c r="G719" s="35">
        <v>43670</v>
      </c>
      <c r="H719" s="40">
        <v>20863</v>
      </c>
      <c r="I719" s="40">
        <v>1.14724974489345</v>
      </c>
      <c r="J719" s="40">
        <v>0.99639419589174705</v>
      </c>
      <c r="K719" s="40">
        <v>0.87434431413788805</v>
      </c>
      <c r="L719" s="40">
        <v>0.80078817606656905</v>
      </c>
      <c r="M719" s="40">
        <v>0.759935287341308</v>
      </c>
      <c r="N719" s="40">
        <v>0.73896094044690896</v>
      </c>
      <c r="O719" s="40">
        <v>0.75365010998791704</v>
      </c>
      <c r="P719" s="40">
        <v>0.80232545318672499</v>
      </c>
      <c r="Q719" s="40">
        <v>0.85985172282377398</v>
      </c>
      <c r="R719" s="40">
        <v>0.98600479204144298</v>
      </c>
      <c r="S719" s="40">
        <v>1.1625867124565501</v>
      </c>
      <c r="T719" s="40">
        <v>1.3820731776212001</v>
      </c>
      <c r="U719" s="40">
        <v>1.6205677109894301</v>
      </c>
      <c r="V719" s="40">
        <v>1.83833254527621</v>
      </c>
      <c r="W719" s="40">
        <v>2.0424153399260798</v>
      </c>
      <c r="X719" s="40">
        <v>2.2370664114815</v>
      </c>
      <c r="Y719" s="40">
        <v>2.3861055387285202</v>
      </c>
      <c r="Z719" s="40">
        <v>2.48157383141745</v>
      </c>
      <c r="AA719" s="40">
        <v>2.4730959518884799</v>
      </c>
      <c r="AB719" s="40">
        <v>2.3510121105721802</v>
      </c>
      <c r="AC719" s="40">
        <v>2.2075634995795501</v>
      </c>
      <c r="AD719" s="40">
        <v>2.0382630528462</v>
      </c>
      <c r="AE719" s="40">
        <v>1.76794572989044</v>
      </c>
      <c r="AF719" s="40">
        <v>1.4860785319911101</v>
      </c>
      <c r="AG719" s="40">
        <v>-6.0293411230469196E-3</v>
      </c>
      <c r="AH719" s="40">
        <v>-1.8125919992400901E-3</v>
      </c>
      <c r="AI719" s="40">
        <v>-4.5055270147910404E-3</v>
      </c>
      <c r="AJ719" s="40">
        <v>-6.0350497039184895E-4</v>
      </c>
      <c r="AK719" s="40">
        <v>2.99180909131521E-3</v>
      </c>
      <c r="AL719" s="40">
        <v>2.9851017313841099E-3</v>
      </c>
      <c r="AM719" s="40">
        <v>1.53928057224002E-3</v>
      </c>
      <c r="AN719" s="40">
        <v>1.16378056846848E-2</v>
      </c>
      <c r="AO719" s="40">
        <v>1.2451739921698899E-2</v>
      </c>
      <c r="AP719" s="40">
        <v>4.5224346700059896E-3</v>
      </c>
      <c r="AQ719" s="40">
        <v>-8.7324165233180397E-3</v>
      </c>
      <c r="AR719" s="40">
        <v>6.9345988018742197E-4</v>
      </c>
      <c r="AS719" s="40">
        <v>-2.2456412468934801E-3</v>
      </c>
      <c r="AT719" s="40">
        <v>-4.19720035557685E-3</v>
      </c>
      <c r="AU719" s="40">
        <v>7.2799193495322601E-2</v>
      </c>
      <c r="AV719" s="40">
        <v>9.4823725008597703E-2</v>
      </c>
      <c r="AW719" s="40">
        <v>0.109361400856295</v>
      </c>
      <c r="AX719" s="40">
        <v>0.121503085500598</v>
      </c>
      <c r="AY719" s="40">
        <v>0.10798475646879099</v>
      </c>
      <c r="AZ719" s="40">
        <v>2.9603772957814498E-2</v>
      </c>
      <c r="BA719" s="40">
        <v>6.0025277903356803E-3</v>
      </c>
      <c r="BB719" s="40">
        <v>-1.87801402942314E-2</v>
      </c>
      <c r="BC719" s="40">
        <v>-2.8338150644097601E-2</v>
      </c>
      <c r="BD719" s="40">
        <v>-2.7671354860365201E-2</v>
      </c>
      <c r="BE719" s="40">
        <v>-4.6365460023312099E-3</v>
      </c>
      <c r="BF719" s="40">
        <v>-5.2384401404500602E-4</v>
      </c>
      <c r="BG719" s="40">
        <v>-3.4212658211141898E-3</v>
      </c>
      <c r="BH719" s="40">
        <v>5.6008207879880195E-4</v>
      </c>
      <c r="BI719" s="40">
        <v>3.8572746696974901E-3</v>
      </c>
      <c r="BJ719" s="40">
        <v>3.8902491849426399E-3</v>
      </c>
      <c r="BK719" s="40">
        <v>2.4743705694550799E-3</v>
      </c>
      <c r="BL719" s="40">
        <v>1.2641161547224999E-2</v>
      </c>
      <c r="BM719" s="40">
        <v>1.3184499203693099E-2</v>
      </c>
      <c r="BN719" s="40">
        <v>5.1962878368193204E-3</v>
      </c>
      <c r="BO719" s="40">
        <v>-7.9859857491759497E-3</v>
      </c>
      <c r="BP719" s="40">
        <v>1.1614099033489299E-3</v>
      </c>
      <c r="BQ719" s="40">
        <v>-1.7787331874654299E-3</v>
      </c>
      <c r="BR719" s="40">
        <v>-3.2177595385943702E-3</v>
      </c>
      <c r="BS719" s="40">
        <v>7.4288854636238397E-2</v>
      </c>
      <c r="BT719" s="40">
        <v>9.6427708193577502E-2</v>
      </c>
      <c r="BU719" s="40">
        <v>0.111010094727995</v>
      </c>
      <c r="BV719" s="40">
        <v>0.12313547275131601</v>
      </c>
      <c r="BW719" s="40">
        <v>0.109842522668766</v>
      </c>
      <c r="BX719" s="40">
        <v>3.11989834087005E-2</v>
      </c>
      <c r="BY719" s="40">
        <v>7.5808066422008999E-3</v>
      </c>
      <c r="BZ719" s="40">
        <v>-1.6849511162255599E-2</v>
      </c>
      <c r="CA719" s="40">
        <v>-2.6431221292028202E-2</v>
      </c>
      <c r="CB719" s="40">
        <v>-2.62198582241382E-2</v>
      </c>
      <c r="CC719" s="40">
        <v>-3.6719003445535399E-3</v>
      </c>
      <c r="CD719" s="40">
        <v>3.68738914626748E-4</v>
      </c>
      <c r="CE719" s="40">
        <v>-2.6703098213259799E-3</v>
      </c>
      <c r="CF719" s="40">
        <v>1.3659789244678899E-3</v>
      </c>
      <c r="CG719" s="40">
        <v>4.4566934928432101E-3</v>
      </c>
      <c r="CH719" s="40">
        <v>4.5171515539537098E-3</v>
      </c>
      <c r="CI719" s="40">
        <v>3.1220110529896002E-3</v>
      </c>
      <c r="CJ719" s="40">
        <v>1.33360827611274E-2</v>
      </c>
      <c r="CK719" s="40">
        <v>1.3692006050219601E-2</v>
      </c>
      <c r="CL719" s="40">
        <v>5.6629964874155298E-3</v>
      </c>
      <c r="CM719" s="40">
        <v>-7.4690100688348301E-3</v>
      </c>
      <c r="CN719" s="40">
        <v>1.48551066388847E-3</v>
      </c>
      <c r="CO719" s="40">
        <v>-1.4553540878335901E-3</v>
      </c>
      <c r="CP719" s="40">
        <v>-2.5394018123935098E-3</v>
      </c>
      <c r="CQ719" s="40">
        <v>7.5320589404526697E-2</v>
      </c>
      <c r="CR719" s="40">
        <v>9.7538622061328503E-2</v>
      </c>
      <c r="CS719" s="40">
        <v>0.112151975081168</v>
      </c>
      <c r="CT719" s="40">
        <v>0.124266059188471</v>
      </c>
      <c r="CU719" s="40">
        <v>0.111129205879611</v>
      </c>
      <c r="CV719" s="40">
        <v>3.2303821307542301E-2</v>
      </c>
      <c r="CW719" s="40">
        <v>8.67391776713918E-3</v>
      </c>
      <c r="CX719" s="40">
        <v>-1.5512363306666801E-2</v>
      </c>
      <c r="CY719" s="40">
        <v>-2.5110487831806701E-2</v>
      </c>
      <c r="CZ719" s="40">
        <v>-2.52145560755382E-2</v>
      </c>
      <c r="DA719" s="40">
        <v>-2.7072546867758702E-3</v>
      </c>
      <c r="DB719" s="40">
        <v>1.2613218432985E-3</v>
      </c>
      <c r="DC719" s="40">
        <v>-1.91935382153777E-3</v>
      </c>
      <c r="DD719" s="40">
        <v>2.17187577013698E-3</v>
      </c>
      <c r="DE719" s="40">
        <v>5.0561123159889197E-3</v>
      </c>
      <c r="DF719" s="40">
        <v>5.1440539229647897E-3</v>
      </c>
      <c r="DG719" s="40">
        <v>3.76965153652412E-3</v>
      </c>
      <c r="DH719" s="40">
        <v>1.4031003975029901E-2</v>
      </c>
      <c r="DI719" s="40">
        <v>1.41995128967461E-2</v>
      </c>
      <c r="DJ719" s="40">
        <v>6.1297051380117297E-3</v>
      </c>
      <c r="DK719" s="40">
        <v>-6.95203438849372E-3</v>
      </c>
      <c r="DL719" s="40">
        <v>1.8096114244279999E-3</v>
      </c>
      <c r="DM719" s="40">
        <v>-1.13197498820175E-3</v>
      </c>
      <c r="DN719" s="40">
        <v>-1.8610440861926501E-3</v>
      </c>
      <c r="DO719" s="40">
        <v>7.63523241728149E-2</v>
      </c>
      <c r="DP719" s="40">
        <v>9.8649535929079601E-2</v>
      </c>
      <c r="DQ719" s="40">
        <v>0.11329385543434101</v>
      </c>
      <c r="DR719" s="40">
        <v>0.125396645625626</v>
      </c>
      <c r="DS719" s="40">
        <v>0.11241588909045599</v>
      </c>
      <c r="DT719" s="40">
        <v>3.3408659206384098E-2</v>
      </c>
      <c r="DU719" s="40">
        <v>9.7670288920774593E-3</v>
      </c>
      <c r="DV719" s="40">
        <v>-1.41752154510781E-2</v>
      </c>
      <c r="DW719" s="40">
        <v>-2.37897543715852E-2</v>
      </c>
      <c r="DX719" s="40">
        <v>-2.4209253926938099E-2</v>
      </c>
      <c r="DY719" s="40">
        <v>-1.3144595660601599E-3</v>
      </c>
      <c r="DZ719" s="40">
        <v>2.55006982849359E-3</v>
      </c>
      <c r="EA719" s="40">
        <v>-8.3509262786091599E-4</v>
      </c>
      <c r="EB719" s="40">
        <v>3.33546281932763E-3</v>
      </c>
      <c r="EC719" s="40">
        <v>5.9215778943712098E-3</v>
      </c>
      <c r="ED719" s="40">
        <v>6.04920137652332E-3</v>
      </c>
      <c r="EE719" s="40">
        <v>4.7047415337391901E-3</v>
      </c>
      <c r="EF719" s="40">
        <v>1.5034359837570101E-2</v>
      </c>
      <c r="EG719" s="40">
        <v>1.49322721787403E-2</v>
      </c>
      <c r="EH719" s="40">
        <v>6.8035583048250596E-3</v>
      </c>
      <c r="EI719" s="40">
        <v>-6.2056036143516204E-3</v>
      </c>
      <c r="EJ719" s="40">
        <v>2.2775614475895102E-3</v>
      </c>
      <c r="EK719" s="40">
        <v>-6.6506692877369897E-4</v>
      </c>
      <c r="EL719" s="40">
        <v>-8.8160326921017304E-4</v>
      </c>
      <c r="EM719" s="40">
        <v>7.7841985313730697E-2</v>
      </c>
      <c r="EN719" s="40">
        <v>0.100253519114059</v>
      </c>
      <c r="EO719" s="40">
        <v>0.114942549306041</v>
      </c>
      <c r="EP719" s="40">
        <v>0.12702903287634401</v>
      </c>
      <c r="EQ719" s="40">
        <v>0.114273655290431</v>
      </c>
      <c r="ER719" s="40">
        <v>3.5003869657270099E-2</v>
      </c>
      <c r="ES719" s="40">
        <v>1.13453077439427E-2</v>
      </c>
      <c r="ET719" s="40">
        <v>-1.22445863191023E-2</v>
      </c>
      <c r="EU719" s="40">
        <v>-2.1882825019515901E-2</v>
      </c>
      <c r="EV719" s="40">
        <v>-2.2757757290711202E-2</v>
      </c>
      <c r="EW719" s="40">
        <v>79.509542131687397</v>
      </c>
      <c r="EX719" s="40">
        <v>77.935181471096996</v>
      </c>
      <c r="EY719" s="40">
        <v>75.7652723020434</v>
      </c>
      <c r="EZ719" s="40">
        <v>74.5330447201911</v>
      </c>
      <c r="FA719" s="40">
        <v>73.648236860755702</v>
      </c>
      <c r="FB719" s="40">
        <v>72.929033088999503</v>
      </c>
      <c r="FC719" s="40">
        <v>71.803723710581806</v>
      </c>
      <c r="FD719" s="40">
        <v>72.733191573353196</v>
      </c>
      <c r="FE719" s="40">
        <v>76.127039818061206</v>
      </c>
      <c r="FF719" s="40">
        <v>80.573013833240196</v>
      </c>
      <c r="FG719" s="40">
        <v>84.887149925272695</v>
      </c>
      <c r="FH719" s="40">
        <v>88.175055602601603</v>
      </c>
      <c r="FI719" s="40">
        <v>90.886491220045201</v>
      </c>
      <c r="FJ719" s="40">
        <v>94.300437207842805</v>
      </c>
      <c r="FK719" s="40">
        <v>97.010869092699394</v>
      </c>
      <c r="FL719" s="40">
        <v>98.624617883227998</v>
      </c>
      <c r="FM719" s="40">
        <v>99.389607451558902</v>
      </c>
      <c r="FN719" s="40">
        <v>99.905145952461396</v>
      </c>
      <c r="FO719" s="40">
        <v>99.491047496552099</v>
      </c>
      <c r="FP719" s="40">
        <v>97.509647095208805</v>
      </c>
      <c r="FQ719" s="40">
        <v>93.636523045130403</v>
      </c>
      <c r="FR719" s="40">
        <v>89.512004798042</v>
      </c>
      <c r="FS719" s="40">
        <v>86.730286412250095</v>
      </c>
      <c r="FT719" s="40">
        <v>84.690122072899399</v>
      </c>
      <c r="FU719" s="40">
        <v>2.1745968964705302E-3</v>
      </c>
      <c r="FV719" s="40">
        <v>0</v>
      </c>
      <c r="FW719" s="40">
        <v>0</v>
      </c>
      <c r="FX719" s="41">
        <v>1</v>
      </c>
      <c r="FY719" s="22"/>
    </row>
    <row r="720" spans="1:181" x14ac:dyDescent="0.2">
      <c r="A720" t="s">
        <v>42</v>
      </c>
      <c r="B720" t="s">
        <v>58</v>
      </c>
      <c r="C720" t="s">
        <v>55</v>
      </c>
      <c r="D720" t="s">
        <v>1</v>
      </c>
      <c r="E720" t="s">
        <v>78</v>
      </c>
      <c r="F720" t="s">
        <v>78</v>
      </c>
      <c r="G720" s="35">
        <v>43670</v>
      </c>
      <c r="H720" s="40">
        <v>4248</v>
      </c>
      <c r="I720" s="40">
        <v>0.98539648984182904</v>
      </c>
      <c r="J720" s="40">
        <v>0.84980185147964105</v>
      </c>
      <c r="K720" s="40">
        <v>0.74613318536629203</v>
      </c>
      <c r="L720" s="40">
        <v>0.67965814251160395</v>
      </c>
      <c r="M720" s="40">
        <v>0.64222741741046996</v>
      </c>
      <c r="N720" s="40">
        <v>0.63318615792789501</v>
      </c>
      <c r="O720" s="40">
        <v>0.66072951911981603</v>
      </c>
      <c r="P720" s="40">
        <v>0.70686488494799504</v>
      </c>
      <c r="Q720" s="40">
        <v>0.78110679227005597</v>
      </c>
      <c r="R720" s="40">
        <v>0.89943190355025904</v>
      </c>
      <c r="S720" s="40">
        <v>1.06885307603344</v>
      </c>
      <c r="T720" s="40">
        <v>1.2984116984730101</v>
      </c>
      <c r="U720" s="40">
        <v>1.55822726448717</v>
      </c>
      <c r="V720" s="40">
        <v>1.8075727348127599</v>
      </c>
      <c r="W720" s="40">
        <v>2.0534269516746799</v>
      </c>
      <c r="X720" s="40">
        <v>2.2899295072577202</v>
      </c>
      <c r="Y720" s="40">
        <v>2.4763494691839099</v>
      </c>
      <c r="Z720" s="40">
        <v>2.58643941875656</v>
      </c>
      <c r="AA720" s="40">
        <v>2.57050882432786</v>
      </c>
      <c r="AB720" s="40">
        <v>2.45450756200322</v>
      </c>
      <c r="AC720" s="40">
        <v>2.2497331202572299</v>
      </c>
      <c r="AD720" s="40">
        <v>1.99724231327208</v>
      </c>
      <c r="AE720" s="40">
        <v>1.65908897388367</v>
      </c>
      <c r="AF720" s="40">
        <v>1.34369841952019</v>
      </c>
      <c r="AG720" s="40">
        <v>-1.1393670939860901E-2</v>
      </c>
      <c r="AH720" s="40">
        <v>-3.4130650954300799E-3</v>
      </c>
      <c r="AI720" s="40">
        <v>-2.11506046790726E-3</v>
      </c>
      <c r="AJ720" s="40">
        <v>1.6968034730937801E-3</v>
      </c>
      <c r="AK720" s="40">
        <v>3.9138232164914201E-4</v>
      </c>
      <c r="AL720" s="40">
        <v>5.04490975610653E-3</v>
      </c>
      <c r="AM720" s="40">
        <v>-5.0019862673985702E-3</v>
      </c>
      <c r="AN720" s="40">
        <v>7.1443414288990302E-3</v>
      </c>
      <c r="AO720" s="40">
        <v>-1.41496979894368E-3</v>
      </c>
      <c r="AP720" s="40">
        <v>6.0516188388602399E-3</v>
      </c>
      <c r="AQ720" s="40">
        <v>-5.0410507455604502E-3</v>
      </c>
      <c r="AR720" s="40">
        <v>-3.1073289231799001E-3</v>
      </c>
      <c r="AS720" s="40">
        <v>-2.28138476780829E-4</v>
      </c>
      <c r="AT720" s="40">
        <v>1.1666374020668301E-2</v>
      </c>
      <c r="AU720" s="40">
        <v>0.27435342387141098</v>
      </c>
      <c r="AV720" s="40">
        <v>0.38998172688837301</v>
      </c>
      <c r="AW720" s="40">
        <v>0.38498449864315998</v>
      </c>
      <c r="AX720" s="40">
        <v>0.44156100024586997</v>
      </c>
      <c r="AY720" s="40">
        <v>0.29466801948006399</v>
      </c>
      <c r="AZ720" s="40">
        <v>-0.16318091323981801</v>
      </c>
      <c r="BA720" s="40">
        <v>-0.148628910125994</v>
      </c>
      <c r="BB720" s="40">
        <v>-9.7934789334291297E-2</v>
      </c>
      <c r="BC720" s="40">
        <v>-5.7803045984562297E-2</v>
      </c>
      <c r="BD720" s="40">
        <v>-4.1742976878843797E-2</v>
      </c>
      <c r="BE720" s="40">
        <v>-1.00367186272084E-2</v>
      </c>
      <c r="BF720" s="40">
        <v>-2.14479969137002E-3</v>
      </c>
      <c r="BG720" s="40">
        <v>-1.0045385359815999E-3</v>
      </c>
      <c r="BH720" s="40">
        <v>2.61758246432062E-3</v>
      </c>
      <c r="BI720" s="40">
        <v>1.2856575409694001E-3</v>
      </c>
      <c r="BJ720" s="40">
        <v>5.8147453271757497E-3</v>
      </c>
      <c r="BK720" s="40">
        <v>-4.0733337116038897E-3</v>
      </c>
      <c r="BL720" s="40">
        <v>8.1362456847782795E-3</v>
      </c>
      <c r="BM720" s="40">
        <v>-3.1492478317719498E-4</v>
      </c>
      <c r="BN720" s="40">
        <v>7.2136479330689503E-3</v>
      </c>
      <c r="BO720" s="40">
        <v>-3.76143021499027E-3</v>
      </c>
      <c r="BP720" s="40">
        <v>-2.0564972497766698E-3</v>
      </c>
      <c r="BQ720" s="40">
        <v>8.2075619445581599E-4</v>
      </c>
      <c r="BR720" s="40">
        <v>1.3992110767621999E-2</v>
      </c>
      <c r="BS720" s="40">
        <v>0.27738476951317298</v>
      </c>
      <c r="BT720" s="40">
        <v>0.39263311030519099</v>
      </c>
      <c r="BU720" s="40">
        <v>0.38855054222572499</v>
      </c>
      <c r="BV720" s="40">
        <v>0.44523303164303801</v>
      </c>
      <c r="BW720" s="40">
        <v>0.29852136975558602</v>
      </c>
      <c r="BX720" s="40">
        <v>-0.15995655909027601</v>
      </c>
      <c r="BY720" s="40">
        <v>-0.146125008440189</v>
      </c>
      <c r="BZ720" s="40">
        <v>-9.5128087604896105E-2</v>
      </c>
      <c r="CA720" s="40">
        <v>-5.52683446297043E-2</v>
      </c>
      <c r="CB720" s="40">
        <v>-3.97128397200514E-2</v>
      </c>
      <c r="CC720" s="40">
        <v>-9.09689758910847E-3</v>
      </c>
      <c r="CD720" s="40">
        <v>-1.26640293599692E-3</v>
      </c>
      <c r="CE720" s="40">
        <v>-2.3539442887956399E-4</v>
      </c>
      <c r="CF720" s="40">
        <v>3.25531118870288E-3</v>
      </c>
      <c r="CG720" s="40">
        <v>1.90502983366682E-3</v>
      </c>
      <c r="CH720" s="40">
        <v>6.3479310985712599E-3</v>
      </c>
      <c r="CI720" s="40">
        <v>-3.4301517803869402E-3</v>
      </c>
      <c r="CJ720" s="40">
        <v>8.8232355507920392E-3</v>
      </c>
      <c r="CK720" s="40">
        <v>4.4696304370850999E-4</v>
      </c>
      <c r="CL720" s="40">
        <v>8.0184657438634992E-3</v>
      </c>
      <c r="CM720" s="40">
        <v>-2.8751689335870501E-3</v>
      </c>
      <c r="CN720" s="40">
        <v>-1.3286944338946401E-3</v>
      </c>
      <c r="CO720" s="40">
        <v>1.54721744853791E-3</v>
      </c>
      <c r="CP720" s="40">
        <v>1.56029089537399E-2</v>
      </c>
      <c r="CQ720" s="40">
        <v>0.27948427027035999</v>
      </c>
      <c r="CR720" s="40">
        <v>0.39446945038284997</v>
      </c>
      <c r="CS720" s="40">
        <v>0.39102037314787902</v>
      </c>
      <c r="CT720" s="40">
        <v>0.44777626940271698</v>
      </c>
      <c r="CU720" s="40">
        <v>0.301190188418067</v>
      </c>
      <c r="CV720" s="40">
        <v>-0.157723381228557</v>
      </c>
      <c r="CW720" s="40">
        <v>-0.144390813760161</v>
      </c>
      <c r="CX720" s="40">
        <v>-9.3184174537088396E-2</v>
      </c>
      <c r="CY720" s="40">
        <v>-5.3512818192714501E-2</v>
      </c>
      <c r="CZ720" s="40">
        <v>-3.8306772908217698E-2</v>
      </c>
      <c r="DA720" s="40">
        <v>-8.1570765510085193E-3</v>
      </c>
      <c r="DB720" s="40">
        <v>-3.8800618062381E-4</v>
      </c>
      <c r="DC720" s="40">
        <v>5.3374967822247203E-4</v>
      </c>
      <c r="DD720" s="40">
        <v>3.8930399130851301E-3</v>
      </c>
      <c r="DE720" s="40">
        <v>2.5244021263642301E-3</v>
      </c>
      <c r="DF720" s="40">
        <v>6.8811168699667701E-3</v>
      </c>
      <c r="DG720" s="40">
        <v>-2.7869698491700002E-3</v>
      </c>
      <c r="DH720" s="40">
        <v>9.5102254168058092E-3</v>
      </c>
      <c r="DI720" s="40">
        <v>1.20885087059421E-3</v>
      </c>
      <c r="DJ720" s="40">
        <v>8.8232835546580395E-3</v>
      </c>
      <c r="DK720" s="40">
        <v>-1.9889076521838198E-3</v>
      </c>
      <c r="DL720" s="40">
        <v>-6.0089161801259703E-4</v>
      </c>
      <c r="DM720" s="40">
        <v>2.2736787026200098E-3</v>
      </c>
      <c r="DN720" s="40">
        <v>1.7213707139857901E-2</v>
      </c>
      <c r="DO720" s="40">
        <v>0.281583771027547</v>
      </c>
      <c r="DP720" s="40">
        <v>0.39630579046050801</v>
      </c>
      <c r="DQ720" s="40">
        <v>0.39349020407003199</v>
      </c>
      <c r="DR720" s="40">
        <v>0.45031950716239599</v>
      </c>
      <c r="DS720" s="40">
        <v>0.30385900708054903</v>
      </c>
      <c r="DT720" s="40">
        <v>-0.155490203366838</v>
      </c>
      <c r="DU720" s="40">
        <v>-0.142656619080133</v>
      </c>
      <c r="DV720" s="40">
        <v>-9.1240261469280701E-2</v>
      </c>
      <c r="DW720" s="40">
        <v>-5.1757291755724702E-2</v>
      </c>
      <c r="DX720" s="40">
        <v>-3.69007060963841E-2</v>
      </c>
      <c r="DY720" s="40">
        <v>-6.80012423835604E-3</v>
      </c>
      <c r="DZ720" s="40">
        <v>8.8025922343625104E-4</v>
      </c>
      <c r="EA720" s="40">
        <v>1.64427161014814E-3</v>
      </c>
      <c r="EB720" s="40">
        <v>4.81381890431197E-3</v>
      </c>
      <c r="EC720" s="40">
        <v>3.4186773456844899E-3</v>
      </c>
      <c r="ED720" s="40">
        <v>7.6509524410359898E-3</v>
      </c>
      <c r="EE720" s="40">
        <v>-1.8583172933753201E-3</v>
      </c>
      <c r="EF720" s="40">
        <v>1.0502129672685099E-2</v>
      </c>
      <c r="EG720" s="40">
        <v>2.3088958863607002E-3</v>
      </c>
      <c r="EH720" s="40">
        <v>9.9853126488667499E-3</v>
      </c>
      <c r="EI720" s="40">
        <v>-7.0928712161364403E-4</v>
      </c>
      <c r="EJ720" s="40">
        <v>4.4994005539062499E-4</v>
      </c>
      <c r="EK720" s="40">
        <v>3.3225733738566601E-3</v>
      </c>
      <c r="EL720" s="40">
        <v>1.95394438868116E-2</v>
      </c>
      <c r="EM720" s="40">
        <v>0.284615116669309</v>
      </c>
      <c r="EN720" s="40">
        <v>0.39895717387732699</v>
      </c>
      <c r="EO720" s="40">
        <v>0.39705624765259701</v>
      </c>
      <c r="EP720" s="40">
        <v>0.45399153855956298</v>
      </c>
      <c r="EQ720" s="40">
        <v>0.307712357356071</v>
      </c>
      <c r="ER720" s="40">
        <v>-0.152265849217295</v>
      </c>
      <c r="ES720" s="40">
        <v>-0.140152717394328</v>
      </c>
      <c r="ET720" s="40">
        <v>-8.8433559739885606E-2</v>
      </c>
      <c r="EU720" s="40">
        <v>-4.9222590400866802E-2</v>
      </c>
      <c r="EV720" s="40">
        <v>-3.4870568937591703E-2</v>
      </c>
      <c r="EW720" s="40">
        <v>79.069210732395007</v>
      </c>
      <c r="EX720" s="40">
        <v>77.501968782438993</v>
      </c>
      <c r="EY720" s="40">
        <v>75.463825522300297</v>
      </c>
      <c r="EZ720" s="40">
        <v>74.277941853421595</v>
      </c>
      <c r="FA720" s="40">
        <v>73.600750525936107</v>
      </c>
      <c r="FB720" s="40">
        <v>72.896284810378106</v>
      </c>
      <c r="FC720" s="40">
        <v>71.783717557147</v>
      </c>
      <c r="FD720" s="40">
        <v>72.556067109114394</v>
      </c>
      <c r="FE720" s="40">
        <v>75.723754054242306</v>
      </c>
      <c r="FF720" s="40">
        <v>80.131124394508703</v>
      </c>
      <c r="FG720" s="40">
        <v>84.408709902039703</v>
      </c>
      <c r="FH720" s="40">
        <v>87.801219304072006</v>
      </c>
      <c r="FI720" s="40">
        <v>90.705700189995198</v>
      </c>
      <c r="FJ720" s="40">
        <v>94.228784028251994</v>
      </c>
      <c r="FK720" s="40">
        <v>96.976595450851505</v>
      </c>
      <c r="FL720" s="40">
        <v>98.911687052588903</v>
      </c>
      <c r="FM720" s="40">
        <v>100.04958591131</v>
      </c>
      <c r="FN720" s="40">
        <v>100.52132573374401</v>
      </c>
      <c r="FO720" s="40">
        <v>100.156772211697</v>
      </c>
      <c r="FP720" s="40">
        <v>98.438402626665706</v>
      </c>
      <c r="FQ720" s="40">
        <v>94.728157640486401</v>
      </c>
      <c r="FR720" s="40">
        <v>90.268105408005098</v>
      </c>
      <c r="FS720" s="40">
        <v>87.223526361543094</v>
      </c>
      <c r="FT720" s="40">
        <v>84.9055907511827</v>
      </c>
      <c r="FU720" s="40">
        <v>4.4308607248166199E-3</v>
      </c>
      <c r="FV720" s="40">
        <v>0</v>
      </c>
      <c r="FW720" s="40">
        <v>0</v>
      </c>
      <c r="FX720" s="41">
        <v>1</v>
      </c>
      <c r="FY720" s="22"/>
    </row>
    <row r="721" spans="1:181" x14ac:dyDescent="0.2">
      <c r="A721" t="s">
        <v>42</v>
      </c>
      <c r="B721" t="s">
        <v>58</v>
      </c>
      <c r="C721" t="s">
        <v>55</v>
      </c>
      <c r="D721" t="s">
        <v>37</v>
      </c>
      <c r="E721" t="s">
        <v>1</v>
      </c>
      <c r="F721" t="s">
        <v>1</v>
      </c>
      <c r="G721" s="35">
        <v>43670</v>
      </c>
      <c r="H721" s="40">
        <v>9479</v>
      </c>
      <c r="I721" s="40">
        <v>0.78027775929017196</v>
      </c>
      <c r="J721" s="40">
        <v>0.68513719740943801</v>
      </c>
      <c r="K721" s="40">
        <v>0.63095339980793796</v>
      </c>
      <c r="L721" s="40">
        <v>0.60320407173780399</v>
      </c>
      <c r="M721" s="40">
        <v>0.57658542669614798</v>
      </c>
      <c r="N721" s="40">
        <v>0.58083729677357798</v>
      </c>
      <c r="O721" s="40">
        <v>0.632576561823465</v>
      </c>
      <c r="P721" s="40">
        <v>0.697893029100499</v>
      </c>
      <c r="Q721" s="40">
        <v>0.71895657808084701</v>
      </c>
      <c r="R721" s="40">
        <v>0.74205529912372303</v>
      </c>
      <c r="S721" s="40">
        <v>0.79205766576772696</v>
      </c>
      <c r="T721" s="40">
        <v>0.86888551154412597</v>
      </c>
      <c r="U721" s="40">
        <v>0.98883104030665503</v>
      </c>
      <c r="V721" s="40">
        <v>1.1386576563498201</v>
      </c>
      <c r="W721" s="40">
        <v>1.2809753654424501</v>
      </c>
      <c r="X721" s="40">
        <v>1.4557249606194</v>
      </c>
      <c r="Y721" s="40">
        <v>1.65388560700625</v>
      </c>
      <c r="Z721" s="40">
        <v>1.80819712630204</v>
      </c>
      <c r="AA721" s="40">
        <v>1.84529769716929</v>
      </c>
      <c r="AB721" s="40">
        <v>1.8132477747345199</v>
      </c>
      <c r="AC721" s="40">
        <v>1.7339254682666401</v>
      </c>
      <c r="AD721" s="40">
        <v>1.58521739800301</v>
      </c>
      <c r="AE721" s="40">
        <v>1.30465503511019</v>
      </c>
      <c r="AF721" s="40">
        <v>1.0492317292284099</v>
      </c>
      <c r="AG721" s="40">
        <v>4.6742357286936502E-3</v>
      </c>
      <c r="AH721" s="40">
        <v>9.2859440236812592E-3</v>
      </c>
      <c r="AI721" s="40">
        <v>4.99950226751311E-3</v>
      </c>
      <c r="AJ721" s="40">
        <v>1.4272073106872899E-3</v>
      </c>
      <c r="AK721" s="40">
        <v>-2.17962761477021E-3</v>
      </c>
      <c r="AL721" s="40">
        <v>3.0745547692654701E-3</v>
      </c>
      <c r="AM721" s="40">
        <v>-1.1657611499893099E-4</v>
      </c>
      <c r="AN721" s="40">
        <v>1.3792817655272601E-3</v>
      </c>
      <c r="AO721" s="40">
        <v>-2.2403277807702799E-3</v>
      </c>
      <c r="AP721" s="40">
        <v>-3.2360558065388798E-3</v>
      </c>
      <c r="AQ721" s="40">
        <v>1.38575972506649E-2</v>
      </c>
      <c r="AR721" s="40">
        <v>-1.56509968769869E-3</v>
      </c>
      <c r="AS721" s="40">
        <v>-9.6542582348397993E-3</v>
      </c>
      <c r="AT721" s="40">
        <v>-7.5250494524324099E-3</v>
      </c>
      <c r="AU721" s="40">
        <v>0.13425517765614101</v>
      </c>
      <c r="AV721" s="40">
        <v>0.18602301093545701</v>
      </c>
      <c r="AW721" s="40">
        <v>0.196613523371127</v>
      </c>
      <c r="AX721" s="40">
        <v>0.19279267897062999</v>
      </c>
      <c r="AY721" s="40">
        <v>0.15988690604334899</v>
      </c>
      <c r="AZ721" s="40">
        <v>-3.3309022301221902E-2</v>
      </c>
      <c r="BA721" s="40">
        <v>-5.07675827862204E-2</v>
      </c>
      <c r="BB721" s="40">
        <v>-3.0151869586838E-2</v>
      </c>
      <c r="BC721" s="40">
        <v>-3.8479694105089703E-2</v>
      </c>
      <c r="BD721" s="40">
        <v>-2.9037106705353699E-2</v>
      </c>
      <c r="BE721" s="40">
        <v>1.27307038055003E-2</v>
      </c>
      <c r="BF721" s="40">
        <v>1.5936522444948399E-2</v>
      </c>
      <c r="BG721" s="40">
        <v>1.10754184790701E-2</v>
      </c>
      <c r="BH721" s="40">
        <v>7.9968886461521498E-3</v>
      </c>
      <c r="BI721" s="40">
        <v>3.13604383970217E-3</v>
      </c>
      <c r="BJ721" s="40">
        <v>8.6467449184984904E-3</v>
      </c>
      <c r="BK721" s="40">
        <v>6.4558013560195799E-3</v>
      </c>
      <c r="BL721" s="40">
        <v>7.9192525691148107E-3</v>
      </c>
      <c r="BM721" s="40">
        <v>3.4513805705082799E-3</v>
      </c>
      <c r="BN721" s="40">
        <v>4.1343313462755297E-3</v>
      </c>
      <c r="BO721" s="40">
        <v>1.9242102552650998E-2</v>
      </c>
      <c r="BP721" s="40">
        <v>1.86759767674391E-3</v>
      </c>
      <c r="BQ721" s="40">
        <v>-6.2705671610491197E-3</v>
      </c>
      <c r="BR721" s="40">
        <v>1.35664096706441E-3</v>
      </c>
      <c r="BS721" s="40">
        <v>0.14381285711785399</v>
      </c>
      <c r="BT721" s="40">
        <v>0.196269576252463</v>
      </c>
      <c r="BU721" s="40">
        <v>0.208664497347713</v>
      </c>
      <c r="BV721" s="40">
        <v>0.208462573787116</v>
      </c>
      <c r="BW721" s="40">
        <v>0.176121584302809</v>
      </c>
      <c r="BX721" s="40">
        <v>-1.7938132481841999E-2</v>
      </c>
      <c r="BY721" s="40">
        <v>-3.7156853140364002E-2</v>
      </c>
      <c r="BZ721" s="40">
        <v>-1.6051811088558399E-2</v>
      </c>
      <c r="CA721" s="40">
        <v>-3.00622394744397E-2</v>
      </c>
      <c r="CB721" s="40">
        <v>-2.2581417432093302E-2</v>
      </c>
      <c r="CC721" s="40">
        <v>1.8310589053319299E-2</v>
      </c>
      <c r="CD721" s="40">
        <v>2.0542692800060301E-2</v>
      </c>
      <c r="CE721" s="40">
        <v>1.5283579538313E-2</v>
      </c>
      <c r="CF721" s="40">
        <v>1.25470299260718E-2</v>
      </c>
      <c r="CG721" s="40">
        <v>6.8176616960991003E-3</v>
      </c>
      <c r="CH721" s="40">
        <v>1.2506026841461401E-2</v>
      </c>
      <c r="CI721" s="40">
        <v>1.10078099712105E-2</v>
      </c>
      <c r="CJ721" s="40">
        <v>1.24488164251625E-2</v>
      </c>
      <c r="CK721" s="40">
        <v>7.3934404361232298E-3</v>
      </c>
      <c r="CL721" s="40">
        <v>9.2390390361252895E-3</v>
      </c>
      <c r="CM721" s="40">
        <v>2.29713945221495E-2</v>
      </c>
      <c r="CN721" s="40">
        <v>4.2450734144337497E-3</v>
      </c>
      <c r="CO721" s="40">
        <v>-3.9270330309784003E-3</v>
      </c>
      <c r="CP721" s="40">
        <v>7.5080726955805699E-3</v>
      </c>
      <c r="CQ721" s="40">
        <v>0.150432476797763</v>
      </c>
      <c r="CR721" s="40">
        <v>0.20336631617721701</v>
      </c>
      <c r="CS721" s="40">
        <v>0.21701096521337501</v>
      </c>
      <c r="CT721" s="40">
        <v>0.21931549520228399</v>
      </c>
      <c r="CU721" s="40">
        <v>0.18736567301009799</v>
      </c>
      <c r="CV721" s="40">
        <v>-7.2923010168205703E-3</v>
      </c>
      <c r="CW721" s="40">
        <v>-2.7730103249601699E-2</v>
      </c>
      <c r="CX721" s="40">
        <v>-6.28615352523556E-3</v>
      </c>
      <c r="CY721" s="40">
        <v>-2.42323360390913E-2</v>
      </c>
      <c r="CZ721" s="40">
        <v>-1.8110226707205999E-2</v>
      </c>
      <c r="DA721" s="40">
        <v>2.38904743011383E-2</v>
      </c>
      <c r="DB721" s="40">
        <v>2.5148863155172198E-2</v>
      </c>
      <c r="DC721" s="40">
        <v>1.9491740597555901E-2</v>
      </c>
      <c r="DD721" s="40">
        <v>1.7097171205991399E-2</v>
      </c>
      <c r="DE721" s="40">
        <v>1.0499279552496001E-2</v>
      </c>
      <c r="DF721" s="40">
        <v>1.6365308764424401E-2</v>
      </c>
      <c r="DG721" s="40">
        <v>1.5559818586401399E-2</v>
      </c>
      <c r="DH721" s="40">
        <v>1.6978380281210199E-2</v>
      </c>
      <c r="DI721" s="40">
        <v>1.13355003017382E-2</v>
      </c>
      <c r="DJ721" s="40">
        <v>1.43437467259751E-2</v>
      </c>
      <c r="DK721" s="40">
        <v>2.6700686491647901E-2</v>
      </c>
      <c r="DL721" s="40">
        <v>6.6225491521235899E-3</v>
      </c>
      <c r="DM721" s="40">
        <v>-1.5834989009076901E-3</v>
      </c>
      <c r="DN721" s="40">
        <v>1.36595044240967E-2</v>
      </c>
      <c r="DO721" s="40">
        <v>0.15705209647767299</v>
      </c>
      <c r="DP721" s="40">
        <v>0.21046305610197</v>
      </c>
      <c r="DQ721" s="40">
        <v>0.225357433079037</v>
      </c>
      <c r="DR721" s="40">
        <v>0.23016841661745099</v>
      </c>
      <c r="DS721" s="40">
        <v>0.19860976171738601</v>
      </c>
      <c r="DT721" s="40">
        <v>3.3535304482009099E-3</v>
      </c>
      <c r="DU721" s="40">
        <v>-1.83033533588393E-2</v>
      </c>
      <c r="DV721" s="40">
        <v>3.47950403808725E-3</v>
      </c>
      <c r="DW721" s="40">
        <v>-1.8402432603742899E-2</v>
      </c>
      <c r="DX721" s="40">
        <v>-1.3639035982318699E-2</v>
      </c>
      <c r="DY721" s="40">
        <v>3.1946942377944897E-2</v>
      </c>
      <c r="DZ721" s="40">
        <v>3.1799441576439297E-2</v>
      </c>
      <c r="EA721" s="40">
        <v>2.5567656809112899E-2</v>
      </c>
      <c r="EB721" s="40">
        <v>2.3666852541456201E-2</v>
      </c>
      <c r="EC721" s="40">
        <v>1.5814951006968399E-2</v>
      </c>
      <c r="ED721" s="40">
        <v>2.1937498913657399E-2</v>
      </c>
      <c r="EE721" s="40">
        <v>2.2132196057419899E-2</v>
      </c>
      <c r="EF721" s="40">
        <v>2.35183510847977E-2</v>
      </c>
      <c r="EG721" s="40">
        <v>1.7027208653016698E-2</v>
      </c>
      <c r="EH721" s="40">
        <v>2.17141338787895E-2</v>
      </c>
      <c r="EI721" s="40">
        <v>3.2085191793633998E-2</v>
      </c>
      <c r="EJ721" s="40">
        <v>1.00552465165662E-2</v>
      </c>
      <c r="EK721" s="40">
        <v>1.80019217288299E-3</v>
      </c>
      <c r="EL721" s="40">
        <v>2.2541194843593501E-2</v>
      </c>
      <c r="EM721" s="40">
        <v>0.166609775939385</v>
      </c>
      <c r="EN721" s="40">
        <v>0.22070962141897599</v>
      </c>
      <c r="EO721" s="40">
        <v>0.23740840705562299</v>
      </c>
      <c r="EP721" s="40">
        <v>0.245838311433937</v>
      </c>
      <c r="EQ721" s="40">
        <v>0.21484443997684699</v>
      </c>
      <c r="ER721" s="40">
        <v>1.87244202675808E-2</v>
      </c>
      <c r="ES721" s="40">
        <v>-4.69262371298292E-3</v>
      </c>
      <c r="ET721" s="40">
        <v>1.7579562536366899E-2</v>
      </c>
      <c r="EU721" s="40">
        <v>-9.9849779730928501E-3</v>
      </c>
      <c r="EV721" s="40">
        <v>-7.1833467090583599E-3</v>
      </c>
      <c r="EW721" s="40">
        <v>65.407611503357998</v>
      </c>
      <c r="EX721" s="40">
        <v>65.302204236266604</v>
      </c>
      <c r="EY721" s="40">
        <v>63.768796280351303</v>
      </c>
      <c r="EZ721" s="40">
        <v>62.0328568968486</v>
      </c>
      <c r="FA721" s="40">
        <v>62.043671431031498</v>
      </c>
      <c r="FB721" s="40">
        <v>61.071723781642802</v>
      </c>
      <c r="FC721" s="40">
        <v>60.520595832615797</v>
      </c>
      <c r="FD721" s="40">
        <v>61.8925779231961</v>
      </c>
      <c r="FE721" s="40">
        <v>66.488444980196306</v>
      </c>
      <c r="FF721" s="40">
        <v>71.486877905975504</v>
      </c>
      <c r="FG721" s="40">
        <v>76.421697950749106</v>
      </c>
      <c r="FH721" s="40">
        <v>81.140416738419106</v>
      </c>
      <c r="FI721" s="40">
        <v>85.742793180644099</v>
      </c>
      <c r="FJ721" s="40">
        <v>89.447149991389693</v>
      </c>
      <c r="FK721" s="40">
        <v>91.722059583261597</v>
      </c>
      <c r="FL721" s="40">
        <v>92.933683485448597</v>
      </c>
      <c r="FM721" s="40">
        <v>93.862889615980706</v>
      </c>
      <c r="FN721" s="40">
        <v>92.891493025658704</v>
      </c>
      <c r="FO721" s="40">
        <v>90.556879628035105</v>
      </c>
      <c r="FP721" s="40">
        <v>87.523282245565696</v>
      </c>
      <c r="FQ721" s="40">
        <v>82.7238160840365</v>
      </c>
      <c r="FR721" s="40">
        <v>77.866299293955606</v>
      </c>
      <c r="FS721" s="40">
        <v>74.626933011882201</v>
      </c>
      <c r="FT721" s="40">
        <v>72.366419838126404</v>
      </c>
      <c r="FU721" s="40">
        <v>1.6842026856433399E-2</v>
      </c>
      <c r="FV721" s="40">
        <v>0</v>
      </c>
      <c r="FW721" s="40">
        <v>0</v>
      </c>
      <c r="FX721" s="41">
        <v>1</v>
      </c>
      <c r="FY721" s="22"/>
    </row>
    <row r="722" spans="1:181" x14ac:dyDescent="0.2">
      <c r="A722" t="s">
        <v>42</v>
      </c>
      <c r="B722" t="s">
        <v>58</v>
      </c>
      <c r="C722" t="s">
        <v>55</v>
      </c>
      <c r="D722" t="s">
        <v>37</v>
      </c>
      <c r="E722" t="s">
        <v>1</v>
      </c>
      <c r="F722" t="s">
        <v>77</v>
      </c>
      <c r="G722" s="35">
        <v>43670</v>
      </c>
      <c r="H722" s="40">
        <v>7427</v>
      </c>
      <c r="I722" s="40">
        <v>0.79903437054672</v>
      </c>
      <c r="J722" s="40">
        <v>0.70498681571990995</v>
      </c>
      <c r="K722" s="40">
        <v>0.65061368732605496</v>
      </c>
      <c r="L722" s="40">
        <v>0.62011299250613305</v>
      </c>
      <c r="M722" s="40">
        <v>0.59140862595823196</v>
      </c>
      <c r="N722" s="40">
        <v>0.59521481960849099</v>
      </c>
      <c r="O722" s="40">
        <v>0.64609842474865198</v>
      </c>
      <c r="P722" s="40">
        <v>0.70976119965096696</v>
      </c>
      <c r="Q722" s="40">
        <v>0.72520450185079799</v>
      </c>
      <c r="R722" s="40">
        <v>0.74462667475313504</v>
      </c>
      <c r="S722" s="40">
        <v>0.79115615126438099</v>
      </c>
      <c r="T722" s="40">
        <v>0.86442544878514604</v>
      </c>
      <c r="U722" s="40">
        <v>0.97752857574063001</v>
      </c>
      <c r="V722" s="40">
        <v>1.1207763252046099</v>
      </c>
      <c r="W722" s="40">
        <v>1.25352159556486</v>
      </c>
      <c r="X722" s="40">
        <v>1.40698488126989</v>
      </c>
      <c r="Y722" s="40">
        <v>1.5806114274024901</v>
      </c>
      <c r="Z722" s="40">
        <v>1.7267718923390301</v>
      </c>
      <c r="AA722" s="40">
        <v>1.76674090779169</v>
      </c>
      <c r="AB722" s="40">
        <v>1.7405664671523</v>
      </c>
      <c r="AC722" s="40">
        <v>1.6805262051440399</v>
      </c>
      <c r="AD722" s="40">
        <v>1.55765310409437</v>
      </c>
      <c r="AE722" s="40">
        <v>1.29694507619232</v>
      </c>
      <c r="AF722" s="40">
        <v>1.0500750118969899</v>
      </c>
      <c r="AG722" s="40">
        <v>-5.5454356389908499E-4</v>
      </c>
      <c r="AH722" s="40">
        <v>2.8678238264569999E-3</v>
      </c>
      <c r="AI722" s="40">
        <v>-1.4739318583095701E-3</v>
      </c>
      <c r="AJ722" s="40">
        <v>-9.3419578577288494E-3</v>
      </c>
      <c r="AK722" s="40">
        <v>-1.00948652487328E-2</v>
      </c>
      <c r="AL722" s="40">
        <v>-2.6235434038779501E-3</v>
      </c>
      <c r="AM722" s="40">
        <v>-5.3974162362190404E-3</v>
      </c>
      <c r="AN722" s="40">
        <v>-6.6141580406445201E-3</v>
      </c>
      <c r="AO722" s="40">
        <v>-9.1904082041359796E-3</v>
      </c>
      <c r="AP722" s="40">
        <v>-6.37443036607452E-3</v>
      </c>
      <c r="AQ722" s="40">
        <v>1.2255304517093E-2</v>
      </c>
      <c r="AR722" s="40">
        <v>-6.7646806531840005E-4</v>
      </c>
      <c r="AS722" s="40">
        <v>-1.03515132018039E-2</v>
      </c>
      <c r="AT722" s="40">
        <v>-9.8110674803407894E-3</v>
      </c>
      <c r="AU722" s="40">
        <v>9.2914810015687105E-2</v>
      </c>
      <c r="AV722" s="40">
        <v>0.121363204988427</v>
      </c>
      <c r="AW722" s="40">
        <v>0.128421215620311</v>
      </c>
      <c r="AX722" s="40">
        <v>0.126732360504414</v>
      </c>
      <c r="AY722" s="40">
        <v>0.12651744447283</v>
      </c>
      <c r="AZ722" s="40">
        <v>2.02262766631871E-2</v>
      </c>
      <c r="BA722" s="40">
        <v>-2.46785762169347E-2</v>
      </c>
      <c r="BB722" s="40">
        <v>-1.3896628375998E-2</v>
      </c>
      <c r="BC722" s="40">
        <v>-3.3163009153190003E-2</v>
      </c>
      <c r="BD722" s="40">
        <v>-4.1421509426892503E-2</v>
      </c>
      <c r="BE722" s="40">
        <v>9.0788958377925003E-3</v>
      </c>
      <c r="BF722" s="40">
        <v>1.19506690176277E-2</v>
      </c>
      <c r="BG722" s="40">
        <v>7.2232362205840502E-3</v>
      </c>
      <c r="BH722" s="40">
        <v>-8.3320253963380597E-4</v>
      </c>
      <c r="BI722" s="40">
        <v>-3.1095823547314899E-3</v>
      </c>
      <c r="BJ722" s="40">
        <v>4.63029322981111E-3</v>
      </c>
      <c r="BK722" s="40">
        <v>2.8627525888080701E-3</v>
      </c>
      <c r="BL722" s="40">
        <v>1.4737421807336701E-3</v>
      </c>
      <c r="BM722" s="40">
        <v>-9.2290098591456802E-4</v>
      </c>
      <c r="BN722" s="40">
        <v>2.7122536940876701E-3</v>
      </c>
      <c r="BO722" s="40">
        <v>1.8968840688573501E-2</v>
      </c>
      <c r="BP722" s="40">
        <v>2.7057701723581101E-3</v>
      </c>
      <c r="BQ722" s="40">
        <v>-7.0766016983774402E-3</v>
      </c>
      <c r="BR722" s="40">
        <v>-9.6776437850505203E-4</v>
      </c>
      <c r="BS722" s="40">
        <v>0.103958338083645</v>
      </c>
      <c r="BT722" s="40">
        <v>0.13383870244877599</v>
      </c>
      <c r="BU722" s="40">
        <v>0.14174443240943699</v>
      </c>
      <c r="BV722" s="40">
        <v>0.13973453116604201</v>
      </c>
      <c r="BW722" s="40">
        <v>0.13810926099039</v>
      </c>
      <c r="BX722" s="40">
        <v>3.02758922720434E-2</v>
      </c>
      <c r="BY722" s="40">
        <v>-1.02019661895154E-2</v>
      </c>
      <c r="BZ722" s="40">
        <v>4.2375611151121602E-4</v>
      </c>
      <c r="CA722" s="40">
        <v>-2.3998925459988302E-2</v>
      </c>
      <c r="CB722" s="40">
        <v>-3.1748124171169297E-2</v>
      </c>
      <c r="CC722" s="40">
        <v>1.5750986621346399E-2</v>
      </c>
      <c r="CD722" s="40">
        <v>1.8241419928233402E-2</v>
      </c>
      <c r="CE722" s="40">
        <v>1.3246868338103301E-2</v>
      </c>
      <c r="CF722" s="40">
        <v>5.0599354737125004E-3</v>
      </c>
      <c r="CG722" s="40">
        <v>1.7284032985958599E-3</v>
      </c>
      <c r="CH722" s="40">
        <v>9.6542783851590198E-3</v>
      </c>
      <c r="CI722" s="40">
        <v>8.5837203543171099E-3</v>
      </c>
      <c r="CJ722" s="40">
        <v>7.0753972361321501E-3</v>
      </c>
      <c r="CK722" s="40">
        <v>4.8031493283661204E-3</v>
      </c>
      <c r="CL722" s="40">
        <v>9.0056633936626707E-3</v>
      </c>
      <c r="CM722" s="40">
        <v>2.3618615389696899E-2</v>
      </c>
      <c r="CN722" s="40">
        <v>5.0482980725618798E-3</v>
      </c>
      <c r="CO722" s="40">
        <v>-4.8084079673690596E-3</v>
      </c>
      <c r="CP722" s="40">
        <v>5.1570804107371696E-3</v>
      </c>
      <c r="CQ722" s="40">
        <v>0.111607051981944</v>
      </c>
      <c r="CR722" s="40">
        <v>0.14247919398608</v>
      </c>
      <c r="CS722" s="40">
        <v>0.15097205177146999</v>
      </c>
      <c r="CT722" s="40">
        <v>0.148739794958162</v>
      </c>
      <c r="CU722" s="40">
        <v>0.14613771779864901</v>
      </c>
      <c r="CV722" s="40">
        <v>3.72362254288943E-2</v>
      </c>
      <c r="CW722" s="40">
        <v>-1.7551018418814001E-4</v>
      </c>
      <c r="CX722" s="40">
        <v>1.0342010783801999E-2</v>
      </c>
      <c r="CY722" s="40">
        <v>-1.7651909010350401E-2</v>
      </c>
      <c r="CZ722" s="40">
        <v>-2.50483670107991E-2</v>
      </c>
      <c r="DA722" s="40">
        <v>2.24230774049002E-2</v>
      </c>
      <c r="DB722" s="40">
        <v>2.4532170838839198E-2</v>
      </c>
      <c r="DC722" s="40">
        <v>1.9270500455622602E-2</v>
      </c>
      <c r="DD722" s="40">
        <v>1.09530734870588E-2</v>
      </c>
      <c r="DE722" s="40">
        <v>6.5663889519232202E-3</v>
      </c>
      <c r="DF722" s="40">
        <v>1.46782635405069E-2</v>
      </c>
      <c r="DG722" s="40">
        <v>1.43046881198262E-2</v>
      </c>
      <c r="DH722" s="40">
        <v>1.2677052291530599E-2</v>
      </c>
      <c r="DI722" s="40">
        <v>1.05291996426468E-2</v>
      </c>
      <c r="DJ722" s="40">
        <v>1.52990730932377E-2</v>
      </c>
      <c r="DK722" s="40">
        <v>2.8268390090820199E-2</v>
      </c>
      <c r="DL722" s="40">
        <v>7.3908259727656503E-3</v>
      </c>
      <c r="DM722" s="40">
        <v>-2.54021423636067E-3</v>
      </c>
      <c r="DN722" s="40">
        <v>1.1281925199979399E-2</v>
      </c>
      <c r="DO722" s="40">
        <v>0.119255765880242</v>
      </c>
      <c r="DP722" s="40">
        <v>0.15111968552338501</v>
      </c>
      <c r="DQ722" s="40">
        <v>0.160199671133503</v>
      </c>
      <c r="DR722" s="40">
        <v>0.157745058750283</v>
      </c>
      <c r="DS722" s="40">
        <v>0.15416617460690701</v>
      </c>
      <c r="DT722" s="40">
        <v>4.4196558585745303E-2</v>
      </c>
      <c r="DU722" s="40">
        <v>9.8509458211391704E-3</v>
      </c>
      <c r="DV722" s="40">
        <v>2.0260265456092899E-2</v>
      </c>
      <c r="DW722" s="40">
        <v>-1.1304892560712499E-2</v>
      </c>
      <c r="DX722" s="40">
        <v>-1.8348609850428799E-2</v>
      </c>
      <c r="DY722" s="40">
        <v>3.20565168065918E-2</v>
      </c>
      <c r="DZ722" s="40">
        <v>3.3615016030009902E-2</v>
      </c>
      <c r="EA722" s="40">
        <v>2.79676685345162E-2</v>
      </c>
      <c r="EB722" s="40">
        <v>1.9461828805153802E-2</v>
      </c>
      <c r="EC722" s="40">
        <v>1.35516718459245E-2</v>
      </c>
      <c r="ED722" s="40">
        <v>2.1932100174196001E-2</v>
      </c>
      <c r="EE722" s="40">
        <v>2.2564856944853301E-2</v>
      </c>
      <c r="EF722" s="40">
        <v>2.0764952512908798E-2</v>
      </c>
      <c r="EG722" s="40">
        <v>1.8796706860868199E-2</v>
      </c>
      <c r="EH722" s="40">
        <v>2.4385757153399901E-2</v>
      </c>
      <c r="EI722" s="40">
        <v>3.4981926262300699E-2</v>
      </c>
      <c r="EJ722" s="40">
        <v>1.0773064210442201E-2</v>
      </c>
      <c r="EK722" s="40">
        <v>7.3469726706576705E-4</v>
      </c>
      <c r="EL722" s="40">
        <v>2.0125228301815099E-2</v>
      </c>
      <c r="EM722" s="40">
        <v>0.1302992939482</v>
      </c>
      <c r="EN722" s="40">
        <v>0.16359518298373399</v>
      </c>
      <c r="EO722" s="40">
        <v>0.17352288792262899</v>
      </c>
      <c r="EP722" s="40">
        <v>0.17074722941191101</v>
      </c>
      <c r="EQ722" s="40">
        <v>0.16575799112446701</v>
      </c>
      <c r="ER722" s="40">
        <v>5.42461741946016E-2</v>
      </c>
      <c r="ES722" s="40">
        <v>2.4327555848558401E-2</v>
      </c>
      <c r="ET722" s="40">
        <v>3.4580649943602097E-2</v>
      </c>
      <c r="EU722" s="40">
        <v>-2.1408088675108298E-3</v>
      </c>
      <c r="EV722" s="40">
        <v>-8.6752245947056793E-3</v>
      </c>
      <c r="EW722" s="40">
        <v>65.144679514856506</v>
      </c>
      <c r="EX722" s="40">
        <v>65.020508694116302</v>
      </c>
      <c r="EY722" s="40">
        <v>63.520371315303997</v>
      </c>
      <c r="EZ722" s="40">
        <v>61.871020920830603</v>
      </c>
      <c r="FA722" s="40">
        <v>61.868410723397602</v>
      </c>
      <c r="FB722" s="40">
        <v>60.9495034737214</v>
      </c>
      <c r="FC722" s="40">
        <v>60.406072143502001</v>
      </c>
      <c r="FD722" s="40">
        <v>61.807512658476298</v>
      </c>
      <c r="FE722" s="40">
        <v>66.389370805039803</v>
      </c>
      <c r="FF722" s="40">
        <v>71.251756486242499</v>
      </c>
      <c r="FG722" s="40">
        <v>76.132864937001997</v>
      </c>
      <c r="FH722" s="40">
        <v>80.750559328021396</v>
      </c>
      <c r="FI722" s="40">
        <v>85.363366958433105</v>
      </c>
      <c r="FJ722" s="40">
        <v>89.119912077560201</v>
      </c>
      <c r="FK722" s="40">
        <v>91.340228441339207</v>
      </c>
      <c r="FL722" s="40">
        <v>92.466852455155603</v>
      </c>
      <c r="FM722" s="40">
        <v>93.322015935942204</v>
      </c>
      <c r="FN722" s="40">
        <v>92.290968324370994</v>
      </c>
      <c r="FO722" s="40">
        <v>89.934411429917205</v>
      </c>
      <c r="FP722" s="40">
        <v>86.931703104761198</v>
      </c>
      <c r="FQ722" s="40">
        <v>82.118989676963494</v>
      </c>
      <c r="FR722" s="40">
        <v>77.283844251678005</v>
      </c>
      <c r="FS722" s="40">
        <v>74.091769046590997</v>
      </c>
      <c r="FT722" s="40">
        <v>71.870569533304504</v>
      </c>
      <c r="FU722" s="40">
        <v>1.6228262317395999E-2</v>
      </c>
      <c r="FV722" s="40">
        <v>0</v>
      </c>
      <c r="FW722" s="40">
        <v>0</v>
      </c>
      <c r="FX722" s="41">
        <v>1</v>
      </c>
      <c r="FY722" s="22"/>
    </row>
    <row r="723" spans="1:181" x14ac:dyDescent="0.2">
      <c r="A723" t="s">
        <v>42</v>
      </c>
      <c r="B723" t="s">
        <v>58</v>
      </c>
      <c r="C723" t="s">
        <v>55</v>
      </c>
      <c r="D723" t="s">
        <v>37</v>
      </c>
      <c r="E723" t="s">
        <v>1</v>
      </c>
      <c r="F723" t="s">
        <v>78</v>
      </c>
      <c r="G723" s="35">
        <v>43670</v>
      </c>
      <c r="H723" s="40">
        <v>2052</v>
      </c>
      <c r="I723" s="40">
        <v>0.68823606248848102</v>
      </c>
      <c r="J723" s="40">
        <v>0.59926482748627696</v>
      </c>
      <c r="K723" s="40">
        <v>0.53583153167732001</v>
      </c>
      <c r="L723" s="40">
        <v>0.500507884213099</v>
      </c>
      <c r="M723" s="40">
        <v>0.48750437373108502</v>
      </c>
      <c r="N723" s="40">
        <v>0.50219777501338403</v>
      </c>
      <c r="O723" s="40">
        <v>0.55735245182250903</v>
      </c>
      <c r="P723" s="40">
        <v>0.62465662603192895</v>
      </c>
      <c r="Q723" s="40">
        <v>0.67779187303756705</v>
      </c>
      <c r="R723" s="40">
        <v>0.73199939039354001</v>
      </c>
      <c r="S723" s="40">
        <v>0.79695066658888303</v>
      </c>
      <c r="T723" s="40">
        <v>0.88511336257098505</v>
      </c>
      <c r="U723" s="40">
        <v>1.03030090740807</v>
      </c>
      <c r="V723" s="40">
        <v>1.2098404636492199</v>
      </c>
      <c r="W723" s="40">
        <v>1.39119149242189</v>
      </c>
      <c r="X723" s="40">
        <v>1.6362682295351501</v>
      </c>
      <c r="Y723" s="40">
        <v>1.89018659492234</v>
      </c>
      <c r="Z723" s="40">
        <v>2.0455872064215099</v>
      </c>
      <c r="AA723" s="40">
        <v>2.0714054976443999</v>
      </c>
      <c r="AB723" s="40">
        <v>2.0253609526724698</v>
      </c>
      <c r="AC723" s="40">
        <v>1.8965987550885399</v>
      </c>
      <c r="AD723" s="40">
        <v>1.674640763213</v>
      </c>
      <c r="AE723" s="40">
        <v>1.3365629801346199</v>
      </c>
      <c r="AF723" s="40">
        <v>1.07233395230304</v>
      </c>
      <c r="AG723" s="40">
        <v>-1.356821182868E-2</v>
      </c>
      <c r="AH723" s="40">
        <v>-7.7456264761926498E-3</v>
      </c>
      <c r="AI723" s="40">
        <v>-8.94074826016991E-3</v>
      </c>
      <c r="AJ723" s="40">
        <v>9.8824969868754903E-3</v>
      </c>
      <c r="AK723" s="40">
        <v>-6.8465899311737303E-3</v>
      </c>
      <c r="AL723" s="40">
        <v>4.5101198591341799E-4</v>
      </c>
      <c r="AM723" s="40">
        <v>-1.1876920093874701E-2</v>
      </c>
      <c r="AN723" s="40">
        <v>-2.5913666451857901E-3</v>
      </c>
      <c r="AO723" s="40">
        <v>-1.3438814596638E-2</v>
      </c>
      <c r="AP723" s="40">
        <v>-1.7536433580568701E-2</v>
      </c>
      <c r="AQ723" s="40">
        <v>1.1982904324333301E-3</v>
      </c>
      <c r="AR723" s="40">
        <v>-1.3804311887119501E-2</v>
      </c>
      <c r="AS723" s="40">
        <v>-1.0822965103508201E-2</v>
      </c>
      <c r="AT723" s="40">
        <v>-7.5897478660068201E-3</v>
      </c>
      <c r="AU723" s="40">
        <v>0.261798936413908</v>
      </c>
      <c r="AV723" s="40">
        <v>0.37929540316443699</v>
      </c>
      <c r="AW723" s="40">
        <v>0.38350382051406501</v>
      </c>
      <c r="AX723" s="40">
        <v>0.38660338174117698</v>
      </c>
      <c r="AY723" s="40">
        <v>0.23907855411446199</v>
      </c>
      <c r="AZ723" s="40">
        <v>-0.26100788686512399</v>
      </c>
      <c r="BA723" s="40">
        <v>-0.19716634018337401</v>
      </c>
      <c r="BB723" s="40">
        <v>-0.125676792232464</v>
      </c>
      <c r="BC723" s="40">
        <v>-0.103012408828004</v>
      </c>
      <c r="BD723" s="40">
        <v>-2.1257670387261399E-2</v>
      </c>
      <c r="BE723" s="40">
        <v>-1.29165552634424E-3</v>
      </c>
      <c r="BF723" s="40">
        <v>2.23854670764122E-3</v>
      </c>
      <c r="BG723" s="40">
        <v>-2.2917719178860299E-3</v>
      </c>
      <c r="BH723" s="40">
        <v>1.6137133295319399E-2</v>
      </c>
      <c r="BI723" s="40">
        <v>8.3582224530046295E-4</v>
      </c>
      <c r="BJ723" s="40">
        <v>3.41217627582099E-3</v>
      </c>
      <c r="BK723" s="40">
        <v>-4.4759328425372598E-3</v>
      </c>
      <c r="BL723" s="40">
        <v>6.6913986330705199E-3</v>
      </c>
      <c r="BM723" s="40">
        <v>-4.3576025714819003E-3</v>
      </c>
      <c r="BN723" s="40">
        <v>-8.6230922651320194E-3</v>
      </c>
      <c r="BO723" s="40">
        <v>8.0420448492284306E-3</v>
      </c>
      <c r="BP723" s="40">
        <v>-6.4699472294796603E-3</v>
      </c>
      <c r="BQ723" s="40">
        <v>-3.2618594214641702E-3</v>
      </c>
      <c r="BR723" s="40">
        <v>1.0683382030059601E-2</v>
      </c>
      <c r="BS723" s="40">
        <v>0.28405383544517998</v>
      </c>
      <c r="BT723" s="40">
        <v>0.41383780730865499</v>
      </c>
      <c r="BU723" s="40">
        <v>0.42597821520838097</v>
      </c>
      <c r="BV723" s="40">
        <v>0.43714804150766701</v>
      </c>
      <c r="BW723" s="40">
        <v>0.29651519050265401</v>
      </c>
      <c r="BX723" s="40">
        <v>-0.20776286155627</v>
      </c>
      <c r="BY723" s="40">
        <v>-0.153987199901163</v>
      </c>
      <c r="BZ723" s="40">
        <v>-9.2636435475673504E-2</v>
      </c>
      <c r="CA723" s="40">
        <v>-7.7135780775632004E-2</v>
      </c>
      <c r="CB723" s="40">
        <v>-8.0127042539257995E-3</v>
      </c>
      <c r="CC723" s="40">
        <v>7.2110499709479798E-3</v>
      </c>
      <c r="CD723" s="40">
        <v>9.1535546402770097E-3</v>
      </c>
      <c r="CE723" s="40">
        <v>2.3132888422024199E-3</v>
      </c>
      <c r="CF723" s="40">
        <v>2.0469075349236501E-2</v>
      </c>
      <c r="CG723" s="40">
        <v>6.15663751602451E-3</v>
      </c>
      <c r="CH723" s="40">
        <v>5.46306964250494E-3</v>
      </c>
      <c r="CI723" s="40">
        <v>6.49968382333408E-4</v>
      </c>
      <c r="CJ723" s="40">
        <v>1.3120613586981199E-2</v>
      </c>
      <c r="CK723" s="40">
        <v>1.9320172133172201E-3</v>
      </c>
      <c r="CL723" s="40">
        <v>-2.4497392225050901E-3</v>
      </c>
      <c r="CM723" s="40">
        <v>1.2782008310376699E-2</v>
      </c>
      <c r="CN723" s="40">
        <v>-1.3901886100535399E-3</v>
      </c>
      <c r="CO723" s="40">
        <v>1.9749393407499098E-3</v>
      </c>
      <c r="CP723" s="40">
        <v>2.3339296131187199E-2</v>
      </c>
      <c r="CQ723" s="40">
        <v>0.29946751071980698</v>
      </c>
      <c r="CR723" s="40">
        <v>0.43776177119345</v>
      </c>
      <c r="CS723" s="40">
        <v>0.45539585158518903</v>
      </c>
      <c r="CT723" s="40">
        <v>0.47215511888925499</v>
      </c>
      <c r="CU723" s="40">
        <v>0.33629562989761203</v>
      </c>
      <c r="CV723" s="40">
        <v>-0.170885519226082</v>
      </c>
      <c r="CW723" s="40">
        <v>-0.124081458877024</v>
      </c>
      <c r="CX723" s="40">
        <v>-6.9752785035768899E-2</v>
      </c>
      <c r="CY723" s="40">
        <v>-5.92137070137553E-2</v>
      </c>
      <c r="CZ723" s="40">
        <v>1.1607189422790801E-3</v>
      </c>
      <c r="DA723" s="40">
        <v>1.5713755468240199E-2</v>
      </c>
      <c r="DB723" s="40">
        <v>1.6068562572912799E-2</v>
      </c>
      <c r="DC723" s="40">
        <v>6.9183496022908603E-3</v>
      </c>
      <c r="DD723" s="40">
        <v>2.48010174031537E-2</v>
      </c>
      <c r="DE723" s="40">
        <v>1.1477452786748599E-2</v>
      </c>
      <c r="DF723" s="40">
        <v>7.5139630091888903E-3</v>
      </c>
      <c r="DG723" s="40">
        <v>5.7758696072040703E-3</v>
      </c>
      <c r="DH723" s="40">
        <v>1.9549828540891798E-2</v>
      </c>
      <c r="DI723" s="40">
        <v>8.2216369981163301E-3</v>
      </c>
      <c r="DJ723" s="40">
        <v>3.72361382012185E-3</v>
      </c>
      <c r="DK723" s="40">
        <v>1.7521971771525001E-2</v>
      </c>
      <c r="DL723" s="40">
        <v>3.6895700093725801E-3</v>
      </c>
      <c r="DM723" s="40">
        <v>7.2117381029639903E-3</v>
      </c>
      <c r="DN723" s="40">
        <v>3.5995210232314799E-2</v>
      </c>
      <c r="DO723" s="40">
        <v>0.31488118599443399</v>
      </c>
      <c r="DP723" s="40">
        <v>0.46168573507824501</v>
      </c>
      <c r="DQ723" s="40">
        <v>0.48481348796199702</v>
      </c>
      <c r="DR723" s="40">
        <v>0.50716219627084402</v>
      </c>
      <c r="DS723" s="40">
        <v>0.37607606929256998</v>
      </c>
      <c r="DT723" s="40">
        <v>-0.134008176895894</v>
      </c>
      <c r="DU723" s="40">
        <v>-9.4175717852886198E-2</v>
      </c>
      <c r="DV723" s="40">
        <v>-4.6869134595864399E-2</v>
      </c>
      <c r="DW723" s="40">
        <v>-4.1291633251878603E-2</v>
      </c>
      <c r="DX723" s="40">
        <v>1.0334142138484E-2</v>
      </c>
      <c r="DY723" s="40">
        <v>2.7990311770575999E-2</v>
      </c>
      <c r="DZ723" s="40">
        <v>2.6052735756746701E-2</v>
      </c>
      <c r="EA723" s="40">
        <v>1.35673259445747E-2</v>
      </c>
      <c r="EB723" s="40">
        <v>3.1055653711597599E-2</v>
      </c>
      <c r="EC723" s="40">
        <v>1.9159864963222702E-2</v>
      </c>
      <c r="ED723" s="40">
        <v>1.04751272990965E-2</v>
      </c>
      <c r="EE723" s="40">
        <v>1.3176856858541501E-2</v>
      </c>
      <c r="EF723" s="40">
        <v>2.88325938191481E-2</v>
      </c>
      <c r="EG723" s="40">
        <v>1.7302849023272501E-2</v>
      </c>
      <c r="EH723" s="40">
        <v>1.26369551355585E-2</v>
      </c>
      <c r="EI723" s="40">
        <v>2.43657261883201E-2</v>
      </c>
      <c r="EJ723" s="40">
        <v>1.1023934667012399E-2</v>
      </c>
      <c r="EK723" s="40">
        <v>1.4772843785008099E-2</v>
      </c>
      <c r="EL723" s="40">
        <v>5.42683401283812E-2</v>
      </c>
      <c r="EM723" s="40">
        <v>0.33713608502570602</v>
      </c>
      <c r="EN723" s="40">
        <v>0.496228139222463</v>
      </c>
      <c r="EO723" s="40">
        <v>0.52728788265631399</v>
      </c>
      <c r="EP723" s="40">
        <v>0.55770685603733405</v>
      </c>
      <c r="EQ723" s="40">
        <v>0.433512705680762</v>
      </c>
      <c r="ER723" s="40">
        <v>-8.0763151587040102E-2</v>
      </c>
      <c r="ES723" s="40">
        <v>-5.09965775706753E-2</v>
      </c>
      <c r="ET723" s="40">
        <v>-1.38287778390738E-2</v>
      </c>
      <c r="EU723" s="40">
        <v>-1.54150051995061E-2</v>
      </c>
      <c r="EV723" s="40">
        <v>2.3579108271819599E-2</v>
      </c>
      <c r="EW723" s="40">
        <v>67.772417277090199</v>
      </c>
      <c r="EX723" s="40">
        <v>67.903195251326096</v>
      </c>
      <c r="EY723" s="40">
        <v>66.053990906794596</v>
      </c>
      <c r="EZ723" s="40">
        <v>63.440957312452603</v>
      </c>
      <c r="FA723" s="40">
        <v>63.592131851477603</v>
      </c>
      <c r="FB723" s="40">
        <v>62.181485223541301</v>
      </c>
      <c r="FC723" s="40">
        <v>61.563526142965401</v>
      </c>
      <c r="FD723" s="40">
        <v>62.604319272543599</v>
      </c>
      <c r="FE723" s="40">
        <v>67.309168982066197</v>
      </c>
      <c r="FF723" s="40">
        <v>73.489138671381696</v>
      </c>
      <c r="FG723" s="40">
        <v>78.979287698913893</v>
      </c>
      <c r="FH723" s="40">
        <v>84.458322808790101</v>
      </c>
      <c r="FI723" s="40">
        <v>88.901363980803197</v>
      </c>
      <c r="FJ723" s="40">
        <v>92.1684768881031</v>
      </c>
      <c r="FK723" s="40">
        <v>94.923465521596398</v>
      </c>
      <c r="FL723" s="40">
        <v>96.840742611770693</v>
      </c>
      <c r="FM723" s="40">
        <v>98.614422834048995</v>
      </c>
      <c r="FN723" s="40">
        <v>98.219499873705502</v>
      </c>
      <c r="FO723" s="40">
        <v>95.929085627683804</v>
      </c>
      <c r="FP723" s="40">
        <v>92.656920939631206</v>
      </c>
      <c r="FQ723" s="40">
        <v>88.186473857034599</v>
      </c>
      <c r="FR723" s="40">
        <v>83.262061126547096</v>
      </c>
      <c r="FS723" s="40">
        <v>79.521722657236694</v>
      </c>
      <c r="FT723" s="40">
        <v>76.996716342510695</v>
      </c>
      <c r="FU723" s="40">
        <v>5.4745481300737697E-2</v>
      </c>
      <c r="FV723" s="40">
        <v>0</v>
      </c>
      <c r="FW723" s="40">
        <v>0</v>
      </c>
      <c r="FX723" s="41">
        <v>1</v>
      </c>
      <c r="FY723" s="22"/>
    </row>
    <row r="724" spans="1:181" x14ac:dyDescent="0.2">
      <c r="A724" t="s">
        <v>42</v>
      </c>
      <c r="B724" t="s">
        <v>58</v>
      </c>
      <c r="C724" t="s">
        <v>55</v>
      </c>
      <c r="D724" t="s">
        <v>37</v>
      </c>
      <c r="E724" t="s">
        <v>77</v>
      </c>
      <c r="F724" t="s">
        <v>1</v>
      </c>
      <c r="G724" s="35">
        <v>43670</v>
      </c>
      <c r="H724" s="40">
        <v>7670</v>
      </c>
      <c r="I724" s="40">
        <v>0.79771158163328104</v>
      </c>
      <c r="J724" s="40">
        <v>0.70096808703921598</v>
      </c>
      <c r="K724" s="40">
        <v>0.64858469775982197</v>
      </c>
      <c r="L724" s="40">
        <v>0.62136055005899504</v>
      </c>
      <c r="M724" s="40">
        <v>0.59359969413088698</v>
      </c>
      <c r="N724" s="40">
        <v>0.59785877216406602</v>
      </c>
      <c r="O724" s="40">
        <v>0.65341965611994002</v>
      </c>
      <c r="P724" s="40">
        <v>0.72161963811417595</v>
      </c>
      <c r="Q724" s="40">
        <v>0.74011817383801304</v>
      </c>
      <c r="R724" s="40">
        <v>0.75805244479629097</v>
      </c>
      <c r="S724" s="40">
        <v>0.803262036122806</v>
      </c>
      <c r="T724" s="40">
        <v>0.87876255907582401</v>
      </c>
      <c r="U724" s="40">
        <v>0.99575372941632401</v>
      </c>
      <c r="V724" s="40">
        <v>1.14032186132102</v>
      </c>
      <c r="W724" s="40">
        <v>1.2804307997111</v>
      </c>
      <c r="X724" s="40">
        <v>1.4581310113508199</v>
      </c>
      <c r="Y724" s="40">
        <v>1.6553442803631899</v>
      </c>
      <c r="Z724" s="40">
        <v>1.8169900286521501</v>
      </c>
      <c r="AA724" s="40">
        <v>1.8604275061345701</v>
      </c>
      <c r="AB724" s="40">
        <v>1.8297579177190499</v>
      </c>
      <c r="AC724" s="40">
        <v>1.74719944573002</v>
      </c>
      <c r="AD724" s="40">
        <v>1.5985829739253501</v>
      </c>
      <c r="AE724" s="40">
        <v>1.31700689377492</v>
      </c>
      <c r="AF724" s="40">
        <v>1.05929963326469</v>
      </c>
      <c r="AG724" s="40">
        <v>-6.6514629479351396E-4</v>
      </c>
      <c r="AH724" s="40">
        <v>2.6314632907953901E-3</v>
      </c>
      <c r="AI724" s="40">
        <v>3.9324151694490302E-3</v>
      </c>
      <c r="AJ724" s="40">
        <v>-9.9576062557322695E-5</v>
      </c>
      <c r="AK724" s="40">
        <v>-3.5852499454822198E-3</v>
      </c>
      <c r="AL724" s="40">
        <v>7.1200595362497904E-4</v>
      </c>
      <c r="AM724" s="40">
        <v>-2.3236116523211699E-3</v>
      </c>
      <c r="AN724" s="40">
        <v>-2.1586384147490199E-3</v>
      </c>
      <c r="AO724" s="40">
        <v>-4.9829349822122998E-3</v>
      </c>
      <c r="AP724" s="40">
        <v>-7.4263457988414496E-3</v>
      </c>
      <c r="AQ724" s="40">
        <v>1.22259937187193E-2</v>
      </c>
      <c r="AR724" s="40">
        <v>-4.0624889180745898E-3</v>
      </c>
      <c r="AS724" s="40">
        <v>-8.0576350061127792E-3</v>
      </c>
      <c r="AT724" s="40">
        <v>-5.8991728153648402E-3</v>
      </c>
      <c r="AU724" s="40">
        <v>0.13918053749794801</v>
      </c>
      <c r="AV724" s="40">
        <v>0.189934040818248</v>
      </c>
      <c r="AW724" s="40">
        <v>0.20606691444503</v>
      </c>
      <c r="AX724" s="40">
        <v>0.200026396815494</v>
      </c>
      <c r="AY724" s="40">
        <v>0.16586734457916599</v>
      </c>
      <c r="AZ724" s="40">
        <v>-3.9428996254639498E-2</v>
      </c>
      <c r="BA724" s="40">
        <v>-6.4288738113621999E-2</v>
      </c>
      <c r="BB724" s="40">
        <v>-5.22193360873612E-2</v>
      </c>
      <c r="BC724" s="40">
        <v>-5.37404455292462E-2</v>
      </c>
      <c r="BD724" s="40">
        <v>-3.2097429031353902E-2</v>
      </c>
      <c r="BE724" s="40">
        <v>9.3529579200328106E-3</v>
      </c>
      <c r="BF724" s="40">
        <v>1.09975551723975E-2</v>
      </c>
      <c r="BG724" s="40">
        <v>1.01831403747055E-2</v>
      </c>
      <c r="BH724" s="40">
        <v>7.2142884075713197E-3</v>
      </c>
      <c r="BI724" s="40">
        <v>2.4771934302871999E-3</v>
      </c>
      <c r="BJ724" s="40">
        <v>7.1345874439136597E-3</v>
      </c>
      <c r="BK724" s="40">
        <v>4.0901982851300799E-3</v>
      </c>
      <c r="BL724" s="40">
        <v>3.9267089659940097E-3</v>
      </c>
      <c r="BM724" s="40">
        <v>1.3100285777316099E-3</v>
      </c>
      <c r="BN724" s="40">
        <v>6.7731249872586704E-4</v>
      </c>
      <c r="BO724" s="40">
        <v>1.8248064545983E-2</v>
      </c>
      <c r="BP724" s="40">
        <v>-3.9256204125287801E-4</v>
      </c>
      <c r="BQ724" s="40">
        <v>-4.4059771515898103E-3</v>
      </c>
      <c r="BR724" s="40">
        <v>4.56279615427978E-3</v>
      </c>
      <c r="BS724" s="40">
        <v>0.15057324648268899</v>
      </c>
      <c r="BT724" s="40">
        <v>0.20331112005176299</v>
      </c>
      <c r="BU724" s="40">
        <v>0.222720330870609</v>
      </c>
      <c r="BV724" s="40">
        <v>0.21923781993406499</v>
      </c>
      <c r="BW724" s="40">
        <v>0.18539155986418299</v>
      </c>
      <c r="BX724" s="40">
        <v>-2.1494122297360599E-2</v>
      </c>
      <c r="BY724" s="40">
        <v>-4.9803603009738302E-2</v>
      </c>
      <c r="BZ724" s="40">
        <v>-3.4583095037082699E-2</v>
      </c>
      <c r="CA724" s="40">
        <v>-4.1593347974689499E-2</v>
      </c>
      <c r="CB724" s="40">
        <v>-2.50289024210394E-2</v>
      </c>
      <c r="CC724" s="40">
        <v>1.6291466381370901E-2</v>
      </c>
      <c r="CD724" s="40">
        <v>1.67918849242201E-2</v>
      </c>
      <c r="CE724" s="40">
        <v>1.45123736104692E-2</v>
      </c>
      <c r="CF724" s="40">
        <v>1.2279848659576299E-2</v>
      </c>
      <c r="CG724" s="40">
        <v>6.6760232445055301E-3</v>
      </c>
      <c r="CH724" s="40">
        <v>1.15828478191701E-2</v>
      </c>
      <c r="CI724" s="40">
        <v>8.5323835096118208E-3</v>
      </c>
      <c r="CJ724" s="40">
        <v>8.1414020242852898E-3</v>
      </c>
      <c r="CK724" s="40">
        <v>5.6685159692824597E-3</v>
      </c>
      <c r="CL724" s="40">
        <v>6.2898815496895896E-3</v>
      </c>
      <c r="CM724" s="40">
        <v>2.2418932456091899E-2</v>
      </c>
      <c r="CN724" s="40">
        <v>2.1492181340455798E-3</v>
      </c>
      <c r="CO724" s="40">
        <v>-1.87685004548309E-3</v>
      </c>
      <c r="CP724" s="40">
        <v>1.18087239926731E-2</v>
      </c>
      <c r="CQ724" s="40">
        <v>0.15846380202025301</v>
      </c>
      <c r="CR724" s="40">
        <v>0.21257604437870001</v>
      </c>
      <c r="CS724" s="40">
        <v>0.234254436356161</v>
      </c>
      <c r="CT724" s="40">
        <v>0.232543593062806</v>
      </c>
      <c r="CU724" s="40">
        <v>0.19891397189455301</v>
      </c>
      <c r="CV724" s="40">
        <v>-9.0724832290183192E-3</v>
      </c>
      <c r="CW724" s="40">
        <v>-3.9771242562421497E-2</v>
      </c>
      <c r="CX724" s="40">
        <v>-2.2368288210412399E-2</v>
      </c>
      <c r="CY724" s="40">
        <v>-3.3180305211742797E-2</v>
      </c>
      <c r="CZ724" s="40">
        <v>-2.0133262423376399E-2</v>
      </c>
      <c r="DA724" s="40">
        <v>2.3229974842709E-2</v>
      </c>
      <c r="DB724" s="40">
        <v>2.2586214676042798E-2</v>
      </c>
      <c r="DC724" s="40">
        <v>1.8841606846233001E-2</v>
      </c>
      <c r="DD724" s="40">
        <v>1.7345408911581199E-2</v>
      </c>
      <c r="DE724" s="40">
        <v>1.0874853058723899E-2</v>
      </c>
      <c r="DF724" s="40">
        <v>1.6031108194426501E-2</v>
      </c>
      <c r="DG724" s="40">
        <v>1.2974568734093601E-2</v>
      </c>
      <c r="DH724" s="40">
        <v>1.2356095082576599E-2</v>
      </c>
      <c r="DI724" s="40">
        <v>1.00270033608333E-2</v>
      </c>
      <c r="DJ724" s="40">
        <v>1.19024506006533E-2</v>
      </c>
      <c r="DK724" s="40">
        <v>2.6589800366200799E-2</v>
      </c>
      <c r="DL724" s="40">
        <v>4.6909983093440296E-3</v>
      </c>
      <c r="DM724" s="40">
        <v>6.5227706062363495E-4</v>
      </c>
      <c r="DN724" s="40">
        <v>1.9054651831066499E-2</v>
      </c>
      <c r="DO724" s="40">
        <v>0.166354357557817</v>
      </c>
      <c r="DP724" s="40">
        <v>0.22184096870563699</v>
      </c>
      <c r="DQ724" s="40">
        <v>0.245788541841713</v>
      </c>
      <c r="DR724" s="40">
        <v>0.24584936619154599</v>
      </c>
      <c r="DS724" s="40">
        <v>0.212436383924924</v>
      </c>
      <c r="DT724" s="40">
        <v>3.34915583932398E-3</v>
      </c>
      <c r="DU724" s="40">
        <v>-2.9738882115104601E-2</v>
      </c>
      <c r="DV724" s="40">
        <v>-1.01534813837421E-2</v>
      </c>
      <c r="DW724" s="40">
        <v>-2.4767262448796099E-2</v>
      </c>
      <c r="DX724" s="40">
        <v>-1.52376224257134E-2</v>
      </c>
      <c r="DY724" s="40">
        <v>3.3248079057535303E-2</v>
      </c>
      <c r="DZ724" s="40">
        <v>3.0952306557644901E-2</v>
      </c>
      <c r="EA724" s="40">
        <v>2.5092332051489401E-2</v>
      </c>
      <c r="EB724" s="40">
        <v>2.4659273381709899E-2</v>
      </c>
      <c r="EC724" s="40">
        <v>1.69372964344933E-2</v>
      </c>
      <c r="ED724" s="40">
        <v>2.24536896847152E-2</v>
      </c>
      <c r="EE724" s="40">
        <v>1.93883786715448E-2</v>
      </c>
      <c r="EF724" s="40">
        <v>1.84414424633196E-2</v>
      </c>
      <c r="EG724" s="40">
        <v>1.6319966920777199E-2</v>
      </c>
      <c r="EH724" s="40">
        <v>2.00061088982206E-2</v>
      </c>
      <c r="EI724" s="40">
        <v>3.2611871193464502E-2</v>
      </c>
      <c r="EJ724" s="40">
        <v>8.3609251861657408E-3</v>
      </c>
      <c r="EK724" s="40">
        <v>4.3039349151465997E-3</v>
      </c>
      <c r="EL724" s="40">
        <v>2.9516620800711098E-2</v>
      </c>
      <c r="EM724" s="40">
        <v>0.17774706654255801</v>
      </c>
      <c r="EN724" s="40">
        <v>0.23521804793915199</v>
      </c>
      <c r="EO724" s="40">
        <v>0.262441958267292</v>
      </c>
      <c r="EP724" s="40">
        <v>0.26506078931011701</v>
      </c>
      <c r="EQ724" s="40">
        <v>0.23196059920994</v>
      </c>
      <c r="ER724" s="40">
        <v>2.1284029796602801E-2</v>
      </c>
      <c r="ES724" s="40">
        <v>-1.5253747011220901E-2</v>
      </c>
      <c r="ET724" s="40">
        <v>7.4827596665364296E-3</v>
      </c>
      <c r="EU724" s="40">
        <v>-1.2620164894239399E-2</v>
      </c>
      <c r="EV724" s="40">
        <v>-8.1690958153989197E-3</v>
      </c>
      <c r="EW724" s="40">
        <v>65.529423475075603</v>
      </c>
      <c r="EX724" s="40">
        <v>65.448777671603807</v>
      </c>
      <c r="EY724" s="40">
        <v>63.903408186016897</v>
      </c>
      <c r="EZ724" s="40">
        <v>62.136426978818299</v>
      </c>
      <c r="FA724" s="40">
        <v>62.184683070552602</v>
      </c>
      <c r="FB724" s="40">
        <v>61.169294473642303</v>
      </c>
      <c r="FC724" s="40">
        <v>60.611223921006498</v>
      </c>
      <c r="FD724" s="40">
        <v>61.963409778627202</v>
      </c>
      <c r="FE724" s="40">
        <v>66.556597388119101</v>
      </c>
      <c r="FF724" s="40">
        <v>71.623964803312603</v>
      </c>
      <c r="FG724" s="40">
        <v>76.571030418856495</v>
      </c>
      <c r="FH724" s="40">
        <v>81.340141742315694</v>
      </c>
      <c r="FI724" s="40">
        <v>85.916308329351807</v>
      </c>
      <c r="FJ724" s="40">
        <v>89.573877209746797</v>
      </c>
      <c r="FK724" s="40">
        <v>91.851270106704902</v>
      </c>
      <c r="FL724" s="40">
        <v>93.091196846631604</v>
      </c>
      <c r="FM724" s="40">
        <v>94.043478260869605</v>
      </c>
      <c r="FN724" s="40">
        <v>93.081083771301195</v>
      </c>
      <c r="FO724" s="40">
        <v>90.755116260551006</v>
      </c>
      <c r="FP724" s="40">
        <v>87.729674311196007</v>
      </c>
      <c r="FQ724" s="40">
        <v>82.931497849976097</v>
      </c>
      <c r="FR724" s="40">
        <v>78.0998566650741</v>
      </c>
      <c r="FS724" s="40">
        <v>74.856744704570801</v>
      </c>
      <c r="FT724" s="40">
        <v>72.596074215639405</v>
      </c>
      <c r="FU724" s="40">
        <v>2.1173804816652899E-2</v>
      </c>
      <c r="FV724" s="40">
        <v>0</v>
      </c>
      <c r="FW724" s="40">
        <v>0</v>
      </c>
      <c r="FX724" s="41">
        <v>1</v>
      </c>
      <c r="FY724" s="22"/>
    </row>
    <row r="725" spans="1:181" x14ac:dyDescent="0.2">
      <c r="A725" t="s">
        <v>42</v>
      </c>
      <c r="B725" t="s">
        <v>58</v>
      </c>
      <c r="C725" t="s">
        <v>55</v>
      </c>
      <c r="D725" t="s">
        <v>37</v>
      </c>
      <c r="E725" t="s">
        <v>77</v>
      </c>
      <c r="F725" t="s">
        <v>77</v>
      </c>
      <c r="G725" s="35">
        <v>43670</v>
      </c>
      <c r="H725" s="40">
        <v>5962</v>
      </c>
      <c r="I725" s="40">
        <v>0.82105408135964197</v>
      </c>
      <c r="J725" s="40">
        <v>0.72464241409354102</v>
      </c>
      <c r="K725" s="40">
        <v>0.67129962649061703</v>
      </c>
      <c r="L725" s="40">
        <v>0.64075878025827504</v>
      </c>
      <c r="M725" s="40">
        <v>0.61067610257530902</v>
      </c>
      <c r="N725" s="40">
        <v>0.614522520740998</v>
      </c>
      <c r="O725" s="40">
        <v>0.66905968050480402</v>
      </c>
      <c r="P725" s="40">
        <v>0.73497216875633598</v>
      </c>
      <c r="Q725" s="40">
        <v>0.74797470273775202</v>
      </c>
      <c r="R725" s="40">
        <v>0.76185792178438505</v>
      </c>
      <c r="S725" s="40">
        <v>0.80540250080940501</v>
      </c>
      <c r="T725" s="40">
        <v>0.87788708923252501</v>
      </c>
      <c r="U725" s="40">
        <v>0.98846154240902895</v>
      </c>
      <c r="V725" s="40">
        <v>1.1271592497320999</v>
      </c>
      <c r="W725" s="40">
        <v>1.2603305511312199</v>
      </c>
      <c r="X725" s="40">
        <v>1.4166262070532201</v>
      </c>
      <c r="Y725" s="40">
        <v>1.5887686851421401</v>
      </c>
      <c r="Z725" s="40">
        <v>1.74382849602407</v>
      </c>
      <c r="AA725" s="40">
        <v>1.7909908560407499</v>
      </c>
      <c r="AB725" s="40">
        <v>1.7656238074680899</v>
      </c>
      <c r="AC725" s="40">
        <v>1.6998209478841999</v>
      </c>
      <c r="AD725" s="40">
        <v>1.5792845564670801</v>
      </c>
      <c r="AE725" s="40">
        <v>1.31682533233677</v>
      </c>
      <c r="AF725" s="40">
        <v>1.06541336155601</v>
      </c>
      <c r="AG725" s="40">
        <v>-5.0065055031183296E-3</v>
      </c>
      <c r="AH725" s="40">
        <v>-3.8452943839233302E-3</v>
      </c>
      <c r="AI725" s="40">
        <v>-3.4254206117291901E-3</v>
      </c>
      <c r="AJ725" s="40">
        <v>-1.2115704637926401E-2</v>
      </c>
      <c r="AK725" s="40">
        <v>-1.22379438006725E-2</v>
      </c>
      <c r="AL725" s="40">
        <v>-5.8477843087035401E-3</v>
      </c>
      <c r="AM725" s="40">
        <v>-9.6965721354493398E-3</v>
      </c>
      <c r="AN725" s="40">
        <v>-1.1467590343578001E-2</v>
      </c>
      <c r="AO725" s="40">
        <v>-1.39060186164128E-2</v>
      </c>
      <c r="AP725" s="40">
        <v>-1.41665544251265E-2</v>
      </c>
      <c r="AQ725" s="40">
        <v>1.03047590822643E-2</v>
      </c>
      <c r="AR725" s="40">
        <v>-2.7926040492063501E-3</v>
      </c>
      <c r="AS725" s="40">
        <v>-9.3666263822784392E-3</v>
      </c>
      <c r="AT725" s="40">
        <v>-1.2201712162944E-2</v>
      </c>
      <c r="AU725" s="40">
        <v>9.6133206144781505E-2</v>
      </c>
      <c r="AV725" s="40">
        <v>0.12540592855621299</v>
      </c>
      <c r="AW725" s="40">
        <v>0.13861882828983099</v>
      </c>
      <c r="AX725" s="40">
        <v>0.132278054057233</v>
      </c>
      <c r="AY725" s="40">
        <v>0.130328212611523</v>
      </c>
      <c r="AZ725" s="40">
        <v>1.4849673725432199E-2</v>
      </c>
      <c r="BA725" s="40">
        <v>-3.8857877888519798E-2</v>
      </c>
      <c r="BB725" s="40">
        <v>-3.4911877353181797E-2</v>
      </c>
      <c r="BC725" s="40">
        <v>-5.0912820187490299E-2</v>
      </c>
      <c r="BD725" s="40">
        <v>-5.1485392699129703E-2</v>
      </c>
      <c r="BE725" s="40">
        <v>6.4336806484458402E-3</v>
      </c>
      <c r="BF725" s="40">
        <v>7.05683897777483E-3</v>
      </c>
      <c r="BG725" s="40">
        <v>5.7902465581337898E-3</v>
      </c>
      <c r="BH725" s="40">
        <v>-2.6978109456926398E-3</v>
      </c>
      <c r="BI725" s="40">
        <v>-4.8591478714973399E-3</v>
      </c>
      <c r="BJ725" s="40">
        <v>2.0351402096811301E-3</v>
      </c>
      <c r="BK725" s="40">
        <v>-1.82032776383862E-3</v>
      </c>
      <c r="BL725" s="40">
        <v>-4.1134402753692E-3</v>
      </c>
      <c r="BM725" s="40">
        <v>-5.4295327990427199E-3</v>
      </c>
      <c r="BN725" s="40">
        <v>-3.80800267566915E-3</v>
      </c>
      <c r="BO725" s="40">
        <v>1.82279653532204E-2</v>
      </c>
      <c r="BP725" s="40">
        <v>9.0319125666150305E-4</v>
      </c>
      <c r="BQ725" s="40">
        <v>-5.7498621866190402E-3</v>
      </c>
      <c r="BR725" s="40">
        <v>-1.36992558611636E-3</v>
      </c>
      <c r="BS725" s="40">
        <v>0.10893761825128701</v>
      </c>
      <c r="BT725" s="40">
        <v>0.13976551693770101</v>
      </c>
      <c r="BU725" s="40">
        <v>0.15457272865274399</v>
      </c>
      <c r="BV725" s="40">
        <v>0.14653807448846801</v>
      </c>
      <c r="BW725" s="40">
        <v>0.14355904156347399</v>
      </c>
      <c r="BX725" s="40">
        <v>2.5310552508811E-2</v>
      </c>
      <c r="BY725" s="40">
        <v>-2.5120960559921499E-2</v>
      </c>
      <c r="BZ725" s="40">
        <v>-1.9301175974671798E-2</v>
      </c>
      <c r="CA725" s="40">
        <v>-3.8857211674367502E-2</v>
      </c>
      <c r="CB725" s="40">
        <v>-4.1594044958870098E-2</v>
      </c>
      <c r="CC725" s="40">
        <v>1.4357118727122999E-2</v>
      </c>
      <c r="CD725" s="40">
        <v>1.4607623333244901E-2</v>
      </c>
      <c r="CE725" s="40">
        <v>1.2172989566570201E-2</v>
      </c>
      <c r="CF725" s="40">
        <v>3.82499353610119E-3</v>
      </c>
      <c r="CG725" s="40">
        <v>2.5138371124450902E-4</v>
      </c>
      <c r="CH725" s="40">
        <v>7.4948297175976304E-3</v>
      </c>
      <c r="CI725" s="40">
        <v>3.6347350947717899E-3</v>
      </c>
      <c r="CJ725" s="40">
        <v>9.8002165914523598E-4</v>
      </c>
      <c r="CK725" s="40">
        <v>4.4125545640312302E-4</v>
      </c>
      <c r="CL725" s="40">
        <v>3.3662987110592599E-3</v>
      </c>
      <c r="CM725" s="40">
        <v>2.37155538802587E-2</v>
      </c>
      <c r="CN725" s="40">
        <v>3.4628878271150999E-3</v>
      </c>
      <c r="CO725" s="40">
        <v>-3.24490232234572E-3</v>
      </c>
      <c r="CP725" s="40">
        <v>6.1321368004476602E-3</v>
      </c>
      <c r="CQ725" s="40">
        <v>0.117805915070555</v>
      </c>
      <c r="CR725" s="40">
        <v>0.149710924107536</v>
      </c>
      <c r="CS725" s="40">
        <v>0.165622351444209</v>
      </c>
      <c r="CT725" s="40">
        <v>0.15641452119926899</v>
      </c>
      <c r="CU725" s="40">
        <v>0.152722673390917</v>
      </c>
      <c r="CV725" s="40">
        <v>3.2555725287517698E-2</v>
      </c>
      <c r="CW725" s="40">
        <v>-1.5606813464493999E-2</v>
      </c>
      <c r="CX725" s="40">
        <v>-8.4892517543275602E-3</v>
      </c>
      <c r="CY725" s="40">
        <v>-3.0507533942817501E-2</v>
      </c>
      <c r="CZ725" s="40">
        <v>-3.4743327645682498E-2</v>
      </c>
      <c r="DA725" s="40">
        <v>2.22805568058001E-2</v>
      </c>
      <c r="DB725" s="40">
        <v>2.2158407688714899E-2</v>
      </c>
      <c r="DC725" s="40">
        <v>1.85557325750066E-2</v>
      </c>
      <c r="DD725" s="40">
        <v>1.0347798017895E-2</v>
      </c>
      <c r="DE725" s="40">
        <v>5.3619152939863596E-3</v>
      </c>
      <c r="DF725" s="40">
        <v>1.29545192255141E-2</v>
      </c>
      <c r="DG725" s="40">
        <v>9.0897979533821893E-3</v>
      </c>
      <c r="DH725" s="40">
        <v>6.0734835936596798E-3</v>
      </c>
      <c r="DI725" s="40">
        <v>6.3120437118489702E-3</v>
      </c>
      <c r="DJ725" s="40">
        <v>1.05406000977877E-2</v>
      </c>
      <c r="DK725" s="40">
        <v>2.9203142407297E-2</v>
      </c>
      <c r="DL725" s="40">
        <v>6.0225843975687003E-3</v>
      </c>
      <c r="DM725" s="40">
        <v>-7.3994245807239701E-4</v>
      </c>
      <c r="DN725" s="40">
        <v>1.3634199187011699E-2</v>
      </c>
      <c r="DO725" s="40">
        <v>0.126674211889824</v>
      </c>
      <c r="DP725" s="40">
        <v>0.159656331277371</v>
      </c>
      <c r="DQ725" s="40">
        <v>0.17667197423567299</v>
      </c>
      <c r="DR725" s="40">
        <v>0.16629096791007</v>
      </c>
      <c r="DS725" s="40">
        <v>0.161886305218361</v>
      </c>
      <c r="DT725" s="40">
        <v>3.9800898066224298E-2</v>
      </c>
      <c r="DU725" s="40">
        <v>-6.0926663690664302E-3</v>
      </c>
      <c r="DV725" s="40">
        <v>2.3226724660167001E-3</v>
      </c>
      <c r="DW725" s="40">
        <v>-2.21578562112675E-2</v>
      </c>
      <c r="DX725" s="40">
        <v>-2.7892610332494801E-2</v>
      </c>
      <c r="DY725" s="40">
        <v>3.3720742957364297E-2</v>
      </c>
      <c r="DZ725" s="40">
        <v>3.3060541050412999E-2</v>
      </c>
      <c r="EA725" s="40">
        <v>2.7771399744869502E-2</v>
      </c>
      <c r="EB725" s="40">
        <v>1.9765691710128801E-2</v>
      </c>
      <c r="EC725" s="40">
        <v>1.27407112231616E-2</v>
      </c>
      <c r="ED725" s="40">
        <v>2.0837443743898801E-2</v>
      </c>
      <c r="EE725" s="40">
        <v>1.6966042324992901E-2</v>
      </c>
      <c r="EF725" s="40">
        <v>1.34276336618684E-2</v>
      </c>
      <c r="EG725" s="40">
        <v>1.4788529529219101E-2</v>
      </c>
      <c r="EH725" s="40">
        <v>2.0899151847245001E-2</v>
      </c>
      <c r="EI725" s="40">
        <v>3.7126348678252999E-2</v>
      </c>
      <c r="EJ725" s="40">
        <v>9.7183797034365599E-3</v>
      </c>
      <c r="EK725" s="40">
        <v>2.876821737587E-3</v>
      </c>
      <c r="EL725" s="40">
        <v>2.4465985763839401E-2</v>
      </c>
      <c r="EM725" s="40">
        <v>0.13947862399632899</v>
      </c>
      <c r="EN725" s="40">
        <v>0.17401591965885799</v>
      </c>
      <c r="EO725" s="40">
        <v>0.19262587459858599</v>
      </c>
      <c r="EP725" s="40">
        <v>0.18055098834130501</v>
      </c>
      <c r="EQ725" s="40">
        <v>0.17511713417031199</v>
      </c>
      <c r="ER725" s="40">
        <v>5.0261776849603097E-2</v>
      </c>
      <c r="ES725" s="40">
        <v>7.6442509595318004E-3</v>
      </c>
      <c r="ET725" s="40">
        <v>1.7933373844526701E-2</v>
      </c>
      <c r="EU725" s="40">
        <v>-1.01022476981447E-2</v>
      </c>
      <c r="EV725" s="40">
        <v>-1.80012625922353E-2</v>
      </c>
      <c r="EW725" s="40">
        <v>65.261928725010307</v>
      </c>
      <c r="EX725" s="40">
        <v>65.160025618738302</v>
      </c>
      <c r="EY725" s="40">
        <v>63.649572258566302</v>
      </c>
      <c r="EZ725" s="40">
        <v>61.971544901413601</v>
      </c>
      <c r="FA725" s="40">
        <v>62.0044375314516</v>
      </c>
      <c r="FB725" s="40">
        <v>61.044146575781099</v>
      </c>
      <c r="FC725" s="40">
        <v>60.4945560181161</v>
      </c>
      <c r="FD725" s="40">
        <v>61.879340317489401</v>
      </c>
      <c r="FE725" s="40">
        <v>66.456631135916595</v>
      </c>
      <c r="FF725" s="40">
        <v>71.381078731872407</v>
      </c>
      <c r="FG725" s="40">
        <v>76.270117571709605</v>
      </c>
      <c r="FH725" s="40">
        <v>80.935404181344097</v>
      </c>
      <c r="FI725" s="40">
        <v>85.523102612196396</v>
      </c>
      <c r="FJ725" s="40">
        <v>89.234297085868505</v>
      </c>
      <c r="FK725" s="40">
        <v>91.456471018802304</v>
      </c>
      <c r="FL725" s="40">
        <v>92.612470835811294</v>
      </c>
      <c r="FM725" s="40">
        <v>93.487144883114496</v>
      </c>
      <c r="FN725" s="40">
        <v>92.461343153849697</v>
      </c>
      <c r="FO725" s="40">
        <v>90.119035637494804</v>
      </c>
      <c r="FP725" s="40">
        <v>87.126378150876107</v>
      </c>
      <c r="FQ725" s="40">
        <v>82.313600805160306</v>
      </c>
      <c r="FR725" s="40">
        <v>77.506427558442795</v>
      </c>
      <c r="FS725" s="40">
        <v>74.310009607026899</v>
      </c>
      <c r="FT725" s="40">
        <v>72.089642710096498</v>
      </c>
      <c r="FU725" s="40">
        <v>1.86511660967957E-2</v>
      </c>
      <c r="FV725" s="40">
        <v>0</v>
      </c>
      <c r="FW725" s="40">
        <v>0</v>
      </c>
      <c r="FX725" s="41">
        <v>1</v>
      </c>
      <c r="FY725" s="22"/>
    </row>
    <row r="726" spans="1:181" x14ac:dyDescent="0.2">
      <c r="A726" t="s">
        <v>42</v>
      </c>
      <c r="B726" t="s">
        <v>58</v>
      </c>
      <c r="C726" t="s">
        <v>55</v>
      </c>
      <c r="D726" t="s">
        <v>37</v>
      </c>
      <c r="E726" t="s">
        <v>77</v>
      </c>
      <c r="F726" t="s">
        <v>78</v>
      </c>
      <c r="G726" s="35">
        <v>43670</v>
      </c>
      <c r="H726" s="40">
        <v>1708</v>
      </c>
      <c r="I726" s="40">
        <v>0.683995398915209</v>
      </c>
      <c r="J726" s="40">
        <v>0.59683190377036199</v>
      </c>
      <c r="K726" s="40">
        <v>0.53757335530408201</v>
      </c>
      <c r="L726" s="40">
        <v>0.50394372667950504</v>
      </c>
      <c r="M726" s="40">
        <v>0.49011402785250902</v>
      </c>
      <c r="N726" s="40">
        <v>0.50636847293156595</v>
      </c>
      <c r="O726" s="40">
        <v>0.56541171352537301</v>
      </c>
      <c r="P726" s="40">
        <v>0.63705258222854599</v>
      </c>
      <c r="Q726" s="40">
        <v>0.68872342638754103</v>
      </c>
      <c r="R726" s="40">
        <v>0.74301320313204899</v>
      </c>
      <c r="S726" s="40">
        <v>0.79720810263997</v>
      </c>
      <c r="T726" s="40">
        <v>0.88180953911038196</v>
      </c>
      <c r="U726" s="40">
        <v>1.0217664395071999</v>
      </c>
      <c r="V726" s="40">
        <v>1.1932665953495101</v>
      </c>
      <c r="W726" s="40">
        <v>1.3599832903842299</v>
      </c>
      <c r="X726" s="40">
        <v>1.6032632619053599</v>
      </c>
      <c r="Y726" s="40">
        <v>1.8544103047151099</v>
      </c>
      <c r="Z726" s="40">
        <v>2.0130413100570901</v>
      </c>
      <c r="AA726" s="40">
        <v>2.04704302296257</v>
      </c>
      <c r="AB726" s="40">
        <v>2.00601804436526</v>
      </c>
      <c r="AC726" s="40">
        <v>1.8853428830062999</v>
      </c>
      <c r="AD726" s="40">
        <v>1.6605549540587901</v>
      </c>
      <c r="AE726" s="40">
        <v>1.32481274224337</v>
      </c>
      <c r="AF726" s="40">
        <v>1.06609041612999</v>
      </c>
      <c r="AG726" s="40">
        <v>-2.7400072665855601E-2</v>
      </c>
      <c r="AH726" s="40">
        <v>-2.0864093806379901E-2</v>
      </c>
      <c r="AI726" s="40">
        <v>-1.53013652544421E-2</v>
      </c>
      <c r="AJ726" s="40">
        <v>3.9808881252984697E-3</v>
      </c>
      <c r="AK726" s="40">
        <v>-1.2106844714915599E-2</v>
      </c>
      <c r="AL726" s="40">
        <v>-3.1213856518958602E-3</v>
      </c>
      <c r="AM726" s="40">
        <v>-1.36450009892186E-2</v>
      </c>
      <c r="AN726" s="40">
        <v>-5.9067550113160597E-3</v>
      </c>
      <c r="AO726" s="40">
        <v>-1.09051857228107E-2</v>
      </c>
      <c r="AP726" s="40">
        <v>-1.41836672575301E-2</v>
      </c>
      <c r="AQ726" s="40">
        <v>-7.8533268646742808E-3</v>
      </c>
      <c r="AR726" s="40">
        <v>-1.7677143795786499E-2</v>
      </c>
      <c r="AS726" s="40">
        <v>-6.9897738384724602E-3</v>
      </c>
      <c r="AT726" s="40">
        <v>1.24397309287675E-2</v>
      </c>
      <c r="AU726" s="40">
        <v>0.27195114853869901</v>
      </c>
      <c r="AV726" s="40">
        <v>0.38656296211139901</v>
      </c>
      <c r="AW726" s="40">
        <v>0.40089381250713002</v>
      </c>
      <c r="AX726" s="40">
        <v>0.40964713487540799</v>
      </c>
      <c r="AY726" s="40">
        <v>0.26476357735836697</v>
      </c>
      <c r="AZ726" s="40">
        <v>-0.248925457328115</v>
      </c>
      <c r="BA726" s="40">
        <v>-0.197868473320361</v>
      </c>
      <c r="BB726" s="40">
        <v>-0.1440892350204</v>
      </c>
      <c r="BC726" s="40">
        <v>-0.10766356461901599</v>
      </c>
      <c r="BD726" s="40">
        <v>-6.9822034531420796E-3</v>
      </c>
      <c r="BE726" s="40">
        <v>-1.31064861040508E-2</v>
      </c>
      <c r="BF726" s="40">
        <v>-9.2075868050677002E-3</v>
      </c>
      <c r="BG726" s="40">
        <v>-8.2005156313801307E-3</v>
      </c>
      <c r="BH726" s="40">
        <v>1.18937535230445E-2</v>
      </c>
      <c r="BI726" s="40">
        <v>-2.4927634079505399E-3</v>
      </c>
      <c r="BJ726" s="40">
        <v>7.10904261787439E-4</v>
      </c>
      <c r="BK726" s="40">
        <v>-4.9984876131687703E-3</v>
      </c>
      <c r="BL726" s="40">
        <v>2.9110308574877199E-3</v>
      </c>
      <c r="BM726" s="40">
        <v>-1.47736257219302E-3</v>
      </c>
      <c r="BN726" s="40">
        <v>-4.8527526936822498E-3</v>
      </c>
      <c r="BO726" s="40">
        <v>1.89486101963434E-3</v>
      </c>
      <c r="BP726" s="40">
        <v>-1.0443201299472399E-2</v>
      </c>
      <c r="BQ726" s="40">
        <v>5.4884804225619204E-4</v>
      </c>
      <c r="BR726" s="40">
        <v>2.9302591074068698E-2</v>
      </c>
      <c r="BS726" s="40">
        <v>0.294474250123341</v>
      </c>
      <c r="BT726" s="40">
        <v>0.42270353481894601</v>
      </c>
      <c r="BU726" s="40">
        <v>0.44549553922475399</v>
      </c>
      <c r="BV726" s="40">
        <v>0.463628079999995</v>
      </c>
      <c r="BW726" s="40">
        <v>0.32377646260924797</v>
      </c>
      <c r="BX726" s="40">
        <v>-0.19323564181696601</v>
      </c>
      <c r="BY726" s="40">
        <v>-0.15202968938845199</v>
      </c>
      <c r="BZ726" s="40">
        <v>-0.103608860947391</v>
      </c>
      <c r="CA726" s="40">
        <v>-7.8120064910886605E-2</v>
      </c>
      <c r="CB726" s="40">
        <v>8.6318377820625101E-3</v>
      </c>
      <c r="CC726" s="40">
        <v>-3.2067915934691198E-3</v>
      </c>
      <c r="CD726" s="40">
        <v>-1.13432556482679E-3</v>
      </c>
      <c r="CE726" s="40">
        <v>-3.2824888135528302E-3</v>
      </c>
      <c r="CF726" s="40">
        <v>1.73741799927986E-2</v>
      </c>
      <c r="CG726" s="40">
        <v>4.1659200181657198E-3</v>
      </c>
      <c r="CH726" s="40">
        <v>3.3651365818145799E-3</v>
      </c>
      <c r="CI726" s="40">
        <v>9.9006121146875893E-4</v>
      </c>
      <c r="CJ726" s="40">
        <v>9.0182024888643807E-3</v>
      </c>
      <c r="CK726" s="40">
        <v>5.0523190222296699E-3</v>
      </c>
      <c r="CL726" s="40">
        <v>1.6098103087533501E-3</v>
      </c>
      <c r="CM726" s="40">
        <v>8.6464262526938802E-3</v>
      </c>
      <c r="CN726" s="40">
        <v>-5.4329947630674998E-3</v>
      </c>
      <c r="CO726" s="40">
        <v>5.7700745921709503E-3</v>
      </c>
      <c r="CP726" s="40">
        <v>4.0981756641878801E-2</v>
      </c>
      <c r="CQ726" s="40">
        <v>0.31007368166941401</v>
      </c>
      <c r="CR726" s="40">
        <v>0.44773438538225002</v>
      </c>
      <c r="CS726" s="40">
        <v>0.47638655928047702</v>
      </c>
      <c r="CT726" s="40">
        <v>0.50101511815274902</v>
      </c>
      <c r="CU726" s="40">
        <v>0.364648607164824</v>
      </c>
      <c r="CV726" s="40">
        <v>-0.15466504524016</v>
      </c>
      <c r="CW726" s="40">
        <v>-0.120281887274526</v>
      </c>
      <c r="CX726" s="40">
        <v>-7.5572277178575203E-2</v>
      </c>
      <c r="CY726" s="40">
        <v>-5.76583270105138E-2</v>
      </c>
      <c r="CZ726" s="40">
        <v>1.9446075176979299E-2</v>
      </c>
      <c r="DA726" s="40">
        <v>6.6929029171125401E-3</v>
      </c>
      <c r="DB726" s="40">
        <v>6.9389356754141103E-3</v>
      </c>
      <c r="DC726" s="40">
        <v>1.6355380042744701E-3</v>
      </c>
      <c r="DD726" s="40">
        <v>2.2854606462552801E-2</v>
      </c>
      <c r="DE726" s="40">
        <v>1.0824603444282E-2</v>
      </c>
      <c r="DF726" s="40">
        <v>6.01936890184172E-3</v>
      </c>
      <c r="DG726" s="40">
        <v>6.9786100361062904E-3</v>
      </c>
      <c r="DH726" s="40">
        <v>1.5125374120241101E-2</v>
      </c>
      <c r="DI726" s="40">
        <v>1.15820006166524E-2</v>
      </c>
      <c r="DJ726" s="40">
        <v>8.0723733111889504E-3</v>
      </c>
      <c r="DK726" s="40">
        <v>1.5397991485753401E-2</v>
      </c>
      <c r="DL726" s="40">
        <v>-4.2278822666259701E-4</v>
      </c>
      <c r="DM726" s="40">
        <v>1.0991301142085699E-2</v>
      </c>
      <c r="DN726" s="40">
        <v>5.2660922209688897E-2</v>
      </c>
      <c r="DO726" s="40">
        <v>0.32567311321548698</v>
      </c>
      <c r="DP726" s="40">
        <v>0.47276523594555298</v>
      </c>
      <c r="DQ726" s="40">
        <v>0.50727757933619999</v>
      </c>
      <c r="DR726" s="40">
        <v>0.53840215630550203</v>
      </c>
      <c r="DS726" s="40">
        <v>0.40552075172039997</v>
      </c>
      <c r="DT726" s="40">
        <v>-0.116094448663355</v>
      </c>
      <c r="DU726" s="40">
        <v>-8.8534085160599199E-2</v>
      </c>
      <c r="DV726" s="40">
        <v>-4.7535693409759598E-2</v>
      </c>
      <c r="DW726" s="40">
        <v>-3.7196589110140899E-2</v>
      </c>
      <c r="DX726" s="40">
        <v>3.0260312571896202E-2</v>
      </c>
      <c r="DY726" s="40">
        <v>2.0986489478917399E-2</v>
      </c>
      <c r="DZ726" s="40">
        <v>1.85954426767263E-2</v>
      </c>
      <c r="EA726" s="40">
        <v>8.7363876273363998E-3</v>
      </c>
      <c r="EB726" s="40">
        <v>3.0767471860298701E-2</v>
      </c>
      <c r="EC726" s="40">
        <v>2.0438684751247101E-2</v>
      </c>
      <c r="ED726" s="40">
        <v>9.85165881552502E-3</v>
      </c>
      <c r="EE726" s="40">
        <v>1.5625123412156099E-2</v>
      </c>
      <c r="EF726" s="40">
        <v>2.39431599890448E-2</v>
      </c>
      <c r="EG726" s="40">
        <v>2.1009823767270001E-2</v>
      </c>
      <c r="EH726" s="40">
        <v>1.74032878750368E-2</v>
      </c>
      <c r="EI726" s="40">
        <v>2.5146179370062E-2</v>
      </c>
      <c r="EJ726" s="40">
        <v>6.8111542696514798E-3</v>
      </c>
      <c r="EK726" s="40">
        <v>1.8529923022814299E-2</v>
      </c>
      <c r="EL726" s="40">
        <v>6.9523782354990099E-2</v>
      </c>
      <c r="EM726" s="40">
        <v>0.34819621480012902</v>
      </c>
      <c r="EN726" s="40">
        <v>0.50890580865309998</v>
      </c>
      <c r="EO726" s="40">
        <v>0.55187930605382396</v>
      </c>
      <c r="EP726" s="40">
        <v>0.59238310143008899</v>
      </c>
      <c r="EQ726" s="40">
        <v>0.46453363697128103</v>
      </c>
      <c r="ER726" s="40">
        <v>-6.0404633152205803E-2</v>
      </c>
      <c r="ES726" s="40">
        <v>-4.2695301228690197E-2</v>
      </c>
      <c r="ET726" s="40">
        <v>-7.0553193367506699E-3</v>
      </c>
      <c r="EU726" s="40">
        <v>-7.6530894020112898E-3</v>
      </c>
      <c r="EV726" s="40">
        <v>4.5874353807100803E-2</v>
      </c>
      <c r="EW726" s="40">
        <v>67.722044263249899</v>
      </c>
      <c r="EX726" s="40">
        <v>67.8883954571928</v>
      </c>
      <c r="EY726" s="40">
        <v>66.028465346534702</v>
      </c>
      <c r="EZ726" s="40">
        <v>63.424286546301701</v>
      </c>
      <c r="FA726" s="40">
        <v>63.641817122888803</v>
      </c>
      <c r="FB726" s="40">
        <v>62.164749563191599</v>
      </c>
      <c r="FC726" s="40">
        <v>61.531959813628397</v>
      </c>
      <c r="FD726" s="40">
        <v>62.548340128130498</v>
      </c>
      <c r="FE726" s="40">
        <v>67.284944670937705</v>
      </c>
      <c r="FF726" s="40">
        <v>73.589691322073406</v>
      </c>
      <c r="FG726" s="40">
        <v>79.066103669190497</v>
      </c>
      <c r="FH726" s="40">
        <v>84.598864298194499</v>
      </c>
      <c r="FI726" s="40">
        <v>89.025043680838706</v>
      </c>
      <c r="FJ726" s="40">
        <v>92.264487478159595</v>
      </c>
      <c r="FK726" s="40">
        <v>94.982818870122301</v>
      </c>
      <c r="FL726" s="40">
        <v>96.8652446126966</v>
      </c>
      <c r="FM726" s="40">
        <v>98.610512521840405</v>
      </c>
      <c r="FN726" s="40">
        <v>98.215710541642395</v>
      </c>
      <c r="FO726" s="40">
        <v>95.884609784507902</v>
      </c>
      <c r="FP726" s="40">
        <v>92.614370995923096</v>
      </c>
      <c r="FQ726" s="40">
        <v>88.120340710541598</v>
      </c>
      <c r="FR726" s="40">
        <v>83.191613278974998</v>
      </c>
      <c r="FS726" s="40">
        <v>79.4750291205591</v>
      </c>
      <c r="FT726" s="40">
        <v>76.956319161327897</v>
      </c>
      <c r="FU726" s="40">
        <v>5.7124461644765701E-2</v>
      </c>
      <c r="FV726" s="40">
        <v>0</v>
      </c>
      <c r="FW726" s="40">
        <v>0</v>
      </c>
      <c r="FX726" s="41">
        <v>1</v>
      </c>
      <c r="FY726" s="22"/>
    </row>
    <row r="727" spans="1:181" x14ac:dyDescent="0.2">
      <c r="A727" t="s">
        <v>42</v>
      </c>
      <c r="B727" t="s">
        <v>58</v>
      </c>
      <c r="C727" t="s">
        <v>55</v>
      </c>
      <c r="D727" t="s">
        <v>37</v>
      </c>
      <c r="E727" t="s">
        <v>78</v>
      </c>
      <c r="F727" t="s">
        <v>1</v>
      </c>
      <c r="G727" s="35">
        <v>43670</v>
      </c>
      <c r="H727" s="40">
        <v>1809</v>
      </c>
      <c r="I727" s="40">
        <v>0.69123948943898395</v>
      </c>
      <c r="J727" s="40">
        <v>0.611421706948584</v>
      </c>
      <c r="K727" s="40">
        <v>0.53777975374443798</v>
      </c>
      <c r="L727" s="40">
        <v>0.49366055142284199</v>
      </c>
      <c r="M727" s="40">
        <v>0.48406398140859302</v>
      </c>
      <c r="N727" s="40">
        <v>0.49306333890292398</v>
      </c>
      <c r="O727" s="40">
        <v>0.53103929585338705</v>
      </c>
      <c r="P727" s="40">
        <v>0.57784313198441395</v>
      </c>
      <c r="Q727" s="40">
        <v>0.609936460633144</v>
      </c>
      <c r="R727" s="40">
        <v>0.66995041197872396</v>
      </c>
      <c r="S727" s="40">
        <v>0.74803084921156604</v>
      </c>
      <c r="T727" s="40">
        <v>0.82936405662576895</v>
      </c>
      <c r="U727" s="40">
        <v>0.95594922302182905</v>
      </c>
      <c r="V727" s="40">
        <v>1.1261156237165599</v>
      </c>
      <c r="W727" s="40">
        <v>1.27700278956615</v>
      </c>
      <c r="X727" s="40">
        <v>1.43716253317384</v>
      </c>
      <c r="Y727" s="40">
        <v>1.63404993304779</v>
      </c>
      <c r="Z727" s="40">
        <v>1.75167575668318</v>
      </c>
      <c r="AA727" s="40">
        <v>1.77374789367274</v>
      </c>
      <c r="AB727" s="40">
        <v>1.74116301614281</v>
      </c>
      <c r="AC727" s="40">
        <v>1.68020622518285</v>
      </c>
      <c r="AD727" s="40">
        <v>1.5520709773350501</v>
      </c>
      <c r="AE727" s="40">
        <v>1.27930117222567</v>
      </c>
      <c r="AF727" s="40">
        <v>1.03352434905593</v>
      </c>
      <c r="AG727" s="40">
        <v>2.5960035392995498E-3</v>
      </c>
      <c r="AH727" s="40">
        <v>1.3210010608268E-2</v>
      </c>
      <c r="AI727" s="40">
        <v>-3.3543258310863699E-3</v>
      </c>
      <c r="AJ727" s="40">
        <v>-6.5279680699370998E-3</v>
      </c>
      <c r="AK727" s="40">
        <v>-1.1404123641855999E-2</v>
      </c>
      <c r="AL727" s="40">
        <v>-2.0925844433212801E-3</v>
      </c>
      <c r="AM727" s="40">
        <v>-2.7009103141662901E-3</v>
      </c>
      <c r="AN727" s="40">
        <v>1.0494235902518601E-2</v>
      </c>
      <c r="AO727" s="40">
        <v>-6.5982636043345703E-3</v>
      </c>
      <c r="AP727" s="40">
        <v>-1.2797334027500201E-3</v>
      </c>
      <c r="AQ727" s="40">
        <v>1.1108602624062301E-2</v>
      </c>
      <c r="AR727" s="40">
        <v>1.6132730995228599E-3</v>
      </c>
      <c r="AS727" s="40">
        <v>-2.24494743320094E-2</v>
      </c>
      <c r="AT727" s="40">
        <v>-3.7290552047826303E-2</v>
      </c>
      <c r="AU727" s="40">
        <v>8.8182549894631798E-2</v>
      </c>
      <c r="AV727" s="40">
        <v>0.12963624465916801</v>
      </c>
      <c r="AW727" s="40">
        <v>9.0883968602678805E-2</v>
      </c>
      <c r="AX727" s="40">
        <v>0.114599028370567</v>
      </c>
      <c r="AY727" s="40">
        <v>9.4316499838573903E-2</v>
      </c>
      <c r="AZ727" s="40">
        <v>-4.4705971829475798E-2</v>
      </c>
      <c r="BA727" s="40">
        <v>-2.5729534717366699E-2</v>
      </c>
      <c r="BB727" s="40">
        <v>1.21233362209212E-2</v>
      </c>
      <c r="BC727" s="40">
        <v>-1.97531486216578E-2</v>
      </c>
      <c r="BD727" s="40">
        <v>-4.2223501303233997E-2</v>
      </c>
      <c r="BE727" s="40">
        <v>1.45510806168239E-2</v>
      </c>
      <c r="BF727" s="40">
        <v>2.37869735684559E-2</v>
      </c>
      <c r="BG727" s="40">
        <v>6.3513749371331201E-3</v>
      </c>
      <c r="BH727" s="40">
        <v>3.74731261335658E-3</v>
      </c>
      <c r="BI727" s="40">
        <v>-2.5872060613220701E-3</v>
      </c>
      <c r="BJ727" s="40">
        <v>5.8762367518221904E-3</v>
      </c>
      <c r="BK727" s="40">
        <v>8.3418982384507699E-3</v>
      </c>
      <c r="BL727" s="40">
        <v>1.9005417185777002E-2</v>
      </c>
      <c r="BM727" s="40">
        <v>2.16728397577661E-3</v>
      </c>
      <c r="BN727" s="40">
        <v>1.00666805462865E-2</v>
      </c>
      <c r="BO727" s="40">
        <v>1.7383687581339801E-2</v>
      </c>
      <c r="BP727" s="40">
        <v>7.8287188889366605E-3</v>
      </c>
      <c r="BQ727" s="40">
        <v>-1.63056532812519E-2</v>
      </c>
      <c r="BR727" s="40">
        <v>-2.0686686949863899E-2</v>
      </c>
      <c r="BS727" s="40">
        <v>0.10536519249777899</v>
      </c>
      <c r="BT727" s="40">
        <v>0.15189076984935301</v>
      </c>
      <c r="BU727" s="40">
        <v>0.123272756297921</v>
      </c>
      <c r="BV727" s="40">
        <v>0.14505450538947201</v>
      </c>
      <c r="BW727" s="40">
        <v>0.121590964586479</v>
      </c>
      <c r="BX727" s="40">
        <v>-1.6849534330972499E-2</v>
      </c>
      <c r="BY727" s="40">
        <v>3.31030912455104E-3</v>
      </c>
      <c r="BZ727" s="40">
        <v>3.9131261697942697E-2</v>
      </c>
      <c r="CA727" s="40">
        <v>-2.81339183809921E-3</v>
      </c>
      <c r="CB727" s="40">
        <v>-2.7913444151429E-2</v>
      </c>
      <c r="CC727" s="40">
        <v>2.2831130582324201E-2</v>
      </c>
      <c r="CD727" s="40">
        <v>3.1112545894396701E-2</v>
      </c>
      <c r="CE727" s="40">
        <v>1.30735137230166E-2</v>
      </c>
      <c r="CF727" s="40">
        <v>1.0863940713326199E-2</v>
      </c>
      <c r="CG727" s="40">
        <v>3.5193641962439101E-3</v>
      </c>
      <c r="CH727" s="40">
        <v>1.13954180363974E-2</v>
      </c>
      <c r="CI727" s="40">
        <v>1.5990113802616598E-2</v>
      </c>
      <c r="CJ727" s="40">
        <v>2.49002354152053E-2</v>
      </c>
      <c r="CK727" s="40">
        <v>8.2382755275367207E-3</v>
      </c>
      <c r="CL727" s="40">
        <v>1.7925172283148501E-2</v>
      </c>
      <c r="CM727" s="40">
        <v>2.1729792307146899E-2</v>
      </c>
      <c r="CN727" s="40">
        <v>1.2133517708758401E-2</v>
      </c>
      <c r="CO727" s="40">
        <v>-1.20504615372351E-2</v>
      </c>
      <c r="CP727" s="40">
        <v>-9.1869005628718407E-3</v>
      </c>
      <c r="CQ727" s="40">
        <v>0.11726583842174899</v>
      </c>
      <c r="CR727" s="40">
        <v>0.16730418620278301</v>
      </c>
      <c r="CS727" s="40">
        <v>0.14570513199065199</v>
      </c>
      <c r="CT727" s="40">
        <v>0.16614787599715899</v>
      </c>
      <c r="CU727" s="40">
        <v>0.14048117578549299</v>
      </c>
      <c r="CV727" s="40">
        <v>2.4437494222602301E-3</v>
      </c>
      <c r="CW727" s="40">
        <v>2.34232165062573E-2</v>
      </c>
      <c r="CX727" s="40">
        <v>5.7836868609893802E-2</v>
      </c>
      <c r="CY727" s="40">
        <v>8.9190321071200406E-3</v>
      </c>
      <c r="CZ727" s="40">
        <v>-1.80023421603871E-2</v>
      </c>
      <c r="DA727" s="40">
        <v>3.11111805478246E-2</v>
      </c>
      <c r="DB727" s="40">
        <v>3.8438118220337499E-2</v>
      </c>
      <c r="DC727" s="40">
        <v>1.9795652508899999E-2</v>
      </c>
      <c r="DD727" s="40">
        <v>1.7980568813295801E-2</v>
      </c>
      <c r="DE727" s="40">
        <v>9.6259344538098899E-3</v>
      </c>
      <c r="DF727" s="40">
        <v>1.6914599320972501E-2</v>
      </c>
      <c r="DG727" s="40">
        <v>2.3638329366782399E-2</v>
      </c>
      <c r="DH727" s="40">
        <v>3.0795053644633599E-2</v>
      </c>
      <c r="DI727" s="40">
        <v>1.4309267079296801E-2</v>
      </c>
      <c r="DJ727" s="40">
        <v>2.5783664020010401E-2</v>
      </c>
      <c r="DK727" s="40">
        <v>2.6075897032954001E-2</v>
      </c>
      <c r="DL727" s="40">
        <v>1.6438316528580198E-2</v>
      </c>
      <c r="DM727" s="40">
        <v>-7.7952697932184203E-3</v>
      </c>
      <c r="DN727" s="40">
        <v>2.3128858241202401E-3</v>
      </c>
      <c r="DO727" s="40">
        <v>0.12916648434572001</v>
      </c>
      <c r="DP727" s="40">
        <v>0.182717602556212</v>
      </c>
      <c r="DQ727" s="40">
        <v>0.16813750768338401</v>
      </c>
      <c r="DR727" s="40">
        <v>0.18724124660484601</v>
      </c>
      <c r="DS727" s="40">
        <v>0.15937138698450701</v>
      </c>
      <c r="DT727" s="40">
        <v>2.1737033175492901E-2</v>
      </c>
      <c r="DU727" s="40">
        <v>4.3536123887963601E-2</v>
      </c>
      <c r="DV727" s="40">
        <v>7.6542475521844899E-2</v>
      </c>
      <c r="DW727" s="40">
        <v>2.0651456052339302E-2</v>
      </c>
      <c r="DX727" s="40">
        <v>-8.0912401693451694E-3</v>
      </c>
      <c r="DY727" s="40">
        <v>4.3066257625348901E-2</v>
      </c>
      <c r="DZ727" s="40">
        <v>4.9015081180525402E-2</v>
      </c>
      <c r="EA727" s="40">
        <v>2.9501353277119498E-2</v>
      </c>
      <c r="EB727" s="40">
        <v>2.8255849496589502E-2</v>
      </c>
      <c r="EC727" s="40">
        <v>1.8442852034343801E-2</v>
      </c>
      <c r="ED727" s="40">
        <v>2.4883420516116E-2</v>
      </c>
      <c r="EE727" s="40">
        <v>3.4681137919399502E-2</v>
      </c>
      <c r="EF727" s="40">
        <v>3.9306234927891898E-2</v>
      </c>
      <c r="EG727" s="40">
        <v>2.3074814659407999E-2</v>
      </c>
      <c r="EH727" s="40">
        <v>3.7130077969047E-2</v>
      </c>
      <c r="EI727" s="40">
        <v>3.2350981990231502E-2</v>
      </c>
      <c r="EJ727" s="40">
        <v>2.2653762317994E-2</v>
      </c>
      <c r="EK727" s="40">
        <v>-1.6514487424609001E-3</v>
      </c>
      <c r="EL727" s="40">
        <v>1.8916750922082601E-2</v>
      </c>
      <c r="EM727" s="40">
        <v>0.14634912694886701</v>
      </c>
      <c r="EN727" s="40">
        <v>0.204972127746398</v>
      </c>
      <c r="EO727" s="40">
        <v>0.20052629537862601</v>
      </c>
      <c r="EP727" s="40">
        <v>0.217696723623751</v>
      </c>
      <c r="EQ727" s="40">
        <v>0.18664585173241199</v>
      </c>
      <c r="ER727" s="40">
        <v>4.95934706739962E-2</v>
      </c>
      <c r="ES727" s="40">
        <v>7.2575967729881299E-2</v>
      </c>
      <c r="ET727" s="40">
        <v>0.103550400998866</v>
      </c>
      <c r="EU727" s="40">
        <v>3.7591212835897898E-2</v>
      </c>
      <c r="EV727" s="40">
        <v>6.2188169824598603E-3</v>
      </c>
      <c r="EW727" s="40">
        <v>65.900963733198097</v>
      </c>
      <c r="EX727" s="40">
        <v>65.771240172457496</v>
      </c>
      <c r="EY727" s="40">
        <v>64.177022571645907</v>
      </c>
      <c r="EZ727" s="40">
        <v>62.179622115140802</v>
      </c>
      <c r="FA727" s="40">
        <v>61.992772001014501</v>
      </c>
      <c r="FB727" s="40">
        <v>61.164849099670299</v>
      </c>
      <c r="FC727" s="40">
        <v>60.640755769718503</v>
      </c>
      <c r="FD727" s="40">
        <v>61.962211514075598</v>
      </c>
      <c r="FE727" s="40">
        <v>66.553702764392597</v>
      </c>
      <c r="FF727" s="40">
        <v>71.422457519655097</v>
      </c>
      <c r="FG727" s="40">
        <v>76.564417955871207</v>
      </c>
      <c r="FH727" s="40">
        <v>81.159206188181599</v>
      </c>
      <c r="FI727" s="40">
        <v>85.831283286837404</v>
      </c>
      <c r="FJ727" s="40">
        <v>89.680636571138706</v>
      </c>
      <c r="FK727" s="40">
        <v>92.189005833121996</v>
      </c>
      <c r="FL727" s="40">
        <v>93.514709611970602</v>
      </c>
      <c r="FM727" s="40">
        <v>94.828113111843805</v>
      </c>
      <c r="FN727" s="40">
        <v>94.027517118944999</v>
      </c>
      <c r="FO727" s="40">
        <v>91.629786964240395</v>
      </c>
      <c r="FP727" s="40">
        <v>88.492581790514805</v>
      </c>
      <c r="FQ727" s="40">
        <v>83.980725336038503</v>
      </c>
      <c r="FR727" s="40">
        <v>79.102333248795304</v>
      </c>
      <c r="FS727" s="40">
        <v>75.626870403246301</v>
      </c>
      <c r="FT727" s="40">
        <v>73.340286583819406</v>
      </c>
      <c r="FU727" s="40">
        <v>3.4221942047104499E-2</v>
      </c>
      <c r="FV727" s="40">
        <v>0</v>
      </c>
      <c r="FW727" s="40">
        <v>0</v>
      </c>
      <c r="FX727" s="41">
        <v>1</v>
      </c>
      <c r="FY727" s="22"/>
    </row>
    <row r="728" spans="1:181" x14ac:dyDescent="0.2">
      <c r="A728" t="s">
        <v>42</v>
      </c>
      <c r="B728" t="s">
        <v>58</v>
      </c>
      <c r="C728" t="s">
        <v>55</v>
      </c>
      <c r="D728" t="s">
        <v>37</v>
      </c>
      <c r="E728" t="s">
        <v>78</v>
      </c>
      <c r="F728" t="s">
        <v>77</v>
      </c>
      <c r="G728" s="35">
        <v>43670</v>
      </c>
      <c r="H728" s="40">
        <v>1465</v>
      </c>
      <c r="I728" s="40">
        <v>0.68757188855751905</v>
      </c>
      <c r="J728" s="40">
        <v>0.61161194661276697</v>
      </c>
      <c r="K728" s="40">
        <v>0.54081553528340598</v>
      </c>
      <c r="L728" s="40">
        <v>0.49725447454063998</v>
      </c>
      <c r="M728" s="40">
        <v>0.487266583567315</v>
      </c>
      <c r="N728" s="40">
        <v>0.49668078427559098</v>
      </c>
      <c r="O728" s="40">
        <v>0.53476364120136999</v>
      </c>
      <c r="P728" s="40">
        <v>0.58228929053406897</v>
      </c>
      <c r="Q728" s="40">
        <v>0.60768718480737305</v>
      </c>
      <c r="R728" s="40">
        <v>0.66661355834042602</v>
      </c>
      <c r="S728" s="40">
        <v>0.73561925107753201</v>
      </c>
      <c r="T728" s="40">
        <v>0.81182009464262495</v>
      </c>
      <c r="U728" s="40">
        <v>0.92934196132405</v>
      </c>
      <c r="V728" s="40">
        <v>1.08879237601862</v>
      </c>
      <c r="W728" s="40">
        <v>1.21927572447426</v>
      </c>
      <c r="X728" s="40">
        <v>1.35952964842455</v>
      </c>
      <c r="Y728" s="40">
        <v>1.53307506265425</v>
      </c>
      <c r="Z728" s="40">
        <v>1.6369955070428299</v>
      </c>
      <c r="AA728" s="40">
        <v>1.66047693313972</v>
      </c>
      <c r="AB728" s="40">
        <v>1.63617030361827</v>
      </c>
      <c r="AC728" s="40">
        <v>1.6021135048461701</v>
      </c>
      <c r="AD728" s="40">
        <v>1.4922817983144001</v>
      </c>
      <c r="AE728" s="40">
        <v>1.24193019427036</v>
      </c>
      <c r="AF728" s="40">
        <v>1.01105260663143</v>
      </c>
      <c r="AG728" s="40">
        <v>-9.8675637622707996E-3</v>
      </c>
      <c r="AH728" s="40">
        <v>3.6663246399824601E-3</v>
      </c>
      <c r="AI728" s="40">
        <v>-1.0803807591913401E-2</v>
      </c>
      <c r="AJ728" s="40">
        <v>-1.4505733429660101E-2</v>
      </c>
      <c r="AK728" s="40">
        <v>-1.5969112524163401E-2</v>
      </c>
      <c r="AL728" s="40">
        <v>-4.3253081011530104E-3</v>
      </c>
      <c r="AM728" s="40">
        <v>-5.2980255515228103E-4</v>
      </c>
      <c r="AN728" s="40">
        <v>5.4191665534646504E-3</v>
      </c>
      <c r="AO728" s="40">
        <v>-7.7724612648954004E-3</v>
      </c>
      <c r="AP728" s="40">
        <v>1.7405235687213E-3</v>
      </c>
      <c r="AQ728" s="40">
        <v>2.8510272456187102E-3</v>
      </c>
      <c r="AR728" s="40">
        <v>-7.7333926915137095E-4</v>
      </c>
      <c r="AS728" s="40">
        <v>-2.0561609918827699E-2</v>
      </c>
      <c r="AT728" s="40">
        <v>-2.4912499463973399E-2</v>
      </c>
      <c r="AU728" s="40">
        <v>5.84161145502025E-2</v>
      </c>
      <c r="AV728" s="40">
        <v>7.4873532833671402E-2</v>
      </c>
      <c r="AW728" s="40">
        <v>3.6575621892190401E-2</v>
      </c>
      <c r="AX728" s="40">
        <v>6.4868960371775405E-2</v>
      </c>
      <c r="AY728" s="40">
        <v>7.2775456843684999E-2</v>
      </c>
      <c r="AZ728" s="40">
        <v>9.7459675807771498E-3</v>
      </c>
      <c r="BA728" s="40">
        <v>1.00581985466522E-2</v>
      </c>
      <c r="BB728" s="40">
        <v>3.07342298288036E-2</v>
      </c>
      <c r="BC728" s="40">
        <v>-9.9996003252491097E-3</v>
      </c>
      <c r="BD728" s="40">
        <v>-3.1448366121161697E-2</v>
      </c>
      <c r="BE728" s="40">
        <v>4.0826307198082402E-3</v>
      </c>
      <c r="BF728" s="40">
        <v>1.55429459098582E-2</v>
      </c>
      <c r="BG728" s="40">
        <v>7.2230207838677198E-4</v>
      </c>
      <c r="BH728" s="40">
        <v>-2.9677442240232201E-3</v>
      </c>
      <c r="BI728" s="40">
        <v>-5.9628368266957396E-3</v>
      </c>
      <c r="BJ728" s="40">
        <v>4.5775066699741598E-3</v>
      </c>
      <c r="BK728" s="40">
        <v>1.17080382840879E-2</v>
      </c>
      <c r="BL728" s="40">
        <v>1.59865225917399E-2</v>
      </c>
      <c r="BM728" s="40">
        <v>4.6075271346689203E-3</v>
      </c>
      <c r="BN728" s="40">
        <v>1.5555072948736899E-2</v>
      </c>
      <c r="BO728" s="40">
        <v>1.1819079301548401E-2</v>
      </c>
      <c r="BP728" s="40">
        <v>5.5175595904336499E-3</v>
      </c>
      <c r="BQ728" s="40">
        <v>-1.43563145036785E-2</v>
      </c>
      <c r="BR728" s="40">
        <v>-8.0630966720781194E-3</v>
      </c>
      <c r="BS728" s="40">
        <v>7.6232083911042095E-2</v>
      </c>
      <c r="BT728" s="40">
        <v>9.9812494765167001E-2</v>
      </c>
      <c r="BU728" s="40">
        <v>7.07812126570838E-2</v>
      </c>
      <c r="BV728" s="40">
        <v>9.9175702380549194E-2</v>
      </c>
      <c r="BW728" s="40">
        <v>0.102305921934137</v>
      </c>
      <c r="BX728" s="40">
        <v>3.8584684247678601E-2</v>
      </c>
      <c r="BY728" s="40">
        <v>4.1009986536017097E-2</v>
      </c>
      <c r="BZ728" s="40">
        <v>6.05067876072167E-2</v>
      </c>
      <c r="CA728" s="40">
        <v>1.15016094966895E-2</v>
      </c>
      <c r="CB728" s="40">
        <v>-1.34535194387889E-2</v>
      </c>
      <c r="CC728" s="40">
        <v>1.37444929220368E-2</v>
      </c>
      <c r="CD728" s="40">
        <v>2.37686576219787E-2</v>
      </c>
      <c r="CE728" s="40">
        <v>8.7052505243942306E-3</v>
      </c>
      <c r="CF728" s="40">
        <v>5.0234319519701304E-3</v>
      </c>
      <c r="CG728" s="40">
        <v>9.6747923955258701E-4</v>
      </c>
      <c r="CH728" s="40">
        <v>1.0743569060079E-2</v>
      </c>
      <c r="CI728" s="40">
        <v>2.0183929569577801E-2</v>
      </c>
      <c r="CJ728" s="40">
        <v>2.3305441192829401E-2</v>
      </c>
      <c r="CK728" s="40">
        <v>1.31818693874195E-2</v>
      </c>
      <c r="CL728" s="40">
        <v>2.5122987766488001E-2</v>
      </c>
      <c r="CM728" s="40">
        <v>1.80303248363771E-2</v>
      </c>
      <c r="CN728" s="40">
        <v>9.8746169768055697E-3</v>
      </c>
      <c r="CO728" s="40">
        <v>-1.00585458021515E-2</v>
      </c>
      <c r="CP728" s="40">
        <v>3.6067483737578202E-3</v>
      </c>
      <c r="CQ728" s="40">
        <v>8.8571370018106096E-2</v>
      </c>
      <c r="CR728" s="40">
        <v>0.117085143828109</v>
      </c>
      <c r="CS728" s="40">
        <v>9.4471900621382901E-2</v>
      </c>
      <c r="CT728" s="40">
        <v>0.122936447388226</v>
      </c>
      <c r="CU728" s="40">
        <v>0.12275863209801301</v>
      </c>
      <c r="CV728" s="40">
        <v>5.85582915606562E-2</v>
      </c>
      <c r="CW728" s="40">
        <v>6.2447100609947098E-2</v>
      </c>
      <c r="CX728" s="40">
        <v>8.1127170429295195E-2</v>
      </c>
      <c r="CY728" s="40">
        <v>2.6393281920873101E-2</v>
      </c>
      <c r="CZ728" s="40">
        <v>-9.9034344373972799E-4</v>
      </c>
      <c r="DA728" s="40">
        <v>2.34063551242654E-2</v>
      </c>
      <c r="DB728" s="40">
        <v>3.1994369334099201E-2</v>
      </c>
      <c r="DC728" s="40">
        <v>1.6688198970401701E-2</v>
      </c>
      <c r="DD728" s="40">
        <v>1.30146081279635E-2</v>
      </c>
      <c r="DE728" s="40">
        <v>7.8977953058009098E-3</v>
      </c>
      <c r="DF728" s="40">
        <v>1.6909631450183898E-2</v>
      </c>
      <c r="DG728" s="40">
        <v>2.86598208550678E-2</v>
      </c>
      <c r="DH728" s="40">
        <v>3.06243597939189E-2</v>
      </c>
      <c r="DI728" s="40">
        <v>2.1756211640170098E-2</v>
      </c>
      <c r="DJ728" s="40">
        <v>3.4690902584239E-2</v>
      </c>
      <c r="DK728" s="40">
        <v>2.4241570371205799E-2</v>
      </c>
      <c r="DL728" s="40">
        <v>1.42316743631775E-2</v>
      </c>
      <c r="DM728" s="40">
        <v>-5.7607771006245902E-3</v>
      </c>
      <c r="DN728" s="40">
        <v>1.52765934195938E-2</v>
      </c>
      <c r="DO728" s="40">
        <v>0.10091065612517</v>
      </c>
      <c r="DP728" s="40">
        <v>0.13435779289104999</v>
      </c>
      <c r="DQ728" s="40">
        <v>0.118162588585682</v>
      </c>
      <c r="DR728" s="40">
        <v>0.14669719239590201</v>
      </c>
      <c r="DS728" s="40">
        <v>0.143211342261889</v>
      </c>
      <c r="DT728" s="40">
        <v>7.8531898873633904E-2</v>
      </c>
      <c r="DU728" s="40">
        <v>8.3884214683877106E-2</v>
      </c>
      <c r="DV728" s="40">
        <v>0.101747553251374</v>
      </c>
      <c r="DW728" s="40">
        <v>4.12849543450566E-2</v>
      </c>
      <c r="DX728" s="40">
        <v>1.14728325513095E-2</v>
      </c>
      <c r="DY728" s="40">
        <v>3.7356549606344401E-2</v>
      </c>
      <c r="DZ728" s="40">
        <v>4.3870990603975001E-2</v>
      </c>
      <c r="EA728" s="40">
        <v>2.8214308640701902E-2</v>
      </c>
      <c r="EB728" s="40">
        <v>2.4552597333600299E-2</v>
      </c>
      <c r="EC728" s="40">
        <v>1.7904071003268601E-2</v>
      </c>
      <c r="ED728" s="40">
        <v>2.5812446221311E-2</v>
      </c>
      <c r="EE728" s="40">
        <v>4.0897661694307898E-2</v>
      </c>
      <c r="EF728" s="40">
        <v>4.1191715832194199E-2</v>
      </c>
      <c r="EG728" s="40">
        <v>3.4136200039734499E-2</v>
      </c>
      <c r="EH728" s="40">
        <v>4.8505451964254598E-2</v>
      </c>
      <c r="EI728" s="40">
        <v>3.3209622427135398E-2</v>
      </c>
      <c r="EJ728" s="40">
        <v>2.0522573222762502E-2</v>
      </c>
      <c r="EK728" s="40">
        <v>4.4451831452468503E-4</v>
      </c>
      <c r="EL728" s="40">
        <v>3.2125996211489101E-2</v>
      </c>
      <c r="EM728" s="40">
        <v>0.11872662548601</v>
      </c>
      <c r="EN728" s="40">
        <v>0.15929675482254599</v>
      </c>
      <c r="EO728" s="40">
        <v>0.15236817935057501</v>
      </c>
      <c r="EP728" s="40">
        <v>0.18100393440467599</v>
      </c>
      <c r="EQ728" s="40">
        <v>0.17274180735234099</v>
      </c>
      <c r="ER728" s="40">
        <v>0.10737061554053499</v>
      </c>
      <c r="ES728" s="40">
        <v>0.114836002673242</v>
      </c>
      <c r="ET728" s="40">
        <v>0.131520111029787</v>
      </c>
      <c r="EU728" s="40">
        <v>6.2786164166995201E-2</v>
      </c>
      <c r="EV728" s="40">
        <v>2.9467679233682199E-2</v>
      </c>
      <c r="EW728" s="40">
        <v>65.455960114820996</v>
      </c>
      <c r="EX728" s="40">
        <v>65.307674875358799</v>
      </c>
      <c r="EY728" s="40">
        <v>63.758271642242001</v>
      </c>
      <c r="EZ728" s="40">
        <v>61.907765523492998</v>
      </c>
      <c r="FA728" s="40">
        <v>61.723447650702497</v>
      </c>
      <c r="FB728" s="40">
        <v>60.947197461852198</v>
      </c>
      <c r="FC728" s="40">
        <v>60.426877171778202</v>
      </c>
      <c r="FD728" s="40">
        <v>61.783426499471197</v>
      </c>
      <c r="FE728" s="40">
        <v>66.380268922797995</v>
      </c>
      <c r="FF728" s="40">
        <v>71.104925215289299</v>
      </c>
      <c r="FG728" s="40">
        <v>76.158785315002305</v>
      </c>
      <c r="FH728" s="40">
        <v>80.6355945006799</v>
      </c>
      <c r="FI728" s="40">
        <v>85.335398096389198</v>
      </c>
      <c r="FJ728" s="40">
        <v>89.267714156216996</v>
      </c>
      <c r="FK728" s="40">
        <v>91.682504910107298</v>
      </c>
      <c r="FL728" s="40">
        <v>92.853376642997404</v>
      </c>
      <c r="FM728" s="40">
        <v>94.028403082036604</v>
      </c>
      <c r="FN728" s="40">
        <v>93.139295966158002</v>
      </c>
      <c r="FO728" s="40">
        <v>90.682278289771901</v>
      </c>
      <c r="FP728" s="40">
        <v>87.5796192778365</v>
      </c>
      <c r="FQ728" s="40">
        <v>83.018431787278999</v>
      </c>
      <c r="FR728" s="40">
        <v>78.138465024928195</v>
      </c>
      <c r="FS728" s="40">
        <v>74.753437075086893</v>
      </c>
      <c r="FT728" s="40">
        <v>72.518129626831893</v>
      </c>
      <c r="FU728" s="40">
        <v>3.7191450405827303E-2</v>
      </c>
      <c r="FV728" s="40">
        <v>0</v>
      </c>
      <c r="FW728" s="40">
        <v>0</v>
      </c>
      <c r="FX728" s="41">
        <v>1</v>
      </c>
      <c r="FY728" s="22"/>
    </row>
    <row r="729" spans="1:181" x14ac:dyDescent="0.2">
      <c r="A729" t="s">
        <v>42</v>
      </c>
      <c r="B729" t="s">
        <v>58</v>
      </c>
      <c r="C729" t="s">
        <v>55</v>
      </c>
      <c r="D729" t="s">
        <v>37</v>
      </c>
      <c r="E729" t="s">
        <v>78</v>
      </c>
      <c r="F729" t="s">
        <v>78</v>
      </c>
      <c r="G729" s="35">
        <v>43670</v>
      </c>
      <c r="H729" s="40">
        <v>344</v>
      </c>
      <c r="I729" s="40">
        <v>0.70995324277635197</v>
      </c>
      <c r="J729" s="40">
        <v>0.61201544128107599</v>
      </c>
      <c r="K729" s="40">
        <v>0.52673184506424897</v>
      </c>
      <c r="L729" s="40">
        <v>0.48103002561075903</v>
      </c>
      <c r="M729" s="40">
        <v>0.47366407317616799</v>
      </c>
      <c r="N729" s="40">
        <v>0.48039071479774198</v>
      </c>
      <c r="O729" s="40">
        <v>0.51617958244502604</v>
      </c>
      <c r="P729" s="40">
        <v>0.56046287312848597</v>
      </c>
      <c r="Q729" s="40">
        <v>0.62235445685035395</v>
      </c>
      <c r="R729" s="40">
        <v>0.68496611268374097</v>
      </c>
      <c r="S729" s="40">
        <v>0.79860273845408303</v>
      </c>
      <c r="T729" s="40">
        <v>0.90346681894508396</v>
      </c>
      <c r="U729" s="40">
        <v>1.07064397402279</v>
      </c>
      <c r="V729" s="40">
        <v>1.2842968185536201</v>
      </c>
      <c r="W729" s="40">
        <v>1.5273592425440099</v>
      </c>
      <c r="X729" s="40">
        <v>1.77969330445975</v>
      </c>
      <c r="Y729" s="40">
        <v>2.04756999541212</v>
      </c>
      <c r="Z729" s="40">
        <v>2.1897286575324899</v>
      </c>
      <c r="AA729" s="40">
        <v>2.1850652330893499</v>
      </c>
      <c r="AB729" s="40">
        <v>2.1200623145286901</v>
      </c>
      <c r="AC729" s="40">
        <v>1.9597731163088901</v>
      </c>
      <c r="AD729" s="40">
        <v>1.7409120821728601</v>
      </c>
      <c r="AE729" s="40">
        <v>1.38722674456497</v>
      </c>
      <c r="AF729" s="40">
        <v>1.0956996948434301</v>
      </c>
      <c r="AG729" s="40">
        <v>2.35025558561399E-2</v>
      </c>
      <c r="AH729" s="40">
        <v>2.98434324277989E-2</v>
      </c>
      <c r="AI729" s="40">
        <v>7.3919584540626401E-5</v>
      </c>
      <c r="AJ729" s="40">
        <v>1.15002101910063E-2</v>
      </c>
      <c r="AK729" s="40">
        <v>-4.7620940279378401E-3</v>
      </c>
      <c r="AL729" s="40">
        <v>-8.3373183889169297E-3</v>
      </c>
      <c r="AM729" s="40">
        <v>-2.9522277474339699E-2</v>
      </c>
      <c r="AN729" s="40">
        <v>6.1866531765736102E-3</v>
      </c>
      <c r="AO729" s="40">
        <v>-4.3207649707051203E-2</v>
      </c>
      <c r="AP729" s="40">
        <v>-5.6185885684671803E-2</v>
      </c>
      <c r="AQ729" s="40">
        <v>-8.0974683417425804E-3</v>
      </c>
      <c r="AR729" s="40">
        <v>-1.42244683384103E-2</v>
      </c>
      <c r="AS729" s="40">
        <v>-5.2436238795754597E-2</v>
      </c>
      <c r="AT729" s="40">
        <v>-0.131520003070174</v>
      </c>
      <c r="AU729" s="40">
        <v>0.14481338112030601</v>
      </c>
      <c r="AV729" s="40">
        <v>0.29507529236459201</v>
      </c>
      <c r="AW729" s="40">
        <v>0.242607448857488</v>
      </c>
      <c r="AX729" s="40">
        <v>0.21025294280739901</v>
      </c>
      <c r="AY729" s="40">
        <v>6.7471418748815098E-2</v>
      </c>
      <c r="AZ729" s="40">
        <v>-0.350045044877066</v>
      </c>
      <c r="BA729" s="40">
        <v>-0.23139951512003601</v>
      </c>
      <c r="BB729" s="40">
        <v>-0.10947286618369299</v>
      </c>
      <c r="BC729" s="40">
        <v>-0.122544656745988</v>
      </c>
      <c r="BD729" s="40">
        <v>-0.117443959468798</v>
      </c>
      <c r="BE729" s="40">
        <v>4.6277830064607797E-2</v>
      </c>
      <c r="BF729" s="40">
        <v>4.93545860542298E-2</v>
      </c>
      <c r="BG729" s="40">
        <v>1.8230789563438501E-2</v>
      </c>
      <c r="BH729" s="40">
        <v>2.5525083434683699E-2</v>
      </c>
      <c r="BI729" s="40">
        <v>7.8556219450179494E-3</v>
      </c>
      <c r="BJ729" s="40">
        <v>5.9921132014915902E-3</v>
      </c>
      <c r="BK729" s="40">
        <v>-1.27257254571901E-2</v>
      </c>
      <c r="BL729" s="40">
        <v>2.1343126502019701E-2</v>
      </c>
      <c r="BM729" s="40">
        <v>-2.5840170878689998E-2</v>
      </c>
      <c r="BN729" s="40">
        <v>-3.1382315668305003E-2</v>
      </c>
      <c r="BO729" s="40">
        <v>1.76543457413826E-2</v>
      </c>
      <c r="BP729" s="40">
        <v>5.9535878627458997E-3</v>
      </c>
      <c r="BQ729" s="40">
        <v>-3.21876018632552E-2</v>
      </c>
      <c r="BR729" s="40">
        <v>-9.3289579158121597E-2</v>
      </c>
      <c r="BS729" s="40">
        <v>0.201105238116148</v>
      </c>
      <c r="BT729" s="40">
        <v>0.348692562942095</v>
      </c>
      <c r="BU729" s="40">
        <v>0.30662393885556699</v>
      </c>
      <c r="BV729" s="40">
        <v>0.27923408357004398</v>
      </c>
      <c r="BW729" s="40">
        <v>0.139843172494339</v>
      </c>
      <c r="BX729" s="40">
        <v>-0.29301861311538802</v>
      </c>
      <c r="BY729" s="40">
        <v>-0.181088505503775</v>
      </c>
      <c r="BZ729" s="40">
        <v>-7.5670077235787198E-2</v>
      </c>
      <c r="CA729" s="40">
        <v>-9.3841630474394394E-2</v>
      </c>
      <c r="CB729" s="40">
        <v>-0.102943833613638</v>
      </c>
      <c r="CC729" s="40">
        <v>6.20519156017574E-2</v>
      </c>
      <c r="CD729" s="40">
        <v>6.2867951619653195E-2</v>
      </c>
      <c r="CE729" s="40">
        <v>3.0806182400094299E-2</v>
      </c>
      <c r="CF729" s="40">
        <v>3.5238667919703703E-2</v>
      </c>
      <c r="CG729" s="40">
        <v>1.6594613590917101E-2</v>
      </c>
      <c r="CH729" s="40">
        <v>1.59166338696905E-2</v>
      </c>
      <c r="CI729" s="40">
        <v>-1.0924846969452601E-3</v>
      </c>
      <c r="CJ729" s="40">
        <v>3.1840453756513197E-2</v>
      </c>
      <c r="CK729" s="40">
        <v>-1.38115079481972E-2</v>
      </c>
      <c r="CL729" s="40">
        <v>-1.4203438633341199E-2</v>
      </c>
      <c r="CM729" s="40">
        <v>3.5489973728375597E-2</v>
      </c>
      <c r="CN729" s="40">
        <v>1.9928848119858799E-2</v>
      </c>
      <c r="CO729" s="40">
        <v>-1.8163457606621899E-2</v>
      </c>
      <c r="CP729" s="40">
        <v>-6.6811304016828901E-2</v>
      </c>
      <c r="CQ729" s="40">
        <v>0.24009280679127201</v>
      </c>
      <c r="CR729" s="40">
        <v>0.38582772121138897</v>
      </c>
      <c r="CS729" s="40">
        <v>0.35096156481672097</v>
      </c>
      <c r="CT729" s="40">
        <v>0.32701021152706999</v>
      </c>
      <c r="CU729" s="40">
        <v>0.189967628674584</v>
      </c>
      <c r="CV729" s="40">
        <v>-0.25352228019515999</v>
      </c>
      <c r="CW729" s="40">
        <v>-0.14624325350447401</v>
      </c>
      <c r="CX729" s="40">
        <v>-5.2258368582890603E-2</v>
      </c>
      <c r="CY729" s="40">
        <v>-7.3962001915857806E-2</v>
      </c>
      <c r="CZ729" s="40">
        <v>-9.2901090617652796E-2</v>
      </c>
      <c r="DA729" s="40">
        <v>7.78260011389071E-2</v>
      </c>
      <c r="DB729" s="40">
        <v>7.6381317185076694E-2</v>
      </c>
      <c r="DC729" s="40">
        <v>4.3381575236750097E-2</v>
      </c>
      <c r="DD729" s="40">
        <v>4.49522524047236E-2</v>
      </c>
      <c r="DE729" s="40">
        <v>2.5333605236816301E-2</v>
      </c>
      <c r="DF729" s="40">
        <v>2.5841154537889401E-2</v>
      </c>
      <c r="DG729" s="40">
        <v>1.05407560632996E-2</v>
      </c>
      <c r="DH729" s="40">
        <v>4.23377810110067E-2</v>
      </c>
      <c r="DI729" s="40">
        <v>-1.78284501770447E-3</v>
      </c>
      <c r="DJ729" s="40">
        <v>2.97543840162247E-3</v>
      </c>
      <c r="DK729" s="40">
        <v>5.3325601715368598E-2</v>
      </c>
      <c r="DL729" s="40">
        <v>3.3904108376971699E-2</v>
      </c>
      <c r="DM729" s="40">
        <v>-4.1393133499885697E-3</v>
      </c>
      <c r="DN729" s="40">
        <v>-4.0333028875536199E-2</v>
      </c>
      <c r="DO729" s="40">
        <v>0.27908037546639602</v>
      </c>
      <c r="DP729" s="40">
        <v>0.42296287948068301</v>
      </c>
      <c r="DQ729" s="40">
        <v>0.39529919077787501</v>
      </c>
      <c r="DR729" s="40">
        <v>0.37478633948409601</v>
      </c>
      <c r="DS729" s="40">
        <v>0.24009208485483</v>
      </c>
      <c r="DT729" s="40">
        <v>-0.21402594727493299</v>
      </c>
      <c r="DU729" s="40">
        <v>-0.111398001505173</v>
      </c>
      <c r="DV729" s="40">
        <v>-2.8846659929993902E-2</v>
      </c>
      <c r="DW729" s="40">
        <v>-5.4082373357321099E-2</v>
      </c>
      <c r="DX729" s="40">
        <v>-8.2858347621667494E-2</v>
      </c>
      <c r="DY729" s="40">
        <v>0.10060127534737499</v>
      </c>
      <c r="DZ729" s="40">
        <v>9.5892470811507494E-2</v>
      </c>
      <c r="EA729" s="40">
        <v>6.1538445215647997E-2</v>
      </c>
      <c r="EB729" s="40">
        <v>5.8977125648401102E-2</v>
      </c>
      <c r="EC729" s="40">
        <v>3.7951321209772099E-2</v>
      </c>
      <c r="ED729" s="40">
        <v>4.0170586128297901E-2</v>
      </c>
      <c r="EE729" s="40">
        <v>2.7337308080449201E-2</v>
      </c>
      <c r="EF729" s="40">
        <v>5.7494254336452902E-2</v>
      </c>
      <c r="EG729" s="40">
        <v>1.5584633810656799E-2</v>
      </c>
      <c r="EH729" s="40">
        <v>2.7779008417989401E-2</v>
      </c>
      <c r="EI729" s="40">
        <v>7.90774157984937E-2</v>
      </c>
      <c r="EJ729" s="40">
        <v>5.4082164578127902E-2</v>
      </c>
      <c r="EK729" s="40">
        <v>1.6109323582510899E-2</v>
      </c>
      <c r="EL729" s="40">
        <v>-2.1026049634839698E-3</v>
      </c>
      <c r="EM729" s="40">
        <v>0.33537223246223902</v>
      </c>
      <c r="EN729" s="40">
        <v>0.47658015005818499</v>
      </c>
      <c r="EO729" s="40">
        <v>0.45931568077595403</v>
      </c>
      <c r="EP729" s="40">
        <v>0.44376748024674101</v>
      </c>
      <c r="EQ729" s="40">
        <v>0.31246383860035398</v>
      </c>
      <c r="ER729" s="40">
        <v>-0.156999515513255</v>
      </c>
      <c r="ES729" s="40">
        <v>-6.1086991888912298E-2</v>
      </c>
      <c r="ET729" s="40">
        <v>4.9561290179119203E-3</v>
      </c>
      <c r="EU729" s="40">
        <v>-2.5379347085728001E-2</v>
      </c>
      <c r="EV729" s="40">
        <v>-6.8358221766507105E-2</v>
      </c>
      <c r="EW729" s="40">
        <v>68.534433693796203</v>
      </c>
      <c r="EX729" s="40">
        <v>68.523050654524795</v>
      </c>
      <c r="EY729" s="40">
        <v>66.663062037564004</v>
      </c>
      <c r="EZ729" s="40">
        <v>63.770916334661401</v>
      </c>
      <c r="FA729" s="40">
        <v>63.539840637450197</v>
      </c>
      <c r="FB729" s="40">
        <v>62.450483779168998</v>
      </c>
      <c r="FC729" s="40">
        <v>61.910927717700602</v>
      </c>
      <c r="FD729" s="40">
        <v>63.012236767216798</v>
      </c>
      <c r="FE729" s="40">
        <v>67.5617529880478</v>
      </c>
      <c r="FF729" s="40">
        <v>73.181844052361996</v>
      </c>
      <c r="FG729" s="40">
        <v>78.867672168468999</v>
      </c>
      <c r="FH729" s="40">
        <v>84.052077404667003</v>
      </c>
      <c r="FI729" s="40">
        <v>88.556346044393806</v>
      </c>
      <c r="FJ729" s="40">
        <v>91.966135458167301</v>
      </c>
      <c r="FK729" s="40">
        <v>95.037848605577693</v>
      </c>
      <c r="FL729" s="40">
        <v>97.229368241320401</v>
      </c>
      <c r="FM729" s="40">
        <v>99.437108708024994</v>
      </c>
      <c r="FN729" s="40">
        <v>99.165623221400097</v>
      </c>
      <c r="FO729" s="40">
        <v>97.067159931701795</v>
      </c>
      <c r="FP729" s="40">
        <v>93.725099601593598</v>
      </c>
      <c r="FQ729" s="40">
        <v>89.601309049516203</v>
      </c>
      <c r="FR729" s="40">
        <v>84.800796812748999</v>
      </c>
      <c r="FS729" s="40">
        <v>80.770916334661393</v>
      </c>
      <c r="FT729" s="40">
        <v>78.227376209447897</v>
      </c>
      <c r="FU729" s="40">
        <v>8.3280214931603494E-2</v>
      </c>
      <c r="FV729" s="40">
        <v>0</v>
      </c>
      <c r="FW729" s="40">
        <v>0</v>
      </c>
      <c r="FX729" s="41">
        <v>1</v>
      </c>
      <c r="FY729" s="22"/>
    </row>
    <row r="730" spans="1:181" x14ac:dyDescent="0.2">
      <c r="A730" t="s">
        <v>42</v>
      </c>
      <c r="B730" t="s">
        <v>58</v>
      </c>
      <c r="C730" t="s">
        <v>55</v>
      </c>
      <c r="D730" t="s">
        <v>80</v>
      </c>
      <c r="E730" t="s">
        <v>1</v>
      </c>
      <c r="F730" t="s">
        <v>1</v>
      </c>
      <c r="G730" s="35">
        <v>43670</v>
      </c>
      <c r="H730" s="40">
        <v>14640</v>
      </c>
      <c r="I730" s="40">
        <v>1.4238964154098299</v>
      </c>
      <c r="J730" s="40">
        <v>1.2099116687426801</v>
      </c>
      <c r="K730" s="40">
        <v>1.04418537617129</v>
      </c>
      <c r="L730" s="40">
        <v>0.95955027202272802</v>
      </c>
      <c r="M730" s="40">
        <v>0.90794189801408998</v>
      </c>
      <c r="N730" s="40">
        <v>0.896854385980413</v>
      </c>
      <c r="O730" s="40">
        <v>0.92445248379579403</v>
      </c>
      <c r="P730" s="40">
        <v>0.974881211648434</v>
      </c>
      <c r="Q730" s="40">
        <v>1.0378634911411</v>
      </c>
      <c r="R730" s="40">
        <v>1.18155447619759</v>
      </c>
      <c r="S730" s="40">
        <v>1.3852123564140999</v>
      </c>
      <c r="T730" s="40">
        <v>1.6585023005269499</v>
      </c>
      <c r="U730" s="40">
        <v>1.93646095029228</v>
      </c>
      <c r="V730" s="40">
        <v>2.1632917531423499</v>
      </c>
      <c r="W730" s="40">
        <v>2.4097626906840701</v>
      </c>
      <c r="X730" s="40">
        <v>2.6874078463603701</v>
      </c>
      <c r="Y730" s="40">
        <v>2.8859482419632401</v>
      </c>
      <c r="Z730" s="40">
        <v>3.0136607996010198</v>
      </c>
      <c r="AA730" s="40">
        <v>2.9972279999221199</v>
      </c>
      <c r="AB730" s="40">
        <v>2.8242141681620798</v>
      </c>
      <c r="AC730" s="40">
        <v>2.6176013392748301</v>
      </c>
      <c r="AD730" s="40">
        <v>2.4236300096498602</v>
      </c>
      <c r="AE730" s="40">
        <v>2.1229979051262</v>
      </c>
      <c r="AF730" s="40">
        <v>1.83716039321443</v>
      </c>
      <c r="AG730" s="40">
        <v>-1.7930259359907001E-2</v>
      </c>
      <c r="AH730" s="40">
        <v>-1.21248396490249E-2</v>
      </c>
      <c r="AI730" s="40">
        <v>-6.1835286561402998E-3</v>
      </c>
      <c r="AJ730" s="40">
        <v>1.18338471650342E-3</v>
      </c>
      <c r="AK730" s="40">
        <v>-3.0199373944537001E-3</v>
      </c>
      <c r="AL730" s="40">
        <v>-1.6279778583812299E-2</v>
      </c>
      <c r="AM730" s="40">
        <v>-1.22087294613789E-2</v>
      </c>
      <c r="AN730" s="40">
        <v>4.7412103200848701E-3</v>
      </c>
      <c r="AO730" s="40">
        <v>-1.4429405318079399E-3</v>
      </c>
      <c r="AP730" s="40">
        <v>-1.26287572299869E-2</v>
      </c>
      <c r="AQ730" s="40">
        <v>-1.5122861631616901E-2</v>
      </c>
      <c r="AR730" s="40">
        <v>-1.3743170525591701E-4</v>
      </c>
      <c r="AS730" s="40">
        <v>-1.90014106509859E-2</v>
      </c>
      <c r="AT730" s="40">
        <v>-1.4864841396857099E-2</v>
      </c>
      <c r="AU730" s="40">
        <v>0.154925019495672</v>
      </c>
      <c r="AV730" s="40">
        <v>0.21584302529650801</v>
      </c>
      <c r="AW730" s="40">
        <v>0.218700585340696</v>
      </c>
      <c r="AX730" s="40">
        <v>0.22713067550184399</v>
      </c>
      <c r="AY730" s="40">
        <v>0.21102858754501799</v>
      </c>
      <c r="AZ730" s="40">
        <v>-3.4624771044882499E-2</v>
      </c>
      <c r="BA730" s="40">
        <v>-6.8939283882512595E-2</v>
      </c>
      <c r="BB730" s="40">
        <v>-8.02387239413829E-2</v>
      </c>
      <c r="BC730" s="40">
        <v>-8.2161168570123705E-2</v>
      </c>
      <c r="BD730" s="40">
        <v>-4.7685513384854397E-2</v>
      </c>
      <c r="BE730" s="40">
        <v>-1.0133442892494E-2</v>
      </c>
      <c r="BF730" s="40">
        <v>-4.2354413300960698E-3</v>
      </c>
      <c r="BG730" s="40">
        <v>1.3586849734428699E-3</v>
      </c>
      <c r="BH730" s="40">
        <v>9.4087171654784404E-3</v>
      </c>
      <c r="BI730" s="40">
        <v>4.0960263714744797E-3</v>
      </c>
      <c r="BJ730" s="40">
        <v>-8.9154067858789997E-3</v>
      </c>
      <c r="BK730" s="40">
        <v>-6.2270245811504596E-3</v>
      </c>
      <c r="BL730" s="40">
        <v>8.7095027522598005E-3</v>
      </c>
      <c r="BM730" s="40">
        <v>3.2678086724064999E-3</v>
      </c>
      <c r="BN730" s="40">
        <v>-6.8155236654572904E-3</v>
      </c>
      <c r="BO730" s="40">
        <v>-8.8034823309691302E-3</v>
      </c>
      <c r="BP730" s="40">
        <v>5.81423179049798E-3</v>
      </c>
      <c r="BQ730" s="40">
        <v>-1.3151069208120199E-2</v>
      </c>
      <c r="BR730" s="40">
        <v>-3.00855882807439E-3</v>
      </c>
      <c r="BS730" s="40">
        <v>0.172313889827241</v>
      </c>
      <c r="BT730" s="40">
        <v>0.232880114824048</v>
      </c>
      <c r="BU730" s="40">
        <v>0.23722681265605799</v>
      </c>
      <c r="BV730" s="40">
        <v>0.25135942194779898</v>
      </c>
      <c r="BW730" s="40">
        <v>0.23358333032231501</v>
      </c>
      <c r="BX730" s="40">
        <v>-1.4840749709827201E-2</v>
      </c>
      <c r="BY730" s="40">
        <v>-5.3612742006955497E-2</v>
      </c>
      <c r="BZ730" s="40">
        <v>-5.9161948805742999E-2</v>
      </c>
      <c r="CA730" s="40">
        <v>-6.2553784830593498E-2</v>
      </c>
      <c r="CB730" s="40">
        <v>-3.6429176405994697E-2</v>
      </c>
      <c r="CC730" s="40">
        <v>-4.7333915583719797E-3</v>
      </c>
      <c r="CD730" s="40">
        <v>1.2287319123563401E-3</v>
      </c>
      <c r="CE730" s="40">
        <v>6.5823991576728297E-3</v>
      </c>
      <c r="CF730" s="40">
        <v>1.51055573630548E-2</v>
      </c>
      <c r="CG730" s="40">
        <v>9.0245211986091801E-3</v>
      </c>
      <c r="CH730" s="40">
        <v>-3.8148653124954698E-3</v>
      </c>
      <c r="CI730" s="40">
        <v>-2.08411400299256E-3</v>
      </c>
      <c r="CJ730" s="40">
        <v>1.14579300022938E-2</v>
      </c>
      <c r="CK730" s="40">
        <v>6.5304592210312998E-3</v>
      </c>
      <c r="CL730" s="40">
        <v>-2.7892958073432901E-3</v>
      </c>
      <c r="CM730" s="40">
        <v>-4.4266994778762699E-3</v>
      </c>
      <c r="CN730" s="40">
        <v>9.9363357972829906E-3</v>
      </c>
      <c r="CO730" s="40">
        <v>-9.0991405465112602E-3</v>
      </c>
      <c r="CP730" s="40">
        <v>5.2030663616262698E-3</v>
      </c>
      <c r="CQ730" s="40">
        <v>0.18435736844769199</v>
      </c>
      <c r="CR730" s="40">
        <v>0.24467995113124699</v>
      </c>
      <c r="CS730" s="40">
        <v>0.25005802125878701</v>
      </c>
      <c r="CT730" s="40">
        <v>0.268140177928963</v>
      </c>
      <c r="CU730" s="40">
        <v>0.24920467646203401</v>
      </c>
      <c r="CV730" s="40">
        <v>-1.13839680063917E-3</v>
      </c>
      <c r="CW730" s="40">
        <v>-4.2997625792729803E-2</v>
      </c>
      <c r="CX730" s="40">
        <v>-4.4564238552347202E-2</v>
      </c>
      <c r="CY730" s="40">
        <v>-4.8973770581980297E-2</v>
      </c>
      <c r="CZ730" s="40">
        <v>-2.86330717042786E-2</v>
      </c>
      <c r="DA730" s="40">
        <v>6.6665977574998704E-4</v>
      </c>
      <c r="DB730" s="40">
        <v>6.6929051548087603E-3</v>
      </c>
      <c r="DC730" s="40">
        <v>1.1806113341902799E-2</v>
      </c>
      <c r="DD730" s="40">
        <v>2.0802397560631201E-2</v>
      </c>
      <c r="DE730" s="40">
        <v>1.39530160257439E-2</v>
      </c>
      <c r="DF730" s="40">
        <v>1.28567616088806E-3</v>
      </c>
      <c r="DG730" s="40">
        <v>2.0587965751653402E-3</v>
      </c>
      <c r="DH730" s="40">
        <v>1.4206357252327899E-2</v>
      </c>
      <c r="DI730" s="40">
        <v>9.7931097696561005E-3</v>
      </c>
      <c r="DJ730" s="40">
        <v>1.2369320507707199E-3</v>
      </c>
      <c r="DK730" s="40">
        <v>-4.99166247834026E-5</v>
      </c>
      <c r="DL730" s="40">
        <v>1.4058439804068E-2</v>
      </c>
      <c r="DM730" s="40">
        <v>-5.0472118849022897E-3</v>
      </c>
      <c r="DN730" s="40">
        <v>1.34146915513269E-2</v>
      </c>
      <c r="DO730" s="40">
        <v>0.19640084706814201</v>
      </c>
      <c r="DP730" s="40">
        <v>0.25647978743844602</v>
      </c>
      <c r="DQ730" s="40">
        <v>0.26288922986151497</v>
      </c>
      <c r="DR730" s="40">
        <v>0.28492093391012802</v>
      </c>
      <c r="DS730" s="40">
        <v>0.26482602260175298</v>
      </c>
      <c r="DT730" s="40">
        <v>1.25639561085488E-2</v>
      </c>
      <c r="DU730" s="40">
        <v>-3.23825095785042E-2</v>
      </c>
      <c r="DV730" s="40">
        <v>-2.9966528298951401E-2</v>
      </c>
      <c r="DW730" s="40">
        <v>-3.5393756333367103E-2</v>
      </c>
      <c r="DX730" s="40">
        <v>-2.08369670025624E-2</v>
      </c>
      <c r="DY730" s="40">
        <v>8.4634762431630792E-3</v>
      </c>
      <c r="DZ730" s="40">
        <v>1.45823034737375E-2</v>
      </c>
      <c r="EA730" s="40">
        <v>1.9348326971485901E-2</v>
      </c>
      <c r="EB730" s="40">
        <v>2.9027730009606199E-2</v>
      </c>
      <c r="EC730" s="40">
        <v>2.1068979791672101E-2</v>
      </c>
      <c r="ED730" s="40">
        <v>8.6500479588214E-3</v>
      </c>
      <c r="EE730" s="40">
        <v>8.0405014553937802E-3</v>
      </c>
      <c r="EF730" s="40">
        <v>1.8174649684502799E-2</v>
      </c>
      <c r="EG730" s="40">
        <v>1.45038589738705E-2</v>
      </c>
      <c r="EH730" s="40">
        <v>7.0501656153003104E-3</v>
      </c>
      <c r="EI730" s="40">
        <v>6.2694626758643601E-3</v>
      </c>
      <c r="EJ730" s="40">
        <v>2.0010103299821901E-2</v>
      </c>
      <c r="EK730" s="40">
        <v>8.0312955796338695E-4</v>
      </c>
      <c r="EL730" s="40">
        <v>2.5270974120109702E-2</v>
      </c>
      <c r="EM730" s="40">
        <v>0.213789717399711</v>
      </c>
      <c r="EN730" s="40">
        <v>0.27351687696598498</v>
      </c>
      <c r="EO730" s="40">
        <v>0.28141545717687699</v>
      </c>
      <c r="EP730" s="40">
        <v>0.30914968035608298</v>
      </c>
      <c r="EQ730" s="40">
        <v>0.28738076537905</v>
      </c>
      <c r="ER730" s="40">
        <v>3.2347977443604098E-2</v>
      </c>
      <c r="ES730" s="40">
        <v>-1.7055967702947102E-2</v>
      </c>
      <c r="ET730" s="40">
        <v>-8.8897531633115399E-3</v>
      </c>
      <c r="EU730" s="40">
        <v>-1.5786372593836799E-2</v>
      </c>
      <c r="EV730" s="40">
        <v>-9.5806300237027409E-3</v>
      </c>
      <c r="EW730" s="40">
        <v>86.7856356356356</v>
      </c>
      <c r="EX730" s="40">
        <v>83.884734734734707</v>
      </c>
      <c r="EY730" s="40">
        <v>80.537074574574604</v>
      </c>
      <c r="EZ730" s="40">
        <v>79.610135135135096</v>
      </c>
      <c r="FA730" s="40">
        <v>78.649774774774798</v>
      </c>
      <c r="FB730" s="40">
        <v>78.139126626626606</v>
      </c>
      <c r="FC730" s="40">
        <v>76.221358858858906</v>
      </c>
      <c r="FD730" s="40">
        <v>76.306544044044003</v>
      </c>
      <c r="FE730" s="40">
        <v>79.813926426426406</v>
      </c>
      <c r="FF730" s="40">
        <v>84.284934934934896</v>
      </c>
      <c r="FG730" s="40">
        <v>88.745295295295307</v>
      </c>
      <c r="FH730" s="40">
        <v>92.214827327327299</v>
      </c>
      <c r="FI730" s="40">
        <v>93.356519019019004</v>
      </c>
      <c r="FJ730" s="40">
        <v>96.3855105105105</v>
      </c>
      <c r="FK730" s="40">
        <v>99.760685685685701</v>
      </c>
      <c r="FL730" s="40">
        <v>102.667805305305</v>
      </c>
      <c r="FM730" s="40">
        <v>104.10539289289299</v>
      </c>
      <c r="FN730" s="40">
        <v>104.5628003003</v>
      </c>
      <c r="FO730" s="40">
        <v>104.08262012012</v>
      </c>
      <c r="FP730" s="40">
        <v>101.681719219219</v>
      </c>
      <c r="FQ730" s="40">
        <v>98.230530530530501</v>
      </c>
      <c r="FR730" s="40">
        <v>94.681719219219204</v>
      </c>
      <c r="FS730" s="40">
        <v>92.556894394394405</v>
      </c>
      <c r="FT730" s="40">
        <v>91.863438438438394</v>
      </c>
      <c r="FU730" s="40">
        <v>2.6344987839369002E-2</v>
      </c>
      <c r="FV730" s="40">
        <v>0</v>
      </c>
      <c r="FW730" s="40">
        <v>0</v>
      </c>
      <c r="FX730" s="41">
        <v>1</v>
      </c>
      <c r="FY730" s="22"/>
    </row>
    <row r="731" spans="1:181" x14ac:dyDescent="0.2">
      <c r="A731" t="s">
        <v>42</v>
      </c>
      <c r="B731" t="s">
        <v>58</v>
      </c>
      <c r="C731" t="s">
        <v>55</v>
      </c>
      <c r="D731" t="s">
        <v>80</v>
      </c>
      <c r="E731" t="s">
        <v>1</v>
      </c>
      <c r="F731" t="s">
        <v>77</v>
      </c>
      <c r="G731" s="35">
        <v>43670</v>
      </c>
      <c r="H731" s="40">
        <v>12244</v>
      </c>
      <c r="I731" s="40">
        <v>1.44838819566864</v>
      </c>
      <c r="J731" s="40">
        <v>1.23127823623424</v>
      </c>
      <c r="K731" s="40">
        <v>1.0597487717951199</v>
      </c>
      <c r="L731" s="40">
        <v>0.97219400000776601</v>
      </c>
      <c r="M731" s="40">
        <v>0.91987229893646405</v>
      </c>
      <c r="N731" s="40">
        <v>0.90361174186737503</v>
      </c>
      <c r="O731" s="40">
        <v>0.92608962938704198</v>
      </c>
      <c r="P731" s="40">
        <v>0.97882436951851104</v>
      </c>
      <c r="Q731" s="40">
        <v>1.0454735623565801</v>
      </c>
      <c r="R731" s="40">
        <v>1.19094564847784</v>
      </c>
      <c r="S731" s="40">
        <v>1.40300684476485</v>
      </c>
      <c r="T731" s="40">
        <v>1.67933650631035</v>
      </c>
      <c r="U731" s="40">
        <v>1.96033424868859</v>
      </c>
      <c r="V731" s="40">
        <v>2.1967641462560801</v>
      </c>
      <c r="W731" s="40">
        <v>2.44990232370969</v>
      </c>
      <c r="X731" s="40">
        <v>2.7272156624239199</v>
      </c>
      <c r="Y731" s="40">
        <v>2.9240807772583799</v>
      </c>
      <c r="Z731" s="40">
        <v>3.0365046255832802</v>
      </c>
      <c r="AA731" s="40">
        <v>3.0110707565163102</v>
      </c>
      <c r="AB731" s="40">
        <v>2.8428807865132</v>
      </c>
      <c r="AC731" s="40">
        <v>2.64011529594204</v>
      </c>
      <c r="AD731" s="40">
        <v>2.44941210850167</v>
      </c>
      <c r="AE731" s="40">
        <v>2.1522244918703599</v>
      </c>
      <c r="AF731" s="40">
        <v>1.8634169411805399</v>
      </c>
      <c r="AG731" s="40">
        <v>-2.92742318124092E-2</v>
      </c>
      <c r="AH731" s="40">
        <v>-3.0137649514043699E-2</v>
      </c>
      <c r="AI731" s="40">
        <v>-1.9311633173762801E-2</v>
      </c>
      <c r="AJ731" s="40">
        <v>-1.8793380542100498E-2</v>
      </c>
      <c r="AK731" s="40">
        <v>-8.8808839635929199E-3</v>
      </c>
      <c r="AL731" s="40">
        <v>-2.1813839637431699E-2</v>
      </c>
      <c r="AM731" s="40">
        <v>-1.6636939136046101E-2</v>
      </c>
      <c r="AN731" s="40">
        <v>4.14052600901394E-3</v>
      </c>
      <c r="AO731" s="40">
        <v>-1.43173006808281E-3</v>
      </c>
      <c r="AP731" s="40">
        <v>-8.4752840021212108E-3</v>
      </c>
      <c r="AQ731" s="40">
        <v>-2.4350667362227998E-3</v>
      </c>
      <c r="AR731" s="40">
        <v>-2.8901379637619102E-3</v>
      </c>
      <c r="AS731" s="40">
        <v>-1.19683081944084E-2</v>
      </c>
      <c r="AT731" s="40">
        <v>-2.2953191326486801E-2</v>
      </c>
      <c r="AU731" s="40">
        <v>0.14361143620068201</v>
      </c>
      <c r="AV731" s="40">
        <v>0.18978833063442299</v>
      </c>
      <c r="AW731" s="40">
        <v>0.207830082422265</v>
      </c>
      <c r="AX731" s="40">
        <v>0.210128996695536</v>
      </c>
      <c r="AY731" s="40">
        <v>0.18222492454674999</v>
      </c>
      <c r="AZ731" s="40">
        <v>-2.0249639608211599E-2</v>
      </c>
      <c r="BA731" s="40">
        <v>-5.6743088606969298E-2</v>
      </c>
      <c r="BB731" s="40">
        <v>-6.7995991204637701E-2</v>
      </c>
      <c r="BC731" s="40">
        <v>-7.5794342634370404E-2</v>
      </c>
      <c r="BD731" s="40">
        <v>-4.7073478864096602E-2</v>
      </c>
      <c r="BE731" s="40">
        <v>-2.0933927711138198E-2</v>
      </c>
      <c r="BF731" s="40">
        <v>-2.28425777270817E-2</v>
      </c>
      <c r="BG731" s="40">
        <v>-1.35539251511949E-2</v>
      </c>
      <c r="BH731" s="40">
        <v>-1.15520255869286E-2</v>
      </c>
      <c r="BI731" s="40">
        <v>-3.9215581519804598E-3</v>
      </c>
      <c r="BJ731" s="40">
        <v>-1.50394700424628E-2</v>
      </c>
      <c r="BK731" s="40">
        <v>-1.0006091664396101E-2</v>
      </c>
      <c r="BL731" s="40">
        <v>9.00617620122365E-3</v>
      </c>
      <c r="BM731" s="40">
        <v>5.2562982773831802E-3</v>
      </c>
      <c r="BN731" s="40">
        <v>-3.3484094278223501E-3</v>
      </c>
      <c r="BO731" s="40">
        <v>1.48854375815434E-3</v>
      </c>
      <c r="BP731" s="40">
        <v>1.56238960895873E-3</v>
      </c>
      <c r="BQ731" s="40">
        <v>-7.5613099852034297E-3</v>
      </c>
      <c r="BR731" s="40">
        <v>-9.5072121268625492E-3</v>
      </c>
      <c r="BS731" s="40">
        <v>0.162672724101004</v>
      </c>
      <c r="BT731" s="40">
        <v>0.206222172004072</v>
      </c>
      <c r="BU731" s="40">
        <v>0.222233490007128</v>
      </c>
      <c r="BV731" s="40">
        <v>0.22475439913365899</v>
      </c>
      <c r="BW731" s="40">
        <v>0.20216648776704799</v>
      </c>
      <c r="BX731" s="40">
        <v>-1.5254702193964701E-3</v>
      </c>
      <c r="BY731" s="40">
        <v>-4.1699854585391501E-2</v>
      </c>
      <c r="BZ731" s="40">
        <v>-4.6280355500356203E-2</v>
      </c>
      <c r="CA731" s="40">
        <v>-5.5973817179915203E-2</v>
      </c>
      <c r="CB731" s="40">
        <v>-3.4592128515699601E-2</v>
      </c>
      <c r="CC731" s="40">
        <v>-1.51574584974164E-2</v>
      </c>
      <c r="CD731" s="40">
        <v>-1.7790033230190499E-2</v>
      </c>
      <c r="CE731" s="40">
        <v>-9.5661541142977608E-3</v>
      </c>
      <c r="CF731" s="40">
        <v>-6.5366852040990098E-3</v>
      </c>
      <c r="CG731" s="40">
        <v>-4.8674420230325802E-4</v>
      </c>
      <c r="CH731" s="40">
        <v>-1.03475622975464E-2</v>
      </c>
      <c r="CI731" s="40">
        <v>-5.4135869048833E-3</v>
      </c>
      <c r="CJ731" s="40">
        <v>1.23761107022637E-2</v>
      </c>
      <c r="CK731" s="40">
        <v>9.8884063359126195E-3</v>
      </c>
      <c r="CL731" s="40">
        <v>2.0244828449266799E-4</v>
      </c>
      <c r="CM731" s="40">
        <v>4.2060244341828798E-3</v>
      </c>
      <c r="CN731" s="40">
        <v>4.6461966422237499E-3</v>
      </c>
      <c r="CO731" s="40">
        <v>-4.5090364504146102E-3</v>
      </c>
      <c r="CP731" s="40">
        <v>-1.9456789328623899E-4</v>
      </c>
      <c r="CQ731" s="40">
        <v>0.17587451403493701</v>
      </c>
      <c r="CR731" s="40">
        <v>0.217604200474773</v>
      </c>
      <c r="CS731" s="40">
        <v>0.23220924622373501</v>
      </c>
      <c r="CT731" s="40">
        <v>0.234883908309377</v>
      </c>
      <c r="CU731" s="40">
        <v>0.215977953706041</v>
      </c>
      <c r="CV731" s="40">
        <v>1.14428324604208E-2</v>
      </c>
      <c r="CW731" s="40">
        <v>-3.1280956527799698E-2</v>
      </c>
      <c r="CX731" s="40">
        <v>-3.1240172363261098E-2</v>
      </c>
      <c r="CY731" s="40">
        <v>-4.2246181628832299E-2</v>
      </c>
      <c r="CZ731" s="40">
        <v>-2.5947583285963301E-2</v>
      </c>
      <c r="DA731" s="40">
        <v>-9.3809892836945394E-3</v>
      </c>
      <c r="DB731" s="40">
        <v>-1.2737488733299201E-2</v>
      </c>
      <c r="DC731" s="40">
        <v>-5.5783830774006199E-3</v>
      </c>
      <c r="DD731" s="40">
        <v>-1.52134482126947E-3</v>
      </c>
      <c r="DE731" s="40">
        <v>2.9480697473739399E-3</v>
      </c>
      <c r="DF731" s="40">
        <v>-5.65565455262995E-3</v>
      </c>
      <c r="DG731" s="40">
        <v>-8.2108214537045103E-4</v>
      </c>
      <c r="DH731" s="40">
        <v>1.5746045203303801E-2</v>
      </c>
      <c r="DI731" s="40">
        <v>1.4520514394442E-2</v>
      </c>
      <c r="DJ731" s="40">
        <v>3.75330599680769E-3</v>
      </c>
      <c r="DK731" s="40">
        <v>6.9235051102114302E-3</v>
      </c>
      <c r="DL731" s="40">
        <v>7.7300036754887596E-3</v>
      </c>
      <c r="DM731" s="40">
        <v>-1.4567629156257899E-3</v>
      </c>
      <c r="DN731" s="40">
        <v>9.1180763402900697E-3</v>
      </c>
      <c r="DO731" s="40">
        <v>0.18907630396887001</v>
      </c>
      <c r="DP731" s="40">
        <v>0.22898622894547299</v>
      </c>
      <c r="DQ731" s="40">
        <v>0.242185002440342</v>
      </c>
      <c r="DR731" s="40">
        <v>0.245013417485096</v>
      </c>
      <c r="DS731" s="40">
        <v>0.22978941964503299</v>
      </c>
      <c r="DT731" s="40">
        <v>2.4411135140238099E-2</v>
      </c>
      <c r="DU731" s="40">
        <v>-2.08620584702079E-2</v>
      </c>
      <c r="DV731" s="40">
        <v>-1.6199989226166001E-2</v>
      </c>
      <c r="DW731" s="40">
        <v>-2.8518546077749299E-2</v>
      </c>
      <c r="DX731" s="40">
        <v>-1.7303038056226999E-2</v>
      </c>
      <c r="DY731" s="40">
        <v>-1.0406851824235599E-3</v>
      </c>
      <c r="DZ731" s="40">
        <v>-5.4424169463372103E-3</v>
      </c>
      <c r="EA731" s="40">
        <v>1.79324945167293E-4</v>
      </c>
      <c r="EB731" s="40">
        <v>5.7200101339025203E-3</v>
      </c>
      <c r="EC731" s="40">
        <v>7.9073955589863999E-3</v>
      </c>
      <c r="ED731" s="40">
        <v>1.1187150423389799E-3</v>
      </c>
      <c r="EE731" s="40">
        <v>5.80976532627953E-3</v>
      </c>
      <c r="EF731" s="40">
        <v>2.06116953955135E-2</v>
      </c>
      <c r="EG731" s="40">
        <v>2.1208542739908E-2</v>
      </c>
      <c r="EH731" s="40">
        <v>8.8801805711065402E-3</v>
      </c>
      <c r="EI731" s="40">
        <v>1.0847115604588601E-2</v>
      </c>
      <c r="EJ731" s="40">
        <v>1.2182531248209401E-2</v>
      </c>
      <c r="EK731" s="40">
        <v>2.9502352935792198E-3</v>
      </c>
      <c r="EL731" s="40">
        <v>2.2564055539914401E-2</v>
      </c>
      <c r="EM731" s="40">
        <v>0.20813759186919201</v>
      </c>
      <c r="EN731" s="40">
        <v>0.245420070315122</v>
      </c>
      <c r="EO731" s="40">
        <v>0.25658841002520499</v>
      </c>
      <c r="EP731" s="40">
        <v>0.25963881992321902</v>
      </c>
      <c r="EQ731" s="40">
        <v>0.24973098286533199</v>
      </c>
      <c r="ER731" s="40">
        <v>4.3135304529053203E-2</v>
      </c>
      <c r="ES731" s="40">
        <v>-5.8188244486300604E-3</v>
      </c>
      <c r="ET731" s="40">
        <v>5.5156464781153996E-3</v>
      </c>
      <c r="EU731" s="40">
        <v>-8.6980206232940803E-3</v>
      </c>
      <c r="EV731" s="40">
        <v>-4.8216877078298996E-3</v>
      </c>
      <c r="EW731" s="40">
        <v>86.814423076923106</v>
      </c>
      <c r="EX731" s="40">
        <v>83.915634365634403</v>
      </c>
      <c r="EY731" s="40">
        <v>80.563361638361599</v>
      </c>
      <c r="EZ731" s="40">
        <v>79.630119880119906</v>
      </c>
      <c r="FA731" s="40">
        <v>78.6706043956044</v>
      </c>
      <c r="FB731" s="40">
        <v>78.161301198801198</v>
      </c>
      <c r="FC731" s="40">
        <v>76.2389985014985</v>
      </c>
      <c r="FD731" s="40">
        <v>76.313424075924104</v>
      </c>
      <c r="FE731" s="40">
        <v>79.8052447552448</v>
      </c>
      <c r="FF731" s="40">
        <v>84.274063436563395</v>
      </c>
      <c r="FG731" s="40">
        <v>88.733578921078902</v>
      </c>
      <c r="FH731" s="40">
        <v>92.204033466533502</v>
      </c>
      <c r="FI731" s="40">
        <v>93.342457542457495</v>
      </c>
      <c r="FJ731" s="40">
        <v>96.3736388611389</v>
      </c>
      <c r="FK731" s="40">
        <v>99.758728771228803</v>
      </c>
      <c r="FL731" s="40">
        <v>102.671728271728</v>
      </c>
      <c r="FM731" s="40">
        <v>104.11427322677299</v>
      </c>
      <c r="FN731" s="40">
        <v>104.57706043956</v>
      </c>
      <c r="FO731" s="40">
        <v>104.09730269730299</v>
      </c>
      <c r="FP731" s="40">
        <v>101.69851398601401</v>
      </c>
      <c r="FQ731" s="40">
        <v>98.249937562437594</v>
      </c>
      <c r="FR731" s="40">
        <v>94.698513986014007</v>
      </c>
      <c r="FS731" s="40">
        <v>92.583603896103895</v>
      </c>
      <c r="FT731" s="40">
        <v>91.897027972027999</v>
      </c>
      <c r="FU731" s="40">
        <v>2.2311400663531201E-2</v>
      </c>
      <c r="FV731" s="40">
        <v>0</v>
      </c>
      <c r="FW731" s="40">
        <v>0</v>
      </c>
      <c r="FX731" s="41">
        <v>1</v>
      </c>
      <c r="FY731" s="22"/>
    </row>
    <row r="732" spans="1:181" x14ac:dyDescent="0.2">
      <c r="A732" t="s">
        <v>42</v>
      </c>
      <c r="B732" t="s">
        <v>58</v>
      </c>
      <c r="C732" t="s">
        <v>55</v>
      </c>
      <c r="D732" t="s">
        <v>80</v>
      </c>
      <c r="E732" t="s">
        <v>1</v>
      </c>
      <c r="F732" t="s">
        <v>78</v>
      </c>
      <c r="G732" s="35">
        <v>43670</v>
      </c>
      <c r="H732" s="40">
        <v>2396</v>
      </c>
      <c r="I732" s="40">
        <v>1.21511361839726</v>
      </c>
      <c r="J732" s="40">
        <v>1.0277145353483199</v>
      </c>
      <c r="K732" s="40">
        <v>0.88176525863594502</v>
      </c>
      <c r="L732" s="40">
        <v>0.80789211368617797</v>
      </c>
      <c r="M732" s="40">
        <v>0.77423336143694199</v>
      </c>
      <c r="N732" s="40">
        <v>0.78946310962697297</v>
      </c>
      <c r="O732" s="40">
        <v>0.84217673748336896</v>
      </c>
      <c r="P732" s="40">
        <v>0.90011042979251699</v>
      </c>
      <c r="Q732" s="40">
        <v>0.98156433326971904</v>
      </c>
      <c r="R732" s="40">
        <v>1.12020391850909</v>
      </c>
      <c r="S732" s="40">
        <v>1.29569009095299</v>
      </c>
      <c r="T732" s="40">
        <v>1.5641401830377999</v>
      </c>
      <c r="U732" s="40">
        <v>1.86409004653296</v>
      </c>
      <c r="V732" s="40">
        <v>2.0895421749277001</v>
      </c>
      <c r="W732" s="40">
        <v>2.34226802279743</v>
      </c>
      <c r="X732" s="40">
        <v>2.6474309957804301</v>
      </c>
      <c r="Y732" s="40">
        <v>2.8547675811177</v>
      </c>
      <c r="Z732" s="40">
        <v>2.9794771244867801</v>
      </c>
      <c r="AA732" s="40">
        <v>2.9352298730353499</v>
      </c>
      <c r="AB732" s="40">
        <v>2.75885996000545</v>
      </c>
      <c r="AC732" s="40">
        <v>2.5204321922914201</v>
      </c>
      <c r="AD732" s="40">
        <v>2.2597387167214702</v>
      </c>
      <c r="AE732" s="40">
        <v>1.9187330496877999</v>
      </c>
      <c r="AF732" s="40">
        <v>1.61643865042209</v>
      </c>
      <c r="AG732" s="40">
        <v>-5.2992179751706503E-2</v>
      </c>
      <c r="AH732" s="40">
        <v>-1.95389517346919E-2</v>
      </c>
      <c r="AI732" s="40">
        <v>-4.57050854687937E-3</v>
      </c>
      <c r="AJ732" s="40">
        <v>-3.4784065761449701E-3</v>
      </c>
      <c r="AK732" s="40">
        <v>-5.4460770660123602E-3</v>
      </c>
      <c r="AL732" s="40">
        <v>-6.6835189305724301E-3</v>
      </c>
      <c r="AM732" s="40">
        <v>-9.6865280252313793E-3</v>
      </c>
      <c r="AN732" s="40">
        <v>-2.7488227628602101E-2</v>
      </c>
      <c r="AO732" s="40">
        <v>-3.1625946413705003E-2</v>
      </c>
      <c r="AP732" s="40">
        <v>-2.7620958612686201E-2</v>
      </c>
      <c r="AQ732" s="40">
        <v>-2.6831705662475801E-2</v>
      </c>
      <c r="AR732" s="40">
        <v>-1.8661676073587902E-2</v>
      </c>
      <c r="AS732" s="40">
        <v>-1.32111648618997E-2</v>
      </c>
      <c r="AT732" s="40">
        <v>-1.59041539529781E-2</v>
      </c>
      <c r="AU732" s="40">
        <v>0.247202682603262</v>
      </c>
      <c r="AV732" s="40">
        <v>0.38941983420424903</v>
      </c>
      <c r="AW732" s="40">
        <v>0.294716199295882</v>
      </c>
      <c r="AX732" s="40">
        <v>0.38877967128280999</v>
      </c>
      <c r="AY732" s="40">
        <v>0.33408629285802599</v>
      </c>
      <c r="AZ732" s="40">
        <v>-0.18748878050002399</v>
      </c>
      <c r="BA732" s="40">
        <v>-0.18292038132477401</v>
      </c>
      <c r="BB732" s="40">
        <v>-0.17442371764905401</v>
      </c>
      <c r="BC732" s="40">
        <v>-8.6627059560957495E-2</v>
      </c>
      <c r="BD732" s="40">
        <v>-8.0610688821899396E-2</v>
      </c>
      <c r="BE732" s="40">
        <v>-4.1456949337945401E-2</v>
      </c>
      <c r="BF732" s="40">
        <v>-9.50874641717348E-3</v>
      </c>
      <c r="BG732" s="40">
        <v>6.0597127190092602E-3</v>
      </c>
      <c r="BH732" s="40">
        <v>7.6769757125415301E-3</v>
      </c>
      <c r="BI732" s="40">
        <v>4.3672405550200096E-3</v>
      </c>
      <c r="BJ732" s="40">
        <v>7.1119793834948796E-4</v>
      </c>
      <c r="BK732" s="40">
        <v>-1.27981213633066E-3</v>
      </c>
      <c r="BL732" s="40">
        <v>-1.6284696179915001E-2</v>
      </c>
      <c r="BM732" s="40">
        <v>-2.2815345107480699E-2</v>
      </c>
      <c r="BN732" s="40">
        <v>-1.92660189318174E-2</v>
      </c>
      <c r="BO732" s="40">
        <v>-1.95390402554384E-2</v>
      </c>
      <c r="BP732" s="40">
        <v>-9.0273255826403605E-3</v>
      </c>
      <c r="BQ732" s="40">
        <v>-3.7518003859382401E-3</v>
      </c>
      <c r="BR732" s="40">
        <v>7.3601511936562097E-3</v>
      </c>
      <c r="BS732" s="40">
        <v>0.27844908946440899</v>
      </c>
      <c r="BT732" s="40">
        <v>0.42474447151747502</v>
      </c>
      <c r="BU732" s="40">
        <v>0.34603888793991999</v>
      </c>
      <c r="BV732" s="40">
        <v>0.435012321704773</v>
      </c>
      <c r="BW732" s="40">
        <v>0.376138607971431</v>
      </c>
      <c r="BX732" s="40">
        <v>-0.145417743195322</v>
      </c>
      <c r="BY732" s="40">
        <v>-0.15103848428921399</v>
      </c>
      <c r="BZ732" s="40">
        <v>-0.141873193575067</v>
      </c>
      <c r="CA732" s="40">
        <v>-5.94911239736357E-2</v>
      </c>
      <c r="CB732" s="40">
        <v>-6.2671481850845395E-2</v>
      </c>
      <c r="CC732" s="40">
        <v>-3.3467683892801199E-2</v>
      </c>
      <c r="CD732" s="40">
        <v>-2.5618567689740901E-3</v>
      </c>
      <c r="CE732" s="40">
        <v>1.34221715852393E-2</v>
      </c>
      <c r="CF732" s="40">
        <v>1.54031595033791E-2</v>
      </c>
      <c r="CG732" s="40">
        <v>1.1163914445331701E-2</v>
      </c>
      <c r="CH732" s="40">
        <v>5.8327563154604301E-3</v>
      </c>
      <c r="CI732" s="40">
        <v>4.5426536791953196E-3</v>
      </c>
      <c r="CJ732" s="40">
        <v>-8.5251644275363102E-3</v>
      </c>
      <c r="CK732" s="40">
        <v>-1.6713149482260398E-2</v>
      </c>
      <c r="CL732" s="40">
        <v>-1.3479413160250101E-2</v>
      </c>
      <c r="CM732" s="40">
        <v>-1.44881624099523E-2</v>
      </c>
      <c r="CN732" s="40">
        <v>-2.3546037814432801E-3</v>
      </c>
      <c r="CO732" s="40">
        <v>2.7997266343341401E-3</v>
      </c>
      <c r="CP732" s="40">
        <v>2.3472938068859601E-2</v>
      </c>
      <c r="CQ732" s="40">
        <v>0.30009025567144698</v>
      </c>
      <c r="CR732" s="40">
        <v>0.44921020771223202</v>
      </c>
      <c r="CS732" s="40">
        <v>0.38158482575201202</v>
      </c>
      <c r="CT732" s="40">
        <v>0.46703291454988699</v>
      </c>
      <c r="CU732" s="40">
        <v>0.40526391331626799</v>
      </c>
      <c r="CV732" s="40">
        <v>-0.11627947091782501</v>
      </c>
      <c r="CW732" s="40">
        <v>-0.128957179523253</v>
      </c>
      <c r="CX732" s="40">
        <v>-0.11932879975911</v>
      </c>
      <c r="CY732" s="40">
        <v>-4.0696857649244002E-2</v>
      </c>
      <c r="CZ732" s="40">
        <v>-5.0246841750361898E-2</v>
      </c>
      <c r="DA732" s="40">
        <v>-2.54784184476569E-2</v>
      </c>
      <c r="DB732" s="40">
        <v>4.3850328792252998E-3</v>
      </c>
      <c r="DC732" s="40">
        <v>2.0784630451469301E-2</v>
      </c>
      <c r="DD732" s="40">
        <v>2.3129343294216599E-2</v>
      </c>
      <c r="DE732" s="40">
        <v>1.7960588335643301E-2</v>
      </c>
      <c r="DF732" s="40">
        <v>1.0954314692571399E-2</v>
      </c>
      <c r="DG732" s="40">
        <v>1.0365119494721299E-2</v>
      </c>
      <c r="DH732" s="40">
        <v>-7.6563267515765898E-4</v>
      </c>
      <c r="DI732" s="40">
        <v>-1.06109538570401E-2</v>
      </c>
      <c r="DJ732" s="40">
        <v>-7.6928073886827399E-3</v>
      </c>
      <c r="DK732" s="40">
        <v>-9.4372845644663007E-3</v>
      </c>
      <c r="DL732" s="40">
        <v>4.3181180197537899E-3</v>
      </c>
      <c r="DM732" s="40">
        <v>9.35125365460651E-3</v>
      </c>
      <c r="DN732" s="40">
        <v>3.9585724944062997E-2</v>
      </c>
      <c r="DO732" s="40">
        <v>0.32173142187848502</v>
      </c>
      <c r="DP732" s="40">
        <v>0.47367594390698797</v>
      </c>
      <c r="DQ732" s="40">
        <v>0.417130763564104</v>
      </c>
      <c r="DR732" s="40">
        <v>0.49905350739500098</v>
      </c>
      <c r="DS732" s="40">
        <v>0.43438921866110602</v>
      </c>
      <c r="DT732" s="40">
        <v>-8.7141198640328904E-2</v>
      </c>
      <c r="DU732" s="40">
        <v>-0.106875874757291</v>
      </c>
      <c r="DV732" s="40">
        <v>-9.6784405943152602E-2</v>
      </c>
      <c r="DW732" s="40">
        <v>-2.19025913248523E-2</v>
      </c>
      <c r="DX732" s="40">
        <v>-3.7822201649878498E-2</v>
      </c>
      <c r="DY732" s="40">
        <v>-1.39431880338958E-2</v>
      </c>
      <c r="DZ732" s="40">
        <v>1.44152381967437E-2</v>
      </c>
      <c r="EA732" s="40">
        <v>3.1414851717357903E-2</v>
      </c>
      <c r="EB732" s="40">
        <v>3.4284725582903103E-2</v>
      </c>
      <c r="EC732" s="40">
        <v>2.7773905956675699E-2</v>
      </c>
      <c r="ED732" s="40">
        <v>1.8349031561493302E-2</v>
      </c>
      <c r="EE732" s="40">
        <v>1.8771835383621999E-2</v>
      </c>
      <c r="EF732" s="40">
        <v>1.04378987735295E-2</v>
      </c>
      <c r="EG732" s="40">
        <v>-1.8003525508157999E-3</v>
      </c>
      <c r="EH732" s="40">
        <v>6.6213229218601796E-4</v>
      </c>
      <c r="EI732" s="40">
        <v>-2.1446191574288902E-3</v>
      </c>
      <c r="EJ732" s="40">
        <v>1.39524685107013E-2</v>
      </c>
      <c r="EK732" s="40">
        <v>1.8810618130567901E-2</v>
      </c>
      <c r="EL732" s="40">
        <v>6.2850030090697395E-2</v>
      </c>
      <c r="EM732" s="40">
        <v>0.35297782873963202</v>
      </c>
      <c r="EN732" s="40">
        <v>0.50900058122021496</v>
      </c>
      <c r="EO732" s="40">
        <v>0.468453452208141</v>
      </c>
      <c r="EP732" s="40">
        <v>0.54528615781696399</v>
      </c>
      <c r="EQ732" s="40">
        <v>0.47644153377451098</v>
      </c>
      <c r="ER732" s="40">
        <v>-4.5070161335626899E-2</v>
      </c>
      <c r="ES732" s="40">
        <v>-7.4993977721731497E-2</v>
      </c>
      <c r="ET732" s="40">
        <v>-6.4233881869165899E-2</v>
      </c>
      <c r="EU732" s="40">
        <v>5.2333442624694602E-3</v>
      </c>
      <c r="EV732" s="40">
        <v>-1.9882994678824501E-2</v>
      </c>
      <c r="EW732" s="40">
        <v>86.820766746004793</v>
      </c>
      <c r="EX732" s="40">
        <v>83.903434206052395</v>
      </c>
      <c r="EY732" s="40">
        <v>80.545392723563396</v>
      </c>
      <c r="EZ732" s="40">
        <v>79.621217273036393</v>
      </c>
      <c r="FA732" s="40">
        <v>78.654284257055394</v>
      </c>
      <c r="FB732" s="40">
        <v>78.142426045562701</v>
      </c>
      <c r="FC732" s="40">
        <v>76.222925875552505</v>
      </c>
      <c r="FD732" s="40">
        <v>76.317791567494098</v>
      </c>
      <c r="FE732" s="40">
        <v>79.853706222373305</v>
      </c>
      <c r="FF732" s="40">
        <v>84.332497449846997</v>
      </c>
      <c r="FG732" s="40">
        <v>88.799430465827996</v>
      </c>
      <c r="FH732" s="40">
        <v>92.271038762325702</v>
      </c>
      <c r="FI732" s="40">
        <v>93.401139068344094</v>
      </c>
      <c r="FJ732" s="40">
        <v>96.422347840870501</v>
      </c>
      <c r="FK732" s="40">
        <v>99.794415164909907</v>
      </c>
      <c r="FL732" s="40">
        <v>102.702057123427</v>
      </c>
      <c r="FM732" s="40">
        <v>104.13809078544701</v>
      </c>
      <c r="FN732" s="40">
        <v>104.590657939476</v>
      </c>
      <c r="FO732" s="40">
        <v>104.107191431486</v>
      </c>
      <c r="FP732" s="40">
        <v>101.68985889153301</v>
      </c>
      <c r="FQ732" s="40">
        <v>98.227601156069397</v>
      </c>
      <c r="FR732" s="40">
        <v>94.689858891533504</v>
      </c>
      <c r="FS732" s="40">
        <v>92.561926215572896</v>
      </c>
      <c r="FT732" s="40">
        <v>91.879717783066994</v>
      </c>
      <c r="FU732" s="40">
        <v>5.4461708157536003E-2</v>
      </c>
      <c r="FV732" s="40">
        <v>0</v>
      </c>
      <c r="FW732" s="40">
        <v>0</v>
      </c>
      <c r="FX732" s="41">
        <v>1</v>
      </c>
      <c r="FY732" s="22"/>
    </row>
    <row r="733" spans="1:181" x14ac:dyDescent="0.2">
      <c r="A733" t="s">
        <v>42</v>
      </c>
      <c r="B733" t="s">
        <v>58</v>
      </c>
      <c r="C733" t="s">
        <v>55</v>
      </c>
      <c r="D733" t="s">
        <v>80</v>
      </c>
      <c r="E733" t="s">
        <v>77</v>
      </c>
      <c r="F733" t="s">
        <v>1</v>
      </c>
      <c r="G733" s="35">
        <v>43670</v>
      </c>
      <c r="H733" s="40">
        <v>7218</v>
      </c>
      <c r="I733" s="40">
        <v>1.4837712231345599</v>
      </c>
      <c r="J733" s="40">
        <v>1.26846562191515</v>
      </c>
      <c r="K733" s="40">
        <v>1.10849788334736</v>
      </c>
      <c r="L733" s="40">
        <v>1.0212312052647201</v>
      </c>
      <c r="M733" s="40">
        <v>0.97301810926691801</v>
      </c>
      <c r="N733" s="40">
        <v>0.97845231532909005</v>
      </c>
      <c r="O733" s="40">
        <v>1.0385175181958901</v>
      </c>
      <c r="P733" s="40">
        <v>1.09311209158287</v>
      </c>
      <c r="Q733" s="40">
        <v>1.14135659451407</v>
      </c>
      <c r="R733" s="40">
        <v>1.25687436005866</v>
      </c>
      <c r="S733" s="40">
        <v>1.43002975611857</v>
      </c>
      <c r="T733" s="40">
        <v>1.6756297147844601</v>
      </c>
      <c r="U733" s="40">
        <v>1.9463005528052999</v>
      </c>
      <c r="V733" s="40">
        <v>2.17207785196512</v>
      </c>
      <c r="W733" s="40">
        <v>2.4249202585054901</v>
      </c>
      <c r="X733" s="40">
        <v>2.7392266561117302</v>
      </c>
      <c r="Y733" s="40">
        <v>2.9639154913219601</v>
      </c>
      <c r="Z733" s="40">
        <v>3.1291952546281698</v>
      </c>
      <c r="AA733" s="40">
        <v>3.1240780721677401</v>
      </c>
      <c r="AB733" s="40">
        <v>2.9630929321789399</v>
      </c>
      <c r="AC733" s="40">
        <v>2.7380013128620502</v>
      </c>
      <c r="AD733" s="40">
        <v>2.5358305995855601</v>
      </c>
      <c r="AE733" s="40">
        <v>2.2188807293474899</v>
      </c>
      <c r="AF733" s="40">
        <v>1.92012132223082</v>
      </c>
      <c r="AG733" s="40">
        <v>-2.9899360814667101E-2</v>
      </c>
      <c r="AH733" s="40">
        <v>-1.73612754946613E-2</v>
      </c>
      <c r="AI733" s="40">
        <v>-6.7358941880122699E-3</v>
      </c>
      <c r="AJ733" s="40">
        <v>3.5624851997688202E-3</v>
      </c>
      <c r="AK733" s="40">
        <v>-6.8806507878907902E-3</v>
      </c>
      <c r="AL733" s="40">
        <v>-1.8327455371168401E-2</v>
      </c>
      <c r="AM733" s="40">
        <v>-1.9545478183246201E-2</v>
      </c>
      <c r="AN733" s="40">
        <v>-9.2132183059215906E-3</v>
      </c>
      <c r="AO733" s="40">
        <v>-9.6076781738329495E-3</v>
      </c>
      <c r="AP733" s="40">
        <v>-1.56045449705897E-2</v>
      </c>
      <c r="AQ733" s="40">
        <v>-1.46952318852199E-2</v>
      </c>
      <c r="AR733" s="40">
        <v>-1.3603507356987799E-2</v>
      </c>
      <c r="AS733" s="40">
        <v>-7.5727994846560096E-3</v>
      </c>
      <c r="AT733" s="40">
        <v>-1.03303250297281E-2</v>
      </c>
      <c r="AU733" s="40">
        <v>0.23244836039268199</v>
      </c>
      <c r="AV733" s="40">
        <v>0.28486268185652802</v>
      </c>
      <c r="AW733" s="40">
        <v>0.28436994664809201</v>
      </c>
      <c r="AX733" s="40">
        <v>0.31794730257961101</v>
      </c>
      <c r="AY733" s="40">
        <v>0.301698215798199</v>
      </c>
      <c r="AZ733" s="40">
        <v>-7.0797620265468195E-2</v>
      </c>
      <c r="BA733" s="40">
        <v>-0.103193974282487</v>
      </c>
      <c r="BB733" s="40">
        <v>-0.100684975745367</v>
      </c>
      <c r="BC733" s="40">
        <v>-8.2661087078779297E-2</v>
      </c>
      <c r="BD733" s="40">
        <v>-3.6441448107215203E-2</v>
      </c>
      <c r="BE733" s="40">
        <v>-1.78282320369701E-2</v>
      </c>
      <c r="BF733" s="40">
        <v>-5.9058507255350104E-3</v>
      </c>
      <c r="BG733" s="40">
        <v>3.59830507724871E-3</v>
      </c>
      <c r="BH733" s="40">
        <v>1.12424826191486E-2</v>
      </c>
      <c r="BI733" s="40">
        <v>7.6073444575021397E-4</v>
      </c>
      <c r="BJ733" s="40">
        <v>-8.5958661822147595E-3</v>
      </c>
      <c r="BK733" s="40">
        <v>-1.1374195801210201E-2</v>
      </c>
      <c r="BL733" s="40">
        <v>1.9121161422339499E-4</v>
      </c>
      <c r="BM733" s="40">
        <v>-1.6084035927491399E-3</v>
      </c>
      <c r="BN733" s="40">
        <v>-7.8811116112973909E-3</v>
      </c>
      <c r="BO733" s="40">
        <v>-8.2095323103825203E-3</v>
      </c>
      <c r="BP733" s="40">
        <v>-7.0478236816131998E-3</v>
      </c>
      <c r="BQ733" s="40">
        <v>-1.1938698159461099E-3</v>
      </c>
      <c r="BR733" s="40">
        <v>6.1430044942540401E-3</v>
      </c>
      <c r="BS733" s="40">
        <v>0.25500503455900903</v>
      </c>
      <c r="BT733" s="40">
        <v>0.310788321087687</v>
      </c>
      <c r="BU733" s="40">
        <v>0.31377108533536402</v>
      </c>
      <c r="BV733" s="40">
        <v>0.34669375106545403</v>
      </c>
      <c r="BW733" s="40">
        <v>0.33428841577759699</v>
      </c>
      <c r="BX733" s="40">
        <v>-3.8777832520592997E-2</v>
      </c>
      <c r="BY733" s="40">
        <v>-7.7498013844862795E-2</v>
      </c>
      <c r="BZ733" s="40">
        <v>-7.2574980265686595E-2</v>
      </c>
      <c r="CA733" s="40">
        <v>-6.1371732920901603E-2</v>
      </c>
      <c r="CB733" s="40">
        <v>-2.23324188537437E-2</v>
      </c>
      <c r="CC733" s="40">
        <v>-9.4678050174549101E-3</v>
      </c>
      <c r="CD733" s="40">
        <v>2.0281415732447202E-3</v>
      </c>
      <c r="CE733" s="40">
        <v>1.0755740007607E-2</v>
      </c>
      <c r="CF733" s="40">
        <v>1.6561625436465E-2</v>
      </c>
      <c r="CG733" s="40">
        <v>6.0531345808471498E-3</v>
      </c>
      <c r="CH733" s="40">
        <v>-1.85579715499394E-3</v>
      </c>
      <c r="CI733" s="40">
        <v>-5.7147905153447E-3</v>
      </c>
      <c r="CJ733" s="40">
        <v>6.70469112848279E-3</v>
      </c>
      <c r="CK733" s="40">
        <v>3.9318696141590797E-3</v>
      </c>
      <c r="CL733" s="40">
        <v>-2.5318851943151302E-3</v>
      </c>
      <c r="CM733" s="40">
        <v>-3.7175565420423601E-3</v>
      </c>
      <c r="CN733" s="40">
        <v>-2.5073771384314701E-3</v>
      </c>
      <c r="CO733" s="40">
        <v>3.2241574406600801E-3</v>
      </c>
      <c r="CP733" s="40">
        <v>1.7552382340354101E-2</v>
      </c>
      <c r="CQ733" s="40">
        <v>0.27062771837288602</v>
      </c>
      <c r="CR733" s="40">
        <v>0.32874433984269003</v>
      </c>
      <c r="CS733" s="40">
        <v>0.33413422442636098</v>
      </c>
      <c r="CT733" s="40">
        <v>0.36660345371730402</v>
      </c>
      <c r="CU733" s="40">
        <v>0.35686028900477901</v>
      </c>
      <c r="CV733" s="40">
        <v>-1.6601025069412301E-2</v>
      </c>
      <c r="CW733" s="40">
        <v>-5.9701069922598798E-2</v>
      </c>
      <c r="CX733" s="40">
        <v>-5.3106083027096497E-2</v>
      </c>
      <c r="CY733" s="40">
        <v>-4.6626791084277003E-2</v>
      </c>
      <c r="CZ733" s="40">
        <v>-1.2560548172702199E-2</v>
      </c>
      <c r="DA733" s="40">
        <v>-1.10737799793975E-3</v>
      </c>
      <c r="DB733" s="40">
        <v>9.9621338720244507E-3</v>
      </c>
      <c r="DC733" s="40">
        <v>1.7913174937965199E-2</v>
      </c>
      <c r="DD733" s="40">
        <v>2.1880768253781501E-2</v>
      </c>
      <c r="DE733" s="40">
        <v>1.13455347159441E-2</v>
      </c>
      <c r="DF733" s="40">
        <v>4.8842718722268696E-3</v>
      </c>
      <c r="DG733" s="40">
        <v>-5.5385229479182902E-5</v>
      </c>
      <c r="DH733" s="40">
        <v>1.3218170642742199E-2</v>
      </c>
      <c r="DI733" s="40">
        <v>9.4721428210673003E-3</v>
      </c>
      <c r="DJ733" s="40">
        <v>2.8173412226671201E-3</v>
      </c>
      <c r="DK733" s="40">
        <v>7.7441922629779402E-4</v>
      </c>
      <c r="DL733" s="40">
        <v>2.03306940475026E-3</v>
      </c>
      <c r="DM733" s="40">
        <v>7.6421846972662801E-3</v>
      </c>
      <c r="DN733" s="40">
        <v>2.8961760186454098E-2</v>
      </c>
      <c r="DO733" s="40">
        <v>0.28625040218676401</v>
      </c>
      <c r="DP733" s="40">
        <v>0.34670035859769299</v>
      </c>
      <c r="DQ733" s="40">
        <v>0.354497363517357</v>
      </c>
      <c r="DR733" s="40">
        <v>0.38651315636915401</v>
      </c>
      <c r="DS733" s="40">
        <v>0.37943216223196102</v>
      </c>
      <c r="DT733" s="40">
        <v>5.5757823817684403E-3</v>
      </c>
      <c r="DU733" s="40">
        <v>-4.1904126000334697E-2</v>
      </c>
      <c r="DV733" s="40">
        <v>-3.3637185788506399E-2</v>
      </c>
      <c r="DW733" s="40">
        <v>-3.18818492476525E-2</v>
      </c>
      <c r="DX733" s="40">
        <v>-2.78867749166081E-3</v>
      </c>
      <c r="DY733" s="40">
        <v>1.09637507797573E-2</v>
      </c>
      <c r="DZ733" s="40">
        <v>2.1417558641150799E-2</v>
      </c>
      <c r="EA733" s="40">
        <v>2.8247374203226198E-2</v>
      </c>
      <c r="EB733" s="40">
        <v>2.95607656731613E-2</v>
      </c>
      <c r="EC733" s="40">
        <v>1.8986919949585099E-2</v>
      </c>
      <c r="ED733" s="40">
        <v>1.4615861061180501E-2</v>
      </c>
      <c r="EE733" s="40">
        <v>8.1158971525568408E-3</v>
      </c>
      <c r="EF733" s="40">
        <v>2.2622600562887198E-2</v>
      </c>
      <c r="EG733" s="40">
        <v>1.74714174021511E-2</v>
      </c>
      <c r="EH733" s="40">
        <v>1.05407745819594E-2</v>
      </c>
      <c r="EI733" s="40">
        <v>7.2601188011352201E-3</v>
      </c>
      <c r="EJ733" s="40">
        <v>8.5887530801248505E-3</v>
      </c>
      <c r="EK733" s="40">
        <v>1.40211143659762E-2</v>
      </c>
      <c r="EL733" s="40">
        <v>4.5435089710436201E-2</v>
      </c>
      <c r="EM733" s="40">
        <v>0.30880707635309002</v>
      </c>
      <c r="EN733" s="40">
        <v>0.37262599782885097</v>
      </c>
      <c r="EO733" s="40">
        <v>0.38389850220462901</v>
      </c>
      <c r="EP733" s="40">
        <v>0.41525960485499702</v>
      </c>
      <c r="EQ733" s="40">
        <v>0.41202236221135902</v>
      </c>
      <c r="ER733" s="40">
        <v>3.75955701266436E-2</v>
      </c>
      <c r="ES733" s="40">
        <v>-1.6208165562710999E-2</v>
      </c>
      <c r="ET733" s="40">
        <v>-5.5271903088255697E-3</v>
      </c>
      <c r="EU733" s="40">
        <v>-1.0592495089774801E-2</v>
      </c>
      <c r="EV733" s="40">
        <v>1.1320351761810701E-2</v>
      </c>
      <c r="EW733" s="40">
        <v>86.773389145872699</v>
      </c>
      <c r="EX733" s="40">
        <v>83.853768975177502</v>
      </c>
      <c r="EY733" s="40">
        <v>80.503615870740802</v>
      </c>
      <c r="EZ733" s="40">
        <v>79.589158902860106</v>
      </c>
      <c r="FA733" s="40">
        <v>78.621310834582104</v>
      </c>
      <c r="FB733" s="40">
        <v>78.107417421330396</v>
      </c>
      <c r="FC733" s="40">
        <v>76.195143006058998</v>
      </c>
      <c r="FD733" s="40">
        <v>76.306290312072406</v>
      </c>
      <c r="FE733" s="40">
        <v>79.864844615284397</v>
      </c>
      <c r="FF733" s="40">
        <v>84.346586096814093</v>
      </c>
      <c r="FG733" s="40">
        <v>88.814434165092194</v>
      </c>
      <c r="FH733" s="40">
        <v>92.284464785979495</v>
      </c>
      <c r="FI733" s="40">
        <v>93.420418268291101</v>
      </c>
      <c r="FJ733" s="40">
        <v>96.438676786761306</v>
      </c>
      <c r="FK733" s="40">
        <v>99.795377549026</v>
      </c>
      <c r="FL733" s="40">
        <v>102.693758551046</v>
      </c>
      <c r="FM733" s="40">
        <v>104.12210893217799</v>
      </c>
      <c r="FN733" s="40">
        <v>104.56653527917101</v>
      </c>
      <c r="FO733" s="40">
        <v>104.082611245032</v>
      </c>
      <c r="FP733" s="40">
        <v>101.662991074337</v>
      </c>
      <c r="FQ733" s="40">
        <v>98.197325558668297</v>
      </c>
      <c r="FR733" s="40">
        <v>94.6629910743371</v>
      </c>
      <c r="FS733" s="40">
        <v>92.519691836601694</v>
      </c>
      <c r="FT733" s="40">
        <v>91.8259821486742</v>
      </c>
      <c r="FU733" s="40">
        <v>3.6774722831971203E-2</v>
      </c>
      <c r="FV733" s="40">
        <v>0</v>
      </c>
      <c r="FW733" s="40">
        <v>0</v>
      </c>
      <c r="FX733" s="41">
        <v>1</v>
      </c>
      <c r="FY733" s="22"/>
    </row>
    <row r="734" spans="1:181" x14ac:dyDescent="0.2">
      <c r="A734" t="s">
        <v>42</v>
      </c>
      <c r="B734" t="s">
        <v>58</v>
      </c>
      <c r="C734" t="s">
        <v>55</v>
      </c>
      <c r="D734" t="s">
        <v>80</v>
      </c>
      <c r="E734" t="s">
        <v>77</v>
      </c>
      <c r="F734" t="s">
        <v>77</v>
      </c>
      <c r="G734" s="35">
        <v>43670</v>
      </c>
      <c r="H734" s="40">
        <v>5987</v>
      </c>
      <c r="I734" s="40">
        <v>1.5321336500467799</v>
      </c>
      <c r="J734" s="40">
        <v>1.3121963550070399</v>
      </c>
      <c r="K734" s="40">
        <v>1.1476266039365199</v>
      </c>
      <c r="L734" s="40">
        <v>1.0569077878931801</v>
      </c>
      <c r="M734" s="40">
        <v>1.0038192488961699</v>
      </c>
      <c r="N734" s="40">
        <v>1.00098887875874</v>
      </c>
      <c r="O734" s="40">
        <v>1.0551173331005399</v>
      </c>
      <c r="P734" s="40">
        <v>1.1071128666769801</v>
      </c>
      <c r="Q734" s="40">
        <v>1.1550747454643699</v>
      </c>
      <c r="R734" s="40">
        <v>1.2704661507064701</v>
      </c>
      <c r="S734" s="40">
        <v>1.4528099919698301</v>
      </c>
      <c r="T734" s="40">
        <v>1.7026893901099101</v>
      </c>
      <c r="U734" s="40">
        <v>1.9731546566740601</v>
      </c>
      <c r="V734" s="40">
        <v>2.20362380914503</v>
      </c>
      <c r="W734" s="40">
        <v>2.4602082370977501</v>
      </c>
      <c r="X734" s="40">
        <v>2.7724485105910102</v>
      </c>
      <c r="Y734" s="40">
        <v>2.9981959826142099</v>
      </c>
      <c r="Z734" s="40">
        <v>3.1577737023469301</v>
      </c>
      <c r="AA734" s="40">
        <v>3.1570343171155302</v>
      </c>
      <c r="AB734" s="40">
        <v>2.9924272711943498</v>
      </c>
      <c r="AC734" s="40">
        <v>2.7688136366132801</v>
      </c>
      <c r="AD734" s="40">
        <v>2.5800181198272001</v>
      </c>
      <c r="AE734" s="40">
        <v>2.2697399794125199</v>
      </c>
      <c r="AF734" s="40">
        <v>1.9701959903281101</v>
      </c>
      <c r="AG734" s="40">
        <v>-2.2830583124933801E-2</v>
      </c>
      <c r="AH734" s="40">
        <v>-1.8304251134259601E-2</v>
      </c>
      <c r="AI734" s="40">
        <v>-9.2348549758887299E-3</v>
      </c>
      <c r="AJ734" s="40">
        <v>8.8386035687780897E-4</v>
      </c>
      <c r="AK734" s="40">
        <v>-9.7195021577484598E-3</v>
      </c>
      <c r="AL734" s="40">
        <v>-2.3094533232734499E-2</v>
      </c>
      <c r="AM734" s="40">
        <v>-2.4678361762969499E-2</v>
      </c>
      <c r="AN734" s="40">
        <v>-1.1206398338500701E-2</v>
      </c>
      <c r="AO734" s="40">
        <v>-7.8291709285106797E-3</v>
      </c>
      <c r="AP734" s="40">
        <v>-1.6189817464846601E-2</v>
      </c>
      <c r="AQ734" s="40">
        <v>-1.47496287694758E-2</v>
      </c>
      <c r="AR734" s="40">
        <v>-1.48417582010591E-2</v>
      </c>
      <c r="AS734" s="40">
        <v>-6.2073959687948804E-3</v>
      </c>
      <c r="AT734" s="40">
        <v>-1.20440505564924E-2</v>
      </c>
      <c r="AU734" s="40">
        <v>0.21206265568489399</v>
      </c>
      <c r="AV734" s="40">
        <v>0.243917516725488</v>
      </c>
      <c r="AW734" s="40">
        <v>0.26758745509220999</v>
      </c>
      <c r="AX734" s="40">
        <v>0.28306249299120601</v>
      </c>
      <c r="AY734" s="40">
        <v>0.27588234828827601</v>
      </c>
      <c r="AZ734" s="40">
        <v>-3.8607424896913198E-2</v>
      </c>
      <c r="BA734" s="40">
        <v>-8.0910956617046101E-2</v>
      </c>
      <c r="BB734" s="40">
        <v>-8.3705589753319001E-2</v>
      </c>
      <c r="BC734" s="40">
        <v>-8.4048025381857003E-2</v>
      </c>
      <c r="BD734" s="40">
        <v>-3.4708627863731599E-2</v>
      </c>
      <c r="BE734" s="40">
        <v>-1.1569470240343299E-2</v>
      </c>
      <c r="BF734" s="40">
        <v>-6.3840844660313601E-3</v>
      </c>
      <c r="BG734" s="40">
        <v>1.2591309139016E-3</v>
      </c>
      <c r="BH734" s="40">
        <v>8.3127527527136393E-3</v>
      </c>
      <c r="BI734" s="40">
        <v>-1.84664957195369E-3</v>
      </c>
      <c r="BJ734" s="40">
        <v>-1.2935224145988401E-2</v>
      </c>
      <c r="BK734" s="40">
        <v>-1.5705492102311699E-2</v>
      </c>
      <c r="BL734" s="40">
        <v>-6.3959131196759001E-4</v>
      </c>
      <c r="BM734" s="40">
        <v>1.31310215244561E-3</v>
      </c>
      <c r="BN734" s="40">
        <v>-7.5521089094616797E-3</v>
      </c>
      <c r="BO734" s="40">
        <v>-7.3445212684009401E-3</v>
      </c>
      <c r="BP734" s="40">
        <v>-8.3052414722969998E-3</v>
      </c>
      <c r="BQ734" s="40">
        <v>1.6109738899035899E-4</v>
      </c>
      <c r="BR734" s="40">
        <v>4.4339390426622501E-3</v>
      </c>
      <c r="BS734" s="40">
        <v>0.233921084267732</v>
      </c>
      <c r="BT734" s="40">
        <v>0.269718342812863</v>
      </c>
      <c r="BU734" s="40">
        <v>0.29345843886165102</v>
      </c>
      <c r="BV734" s="40">
        <v>0.308413533705656</v>
      </c>
      <c r="BW734" s="40">
        <v>0.30702951997634298</v>
      </c>
      <c r="BX734" s="40">
        <v>-9.78571512767408E-3</v>
      </c>
      <c r="BY734" s="40">
        <v>-5.5867803210992398E-2</v>
      </c>
      <c r="BZ734" s="40">
        <v>-5.5005460546316401E-2</v>
      </c>
      <c r="CA734" s="40">
        <v>-6.2512932785197803E-2</v>
      </c>
      <c r="CB734" s="40">
        <v>-1.8960268419812899E-2</v>
      </c>
      <c r="CC734" s="40">
        <v>-3.7700577608665801E-3</v>
      </c>
      <c r="CD734" s="40">
        <v>1.8717866563370601E-3</v>
      </c>
      <c r="CE734" s="40">
        <v>8.5272335736556702E-3</v>
      </c>
      <c r="CF734" s="40">
        <v>1.3457980995657299E-2</v>
      </c>
      <c r="CG734" s="40">
        <v>3.6060641461328801E-3</v>
      </c>
      <c r="CH734" s="40">
        <v>-5.8989176205069098E-3</v>
      </c>
      <c r="CI734" s="40">
        <v>-9.49090990912403E-3</v>
      </c>
      <c r="CJ734" s="40">
        <v>6.6789470452617104E-3</v>
      </c>
      <c r="CK734" s="40">
        <v>7.6450126384834402E-3</v>
      </c>
      <c r="CL734" s="40">
        <v>-1.5696582767947801E-3</v>
      </c>
      <c r="CM734" s="40">
        <v>-2.2157663711135098E-3</v>
      </c>
      <c r="CN734" s="40">
        <v>-3.77806989795142E-3</v>
      </c>
      <c r="CO734" s="40">
        <v>4.5718964884419603E-3</v>
      </c>
      <c r="CP734" s="40">
        <v>1.5846544442630901E-2</v>
      </c>
      <c r="CQ734" s="40">
        <v>0.249060165317529</v>
      </c>
      <c r="CR734" s="40">
        <v>0.287587916364695</v>
      </c>
      <c r="CS734" s="40">
        <v>0.311376603410363</v>
      </c>
      <c r="CT734" s="40">
        <v>0.325971587278369</v>
      </c>
      <c r="CU734" s="40">
        <v>0.32860195620480298</v>
      </c>
      <c r="CV734" s="40">
        <v>1.01761132597902E-2</v>
      </c>
      <c r="CW734" s="40">
        <v>-3.8522991450167299E-2</v>
      </c>
      <c r="CX734" s="40">
        <v>-3.5127838485889802E-2</v>
      </c>
      <c r="CY734" s="40">
        <v>-4.7597793254458801E-2</v>
      </c>
      <c r="CZ734" s="40">
        <v>-8.0530026427102393E-3</v>
      </c>
      <c r="DA734" s="40">
        <v>4.0293547186101199E-3</v>
      </c>
      <c r="DB734" s="40">
        <v>1.0127657778705499E-2</v>
      </c>
      <c r="DC734" s="40">
        <v>1.5795336233409701E-2</v>
      </c>
      <c r="DD734" s="40">
        <v>1.8603209238600898E-2</v>
      </c>
      <c r="DE734" s="40">
        <v>9.05877786421945E-3</v>
      </c>
      <c r="DF734" s="40">
        <v>1.13738890497461E-3</v>
      </c>
      <c r="DG734" s="40">
        <v>-3.27632771593637E-3</v>
      </c>
      <c r="DH734" s="40">
        <v>1.3997485402490999E-2</v>
      </c>
      <c r="DI734" s="40">
        <v>1.39769231245213E-2</v>
      </c>
      <c r="DJ734" s="40">
        <v>4.4127923558721204E-3</v>
      </c>
      <c r="DK734" s="40">
        <v>2.91298852617391E-3</v>
      </c>
      <c r="DL734" s="40">
        <v>7.49101676394166E-4</v>
      </c>
      <c r="DM734" s="40">
        <v>8.9826955878935695E-3</v>
      </c>
      <c r="DN734" s="40">
        <v>2.72591498425995E-2</v>
      </c>
      <c r="DO734" s="40">
        <v>0.264199246367326</v>
      </c>
      <c r="DP734" s="40">
        <v>0.30545748991652699</v>
      </c>
      <c r="DQ734" s="40">
        <v>0.32929476795907497</v>
      </c>
      <c r="DR734" s="40">
        <v>0.34352964085108201</v>
      </c>
      <c r="DS734" s="40">
        <v>0.35017439243326298</v>
      </c>
      <c r="DT734" s="40">
        <v>3.0137941647254501E-2</v>
      </c>
      <c r="DU734" s="40">
        <v>-2.11781796893422E-2</v>
      </c>
      <c r="DV734" s="40">
        <v>-1.52502164254632E-2</v>
      </c>
      <c r="DW734" s="40">
        <v>-3.2682653723719798E-2</v>
      </c>
      <c r="DX734" s="40">
        <v>2.85426313439242E-3</v>
      </c>
      <c r="DY734" s="40">
        <v>1.5290467603200599E-2</v>
      </c>
      <c r="DZ734" s="40">
        <v>2.20478244469338E-2</v>
      </c>
      <c r="EA734" s="40">
        <v>2.62893221232001E-2</v>
      </c>
      <c r="EB734" s="40">
        <v>2.60321016344367E-2</v>
      </c>
      <c r="EC734" s="40">
        <v>1.6931630450014199E-2</v>
      </c>
      <c r="ED734" s="40">
        <v>1.12966979917207E-2</v>
      </c>
      <c r="EE734" s="40">
        <v>5.6965419447214298E-3</v>
      </c>
      <c r="EF734" s="40">
        <v>2.4564292429024099E-2</v>
      </c>
      <c r="EG734" s="40">
        <v>2.3119196205477598E-2</v>
      </c>
      <c r="EH734" s="40">
        <v>1.3050500911257101E-2</v>
      </c>
      <c r="EI734" s="40">
        <v>1.0318096027248799E-2</v>
      </c>
      <c r="EJ734" s="40">
        <v>7.28561840515622E-3</v>
      </c>
      <c r="EK734" s="40">
        <v>1.5351188945678799E-2</v>
      </c>
      <c r="EL734" s="40">
        <v>4.37371394417541E-2</v>
      </c>
      <c r="EM734" s="40">
        <v>0.28605767495016299</v>
      </c>
      <c r="EN734" s="40">
        <v>0.33125831600390099</v>
      </c>
      <c r="EO734" s="40">
        <v>0.355165751728516</v>
      </c>
      <c r="EP734" s="40">
        <v>0.368880681565533</v>
      </c>
      <c r="EQ734" s="40">
        <v>0.38132156412133</v>
      </c>
      <c r="ER734" s="40">
        <v>5.8959651416493598E-2</v>
      </c>
      <c r="ES734" s="40">
        <v>3.8649737167115099E-3</v>
      </c>
      <c r="ET734" s="40">
        <v>1.3449912781539499E-2</v>
      </c>
      <c r="EU734" s="40">
        <v>-1.11475611270605E-2</v>
      </c>
      <c r="EV734" s="40">
        <v>1.86026225783111E-2</v>
      </c>
      <c r="EW734" s="40">
        <v>86.8359380898452</v>
      </c>
      <c r="EX734" s="40">
        <v>83.913137032842599</v>
      </c>
      <c r="EY734" s="40">
        <v>80.551019252548102</v>
      </c>
      <c r="EZ734" s="40">
        <v>79.6271423178558</v>
      </c>
      <c r="FA734" s="40">
        <v>78.658021895054702</v>
      </c>
      <c r="FB734" s="40">
        <v>78.145885239713095</v>
      </c>
      <c r="FC734" s="40">
        <v>76.225311438278595</v>
      </c>
      <c r="FD734" s="40">
        <v>76.322404681011704</v>
      </c>
      <c r="FE734" s="40">
        <v>79.8665722914307</v>
      </c>
      <c r="FF734" s="40">
        <v>84.347829369573404</v>
      </c>
      <c r="FG734" s="40">
        <v>88.816949792374501</v>
      </c>
      <c r="FH734" s="40">
        <v>92.289373348433401</v>
      </c>
      <c r="FI734" s="40">
        <v>93.415118912797297</v>
      </c>
      <c r="FJ734" s="40">
        <v>96.433861834654607</v>
      </c>
      <c r="FK734" s="40">
        <v>99.805889014722496</v>
      </c>
      <c r="FL734" s="40">
        <v>102.71432616081501</v>
      </c>
      <c r="FM734" s="40">
        <v>104.150339750849</v>
      </c>
      <c r="FN734" s="40">
        <v>104.601793129483</v>
      </c>
      <c r="FO734" s="40">
        <v>104.117232918082</v>
      </c>
      <c r="FP734" s="40">
        <v>101.69443186108001</v>
      </c>
      <c r="FQ734" s="40">
        <v>98.228614571536397</v>
      </c>
      <c r="FR734" s="40">
        <v>94.694431861079707</v>
      </c>
      <c r="FS734" s="40">
        <v>92.566459041147596</v>
      </c>
      <c r="FT734" s="40">
        <v>91.8888637221593</v>
      </c>
      <c r="FU734" s="40">
        <v>3.4346766171700301E-2</v>
      </c>
      <c r="FV734" s="40">
        <v>0</v>
      </c>
      <c r="FW734" s="40">
        <v>0</v>
      </c>
      <c r="FX734" s="41">
        <v>1</v>
      </c>
      <c r="FY734" s="22"/>
    </row>
    <row r="735" spans="1:181" x14ac:dyDescent="0.2">
      <c r="A735" t="s">
        <v>42</v>
      </c>
      <c r="B735" t="s">
        <v>58</v>
      </c>
      <c r="C735" t="s">
        <v>55</v>
      </c>
      <c r="D735" t="s">
        <v>80</v>
      </c>
      <c r="E735" t="s">
        <v>77</v>
      </c>
      <c r="F735" t="s">
        <v>78</v>
      </c>
      <c r="G735" s="35">
        <v>43670</v>
      </c>
      <c r="H735" s="40">
        <v>1231</v>
      </c>
      <c r="I735" s="40">
        <v>1.22833532297554</v>
      </c>
      <c r="J735" s="40">
        <v>1.0380485283135601</v>
      </c>
      <c r="K735" s="40">
        <v>0.90067528383247197</v>
      </c>
      <c r="L735" s="40">
        <v>0.83142886804948002</v>
      </c>
      <c r="M735" s="40">
        <v>0.80862145336066305</v>
      </c>
      <c r="N735" s="40">
        <v>0.85705959310839297</v>
      </c>
      <c r="O735" s="40">
        <v>0.94636742163777199</v>
      </c>
      <c r="P735" s="40">
        <v>1.0152958324426999</v>
      </c>
      <c r="Q735" s="40">
        <v>1.0671754473422399</v>
      </c>
      <c r="R735" s="40">
        <v>1.1856229141212999</v>
      </c>
      <c r="S735" s="40">
        <v>1.3158463463322401</v>
      </c>
      <c r="T735" s="40">
        <v>1.543660051272</v>
      </c>
      <c r="U735" s="40">
        <v>1.8162633256651699</v>
      </c>
      <c r="V735" s="40">
        <v>2.01806069788584</v>
      </c>
      <c r="W735" s="40">
        <v>2.2492861468402499</v>
      </c>
      <c r="X735" s="40">
        <v>2.56815062955785</v>
      </c>
      <c r="Y735" s="40">
        <v>2.7899120196216098</v>
      </c>
      <c r="Z735" s="40">
        <v>2.9833784479954999</v>
      </c>
      <c r="AA735" s="40">
        <v>2.95727491081781</v>
      </c>
      <c r="AB735" s="40">
        <v>2.8160374900086702</v>
      </c>
      <c r="AC735" s="40">
        <v>2.5796562277697199</v>
      </c>
      <c r="AD735" s="40">
        <v>2.3045844200129699</v>
      </c>
      <c r="AE735" s="40">
        <v>1.9507773447241901</v>
      </c>
      <c r="AF735" s="40">
        <v>1.6503754388051399</v>
      </c>
      <c r="AG735" s="40">
        <v>-8.9672377717263399E-2</v>
      </c>
      <c r="AH735" s="40">
        <v>-4.1554056878263301E-2</v>
      </c>
      <c r="AI735" s="40">
        <v>-1.8744630806776699E-2</v>
      </c>
      <c r="AJ735" s="40">
        <v>-5.2086139745730099E-3</v>
      </c>
      <c r="AK735" s="40">
        <v>-1.35381372800433E-2</v>
      </c>
      <c r="AL735" s="40">
        <v>-9.1195533226623507E-3</v>
      </c>
      <c r="AM735" s="40">
        <v>-1.2654623268366199E-2</v>
      </c>
      <c r="AN735" s="40">
        <v>-2.4909284400242999E-2</v>
      </c>
      <c r="AO735" s="40">
        <v>-4.0295438357038901E-2</v>
      </c>
      <c r="AP735" s="40">
        <v>-3.8616115239474599E-2</v>
      </c>
      <c r="AQ735" s="40">
        <v>-3.7636090425015603E-2</v>
      </c>
      <c r="AR735" s="40">
        <v>-1.5170261110685101E-2</v>
      </c>
      <c r="AS735" s="40">
        <v>-2.3303497754179298E-2</v>
      </c>
      <c r="AT735" s="40">
        <v>-2.1750163502561499E-2</v>
      </c>
      <c r="AU735" s="40">
        <v>0.303170790792538</v>
      </c>
      <c r="AV735" s="40">
        <v>0.43054751381872203</v>
      </c>
      <c r="AW735" s="40">
        <v>0.31457741447385301</v>
      </c>
      <c r="AX735" s="40">
        <v>0.45803558932813399</v>
      </c>
      <c r="AY735" s="40">
        <v>0.405141621513607</v>
      </c>
      <c r="AZ735" s="40">
        <v>-0.25371868019410299</v>
      </c>
      <c r="BA735" s="40">
        <v>-0.25315955111358401</v>
      </c>
      <c r="BB735" s="40">
        <v>-0.223617058258539</v>
      </c>
      <c r="BC735" s="40">
        <v>-0.111572973306327</v>
      </c>
      <c r="BD735" s="40">
        <v>-9.0978572208581396E-2</v>
      </c>
      <c r="BE735" s="40">
        <v>-6.8524438544867297E-2</v>
      </c>
      <c r="BF735" s="40">
        <v>-2.4686761824900299E-2</v>
      </c>
      <c r="BG735" s="40">
        <v>-2.1816280022404801E-3</v>
      </c>
      <c r="BH735" s="40">
        <v>9.7892703582054992E-3</v>
      </c>
      <c r="BI735" s="40">
        <v>-1.56483470996765E-3</v>
      </c>
      <c r="BJ735" s="40">
        <v>1.9173664183382601E-3</v>
      </c>
      <c r="BK735" s="40">
        <v>-1.76080273459507E-3</v>
      </c>
      <c r="BL735" s="40">
        <v>-9.3366475765993204E-3</v>
      </c>
      <c r="BM735" s="40">
        <v>-2.7255358459097399E-2</v>
      </c>
      <c r="BN735" s="40">
        <v>-2.2184253829462101E-2</v>
      </c>
      <c r="BO735" s="40">
        <v>-2.2622635172222599E-2</v>
      </c>
      <c r="BP735" s="40">
        <v>-3.5638914289365699E-3</v>
      </c>
      <c r="BQ735" s="40">
        <v>-1.17913728848375E-2</v>
      </c>
      <c r="BR735" s="40">
        <v>6.4306425605111404E-3</v>
      </c>
      <c r="BS735" s="40">
        <v>0.34390377090033097</v>
      </c>
      <c r="BT735" s="40">
        <v>0.48443018823936501</v>
      </c>
      <c r="BU735" s="40">
        <v>0.38623376430911799</v>
      </c>
      <c r="BV735" s="40">
        <v>0.51473802409100899</v>
      </c>
      <c r="BW735" s="40">
        <v>0.45773033344874697</v>
      </c>
      <c r="BX735" s="40">
        <v>-0.19063365703878801</v>
      </c>
      <c r="BY735" s="40">
        <v>-0.20235426029671799</v>
      </c>
      <c r="BZ735" s="40">
        <v>-0.17817984873312001</v>
      </c>
      <c r="CA735" s="40">
        <v>-7.4523896766898995E-2</v>
      </c>
      <c r="CB735" s="40">
        <v>-6.6544127282536003E-2</v>
      </c>
      <c r="CC735" s="40">
        <v>-5.3877440296399098E-2</v>
      </c>
      <c r="CD735" s="40">
        <v>-1.3004524653276599E-2</v>
      </c>
      <c r="CE735" s="40">
        <v>9.2898572848022394E-3</v>
      </c>
      <c r="CF735" s="40">
        <v>2.0176759359482301E-2</v>
      </c>
      <c r="CG735" s="40">
        <v>6.7278381761539698E-3</v>
      </c>
      <c r="CH735" s="40">
        <v>9.5615034095174502E-3</v>
      </c>
      <c r="CI735" s="40">
        <v>5.7842241815758101E-3</v>
      </c>
      <c r="CJ735" s="40">
        <v>1.44891324899946E-3</v>
      </c>
      <c r="CK735" s="40">
        <v>-1.82238388453877E-2</v>
      </c>
      <c r="CL735" s="40">
        <v>-1.0803596672774401E-2</v>
      </c>
      <c r="CM735" s="40">
        <v>-1.22243617991769E-2</v>
      </c>
      <c r="CN735" s="40">
        <v>4.4746448565063596E-3</v>
      </c>
      <c r="CO735" s="40">
        <v>-3.8181102693723998E-3</v>
      </c>
      <c r="CP735" s="40">
        <v>2.5948582993450299E-2</v>
      </c>
      <c r="CQ735" s="40">
        <v>0.37211530883933203</v>
      </c>
      <c r="CR735" s="40">
        <v>0.52174916440192698</v>
      </c>
      <c r="CS735" s="40">
        <v>0.43586273392043201</v>
      </c>
      <c r="CT735" s="40">
        <v>0.55400995767684902</v>
      </c>
      <c r="CU735" s="40">
        <v>0.494153115135608</v>
      </c>
      <c r="CV735" s="40">
        <v>-0.14694116217543099</v>
      </c>
      <c r="CW735" s="40">
        <v>-0.167166670643592</v>
      </c>
      <c r="CX735" s="40">
        <v>-0.14671017582982501</v>
      </c>
      <c r="CY735" s="40">
        <v>-4.8863819217182698E-2</v>
      </c>
      <c r="CZ735" s="40">
        <v>-4.9620905160674203E-2</v>
      </c>
      <c r="DA735" s="40">
        <v>-3.9230442047930802E-2</v>
      </c>
      <c r="DB735" s="40">
        <v>-1.3222874816528299E-3</v>
      </c>
      <c r="DC735" s="40">
        <v>2.0761342571845001E-2</v>
      </c>
      <c r="DD735" s="40">
        <v>3.0564248360759199E-2</v>
      </c>
      <c r="DE735" s="40">
        <v>1.50205110622756E-2</v>
      </c>
      <c r="DF735" s="40">
        <v>1.7205640400696599E-2</v>
      </c>
      <c r="DG735" s="40">
        <v>1.33292510977467E-2</v>
      </c>
      <c r="DH735" s="40">
        <v>1.22344740745982E-2</v>
      </c>
      <c r="DI735" s="40">
        <v>-9.1923192316779503E-3</v>
      </c>
      <c r="DJ735" s="40">
        <v>5.7706048391329399E-4</v>
      </c>
      <c r="DK735" s="40">
        <v>-1.8260884261311801E-3</v>
      </c>
      <c r="DL735" s="40">
        <v>1.2513181141949299E-2</v>
      </c>
      <c r="DM735" s="40">
        <v>4.1551523460927201E-3</v>
      </c>
      <c r="DN735" s="40">
        <v>4.5466523426389502E-2</v>
      </c>
      <c r="DO735" s="40">
        <v>0.40032684677833302</v>
      </c>
      <c r="DP735" s="40">
        <v>0.55906814056448795</v>
      </c>
      <c r="DQ735" s="40">
        <v>0.48549170353174598</v>
      </c>
      <c r="DR735" s="40">
        <v>0.59328189126268904</v>
      </c>
      <c r="DS735" s="40">
        <v>0.53057589682246797</v>
      </c>
      <c r="DT735" s="40">
        <v>-0.10324866731207499</v>
      </c>
      <c r="DU735" s="40">
        <v>-0.13197908099046601</v>
      </c>
      <c r="DV735" s="40">
        <v>-0.115240502926529</v>
      </c>
      <c r="DW735" s="40">
        <v>-2.3203741667466402E-2</v>
      </c>
      <c r="DX735" s="40">
        <v>-3.2697683038812403E-2</v>
      </c>
      <c r="DY735" s="40">
        <v>-1.8082502875534701E-2</v>
      </c>
      <c r="DZ735" s="40">
        <v>1.5545007571710101E-2</v>
      </c>
      <c r="EA735" s="40">
        <v>3.7324345376381199E-2</v>
      </c>
      <c r="EB735" s="40">
        <v>4.5562132693537698E-2</v>
      </c>
      <c r="EC735" s="40">
        <v>2.6993813632351302E-2</v>
      </c>
      <c r="ED735" s="40">
        <v>2.8242560141697199E-2</v>
      </c>
      <c r="EE735" s="40">
        <v>2.4223071631517799E-2</v>
      </c>
      <c r="EF735" s="40">
        <v>2.7807110898242001E-2</v>
      </c>
      <c r="EG735" s="40">
        <v>3.8477606662635899E-3</v>
      </c>
      <c r="EH735" s="40">
        <v>1.7008921893925801E-2</v>
      </c>
      <c r="EI735" s="40">
        <v>1.3187366826661899E-2</v>
      </c>
      <c r="EJ735" s="40">
        <v>2.4119550823697902E-2</v>
      </c>
      <c r="EK735" s="40">
        <v>1.56672772154345E-2</v>
      </c>
      <c r="EL735" s="40">
        <v>7.3647329489462204E-2</v>
      </c>
      <c r="EM735" s="40">
        <v>0.44105982688612599</v>
      </c>
      <c r="EN735" s="40">
        <v>0.61295081498513204</v>
      </c>
      <c r="EO735" s="40">
        <v>0.55714805336701101</v>
      </c>
      <c r="EP735" s="40">
        <v>0.649984326025565</v>
      </c>
      <c r="EQ735" s="40">
        <v>0.58316460875760801</v>
      </c>
      <c r="ER735" s="40">
        <v>-4.0163644156759E-2</v>
      </c>
      <c r="ES735" s="40">
        <v>-8.1173790173601004E-2</v>
      </c>
      <c r="ET735" s="40">
        <v>-6.9803293401110703E-2</v>
      </c>
      <c r="EU735" s="40">
        <v>1.3845334871961599E-2</v>
      </c>
      <c r="EV735" s="40">
        <v>-8.2632381127670292E-3</v>
      </c>
      <c r="EW735" s="40">
        <v>86.694448953092007</v>
      </c>
      <c r="EX735" s="40">
        <v>83.765054374289903</v>
      </c>
      <c r="EY735" s="40">
        <v>80.426554130822893</v>
      </c>
      <c r="EZ735" s="40">
        <v>79.531569550397705</v>
      </c>
      <c r="FA735" s="40">
        <v>78.559811718876801</v>
      </c>
      <c r="FB735" s="40">
        <v>78.041632851809794</v>
      </c>
      <c r="FC735" s="40">
        <v>76.142590488557005</v>
      </c>
      <c r="FD735" s="40">
        <v>76.288021425093305</v>
      </c>
      <c r="FE735" s="40">
        <v>79.899204674565794</v>
      </c>
      <c r="FF735" s="40">
        <v>84.389141373153706</v>
      </c>
      <c r="FG735" s="40">
        <v>88.860899204674595</v>
      </c>
      <c r="FH735" s="40">
        <v>92.328599253367997</v>
      </c>
      <c r="FI735" s="40">
        <v>93.471920142833994</v>
      </c>
      <c r="FJ735" s="40">
        <v>96.481983444246097</v>
      </c>
      <c r="FK735" s="40">
        <v>99.808310339230601</v>
      </c>
      <c r="FL735" s="40">
        <v>102.689173835416</v>
      </c>
      <c r="FM735" s="40">
        <v>104.10233728290901</v>
      </c>
      <c r="FN735" s="40">
        <v>104.52962181464</v>
      </c>
      <c r="FO735" s="40">
        <v>104.04374289888</v>
      </c>
      <c r="FP735" s="40">
        <v>101.61434832007799</v>
      </c>
      <c r="FQ735" s="40">
        <v>98.138532705729602</v>
      </c>
      <c r="FR735" s="40">
        <v>94.614348320077895</v>
      </c>
      <c r="FS735" s="40">
        <v>92.440675215062498</v>
      </c>
      <c r="FT735" s="40">
        <v>91.728696640155803</v>
      </c>
      <c r="FU735" s="40">
        <v>7.2789478408399097E-2</v>
      </c>
      <c r="FV735" s="40">
        <v>0</v>
      </c>
      <c r="FW735" s="40">
        <v>0</v>
      </c>
      <c r="FX735" s="41">
        <v>1</v>
      </c>
      <c r="FY735" s="22"/>
    </row>
    <row r="736" spans="1:181" x14ac:dyDescent="0.2">
      <c r="A736" t="s">
        <v>42</v>
      </c>
      <c r="B736" t="s">
        <v>58</v>
      </c>
      <c r="C736" t="s">
        <v>55</v>
      </c>
      <c r="D736" t="s">
        <v>80</v>
      </c>
      <c r="E736" t="s">
        <v>78</v>
      </c>
      <c r="F736" t="s">
        <v>1</v>
      </c>
      <c r="G736" s="35">
        <v>43670</v>
      </c>
      <c r="H736" s="40">
        <v>7422</v>
      </c>
      <c r="I736" s="40">
        <v>1.3520832397089799</v>
      </c>
      <c r="J736" s="40">
        <v>1.1419890571987099</v>
      </c>
      <c r="K736" s="40">
        <v>0.97111855474569297</v>
      </c>
      <c r="L736" s="40">
        <v>0.88774813936975805</v>
      </c>
      <c r="M736" s="40">
        <v>0.83619632130252997</v>
      </c>
      <c r="N736" s="40">
        <v>0.80754439108304699</v>
      </c>
      <c r="O736" s="40">
        <v>0.806290513895634</v>
      </c>
      <c r="P736" s="40">
        <v>0.85602582253249504</v>
      </c>
      <c r="Q736" s="40">
        <v>0.94228992382660304</v>
      </c>
      <c r="R736" s="40">
        <v>1.10704826227641</v>
      </c>
      <c r="S736" s="40">
        <v>1.34399786417731</v>
      </c>
      <c r="T736" s="40">
        <v>1.6421180609630399</v>
      </c>
      <c r="U736" s="40">
        <v>1.9400446251939101</v>
      </c>
      <c r="V736" s="40">
        <v>2.17651727779048</v>
      </c>
      <c r="W736" s="40">
        <v>2.42293303051683</v>
      </c>
      <c r="X736" s="40">
        <v>2.6610326168190599</v>
      </c>
      <c r="Y736" s="40">
        <v>2.8326950398435802</v>
      </c>
      <c r="Z736" s="40">
        <v>2.9050581365916601</v>
      </c>
      <c r="AA736" s="40">
        <v>2.86331129788738</v>
      </c>
      <c r="AB736" s="40">
        <v>2.6896481402091901</v>
      </c>
      <c r="AC736" s="40">
        <v>2.5010094686836499</v>
      </c>
      <c r="AD736" s="40">
        <v>2.3095312898714599</v>
      </c>
      <c r="AE736" s="40">
        <v>2.0209607902151498</v>
      </c>
      <c r="AF736" s="40">
        <v>1.74160802876531</v>
      </c>
      <c r="AG736" s="40">
        <v>-2.5559421382834999E-2</v>
      </c>
      <c r="AH736" s="40">
        <v>-2.7649178291353899E-2</v>
      </c>
      <c r="AI736" s="40">
        <v>-2.11729513787563E-2</v>
      </c>
      <c r="AJ736" s="40">
        <v>-2.1035936064500799E-2</v>
      </c>
      <c r="AK736" s="40">
        <v>-4.5015149474504999E-3</v>
      </c>
      <c r="AL736" s="40">
        <v>-2.0144657811265201E-2</v>
      </c>
      <c r="AM736" s="40">
        <v>-9.4252767797842404E-3</v>
      </c>
      <c r="AN736" s="40">
        <v>-9.2149168563767996E-4</v>
      </c>
      <c r="AO736" s="40">
        <v>-4.1767021223843301E-3</v>
      </c>
      <c r="AP736" s="40">
        <v>-1.20933115960043E-2</v>
      </c>
      <c r="AQ736" s="40">
        <v>-1.25319122650971E-2</v>
      </c>
      <c r="AR736" s="40">
        <v>5.5990168174695903E-3</v>
      </c>
      <c r="AS736" s="40">
        <v>-1.8828948985431599E-2</v>
      </c>
      <c r="AT736" s="40">
        <v>-3.5030791581707001E-2</v>
      </c>
      <c r="AU736" s="40">
        <v>8.2269217941861705E-2</v>
      </c>
      <c r="AV736" s="40">
        <v>0.13792355790553101</v>
      </c>
      <c r="AW736" s="40">
        <v>0.140140821223568</v>
      </c>
      <c r="AX736" s="40">
        <v>0.149088359416859</v>
      </c>
      <c r="AY736" s="40">
        <v>0.109822611674636</v>
      </c>
      <c r="AZ736" s="40">
        <v>-1.39156065051948E-2</v>
      </c>
      <c r="BA736" s="40">
        <v>-4.36972628306634E-2</v>
      </c>
      <c r="BB736" s="40">
        <v>-5.7001498853989599E-2</v>
      </c>
      <c r="BC736" s="40">
        <v>-7.5240760925374794E-2</v>
      </c>
      <c r="BD736" s="40">
        <v>-6.24012740086516E-2</v>
      </c>
      <c r="BE736" s="40">
        <v>-1.2836742071492799E-2</v>
      </c>
      <c r="BF736" s="40">
        <v>-1.5994728110436601E-2</v>
      </c>
      <c r="BG736" s="40">
        <v>-1.1644221490528701E-2</v>
      </c>
      <c r="BH736" s="40">
        <v>-1.0809294466388199E-2</v>
      </c>
      <c r="BI736" s="40">
        <v>2.87520791129426E-3</v>
      </c>
      <c r="BJ736" s="40">
        <v>-1.2068442200555699E-2</v>
      </c>
      <c r="BK736" s="40">
        <v>-1.69282864780779E-3</v>
      </c>
      <c r="BL736" s="40">
        <v>5.6186627632533398E-3</v>
      </c>
      <c r="BM736" s="40">
        <v>1.93999422358221E-3</v>
      </c>
      <c r="BN736" s="40">
        <v>-7.3033568559743803E-3</v>
      </c>
      <c r="BO736" s="40">
        <v>-7.0059517761591004E-3</v>
      </c>
      <c r="BP736" s="40">
        <v>9.4671211125067507E-3</v>
      </c>
      <c r="BQ736" s="40">
        <v>-1.49614874128447E-2</v>
      </c>
      <c r="BR736" s="40">
        <v>-2.3858881630923302E-2</v>
      </c>
      <c r="BS736" s="40">
        <v>9.7888471619109602E-2</v>
      </c>
      <c r="BT736" s="40">
        <v>0.15245143955842599</v>
      </c>
      <c r="BU736" s="40">
        <v>0.154602912000216</v>
      </c>
      <c r="BV736" s="40">
        <v>0.16567353025557299</v>
      </c>
      <c r="BW736" s="40">
        <v>0.128307749644166</v>
      </c>
      <c r="BX736" s="40">
        <v>1.5412500996771E-3</v>
      </c>
      <c r="BY736" s="40">
        <v>-2.8295548979191499E-2</v>
      </c>
      <c r="BZ736" s="40">
        <v>-3.6992782103676798E-2</v>
      </c>
      <c r="CA736" s="40">
        <v>-5.4738705200584097E-2</v>
      </c>
      <c r="CB736" s="40">
        <v>-4.8973308513880202E-2</v>
      </c>
      <c r="CC736" s="40">
        <v>-4.0250531371738398E-3</v>
      </c>
      <c r="CD736" s="40">
        <v>-7.9228914177356894E-3</v>
      </c>
      <c r="CE736" s="40">
        <v>-5.0446521970266096E-3</v>
      </c>
      <c r="CF736" s="40">
        <v>-3.7263536486472899E-3</v>
      </c>
      <c r="CG736" s="40">
        <v>7.9843036917711108E-3</v>
      </c>
      <c r="CH736" s="40">
        <v>-6.4748798709118897E-3</v>
      </c>
      <c r="CI736" s="40">
        <v>3.6626413732740799E-3</v>
      </c>
      <c r="CJ736" s="40">
        <v>1.01483538114788E-2</v>
      </c>
      <c r="CK736" s="40">
        <v>6.1763994796898702E-3</v>
      </c>
      <c r="CL736" s="40">
        <v>-3.9858487945251897E-3</v>
      </c>
      <c r="CM736" s="40">
        <v>-3.17868837508849E-3</v>
      </c>
      <c r="CN736" s="40">
        <v>1.2146158363959301E-2</v>
      </c>
      <c r="CO736" s="40">
        <v>-1.2282895309003301E-2</v>
      </c>
      <c r="CP736" s="40">
        <v>-1.61212508316649E-2</v>
      </c>
      <c r="CQ736" s="40">
        <v>0.108706319135507</v>
      </c>
      <c r="CR736" s="40">
        <v>0.16251340613537099</v>
      </c>
      <c r="CS736" s="40">
        <v>0.164619312016688</v>
      </c>
      <c r="CT736" s="40">
        <v>0.17716036905555799</v>
      </c>
      <c r="CU736" s="40">
        <v>0.14111049989114199</v>
      </c>
      <c r="CV736" s="40">
        <v>1.22466218984523E-2</v>
      </c>
      <c r="CW736" s="40">
        <v>-1.7628368883441398E-2</v>
      </c>
      <c r="CX736" s="40">
        <v>-2.3134805834364301E-2</v>
      </c>
      <c r="CY736" s="40">
        <v>-4.0539043860391998E-2</v>
      </c>
      <c r="CZ736" s="40">
        <v>-3.9673140517410298E-2</v>
      </c>
      <c r="DA736" s="40">
        <v>4.7866357971451E-3</v>
      </c>
      <c r="DB736" s="40">
        <v>1.48945274965253E-4</v>
      </c>
      <c r="DC736" s="40">
        <v>1.5549170964755301E-3</v>
      </c>
      <c r="DD736" s="40">
        <v>3.3565871690936699E-3</v>
      </c>
      <c r="DE736" s="40">
        <v>1.3093399472248E-2</v>
      </c>
      <c r="DF736" s="40">
        <v>-8.8131754126807805E-4</v>
      </c>
      <c r="DG736" s="40">
        <v>9.0181113943559599E-3</v>
      </c>
      <c r="DH736" s="40">
        <v>1.46780448597042E-2</v>
      </c>
      <c r="DI736" s="40">
        <v>1.0412804735797501E-2</v>
      </c>
      <c r="DJ736" s="40">
        <v>-6.6834073307600898E-4</v>
      </c>
      <c r="DK736" s="40">
        <v>6.4857502598211596E-4</v>
      </c>
      <c r="DL736" s="40">
        <v>1.48251956154119E-2</v>
      </c>
      <c r="DM736" s="40">
        <v>-9.6043032051619792E-3</v>
      </c>
      <c r="DN736" s="40">
        <v>-8.38362003240661E-3</v>
      </c>
      <c r="DO736" s="40">
        <v>0.119524166651905</v>
      </c>
      <c r="DP736" s="40">
        <v>0.17257537271231499</v>
      </c>
      <c r="DQ736" s="40">
        <v>0.174635712033161</v>
      </c>
      <c r="DR736" s="40">
        <v>0.18864720785554301</v>
      </c>
      <c r="DS736" s="40">
        <v>0.15391325013811699</v>
      </c>
      <c r="DT736" s="40">
        <v>2.2951993697227599E-2</v>
      </c>
      <c r="DU736" s="40">
        <v>-6.9611887876913497E-3</v>
      </c>
      <c r="DV736" s="40">
        <v>-9.2768295650518303E-3</v>
      </c>
      <c r="DW736" s="40">
        <v>-2.6339382520199899E-2</v>
      </c>
      <c r="DX736" s="40">
        <v>-3.0372972520940501E-2</v>
      </c>
      <c r="DY736" s="40">
        <v>1.75093151084873E-2</v>
      </c>
      <c r="DZ736" s="40">
        <v>1.18033954558825E-2</v>
      </c>
      <c r="EA736" s="40">
        <v>1.1083646984703099E-2</v>
      </c>
      <c r="EB736" s="40">
        <v>1.3583228767206201E-2</v>
      </c>
      <c r="EC736" s="40">
        <v>2.0470122330992699E-2</v>
      </c>
      <c r="ED736" s="40">
        <v>7.1948980694413996E-3</v>
      </c>
      <c r="EE736" s="40">
        <v>1.6750559526332399E-2</v>
      </c>
      <c r="EF736" s="40">
        <v>2.1218199308595202E-2</v>
      </c>
      <c r="EG736" s="40">
        <v>1.6529501081764101E-2</v>
      </c>
      <c r="EH736" s="40">
        <v>4.12161400695396E-3</v>
      </c>
      <c r="EI736" s="40">
        <v>6.1745355149200798E-3</v>
      </c>
      <c r="EJ736" s="40">
        <v>1.8693299910449001E-2</v>
      </c>
      <c r="EK736" s="40">
        <v>-5.7368416325751298E-3</v>
      </c>
      <c r="EL736" s="40">
        <v>2.7882899183770998E-3</v>
      </c>
      <c r="EM736" s="40">
        <v>0.135143420329153</v>
      </c>
      <c r="EN736" s="40">
        <v>0.18710325436521</v>
      </c>
      <c r="EO736" s="40">
        <v>0.18909780280980901</v>
      </c>
      <c r="EP736" s="40">
        <v>0.20523237869425701</v>
      </c>
      <c r="EQ736" s="40">
        <v>0.17239838810764799</v>
      </c>
      <c r="ER736" s="40">
        <v>3.84088503020995E-2</v>
      </c>
      <c r="ES736" s="40">
        <v>8.4405250637805008E-3</v>
      </c>
      <c r="ET736" s="40">
        <v>1.0731887185261E-2</v>
      </c>
      <c r="EU736" s="40">
        <v>-5.8373267954092804E-3</v>
      </c>
      <c r="EV736" s="40">
        <v>-1.6945007026168999E-2</v>
      </c>
      <c r="EW736" s="40">
        <v>86.905587211142802</v>
      </c>
      <c r="EX736" s="40">
        <v>84.010288065843596</v>
      </c>
      <c r="EY736" s="40">
        <v>80.642608420386196</v>
      </c>
      <c r="EZ736" s="40">
        <v>79.691168091168095</v>
      </c>
      <c r="FA736" s="40">
        <v>78.733048433048396</v>
      </c>
      <c r="FB736" s="40">
        <v>78.2275245330801</v>
      </c>
      <c r="FC736" s="40">
        <v>76.291500474833796</v>
      </c>
      <c r="FD736" s="40">
        <v>76.335691674580602</v>
      </c>
      <c r="FE736" s="40">
        <v>79.786229819563104</v>
      </c>
      <c r="FF736" s="40">
        <v>84.249873377651198</v>
      </c>
      <c r="FG736" s="40">
        <v>88.707993035770798</v>
      </c>
      <c r="FH736" s="40">
        <v>92.181528964862295</v>
      </c>
      <c r="FI736" s="40">
        <v>93.3083254194365</v>
      </c>
      <c r="FJ736" s="40">
        <v>96.344681861348505</v>
      </c>
      <c r="FK736" s="40">
        <v>99.758610319721399</v>
      </c>
      <c r="FL736" s="40">
        <v>102.68911047799899</v>
      </c>
      <c r="FM736" s="40">
        <v>104.146074707186</v>
      </c>
      <c r="FN736" s="40">
        <v>104.623979107312</v>
      </c>
      <c r="FO736" s="40">
        <v>104.144919278253</v>
      </c>
      <c r="FP736" s="40">
        <v>101.749620132953</v>
      </c>
      <c r="FQ736" s="40">
        <v>98.306916745805594</v>
      </c>
      <c r="FR736" s="40">
        <v>94.749620132953495</v>
      </c>
      <c r="FS736" s="40">
        <v>92.663548591326403</v>
      </c>
      <c r="FT736" s="40">
        <v>91.999240265906906</v>
      </c>
      <c r="FU736" s="40">
        <v>2.1047196491777401E-2</v>
      </c>
      <c r="FV736" s="40">
        <v>0</v>
      </c>
      <c r="FW736" s="40">
        <v>0</v>
      </c>
      <c r="FX736" s="41">
        <v>1</v>
      </c>
      <c r="FY736" s="22"/>
    </row>
    <row r="737" spans="1:181" x14ac:dyDescent="0.2">
      <c r="A737" t="s">
        <v>42</v>
      </c>
      <c r="B737" t="s">
        <v>58</v>
      </c>
      <c r="C737" t="s">
        <v>55</v>
      </c>
      <c r="D737" t="s">
        <v>80</v>
      </c>
      <c r="E737" t="s">
        <v>78</v>
      </c>
      <c r="F737" t="s">
        <v>77</v>
      </c>
      <c r="G737" s="35">
        <v>43670</v>
      </c>
      <c r="H737" s="40">
        <v>6257</v>
      </c>
      <c r="I737" s="40">
        <v>1.3783286179451799</v>
      </c>
      <c r="J737" s="40">
        <v>1.16312079105043</v>
      </c>
      <c r="K737" s="40">
        <v>0.98969342290578599</v>
      </c>
      <c r="L737" s="40">
        <v>0.90556287890329801</v>
      </c>
      <c r="M737" s="40">
        <v>0.85311485620937599</v>
      </c>
      <c r="N737" s="40">
        <v>0.82233733276396404</v>
      </c>
      <c r="O737" s="40">
        <v>0.81830288879674395</v>
      </c>
      <c r="P737" s="40">
        <v>0.86891543218092404</v>
      </c>
      <c r="Q737" s="40">
        <v>0.95148496761499701</v>
      </c>
      <c r="R737" s="40">
        <v>1.1175943084668101</v>
      </c>
      <c r="S737" s="40">
        <v>1.35713242848765</v>
      </c>
      <c r="T737" s="40">
        <v>1.6527130470123801</v>
      </c>
      <c r="U737" s="40">
        <v>1.9446952563529301</v>
      </c>
      <c r="V737" s="40">
        <v>2.1781877319556702</v>
      </c>
      <c r="W737" s="40">
        <v>2.4197796439570101</v>
      </c>
      <c r="X737" s="40">
        <v>2.6494277635482599</v>
      </c>
      <c r="Y737" s="40">
        <v>2.8176463839113599</v>
      </c>
      <c r="Z737" s="40">
        <v>2.8930174059437599</v>
      </c>
      <c r="AA737" s="40">
        <v>2.8530613563360299</v>
      </c>
      <c r="AB737" s="40">
        <v>2.6856967971844599</v>
      </c>
      <c r="AC737" s="40">
        <v>2.5069364560640599</v>
      </c>
      <c r="AD737" s="40">
        <v>2.3253694664277398</v>
      </c>
      <c r="AE737" s="40">
        <v>2.0434967626276599</v>
      </c>
      <c r="AF737" s="40">
        <v>1.76905910770167</v>
      </c>
      <c r="AG737" s="40">
        <v>-2.7458041928305799E-2</v>
      </c>
      <c r="AH737" s="40">
        <v>-3.4442939686370397E-2</v>
      </c>
      <c r="AI737" s="40">
        <v>-2.85938720277235E-2</v>
      </c>
      <c r="AJ737" s="40">
        <v>-2.69314661748455E-2</v>
      </c>
      <c r="AK737" s="40">
        <v>-7.8609493698541602E-3</v>
      </c>
      <c r="AL737" s="40">
        <v>-2.3658572339105999E-2</v>
      </c>
      <c r="AM737" s="40">
        <v>-1.1619774943924899E-2</v>
      </c>
      <c r="AN737" s="40">
        <v>1.0641376473023601E-3</v>
      </c>
      <c r="AO737" s="40">
        <v>-1.30386723127186E-3</v>
      </c>
      <c r="AP737" s="40">
        <v>-1.19734440520402E-2</v>
      </c>
      <c r="AQ737" s="40">
        <v>-1.2526743745049E-2</v>
      </c>
      <c r="AR737" s="40">
        <v>8.6496068050832594E-3</v>
      </c>
      <c r="AS737" s="40">
        <v>-2.3652004670164699E-2</v>
      </c>
      <c r="AT737" s="40">
        <v>-3.9794222088751198E-2</v>
      </c>
      <c r="AU737" s="40">
        <v>6.2435200127814901E-2</v>
      </c>
      <c r="AV737" s="40">
        <v>9.7466134907993801E-2</v>
      </c>
      <c r="AW737" s="40">
        <v>0.108769021777933</v>
      </c>
      <c r="AX737" s="40">
        <v>0.11514854008711101</v>
      </c>
      <c r="AY737" s="40">
        <v>7.9045208119200405E-2</v>
      </c>
      <c r="AZ737" s="40">
        <v>2.70619148670595E-3</v>
      </c>
      <c r="BA737" s="40">
        <v>-3.1884651675448003E-2</v>
      </c>
      <c r="BB737" s="40">
        <v>-4.6220721731755898E-2</v>
      </c>
      <c r="BC737" s="40">
        <v>-7.8823740149833399E-2</v>
      </c>
      <c r="BD737" s="40">
        <v>-6.3763181713834896E-2</v>
      </c>
      <c r="BE737" s="40">
        <v>-1.3715284709184801E-2</v>
      </c>
      <c r="BF737" s="40">
        <v>-2.1642597807734199E-2</v>
      </c>
      <c r="BG737" s="40">
        <v>-1.8030919101263702E-2</v>
      </c>
      <c r="BH737" s="40">
        <v>-1.5629439223882099E-2</v>
      </c>
      <c r="BI737" s="40">
        <v>-3.5817271396384999E-5</v>
      </c>
      <c r="BJ737" s="40">
        <v>-1.54075938225663E-2</v>
      </c>
      <c r="BK737" s="40">
        <v>-3.4783620004854099E-3</v>
      </c>
      <c r="BL737" s="40">
        <v>8.7207844770113493E-3</v>
      </c>
      <c r="BM737" s="40">
        <v>5.09063599841176E-3</v>
      </c>
      <c r="BN737" s="40">
        <v>-6.1359390110087304E-3</v>
      </c>
      <c r="BO737" s="40">
        <v>-5.6359849321964304E-3</v>
      </c>
      <c r="BP737" s="40">
        <v>1.3028434997201299E-2</v>
      </c>
      <c r="BQ737" s="40">
        <v>-1.9257788204680701E-2</v>
      </c>
      <c r="BR737" s="40">
        <v>-3.0052059564807099E-2</v>
      </c>
      <c r="BS737" s="40">
        <v>7.7170695312607798E-2</v>
      </c>
      <c r="BT737" s="40">
        <v>0.11321013397145099</v>
      </c>
      <c r="BU737" s="40">
        <v>0.12481398764915499</v>
      </c>
      <c r="BV737" s="40">
        <v>0.130196323249816</v>
      </c>
      <c r="BW737" s="40">
        <v>9.59670462815332E-2</v>
      </c>
      <c r="BX737" s="40">
        <v>1.7402589757917301E-2</v>
      </c>
      <c r="BY737" s="40">
        <v>-1.6636821735091199E-2</v>
      </c>
      <c r="BZ737" s="40">
        <v>-2.6556240739171899E-2</v>
      </c>
      <c r="CA737" s="40">
        <v>-5.8460442472444703E-2</v>
      </c>
      <c r="CB737" s="40">
        <v>-4.9353434740892002E-2</v>
      </c>
      <c r="CC737" s="40">
        <v>-4.1970929233711299E-3</v>
      </c>
      <c r="CD737" s="40">
        <v>-1.2777120015888601E-2</v>
      </c>
      <c r="CE737" s="40">
        <v>-1.07150500820046E-2</v>
      </c>
      <c r="CF737" s="40">
        <v>-7.8016897866707603E-3</v>
      </c>
      <c r="CG737" s="40">
        <v>5.3838453825300701E-3</v>
      </c>
      <c r="CH737" s="40">
        <v>-9.6929912367194893E-3</v>
      </c>
      <c r="CI737" s="40">
        <v>2.1603558031985598E-3</v>
      </c>
      <c r="CJ737" s="40">
        <v>1.4023754747054E-2</v>
      </c>
      <c r="CK737" s="40">
        <v>9.5194494559070805E-3</v>
      </c>
      <c r="CL737" s="40">
        <v>-2.0929008022069801E-3</v>
      </c>
      <c r="CM737" s="40">
        <v>-8.6346636952676803E-4</v>
      </c>
      <c r="CN737" s="40">
        <v>1.60611980639692E-2</v>
      </c>
      <c r="CO737" s="40">
        <v>-1.6214367266656399E-2</v>
      </c>
      <c r="CP737" s="40">
        <v>-2.33046674779811E-2</v>
      </c>
      <c r="CQ737" s="40">
        <v>8.7376454389298003E-2</v>
      </c>
      <c r="CR737" s="40">
        <v>0.124114379762328</v>
      </c>
      <c r="CS737" s="40">
        <v>0.13592668213426401</v>
      </c>
      <c r="CT737" s="40">
        <v>0.14061837202869401</v>
      </c>
      <c r="CU737" s="40">
        <v>0.107687059844276</v>
      </c>
      <c r="CV737" s="40">
        <v>2.7581270431360699E-2</v>
      </c>
      <c r="CW737" s="40">
        <v>-6.0762211674074904E-3</v>
      </c>
      <c r="CX737" s="40">
        <v>-1.2936681107027399E-2</v>
      </c>
      <c r="CY737" s="40">
        <v>-4.4356884533188701E-2</v>
      </c>
      <c r="CZ737" s="40">
        <v>-3.9373287883412003E-2</v>
      </c>
      <c r="DA737" s="40">
        <v>5.3210988624425703E-3</v>
      </c>
      <c r="DB737" s="40">
        <v>-3.9116422240429403E-3</v>
      </c>
      <c r="DC737" s="40">
        <v>-3.3991810627454601E-3</v>
      </c>
      <c r="DD737" s="40">
        <v>2.6059650540547801E-5</v>
      </c>
      <c r="DE737" s="40">
        <v>1.0803508036456499E-2</v>
      </c>
      <c r="DF737" s="40">
        <v>-3.9783886508726902E-3</v>
      </c>
      <c r="DG737" s="40">
        <v>7.79907360688252E-3</v>
      </c>
      <c r="DH737" s="40">
        <v>1.9326725017096699E-2</v>
      </c>
      <c r="DI737" s="40">
        <v>1.39482629134024E-2</v>
      </c>
      <c r="DJ737" s="40">
        <v>1.95013740659478E-3</v>
      </c>
      <c r="DK737" s="40">
        <v>3.9090521931428902E-3</v>
      </c>
      <c r="DL737" s="40">
        <v>1.9093961130737101E-2</v>
      </c>
      <c r="DM737" s="40">
        <v>-1.31709463286321E-2</v>
      </c>
      <c r="DN737" s="40">
        <v>-1.6557275391155198E-2</v>
      </c>
      <c r="DO737" s="40">
        <v>9.7582213465988193E-2</v>
      </c>
      <c r="DP737" s="40">
        <v>0.13501862555320601</v>
      </c>
      <c r="DQ737" s="40">
        <v>0.147039376619374</v>
      </c>
      <c r="DR737" s="40">
        <v>0.15104042080757299</v>
      </c>
      <c r="DS737" s="40">
        <v>0.11940707340702</v>
      </c>
      <c r="DT737" s="40">
        <v>3.7759951104804103E-2</v>
      </c>
      <c r="DU737" s="40">
        <v>4.4843794002762203E-3</v>
      </c>
      <c r="DV737" s="40">
        <v>6.8287852511713905E-4</v>
      </c>
      <c r="DW737" s="40">
        <v>-3.0253326593932799E-2</v>
      </c>
      <c r="DX737" s="40">
        <v>-2.9393141025932001E-2</v>
      </c>
      <c r="DY737" s="40">
        <v>1.90638560815635E-2</v>
      </c>
      <c r="DZ737" s="40">
        <v>8.8886996545933204E-3</v>
      </c>
      <c r="EA737" s="40">
        <v>7.1637718637143502E-3</v>
      </c>
      <c r="EB737" s="40">
        <v>1.1328086601504E-2</v>
      </c>
      <c r="EC737" s="40">
        <v>1.86286401349143E-2</v>
      </c>
      <c r="ED737" s="40">
        <v>4.2725898656669897E-3</v>
      </c>
      <c r="EE737" s="40">
        <v>1.5940486550322E-2</v>
      </c>
      <c r="EF737" s="40">
        <v>2.6983371846805701E-2</v>
      </c>
      <c r="EG737" s="40">
        <v>2.0342766143086E-2</v>
      </c>
      <c r="EH737" s="40">
        <v>7.7876424476262703E-3</v>
      </c>
      <c r="EI737" s="40">
        <v>1.07998110059955E-2</v>
      </c>
      <c r="EJ737" s="40">
        <v>2.3472789322855101E-2</v>
      </c>
      <c r="EK737" s="40">
        <v>-8.7767298631481507E-3</v>
      </c>
      <c r="EL737" s="40">
        <v>-6.8151128672111301E-3</v>
      </c>
      <c r="EM737" s="40">
        <v>0.112317708650781</v>
      </c>
      <c r="EN737" s="40">
        <v>0.15076262461666301</v>
      </c>
      <c r="EO737" s="40">
        <v>0.163084342490595</v>
      </c>
      <c r="EP737" s="40">
        <v>0.16608820397027799</v>
      </c>
      <c r="EQ737" s="40">
        <v>0.13632891156935301</v>
      </c>
      <c r="ER737" s="40">
        <v>5.2456349376015503E-2</v>
      </c>
      <c r="ES737" s="40">
        <v>1.9732209340633002E-2</v>
      </c>
      <c r="ET737" s="40">
        <v>2.03473595177011E-2</v>
      </c>
      <c r="EU737" s="40">
        <v>-9.8900289165441291E-3</v>
      </c>
      <c r="EV737" s="40">
        <v>-1.4983394052988999E-2</v>
      </c>
      <c r="EW737" s="40">
        <v>86.925635154290703</v>
      </c>
      <c r="EX737" s="40">
        <v>84.026769163668106</v>
      </c>
      <c r="EY737" s="40">
        <v>80.654617817031905</v>
      </c>
      <c r="EZ737" s="40">
        <v>79.701559262893895</v>
      </c>
      <c r="FA737" s="40">
        <v>78.742012866644899</v>
      </c>
      <c r="FB737" s="40">
        <v>78.236669937847594</v>
      </c>
      <c r="FC737" s="40">
        <v>76.298495256787703</v>
      </c>
      <c r="FD737" s="40">
        <v>76.341238687166097</v>
      </c>
      <c r="FE737" s="40">
        <v>79.793533965761597</v>
      </c>
      <c r="FF737" s="40">
        <v>84.258423290807997</v>
      </c>
      <c r="FG737" s="40">
        <v>88.717969687057007</v>
      </c>
      <c r="FH737" s="40">
        <v>92.192399956384307</v>
      </c>
      <c r="FI737" s="40">
        <v>93.314905680950801</v>
      </c>
      <c r="FJ737" s="40">
        <v>96.350016355904501</v>
      </c>
      <c r="FK737" s="40">
        <v>99.766819321775202</v>
      </c>
      <c r="FL737" s="40">
        <v>102.699651074038</v>
      </c>
      <c r="FM737" s="40">
        <v>104.158052556973</v>
      </c>
      <c r="FN737" s="40">
        <v>104.636680841784</v>
      </c>
      <c r="FO737" s="40">
        <v>104.156907643659</v>
      </c>
      <c r="FP737" s="40">
        <v>101.758041653037</v>
      </c>
      <c r="FQ737" s="40">
        <v>98.313379129865893</v>
      </c>
      <c r="FR737" s="40">
        <v>94.758041653036699</v>
      </c>
      <c r="FS737" s="40">
        <v>92.6748446189074</v>
      </c>
      <c r="FT737" s="40">
        <v>92.016083306073497</v>
      </c>
      <c r="FU737" s="40">
        <v>2.0734061228718299E-2</v>
      </c>
      <c r="FV737" s="40">
        <v>0</v>
      </c>
      <c r="FW737" s="40">
        <v>0</v>
      </c>
      <c r="FX737" s="41">
        <v>1</v>
      </c>
      <c r="FY737" s="22"/>
    </row>
    <row r="738" spans="1:181" x14ac:dyDescent="0.2">
      <c r="A738" t="s">
        <v>42</v>
      </c>
      <c r="B738" t="s">
        <v>58</v>
      </c>
      <c r="C738" t="s">
        <v>55</v>
      </c>
      <c r="D738" t="s">
        <v>80</v>
      </c>
      <c r="E738" t="s">
        <v>78</v>
      </c>
      <c r="F738" t="s">
        <v>78</v>
      </c>
      <c r="G738" s="35">
        <v>43670</v>
      </c>
      <c r="H738" s="40">
        <v>1165</v>
      </c>
      <c r="I738" s="40">
        <v>1.20310278022952</v>
      </c>
      <c r="J738" s="40">
        <v>1.02100000375857</v>
      </c>
      <c r="K738" s="40">
        <v>0.864107173399835</v>
      </c>
      <c r="L738" s="40">
        <v>0.78657780419162604</v>
      </c>
      <c r="M738" s="40">
        <v>0.74077844655052405</v>
      </c>
      <c r="N738" s="40">
        <v>0.72405988227307005</v>
      </c>
      <c r="O738" s="40">
        <v>0.73770336463823905</v>
      </c>
      <c r="P738" s="40">
        <v>0.78258686070378602</v>
      </c>
      <c r="Q738" s="40">
        <v>0.88924418025646601</v>
      </c>
      <c r="R738" s="40">
        <v>1.0472570152073399</v>
      </c>
      <c r="S738" s="40">
        <v>1.2715663256226999</v>
      </c>
      <c r="T738" s="40">
        <v>1.58486786813874</v>
      </c>
      <c r="U738" s="40">
        <v>1.9154304550972101</v>
      </c>
      <c r="V738" s="40">
        <v>2.1662639037028302</v>
      </c>
      <c r="W738" s="40">
        <v>2.4369480981315701</v>
      </c>
      <c r="X738" s="40">
        <v>2.7202684397684198</v>
      </c>
      <c r="Y738" s="40">
        <v>2.9107298732389699</v>
      </c>
      <c r="Z738" s="40">
        <v>2.96604793287701</v>
      </c>
      <c r="AA738" s="40">
        <v>2.9127409899010801</v>
      </c>
      <c r="AB738" s="40">
        <v>2.7041474944591601</v>
      </c>
      <c r="AC738" s="40">
        <v>2.4606900455210701</v>
      </c>
      <c r="AD738" s="40">
        <v>2.2139783329316698</v>
      </c>
      <c r="AE738" s="40">
        <v>1.8879864255971699</v>
      </c>
      <c r="AF738" s="40">
        <v>1.58257114071361</v>
      </c>
      <c r="AG738" s="40">
        <v>-3.5489364237263003E-2</v>
      </c>
      <c r="AH738" s="40">
        <v>-1.0904739239854799E-2</v>
      </c>
      <c r="AI738" s="40">
        <v>-7.4603199489290198E-4</v>
      </c>
      <c r="AJ738" s="40">
        <v>-3.8349819120953501E-3</v>
      </c>
      <c r="AK738" s="40">
        <v>9.7229297401062501E-4</v>
      </c>
      <c r="AL738" s="40">
        <v>-7.1997490734346803E-3</v>
      </c>
      <c r="AM738" s="40">
        <v>-6.9302081981425104E-3</v>
      </c>
      <c r="AN738" s="40">
        <v>-3.0684515524783101E-2</v>
      </c>
      <c r="AO738" s="40">
        <v>-3.3554088647730497E-2</v>
      </c>
      <c r="AP738" s="40">
        <v>-3.3864474695515102E-2</v>
      </c>
      <c r="AQ738" s="40">
        <v>-3.9120451723180301E-2</v>
      </c>
      <c r="AR738" s="40">
        <v>-2.8429617003950702E-2</v>
      </c>
      <c r="AS738" s="40">
        <v>-8.1384153971769298E-3</v>
      </c>
      <c r="AT738" s="40">
        <v>-2.54479567030108E-2</v>
      </c>
      <c r="AU738" s="40">
        <v>0.161556515887785</v>
      </c>
      <c r="AV738" s="40">
        <v>0.31955825052745002</v>
      </c>
      <c r="AW738" s="40">
        <v>0.25099321958452803</v>
      </c>
      <c r="AX738" s="40">
        <v>0.29777883861506399</v>
      </c>
      <c r="AY738" s="40">
        <v>0.249044235132134</v>
      </c>
      <c r="AZ738" s="40">
        <v>-0.13655623411422399</v>
      </c>
      <c r="BA738" s="40">
        <v>-0.125732864731635</v>
      </c>
      <c r="BB738" s="40">
        <v>-0.139475658567278</v>
      </c>
      <c r="BC738" s="40">
        <v>-7.8695610865128399E-2</v>
      </c>
      <c r="BD738" s="40">
        <v>-8.7602512413076497E-2</v>
      </c>
      <c r="BE738" s="40">
        <v>-2.0987943376483398E-2</v>
      </c>
      <c r="BF738" s="40">
        <v>2.4231118841521399E-3</v>
      </c>
      <c r="BG738" s="40">
        <v>1.1444955219306999E-2</v>
      </c>
      <c r="BH738" s="40">
        <v>6.3449635785705399E-3</v>
      </c>
      <c r="BI738" s="40">
        <v>1.1095138535411201E-2</v>
      </c>
      <c r="BJ738" s="40">
        <v>1.29722771558468E-3</v>
      </c>
      <c r="BK738" s="40">
        <v>2.2279405702481602E-3</v>
      </c>
      <c r="BL738" s="40">
        <v>-2.11456766059273E-2</v>
      </c>
      <c r="BM738" s="40">
        <v>-2.3109457515829299E-2</v>
      </c>
      <c r="BN738" s="40">
        <v>-2.49364852549494E-2</v>
      </c>
      <c r="BO738" s="40">
        <v>-2.7033536306995599E-2</v>
      </c>
      <c r="BP738" s="40">
        <v>-1.7533146085492099E-2</v>
      </c>
      <c r="BQ738" s="40">
        <v>2.6466348463240899E-3</v>
      </c>
      <c r="BR738" s="40">
        <v>2.5807569240252201E-3</v>
      </c>
      <c r="BS738" s="40">
        <v>0.19689309701874499</v>
      </c>
      <c r="BT738" s="40">
        <v>0.34599788155442701</v>
      </c>
      <c r="BU738" s="40">
        <v>0.28906127446758201</v>
      </c>
      <c r="BV738" s="40">
        <v>0.33957864055805398</v>
      </c>
      <c r="BW738" s="40">
        <v>0.28734706935350501</v>
      </c>
      <c r="BX738" s="40">
        <v>-0.10258928508856301</v>
      </c>
      <c r="BY738" s="40">
        <v>-0.102408656825432</v>
      </c>
      <c r="BZ738" s="40">
        <v>-0.108891460764899</v>
      </c>
      <c r="CA738" s="40">
        <v>-4.91608438812478E-2</v>
      </c>
      <c r="CB738" s="40">
        <v>-6.4820667203009802E-2</v>
      </c>
      <c r="CC738" s="40">
        <v>-1.09443034635512E-2</v>
      </c>
      <c r="CD738" s="40">
        <v>1.16539409724059E-2</v>
      </c>
      <c r="CE738" s="40">
        <v>1.9888395826822801E-2</v>
      </c>
      <c r="CF738" s="40">
        <v>1.33955628145429E-2</v>
      </c>
      <c r="CG738" s="40">
        <v>1.8106190534316099E-2</v>
      </c>
      <c r="CH738" s="40">
        <v>7.1822079555737299E-3</v>
      </c>
      <c r="CI738" s="40">
        <v>8.5708465090414097E-3</v>
      </c>
      <c r="CJ738" s="40">
        <v>-1.45391058286069E-2</v>
      </c>
      <c r="CK738" s="40">
        <v>-1.5875537811041399E-2</v>
      </c>
      <c r="CL738" s="40">
        <v>-1.87529869654804E-2</v>
      </c>
      <c r="CM738" s="40">
        <v>-1.8662175509754301E-2</v>
      </c>
      <c r="CN738" s="40">
        <v>-9.9862835209605198E-3</v>
      </c>
      <c r="CO738" s="40">
        <v>1.0116327790797601E-2</v>
      </c>
      <c r="CP738" s="40">
        <v>2.1993358599080099E-2</v>
      </c>
      <c r="CQ738" s="40">
        <v>0.22136710546527899</v>
      </c>
      <c r="CR738" s="40">
        <v>0.36430988946145598</v>
      </c>
      <c r="CS738" s="40">
        <v>0.31542709331400998</v>
      </c>
      <c r="CT738" s="40">
        <v>0.36852905605028502</v>
      </c>
      <c r="CU738" s="40">
        <v>0.313875495654451</v>
      </c>
      <c r="CV738" s="40">
        <v>-7.9063879665889097E-2</v>
      </c>
      <c r="CW738" s="40">
        <v>-8.6254381481430498E-2</v>
      </c>
      <c r="CX738" s="40">
        <v>-8.7708938534696204E-2</v>
      </c>
      <c r="CY738" s="40">
        <v>-2.87051542390876E-2</v>
      </c>
      <c r="CZ738" s="40">
        <v>-4.9042030610169901E-2</v>
      </c>
      <c r="DA738" s="40">
        <v>-9.0066355061900298E-4</v>
      </c>
      <c r="DB738" s="40">
        <v>2.08847700606597E-2</v>
      </c>
      <c r="DC738" s="40">
        <v>2.83318364343387E-2</v>
      </c>
      <c r="DD738" s="40">
        <v>2.04461620505152E-2</v>
      </c>
      <c r="DE738" s="40">
        <v>2.5117242533221101E-2</v>
      </c>
      <c r="DF738" s="40">
        <v>1.3067188195562801E-2</v>
      </c>
      <c r="DG738" s="40">
        <v>1.49137524478347E-2</v>
      </c>
      <c r="DH738" s="40">
        <v>-7.9325350512865107E-3</v>
      </c>
      <c r="DI738" s="40">
        <v>-8.6416181062534108E-3</v>
      </c>
      <c r="DJ738" s="40">
        <v>-1.2569488676011299E-2</v>
      </c>
      <c r="DK738" s="40">
        <v>-1.0290814712513001E-2</v>
      </c>
      <c r="DL738" s="40">
        <v>-2.4394209564289298E-3</v>
      </c>
      <c r="DM738" s="40">
        <v>1.7586020735271001E-2</v>
      </c>
      <c r="DN738" s="40">
        <v>4.1405960274134901E-2</v>
      </c>
      <c r="DO738" s="40">
        <v>0.24584111391181401</v>
      </c>
      <c r="DP738" s="40">
        <v>0.38262189736848501</v>
      </c>
      <c r="DQ738" s="40">
        <v>0.341792912160438</v>
      </c>
      <c r="DR738" s="40">
        <v>0.39747947154251601</v>
      </c>
      <c r="DS738" s="40">
        <v>0.34040392195539698</v>
      </c>
      <c r="DT738" s="40">
        <v>-5.5538474243215299E-2</v>
      </c>
      <c r="DU738" s="40">
        <v>-7.0100106137429397E-2</v>
      </c>
      <c r="DV738" s="40">
        <v>-6.6526416304493796E-2</v>
      </c>
      <c r="DW738" s="40">
        <v>-8.2494645969273701E-3</v>
      </c>
      <c r="DX738" s="40">
        <v>-3.326339401733E-2</v>
      </c>
      <c r="DY738" s="40">
        <v>1.36007573101606E-2</v>
      </c>
      <c r="DZ738" s="40">
        <v>3.42126211846666E-2</v>
      </c>
      <c r="EA738" s="40">
        <v>4.0522823648538597E-2</v>
      </c>
      <c r="EB738" s="40">
        <v>3.06261075411811E-2</v>
      </c>
      <c r="EC738" s="40">
        <v>3.5240088094621598E-2</v>
      </c>
      <c r="ED738" s="40">
        <v>2.15641649845821E-2</v>
      </c>
      <c r="EE738" s="40">
        <v>2.4071901216225301E-2</v>
      </c>
      <c r="EF738" s="40">
        <v>1.60630386756927E-3</v>
      </c>
      <c r="EG738" s="40">
        <v>1.80301302564776E-3</v>
      </c>
      <c r="EH738" s="40">
        <v>-3.6414992354456498E-3</v>
      </c>
      <c r="EI738" s="40">
        <v>1.7961007036716599E-3</v>
      </c>
      <c r="EJ738" s="40">
        <v>8.4570499620296204E-3</v>
      </c>
      <c r="EK738" s="40">
        <v>2.8371070978771999E-2</v>
      </c>
      <c r="EL738" s="40">
        <v>6.9434673901171001E-2</v>
      </c>
      <c r="EM738" s="40">
        <v>0.28117769504277401</v>
      </c>
      <c r="EN738" s="40">
        <v>0.409061528395462</v>
      </c>
      <c r="EO738" s="40">
        <v>0.37986096704349098</v>
      </c>
      <c r="EP738" s="40">
        <v>0.43927927348550599</v>
      </c>
      <c r="EQ738" s="40">
        <v>0.37870675617676802</v>
      </c>
      <c r="ER738" s="40">
        <v>-2.15715252175545E-2</v>
      </c>
      <c r="ES738" s="40">
        <v>-4.6775898231225799E-2</v>
      </c>
      <c r="ET738" s="40">
        <v>-3.5942218502114903E-2</v>
      </c>
      <c r="EU738" s="40">
        <v>2.1285302386953302E-2</v>
      </c>
      <c r="EV738" s="40">
        <v>-1.0481548807263199E-2</v>
      </c>
      <c r="EW738" s="40">
        <v>86.992436698454497</v>
      </c>
      <c r="EX738" s="40">
        <v>84.082045379809301</v>
      </c>
      <c r="EY738" s="40">
        <v>80.695083853995399</v>
      </c>
      <c r="EZ738" s="40">
        <v>79.7364353830977</v>
      </c>
      <c r="FA738" s="40">
        <v>78.772278855639598</v>
      </c>
      <c r="FB738" s="40">
        <v>78.2675928970733</v>
      </c>
      <c r="FC738" s="40">
        <v>76.322180203880293</v>
      </c>
      <c r="FD738" s="40">
        <v>76.359667872410398</v>
      </c>
      <c r="FE738" s="40">
        <v>79.816918776718197</v>
      </c>
      <c r="FF738" s="40">
        <v>84.285761262742497</v>
      </c>
      <c r="FG738" s="40">
        <v>88.749917790200598</v>
      </c>
      <c r="FH738" s="40">
        <v>92.227310095363407</v>
      </c>
      <c r="FI738" s="40">
        <v>93.335662610983206</v>
      </c>
      <c r="FJ738" s="40">
        <v>96.366820124958906</v>
      </c>
      <c r="FK738" s="40">
        <v>99.793488983886903</v>
      </c>
      <c r="FL738" s="40">
        <v>102.73421571851399</v>
      </c>
      <c r="FM738" s="40">
        <v>104.19755014797801</v>
      </c>
      <c r="FN738" s="40">
        <v>104.678806313713</v>
      </c>
      <c r="FO738" s="40">
        <v>104.196728049984</v>
      </c>
      <c r="FP738" s="40">
        <v>101.786336731338</v>
      </c>
      <c r="FQ738" s="40">
        <v>98.335415981585001</v>
      </c>
      <c r="FR738" s="40">
        <v>94.786336731338395</v>
      </c>
      <c r="FS738" s="40">
        <v>92.713005590266405</v>
      </c>
      <c r="FT738" s="40">
        <v>92.072673462676704</v>
      </c>
      <c r="FU738" s="40">
        <v>4.7532629725919602E-2</v>
      </c>
      <c r="FV738" s="40">
        <v>0</v>
      </c>
      <c r="FW738" s="40">
        <v>0</v>
      </c>
      <c r="FX738" s="41">
        <v>1</v>
      </c>
      <c r="FY738" s="22"/>
    </row>
    <row r="739" spans="1:181" x14ac:dyDescent="0.2">
      <c r="A739" t="s">
        <v>42</v>
      </c>
      <c r="B739" t="s">
        <v>58</v>
      </c>
      <c r="C739" t="s">
        <v>55</v>
      </c>
      <c r="D739" t="s">
        <v>39</v>
      </c>
      <c r="E739" t="s">
        <v>1</v>
      </c>
      <c r="F739" t="s">
        <v>1</v>
      </c>
      <c r="G739" s="35">
        <v>43670</v>
      </c>
      <c r="H739" s="40">
        <v>6527</v>
      </c>
      <c r="I739" s="40">
        <v>1.48773528250036</v>
      </c>
      <c r="J739" s="40">
        <v>1.35684513961263</v>
      </c>
      <c r="K739" s="40">
        <v>1.2118726574944301</v>
      </c>
      <c r="L739" s="40">
        <v>1.08069324423379</v>
      </c>
      <c r="M739" s="40">
        <v>1.0066945948122901</v>
      </c>
      <c r="N739" s="40">
        <v>0.95870589489879399</v>
      </c>
      <c r="O739" s="40">
        <v>0.96338067297640195</v>
      </c>
      <c r="P739" s="40">
        <v>0.99367553293970501</v>
      </c>
      <c r="Q739" s="40">
        <v>1.05851120299624</v>
      </c>
      <c r="R739" s="40">
        <v>1.2123606610022</v>
      </c>
      <c r="S739" s="40">
        <v>1.40967365114348</v>
      </c>
      <c r="T739" s="40">
        <v>1.6490011208270601</v>
      </c>
      <c r="U739" s="40">
        <v>1.9259933808958101</v>
      </c>
      <c r="V739" s="40">
        <v>2.20114262041024</v>
      </c>
      <c r="W739" s="40">
        <v>2.4523226048387401</v>
      </c>
      <c r="X739" s="40">
        <v>2.65420889190447</v>
      </c>
      <c r="Y739" s="40">
        <v>2.80012097554066</v>
      </c>
      <c r="Z739" s="40">
        <v>2.9362362991916</v>
      </c>
      <c r="AA739" s="40">
        <v>2.9419770639624501</v>
      </c>
      <c r="AB739" s="40">
        <v>2.8059499476595402</v>
      </c>
      <c r="AC739" s="40">
        <v>2.6222286437722802</v>
      </c>
      <c r="AD739" s="40">
        <v>2.4647019229059901</v>
      </c>
      <c r="AE739" s="40">
        <v>2.1751263397949101</v>
      </c>
      <c r="AF739" s="40">
        <v>1.85337905263532</v>
      </c>
      <c r="AG739" s="40">
        <v>-2.66007282501141E-2</v>
      </c>
      <c r="AH739" s="40">
        <v>-1.9369141514468301E-2</v>
      </c>
      <c r="AI739" s="40">
        <v>-2.4381841183145299E-2</v>
      </c>
      <c r="AJ739" s="40">
        <v>-1.9771103996252801E-2</v>
      </c>
      <c r="AK739" s="40">
        <v>-8.9358036780238792E-3</v>
      </c>
      <c r="AL739" s="40">
        <v>-4.0388178538442497E-3</v>
      </c>
      <c r="AM739" s="40">
        <v>-1.01074599180921E-2</v>
      </c>
      <c r="AN739" s="40">
        <v>-1.9522646275964398E-2</v>
      </c>
      <c r="AO739" s="40">
        <v>-1.4958994880320301E-2</v>
      </c>
      <c r="AP739" s="40">
        <v>-1.95298435253277E-2</v>
      </c>
      <c r="AQ739" s="40">
        <v>-3.1308265224170302E-2</v>
      </c>
      <c r="AR739" s="40">
        <v>-7.3391274739361403E-3</v>
      </c>
      <c r="AS739" s="40">
        <v>-4.8309508593860897E-3</v>
      </c>
      <c r="AT739" s="40">
        <v>-9.2037480478797708E-3</v>
      </c>
      <c r="AU739" s="40">
        <v>0.134762772741191</v>
      </c>
      <c r="AV739" s="40">
        <v>0.15670075596121699</v>
      </c>
      <c r="AW739" s="40">
        <v>0.155868357030404</v>
      </c>
      <c r="AX739" s="40">
        <v>0.19407288368467401</v>
      </c>
      <c r="AY739" s="40">
        <v>0.16978261846558701</v>
      </c>
      <c r="AZ739" s="40">
        <v>-3.7649115518638199E-2</v>
      </c>
      <c r="BA739" s="40">
        <v>-8.6391870746519203E-2</v>
      </c>
      <c r="BB739" s="40">
        <v>-8.0736565697380705E-2</v>
      </c>
      <c r="BC739" s="40">
        <v>-4.9136863721766698E-2</v>
      </c>
      <c r="BD739" s="40">
        <v>-5.34128260975388E-2</v>
      </c>
      <c r="BE739" s="40">
        <v>-1.9833886926226101E-2</v>
      </c>
      <c r="BF739" s="40">
        <v>-1.24075293918507E-2</v>
      </c>
      <c r="BG739" s="40">
        <v>-1.9386557884399001E-2</v>
      </c>
      <c r="BH739" s="40">
        <v>-1.4276384285196E-2</v>
      </c>
      <c r="BI739" s="40">
        <v>-3.1165286638448401E-3</v>
      </c>
      <c r="BJ739" s="40">
        <v>1.74205395728015E-3</v>
      </c>
      <c r="BK739" s="40">
        <v>-3.5010940742442498E-3</v>
      </c>
      <c r="BL739" s="40">
        <v>-1.1796850703676301E-2</v>
      </c>
      <c r="BM739" s="40">
        <v>-6.6012836573028201E-3</v>
      </c>
      <c r="BN739" s="40">
        <v>-1.1857743834922E-2</v>
      </c>
      <c r="BO739" s="40">
        <v>-2.3373121390231202E-2</v>
      </c>
      <c r="BP739" s="40">
        <v>-3.6704329456506602E-3</v>
      </c>
      <c r="BQ739" s="40">
        <v>-1.1825520990045399E-3</v>
      </c>
      <c r="BR739" s="40">
        <v>2.4195849264744399E-3</v>
      </c>
      <c r="BS739" s="40">
        <v>0.14551598399034699</v>
      </c>
      <c r="BT739" s="40">
        <v>0.17145766943345001</v>
      </c>
      <c r="BU739" s="40">
        <v>0.171646488097455</v>
      </c>
      <c r="BV739" s="40">
        <v>0.206206284123512</v>
      </c>
      <c r="BW739" s="40">
        <v>0.18267053806664099</v>
      </c>
      <c r="BX739" s="40">
        <v>-2.8246887464434101E-2</v>
      </c>
      <c r="BY739" s="40">
        <v>-7.3849623806233999E-2</v>
      </c>
      <c r="BZ739" s="40">
        <v>-7.1859087432690399E-2</v>
      </c>
      <c r="CA739" s="40">
        <v>-4.28474614855619E-2</v>
      </c>
      <c r="CB739" s="40">
        <v>-4.3532079833315099E-2</v>
      </c>
      <c r="CC739" s="40">
        <v>-1.5147193238927201E-2</v>
      </c>
      <c r="CD739" s="40">
        <v>-7.5859380426761E-3</v>
      </c>
      <c r="CE739" s="40">
        <v>-1.5926839888669199E-2</v>
      </c>
      <c r="CF739" s="40">
        <v>-1.0470758151717999E-2</v>
      </c>
      <c r="CG739" s="40">
        <v>9.1388348389248499E-4</v>
      </c>
      <c r="CH739" s="40">
        <v>5.7458681635683502E-3</v>
      </c>
      <c r="CI739" s="40">
        <v>1.0744547844304801E-3</v>
      </c>
      <c r="CJ739" s="40">
        <v>-6.4459882251690498E-3</v>
      </c>
      <c r="CK739" s="40">
        <v>-8.1275832408614801E-4</v>
      </c>
      <c r="CL739" s="40">
        <v>-6.5440709606343298E-3</v>
      </c>
      <c r="CM739" s="40">
        <v>-1.7877264943435899E-2</v>
      </c>
      <c r="CN739" s="40">
        <v>-1.1295062911943301E-3</v>
      </c>
      <c r="CO739" s="40">
        <v>1.3443177684279201E-3</v>
      </c>
      <c r="CP739" s="40">
        <v>1.04698699367013E-2</v>
      </c>
      <c r="CQ739" s="40">
        <v>0.152963625344328</v>
      </c>
      <c r="CR739" s="40">
        <v>0.181678262750775</v>
      </c>
      <c r="CS739" s="40">
        <v>0.182574373610046</v>
      </c>
      <c r="CT739" s="40">
        <v>0.21460984030583699</v>
      </c>
      <c r="CU739" s="40">
        <v>0.191596671922248</v>
      </c>
      <c r="CV739" s="40">
        <v>-2.1734932955817899E-2</v>
      </c>
      <c r="CW739" s="40">
        <v>-6.5162901782463395E-2</v>
      </c>
      <c r="CX739" s="40">
        <v>-6.5710573029761798E-2</v>
      </c>
      <c r="CY739" s="40">
        <v>-3.8491440655984102E-2</v>
      </c>
      <c r="CZ739" s="40">
        <v>-3.6688705070134997E-2</v>
      </c>
      <c r="DA739" s="40">
        <v>-1.04604995516282E-2</v>
      </c>
      <c r="DB739" s="40">
        <v>-2.7643466935014902E-3</v>
      </c>
      <c r="DC739" s="40">
        <v>-1.24671218929393E-2</v>
      </c>
      <c r="DD739" s="40">
        <v>-6.6651320182399996E-3</v>
      </c>
      <c r="DE739" s="40">
        <v>4.9442956316298097E-3</v>
      </c>
      <c r="DF739" s="40">
        <v>9.7496823698565594E-3</v>
      </c>
      <c r="DG739" s="40">
        <v>5.6500036431052104E-3</v>
      </c>
      <c r="DH739" s="40">
        <v>-1.09512574666182E-3</v>
      </c>
      <c r="DI739" s="40">
        <v>4.97576700913052E-3</v>
      </c>
      <c r="DJ739" s="40">
        <v>-1.23039808634668E-3</v>
      </c>
      <c r="DK739" s="40">
        <v>-1.23814084966406E-2</v>
      </c>
      <c r="DL739" s="40">
        <v>1.4114203632619999E-3</v>
      </c>
      <c r="DM739" s="40">
        <v>3.8711876358603799E-3</v>
      </c>
      <c r="DN739" s="40">
        <v>1.8520154946928099E-2</v>
      </c>
      <c r="DO739" s="40">
        <v>0.16041126669830899</v>
      </c>
      <c r="DP739" s="40">
        <v>0.1918988560681</v>
      </c>
      <c r="DQ739" s="40">
        <v>0.19350225912263799</v>
      </c>
      <c r="DR739" s="40">
        <v>0.22301339648816201</v>
      </c>
      <c r="DS739" s="40">
        <v>0.200522805777854</v>
      </c>
      <c r="DT739" s="40">
        <v>-1.5222978447201699E-2</v>
      </c>
      <c r="DU739" s="40">
        <v>-5.6476179758692797E-2</v>
      </c>
      <c r="DV739" s="40">
        <v>-5.9562058626833302E-2</v>
      </c>
      <c r="DW739" s="40">
        <v>-3.4135419826406201E-2</v>
      </c>
      <c r="DX739" s="40">
        <v>-2.9845330306954802E-2</v>
      </c>
      <c r="DY739" s="40">
        <v>-3.6936582277401998E-3</v>
      </c>
      <c r="DZ739" s="40">
        <v>4.1972654291161501E-3</v>
      </c>
      <c r="EA739" s="40">
        <v>-7.4718385941929897E-3</v>
      </c>
      <c r="EB739" s="40">
        <v>-1.17041230718317E-3</v>
      </c>
      <c r="EC739" s="40">
        <v>1.0763570645808899E-2</v>
      </c>
      <c r="ED739" s="40">
        <v>1.5530554180980901E-2</v>
      </c>
      <c r="EE739" s="40">
        <v>1.2256369486953101E-2</v>
      </c>
      <c r="EF739" s="40">
        <v>6.6306698256262996E-3</v>
      </c>
      <c r="EG739" s="40">
        <v>1.3333478232148E-2</v>
      </c>
      <c r="EH739" s="40">
        <v>6.4417016040590504E-3</v>
      </c>
      <c r="EI739" s="40">
        <v>-4.4462646627015101E-3</v>
      </c>
      <c r="EJ739" s="40">
        <v>5.0801148915474697E-3</v>
      </c>
      <c r="EK739" s="40">
        <v>7.5195863962419299E-3</v>
      </c>
      <c r="EL739" s="40">
        <v>3.0143487921282301E-2</v>
      </c>
      <c r="EM739" s="40">
        <v>0.171164477947466</v>
      </c>
      <c r="EN739" s="40">
        <v>0.20665576954033299</v>
      </c>
      <c r="EO739" s="40">
        <v>0.209280390189688</v>
      </c>
      <c r="EP739" s="40">
        <v>0.235146796927001</v>
      </c>
      <c r="EQ739" s="40">
        <v>0.21341072537890801</v>
      </c>
      <c r="ER739" s="40">
        <v>-5.8207503929976903E-3</v>
      </c>
      <c r="ES739" s="40">
        <v>-4.3933932818407503E-2</v>
      </c>
      <c r="ET739" s="40">
        <v>-5.0684580362142899E-2</v>
      </c>
      <c r="EU739" s="40">
        <v>-2.7846017590201399E-2</v>
      </c>
      <c r="EV739" s="40">
        <v>-1.99645840427311E-2</v>
      </c>
      <c r="EW739" s="40">
        <v>86</v>
      </c>
      <c r="EX739" s="40">
        <v>86</v>
      </c>
      <c r="EY739" s="40">
        <v>84.5</v>
      </c>
      <c r="EZ739" s="40">
        <v>82.5</v>
      </c>
      <c r="FA739" s="40">
        <v>80.5</v>
      </c>
      <c r="FB739" s="40">
        <v>79.5</v>
      </c>
      <c r="FC739" s="40">
        <v>79</v>
      </c>
      <c r="FD739" s="40">
        <v>80</v>
      </c>
      <c r="FE739" s="40">
        <v>81.5</v>
      </c>
      <c r="FF739" s="40">
        <v>85</v>
      </c>
      <c r="FG739" s="40">
        <v>88.5</v>
      </c>
      <c r="FH739" s="40">
        <v>90.5</v>
      </c>
      <c r="FI739" s="40">
        <v>94</v>
      </c>
      <c r="FJ739" s="40">
        <v>97</v>
      </c>
      <c r="FK739" s="40">
        <v>99.5</v>
      </c>
      <c r="FL739" s="40">
        <v>99.5</v>
      </c>
      <c r="FM739" s="40">
        <v>99.5</v>
      </c>
      <c r="FN739" s="40">
        <v>101.5</v>
      </c>
      <c r="FO739" s="40">
        <v>102</v>
      </c>
      <c r="FP739" s="40">
        <v>100.5</v>
      </c>
      <c r="FQ739" s="40">
        <v>97.5</v>
      </c>
      <c r="FR739" s="40">
        <v>95.5</v>
      </c>
      <c r="FS739" s="40">
        <v>93.5</v>
      </c>
      <c r="FT739" s="40">
        <v>92</v>
      </c>
      <c r="FU739" s="40">
        <v>1.7515547414195001E-2</v>
      </c>
      <c r="FV739" s="40">
        <v>0</v>
      </c>
      <c r="FW739" s="40">
        <v>0</v>
      </c>
      <c r="FX739" s="41">
        <v>1</v>
      </c>
      <c r="FY739" s="22"/>
    </row>
    <row r="740" spans="1:181" x14ac:dyDescent="0.2">
      <c r="A740" t="s">
        <v>42</v>
      </c>
      <c r="B740" t="s">
        <v>58</v>
      </c>
      <c r="C740" t="s">
        <v>55</v>
      </c>
      <c r="D740" t="s">
        <v>39</v>
      </c>
      <c r="E740" t="s">
        <v>1</v>
      </c>
      <c r="F740" t="s">
        <v>77</v>
      </c>
      <c r="G740" s="35">
        <v>43670</v>
      </c>
      <c r="H740" s="40">
        <v>5819</v>
      </c>
      <c r="I740" s="40">
        <v>1.49401095447253</v>
      </c>
      <c r="J740" s="40">
        <v>1.36302258435382</v>
      </c>
      <c r="K740" s="40">
        <v>1.2173503379554</v>
      </c>
      <c r="L740" s="40">
        <v>1.08781508903924</v>
      </c>
      <c r="M740" s="40">
        <v>1.01411208604938</v>
      </c>
      <c r="N740" s="40">
        <v>0.96351938108861401</v>
      </c>
      <c r="O740" s="40">
        <v>0.96463457677615105</v>
      </c>
      <c r="P740" s="40">
        <v>0.99522643143423695</v>
      </c>
      <c r="Q740" s="40">
        <v>1.0623097507278001</v>
      </c>
      <c r="R740" s="40">
        <v>1.21664579731411</v>
      </c>
      <c r="S740" s="40">
        <v>1.4128750695430601</v>
      </c>
      <c r="T740" s="40">
        <v>1.6490877389193199</v>
      </c>
      <c r="U740" s="40">
        <v>1.9242921714843499</v>
      </c>
      <c r="V740" s="40">
        <v>2.1981992669952102</v>
      </c>
      <c r="W740" s="40">
        <v>2.44977820604056</v>
      </c>
      <c r="X740" s="40">
        <v>2.65033680167608</v>
      </c>
      <c r="Y740" s="40">
        <v>2.7964712363103801</v>
      </c>
      <c r="Z740" s="40">
        <v>2.9268923623621901</v>
      </c>
      <c r="AA740" s="40">
        <v>2.9299933171382202</v>
      </c>
      <c r="AB740" s="40">
        <v>2.7909397489927401</v>
      </c>
      <c r="AC740" s="40">
        <v>2.60826041991151</v>
      </c>
      <c r="AD740" s="40">
        <v>2.4532827674508799</v>
      </c>
      <c r="AE740" s="40">
        <v>2.1682607622382402</v>
      </c>
      <c r="AF740" s="40">
        <v>1.84949568223463</v>
      </c>
      <c r="AG740" s="40">
        <v>-2.5227942351359001E-2</v>
      </c>
      <c r="AH740" s="40">
        <v>-1.5723511545714101E-2</v>
      </c>
      <c r="AI740" s="40">
        <v>-2.21638270167017E-2</v>
      </c>
      <c r="AJ740" s="40">
        <v>-1.82642411693291E-2</v>
      </c>
      <c r="AK740" s="40">
        <v>-2.4540504943154498E-3</v>
      </c>
      <c r="AL740" s="40">
        <v>-1.50195533406867E-3</v>
      </c>
      <c r="AM740" s="40">
        <v>-7.9855726850895804E-3</v>
      </c>
      <c r="AN740" s="40">
        <v>-1.9433302145682702E-2</v>
      </c>
      <c r="AO740" s="40">
        <v>-1.2097598609081E-2</v>
      </c>
      <c r="AP740" s="40">
        <v>-2.1845297730124801E-2</v>
      </c>
      <c r="AQ740" s="40">
        <v>-3.4549043383353399E-2</v>
      </c>
      <c r="AR740" s="40">
        <v>-6.60152306296576E-3</v>
      </c>
      <c r="AS740" s="40">
        <v>-3.5961924362401701E-3</v>
      </c>
      <c r="AT740" s="40">
        <v>-8.0109705743366001E-3</v>
      </c>
      <c r="AU740" s="40">
        <v>0.119498870616283</v>
      </c>
      <c r="AV740" s="40">
        <v>0.12976381680447999</v>
      </c>
      <c r="AW740" s="40">
        <v>0.15002327627546799</v>
      </c>
      <c r="AX740" s="40">
        <v>0.16665059112550801</v>
      </c>
      <c r="AY740" s="40">
        <v>0.15371357356033799</v>
      </c>
      <c r="AZ740" s="40">
        <v>-2.1282422403306502E-2</v>
      </c>
      <c r="BA740" s="40">
        <v>-7.7425855165635396E-2</v>
      </c>
      <c r="BB740" s="40">
        <v>-6.8955689904701398E-2</v>
      </c>
      <c r="BC740" s="40">
        <v>-4.0499266994578398E-2</v>
      </c>
      <c r="BD740" s="40">
        <v>-5.4696998658362299E-2</v>
      </c>
      <c r="BE740" s="40">
        <v>-1.8625172933829998E-2</v>
      </c>
      <c r="BF740" s="40">
        <v>-9.3096757533548697E-3</v>
      </c>
      <c r="BG740" s="40">
        <v>-1.7549058982667499E-2</v>
      </c>
      <c r="BH740" s="40">
        <v>-1.2356655127232901E-2</v>
      </c>
      <c r="BI740" s="40">
        <v>2.7290358512411998E-3</v>
      </c>
      <c r="BJ740" s="40">
        <v>3.8868444665966298E-3</v>
      </c>
      <c r="BK740" s="40">
        <v>-1.6592842185044201E-3</v>
      </c>
      <c r="BL740" s="40">
        <v>-1.1943378952226399E-2</v>
      </c>
      <c r="BM740" s="40">
        <v>-3.7974760026562499E-3</v>
      </c>
      <c r="BN740" s="40">
        <v>-1.4058092539484601E-2</v>
      </c>
      <c r="BO740" s="40">
        <v>-2.5826549661827999E-2</v>
      </c>
      <c r="BP740" s="40">
        <v>-3.53400625432706E-3</v>
      </c>
      <c r="BQ740" s="40">
        <v>-5.3916004944111104E-4</v>
      </c>
      <c r="BR740" s="40">
        <v>2.5264816904106398E-3</v>
      </c>
      <c r="BS740" s="40">
        <v>0.127884225417318</v>
      </c>
      <c r="BT740" s="40">
        <v>0.14314438915469499</v>
      </c>
      <c r="BU740" s="40">
        <v>0.163946881044191</v>
      </c>
      <c r="BV740" s="40">
        <v>0.17823025822453101</v>
      </c>
      <c r="BW740" s="40">
        <v>0.16532756591404199</v>
      </c>
      <c r="BX740" s="40">
        <v>-1.2260804292266E-2</v>
      </c>
      <c r="BY740" s="40">
        <v>-6.5252037161091306E-2</v>
      </c>
      <c r="BZ740" s="40">
        <v>-5.9250765577661603E-2</v>
      </c>
      <c r="CA740" s="40">
        <v>-3.3311015225906702E-2</v>
      </c>
      <c r="CB740" s="40">
        <v>-4.3748290253509702E-2</v>
      </c>
      <c r="CC740" s="40">
        <v>-1.4052114949068099E-2</v>
      </c>
      <c r="CD740" s="40">
        <v>-4.8674726218426298E-3</v>
      </c>
      <c r="CE740" s="40">
        <v>-1.4352884700124901E-2</v>
      </c>
      <c r="CF740" s="40">
        <v>-8.2650790305794294E-3</v>
      </c>
      <c r="CG740" s="40">
        <v>6.3188256650931404E-3</v>
      </c>
      <c r="CH740" s="40">
        <v>7.6191107927980799E-3</v>
      </c>
      <c r="CI740" s="40">
        <v>2.7222839018694999E-3</v>
      </c>
      <c r="CJ740" s="40">
        <v>-6.7558809647671504E-3</v>
      </c>
      <c r="CK740" s="40">
        <v>1.95116363013878E-3</v>
      </c>
      <c r="CL740" s="40">
        <v>-8.66469794637704E-3</v>
      </c>
      <c r="CM740" s="40">
        <v>-1.9785377081370601E-2</v>
      </c>
      <c r="CN740" s="40">
        <v>-1.40945345714841E-3</v>
      </c>
      <c r="CO740" s="40">
        <v>1.57813126910977E-3</v>
      </c>
      <c r="CP740" s="40">
        <v>9.8246890290495503E-3</v>
      </c>
      <c r="CQ740" s="40">
        <v>0.13369189660845901</v>
      </c>
      <c r="CR740" s="40">
        <v>0.152411732803618</v>
      </c>
      <c r="CS740" s="40">
        <v>0.17359032729194801</v>
      </c>
      <c r="CT740" s="40">
        <v>0.18625030038252199</v>
      </c>
      <c r="CU740" s="40">
        <v>0.17337138163886101</v>
      </c>
      <c r="CV740" s="40">
        <v>-6.0124590708442597E-3</v>
      </c>
      <c r="CW740" s="40">
        <v>-5.68204878958809E-2</v>
      </c>
      <c r="CX740" s="40">
        <v>-5.2529164552573997E-2</v>
      </c>
      <c r="CY740" s="40">
        <v>-2.83324539482806E-2</v>
      </c>
      <c r="CZ740" s="40">
        <v>-3.6165248165031E-2</v>
      </c>
      <c r="DA740" s="40">
        <v>-9.4790569643060894E-3</v>
      </c>
      <c r="DB740" s="40">
        <v>-4.25269490330392E-4</v>
      </c>
      <c r="DC740" s="40">
        <v>-1.1156710417582301E-2</v>
      </c>
      <c r="DD740" s="40">
        <v>-4.1735029339259504E-3</v>
      </c>
      <c r="DE740" s="40">
        <v>9.9086154789450806E-3</v>
      </c>
      <c r="DF740" s="40">
        <v>1.1351377118999501E-2</v>
      </c>
      <c r="DG740" s="40">
        <v>7.1038520222434197E-3</v>
      </c>
      <c r="DH740" s="40">
        <v>-1.5683829773078799E-3</v>
      </c>
      <c r="DI740" s="40">
        <v>7.69980326293381E-3</v>
      </c>
      <c r="DJ740" s="40">
        <v>-3.2713033532694299E-3</v>
      </c>
      <c r="DK740" s="40">
        <v>-1.37442045009133E-2</v>
      </c>
      <c r="DL740" s="40">
        <v>7.1509934003023896E-4</v>
      </c>
      <c r="DM740" s="40">
        <v>3.69542258766066E-3</v>
      </c>
      <c r="DN740" s="40">
        <v>1.71228963676885E-2</v>
      </c>
      <c r="DO740" s="40">
        <v>0.13949956779960099</v>
      </c>
      <c r="DP740" s="40">
        <v>0.16167907645254001</v>
      </c>
      <c r="DQ740" s="40">
        <v>0.18323377353970499</v>
      </c>
      <c r="DR740" s="40">
        <v>0.19427034254051201</v>
      </c>
      <c r="DS740" s="40">
        <v>0.181415197363681</v>
      </c>
      <c r="DT740" s="40">
        <v>2.3588615057749401E-4</v>
      </c>
      <c r="DU740" s="40">
        <v>-4.8388938630670598E-2</v>
      </c>
      <c r="DV740" s="40">
        <v>-4.58075635274863E-2</v>
      </c>
      <c r="DW740" s="40">
        <v>-2.3353892670654498E-2</v>
      </c>
      <c r="DX740" s="40">
        <v>-2.8582206076552399E-2</v>
      </c>
      <c r="DY740" s="40">
        <v>-2.8762875467771101E-3</v>
      </c>
      <c r="DZ740" s="40">
        <v>5.9885663020288298E-3</v>
      </c>
      <c r="EA740" s="40">
        <v>-6.5419423835480399E-3</v>
      </c>
      <c r="EB740" s="40">
        <v>1.7340831081702E-3</v>
      </c>
      <c r="EC740" s="40">
        <v>1.50917018245017E-2</v>
      </c>
      <c r="ED740" s="40">
        <v>1.6740176919664802E-2</v>
      </c>
      <c r="EE740" s="40">
        <v>1.3430140488828599E-2</v>
      </c>
      <c r="EF740" s="40">
        <v>5.9215402161484102E-3</v>
      </c>
      <c r="EG740" s="40">
        <v>1.5999925869358601E-2</v>
      </c>
      <c r="EH740" s="40">
        <v>4.5159018373707701E-3</v>
      </c>
      <c r="EI740" s="40">
        <v>-5.0217107793878602E-3</v>
      </c>
      <c r="EJ740" s="40">
        <v>3.7826161486689499E-3</v>
      </c>
      <c r="EK740" s="40">
        <v>6.7524549744597201E-3</v>
      </c>
      <c r="EL740" s="40">
        <v>2.7660348632435699E-2</v>
      </c>
      <c r="EM740" s="40">
        <v>0.14788492260063499</v>
      </c>
      <c r="EN740" s="40">
        <v>0.17505964880275601</v>
      </c>
      <c r="EO740" s="40">
        <v>0.197157378308427</v>
      </c>
      <c r="EP740" s="40">
        <v>0.20585000963953501</v>
      </c>
      <c r="EQ740" s="40">
        <v>0.193029189717385</v>
      </c>
      <c r="ER740" s="40">
        <v>9.2575042616179701E-3</v>
      </c>
      <c r="ES740" s="40">
        <v>-3.6215120626126397E-2</v>
      </c>
      <c r="ET740" s="40">
        <v>-3.6102639200446603E-2</v>
      </c>
      <c r="EU740" s="40">
        <v>-1.6165640901982799E-2</v>
      </c>
      <c r="EV740" s="40">
        <v>-1.7633497671699801E-2</v>
      </c>
      <c r="EW740" s="40">
        <v>86</v>
      </c>
      <c r="EX740" s="40">
        <v>86</v>
      </c>
      <c r="EY740" s="40">
        <v>84.5</v>
      </c>
      <c r="EZ740" s="40">
        <v>82.5</v>
      </c>
      <c r="FA740" s="40">
        <v>80.5</v>
      </c>
      <c r="FB740" s="40">
        <v>79.5</v>
      </c>
      <c r="FC740" s="40">
        <v>79</v>
      </c>
      <c r="FD740" s="40">
        <v>80</v>
      </c>
      <c r="FE740" s="40">
        <v>81.5</v>
      </c>
      <c r="FF740" s="40">
        <v>85</v>
      </c>
      <c r="FG740" s="40">
        <v>88.5</v>
      </c>
      <c r="FH740" s="40">
        <v>90.5</v>
      </c>
      <c r="FI740" s="40">
        <v>94</v>
      </c>
      <c r="FJ740" s="40">
        <v>97</v>
      </c>
      <c r="FK740" s="40">
        <v>99.5</v>
      </c>
      <c r="FL740" s="40">
        <v>99.5</v>
      </c>
      <c r="FM740" s="40">
        <v>99.5</v>
      </c>
      <c r="FN740" s="40">
        <v>101.5</v>
      </c>
      <c r="FO740" s="40">
        <v>102</v>
      </c>
      <c r="FP740" s="40">
        <v>100.5</v>
      </c>
      <c r="FQ740" s="40">
        <v>97.5</v>
      </c>
      <c r="FR740" s="40">
        <v>95.5</v>
      </c>
      <c r="FS740" s="40">
        <v>93.5</v>
      </c>
      <c r="FT740" s="40">
        <v>92</v>
      </c>
      <c r="FU740" s="40">
        <v>1.5553882188264E-2</v>
      </c>
      <c r="FV740" s="40">
        <v>0</v>
      </c>
      <c r="FW740" s="40">
        <v>0</v>
      </c>
      <c r="FX740" s="41">
        <v>1</v>
      </c>
      <c r="FY740" s="22"/>
    </row>
    <row r="741" spans="1:181" x14ac:dyDescent="0.2">
      <c r="A741" t="s">
        <v>42</v>
      </c>
      <c r="B741" t="s">
        <v>58</v>
      </c>
      <c r="C741" t="s">
        <v>55</v>
      </c>
      <c r="D741" t="s">
        <v>39</v>
      </c>
      <c r="E741" t="s">
        <v>1</v>
      </c>
      <c r="F741" t="s">
        <v>78</v>
      </c>
      <c r="G741" s="35">
        <v>43670</v>
      </c>
      <c r="H741" s="40">
        <v>708</v>
      </c>
      <c r="I741" s="40">
        <v>1.4259132154355301</v>
      </c>
      <c r="J741" s="40">
        <v>1.3014149263980099</v>
      </c>
      <c r="K741" s="40">
        <v>1.16346029507654</v>
      </c>
      <c r="L741" s="40">
        <v>1.0171605239939201</v>
      </c>
      <c r="M741" s="40">
        <v>0.93966112918033096</v>
      </c>
      <c r="N741" s="40">
        <v>0.91411380647781604</v>
      </c>
      <c r="O741" s="40">
        <v>0.95012825483132901</v>
      </c>
      <c r="P741" s="40">
        <v>0.97961139245038598</v>
      </c>
      <c r="Q741" s="40">
        <v>1.02161266278612</v>
      </c>
      <c r="R741" s="40">
        <v>1.17168306698498</v>
      </c>
      <c r="S741" s="40">
        <v>1.3808767283822301</v>
      </c>
      <c r="T741" s="40">
        <v>1.6477501252029201</v>
      </c>
      <c r="U741" s="40">
        <v>1.94074886156349</v>
      </c>
      <c r="V741" s="40">
        <v>2.2254035058399402</v>
      </c>
      <c r="W741" s="40">
        <v>2.47207242998627</v>
      </c>
      <c r="X741" s="40">
        <v>2.6820180005597098</v>
      </c>
      <c r="Y741" s="40">
        <v>2.8244490854442299</v>
      </c>
      <c r="Z741" s="40">
        <v>3.0093915176488202</v>
      </c>
      <c r="AA741" s="40">
        <v>3.0384326921527598</v>
      </c>
      <c r="AB741" s="40">
        <v>2.9243698196898</v>
      </c>
      <c r="AC741" s="40">
        <v>2.72904148964497</v>
      </c>
      <c r="AD741" s="40">
        <v>2.5521302144409401</v>
      </c>
      <c r="AE741" s="40">
        <v>2.2301976938474799</v>
      </c>
      <c r="AF741" s="40">
        <v>1.88822377773104</v>
      </c>
      <c r="AG741" s="40">
        <v>-6.82571305089541E-2</v>
      </c>
      <c r="AH741" s="40">
        <v>-6.0858658393521503E-2</v>
      </c>
      <c r="AI741" s="40">
        <v>-5.8681036870860299E-2</v>
      </c>
      <c r="AJ741" s="40">
        <v>-5.7486173528490198E-2</v>
      </c>
      <c r="AK741" s="40">
        <v>-7.8826393170071604E-2</v>
      </c>
      <c r="AL741" s="40">
        <v>-3.61706682875245E-2</v>
      </c>
      <c r="AM741" s="40">
        <v>-4.1339518857419703E-2</v>
      </c>
      <c r="AN741" s="40">
        <v>-3.0583648473723399E-2</v>
      </c>
      <c r="AO741" s="40">
        <v>-5.8814198143596598E-2</v>
      </c>
      <c r="AP741" s="40">
        <v>-1.56469391036719E-2</v>
      </c>
      <c r="AQ741" s="40">
        <v>-2.85703648818567E-2</v>
      </c>
      <c r="AR741" s="40">
        <v>-1.7623007061884199E-2</v>
      </c>
      <c r="AS741" s="40">
        <v>-1.8250511704447601E-2</v>
      </c>
      <c r="AT741" s="40">
        <v>-5.0116415826331299E-2</v>
      </c>
      <c r="AU741" s="40">
        <v>0.23923341587385499</v>
      </c>
      <c r="AV741" s="40">
        <v>0.34657412924608699</v>
      </c>
      <c r="AW741" s="40">
        <v>0.18088586834649401</v>
      </c>
      <c r="AX741" s="40">
        <v>0.38648503513377502</v>
      </c>
      <c r="AY741" s="40">
        <v>0.26458775711148802</v>
      </c>
      <c r="AZ741" s="40">
        <v>-0.22365130030727701</v>
      </c>
      <c r="BA741" s="40">
        <v>-0.212537259298265</v>
      </c>
      <c r="BB741" s="40">
        <v>-0.23097591191057501</v>
      </c>
      <c r="BC741" s="40">
        <v>-0.16519073039597301</v>
      </c>
      <c r="BD741" s="40">
        <v>-7.5955484053996394E-2</v>
      </c>
      <c r="BE741" s="40">
        <v>-4.5709891781666102E-2</v>
      </c>
      <c r="BF741" s="40">
        <v>-4.5116660697649497E-2</v>
      </c>
      <c r="BG741" s="40">
        <v>-4.2970282202362098E-2</v>
      </c>
      <c r="BH741" s="40">
        <v>-4.2929301608466502E-2</v>
      </c>
      <c r="BI741" s="40">
        <v>-6.1004916424487597E-2</v>
      </c>
      <c r="BJ741" s="40">
        <v>-2.30005185036029E-2</v>
      </c>
      <c r="BK741" s="40">
        <v>-2.68890273957933E-2</v>
      </c>
      <c r="BL741" s="40">
        <v>-1.6366664269277201E-2</v>
      </c>
      <c r="BM741" s="40">
        <v>-4.1034283364192799E-2</v>
      </c>
      <c r="BN741" s="40">
        <v>-2.3338404189787599E-3</v>
      </c>
      <c r="BO741" s="40">
        <v>-1.4925198507349399E-2</v>
      </c>
      <c r="BP741" s="40">
        <v>-6.9134789324031796E-3</v>
      </c>
      <c r="BQ741" s="40">
        <v>-7.4107046967415401E-3</v>
      </c>
      <c r="BR741" s="40">
        <v>-1.1688461387852799E-2</v>
      </c>
      <c r="BS741" s="40">
        <v>0.28289580885545901</v>
      </c>
      <c r="BT741" s="40">
        <v>0.39315397095594301</v>
      </c>
      <c r="BU741" s="40">
        <v>0.22446773647186299</v>
      </c>
      <c r="BV741" s="40">
        <v>0.42332978368744201</v>
      </c>
      <c r="BW741" s="40">
        <v>0.30873475676977402</v>
      </c>
      <c r="BX741" s="40">
        <v>-0.188590667089825</v>
      </c>
      <c r="BY741" s="40">
        <v>-0.17343360240283801</v>
      </c>
      <c r="BZ741" s="40">
        <v>-0.20476746662617701</v>
      </c>
      <c r="CA741" s="40">
        <v>-0.14503322474477201</v>
      </c>
      <c r="CB741" s="40">
        <v>-5.7690104782486998E-2</v>
      </c>
      <c r="CC741" s="40">
        <v>-3.00937429241241E-2</v>
      </c>
      <c r="CD741" s="40">
        <v>-3.4213801047864402E-2</v>
      </c>
      <c r="CE741" s="40">
        <v>-3.2089061378161303E-2</v>
      </c>
      <c r="CF741" s="40">
        <v>-3.2847256460820699E-2</v>
      </c>
      <c r="CG741" s="40">
        <v>-4.8661815919526598E-2</v>
      </c>
      <c r="CH741" s="40">
        <v>-1.3878912883091401E-2</v>
      </c>
      <c r="CI741" s="40">
        <v>-1.68806610295699E-2</v>
      </c>
      <c r="CJ741" s="40">
        <v>-6.5200243180506597E-3</v>
      </c>
      <c r="CK741" s="40">
        <v>-2.8719968550399301E-2</v>
      </c>
      <c r="CL741" s="40">
        <v>6.8867711747461697E-3</v>
      </c>
      <c r="CM741" s="40">
        <v>-5.4745978432269998E-3</v>
      </c>
      <c r="CN741" s="40">
        <v>5.0390762596081795E-4</v>
      </c>
      <c r="CO741" s="40">
        <v>9.6912615816444099E-5</v>
      </c>
      <c r="CP741" s="40">
        <v>1.4926622794311501E-2</v>
      </c>
      <c r="CQ741" s="40">
        <v>0.313136249227078</v>
      </c>
      <c r="CR741" s="40">
        <v>0.42541502742941401</v>
      </c>
      <c r="CS741" s="40">
        <v>0.254652405573355</v>
      </c>
      <c r="CT741" s="40">
        <v>0.44884834429665899</v>
      </c>
      <c r="CU741" s="40">
        <v>0.33931083424941999</v>
      </c>
      <c r="CV741" s="40">
        <v>-0.16430777932757401</v>
      </c>
      <c r="CW741" s="40">
        <v>-0.14635052875736401</v>
      </c>
      <c r="CX741" s="40">
        <v>-0.186615577260204</v>
      </c>
      <c r="CY741" s="40">
        <v>-0.13107219773595599</v>
      </c>
      <c r="CZ741" s="40">
        <v>-4.5039558740317003E-2</v>
      </c>
      <c r="DA741" s="40">
        <v>-1.4477594066582E-2</v>
      </c>
      <c r="DB741" s="40">
        <v>-2.33109413980792E-2</v>
      </c>
      <c r="DC741" s="40">
        <v>-2.1207840553960501E-2</v>
      </c>
      <c r="DD741" s="40">
        <v>-2.2765211313175E-2</v>
      </c>
      <c r="DE741" s="40">
        <v>-3.6318715414565599E-2</v>
      </c>
      <c r="DF741" s="40">
        <v>-4.7573072625798204E-3</v>
      </c>
      <c r="DG741" s="40">
        <v>-6.8722946633464899E-3</v>
      </c>
      <c r="DH741" s="40">
        <v>3.32661563317587E-3</v>
      </c>
      <c r="DI741" s="40">
        <v>-1.64056537366058E-2</v>
      </c>
      <c r="DJ741" s="40">
        <v>1.6107382768471099E-2</v>
      </c>
      <c r="DK741" s="40">
        <v>3.9760028208953701E-3</v>
      </c>
      <c r="DL741" s="40">
        <v>7.9212941843248095E-3</v>
      </c>
      <c r="DM741" s="40">
        <v>7.6045299283744299E-3</v>
      </c>
      <c r="DN741" s="40">
        <v>4.1541706976475801E-2</v>
      </c>
      <c r="DO741" s="40">
        <v>0.34337668959869799</v>
      </c>
      <c r="DP741" s="40">
        <v>0.457676083902884</v>
      </c>
      <c r="DQ741" s="40">
        <v>0.28483707467484698</v>
      </c>
      <c r="DR741" s="40">
        <v>0.47436690490587502</v>
      </c>
      <c r="DS741" s="40">
        <v>0.36988691172906701</v>
      </c>
      <c r="DT741" s="40">
        <v>-0.140024891565323</v>
      </c>
      <c r="DU741" s="40">
        <v>-0.11926745511188901</v>
      </c>
      <c r="DV741" s="40">
        <v>-0.168463687894231</v>
      </c>
      <c r="DW741" s="40">
        <v>-0.117111170727139</v>
      </c>
      <c r="DX741" s="40">
        <v>-3.2389012698147E-2</v>
      </c>
      <c r="DY741" s="40">
        <v>8.0696446607059508E-3</v>
      </c>
      <c r="DZ741" s="40">
        <v>-7.5689437022071699E-3</v>
      </c>
      <c r="EA741" s="40">
        <v>-5.4970858854623003E-3</v>
      </c>
      <c r="EB741" s="40">
        <v>-8.2083393931513E-3</v>
      </c>
      <c r="EC741" s="40">
        <v>-1.8497238668981598E-2</v>
      </c>
      <c r="ED741" s="40">
        <v>8.4128425213418102E-3</v>
      </c>
      <c r="EE741" s="40">
        <v>7.5781967982799202E-3</v>
      </c>
      <c r="EF741" s="40">
        <v>1.75435998376221E-2</v>
      </c>
      <c r="EG741" s="40">
        <v>1.37426104279803E-3</v>
      </c>
      <c r="EH741" s="40">
        <v>2.9420481453164199E-2</v>
      </c>
      <c r="EI741" s="40">
        <v>1.76211691954027E-2</v>
      </c>
      <c r="EJ741" s="40">
        <v>1.86308223138059E-2</v>
      </c>
      <c r="EK741" s="40">
        <v>1.84443369360805E-2</v>
      </c>
      <c r="EL741" s="40">
        <v>7.9969661414954304E-2</v>
      </c>
      <c r="EM741" s="40">
        <v>0.38703908258030201</v>
      </c>
      <c r="EN741" s="40">
        <v>0.50425592561274002</v>
      </c>
      <c r="EO741" s="40">
        <v>0.328418942800216</v>
      </c>
      <c r="EP741" s="40">
        <v>0.511211653459542</v>
      </c>
      <c r="EQ741" s="40">
        <v>0.41403391138735302</v>
      </c>
      <c r="ER741" s="40">
        <v>-0.104964258347871</v>
      </c>
      <c r="ES741" s="40">
        <v>-8.0163798216462398E-2</v>
      </c>
      <c r="ET741" s="40">
        <v>-0.14225524260983299</v>
      </c>
      <c r="EU741" s="40">
        <v>-9.6953665075938306E-2</v>
      </c>
      <c r="EV741" s="40">
        <v>-1.41236334266375E-2</v>
      </c>
      <c r="EW741" s="40">
        <v>86</v>
      </c>
      <c r="EX741" s="40">
        <v>86</v>
      </c>
      <c r="EY741" s="40">
        <v>84.5</v>
      </c>
      <c r="EZ741" s="40">
        <v>82.5</v>
      </c>
      <c r="FA741" s="40">
        <v>80.5</v>
      </c>
      <c r="FB741" s="40">
        <v>79.5</v>
      </c>
      <c r="FC741" s="40">
        <v>79</v>
      </c>
      <c r="FD741" s="40">
        <v>80</v>
      </c>
      <c r="FE741" s="40">
        <v>81.5</v>
      </c>
      <c r="FF741" s="40">
        <v>85</v>
      </c>
      <c r="FG741" s="40">
        <v>88.5</v>
      </c>
      <c r="FH741" s="40">
        <v>90.5</v>
      </c>
      <c r="FI741" s="40">
        <v>94</v>
      </c>
      <c r="FJ741" s="40">
        <v>97</v>
      </c>
      <c r="FK741" s="40">
        <v>99.5</v>
      </c>
      <c r="FL741" s="40">
        <v>99.5</v>
      </c>
      <c r="FM741" s="40">
        <v>99.5</v>
      </c>
      <c r="FN741" s="40">
        <v>101.5</v>
      </c>
      <c r="FO741" s="40">
        <v>102</v>
      </c>
      <c r="FP741" s="40">
        <v>100.5</v>
      </c>
      <c r="FQ741" s="40">
        <v>97.5</v>
      </c>
      <c r="FR741" s="40">
        <v>95.5</v>
      </c>
      <c r="FS741" s="40">
        <v>93.5</v>
      </c>
      <c r="FT741" s="40">
        <v>92</v>
      </c>
      <c r="FU741" s="40">
        <v>5.6743195488932897E-2</v>
      </c>
      <c r="FV741" s="40">
        <v>0</v>
      </c>
      <c r="FW741" s="40">
        <v>0</v>
      </c>
      <c r="FX741" s="41">
        <v>1</v>
      </c>
      <c r="FY741" s="22"/>
    </row>
    <row r="742" spans="1:181" x14ac:dyDescent="0.2">
      <c r="A742" t="s">
        <v>42</v>
      </c>
      <c r="B742" t="s">
        <v>58</v>
      </c>
      <c r="C742" t="s">
        <v>55</v>
      </c>
      <c r="D742" t="s">
        <v>39</v>
      </c>
      <c r="E742" t="s">
        <v>77</v>
      </c>
      <c r="F742" t="s">
        <v>1</v>
      </c>
      <c r="G742" s="35">
        <v>43670</v>
      </c>
      <c r="H742" s="40">
        <v>2871</v>
      </c>
      <c r="I742" s="40">
        <v>1.6320087452370799</v>
      </c>
      <c r="J742" s="40">
        <v>1.4863862317593499</v>
      </c>
      <c r="K742" s="40">
        <v>1.3261947072134399</v>
      </c>
      <c r="L742" s="40">
        <v>1.1821076433968001</v>
      </c>
      <c r="M742" s="40">
        <v>1.10799635481091</v>
      </c>
      <c r="N742" s="40">
        <v>1.0782959705445601</v>
      </c>
      <c r="O742" s="40">
        <v>1.1140239651799799</v>
      </c>
      <c r="P742" s="40">
        <v>1.14632231703121</v>
      </c>
      <c r="Q742" s="40">
        <v>1.2060466078952099</v>
      </c>
      <c r="R742" s="40">
        <v>1.3379167375476699</v>
      </c>
      <c r="S742" s="40">
        <v>1.5010628364151</v>
      </c>
      <c r="T742" s="40">
        <v>1.7179782599492399</v>
      </c>
      <c r="U742" s="40">
        <v>1.98041323195372</v>
      </c>
      <c r="V742" s="40">
        <v>2.25982822194509</v>
      </c>
      <c r="W742" s="40">
        <v>2.52176603592565</v>
      </c>
      <c r="X742" s="40">
        <v>2.7404317640718001</v>
      </c>
      <c r="Y742" s="40">
        <v>2.9150271867720501</v>
      </c>
      <c r="Z742" s="40">
        <v>3.12351013322857</v>
      </c>
      <c r="AA742" s="40">
        <v>3.1757720770966702</v>
      </c>
      <c r="AB742" s="40">
        <v>3.06658631598664</v>
      </c>
      <c r="AC742" s="40">
        <v>2.8695092567523899</v>
      </c>
      <c r="AD742" s="40">
        <v>2.6990025214138802</v>
      </c>
      <c r="AE742" s="40">
        <v>2.3693781132376999</v>
      </c>
      <c r="AF742" s="40">
        <v>2.02564222567612</v>
      </c>
      <c r="AG742" s="40">
        <v>-2.68053689717992E-2</v>
      </c>
      <c r="AH742" s="40">
        <v>-2.3886551333302201E-2</v>
      </c>
      <c r="AI742" s="40">
        <v>-3.2464152557628502E-2</v>
      </c>
      <c r="AJ742" s="40">
        <v>-4.1515644885661999E-2</v>
      </c>
      <c r="AK742" s="40">
        <v>-6.1336515862825099E-3</v>
      </c>
      <c r="AL742" s="40">
        <v>-2.1977917149740199E-2</v>
      </c>
      <c r="AM742" s="40">
        <v>-1.3926001013643699E-2</v>
      </c>
      <c r="AN742" s="40">
        <v>-4.4197679937735102E-2</v>
      </c>
      <c r="AO742" s="40">
        <v>-3.0119367059026701E-2</v>
      </c>
      <c r="AP742" s="40">
        <v>-3.5616245724385903E-2</v>
      </c>
      <c r="AQ742" s="40">
        <v>-4.2747358545383397E-2</v>
      </c>
      <c r="AR742" s="40">
        <v>-2.0857327073726201E-2</v>
      </c>
      <c r="AS742" s="40">
        <v>-2.7093775903632598E-3</v>
      </c>
      <c r="AT742" s="40">
        <v>-7.7900254478225897E-3</v>
      </c>
      <c r="AU742" s="40">
        <v>0.194692943428107</v>
      </c>
      <c r="AV742" s="40">
        <v>0.27082661296236998</v>
      </c>
      <c r="AW742" s="40">
        <v>0.24979177738244401</v>
      </c>
      <c r="AX742" s="40">
        <v>0.31661928031456199</v>
      </c>
      <c r="AY742" s="40">
        <v>0.28639488764016502</v>
      </c>
      <c r="AZ742" s="40">
        <v>-7.3478659540278796E-2</v>
      </c>
      <c r="BA742" s="40">
        <v>-0.17127838512555801</v>
      </c>
      <c r="BB742" s="40">
        <v>-0.14751464944386899</v>
      </c>
      <c r="BC742" s="40">
        <v>-8.5998085144444805E-2</v>
      </c>
      <c r="BD742" s="40">
        <v>-7.1157576649887797E-2</v>
      </c>
      <c r="BE742" s="40">
        <v>-1.55278803805582E-2</v>
      </c>
      <c r="BF742" s="40">
        <v>-1.2743812746999299E-2</v>
      </c>
      <c r="BG742" s="40">
        <v>-2.21013500400058E-2</v>
      </c>
      <c r="BH742" s="40">
        <v>-3.0048011964303002E-2</v>
      </c>
      <c r="BI742" s="40">
        <v>3.1864478683117999E-3</v>
      </c>
      <c r="BJ742" s="40">
        <v>-1.22088020144741E-2</v>
      </c>
      <c r="BK742" s="40">
        <v>-2.4761743021405901E-3</v>
      </c>
      <c r="BL742" s="40">
        <v>-3.0525979354938899E-2</v>
      </c>
      <c r="BM742" s="40">
        <v>-1.8168642228500901E-2</v>
      </c>
      <c r="BN742" s="40">
        <v>-2.3637113553239698E-2</v>
      </c>
      <c r="BO742" s="40">
        <v>-3.0537891526011201E-2</v>
      </c>
      <c r="BP742" s="40">
        <v>-1.36936433696401E-2</v>
      </c>
      <c r="BQ742" s="40">
        <v>4.3958065713764396E-3</v>
      </c>
      <c r="BR742" s="40">
        <v>9.6611741779345697E-3</v>
      </c>
      <c r="BS742" s="40">
        <v>0.215075144092575</v>
      </c>
      <c r="BT742" s="40">
        <v>0.29151394077335901</v>
      </c>
      <c r="BU742" s="40">
        <v>0.27517000400525299</v>
      </c>
      <c r="BV742" s="40">
        <v>0.33728841469040699</v>
      </c>
      <c r="BW742" s="40">
        <v>0.31807708646663002</v>
      </c>
      <c r="BX742" s="40">
        <v>-4.9650149698349001E-2</v>
      </c>
      <c r="BY742" s="40">
        <v>-0.147170535235677</v>
      </c>
      <c r="BZ742" s="40">
        <v>-0.12855975374352099</v>
      </c>
      <c r="CA742" s="40">
        <v>-7.5350606298469097E-2</v>
      </c>
      <c r="CB742" s="40">
        <v>-5.7072770579273201E-2</v>
      </c>
      <c r="CC742" s="40">
        <v>-7.7171261365401702E-3</v>
      </c>
      <c r="CD742" s="40">
        <v>-5.0263859459165304E-3</v>
      </c>
      <c r="CE742" s="40">
        <v>-1.4924104584195E-2</v>
      </c>
      <c r="CF742" s="40">
        <v>-2.2105564336476299E-2</v>
      </c>
      <c r="CG742" s="40">
        <v>9.64152035902416E-3</v>
      </c>
      <c r="CH742" s="40">
        <v>-5.4427426311515299E-3</v>
      </c>
      <c r="CI742" s="40">
        <v>5.45394079898248E-3</v>
      </c>
      <c r="CJ742" s="40">
        <v>-2.1057001178985901E-2</v>
      </c>
      <c r="CK742" s="40">
        <v>-9.8916066160135395E-3</v>
      </c>
      <c r="CL742" s="40">
        <v>-1.53404031031752E-2</v>
      </c>
      <c r="CM742" s="40">
        <v>-2.2081651861727399E-2</v>
      </c>
      <c r="CN742" s="40">
        <v>-8.7320978587050995E-3</v>
      </c>
      <c r="CO742" s="40">
        <v>9.3168354774877896E-3</v>
      </c>
      <c r="CP742" s="40">
        <v>2.1747821877667599E-2</v>
      </c>
      <c r="CQ742" s="40">
        <v>0.22919179418309901</v>
      </c>
      <c r="CR742" s="40">
        <v>0.305841920996064</v>
      </c>
      <c r="CS742" s="40">
        <v>0.29274688645528002</v>
      </c>
      <c r="CT742" s="40">
        <v>0.35160379419535298</v>
      </c>
      <c r="CU742" s="40">
        <v>0.34002008086130697</v>
      </c>
      <c r="CV742" s="40">
        <v>-3.3146596369903698E-2</v>
      </c>
      <c r="CW742" s="40">
        <v>-0.13047351184096601</v>
      </c>
      <c r="CX742" s="40">
        <v>-0.115431650723191</v>
      </c>
      <c r="CY742" s="40">
        <v>-6.7976194884841995E-2</v>
      </c>
      <c r="CZ742" s="40">
        <v>-4.7317676800888199E-2</v>
      </c>
      <c r="DA742" s="40">
        <v>9.3628107477826205E-5</v>
      </c>
      <c r="DB742" s="40">
        <v>2.6910408551662599E-3</v>
      </c>
      <c r="DC742" s="40">
        <v>-7.7468591283842399E-3</v>
      </c>
      <c r="DD742" s="40">
        <v>-1.41631167086495E-2</v>
      </c>
      <c r="DE742" s="40">
        <v>1.60965928497365E-2</v>
      </c>
      <c r="DF742" s="40">
        <v>1.3233167521710799E-3</v>
      </c>
      <c r="DG742" s="40">
        <v>1.3384055900105499E-2</v>
      </c>
      <c r="DH742" s="40">
        <v>-1.1588023003033E-2</v>
      </c>
      <c r="DI742" s="40">
        <v>-1.6145710035262201E-3</v>
      </c>
      <c r="DJ742" s="40">
        <v>-7.0436926531106496E-3</v>
      </c>
      <c r="DK742" s="40">
        <v>-1.36254121974437E-2</v>
      </c>
      <c r="DL742" s="40">
        <v>-3.77055234777008E-3</v>
      </c>
      <c r="DM742" s="40">
        <v>1.42378643835991E-2</v>
      </c>
      <c r="DN742" s="40">
        <v>3.3834469577400599E-2</v>
      </c>
      <c r="DO742" s="40">
        <v>0.243308444273623</v>
      </c>
      <c r="DP742" s="40">
        <v>0.32016990121876798</v>
      </c>
      <c r="DQ742" s="40">
        <v>0.310323768905306</v>
      </c>
      <c r="DR742" s="40">
        <v>0.36591917370029903</v>
      </c>
      <c r="DS742" s="40">
        <v>0.36196307525598398</v>
      </c>
      <c r="DT742" s="40">
        <v>-1.66430430414585E-2</v>
      </c>
      <c r="DU742" s="40">
        <v>-0.113776488446254</v>
      </c>
      <c r="DV742" s="40">
        <v>-0.102303547702861</v>
      </c>
      <c r="DW742" s="40">
        <v>-6.06017834712149E-2</v>
      </c>
      <c r="DX742" s="40">
        <v>-3.7562583022503197E-2</v>
      </c>
      <c r="DY742" s="40">
        <v>1.13711166987188E-2</v>
      </c>
      <c r="DZ742" s="40">
        <v>1.3833779441469201E-2</v>
      </c>
      <c r="EA742" s="40">
        <v>2.6159433892384999E-3</v>
      </c>
      <c r="EB742" s="40">
        <v>-2.6954837872905299E-3</v>
      </c>
      <c r="EC742" s="40">
        <v>2.5416692304330801E-2</v>
      </c>
      <c r="ED742" s="40">
        <v>1.1092431887437099E-2</v>
      </c>
      <c r="EE742" s="40">
        <v>2.4833882611608599E-2</v>
      </c>
      <c r="EF742" s="40">
        <v>2.0836775797632499E-3</v>
      </c>
      <c r="EG742" s="40">
        <v>1.03361538269997E-2</v>
      </c>
      <c r="EH742" s="40">
        <v>4.9354395180355396E-3</v>
      </c>
      <c r="EI742" s="40">
        <v>-1.4159451780714699E-3</v>
      </c>
      <c r="EJ742" s="40">
        <v>3.3931313563159799E-3</v>
      </c>
      <c r="EK742" s="40">
        <v>2.1343048545338798E-2</v>
      </c>
      <c r="EL742" s="40">
        <v>5.1285669203157698E-2</v>
      </c>
      <c r="EM742" s="40">
        <v>0.26369064493809202</v>
      </c>
      <c r="EN742" s="40">
        <v>0.34085722902975701</v>
      </c>
      <c r="EO742" s="40">
        <v>0.33570199552811503</v>
      </c>
      <c r="EP742" s="40">
        <v>0.38658830807614403</v>
      </c>
      <c r="EQ742" s="40">
        <v>0.39364527408244898</v>
      </c>
      <c r="ER742" s="40">
        <v>7.1854668004713903E-3</v>
      </c>
      <c r="ES742" s="40">
        <v>-8.9668638556372901E-2</v>
      </c>
      <c r="ET742" s="40">
        <v>-8.3348652002514095E-2</v>
      </c>
      <c r="EU742" s="40">
        <v>-4.9954304625239102E-2</v>
      </c>
      <c r="EV742" s="40">
        <v>-2.3477776951888601E-2</v>
      </c>
      <c r="EW742" s="40">
        <v>86</v>
      </c>
      <c r="EX742" s="40">
        <v>86</v>
      </c>
      <c r="EY742" s="40">
        <v>84.5</v>
      </c>
      <c r="EZ742" s="40">
        <v>82.5</v>
      </c>
      <c r="FA742" s="40">
        <v>80.5</v>
      </c>
      <c r="FB742" s="40">
        <v>79.5</v>
      </c>
      <c r="FC742" s="40">
        <v>79</v>
      </c>
      <c r="FD742" s="40">
        <v>80</v>
      </c>
      <c r="FE742" s="40">
        <v>81.5</v>
      </c>
      <c r="FF742" s="40">
        <v>85</v>
      </c>
      <c r="FG742" s="40">
        <v>88.5</v>
      </c>
      <c r="FH742" s="40">
        <v>90.5</v>
      </c>
      <c r="FI742" s="40">
        <v>94</v>
      </c>
      <c r="FJ742" s="40">
        <v>97</v>
      </c>
      <c r="FK742" s="40">
        <v>99.5</v>
      </c>
      <c r="FL742" s="40">
        <v>99.5</v>
      </c>
      <c r="FM742" s="40">
        <v>99.5</v>
      </c>
      <c r="FN742" s="40">
        <v>101.5</v>
      </c>
      <c r="FO742" s="40">
        <v>102</v>
      </c>
      <c r="FP742" s="40">
        <v>100.5</v>
      </c>
      <c r="FQ742" s="40">
        <v>97.5</v>
      </c>
      <c r="FR742" s="40">
        <v>95.5</v>
      </c>
      <c r="FS742" s="40">
        <v>93.5</v>
      </c>
      <c r="FT742" s="40">
        <v>92</v>
      </c>
      <c r="FU742" s="40">
        <v>3.1380551570393399E-2</v>
      </c>
      <c r="FV742" s="40">
        <v>0</v>
      </c>
      <c r="FW742" s="40">
        <v>0</v>
      </c>
      <c r="FX742" s="41">
        <v>1</v>
      </c>
      <c r="FY742" s="22"/>
    </row>
    <row r="743" spans="1:181" x14ac:dyDescent="0.2">
      <c r="A743" t="s">
        <v>42</v>
      </c>
      <c r="B743" t="s">
        <v>58</v>
      </c>
      <c r="C743" t="s">
        <v>55</v>
      </c>
      <c r="D743" t="s">
        <v>39</v>
      </c>
      <c r="E743" t="s">
        <v>77</v>
      </c>
      <c r="F743" t="s">
        <v>77</v>
      </c>
      <c r="G743" s="35">
        <v>43670</v>
      </c>
      <c r="H743" s="40">
        <v>2570</v>
      </c>
      <c r="I743" s="40">
        <v>1.64077617348382</v>
      </c>
      <c r="J743" s="40">
        <v>1.49544076586218</v>
      </c>
      <c r="K743" s="40">
        <v>1.3358155433980501</v>
      </c>
      <c r="L743" s="40">
        <v>1.1915095782488101</v>
      </c>
      <c r="M743" s="40">
        <v>1.1178979569748599</v>
      </c>
      <c r="N743" s="40">
        <v>1.08511821504956</v>
      </c>
      <c r="O743" s="40">
        <v>1.1156901170779301</v>
      </c>
      <c r="P743" s="40">
        <v>1.1479310070536499</v>
      </c>
      <c r="Q743" s="40">
        <v>1.2088619238675999</v>
      </c>
      <c r="R743" s="40">
        <v>1.344187819858</v>
      </c>
      <c r="S743" s="40">
        <v>1.5105107704941001</v>
      </c>
      <c r="T743" s="40">
        <v>1.72390255072236</v>
      </c>
      <c r="U743" s="40">
        <v>1.9860739601002799</v>
      </c>
      <c r="V743" s="40">
        <v>2.2687125740621901</v>
      </c>
      <c r="W743" s="40">
        <v>2.5334199950313101</v>
      </c>
      <c r="X743" s="40">
        <v>2.7505315875874299</v>
      </c>
      <c r="Y743" s="40">
        <v>2.9246890684949798</v>
      </c>
      <c r="Z743" s="40">
        <v>3.1276117812296498</v>
      </c>
      <c r="AA743" s="40">
        <v>3.1745624864746</v>
      </c>
      <c r="AB743" s="40">
        <v>3.0593488130600299</v>
      </c>
      <c r="AC743" s="40">
        <v>2.86144408040682</v>
      </c>
      <c r="AD743" s="40">
        <v>2.6936207577079299</v>
      </c>
      <c r="AE743" s="40">
        <v>2.3661003997296399</v>
      </c>
      <c r="AF743" s="40">
        <v>2.0229302576356099</v>
      </c>
      <c r="AG743" s="40">
        <v>-2.8679321092907301E-2</v>
      </c>
      <c r="AH743" s="40">
        <v>-1.8039707429581001E-2</v>
      </c>
      <c r="AI743" s="40">
        <v>-2.9795554184872099E-2</v>
      </c>
      <c r="AJ743" s="40">
        <v>-3.7026159012416397E-2</v>
      </c>
      <c r="AK743" s="40">
        <v>4.9457524455531398E-3</v>
      </c>
      <c r="AL743" s="40">
        <v>-1.7089168959095302E-2</v>
      </c>
      <c r="AM743" s="40">
        <v>-6.8411342961843102E-3</v>
      </c>
      <c r="AN743" s="40">
        <v>-3.9107466893051598E-2</v>
      </c>
      <c r="AO743" s="40">
        <v>-3.0444188148404501E-2</v>
      </c>
      <c r="AP743" s="40">
        <v>-3.1953116438867703E-2</v>
      </c>
      <c r="AQ743" s="40">
        <v>-4.40939201046609E-2</v>
      </c>
      <c r="AR743" s="40">
        <v>-2.22134160394756E-2</v>
      </c>
      <c r="AS743" s="40">
        <v>-1.31193549718773E-3</v>
      </c>
      <c r="AT743" s="40">
        <v>-9.7378482885201296E-4</v>
      </c>
      <c r="AU743" s="40">
        <v>0.18800260817032299</v>
      </c>
      <c r="AV743" s="40">
        <v>0.25506261129469299</v>
      </c>
      <c r="AW743" s="40">
        <v>0.25052601012524101</v>
      </c>
      <c r="AX743" s="40">
        <v>0.29999785163709097</v>
      </c>
      <c r="AY743" s="40">
        <v>0.26938335351040399</v>
      </c>
      <c r="AZ743" s="40">
        <v>-5.6280184507076801E-2</v>
      </c>
      <c r="BA743" s="40">
        <v>-0.17160620140456301</v>
      </c>
      <c r="BB743" s="40">
        <v>-0.127842278720359</v>
      </c>
      <c r="BC743" s="40">
        <v>-7.5782502134170995E-2</v>
      </c>
      <c r="BD743" s="40">
        <v>-7.4159820125896503E-2</v>
      </c>
      <c r="BE743" s="40">
        <v>-1.7019037458363501E-2</v>
      </c>
      <c r="BF743" s="40">
        <v>-7.5887575654531702E-3</v>
      </c>
      <c r="BG743" s="40">
        <v>-1.9848768355600101E-2</v>
      </c>
      <c r="BH743" s="40">
        <v>-2.6069160152359699E-2</v>
      </c>
      <c r="BI743" s="40">
        <v>1.2538724579838E-2</v>
      </c>
      <c r="BJ743" s="40">
        <v>-7.7893073781148897E-3</v>
      </c>
      <c r="BK743" s="40">
        <v>3.4127475001957302E-3</v>
      </c>
      <c r="BL743" s="40">
        <v>-2.62622617674035E-2</v>
      </c>
      <c r="BM743" s="40">
        <v>-1.8510158706739999E-2</v>
      </c>
      <c r="BN743" s="40">
        <v>-1.9913479453270901E-2</v>
      </c>
      <c r="BO743" s="40">
        <v>-3.0909258784105598E-2</v>
      </c>
      <c r="BP743" s="40">
        <v>-1.5098318132294701E-2</v>
      </c>
      <c r="BQ743" s="40">
        <v>5.7551292166047596E-3</v>
      </c>
      <c r="BR743" s="40">
        <v>1.4367825155316399E-2</v>
      </c>
      <c r="BS743" s="40">
        <v>0.20565665947071601</v>
      </c>
      <c r="BT743" s="40">
        <v>0.27264884117962401</v>
      </c>
      <c r="BU743" s="40">
        <v>0.27394784871675598</v>
      </c>
      <c r="BV743" s="40">
        <v>0.31863912574804099</v>
      </c>
      <c r="BW743" s="40">
        <v>0.30101638028303901</v>
      </c>
      <c r="BX743" s="40">
        <v>-3.2245451166767601E-2</v>
      </c>
      <c r="BY743" s="40">
        <v>-0.146611528138095</v>
      </c>
      <c r="BZ743" s="40">
        <v>-0.107544629108413</v>
      </c>
      <c r="CA743" s="40">
        <v>-6.2900243564015995E-2</v>
      </c>
      <c r="CB743" s="40">
        <v>-5.8330974651524897E-2</v>
      </c>
      <c r="CC743" s="40">
        <v>-8.9431605334510094E-3</v>
      </c>
      <c r="CD743" s="40">
        <v>-3.5046152597357301E-4</v>
      </c>
      <c r="CE743" s="40">
        <v>-1.29596547908419E-2</v>
      </c>
      <c r="CF743" s="40">
        <v>-1.84803761198617E-2</v>
      </c>
      <c r="CG743" s="40">
        <v>1.7797593949800201E-2</v>
      </c>
      <c r="CH743" s="40">
        <v>-1.3482515770174999E-3</v>
      </c>
      <c r="CI743" s="40">
        <v>1.05145547962757E-2</v>
      </c>
      <c r="CJ743" s="40">
        <v>-1.7365711827343099E-2</v>
      </c>
      <c r="CK743" s="40">
        <v>-1.0244686269719401E-2</v>
      </c>
      <c r="CL743" s="40">
        <v>-1.1574863553031899E-2</v>
      </c>
      <c r="CM743" s="40">
        <v>-2.1777602517527701E-2</v>
      </c>
      <c r="CN743" s="40">
        <v>-1.0170422996290699E-2</v>
      </c>
      <c r="CO743" s="40">
        <v>1.064975670919E-2</v>
      </c>
      <c r="CP743" s="40">
        <v>2.4993377495664701E-2</v>
      </c>
      <c r="CQ743" s="40">
        <v>0.21788380162236001</v>
      </c>
      <c r="CR743" s="40">
        <v>0.284829010425522</v>
      </c>
      <c r="CS743" s="40">
        <v>0.290169742775994</v>
      </c>
      <c r="CT743" s="40">
        <v>0.33155001541093099</v>
      </c>
      <c r="CU743" s="40">
        <v>0.32292531826302501</v>
      </c>
      <c r="CV743" s="40">
        <v>-1.5599068071557301E-2</v>
      </c>
      <c r="CW743" s="40">
        <v>-0.12930029357426401</v>
      </c>
      <c r="CX743" s="40">
        <v>-9.3486538819301204E-2</v>
      </c>
      <c r="CY743" s="40">
        <v>-5.3978030521164899E-2</v>
      </c>
      <c r="CZ743" s="40">
        <v>-4.73679644949127E-2</v>
      </c>
      <c r="DA743" s="40">
        <v>-8.6728360853855098E-4</v>
      </c>
      <c r="DB743" s="40">
        <v>6.8878345135060196E-3</v>
      </c>
      <c r="DC743" s="40">
        <v>-6.0705412260837104E-3</v>
      </c>
      <c r="DD743" s="40">
        <v>-1.08915920873637E-2</v>
      </c>
      <c r="DE743" s="40">
        <v>2.30564633197624E-2</v>
      </c>
      <c r="DF743" s="40">
        <v>5.0928042240798903E-3</v>
      </c>
      <c r="DG743" s="40">
        <v>1.7616362092355699E-2</v>
      </c>
      <c r="DH743" s="40">
        <v>-8.4691618872826703E-3</v>
      </c>
      <c r="DI743" s="40">
        <v>-1.9792138326987902E-3</v>
      </c>
      <c r="DJ743" s="40">
        <v>-3.23624765279284E-3</v>
      </c>
      <c r="DK743" s="40">
        <v>-1.26459462509497E-2</v>
      </c>
      <c r="DL743" s="40">
        <v>-5.2425278602867501E-3</v>
      </c>
      <c r="DM743" s="40">
        <v>1.55443842017752E-2</v>
      </c>
      <c r="DN743" s="40">
        <v>3.5618929836013002E-2</v>
      </c>
      <c r="DO743" s="40">
        <v>0.23011094377400401</v>
      </c>
      <c r="DP743" s="40">
        <v>0.29700917967142099</v>
      </c>
      <c r="DQ743" s="40">
        <v>0.30639163683523202</v>
      </c>
      <c r="DR743" s="40">
        <v>0.34446090507382099</v>
      </c>
      <c r="DS743" s="40">
        <v>0.34483425624301001</v>
      </c>
      <c r="DT743" s="40">
        <v>1.04731502365307E-3</v>
      </c>
      <c r="DU743" s="40">
        <v>-0.111989059010433</v>
      </c>
      <c r="DV743" s="40">
        <v>-7.9428448530189294E-2</v>
      </c>
      <c r="DW743" s="40">
        <v>-4.5055817478313803E-2</v>
      </c>
      <c r="DX743" s="40">
        <v>-3.6404954338300502E-2</v>
      </c>
      <c r="DY743" s="40">
        <v>1.0793000026005301E-2</v>
      </c>
      <c r="DZ743" s="40">
        <v>1.7338784377633899E-2</v>
      </c>
      <c r="EA743" s="40">
        <v>3.8762446031882498E-3</v>
      </c>
      <c r="EB743" s="40">
        <v>6.5406772693003796E-5</v>
      </c>
      <c r="EC743" s="40">
        <v>3.0649435454047198E-2</v>
      </c>
      <c r="ED743" s="40">
        <v>1.43926658050603E-2</v>
      </c>
      <c r="EE743" s="40">
        <v>2.78702438887358E-2</v>
      </c>
      <c r="EF743" s="40">
        <v>4.3760432383653696E-3</v>
      </c>
      <c r="EG743" s="40">
        <v>9.9548156089657204E-3</v>
      </c>
      <c r="EH743" s="40">
        <v>8.8033893328039597E-3</v>
      </c>
      <c r="EI743" s="40">
        <v>5.3871506960553503E-4</v>
      </c>
      <c r="EJ743" s="40">
        <v>1.87257004689416E-3</v>
      </c>
      <c r="EK743" s="40">
        <v>2.2611448915567701E-2</v>
      </c>
      <c r="EL743" s="40">
        <v>5.0960539820181401E-2</v>
      </c>
      <c r="EM743" s="40">
        <v>0.247764995074397</v>
      </c>
      <c r="EN743" s="40">
        <v>0.31459540955635201</v>
      </c>
      <c r="EO743" s="40">
        <v>0.32981347542674599</v>
      </c>
      <c r="EP743" s="40">
        <v>0.363102179184771</v>
      </c>
      <c r="EQ743" s="40">
        <v>0.37646728301564503</v>
      </c>
      <c r="ER743" s="40">
        <v>2.50820483639623E-2</v>
      </c>
      <c r="ES743" s="40">
        <v>-8.6994385743965494E-2</v>
      </c>
      <c r="ET743" s="40">
        <v>-5.9130798918243598E-2</v>
      </c>
      <c r="EU743" s="40">
        <v>-3.2173558908158803E-2</v>
      </c>
      <c r="EV743" s="40">
        <v>-2.05761088639289E-2</v>
      </c>
      <c r="EW743" s="40">
        <v>86</v>
      </c>
      <c r="EX743" s="40">
        <v>86</v>
      </c>
      <c r="EY743" s="40">
        <v>84.5</v>
      </c>
      <c r="EZ743" s="40">
        <v>82.5</v>
      </c>
      <c r="FA743" s="40">
        <v>80.5</v>
      </c>
      <c r="FB743" s="40">
        <v>79.5</v>
      </c>
      <c r="FC743" s="40">
        <v>79</v>
      </c>
      <c r="FD743" s="40">
        <v>80</v>
      </c>
      <c r="FE743" s="40">
        <v>81.5</v>
      </c>
      <c r="FF743" s="40">
        <v>85</v>
      </c>
      <c r="FG743" s="40">
        <v>88.5</v>
      </c>
      <c r="FH743" s="40">
        <v>90.5</v>
      </c>
      <c r="FI743" s="40">
        <v>94</v>
      </c>
      <c r="FJ743" s="40">
        <v>97</v>
      </c>
      <c r="FK743" s="40">
        <v>99.5</v>
      </c>
      <c r="FL743" s="40">
        <v>99.5</v>
      </c>
      <c r="FM743" s="40">
        <v>99.5</v>
      </c>
      <c r="FN743" s="40">
        <v>101.5</v>
      </c>
      <c r="FO743" s="40">
        <v>102</v>
      </c>
      <c r="FP743" s="40">
        <v>100.5</v>
      </c>
      <c r="FQ743" s="40">
        <v>97.5</v>
      </c>
      <c r="FR743" s="40">
        <v>95.5</v>
      </c>
      <c r="FS743" s="40">
        <v>93.5</v>
      </c>
      <c r="FT743" s="40">
        <v>92</v>
      </c>
      <c r="FU743" s="40">
        <v>2.8775346808885501E-2</v>
      </c>
      <c r="FV743" s="40">
        <v>0</v>
      </c>
      <c r="FW743" s="40">
        <v>0</v>
      </c>
      <c r="FX743" s="41">
        <v>1</v>
      </c>
      <c r="FY743" s="22"/>
    </row>
    <row r="744" spans="1:181" x14ac:dyDescent="0.2">
      <c r="A744" t="s">
        <v>42</v>
      </c>
      <c r="B744" t="s">
        <v>58</v>
      </c>
      <c r="C744" t="s">
        <v>55</v>
      </c>
      <c r="D744" t="s">
        <v>39</v>
      </c>
      <c r="E744" t="s">
        <v>77</v>
      </c>
      <c r="F744" t="s">
        <v>78</v>
      </c>
      <c r="G744" s="35">
        <v>43670</v>
      </c>
      <c r="H744" s="40">
        <v>301</v>
      </c>
      <c r="I744" s="40">
        <v>1.54920195770668</v>
      </c>
      <c r="J744" s="40">
        <v>1.4084877126397399</v>
      </c>
      <c r="K744" s="40">
        <v>1.24485943508667</v>
      </c>
      <c r="L744" s="40">
        <v>1.100794679886</v>
      </c>
      <c r="M744" s="40">
        <v>1.02019500412598</v>
      </c>
      <c r="N744" s="40">
        <v>1.0182728137878301</v>
      </c>
      <c r="O744" s="40">
        <v>1.1018993545571001</v>
      </c>
      <c r="P744" s="40">
        <v>1.13682650077978</v>
      </c>
      <c r="Q744" s="40">
        <v>1.1790653298976601</v>
      </c>
      <c r="R744" s="40">
        <v>1.28061834942509</v>
      </c>
      <c r="S744" s="40">
        <v>1.4196874854014501</v>
      </c>
      <c r="T744" s="40">
        <v>1.6663513594894701</v>
      </c>
      <c r="U744" s="40">
        <v>1.9315537426095399</v>
      </c>
      <c r="V744" s="40">
        <v>2.1832018229771299</v>
      </c>
      <c r="W744" s="40">
        <v>2.42077496369691</v>
      </c>
      <c r="X744" s="40">
        <v>2.6501410040223399</v>
      </c>
      <c r="Y744" s="40">
        <v>2.8277841591766699</v>
      </c>
      <c r="Z744" s="40">
        <v>3.08504709006978</v>
      </c>
      <c r="AA744" s="40">
        <v>3.18507316359665</v>
      </c>
      <c r="AB744" s="40">
        <v>3.1242030904926401</v>
      </c>
      <c r="AC744" s="40">
        <v>2.93188924282209</v>
      </c>
      <c r="AD744" s="40">
        <v>2.7412208320196498</v>
      </c>
      <c r="AE744" s="40">
        <v>2.4002471636757199</v>
      </c>
      <c r="AF744" s="40">
        <v>2.05733975130802</v>
      </c>
      <c r="AG744" s="40">
        <v>-5.1741367228926999E-2</v>
      </c>
      <c r="AH744" s="40">
        <v>-9.2543004983281899E-2</v>
      </c>
      <c r="AI744" s="40">
        <v>-6.7259189057429405E-2</v>
      </c>
      <c r="AJ744" s="40">
        <v>-8.8378622857872E-2</v>
      </c>
      <c r="AK744" s="40">
        <v>-0.115598738358376</v>
      </c>
      <c r="AL744" s="40">
        <v>-7.3298216402007094E-2</v>
      </c>
      <c r="AM744" s="40">
        <v>-8.9045509812158904E-2</v>
      </c>
      <c r="AN744" s="40">
        <v>-0.10063960509605099</v>
      </c>
      <c r="AO744" s="40">
        <v>-5.23660759193866E-2</v>
      </c>
      <c r="AP744" s="40">
        <v>-9.6409231256511893E-2</v>
      </c>
      <c r="AQ744" s="40">
        <v>-7.0033417495362404E-2</v>
      </c>
      <c r="AR744" s="40">
        <v>-2.0148850439399901E-2</v>
      </c>
      <c r="AS744" s="40">
        <v>-2.5325595895568501E-2</v>
      </c>
      <c r="AT744" s="40">
        <v>-9.55864998607832E-2</v>
      </c>
      <c r="AU744" s="40">
        <v>0.1961596480367</v>
      </c>
      <c r="AV744" s="40">
        <v>0.36799402886521998</v>
      </c>
      <c r="AW744" s="40">
        <v>0.197912867610712</v>
      </c>
      <c r="AX744" s="40">
        <v>0.41436973307816199</v>
      </c>
      <c r="AY744" s="40">
        <v>0.38130633716348</v>
      </c>
      <c r="AZ744" s="40">
        <v>-0.27039837532490602</v>
      </c>
      <c r="BA744" s="40">
        <v>-0.23487364196947499</v>
      </c>
      <c r="BB744" s="40">
        <v>-0.365858145776914</v>
      </c>
      <c r="BC744" s="40">
        <v>-0.24852167642758</v>
      </c>
      <c r="BD744" s="40">
        <v>-9.1543889884869403E-2</v>
      </c>
      <c r="BE744" s="40">
        <v>-2.3129697729874599E-2</v>
      </c>
      <c r="BF744" s="40">
        <v>-6.6276039233370401E-2</v>
      </c>
      <c r="BG744" s="40">
        <v>-4.6973013216084797E-2</v>
      </c>
      <c r="BH744" s="40">
        <v>-6.9213988008239205E-2</v>
      </c>
      <c r="BI744" s="40">
        <v>-8.5547091146135498E-2</v>
      </c>
      <c r="BJ744" s="40">
        <v>-5.5976940644410701E-2</v>
      </c>
      <c r="BK744" s="40">
        <v>-6.06490920719805E-2</v>
      </c>
      <c r="BL744" s="40">
        <v>-7.2882200538999298E-2</v>
      </c>
      <c r="BM744" s="40">
        <v>-2.8096807928347602E-2</v>
      </c>
      <c r="BN744" s="40">
        <v>-7.0477656966169797E-2</v>
      </c>
      <c r="BO744" s="40">
        <v>-4.48807514359632E-2</v>
      </c>
      <c r="BP744" s="40">
        <v>-6.3826859626041899E-3</v>
      </c>
      <c r="BQ744" s="40">
        <v>-1.13818812341771E-2</v>
      </c>
      <c r="BR744" s="40">
        <v>-4.3456580239147197E-2</v>
      </c>
      <c r="BS744" s="40">
        <v>0.27291447931504997</v>
      </c>
      <c r="BT744" s="40">
        <v>0.43788780886998002</v>
      </c>
      <c r="BU744" s="40">
        <v>0.26683483253366003</v>
      </c>
      <c r="BV744" s="40">
        <v>0.47857408081342701</v>
      </c>
      <c r="BW744" s="40">
        <v>0.44267583374316599</v>
      </c>
      <c r="BX744" s="40">
        <v>-0.22496054239764601</v>
      </c>
      <c r="BY744" s="40">
        <v>-0.18461293684961699</v>
      </c>
      <c r="BZ744" s="40">
        <v>-0.33493917791338801</v>
      </c>
      <c r="CA744" s="40">
        <v>-0.21593869081824399</v>
      </c>
      <c r="CB744" s="40">
        <v>-6.5499814343707996E-2</v>
      </c>
      <c r="CC744" s="40">
        <v>-3.3133425937023299E-3</v>
      </c>
      <c r="CD744" s="40">
        <v>-4.8083618771252203E-2</v>
      </c>
      <c r="CE744" s="40">
        <v>-3.29228696255391E-2</v>
      </c>
      <c r="CF744" s="40">
        <v>-5.5940620292036301E-2</v>
      </c>
      <c r="CG744" s="40">
        <v>-6.4733411832370205E-2</v>
      </c>
      <c r="CH744" s="40">
        <v>-4.3980277819982698E-2</v>
      </c>
      <c r="CI744" s="40">
        <v>-4.0981819648289203E-2</v>
      </c>
      <c r="CJ744" s="40">
        <v>-5.3657506699334903E-2</v>
      </c>
      <c r="CK744" s="40">
        <v>-1.1287986848497701E-2</v>
      </c>
      <c r="CL744" s="40">
        <v>-5.2517527607256503E-2</v>
      </c>
      <c r="CM744" s="40">
        <v>-2.7460091545036099E-2</v>
      </c>
      <c r="CN744" s="40">
        <v>3.1517176185701999E-3</v>
      </c>
      <c r="CO744" s="40">
        <v>-1.72450693601753E-3</v>
      </c>
      <c r="CP744" s="40">
        <v>-7.3515567110140302E-3</v>
      </c>
      <c r="CQ744" s="40">
        <v>0.326074641642494</v>
      </c>
      <c r="CR744" s="40">
        <v>0.48629602798595001</v>
      </c>
      <c r="CS744" s="40">
        <v>0.31456997548437798</v>
      </c>
      <c r="CT744" s="40">
        <v>0.52304181647109005</v>
      </c>
      <c r="CU744" s="40">
        <v>0.48518016012619902</v>
      </c>
      <c r="CV744" s="40">
        <v>-0.19349043772813501</v>
      </c>
      <c r="CW744" s="40">
        <v>-0.14980252559128401</v>
      </c>
      <c r="CX744" s="40">
        <v>-0.313524794958635</v>
      </c>
      <c r="CY744" s="40">
        <v>-0.19337181424179101</v>
      </c>
      <c r="CZ744" s="40">
        <v>-4.7461766961186501E-2</v>
      </c>
      <c r="DA744" s="40">
        <v>1.650301254247E-2</v>
      </c>
      <c r="DB744" s="40">
        <v>-2.9891198309134101E-2</v>
      </c>
      <c r="DC744" s="40">
        <v>-1.8872726034993299E-2</v>
      </c>
      <c r="DD744" s="40">
        <v>-4.2667252575833398E-2</v>
      </c>
      <c r="DE744" s="40">
        <v>-4.3919732518604898E-2</v>
      </c>
      <c r="DF744" s="40">
        <v>-3.1983614995554702E-2</v>
      </c>
      <c r="DG744" s="40">
        <v>-2.1314547224598E-2</v>
      </c>
      <c r="DH744" s="40">
        <v>-3.4432812859670398E-2</v>
      </c>
      <c r="DI744" s="40">
        <v>5.5208342313522096E-3</v>
      </c>
      <c r="DJ744" s="40">
        <v>-3.4557398248343203E-2</v>
      </c>
      <c r="DK744" s="40">
        <v>-1.0039431654108999E-2</v>
      </c>
      <c r="DL744" s="40">
        <v>1.2686121199744599E-2</v>
      </c>
      <c r="DM744" s="40">
        <v>7.93286736214204E-3</v>
      </c>
      <c r="DN744" s="40">
        <v>2.8753466817119201E-2</v>
      </c>
      <c r="DO744" s="40">
        <v>0.37923480396993697</v>
      </c>
      <c r="DP744" s="40">
        <v>0.53470424710191999</v>
      </c>
      <c r="DQ744" s="40">
        <v>0.362305118435096</v>
      </c>
      <c r="DR744" s="40">
        <v>0.56750955212875398</v>
      </c>
      <c r="DS744" s="40">
        <v>0.52768448650923105</v>
      </c>
      <c r="DT744" s="40">
        <v>-0.16202033305862401</v>
      </c>
      <c r="DU744" s="40">
        <v>-0.11499211433294999</v>
      </c>
      <c r="DV744" s="40">
        <v>-0.29211041200388199</v>
      </c>
      <c r="DW744" s="40">
        <v>-0.170804937665337</v>
      </c>
      <c r="DX744" s="40">
        <v>-2.9423719578664902E-2</v>
      </c>
      <c r="DY744" s="40">
        <v>4.5114682041522303E-2</v>
      </c>
      <c r="DZ744" s="40">
        <v>-3.62423255922256E-3</v>
      </c>
      <c r="EA744" s="40">
        <v>1.41344980635127E-3</v>
      </c>
      <c r="EB744" s="40">
        <v>-2.35026177262006E-2</v>
      </c>
      <c r="EC744" s="40">
        <v>-1.38680853063647E-2</v>
      </c>
      <c r="ED744" s="40">
        <v>-1.4662339237958301E-2</v>
      </c>
      <c r="EE744" s="40">
        <v>7.0818705155804296E-3</v>
      </c>
      <c r="EF744" s="40">
        <v>-6.6754083026186002E-3</v>
      </c>
      <c r="EG744" s="40">
        <v>2.9790102222391299E-2</v>
      </c>
      <c r="EH744" s="40">
        <v>-8.6258239580011796E-3</v>
      </c>
      <c r="EI744" s="40">
        <v>1.5113234405290299E-2</v>
      </c>
      <c r="EJ744" s="40">
        <v>2.6452285676540298E-2</v>
      </c>
      <c r="EK744" s="40">
        <v>2.18765820235334E-2</v>
      </c>
      <c r="EL744" s="40">
        <v>8.0883386438755103E-2</v>
      </c>
      <c r="EM744" s="40">
        <v>0.45598963524828801</v>
      </c>
      <c r="EN744" s="40">
        <v>0.60459802710667998</v>
      </c>
      <c r="EO744" s="40">
        <v>0.43122708335804499</v>
      </c>
      <c r="EP744" s="40">
        <v>0.63171389986401805</v>
      </c>
      <c r="EQ744" s="40">
        <v>0.58905398308891699</v>
      </c>
      <c r="ER744" s="40">
        <v>-0.11658250013136499</v>
      </c>
      <c r="ES744" s="40">
        <v>-6.4731409213092006E-2</v>
      </c>
      <c r="ET744" s="40">
        <v>-0.261191444140356</v>
      </c>
      <c r="EU744" s="40">
        <v>-0.13822195205600099</v>
      </c>
      <c r="EV744" s="40">
        <v>-3.3796440375036198E-3</v>
      </c>
      <c r="EW744" s="40">
        <v>86</v>
      </c>
      <c r="EX744" s="40">
        <v>86</v>
      </c>
      <c r="EY744" s="40">
        <v>84.5</v>
      </c>
      <c r="EZ744" s="40">
        <v>82.5</v>
      </c>
      <c r="FA744" s="40">
        <v>80.5</v>
      </c>
      <c r="FB744" s="40">
        <v>79.5</v>
      </c>
      <c r="FC744" s="40">
        <v>79</v>
      </c>
      <c r="FD744" s="40">
        <v>80</v>
      </c>
      <c r="FE744" s="40">
        <v>81.5</v>
      </c>
      <c r="FF744" s="40">
        <v>85</v>
      </c>
      <c r="FG744" s="40">
        <v>88.5</v>
      </c>
      <c r="FH744" s="40">
        <v>90.5</v>
      </c>
      <c r="FI744" s="40">
        <v>94</v>
      </c>
      <c r="FJ744" s="40">
        <v>97</v>
      </c>
      <c r="FK744" s="40">
        <v>99.5</v>
      </c>
      <c r="FL744" s="40">
        <v>99.5</v>
      </c>
      <c r="FM744" s="40">
        <v>99.5</v>
      </c>
      <c r="FN744" s="40">
        <v>101.5</v>
      </c>
      <c r="FO744" s="40">
        <v>102</v>
      </c>
      <c r="FP744" s="40">
        <v>100.5</v>
      </c>
      <c r="FQ744" s="40">
        <v>97.5</v>
      </c>
      <c r="FR744" s="40">
        <v>95.5</v>
      </c>
      <c r="FS744" s="40">
        <v>93.5</v>
      </c>
      <c r="FT744" s="40">
        <v>92</v>
      </c>
      <c r="FU744" s="40">
        <v>9.0112645090556304E-2</v>
      </c>
      <c r="FV744" s="40">
        <v>0</v>
      </c>
      <c r="FW744" s="40">
        <v>0</v>
      </c>
      <c r="FX744" s="41">
        <v>1</v>
      </c>
      <c r="FY744" s="22"/>
    </row>
    <row r="745" spans="1:181" x14ac:dyDescent="0.2">
      <c r="A745" t="s">
        <v>42</v>
      </c>
      <c r="B745" t="s">
        <v>58</v>
      </c>
      <c r="C745" t="s">
        <v>55</v>
      </c>
      <c r="D745" t="s">
        <v>39</v>
      </c>
      <c r="E745" t="s">
        <v>78</v>
      </c>
      <c r="F745" t="s">
        <v>1</v>
      </c>
      <c r="G745" s="35">
        <v>43670</v>
      </c>
      <c r="H745" s="40">
        <v>3656</v>
      </c>
      <c r="I745" s="40">
        <v>1.3753278469167201</v>
      </c>
      <c r="J745" s="40">
        <v>1.2581413590935799</v>
      </c>
      <c r="K745" s="40">
        <v>1.12495668606081</v>
      </c>
      <c r="L745" s="40">
        <v>1.0024963161344</v>
      </c>
      <c r="M745" s="40">
        <v>0.92721832563082796</v>
      </c>
      <c r="N745" s="40">
        <v>0.86676498179067596</v>
      </c>
      <c r="O745" s="40">
        <v>0.85040971214856098</v>
      </c>
      <c r="P745" s="40">
        <v>0.880854419947256</v>
      </c>
      <c r="Q745" s="40">
        <v>0.94679938572556299</v>
      </c>
      <c r="R745" s="40">
        <v>1.11740182215517</v>
      </c>
      <c r="S745" s="40">
        <v>1.34233721705011</v>
      </c>
      <c r="T745" s="40">
        <v>1.59814578707052</v>
      </c>
      <c r="U745" s="40">
        <v>1.8864419725619499</v>
      </c>
      <c r="V745" s="40">
        <v>2.1581390471890201</v>
      </c>
      <c r="W745" s="40">
        <v>2.4011231946877798</v>
      </c>
      <c r="X745" s="40">
        <v>2.5886533926021298</v>
      </c>
      <c r="Y745" s="40">
        <v>2.7122388779781601</v>
      </c>
      <c r="Z745" s="40">
        <v>2.7969566674233701</v>
      </c>
      <c r="AA745" s="40">
        <v>2.7697557890539701</v>
      </c>
      <c r="AB745" s="40">
        <v>2.61366823492089</v>
      </c>
      <c r="AC745" s="40">
        <v>2.43844280837334</v>
      </c>
      <c r="AD745" s="40">
        <v>2.2909900411245898</v>
      </c>
      <c r="AE745" s="40">
        <v>2.0324892307547802</v>
      </c>
      <c r="AF745" s="40">
        <v>1.7295999883594999</v>
      </c>
      <c r="AG745" s="40">
        <v>-3.2467792372401098E-2</v>
      </c>
      <c r="AH745" s="40">
        <v>-2.0080057274819901E-2</v>
      </c>
      <c r="AI745" s="40">
        <v>-2.37063790113895E-2</v>
      </c>
      <c r="AJ745" s="40">
        <v>-1.19617790502742E-2</v>
      </c>
      <c r="AK745" s="40">
        <v>-1.44447976303585E-2</v>
      </c>
      <c r="AL745" s="40">
        <v>4.1381326894066803E-3</v>
      </c>
      <c r="AM745" s="40">
        <v>-1.01976310679081E-2</v>
      </c>
      <c r="AN745" s="40">
        <v>-5.99908380549799E-3</v>
      </c>
      <c r="AO745" s="40">
        <v>-3.9257896470068403E-3</v>
      </c>
      <c r="AP745" s="40">
        <v>-1.26589557555135E-2</v>
      </c>
      <c r="AQ745" s="40">
        <v>-2.9993585022773599E-2</v>
      </c>
      <c r="AR745" s="40">
        <v>-9.2761135229739097E-5</v>
      </c>
      <c r="AS745" s="40">
        <v>-9.7402060109681703E-3</v>
      </c>
      <c r="AT745" s="40">
        <v>-1.55151061606309E-2</v>
      </c>
      <c r="AU745" s="40">
        <v>8.0682926386992704E-2</v>
      </c>
      <c r="AV745" s="40">
        <v>6.2205485225579803E-2</v>
      </c>
      <c r="AW745" s="40">
        <v>7.0596707561271496E-2</v>
      </c>
      <c r="AX745" s="40">
        <v>8.2734907923594406E-2</v>
      </c>
      <c r="AY745" s="40">
        <v>4.9860541708343899E-2</v>
      </c>
      <c r="AZ745" s="40">
        <v>-4.2561059295659599E-2</v>
      </c>
      <c r="BA745" s="40">
        <v>-4.0964892902278401E-2</v>
      </c>
      <c r="BB745" s="40">
        <v>-4.20244693256882E-2</v>
      </c>
      <c r="BC745" s="40">
        <v>-2.9128135449528601E-2</v>
      </c>
      <c r="BD745" s="40">
        <v>-4.6067507284864501E-2</v>
      </c>
      <c r="BE745" s="40">
        <v>-2.41870156387997E-2</v>
      </c>
      <c r="BF745" s="40">
        <v>-1.23124329452831E-2</v>
      </c>
      <c r="BG745" s="40">
        <v>-1.8265269279130199E-2</v>
      </c>
      <c r="BH745" s="40">
        <v>-4.6080517557470996E-3</v>
      </c>
      <c r="BI745" s="40">
        <v>-8.0984514206490898E-3</v>
      </c>
      <c r="BJ745" s="40">
        <v>1.10895881675883E-2</v>
      </c>
      <c r="BK745" s="40">
        <v>-4.4094535278553599E-3</v>
      </c>
      <c r="BL745" s="40">
        <v>1.21297579722465E-3</v>
      </c>
      <c r="BM745" s="40">
        <v>2.97566621346727E-3</v>
      </c>
      <c r="BN745" s="40">
        <v>-4.0353251604634899E-3</v>
      </c>
      <c r="BO745" s="40">
        <v>-1.96728189825808E-2</v>
      </c>
      <c r="BP745" s="40">
        <v>2.7805571868311598E-3</v>
      </c>
      <c r="BQ745" s="40">
        <v>-6.8390831409874103E-3</v>
      </c>
      <c r="BR745" s="40">
        <v>-5.1427387178702303E-3</v>
      </c>
      <c r="BS745" s="40">
        <v>9.0723570289791999E-2</v>
      </c>
      <c r="BT745" s="40">
        <v>7.8684681336915904E-2</v>
      </c>
      <c r="BU745" s="40">
        <v>8.8461583963293206E-2</v>
      </c>
      <c r="BV745" s="40">
        <v>0.10151917319725</v>
      </c>
      <c r="BW745" s="40">
        <v>6.9643949279558706E-2</v>
      </c>
      <c r="BX745" s="40">
        <v>-2.41995552695441E-2</v>
      </c>
      <c r="BY745" s="40">
        <v>-2.5813152713038801E-2</v>
      </c>
      <c r="BZ745" s="40">
        <v>-3.3407525431643603E-2</v>
      </c>
      <c r="CA745" s="40">
        <v>-2.0964420639004701E-2</v>
      </c>
      <c r="CB745" s="40">
        <v>-3.4670327986244101E-2</v>
      </c>
      <c r="CC745" s="40">
        <v>-1.8451774898589499E-2</v>
      </c>
      <c r="CD745" s="40">
        <v>-6.9325999969270299E-3</v>
      </c>
      <c r="CE745" s="40">
        <v>-1.44967732536569E-2</v>
      </c>
      <c r="CF745" s="40">
        <v>4.8511736700331199E-4</v>
      </c>
      <c r="CG745" s="40">
        <v>-3.7029913684886399E-3</v>
      </c>
      <c r="CH745" s="40">
        <v>1.59041450557664E-2</v>
      </c>
      <c r="CI745" s="40">
        <v>-4.00579395966626E-4</v>
      </c>
      <c r="CJ745" s="40">
        <v>6.2080263081893301E-3</v>
      </c>
      <c r="CK745" s="40">
        <v>7.7555935187334701E-3</v>
      </c>
      <c r="CL745" s="40">
        <v>1.9373751197607301E-3</v>
      </c>
      <c r="CM745" s="40">
        <v>-1.2524687862983599E-2</v>
      </c>
      <c r="CN745" s="40">
        <v>4.7706087037870503E-3</v>
      </c>
      <c r="CO745" s="40">
        <v>-4.8297742788423904E-3</v>
      </c>
      <c r="CP745" s="40">
        <v>2.0411313759537502E-3</v>
      </c>
      <c r="CQ745" s="40">
        <v>9.76776896703581E-2</v>
      </c>
      <c r="CR745" s="40">
        <v>9.0098122363546002E-2</v>
      </c>
      <c r="CS745" s="40">
        <v>0.10083474293809599</v>
      </c>
      <c r="CT745" s="40">
        <v>0.114529098103839</v>
      </c>
      <c r="CU745" s="40">
        <v>8.3345877097780505E-2</v>
      </c>
      <c r="CV745" s="40">
        <v>-1.1482433515156E-2</v>
      </c>
      <c r="CW745" s="40">
        <v>-1.5319103614263601E-2</v>
      </c>
      <c r="CX745" s="40">
        <v>-2.7439456340166202E-2</v>
      </c>
      <c r="CY745" s="40">
        <v>-1.53102566301156E-2</v>
      </c>
      <c r="CZ745" s="40">
        <v>-2.67766763229054E-2</v>
      </c>
      <c r="DA745" s="40">
        <v>-1.27165341583792E-2</v>
      </c>
      <c r="DB745" s="40">
        <v>-1.5527670485709999E-3</v>
      </c>
      <c r="DC745" s="40">
        <v>-1.0728277228183701E-2</v>
      </c>
      <c r="DD745" s="40">
        <v>5.5782864897537202E-3</v>
      </c>
      <c r="DE745" s="40">
        <v>6.9246868367181405E-4</v>
      </c>
      <c r="DF745" s="40">
        <v>2.0718701943944502E-2</v>
      </c>
      <c r="DG745" s="40">
        <v>3.6082947359221099E-3</v>
      </c>
      <c r="DH745" s="40">
        <v>1.1203076819153999E-2</v>
      </c>
      <c r="DI745" s="40">
        <v>1.25355208239997E-2</v>
      </c>
      <c r="DJ745" s="40">
        <v>7.9100753999849505E-3</v>
      </c>
      <c r="DK745" s="40">
        <v>-5.3765567433864099E-3</v>
      </c>
      <c r="DL745" s="40">
        <v>6.7606602207429404E-3</v>
      </c>
      <c r="DM745" s="40">
        <v>-2.82046541669738E-3</v>
      </c>
      <c r="DN745" s="40">
        <v>9.2250014697777306E-3</v>
      </c>
      <c r="DO745" s="40">
        <v>0.10463180905092399</v>
      </c>
      <c r="DP745" s="40">
        <v>0.101511563390176</v>
      </c>
      <c r="DQ745" s="40">
        <v>0.11320790191289901</v>
      </c>
      <c r="DR745" s="40">
        <v>0.12753902301042799</v>
      </c>
      <c r="DS745" s="40">
        <v>9.7047804916002303E-2</v>
      </c>
      <c r="DT745" s="40">
        <v>1.23468823923213E-3</v>
      </c>
      <c r="DU745" s="40">
        <v>-4.8250545154883097E-3</v>
      </c>
      <c r="DV745" s="40">
        <v>-2.14713872486888E-2</v>
      </c>
      <c r="DW745" s="40">
        <v>-9.6560926212265006E-3</v>
      </c>
      <c r="DX745" s="40">
        <v>-1.8883024659566601E-2</v>
      </c>
      <c r="DY745" s="40">
        <v>-4.4357574247778303E-3</v>
      </c>
      <c r="DZ745" s="40">
        <v>6.2148572809658598E-3</v>
      </c>
      <c r="EA745" s="40">
        <v>-5.2871674959244297E-3</v>
      </c>
      <c r="EB745" s="40">
        <v>1.2932013784280799E-2</v>
      </c>
      <c r="EC745" s="40">
        <v>7.0388148933811902E-3</v>
      </c>
      <c r="ED745" s="40">
        <v>2.7670157422126099E-2</v>
      </c>
      <c r="EE745" s="40">
        <v>9.3964722759748102E-3</v>
      </c>
      <c r="EF745" s="40">
        <v>1.8415136421876602E-2</v>
      </c>
      <c r="EG745" s="40">
        <v>1.9436976684473799E-2</v>
      </c>
      <c r="EH745" s="40">
        <v>1.6533705995035002E-2</v>
      </c>
      <c r="EI745" s="40">
        <v>4.9442092968063397E-3</v>
      </c>
      <c r="EJ745" s="40">
        <v>9.6339785428038397E-3</v>
      </c>
      <c r="EK745" s="40">
        <v>8.0657453283380107E-5</v>
      </c>
      <c r="EL745" s="40">
        <v>1.9597368912538399E-2</v>
      </c>
      <c r="EM745" s="40">
        <v>0.114672452953723</v>
      </c>
      <c r="EN745" s="40">
        <v>0.117990759501512</v>
      </c>
      <c r="EO745" s="40">
        <v>0.13107277831492001</v>
      </c>
      <c r="EP745" s="40">
        <v>0.146323288284083</v>
      </c>
      <c r="EQ745" s="40">
        <v>0.11683121248721701</v>
      </c>
      <c r="ER745" s="40">
        <v>1.95961922653476E-2</v>
      </c>
      <c r="ES745" s="40">
        <v>1.0326685673751199E-2</v>
      </c>
      <c r="ET745" s="40">
        <v>-1.28544433546442E-2</v>
      </c>
      <c r="EU745" s="40">
        <v>-1.4923778107025899E-3</v>
      </c>
      <c r="EV745" s="40">
        <v>-7.48584536094623E-3</v>
      </c>
      <c r="EW745" s="40">
        <v>86</v>
      </c>
      <c r="EX745" s="40">
        <v>86</v>
      </c>
      <c r="EY745" s="40">
        <v>84.5</v>
      </c>
      <c r="EZ745" s="40">
        <v>82.5</v>
      </c>
      <c r="FA745" s="40">
        <v>80.5</v>
      </c>
      <c r="FB745" s="40">
        <v>79.5</v>
      </c>
      <c r="FC745" s="40">
        <v>79</v>
      </c>
      <c r="FD745" s="40">
        <v>80</v>
      </c>
      <c r="FE745" s="40">
        <v>81.5</v>
      </c>
      <c r="FF745" s="40">
        <v>85</v>
      </c>
      <c r="FG745" s="40">
        <v>88.5</v>
      </c>
      <c r="FH745" s="40">
        <v>90.5</v>
      </c>
      <c r="FI745" s="40">
        <v>94</v>
      </c>
      <c r="FJ745" s="40">
        <v>97</v>
      </c>
      <c r="FK745" s="40">
        <v>99.5</v>
      </c>
      <c r="FL745" s="40">
        <v>99.5</v>
      </c>
      <c r="FM745" s="40">
        <v>99.5</v>
      </c>
      <c r="FN745" s="40">
        <v>101.5</v>
      </c>
      <c r="FO745" s="40">
        <v>102</v>
      </c>
      <c r="FP745" s="40">
        <v>100.5</v>
      </c>
      <c r="FQ745" s="40">
        <v>97.5</v>
      </c>
      <c r="FR745" s="40">
        <v>95.5</v>
      </c>
      <c r="FS745" s="40">
        <v>93.5</v>
      </c>
      <c r="FT745" s="40">
        <v>92</v>
      </c>
      <c r="FU745" s="40">
        <v>2.1911714696891099E-2</v>
      </c>
      <c r="FV745" s="40">
        <v>0</v>
      </c>
      <c r="FW745" s="40">
        <v>0</v>
      </c>
      <c r="FX745" s="41">
        <v>1</v>
      </c>
      <c r="FY745" s="22"/>
    </row>
    <row r="746" spans="1:181" x14ac:dyDescent="0.2">
      <c r="A746" t="s">
        <v>42</v>
      </c>
      <c r="B746" t="s">
        <v>58</v>
      </c>
      <c r="C746" t="s">
        <v>55</v>
      </c>
      <c r="D746" t="s">
        <v>39</v>
      </c>
      <c r="E746" t="s">
        <v>78</v>
      </c>
      <c r="F746" t="s">
        <v>77</v>
      </c>
      <c r="G746" s="35">
        <v>43670</v>
      </c>
      <c r="H746" s="40">
        <v>3249</v>
      </c>
      <c r="I746" s="40">
        <v>1.3793282671640099</v>
      </c>
      <c r="J746" s="40">
        <v>1.26190932257775</v>
      </c>
      <c r="K746" s="40">
        <v>1.12719424003152</v>
      </c>
      <c r="L746" s="40">
        <v>1.0077617008383499</v>
      </c>
      <c r="M746" s="40">
        <v>0.93249129698011102</v>
      </c>
      <c r="N746" s="40">
        <v>0.86976708900417998</v>
      </c>
      <c r="O746" s="40">
        <v>0.85109206292108497</v>
      </c>
      <c r="P746" s="40">
        <v>0.88221154845578498</v>
      </c>
      <c r="Q746" s="40">
        <v>0.95100848833371099</v>
      </c>
      <c r="R746" s="40">
        <v>1.1199392910478101</v>
      </c>
      <c r="S746" s="40">
        <v>1.34086957360861</v>
      </c>
      <c r="T746" s="40">
        <v>1.59372333948958</v>
      </c>
      <c r="U746" s="40">
        <v>1.87910442595837</v>
      </c>
      <c r="V746" s="40">
        <v>2.1463469992156199</v>
      </c>
      <c r="W746" s="40">
        <v>2.3880275754258902</v>
      </c>
      <c r="X746" s="40">
        <v>2.5744862444764101</v>
      </c>
      <c r="Y746" s="40">
        <v>2.6988087180203002</v>
      </c>
      <c r="Z746" s="40">
        <v>2.7773375922243102</v>
      </c>
      <c r="AA746" s="40">
        <v>2.7492378647726698</v>
      </c>
      <c r="AB746" s="40">
        <v>2.5922040560427999</v>
      </c>
      <c r="AC746" s="40">
        <v>2.4194800143966799</v>
      </c>
      <c r="AD746" s="40">
        <v>2.2746158236385901</v>
      </c>
      <c r="AE746" s="40">
        <v>2.0226015173535301</v>
      </c>
      <c r="AF746" s="40">
        <v>1.7246707698050301</v>
      </c>
      <c r="AG746" s="40">
        <v>-2.9653689163268802E-2</v>
      </c>
      <c r="AH746" s="40">
        <v>-2.0171949269694699E-2</v>
      </c>
      <c r="AI746" s="40">
        <v>-2.35746310410631E-2</v>
      </c>
      <c r="AJ746" s="40">
        <v>-1.2168709009519101E-2</v>
      </c>
      <c r="AK746" s="40">
        <v>-1.1785631451722E-2</v>
      </c>
      <c r="AL746" s="40">
        <v>4.2480449527496399E-3</v>
      </c>
      <c r="AM746" s="40">
        <v>-1.14894760363396E-2</v>
      </c>
      <c r="AN746" s="40">
        <v>-9.3212504654749707E-3</v>
      </c>
      <c r="AO746" s="40">
        <v>4.7842957821588901E-4</v>
      </c>
      <c r="AP746" s="40">
        <v>-1.8644130996271401E-2</v>
      </c>
      <c r="AQ746" s="40">
        <v>-3.5556500144184197E-2</v>
      </c>
      <c r="AR746" s="40">
        <v>9.5089951977795001E-4</v>
      </c>
      <c r="AS746" s="40">
        <v>-1.01656582169773E-2</v>
      </c>
      <c r="AT746" s="40">
        <v>-1.82507963111277E-2</v>
      </c>
      <c r="AU746" s="40">
        <v>5.4314575810730903E-2</v>
      </c>
      <c r="AV746" s="40">
        <v>2.5026032641503399E-2</v>
      </c>
      <c r="AW746" s="40">
        <v>5.7848180689382002E-2</v>
      </c>
      <c r="AX746" s="40">
        <v>4.8682291287740001E-2</v>
      </c>
      <c r="AY746" s="40">
        <v>2.71215281341111E-2</v>
      </c>
      <c r="AZ746" s="40">
        <v>-2.9631808788691202E-2</v>
      </c>
      <c r="BA746" s="40">
        <v>-2.6891462326572701E-2</v>
      </c>
      <c r="BB746" s="40">
        <v>-3.7162865665612999E-2</v>
      </c>
      <c r="BC746" s="40">
        <v>-2.218508107182E-2</v>
      </c>
      <c r="BD746" s="40">
        <v>-4.6674622631493898E-2</v>
      </c>
      <c r="BE746" s="40">
        <v>-2.12073512160991E-2</v>
      </c>
      <c r="BF746" s="40">
        <v>-1.13732380288815E-2</v>
      </c>
      <c r="BG746" s="40">
        <v>-1.7136753342230499E-2</v>
      </c>
      <c r="BH746" s="40">
        <v>-3.6958125294154699E-3</v>
      </c>
      <c r="BI746" s="40">
        <v>-4.8083691099531202E-3</v>
      </c>
      <c r="BJ746" s="40">
        <v>1.16189965351429E-2</v>
      </c>
      <c r="BK746" s="40">
        <v>-5.2010848757271903E-3</v>
      </c>
      <c r="BL746" s="40">
        <v>-1.7743278790793399E-3</v>
      </c>
      <c r="BM746" s="40">
        <v>8.0602230743808904E-3</v>
      </c>
      <c r="BN746" s="40">
        <v>-1.00306008078145E-2</v>
      </c>
      <c r="BO746" s="40">
        <v>-2.3842021793555102E-2</v>
      </c>
      <c r="BP746" s="40">
        <v>3.62589656632445E-3</v>
      </c>
      <c r="BQ746" s="40">
        <v>-7.4357490680325702E-3</v>
      </c>
      <c r="BR746" s="40">
        <v>-8.4061565750708708E-3</v>
      </c>
      <c r="BS746" s="40">
        <v>6.4988708634420994E-2</v>
      </c>
      <c r="BT746" s="40">
        <v>4.2435919337522297E-2</v>
      </c>
      <c r="BU746" s="40">
        <v>7.5246223197565604E-2</v>
      </c>
      <c r="BV746" s="40">
        <v>6.7191697297616704E-2</v>
      </c>
      <c r="BW746" s="40">
        <v>4.9039575253690099E-2</v>
      </c>
      <c r="BX746" s="40">
        <v>-1.01942481758436E-2</v>
      </c>
      <c r="BY746" s="40">
        <v>-1.1631675873802001E-2</v>
      </c>
      <c r="BZ746" s="40">
        <v>-2.7259269603148301E-2</v>
      </c>
      <c r="CA746" s="40">
        <v>-1.3578938000552199E-2</v>
      </c>
      <c r="CB746" s="40">
        <v>-3.4085793267071902E-2</v>
      </c>
      <c r="CC746" s="40">
        <v>-1.53574432837156E-2</v>
      </c>
      <c r="CD746" s="40">
        <v>-5.2792774267446602E-3</v>
      </c>
      <c r="CE746" s="40">
        <v>-1.26778988595329E-2</v>
      </c>
      <c r="CF746" s="40">
        <v>2.1724897619737099E-3</v>
      </c>
      <c r="CG746" s="40">
        <v>2.4061533330810402E-5</v>
      </c>
      <c r="CH746" s="40">
        <v>1.6724095147199601E-2</v>
      </c>
      <c r="CI746" s="40">
        <v>-8.4576431402460096E-4</v>
      </c>
      <c r="CJ746" s="40">
        <v>3.4526477142941699E-3</v>
      </c>
      <c r="CK746" s="40">
        <v>1.3311350153634501E-2</v>
      </c>
      <c r="CL746" s="40">
        <v>-4.0648960384281002E-3</v>
      </c>
      <c r="CM746" s="40">
        <v>-1.5728609773373699E-2</v>
      </c>
      <c r="CN746" s="40">
        <v>5.4785913719992202E-3</v>
      </c>
      <c r="CO746" s="40">
        <v>-5.54502230751386E-3</v>
      </c>
      <c r="CP746" s="40">
        <v>-1.58778908330888E-3</v>
      </c>
      <c r="CQ746" s="40">
        <v>7.2381580511817895E-2</v>
      </c>
      <c r="CR746" s="40">
        <v>5.4493953827968802E-2</v>
      </c>
      <c r="CS746" s="40">
        <v>8.7296054439598106E-2</v>
      </c>
      <c r="CT746" s="40">
        <v>8.0011255515408497E-2</v>
      </c>
      <c r="CU746" s="40">
        <v>6.4219947920420503E-2</v>
      </c>
      <c r="CV746" s="40">
        <v>3.2681470925562902E-3</v>
      </c>
      <c r="CW746" s="40">
        <v>-1.0627942620432501E-3</v>
      </c>
      <c r="CX746" s="40">
        <v>-2.0400069139313099E-2</v>
      </c>
      <c r="CY746" s="40">
        <v>-7.6183495260278098E-3</v>
      </c>
      <c r="CZ746" s="40">
        <v>-2.5366808398246801E-2</v>
      </c>
      <c r="DA746" s="40">
        <v>-9.5075353513320096E-3</v>
      </c>
      <c r="DB746" s="40">
        <v>8.1468317539217796E-4</v>
      </c>
      <c r="DC746" s="40">
        <v>-8.2190443768352696E-3</v>
      </c>
      <c r="DD746" s="40">
        <v>8.0407920533629006E-3</v>
      </c>
      <c r="DE746" s="40">
        <v>4.8564921766147398E-3</v>
      </c>
      <c r="DF746" s="40">
        <v>2.18291937592563E-2</v>
      </c>
      <c r="DG746" s="40">
        <v>3.5095562476779901E-3</v>
      </c>
      <c r="DH746" s="40">
        <v>8.6796233076676908E-3</v>
      </c>
      <c r="DI746" s="40">
        <v>1.8562477232888001E-2</v>
      </c>
      <c r="DJ746" s="40">
        <v>1.9008087309583001E-3</v>
      </c>
      <c r="DK746" s="40">
        <v>-7.6151977531923E-3</v>
      </c>
      <c r="DL746" s="40">
        <v>7.3312861776739903E-3</v>
      </c>
      <c r="DM746" s="40">
        <v>-3.6542955469951498E-3</v>
      </c>
      <c r="DN746" s="40">
        <v>5.2305784084531104E-3</v>
      </c>
      <c r="DO746" s="40">
        <v>7.9774452389214698E-2</v>
      </c>
      <c r="DP746" s="40">
        <v>6.6551988318415398E-2</v>
      </c>
      <c r="DQ746" s="40">
        <v>9.9345885681630594E-2</v>
      </c>
      <c r="DR746" s="40">
        <v>9.2830813733200304E-2</v>
      </c>
      <c r="DS746" s="40">
        <v>7.9400320587150894E-2</v>
      </c>
      <c r="DT746" s="40">
        <v>1.67305423609562E-2</v>
      </c>
      <c r="DU746" s="40">
        <v>9.5060873497155498E-3</v>
      </c>
      <c r="DV746" s="40">
        <v>-1.35408686754779E-2</v>
      </c>
      <c r="DW746" s="40">
        <v>-1.65776105150341E-3</v>
      </c>
      <c r="DX746" s="40">
        <v>-1.66478235294217E-2</v>
      </c>
      <c r="DY746" s="40">
        <v>-1.0611974041623399E-3</v>
      </c>
      <c r="DZ746" s="40">
        <v>9.6133944162053505E-3</v>
      </c>
      <c r="EA746" s="40">
        <v>-1.78116667800261E-3</v>
      </c>
      <c r="EB746" s="40">
        <v>1.6513688533466599E-2</v>
      </c>
      <c r="EC746" s="40">
        <v>1.18337545183836E-2</v>
      </c>
      <c r="ED746" s="40">
        <v>2.9200145341649601E-2</v>
      </c>
      <c r="EE746" s="40">
        <v>9.7979474082903594E-3</v>
      </c>
      <c r="EF746" s="40">
        <v>1.6226545894063301E-2</v>
      </c>
      <c r="EG746" s="40">
        <v>2.6144270729052999E-2</v>
      </c>
      <c r="EH746" s="40">
        <v>1.05143389194152E-2</v>
      </c>
      <c r="EI746" s="40">
        <v>4.0992805974368E-3</v>
      </c>
      <c r="EJ746" s="40">
        <v>1.0006283224220499E-2</v>
      </c>
      <c r="EK746" s="40">
        <v>-9.2438639805039302E-4</v>
      </c>
      <c r="EL746" s="40">
        <v>1.5075218144510001E-2</v>
      </c>
      <c r="EM746" s="40">
        <v>9.0448585212904803E-2</v>
      </c>
      <c r="EN746" s="40">
        <v>8.3961875014434195E-2</v>
      </c>
      <c r="EO746" s="40">
        <v>0.11674392818981399</v>
      </c>
      <c r="EP746" s="40">
        <v>0.11134021974307701</v>
      </c>
      <c r="EQ746" s="40">
        <v>0.10131836770673</v>
      </c>
      <c r="ER746" s="40">
        <v>3.6168102973803802E-2</v>
      </c>
      <c r="ES746" s="40">
        <v>2.47658738024862E-2</v>
      </c>
      <c r="ET746" s="40">
        <v>-3.6372726130132101E-3</v>
      </c>
      <c r="EU746" s="40">
        <v>6.94838201976443E-3</v>
      </c>
      <c r="EV746" s="40">
        <v>-4.0589941649996396E-3</v>
      </c>
      <c r="EW746" s="40">
        <v>86</v>
      </c>
      <c r="EX746" s="40">
        <v>86</v>
      </c>
      <c r="EY746" s="40">
        <v>84.5</v>
      </c>
      <c r="EZ746" s="40">
        <v>82.5</v>
      </c>
      <c r="FA746" s="40">
        <v>80.5</v>
      </c>
      <c r="FB746" s="40">
        <v>79.5</v>
      </c>
      <c r="FC746" s="40">
        <v>79</v>
      </c>
      <c r="FD746" s="40">
        <v>80</v>
      </c>
      <c r="FE746" s="40">
        <v>81.5</v>
      </c>
      <c r="FF746" s="40">
        <v>85</v>
      </c>
      <c r="FG746" s="40">
        <v>88.5</v>
      </c>
      <c r="FH746" s="40">
        <v>90.5</v>
      </c>
      <c r="FI746" s="40">
        <v>94</v>
      </c>
      <c r="FJ746" s="40">
        <v>97</v>
      </c>
      <c r="FK746" s="40">
        <v>99.5</v>
      </c>
      <c r="FL746" s="40">
        <v>99.5</v>
      </c>
      <c r="FM746" s="40">
        <v>99.5</v>
      </c>
      <c r="FN746" s="40">
        <v>101.5</v>
      </c>
      <c r="FO746" s="40">
        <v>102</v>
      </c>
      <c r="FP746" s="40">
        <v>100.5</v>
      </c>
      <c r="FQ746" s="40">
        <v>97.5</v>
      </c>
      <c r="FR746" s="40">
        <v>95.5</v>
      </c>
      <c r="FS746" s="40">
        <v>93.5</v>
      </c>
      <c r="FT746" s="40">
        <v>92</v>
      </c>
      <c r="FU746" s="40">
        <v>2.2692833836920799E-2</v>
      </c>
      <c r="FV746" s="40">
        <v>0</v>
      </c>
      <c r="FW746" s="40">
        <v>0</v>
      </c>
      <c r="FX746" s="41">
        <v>1</v>
      </c>
      <c r="FY746" s="22"/>
    </row>
    <row r="747" spans="1:181" x14ac:dyDescent="0.2">
      <c r="A747" t="s">
        <v>42</v>
      </c>
      <c r="B747" t="s">
        <v>58</v>
      </c>
      <c r="C747" t="s">
        <v>55</v>
      </c>
      <c r="D747" t="s">
        <v>39</v>
      </c>
      <c r="E747" t="s">
        <v>78</v>
      </c>
      <c r="F747" t="s">
        <v>78</v>
      </c>
      <c r="G747" s="35">
        <v>43670</v>
      </c>
      <c r="H747" s="40">
        <v>407</v>
      </c>
      <c r="I747" s="40">
        <v>1.3361390743837001</v>
      </c>
      <c r="J747" s="40">
        <v>1.2239892481182599</v>
      </c>
      <c r="K747" s="40">
        <v>1.10408481955987</v>
      </c>
      <c r="L747" s="40">
        <v>0.95636100790212497</v>
      </c>
      <c r="M747" s="40">
        <v>0.88137749266354903</v>
      </c>
      <c r="N747" s="40">
        <v>0.83966975416503797</v>
      </c>
      <c r="O747" s="40">
        <v>0.84251217710788495</v>
      </c>
      <c r="P747" s="40">
        <v>0.86793244098525202</v>
      </c>
      <c r="Q747" s="40">
        <v>0.90915280632072804</v>
      </c>
      <c r="R747" s="40">
        <v>1.0941122890772501</v>
      </c>
      <c r="S747" s="40">
        <v>1.3530250005156701</v>
      </c>
      <c r="T747" s="40">
        <v>1.63452669792273</v>
      </c>
      <c r="U747" s="40">
        <v>1.9473558844751</v>
      </c>
      <c r="V747" s="40">
        <v>2.25489596075735</v>
      </c>
      <c r="W747" s="40">
        <v>2.5066431811462202</v>
      </c>
      <c r="X747" s="40">
        <v>2.7000287417083899</v>
      </c>
      <c r="Y747" s="40">
        <v>2.8156306328124199</v>
      </c>
      <c r="Z747" s="40">
        <v>2.9521995265501699</v>
      </c>
      <c r="AA747" s="40">
        <v>2.9328649405871099</v>
      </c>
      <c r="AB747" s="40">
        <v>2.7825697883706999</v>
      </c>
      <c r="AC747" s="40">
        <v>2.58432607008015</v>
      </c>
      <c r="AD747" s="40">
        <v>2.4161206436623699</v>
      </c>
      <c r="AE747" s="40">
        <v>2.1087409404146902</v>
      </c>
      <c r="AF747" s="40">
        <v>1.76816730202959</v>
      </c>
      <c r="AG747" s="40">
        <v>-0.101574293218401</v>
      </c>
      <c r="AH747" s="40">
        <v>-6.1413230497519997E-2</v>
      </c>
      <c r="AI747" s="40">
        <v>-6.5762571181130797E-2</v>
      </c>
      <c r="AJ747" s="40">
        <v>-4.72743618973289E-2</v>
      </c>
      <c r="AK747" s="40">
        <v>-6.6908809660404606E-2</v>
      </c>
      <c r="AL747" s="40">
        <v>-1.55221131565736E-2</v>
      </c>
      <c r="AM747" s="40">
        <v>-1.9641803096382599E-2</v>
      </c>
      <c r="AN747" s="40">
        <v>6.9718007611511599E-4</v>
      </c>
      <c r="AO747" s="40">
        <v>-7.2187733804556398E-2</v>
      </c>
      <c r="AP747" s="40">
        <v>2.0249018576995199E-2</v>
      </c>
      <c r="AQ747" s="40">
        <v>-2.13085757900024E-2</v>
      </c>
      <c r="AR747" s="40">
        <v>-2.9275038619624699E-2</v>
      </c>
      <c r="AS747" s="40">
        <v>-2.59779479257994E-2</v>
      </c>
      <c r="AT747" s="40">
        <v>-3.5986240126290002E-2</v>
      </c>
      <c r="AU747" s="40">
        <v>0.24453046241727</v>
      </c>
      <c r="AV747" s="40">
        <v>0.29124065663002602</v>
      </c>
      <c r="AW747" s="40">
        <v>0.121439312629329</v>
      </c>
      <c r="AX747" s="40">
        <v>0.32884014601054001</v>
      </c>
      <c r="AY747" s="40">
        <v>0.13986713072402901</v>
      </c>
      <c r="AZ747" s="40">
        <v>-0.216263840560281</v>
      </c>
      <c r="BA747" s="40">
        <v>-0.215978338347625</v>
      </c>
      <c r="BB747" s="40">
        <v>-0.15239726186892799</v>
      </c>
      <c r="BC747" s="40">
        <v>-0.128554674547674</v>
      </c>
      <c r="BD747" s="40">
        <v>-7.8909779473739505E-2</v>
      </c>
      <c r="BE747" s="40">
        <v>-6.9931319996762095E-2</v>
      </c>
      <c r="BF747" s="40">
        <v>-3.91590162460645E-2</v>
      </c>
      <c r="BG747" s="40">
        <v>-4.6147779625679397E-2</v>
      </c>
      <c r="BH747" s="40">
        <v>-2.9081882705419702E-2</v>
      </c>
      <c r="BI747" s="40">
        <v>-4.9049744278712303E-2</v>
      </c>
      <c r="BJ747" s="40">
        <v>-2.4826149750747399E-3</v>
      </c>
      <c r="BK747" s="40">
        <v>-7.5347813009689797E-3</v>
      </c>
      <c r="BL747" s="40">
        <v>1.653535949041E-2</v>
      </c>
      <c r="BM747" s="40">
        <v>-5.3575641204431E-2</v>
      </c>
      <c r="BN747" s="40">
        <v>3.7482925146931897E-2</v>
      </c>
      <c r="BO747" s="40">
        <v>-1.90845114499526E-3</v>
      </c>
      <c r="BP747" s="40">
        <v>-1.2976549501787799E-2</v>
      </c>
      <c r="BQ747" s="40">
        <v>-9.6161900651563804E-3</v>
      </c>
      <c r="BR747" s="40">
        <v>3.9994080036166897E-3</v>
      </c>
      <c r="BS747" s="40">
        <v>0.27948499037209801</v>
      </c>
      <c r="BT747" s="40">
        <v>0.34391873070891998</v>
      </c>
      <c r="BU747" s="40">
        <v>0.171556585859727</v>
      </c>
      <c r="BV747" s="40">
        <v>0.36663178895077297</v>
      </c>
      <c r="BW747" s="40">
        <v>0.194822053102823</v>
      </c>
      <c r="BX747" s="40">
        <v>-0.17359056325164099</v>
      </c>
      <c r="BY747" s="40">
        <v>-0.173948164758847</v>
      </c>
      <c r="BZ747" s="40">
        <v>-0.118950981911425</v>
      </c>
      <c r="CA747" s="40">
        <v>-0.103943657676401</v>
      </c>
      <c r="CB747" s="40">
        <v>-5.8175972256935299E-2</v>
      </c>
      <c r="CC747" s="40">
        <v>-4.80154931364963E-2</v>
      </c>
      <c r="CD747" s="40">
        <v>-2.3745815247852398E-2</v>
      </c>
      <c r="CE747" s="40">
        <v>-3.2562634746325501E-2</v>
      </c>
      <c r="CF747" s="40">
        <v>-1.64818270363075E-2</v>
      </c>
      <c r="CG747" s="40">
        <v>-3.6680609998887899E-2</v>
      </c>
      <c r="CH747" s="40">
        <v>6.5485017435988396E-3</v>
      </c>
      <c r="CI747" s="40">
        <v>8.5050511327687105E-4</v>
      </c>
      <c r="CJ747" s="40">
        <v>2.7504834305379401E-2</v>
      </c>
      <c r="CK747" s="40">
        <v>-4.0684962567044097E-2</v>
      </c>
      <c r="CL747" s="40">
        <v>4.9419076338136997E-2</v>
      </c>
      <c r="CM747" s="40">
        <v>1.1528016086118399E-2</v>
      </c>
      <c r="CN747" s="40">
        <v>-1.68826558837292E-3</v>
      </c>
      <c r="CO747" s="40">
        <v>1.7159135867923501E-3</v>
      </c>
      <c r="CP747" s="40">
        <v>3.16933460913085E-2</v>
      </c>
      <c r="CQ747" s="40">
        <v>0.303694389952681</v>
      </c>
      <c r="CR747" s="40">
        <v>0.38040340434432401</v>
      </c>
      <c r="CS747" s="40">
        <v>0.206267656628353</v>
      </c>
      <c r="CT747" s="40">
        <v>0.392806165727628</v>
      </c>
      <c r="CU747" s="40">
        <v>0.232883664934843</v>
      </c>
      <c r="CV747" s="40">
        <v>-0.144035181382003</v>
      </c>
      <c r="CW747" s="40">
        <v>-0.144838194566517</v>
      </c>
      <c r="CX747" s="40">
        <v>-9.5786190299258001E-2</v>
      </c>
      <c r="CY747" s="40">
        <v>-8.6898142363161096E-2</v>
      </c>
      <c r="CZ747" s="40">
        <v>-4.3815800539352197E-2</v>
      </c>
      <c r="DA747" s="40">
        <v>-2.60996662762304E-2</v>
      </c>
      <c r="DB747" s="40">
        <v>-8.3326142496402099E-3</v>
      </c>
      <c r="DC747" s="40">
        <v>-1.8977489866971502E-2</v>
      </c>
      <c r="DD747" s="40">
        <v>-3.8817713671953301E-3</v>
      </c>
      <c r="DE747" s="40">
        <v>-2.4311475719063402E-2</v>
      </c>
      <c r="DF747" s="40">
        <v>1.5579618462272401E-2</v>
      </c>
      <c r="DG747" s="40">
        <v>9.2357915275227201E-3</v>
      </c>
      <c r="DH747" s="40">
        <v>3.8474309120348799E-2</v>
      </c>
      <c r="DI747" s="40">
        <v>-2.7794283929657201E-2</v>
      </c>
      <c r="DJ747" s="40">
        <v>6.1355227529341999E-2</v>
      </c>
      <c r="DK747" s="40">
        <v>2.4964483317232E-2</v>
      </c>
      <c r="DL747" s="40">
        <v>9.6000183250419605E-3</v>
      </c>
      <c r="DM747" s="40">
        <v>1.30480172387411E-2</v>
      </c>
      <c r="DN747" s="40">
        <v>5.9387284179000403E-2</v>
      </c>
      <c r="DO747" s="40">
        <v>0.32790378953326399</v>
      </c>
      <c r="DP747" s="40">
        <v>0.41688807797972699</v>
      </c>
      <c r="DQ747" s="40">
        <v>0.24097872739697901</v>
      </c>
      <c r="DR747" s="40">
        <v>0.41898054250448402</v>
      </c>
      <c r="DS747" s="40">
        <v>0.27094527676686297</v>
      </c>
      <c r="DT747" s="40">
        <v>-0.114479799512365</v>
      </c>
      <c r="DU747" s="40">
        <v>-0.11572822437418701</v>
      </c>
      <c r="DV747" s="40">
        <v>-7.2621398687091401E-2</v>
      </c>
      <c r="DW747" s="40">
        <v>-6.9852627049920707E-2</v>
      </c>
      <c r="DX747" s="40">
        <v>-2.9455628821769199E-2</v>
      </c>
      <c r="DY747" s="40">
        <v>5.5433069454082001E-3</v>
      </c>
      <c r="DZ747" s="40">
        <v>1.3921600001815301E-2</v>
      </c>
      <c r="EA747" s="40">
        <v>6.3730168847982204E-4</v>
      </c>
      <c r="EB747" s="40">
        <v>1.43107078247139E-2</v>
      </c>
      <c r="EC747" s="40">
        <v>-6.4524103373710803E-3</v>
      </c>
      <c r="ED747" s="40">
        <v>2.86191166437713E-2</v>
      </c>
      <c r="EE747" s="40">
        <v>2.1342813322936399E-2</v>
      </c>
      <c r="EF747" s="40">
        <v>5.4312488534643703E-2</v>
      </c>
      <c r="EG747" s="40">
        <v>-9.1821913295318004E-3</v>
      </c>
      <c r="EH747" s="40">
        <v>7.8589134099278701E-2</v>
      </c>
      <c r="EI747" s="40">
        <v>4.4364607962239198E-2</v>
      </c>
      <c r="EJ747" s="40">
        <v>2.5898507442878801E-2</v>
      </c>
      <c r="EK747" s="40">
        <v>2.9409775099384101E-2</v>
      </c>
      <c r="EL747" s="40">
        <v>9.9372932308907105E-2</v>
      </c>
      <c r="EM747" s="40">
        <v>0.362858317488092</v>
      </c>
      <c r="EN747" s="40">
        <v>0.46956615205862101</v>
      </c>
      <c r="EO747" s="40">
        <v>0.29109600062737701</v>
      </c>
      <c r="EP747" s="40">
        <v>0.45677218544471598</v>
      </c>
      <c r="EQ747" s="40">
        <v>0.32590019914565699</v>
      </c>
      <c r="ER747" s="40">
        <v>-7.1806522203725298E-2</v>
      </c>
      <c r="ES747" s="40">
        <v>-7.3698050785409294E-2</v>
      </c>
      <c r="ET747" s="40">
        <v>-3.9175118729587899E-2</v>
      </c>
      <c r="EU747" s="40">
        <v>-4.5241610178648001E-2</v>
      </c>
      <c r="EV747" s="40">
        <v>-8.72182160496493E-3</v>
      </c>
      <c r="EW747" s="40">
        <v>86</v>
      </c>
      <c r="EX747" s="40">
        <v>86</v>
      </c>
      <c r="EY747" s="40">
        <v>84.5</v>
      </c>
      <c r="EZ747" s="40">
        <v>82.5</v>
      </c>
      <c r="FA747" s="40">
        <v>80.5</v>
      </c>
      <c r="FB747" s="40">
        <v>79.5</v>
      </c>
      <c r="FC747" s="40">
        <v>79</v>
      </c>
      <c r="FD747" s="40">
        <v>80</v>
      </c>
      <c r="FE747" s="40">
        <v>81.5</v>
      </c>
      <c r="FF747" s="40">
        <v>85</v>
      </c>
      <c r="FG747" s="40">
        <v>88.5</v>
      </c>
      <c r="FH747" s="40">
        <v>90.5</v>
      </c>
      <c r="FI747" s="40">
        <v>94</v>
      </c>
      <c r="FJ747" s="40">
        <v>97</v>
      </c>
      <c r="FK747" s="40">
        <v>99.5</v>
      </c>
      <c r="FL747" s="40">
        <v>99.5</v>
      </c>
      <c r="FM747" s="40">
        <v>99.5</v>
      </c>
      <c r="FN747" s="40">
        <v>101.5</v>
      </c>
      <c r="FO747" s="40">
        <v>102</v>
      </c>
      <c r="FP747" s="40">
        <v>100.5</v>
      </c>
      <c r="FQ747" s="40">
        <v>97.5</v>
      </c>
      <c r="FR747" s="40">
        <v>95.5</v>
      </c>
      <c r="FS747" s="40">
        <v>93.5</v>
      </c>
      <c r="FT747" s="40">
        <v>92</v>
      </c>
      <c r="FU747" s="40">
        <v>6.0885193177668703E-2</v>
      </c>
      <c r="FV747" s="40">
        <v>0</v>
      </c>
      <c r="FW747" s="40">
        <v>0</v>
      </c>
      <c r="FX747" s="41">
        <v>1</v>
      </c>
      <c r="FY747" s="22"/>
    </row>
    <row r="748" spans="1:181" x14ac:dyDescent="0.2">
      <c r="A748" t="s">
        <v>42</v>
      </c>
      <c r="B748" t="s">
        <v>58</v>
      </c>
      <c r="C748" t="s">
        <v>55</v>
      </c>
      <c r="D748" t="s">
        <v>226</v>
      </c>
      <c r="E748" t="s">
        <v>1</v>
      </c>
      <c r="F748" t="s">
        <v>1</v>
      </c>
      <c r="G748" s="35">
        <v>43670</v>
      </c>
      <c r="H748" s="40">
        <v>2822</v>
      </c>
      <c r="I748" s="40">
        <v>0.66517910385330303</v>
      </c>
      <c r="J748" s="40">
        <v>0.59858216791136099</v>
      </c>
      <c r="K748" s="40">
        <v>0.55347495484615605</v>
      </c>
      <c r="L748" s="40">
        <v>0.53176720730093696</v>
      </c>
      <c r="M748" s="40">
        <v>0.53486440469903296</v>
      </c>
      <c r="N748" s="40">
        <v>0.56966497970229302</v>
      </c>
      <c r="O748" s="40">
        <v>0.63811407419587196</v>
      </c>
      <c r="P748" s="40">
        <v>0.69461760397994998</v>
      </c>
      <c r="Q748" s="40">
        <v>0.72148381321552901</v>
      </c>
      <c r="R748" s="40">
        <v>0.73659701824472601</v>
      </c>
      <c r="S748" s="40">
        <v>0.77433090756313006</v>
      </c>
      <c r="T748" s="40">
        <v>0.81680746145822503</v>
      </c>
      <c r="U748" s="40">
        <v>0.88835450590507004</v>
      </c>
      <c r="V748" s="40">
        <v>1.0021989609772799</v>
      </c>
      <c r="W748" s="40">
        <v>1.1180670773127199</v>
      </c>
      <c r="X748" s="40">
        <v>1.2466471456543</v>
      </c>
      <c r="Y748" s="40">
        <v>1.35801972253625</v>
      </c>
      <c r="Z748" s="40">
        <v>1.4566201325972701</v>
      </c>
      <c r="AA748" s="40">
        <v>1.5315573705202801</v>
      </c>
      <c r="AB748" s="40">
        <v>1.5011902660713601</v>
      </c>
      <c r="AC748" s="40">
        <v>1.41422857857107</v>
      </c>
      <c r="AD748" s="40">
        <v>1.25276806787857</v>
      </c>
      <c r="AE748" s="40">
        <v>1.0302433135278299</v>
      </c>
      <c r="AF748" s="40">
        <v>0.80779229792561302</v>
      </c>
      <c r="AG748" s="40">
        <v>-2.0629188996373501E-2</v>
      </c>
      <c r="AH748" s="40">
        <v>-2.0679576932533402E-3</v>
      </c>
      <c r="AI748" s="40">
        <v>-5.1740513906003297E-3</v>
      </c>
      <c r="AJ748" s="40">
        <v>6.7312598456060902E-3</v>
      </c>
      <c r="AK748" s="40">
        <v>-3.82090540269554E-3</v>
      </c>
      <c r="AL748" s="40">
        <v>-4.0703949685281602E-3</v>
      </c>
      <c r="AM748" s="40">
        <v>-2.4753553814971602E-2</v>
      </c>
      <c r="AN748" s="40">
        <v>-2.07282331178817E-2</v>
      </c>
      <c r="AO748" s="40">
        <v>-8.3588186075948497E-4</v>
      </c>
      <c r="AP748" s="40">
        <v>1.11270163318723E-2</v>
      </c>
      <c r="AQ748" s="40">
        <v>6.9846246787799403E-3</v>
      </c>
      <c r="AR748" s="40">
        <v>-4.9448292864847998E-3</v>
      </c>
      <c r="AS748" s="40">
        <v>-1.29610025007074E-2</v>
      </c>
      <c r="AT748" s="40">
        <v>-3.1367381195949802E-3</v>
      </c>
      <c r="AU748" s="40">
        <v>5.8157905792253203E-2</v>
      </c>
      <c r="AV748" s="40">
        <v>0.10670502964013399</v>
      </c>
      <c r="AW748" s="40">
        <v>0.147584513738032</v>
      </c>
      <c r="AX748" s="40">
        <v>0.161526260401092</v>
      </c>
      <c r="AY748" s="40">
        <v>0.14247798193719999</v>
      </c>
      <c r="AZ748" s="40">
        <v>-8.3835759839143899E-3</v>
      </c>
      <c r="BA748" s="40">
        <v>-1.6113025790080799E-2</v>
      </c>
      <c r="BB748" s="40">
        <v>-6.2449943663373197E-2</v>
      </c>
      <c r="BC748" s="40">
        <v>-5.2767857234931097E-2</v>
      </c>
      <c r="BD748" s="40">
        <v>-3.7382523705026198E-2</v>
      </c>
      <c r="BE748" s="40">
        <v>-1.11528086858222E-2</v>
      </c>
      <c r="BF748" s="40">
        <v>5.2466884233188602E-3</v>
      </c>
      <c r="BG748" s="40">
        <v>2.0710807010746401E-3</v>
      </c>
      <c r="BH748" s="40">
        <v>1.2113552230913999E-2</v>
      </c>
      <c r="BI748" s="40">
        <v>2.7455767710030401E-3</v>
      </c>
      <c r="BJ748" s="40">
        <v>2.6163381777891E-3</v>
      </c>
      <c r="BK748" s="40">
        <v>-1.6025335556070601E-2</v>
      </c>
      <c r="BL748" s="40">
        <v>-1.0131579846567099E-2</v>
      </c>
      <c r="BM748" s="40">
        <v>8.0218631786768205E-3</v>
      </c>
      <c r="BN748" s="40">
        <v>1.8546774481958898E-2</v>
      </c>
      <c r="BO748" s="40">
        <v>1.45991575960649E-2</v>
      </c>
      <c r="BP748" s="40">
        <v>6.662239061276E-4</v>
      </c>
      <c r="BQ748" s="40">
        <v>-7.4566231652099602E-3</v>
      </c>
      <c r="BR748" s="40">
        <v>9.8644412822056198E-3</v>
      </c>
      <c r="BS748" s="40">
        <v>7.4326005030787207E-2</v>
      </c>
      <c r="BT748" s="40">
        <v>0.123396723613626</v>
      </c>
      <c r="BU748" s="40">
        <v>0.16434131377854899</v>
      </c>
      <c r="BV748" s="40">
        <v>0.183670164109212</v>
      </c>
      <c r="BW748" s="40">
        <v>0.16354156641179499</v>
      </c>
      <c r="BX748" s="40">
        <v>1.3765857803291299E-2</v>
      </c>
      <c r="BY748" s="40">
        <v>8.95738648381583E-4</v>
      </c>
      <c r="BZ748" s="40">
        <v>-4.4043663905546697E-2</v>
      </c>
      <c r="CA748" s="40">
        <v>-4.0253774288802301E-2</v>
      </c>
      <c r="CB748" s="40">
        <v>-2.7748430743537E-2</v>
      </c>
      <c r="CC748" s="40">
        <v>-4.5894965503477199E-3</v>
      </c>
      <c r="CD748" s="40">
        <v>1.03127900412695E-2</v>
      </c>
      <c r="CE748" s="40">
        <v>7.0890371171399603E-3</v>
      </c>
      <c r="CF748" s="40">
        <v>1.5841311541062199E-2</v>
      </c>
      <c r="CG748" s="40">
        <v>7.2935023212288303E-3</v>
      </c>
      <c r="CH748" s="40">
        <v>7.2475491853336502E-3</v>
      </c>
      <c r="CI748" s="40">
        <v>-9.9801981784654707E-3</v>
      </c>
      <c r="CJ748" s="40">
        <v>-2.7923700711218399E-3</v>
      </c>
      <c r="CK748" s="40">
        <v>1.4156710409907101E-2</v>
      </c>
      <c r="CL748" s="40">
        <v>2.3685676374122E-2</v>
      </c>
      <c r="CM748" s="40">
        <v>1.9872959898652998E-2</v>
      </c>
      <c r="CN748" s="40">
        <v>4.5524222545477704E-3</v>
      </c>
      <c r="CO748" s="40">
        <v>-3.6443068052702701E-3</v>
      </c>
      <c r="CP748" s="40">
        <v>1.88690185307895E-2</v>
      </c>
      <c r="CQ748" s="40">
        <v>8.5523981310999697E-2</v>
      </c>
      <c r="CR748" s="40">
        <v>0.13495734001225901</v>
      </c>
      <c r="CS748" s="40">
        <v>0.17594702244087301</v>
      </c>
      <c r="CT748" s="40">
        <v>0.19900696436114601</v>
      </c>
      <c r="CU748" s="40">
        <v>0.17813014085353401</v>
      </c>
      <c r="CV748" s="40">
        <v>2.9106488171153602E-2</v>
      </c>
      <c r="CW748" s="40">
        <v>1.26759570851713E-2</v>
      </c>
      <c r="CX748" s="40">
        <v>-3.1295530615774503E-2</v>
      </c>
      <c r="CY748" s="40">
        <v>-3.1586558561589297E-2</v>
      </c>
      <c r="CZ748" s="40">
        <v>-2.1075887306458201E-2</v>
      </c>
      <c r="DA748" s="40">
        <v>1.9738155851267698E-3</v>
      </c>
      <c r="DB748" s="40">
        <v>1.53788916592202E-2</v>
      </c>
      <c r="DC748" s="40">
        <v>1.2106993533205299E-2</v>
      </c>
      <c r="DD748" s="40">
        <v>1.9569070851210402E-2</v>
      </c>
      <c r="DE748" s="40">
        <v>1.1841427871454599E-2</v>
      </c>
      <c r="DF748" s="40">
        <v>1.18787601928782E-2</v>
      </c>
      <c r="DG748" s="40">
        <v>-3.9350608008603396E-3</v>
      </c>
      <c r="DH748" s="40">
        <v>4.5468397043233796E-3</v>
      </c>
      <c r="DI748" s="40">
        <v>2.0291557641137499E-2</v>
      </c>
      <c r="DJ748" s="40">
        <v>2.8824578266285001E-2</v>
      </c>
      <c r="DK748" s="40">
        <v>2.51467622012411E-2</v>
      </c>
      <c r="DL748" s="40">
        <v>8.4386206029679299E-3</v>
      </c>
      <c r="DM748" s="40">
        <v>1.68009554669415E-4</v>
      </c>
      <c r="DN748" s="40">
        <v>2.7873595779373501E-2</v>
      </c>
      <c r="DO748" s="40">
        <v>9.6721957591212104E-2</v>
      </c>
      <c r="DP748" s="40">
        <v>0.14651795641089299</v>
      </c>
      <c r="DQ748" s="40">
        <v>0.18755273110319601</v>
      </c>
      <c r="DR748" s="40">
        <v>0.21434376461308</v>
      </c>
      <c r="DS748" s="40">
        <v>0.19271871529527301</v>
      </c>
      <c r="DT748" s="40">
        <v>4.4447118539015902E-2</v>
      </c>
      <c r="DU748" s="40">
        <v>2.4456175521960999E-2</v>
      </c>
      <c r="DV748" s="40">
        <v>-1.8547397326002302E-2</v>
      </c>
      <c r="DW748" s="40">
        <v>-2.29193428343764E-2</v>
      </c>
      <c r="DX748" s="40">
        <v>-1.4403343869379401E-2</v>
      </c>
      <c r="DY748" s="40">
        <v>1.1450195895678099E-2</v>
      </c>
      <c r="DZ748" s="40">
        <v>2.2693537775792302E-2</v>
      </c>
      <c r="EA748" s="40">
        <v>1.9352125624880302E-2</v>
      </c>
      <c r="EB748" s="40">
        <v>2.4951363236518299E-2</v>
      </c>
      <c r="EC748" s="40">
        <v>1.84079100451532E-2</v>
      </c>
      <c r="ED748" s="40">
        <v>1.85654933391955E-2</v>
      </c>
      <c r="EE748" s="40">
        <v>4.7931574580406698E-3</v>
      </c>
      <c r="EF748" s="40">
        <v>1.5143492975638001E-2</v>
      </c>
      <c r="EG748" s="40">
        <v>2.9149302680573801E-2</v>
      </c>
      <c r="EH748" s="40">
        <v>3.6244336416371599E-2</v>
      </c>
      <c r="EI748" s="40">
        <v>3.2761295118525997E-2</v>
      </c>
      <c r="EJ748" s="40">
        <v>1.40496737955803E-2</v>
      </c>
      <c r="EK748" s="40">
        <v>5.6723888901668096E-3</v>
      </c>
      <c r="EL748" s="40">
        <v>4.0874775181174099E-2</v>
      </c>
      <c r="EM748" s="40">
        <v>0.112890056829746</v>
      </c>
      <c r="EN748" s="40">
        <v>0.16320965038438501</v>
      </c>
      <c r="EO748" s="40">
        <v>0.204309531143713</v>
      </c>
      <c r="EP748" s="40">
        <v>0.2364876683212</v>
      </c>
      <c r="EQ748" s="40">
        <v>0.21378229976986801</v>
      </c>
      <c r="ER748" s="40">
        <v>6.6596552326221498E-2</v>
      </c>
      <c r="ES748" s="40">
        <v>4.14649399604234E-2</v>
      </c>
      <c r="ET748" s="40">
        <v>-1.4111756817581199E-4</v>
      </c>
      <c r="EU748" s="40">
        <v>-1.0405259888247601E-2</v>
      </c>
      <c r="EV748" s="40">
        <v>-4.7692509078901598E-3</v>
      </c>
      <c r="EW748" s="40">
        <v>61.726403274306698</v>
      </c>
      <c r="EX748" s="40">
        <v>60.177873371199503</v>
      </c>
      <c r="EY748" s="40">
        <v>58.520798529903097</v>
      </c>
      <c r="EZ748" s="40">
        <v>56.600025058469797</v>
      </c>
      <c r="FA748" s="40">
        <v>55.524056130972298</v>
      </c>
      <c r="FB748" s="40">
        <v>53.935808553290997</v>
      </c>
      <c r="FC748" s="40">
        <v>53.436226194453702</v>
      </c>
      <c r="FD748" s="40">
        <v>55.749415302372199</v>
      </c>
      <c r="FE748" s="40">
        <v>61.829143000334099</v>
      </c>
      <c r="FF748" s="40">
        <v>69.2079017707985</v>
      </c>
      <c r="FG748" s="40">
        <v>74.316279652522596</v>
      </c>
      <c r="FH748" s="40">
        <v>80.124206481790793</v>
      </c>
      <c r="FI748" s="40">
        <v>85.893167390578</v>
      </c>
      <c r="FJ748" s="40">
        <v>90.800910457734702</v>
      </c>
      <c r="FK748" s="40">
        <v>94.187103240895397</v>
      </c>
      <c r="FL748" s="40">
        <v>96.229326762445694</v>
      </c>
      <c r="FM748" s="40">
        <v>95.911084196458404</v>
      </c>
      <c r="FN748" s="40">
        <v>95.299532241897793</v>
      </c>
      <c r="FO748" s="40">
        <v>93.732626127631093</v>
      </c>
      <c r="FP748" s="40">
        <v>89.146675576344805</v>
      </c>
      <c r="FQ748" s="40">
        <v>83.365978950885406</v>
      </c>
      <c r="FR748" s="40">
        <v>75.664801202806501</v>
      </c>
      <c r="FS748" s="40">
        <v>70.337454059472094</v>
      </c>
      <c r="FT748" s="40">
        <v>66.821583695288993</v>
      </c>
      <c r="FU748" s="40">
        <v>2.4519303271785999E-2</v>
      </c>
      <c r="FV748" s="40">
        <v>0</v>
      </c>
      <c r="FW748" s="40">
        <v>0</v>
      </c>
      <c r="FX748" s="41">
        <v>1</v>
      </c>
      <c r="FY748" s="22"/>
    </row>
    <row r="749" spans="1:181" x14ac:dyDescent="0.2">
      <c r="A749" t="s">
        <v>42</v>
      </c>
      <c r="B749" t="s">
        <v>58</v>
      </c>
      <c r="C749" t="s">
        <v>55</v>
      </c>
      <c r="D749" t="s">
        <v>226</v>
      </c>
      <c r="E749" t="s">
        <v>1</v>
      </c>
      <c r="F749" t="s">
        <v>77</v>
      </c>
      <c r="G749" s="35">
        <v>43670</v>
      </c>
      <c r="H749" s="40">
        <v>2448</v>
      </c>
      <c r="I749" s="40">
        <v>0.68702122368440099</v>
      </c>
      <c r="J749" s="40">
        <v>0.619166670109772</v>
      </c>
      <c r="K749" s="40">
        <v>0.57222863748913</v>
      </c>
      <c r="L749" s="40">
        <v>0.55025613879830104</v>
      </c>
      <c r="M749" s="40">
        <v>0.554249919779506</v>
      </c>
      <c r="N749" s="40">
        <v>0.58934412500013</v>
      </c>
      <c r="O749" s="40">
        <v>0.66124352281167098</v>
      </c>
      <c r="P749" s="40">
        <v>0.71572696833185101</v>
      </c>
      <c r="Q749" s="40">
        <v>0.73855765915750904</v>
      </c>
      <c r="R749" s="40">
        <v>0.75211729921186599</v>
      </c>
      <c r="S749" s="40">
        <v>0.78697880529476705</v>
      </c>
      <c r="T749" s="40">
        <v>0.82889677296804598</v>
      </c>
      <c r="U749" s="40">
        <v>0.89904197627361204</v>
      </c>
      <c r="V749" s="40">
        <v>0.99794006935861002</v>
      </c>
      <c r="W749" s="40">
        <v>1.0986036242975401</v>
      </c>
      <c r="X749" s="40">
        <v>1.20984474613466</v>
      </c>
      <c r="Y749" s="40">
        <v>1.30738139446513</v>
      </c>
      <c r="Z749" s="40">
        <v>1.4010109456575499</v>
      </c>
      <c r="AA749" s="40">
        <v>1.48450423429536</v>
      </c>
      <c r="AB749" s="40">
        <v>1.4642631991348001</v>
      </c>
      <c r="AC749" s="40">
        <v>1.40502080907333</v>
      </c>
      <c r="AD749" s="40">
        <v>1.2664692579748</v>
      </c>
      <c r="AE749" s="40">
        <v>1.0505312963148601</v>
      </c>
      <c r="AF749" s="40">
        <v>0.82755196912836104</v>
      </c>
      <c r="AG749" s="40">
        <v>-1.9464364130075799E-2</v>
      </c>
      <c r="AH749" s="40">
        <v>-2.9220489881329201E-3</v>
      </c>
      <c r="AI749" s="40">
        <v>-6.5812401973886804E-3</v>
      </c>
      <c r="AJ749" s="40">
        <v>8.1457273466706802E-3</v>
      </c>
      <c r="AK749" s="40">
        <v>-3.2217747515917001E-3</v>
      </c>
      <c r="AL749" s="40">
        <v>9.4231283794158502E-5</v>
      </c>
      <c r="AM749" s="40">
        <v>-2.5979956750601101E-2</v>
      </c>
      <c r="AN749" s="40">
        <v>-2.3942981283114801E-2</v>
      </c>
      <c r="AO749" s="40">
        <v>3.5068479003856901E-3</v>
      </c>
      <c r="AP749" s="40">
        <v>9.2635145384133699E-3</v>
      </c>
      <c r="AQ749" s="40">
        <v>7.8556025937813103E-3</v>
      </c>
      <c r="AR749" s="40">
        <v>-4.2074779194564999E-3</v>
      </c>
      <c r="AS749" s="40">
        <v>-1.55898623039924E-2</v>
      </c>
      <c r="AT749" s="40">
        <v>-9.6259189077402899E-3</v>
      </c>
      <c r="AU749" s="40">
        <v>2.6101470467341702E-2</v>
      </c>
      <c r="AV749" s="40">
        <v>7.4344695914027301E-2</v>
      </c>
      <c r="AW749" s="40">
        <v>9.8482945716659401E-2</v>
      </c>
      <c r="AX749" s="40">
        <v>0.11133914400386299</v>
      </c>
      <c r="AY749" s="40">
        <v>0.103551461087262</v>
      </c>
      <c r="AZ749" s="40">
        <v>5.2375305767595097E-3</v>
      </c>
      <c r="BA749" s="40">
        <v>-6.8668129082354598E-3</v>
      </c>
      <c r="BB749" s="40">
        <v>-4.4328792897004601E-2</v>
      </c>
      <c r="BC749" s="40">
        <v>-3.83259600954792E-2</v>
      </c>
      <c r="BD749" s="40">
        <v>-3.6508316292332102E-2</v>
      </c>
      <c r="BE749" s="40">
        <v>-9.9861167242552701E-3</v>
      </c>
      <c r="BF749" s="40">
        <v>4.8899870634075797E-3</v>
      </c>
      <c r="BG749" s="40">
        <v>1.29800445895537E-3</v>
      </c>
      <c r="BH749" s="40">
        <v>1.37358270187942E-2</v>
      </c>
      <c r="BI749" s="40">
        <v>3.6265770712329802E-3</v>
      </c>
      <c r="BJ749" s="40">
        <v>6.4564993292357403E-3</v>
      </c>
      <c r="BK749" s="40">
        <v>-1.6504428906920401E-2</v>
      </c>
      <c r="BL749" s="40">
        <v>-1.1895099081084401E-2</v>
      </c>
      <c r="BM749" s="40">
        <v>1.1993419641770101E-2</v>
      </c>
      <c r="BN749" s="40">
        <v>1.63778243030245E-2</v>
      </c>
      <c r="BO749" s="40">
        <v>1.5707271409463999E-2</v>
      </c>
      <c r="BP749" s="40">
        <v>1.8456776992262201E-3</v>
      </c>
      <c r="BQ749" s="40">
        <v>-9.5280420270859503E-3</v>
      </c>
      <c r="BR749" s="40">
        <v>5.0251606144223002E-3</v>
      </c>
      <c r="BS749" s="40">
        <v>4.1457145486399401E-2</v>
      </c>
      <c r="BT749" s="40">
        <v>8.84004154707205E-2</v>
      </c>
      <c r="BU749" s="40">
        <v>0.113912132755899</v>
      </c>
      <c r="BV749" s="40">
        <v>0.12979912636344701</v>
      </c>
      <c r="BW749" s="40">
        <v>0.12403462242813799</v>
      </c>
      <c r="BX749" s="40">
        <v>2.5907123722689201E-2</v>
      </c>
      <c r="BY749" s="40">
        <v>9.5927991230555596E-3</v>
      </c>
      <c r="BZ749" s="40">
        <v>-2.62136739660698E-2</v>
      </c>
      <c r="CA749" s="40">
        <v>-2.55977201880816E-2</v>
      </c>
      <c r="CB749" s="40">
        <v>-2.4464297848137102E-2</v>
      </c>
      <c r="CC749" s="40">
        <v>-3.4215114442849798E-3</v>
      </c>
      <c r="CD749" s="40">
        <v>1.0300579435133199E-2</v>
      </c>
      <c r="CE749" s="40">
        <v>6.7551453056323898E-3</v>
      </c>
      <c r="CF749" s="40">
        <v>1.7607513022753801E-2</v>
      </c>
      <c r="CG749" s="40">
        <v>8.3697246817924301E-3</v>
      </c>
      <c r="CH749" s="40">
        <v>1.08629867963221E-2</v>
      </c>
      <c r="CI749" s="40">
        <v>-9.9417071874036405E-3</v>
      </c>
      <c r="CJ749" s="40">
        <v>-3.5507725690606898E-3</v>
      </c>
      <c r="CK749" s="40">
        <v>1.78711933774638E-2</v>
      </c>
      <c r="CL749" s="40">
        <v>2.1305173573885599E-2</v>
      </c>
      <c r="CM749" s="40">
        <v>2.1145313312902401E-2</v>
      </c>
      <c r="CN749" s="40">
        <v>6.0380748411793198E-3</v>
      </c>
      <c r="CO749" s="40">
        <v>-5.3296437692420097E-3</v>
      </c>
      <c r="CP749" s="40">
        <v>1.5172453660327601E-2</v>
      </c>
      <c r="CQ749" s="40">
        <v>5.2092439227066203E-2</v>
      </c>
      <c r="CR749" s="40">
        <v>9.81353640181689E-2</v>
      </c>
      <c r="CS749" s="40">
        <v>0.124598340697806</v>
      </c>
      <c r="CT749" s="40">
        <v>0.14258445391160399</v>
      </c>
      <c r="CU749" s="40">
        <v>0.13822119757558801</v>
      </c>
      <c r="CV749" s="40">
        <v>4.02228209703979E-2</v>
      </c>
      <c r="CW749" s="40">
        <v>2.0992676275504898E-2</v>
      </c>
      <c r="CX749" s="40">
        <v>-1.3667197778048401E-2</v>
      </c>
      <c r="CY749" s="40">
        <v>-1.67821800018738E-2</v>
      </c>
      <c r="CZ749" s="40">
        <v>-1.61226473630201E-2</v>
      </c>
      <c r="DA749" s="40">
        <v>3.14309383568531E-3</v>
      </c>
      <c r="DB749" s="40">
        <v>1.5711171806858899E-2</v>
      </c>
      <c r="DC749" s="40">
        <v>1.22122861523094E-2</v>
      </c>
      <c r="DD749" s="40">
        <v>2.14791990267134E-2</v>
      </c>
      <c r="DE749" s="40">
        <v>1.3112872292351901E-2</v>
      </c>
      <c r="DF749" s="40">
        <v>1.52694742634085E-2</v>
      </c>
      <c r="DG749" s="40">
        <v>-3.37898546788687E-3</v>
      </c>
      <c r="DH749" s="40">
        <v>4.7935539429630296E-3</v>
      </c>
      <c r="DI749" s="40">
        <v>2.3748967113157399E-2</v>
      </c>
      <c r="DJ749" s="40">
        <v>2.62325228447466E-2</v>
      </c>
      <c r="DK749" s="40">
        <v>2.6583355216340799E-2</v>
      </c>
      <c r="DL749" s="40">
        <v>1.02304719831324E-2</v>
      </c>
      <c r="DM749" s="40">
        <v>-1.1312455113980701E-3</v>
      </c>
      <c r="DN749" s="40">
        <v>2.5319746706233E-2</v>
      </c>
      <c r="DO749" s="40">
        <v>6.2727732967732999E-2</v>
      </c>
      <c r="DP749" s="40">
        <v>0.10787031256561699</v>
      </c>
      <c r="DQ749" s="40">
        <v>0.13528454863971301</v>
      </c>
      <c r="DR749" s="40">
        <v>0.15536978145975999</v>
      </c>
      <c r="DS749" s="40">
        <v>0.15240777272303799</v>
      </c>
      <c r="DT749" s="40">
        <v>5.45385182181067E-2</v>
      </c>
      <c r="DU749" s="40">
        <v>3.2392553427954197E-2</v>
      </c>
      <c r="DV749" s="40">
        <v>-1.1207215900268699E-3</v>
      </c>
      <c r="DW749" s="40">
        <v>-7.9666398156659907E-3</v>
      </c>
      <c r="DX749" s="40">
        <v>-7.7809968779030897E-3</v>
      </c>
      <c r="DY749" s="40">
        <v>1.2621341241505799E-2</v>
      </c>
      <c r="DZ749" s="40">
        <v>2.3523207858399401E-2</v>
      </c>
      <c r="EA749" s="40">
        <v>2.0091530808653502E-2</v>
      </c>
      <c r="EB749" s="40">
        <v>2.70692986988369E-2</v>
      </c>
      <c r="EC749" s="40">
        <v>1.9961224115176601E-2</v>
      </c>
      <c r="ED749" s="40">
        <v>2.163174230885E-2</v>
      </c>
      <c r="EE749" s="40">
        <v>6.09654237579383E-3</v>
      </c>
      <c r="EF749" s="40">
        <v>1.6841436144993401E-2</v>
      </c>
      <c r="EG749" s="40">
        <v>3.22355388545418E-2</v>
      </c>
      <c r="EH749" s="40">
        <v>3.33468326093578E-2</v>
      </c>
      <c r="EI749" s="40">
        <v>3.4435024032023497E-2</v>
      </c>
      <c r="EJ749" s="40">
        <v>1.62836276018151E-2</v>
      </c>
      <c r="EK749" s="40">
        <v>4.9305747655083399E-3</v>
      </c>
      <c r="EL749" s="40">
        <v>3.9970826228395602E-2</v>
      </c>
      <c r="EM749" s="40">
        <v>7.8083407986790698E-2</v>
      </c>
      <c r="EN749" s="40">
        <v>0.12192603212231</v>
      </c>
      <c r="EO749" s="40">
        <v>0.15071373567895199</v>
      </c>
      <c r="EP749" s="40">
        <v>0.17382976381934401</v>
      </c>
      <c r="EQ749" s="40">
        <v>0.17289093406391401</v>
      </c>
      <c r="ER749" s="40">
        <v>7.5208111364036406E-2</v>
      </c>
      <c r="ES749" s="40">
        <v>4.88521654592452E-2</v>
      </c>
      <c r="ET749" s="40">
        <v>1.69943973409078E-2</v>
      </c>
      <c r="EU749" s="40">
        <v>4.7616000917316201E-3</v>
      </c>
      <c r="EV749" s="40">
        <v>4.2630215662919002E-3</v>
      </c>
      <c r="EW749" s="40">
        <v>61.670000948136902</v>
      </c>
      <c r="EX749" s="40">
        <v>60.106949843557402</v>
      </c>
      <c r="EY749" s="40">
        <v>58.464065611074197</v>
      </c>
      <c r="EZ749" s="40">
        <v>56.5289655826301</v>
      </c>
      <c r="FA749" s="40">
        <v>55.4407888499099</v>
      </c>
      <c r="FB749" s="40">
        <v>53.844979615056403</v>
      </c>
      <c r="FC749" s="40">
        <v>53.3422774248601</v>
      </c>
      <c r="FD749" s="40">
        <v>55.702142789418801</v>
      </c>
      <c r="FE749" s="40">
        <v>61.809282260358401</v>
      </c>
      <c r="FF749" s="40">
        <v>69.200151701905796</v>
      </c>
      <c r="FG749" s="40">
        <v>74.293875035555104</v>
      </c>
      <c r="FH749" s="40">
        <v>80.102446193230307</v>
      </c>
      <c r="FI749" s="40">
        <v>85.882241395657502</v>
      </c>
      <c r="FJ749" s="40">
        <v>90.766379065137002</v>
      </c>
      <c r="FK749" s="40">
        <v>94.174599412155104</v>
      </c>
      <c r="FL749" s="40">
        <v>96.230492083056802</v>
      </c>
      <c r="FM749" s="40">
        <v>95.894709396036802</v>
      </c>
      <c r="FN749" s="40">
        <v>95.275528586327894</v>
      </c>
      <c r="FO749" s="40">
        <v>93.694368066748794</v>
      </c>
      <c r="FP749" s="40">
        <v>89.110031288518101</v>
      </c>
      <c r="FQ749" s="40">
        <v>83.365317151796702</v>
      </c>
      <c r="FR749" s="40">
        <v>75.676732720204797</v>
      </c>
      <c r="FS749" s="40">
        <v>70.358775007111007</v>
      </c>
      <c r="FT749" s="40">
        <v>66.777993742296403</v>
      </c>
      <c r="FU749" s="40">
        <v>2.2131310522930901E-2</v>
      </c>
      <c r="FV749" s="40">
        <v>0</v>
      </c>
      <c r="FW749" s="40">
        <v>0</v>
      </c>
      <c r="FX749" s="41">
        <v>1</v>
      </c>
      <c r="FY749" s="22"/>
    </row>
    <row r="750" spans="1:181" x14ac:dyDescent="0.2">
      <c r="A750" t="s">
        <v>42</v>
      </c>
      <c r="B750" t="s">
        <v>58</v>
      </c>
      <c r="C750" t="s">
        <v>55</v>
      </c>
      <c r="D750" t="s">
        <v>226</v>
      </c>
      <c r="E750" t="s">
        <v>1</v>
      </c>
      <c r="F750" t="s">
        <v>78</v>
      </c>
      <c r="G750" s="35">
        <v>43670</v>
      </c>
      <c r="H750" s="40">
        <v>374</v>
      </c>
      <c r="I750" s="40">
        <v>0.53832878534212403</v>
      </c>
      <c r="J750" s="40">
        <v>0.482150003309123</v>
      </c>
      <c r="K750" s="40">
        <v>0.45047770043351099</v>
      </c>
      <c r="L750" s="40">
        <v>0.43006305925174299</v>
      </c>
      <c r="M750" s="40">
        <v>0.43168399076851399</v>
      </c>
      <c r="N750" s="40">
        <v>0.46528614374183502</v>
      </c>
      <c r="O750" s="40">
        <v>0.52028328154770598</v>
      </c>
      <c r="P750" s="40">
        <v>0.58559248135091901</v>
      </c>
      <c r="Q750" s="40">
        <v>0.62175340017255298</v>
      </c>
      <c r="R750" s="40">
        <v>0.65459365562023197</v>
      </c>
      <c r="S750" s="40">
        <v>0.70753133932519596</v>
      </c>
      <c r="T750" s="40">
        <v>0.75061085366056302</v>
      </c>
      <c r="U750" s="40">
        <v>0.828225826659163</v>
      </c>
      <c r="V750" s="40">
        <v>1.02546102070541</v>
      </c>
      <c r="W750" s="40">
        <v>1.22804013026688</v>
      </c>
      <c r="X750" s="40">
        <v>1.4540509905722601</v>
      </c>
      <c r="Y750" s="40">
        <v>1.6246165791425</v>
      </c>
      <c r="Z750" s="40">
        <v>1.7370330347606</v>
      </c>
      <c r="AA750" s="40">
        <v>1.7673669672253101</v>
      </c>
      <c r="AB750" s="40">
        <v>1.67851903205627</v>
      </c>
      <c r="AC750" s="40">
        <v>1.4628669633428599</v>
      </c>
      <c r="AD750" s="40">
        <v>1.1935898084018399</v>
      </c>
      <c r="AE750" s="40">
        <v>0.93831824489511595</v>
      </c>
      <c r="AF750" s="40">
        <v>0.709444716318262</v>
      </c>
      <c r="AG750" s="40">
        <v>-5.1650580455447702E-2</v>
      </c>
      <c r="AH750" s="40">
        <v>-2.5233545040281299E-2</v>
      </c>
      <c r="AI750" s="40">
        <v>-1.7710666841085701E-2</v>
      </c>
      <c r="AJ750" s="40">
        <v>-1.30643489857155E-2</v>
      </c>
      <c r="AK750" s="40">
        <v>-1.75282933887996E-2</v>
      </c>
      <c r="AL750" s="40">
        <v>-3.8113337987577399E-2</v>
      </c>
      <c r="AM750" s="40">
        <v>-2.2482234243566501E-2</v>
      </c>
      <c r="AN750" s="40">
        <v>-9.8598862498387799E-3</v>
      </c>
      <c r="AO750" s="40">
        <v>-4.33281864690436E-2</v>
      </c>
      <c r="AP750" s="40">
        <v>1.23137230965016E-2</v>
      </c>
      <c r="AQ750" s="40">
        <v>-1.90534111048178E-2</v>
      </c>
      <c r="AR750" s="40">
        <v>-2.58205492486164E-2</v>
      </c>
      <c r="AS750" s="40">
        <v>-1.75169210560235E-2</v>
      </c>
      <c r="AT750" s="40">
        <v>-2.2732893330200499E-2</v>
      </c>
      <c r="AU750" s="40">
        <v>0.18546245545276999</v>
      </c>
      <c r="AV750" s="40">
        <v>0.26072299974337398</v>
      </c>
      <c r="AW750" s="40">
        <v>0.364977942139811</v>
      </c>
      <c r="AX750" s="40">
        <v>0.38078220718898398</v>
      </c>
      <c r="AY750" s="40">
        <v>0.28149386842233198</v>
      </c>
      <c r="AZ750" s="40">
        <v>-0.165944676443574</v>
      </c>
      <c r="BA750" s="40">
        <v>-0.14909497369909</v>
      </c>
      <c r="BB750" s="40">
        <v>-0.21637237390738301</v>
      </c>
      <c r="BC750" s="40">
        <v>-0.144871480953086</v>
      </c>
      <c r="BD750" s="40">
        <v>-7.6860651465780597E-2</v>
      </c>
      <c r="BE750" s="40">
        <v>-3.0025224692915301E-2</v>
      </c>
      <c r="BF750" s="40">
        <v>-4.88899458996973E-3</v>
      </c>
      <c r="BG750" s="40">
        <v>-6.6356268719036801E-4</v>
      </c>
      <c r="BH750" s="40">
        <v>-2.2293866733662799E-4</v>
      </c>
      <c r="BI750" s="40">
        <v>-2.7182094667583699E-3</v>
      </c>
      <c r="BJ750" s="40">
        <v>-1.90769292728247E-2</v>
      </c>
      <c r="BK750" s="40">
        <v>-8.1467297304352593E-3</v>
      </c>
      <c r="BL750" s="40">
        <v>5.6450262578181002E-3</v>
      </c>
      <c r="BM750" s="40">
        <v>-2.1661135997439501E-2</v>
      </c>
      <c r="BN750" s="40">
        <v>3.2818320232853498E-2</v>
      </c>
      <c r="BO750" s="40">
        <v>3.2731057528822601E-3</v>
      </c>
      <c r="BP750" s="40">
        <v>-1.23873538506095E-2</v>
      </c>
      <c r="BQ750" s="40">
        <v>-4.2787728972995803E-3</v>
      </c>
      <c r="BR750" s="40">
        <v>1.1409883484382599E-2</v>
      </c>
      <c r="BS750" s="40">
        <v>0.23382931660074299</v>
      </c>
      <c r="BT750" s="40">
        <v>0.30483282764960901</v>
      </c>
      <c r="BU750" s="40">
        <v>0.40884499250865403</v>
      </c>
      <c r="BV750" s="40">
        <v>0.43901966063811299</v>
      </c>
      <c r="BW750" s="40">
        <v>0.33365323683675302</v>
      </c>
      <c r="BX750" s="40">
        <v>-0.108961095775589</v>
      </c>
      <c r="BY750" s="40">
        <v>-8.4393543459912901E-2</v>
      </c>
      <c r="BZ750" s="40">
        <v>-0.15462826821610401</v>
      </c>
      <c r="CA750" s="40">
        <v>-0.112631536752511</v>
      </c>
      <c r="CB750" s="40">
        <v>-5.31003211977083E-2</v>
      </c>
      <c r="CC750" s="40">
        <v>-1.5047569168458501E-2</v>
      </c>
      <c r="CD750" s="40">
        <v>9.2015790769217499E-3</v>
      </c>
      <c r="CE750" s="40">
        <v>1.1143209719715001E-2</v>
      </c>
      <c r="CF750" s="40">
        <v>8.6709830007692008E-3</v>
      </c>
      <c r="CG750" s="40">
        <v>7.5392095421325904E-3</v>
      </c>
      <c r="CH750" s="40">
        <v>-5.89237058702836E-3</v>
      </c>
      <c r="CI750" s="40">
        <v>1.78199702554164E-3</v>
      </c>
      <c r="CJ750" s="40">
        <v>1.6383681428470999E-2</v>
      </c>
      <c r="CK750" s="40">
        <v>-6.6546028444930102E-3</v>
      </c>
      <c r="CL750" s="40">
        <v>4.7019741746951102E-2</v>
      </c>
      <c r="CM750" s="40">
        <v>1.8736383315926201E-2</v>
      </c>
      <c r="CN750" s="40">
        <v>-3.08356363909042E-3</v>
      </c>
      <c r="CO750" s="40">
        <v>4.8899281904586003E-3</v>
      </c>
      <c r="CP750" s="40">
        <v>3.5057066698045099E-2</v>
      </c>
      <c r="CQ750" s="40">
        <v>0.26732805729331</v>
      </c>
      <c r="CR750" s="40">
        <v>0.33538316008702102</v>
      </c>
      <c r="CS750" s="40">
        <v>0.43922717796323402</v>
      </c>
      <c r="CT750" s="40">
        <v>0.47935474348997098</v>
      </c>
      <c r="CU750" s="40">
        <v>0.369778656509061</v>
      </c>
      <c r="CV750" s="40">
        <v>-6.9494441392316697E-2</v>
      </c>
      <c r="CW750" s="40">
        <v>-3.9581529974286801E-2</v>
      </c>
      <c r="CX750" s="40">
        <v>-0.111864488703543</v>
      </c>
      <c r="CY750" s="40">
        <v>-9.0302249610768701E-2</v>
      </c>
      <c r="CZ750" s="40">
        <v>-3.6643988834423401E-2</v>
      </c>
      <c r="DA750" s="40">
        <v>-6.9913644001743907E-5</v>
      </c>
      <c r="DB750" s="40">
        <v>2.3292152743813199E-2</v>
      </c>
      <c r="DC750" s="40">
        <v>2.2949982126620399E-2</v>
      </c>
      <c r="DD750" s="40">
        <v>1.7564904668875E-2</v>
      </c>
      <c r="DE750" s="40">
        <v>1.7796628551023499E-2</v>
      </c>
      <c r="DF750" s="40">
        <v>7.2921880987679997E-3</v>
      </c>
      <c r="DG750" s="40">
        <v>1.17107237815185E-2</v>
      </c>
      <c r="DH750" s="40">
        <v>2.71223365991238E-2</v>
      </c>
      <c r="DI750" s="40">
        <v>8.3519303084534594E-3</v>
      </c>
      <c r="DJ750" s="40">
        <v>6.1221163261048699E-2</v>
      </c>
      <c r="DK750" s="40">
        <v>3.4199660878970098E-2</v>
      </c>
      <c r="DL750" s="40">
        <v>6.2202265724286302E-3</v>
      </c>
      <c r="DM750" s="40">
        <v>1.40586292782168E-2</v>
      </c>
      <c r="DN750" s="40">
        <v>5.8704249911707598E-2</v>
      </c>
      <c r="DO750" s="40">
        <v>0.30082679798587703</v>
      </c>
      <c r="DP750" s="40">
        <v>0.36593349252443202</v>
      </c>
      <c r="DQ750" s="40">
        <v>0.46960936341781401</v>
      </c>
      <c r="DR750" s="40">
        <v>0.51968982634182903</v>
      </c>
      <c r="DS750" s="40">
        <v>0.40590407618136898</v>
      </c>
      <c r="DT750" s="40">
        <v>-3.0027787009044501E-2</v>
      </c>
      <c r="DU750" s="40">
        <v>5.2304835113392801E-3</v>
      </c>
      <c r="DV750" s="40">
        <v>-6.9100709190981796E-2</v>
      </c>
      <c r="DW750" s="40">
        <v>-6.7972962469026205E-2</v>
      </c>
      <c r="DX750" s="40">
        <v>-2.0187656471138599E-2</v>
      </c>
      <c r="DY750" s="40">
        <v>2.15554421185307E-2</v>
      </c>
      <c r="DZ750" s="40">
        <v>4.3636703194124798E-2</v>
      </c>
      <c r="EA750" s="40">
        <v>3.9997086280515702E-2</v>
      </c>
      <c r="EB750" s="40">
        <v>3.04063149872539E-2</v>
      </c>
      <c r="EC750" s="40">
        <v>3.2606712473064799E-2</v>
      </c>
      <c r="ED750" s="40">
        <v>2.6328596813520701E-2</v>
      </c>
      <c r="EE750" s="40">
        <v>2.6046228294649799E-2</v>
      </c>
      <c r="EF750" s="40">
        <v>4.2627249106780701E-2</v>
      </c>
      <c r="EG750" s="40">
        <v>3.0018980780057498E-2</v>
      </c>
      <c r="EH750" s="40">
        <v>8.1725760397400593E-2</v>
      </c>
      <c r="EI750" s="40">
        <v>5.6526177736670201E-2</v>
      </c>
      <c r="EJ750" s="40">
        <v>1.9653421970435601E-2</v>
      </c>
      <c r="EK750" s="40">
        <v>2.72967774369407E-2</v>
      </c>
      <c r="EL750" s="40">
        <v>9.2847026726290693E-2</v>
      </c>
      <c r="EM750" s="40">
        <v>0.34919365913384998</v>
      </c>
      <c r="EN750" s="40">
        <v>0.41004332043066699</v>
      </c>
      <c r="EO750" s="40">
        <v>0.51347641378665598</v>
      </c>
      <c r="EP750" s="40">
        <v>0.57792727979095904</v>
      </c>
      <c r="EQ750" s="40">
        <v>0.45806344459579101</v>
      </c>
      <c r="ER750" s="40">
        <v>2.69557936589402E-2</v>
      </c>
      <c r="ES750" s="40">
        <v>6.9931913750516203E-2</v>
      </c>
      <c r="ET750" s="40">
        <v>-7.3566034997027E-3</v>
      </c>
      <c r="EU750" s="40">
        <v>-3.5733018268451301E-2</v>
      </c>
      <c r="EV750" s="40">
        <v>3.5726737969337102E-3</v>
      </c>
      <c r="EW750" s="40">
        <v>61.9584937954643</v>
      </c>
      <c r="EX750" s="40">
        <v>60.385750962772804</v>
      </c>
      <c r="EY750" s="40">
        <v>58.738767650834397</v>
      </c>
      <c r="EZ750" s="40">
        <v>56.812366281557601</v>
      </c>
      <c r="FA750" s="40">
        <v>55.755241762943903</v>
      </c>
      <c r="FB750" s="40">
        <v>54.166238767650803</v>
      </c>
      <c r="FC750" s="40">
        <v>53.680573384681203</v>
      </c>
      <c r="FD750" s="40">
        <v>55.974112109542098</v>
      </c>
      <c r="FE750" s="40">
        <v>62.034231921266603</v>
      </c>
      <c r="FF750" s="40">
        <v>69.398801882755706</v>
      </c>
      <c r="FG750" s="40">
        <v>74.567821994009407</v>
      </c>
      <c r="FH750" s="40">
        <v>80.378476679503606</v>
      </c>
      <c r="FI750" s="40">
        <v>86.1553273427471</v>
      </c>
      <c r="FJ750" s="40">
        <v>91.096919127085997</v>
      </c>
      <c r="FK750" s="40">
        <v>94.510269576379997</v>
      </c>
      <c r="FL750" s="40">
        <v>96.5830124090715</v>
      </c>
      <c r="FM750" s="40">
        <v>96.302952503209198</v>
      </c>
      <c r="FN750" s="40">
        <v>95.693196405648294</v>
      </c>
      <c r="FO750" s="40">
        <v>94.143988018827599</v>
      </c>
      <c r="FP750" s="40">
        <v>89.600556268720595</v>
      </c>
      <c r="FQ750" s="40">
        <v>83.785836542576007</v>
      </c>
      <c r="FR750" s="40">
        <v>76.049850235344493</v>
      </c>
      <c r="FS750" s="40">
        <v>70.678647839109999</v>
      </c>
      <c r="FT750" s="40">
        <v>67.169234060761696</v>
      </c>
      <c r="FU750" s="40">
        <v>6.5176046539781998E-2</v>
      </c>
      <c r="FV750" s="40">
        <v>0</v>
      </c>
      <c r="FW750" s="40">
        <v>0</v>
      </c>
      <c r="FX750" s="41">
        <v>1</v>
      </c>
      <c r="FY750" s="22"/>
    </row>
    <row r="751" spans="1:181" x14ac:dyDescent="0.2">
      <c r="A751" t="s">
        <v>42</v>
      </c>
      <c r="B751" t="s">
        <v>58</v>
      </c>
      <c r="C751" t="s">
        <v>55</v>
      </c>
      <c r="D751" t="s">
        <v>226</v>
      </c>
      <c r="E751" t="s">
        <v>77</v>
      </c>
      <c r="F751" t="s">
        <v>1</v>
      </c>
      <c r="G751" s="35">
        <v>43670</v>
      </c>
      <c r="H751" s="40">
        <v>2025</v>
      </c>
      <c r="I751" s="40">
        <v>0.66658048981790596</v>
      </c>
      <c r="J751" s="40">
        <v>0.60058274215743501</v>
      </c>
      <c r="K751" s="40">
        <v>0.55691293098314198</v>
      </c>
      <c r="L751" s="40">
        <v>0.53526567321192398</v>
      </c>
      <c r="M751" s="40">
        <v>0.53989698688121901</v>
      </c>
      <c r="N751" s="40">
        <v>0.58090508964773002</v>
      </c>
      <c r="O751" s="40">
        <v>0.65072849808141398</v>
      </c>
      <c r="P751" s="40">
        <v>0.71609886235953202</v>
      </c>
      <c r="Q751" s="40">
        <v>0.7519688183755</v>
      </c>
      <c r="R751" s="40">
        <v>0.75634171852338505</v>
      </c>
      <c r="S751" s="40">
        <v>0.78316787008734201</v>
      </c>
      <c r="T751" s="40">
        <v>0.81780584268955803</v>
      </c>
      <c r="U751" s="40">
        <v>0.88188438748525799</v>
      </c>
      <c r="V751" s="40">
        <v>0.98132530163379805</v>
      </c>
      <c r="W751" s="40">
        <v>1.09885054703811</v>
      </c>
      <c r="X751" s="40">
        <v>1.23423099318412</v>
      </c>
      <c r="Y751" s="40">
        <v>1.3508981296399201</v>
      </c>
      <c r="Z751" s="40">
        <v>1.46252354393853</v>
      </c>
      <c r="AA751" s="40">
        <v>1.5576477689434001</v>
      </c>
      <c r="AB751" s="40">
        <v>1.5323662512018601</v>
      </c>
      <c r="AC751" s="40">
        <v>1.4306377934235299</v>
      </c>
      <c r="AD751" s="40">
        <v>1.2652793381516201</v>
      </c>
      <c r="AE751" s="40">
        <v>1.03171730393786</v>
      </c>
      <c r="AF751" s="40">
        <v>0.81210130749436205</v>
      </c>
      <c r="AG751" s="40">
        <v>-3.09104587884678E-2</v>
      </c>
      <c r="AH751" s="40">
        <v>-1.04923560296391E-2</v>
      </c>
      <c r="AI751" s="40">
        <v>-1.3600631756506901E-2</v>
      </c>
      <c r="AJ751" s="40">
        <v>6.1660783098625898E-3</v>
      </c>
      <c r="AK751" s="40">
        <v>-9.4925474139062709E-3</v>
      </c>
      <c r="AL751" s="40">
        <v>-1.6733683741341099E-2</v>
      </c>
      <c r="AM751" s="40">
        <v>-3.7024453953367599E-2</v>
      </c>
      <c r="AN751" s="40">
        <v>-3.4508526055196498E-2</v>
      </c>
      <c r="AO751" s="40">
        <v>-9.1990676151489405E-3</v>
      </c>
      <c r="AP751" s="40">
        <v>-8.1919153572879795E-4</v>
      </c>
      <c r="AQ751" s="40">
        <v>1.16014394760357E-2</v>
      </c>
      <c r="AR751" s="40">
        <v>1.4560270936478401E-3</v>
      </c>
      <c r="AS751" s="40">
        <v>-1.8449647646710698E-2</v>
      </c>
      <c r="AT751" s="40">
        <v>-2.0897703650364099E-2</v>
      </c>
      <c r="AU751" s="40">
        <v>5.2983860860398899E-2</v>
      </c>
      <c r="AV751" s="40">
        <v>0.115545633219995</v>
      </c>
      <c r="AW751" s="40">
        <v>0.160393131839178</v>
      </c>
      <c r="AX751" s="40">
        <v>0.17467204652065599</v>
      </c>
      <c r="AY751" s="40">
        <v>0.163570870744495</v>
      </c>
      <c r="AZ751" s="40">
        <v>-1.71796957208594E-3</v>
      </c>
      <c r="BA751" s="40">
        <v>-1.07221376977147E-2</v>
      </c>
      <c r="BB751" s="40">
        <v>-5.0530072118072103E-2</v>
      </c>
      <c r="BC751" s="40">
        <v>-5.30689162954604E-2</v>
      </c>
      <c r="BD751" s="40">
        <v>-2.9276141991465599E-2</v>
      </c>
      <c r="BE751" s="40">
        <v>-1.8918148968413599E-2</v>
      </c>
      <c r="BF751" s="40">
        <v>-2.8530713339035801E-3</v>
      </c>
      <c r="BG751" s="40">
        <v>-5.0233105894878097E-3</v>
      </c>
      <c r="BH751" s="40">
        <v>1.17709040607253E-2</v>
      </c>
      <c r="BI751" s="40">
        <v>-2.4747648833630602E-3</v>
      </c>
      <c r="BJ751" s="40">
        <v>-8.0765035170486093E-3</v>
      </c>
      <c r="BK751" s="40">
        <v>-2.5576772449571301E-2</v>
      </c>
      <c r="BL751" s="40">
        <v>-2.1815019249025E-2</v>
      </c>
      <c r="BM751" s="40">
        <v>3.8137898927680198E-3</v>
      </c>
      <c r="BN751" s="40">
        <v>1.0060234539649901E-2</v>
      </c>
      <c r="BO751" s="40">
        <v>2.1220480776857599E-2</v>
      </c>
      <c r="BP751" s="40">
        <v>6.6940794064212902E-3</v>
      </c>
      <c r="BQ751" s="40">
        <v>-1.33142457199577E-2</v>
      </c>
      <c r="BR751" s="40">
        <v>-6.22432405085282E-3</v>
      </c>
      <c r="BS751" s="40">
        <v>7.3186215458243997E-2</v>
      </c>
      <c r="BT751" s="40">
        <v>0.13576338520712</v>
      </c>
      <c r="BU751" s="40">
        <v>0.17906668524963701</v>
      </c>
      <c r="BV751" s="40">
        <v>0.19797080985622501</v>
      </c>
      <c r="BW751" s="40">
        <v>0.185119139796106</v>
      </c>
      <c r="BX751" s="40">
        <v>2.2930580068209701E-2</v>
      </c>
      <c r="BY751" s="40">
        <v>8.1172893700424808E-3</v>
      </c>
      <c r="BZ751" s="40">
        <v>-3.0842501015434801E-2</v>
      </c>
      <c r="CA751" s="40">
        <v>-3.7409462376519299E-2</v>
      </c>
      <c r="CB751" s="40">
        <v>-1.6733400941366099E-2</v>
      </c>
      <c r="CC751" s="40">
        <v>-1.0612311718858101E-2</v>
      </c>
      <c r="CD751" s="40">
        <v>2.4378739750388302E-3</v>
      </c>
      <c r="CE751" s="40">
        <v>9.1731592195320305E-4</v>
      </c>
      <c r="CF751" s="40">
        <v>1.56527893019601E-2</v>
      </c>
      <c r="CG751" s="40">
        <v>2.3857299192305702E-3</v>
      </c>
      <c r="CH751" s="40">
        <v>-2.0805668658122598E-3</v>
      </c>
      <c r="CI751" s="40">
        <v>-1.76481431127711E-2</v>
      </c>
      <c r="CJ751" s="40">
        <v>-1.3023535102919899E-2</v>
      </c>
      <c r="CK751" s="40">
        <v>1.28264553620735E-2</v>
      </c>
      <c r="CL751" s="40">
        <v>1.75952918977876E-2</v>
      </c>
      <c r="CM751" s="40">
        <v>2.7882599479609499E-2</v>
      </c>
      <c r="CN751" s="40">
        <v>1.0321938481726399E-2</v>
      </c>
      <c r="CO751" s="40">
        <v>-9.7574819893095199E-3</v>
      </c>
      <c r="CP751" s="40">
        <v>3.9384139606922098E-3</v>
      </c>
      <c r="CQ751" s="40">
        <v>8.7178304710884197E-2</v>
      </c>
      <c r="CR751" s="40">
        <v>0.149766138644671</v>
      </c>
      <c r="CS751" s="40">
        <v>0.191999931457036</v>
      </c>
      <c r="CT751" s="40">
        <v>0.21410746236811601</v>
      </c>
      <c r="CU751" s="40">
        <v>0.20004340529940501</v>
      </c>
      <c r="CV751" s="40">
        <v>4.0002090462940398E-2</v>
      </c>
      <c r="CW751" s="40">
        <v>2.1165419167189E-2</v>
      </c>
      <c r="CX751" s="40">
        <v>-1.7206949243405999E-2</v>
      </c>
      <c r="CY751" s="40">
        <v>-2.6563772295185799E-2</v>
      </c>
      <c r="CZ751" s="40">
        <v>-8.04633669864337E-3</v>
      </c>
      <c r="DA751" s="40">
        <v>-2.3064744693025501E-3</v>
      </c>
      <c r="DB751" s="40">
        <v>7.7288192839812496E-3</v>
      </c>
      <c r="DC751" s="40">
        <v>6.8579424333942204E-3</v>
      </c>
      <c r="DD751" s="40">
        <v>1.9534674543194901E-2</v>
      </c>
      <c r="DE751" s="40">
        <v>7.2462247218242001E-3</v>
      </c>
      <c r="DF751" s="40">
        <v>3.9153697854240896E-3</v>
      </c>
      <c r="DG751" s="40">
        <v>-9.7195137759708491E-3</v>
      </c>
      <c r="DH751" s="40">
        <v>-4.2320509568148697E-3</v>
      </c>
      <c r="DI751" s="40">
        <v>2.18391208313789E-2</v>
      </c>
      <c r="DJ751" s="40">
        <v>2.5130349255925302E-2</v>
      </c>
      <c r="DK751" s="40">
        <v>3.4544718182361503E-2</v>
      </c>
      <c r="DL751" s="40">
        <v>1.3949797557031501E-2</v>
      </c>
      <c r="DM751" s="40">
        <v>-6.2007182586613502E-3</v>
      </c>
      <c r="DN751" s="40">
        <v>1.41011519722372E-2</v>
      </c>
      <c r="DO751" s="40">
        <v>0.10117039396352399</v>
      </c>
      <c r="DP751" s="40">
        <v>0.16376889208222101</v>
      </c>
      <c r="DQ751" s="40">
        <v>0.204933177664434</v>
      </c>
      <c r="DR751" s="40">
        <v>0.23024411488000601</v>
      </c>
      <c r="DS751" s="40">
        <v>0.21496767080270501</v>
      </c>
      <c r="DT751" s="40">
        <v>5.7073600857671103E-2</v>
      </c>
      <c r="DU751" s="40">
        <v>3.4213548964335601E-2</v>
      </c>
      <c r="DV751" s="40">
        <v>-3.5713974713772602E-3</v>
      </c>
      <c r="DW751" s="40">
        <v>-1.5718082213852302E-2</v>
      </c>
      <c r="DX751" s="40">
        <v>6.4072754407937802E-4</v>
      </c>
      <c r="DY751" s="40">
        <v>9.6858353507516693E-3</v>
      </c>
      <c r="DZ751" s="40">
        <v>1.53681039797168E-2</v>
      </c>
      <c r="EA751" s="40">
        <v>1.54352636004133E-2</v>
      </c>
      <c r="EB751" s="40">
        <v>2.51395002940577E-2</v>
      </c>
      <c r="EC751" s="40">
        <v>1.42640072523674E-2</v>
      </c>
      <c r="ED751" s="40">
        <v>1.2572550009716601E-2</v>
      </c>
      <c r="EE751" s="40">
        <v>1.7281677278254499E-3</v>
      </c>
      <c r="EF751" s="40">
        <v>8.4614558493566697E-3</v>
      </c>
      <c r="EG751" s="40">
        <v>3.4851978339295903E-2</v>
      </c>
      <c r="EH751" s="40">
        <v>3.6009775331303999E-2</v>
      </c>
      <c r="EI751" s="40">
        <v>4.41637594831834E-2</v>
      </c>
      <c r="EJ751" s="40">
        <v>1.9187849869804999E-2</v>
      </c>
      <c r="EK751" s="40">
        <v>-1.0653163319083001E-3</v>
      </c>
      <c r="EL751" s="40">
        <v>2.8774531571748599E-2</v>
      </c>
      <c r="EM751" s="40">
        <v>0.12137274856136999</v>
      </c>
      <c r="EN751" s="40">
        <v>0.18398664406934601</v>
      </c>
      <c r="EO751" s="40">
        <v>0.22360673107489301</v>
      </c>
      <c r="EP751" s="40">
        <v>0.25354287821557597</v>
      </c>
      <c r="EQ751" s="40">
        <v>0.23651593985431599</v>
      </c>
      <c r="ER751" s="40">
        <v>8.1722150497966703E-2</v>
      </c>
      <c r="ES751" s="40">
        <v>5.3052976032092698E-2</v>
      </c>
      <c r="ET751" s="40">
        <v>1.611617363126E-2</v>
      </c>
      <c r="EU751" s="40">
        <v>-5.86282949112081E-5</v>
      </c>
      <c r="EV751" s="40">
        <v>1.3183468594178901E-2</v>
      </c>
      <c r="EW751" s="40">
        <v>61.734043686734204</v>
      </c>
      <c r="EX751" s="40">
        <v>60.220618007458697</v>
      </c>
      <c r="EY751" s="40">
        <v>58.533883857219003</v>
      </c>
      <c r="EZ751" s="40">
        <v>56.640223761321302</v>
      </c>
      <c r="FA751" s="40">
        <v>55.577517314864103</v>
      </c>
      <c r="FB751" s="40">
        <v>54.002930207778398</v>
      </c>
      <c r="FC751" s="40">
        <v>53.5033564198189</v>
      </c>
      <c r="FD751" s="40">
        <v>55.7427277570591</v>
      </c>
      <c r="FE751" s="40">
        <v>61.783271177410803</v>
      </c>
      <c r="FF751" s="40">
        <v>69.148694725626001</v>
      </c>
      <c r="FG751" s="40">
        <v>74.257485348961097</v>
      </c>
      <c r="FH751" s="40">
        <v>80.063985082578597</v>
      </c>
      <c r="FI751" s="40">
        <v>85.812360149174197</v>
      </c>
      <c r="FJ751" s="40">
        <v>90.748641449120896</v>
      </c>
      <c r="FK751" s="40">
        <v>94.084922749067701</v>
      </c>
      <c r="FL751" s="40">
        <v>96.091102823654793</v>
      </c>
      <c r="FM751" s="40">
        <v>95.788225892381504</v>
      </c>
      <c r="FN751" s="40">
        <v>95.191156100159802</v>
      </c>
      <c r="FO751" s="40">
        <v>93.643047416089502</v>
      </c>
      <c r="FP751" s="40">
        <v>89.035535428875903</v>
      </c>
      <c r="FQ751" s="40">
        <v>83.204794885455499</v>
      </c>
      <c r="FR751" s="40">
        <v>75.494192860948303</v>
      </c>
      <c r="FS751" s="40">
        <v>70.167714437932901</v>
      </c>
      <c r="FT751" s="40">
        <v>66.762706446457102</v>
      </c>
      <c r="FU751" s="40">
        <v>2.74557347554918E-2</v>
      </c>
      <c r="FV751" s="40">
        <v>0</v>
      </c>
      <c r="FW751" s="40">
        <v>0</v>
      </c>
      <c r="FX751" s="41">
        <v>1</v>
      </c>
      <c r="FY751" s="22"/>
    </row>
    <row r="752" spans="1:181" x14ac:dyDescent="0.2">
      <c r="A752" t="s">
        <v>42</v>
      </c>
      <c r="B752" t="s">
        <v>58</v>
      </c>
      <c r="C752" t="s">
        <v>55</v>
      </c>
      <c r="D752" t="s">
        <v>226</v>
      </c>
      <c r="E752" t="s">
        <v>77</v>
      </c>
      <c r="F752" t="s">
        <v>77</v>
      </c>
      <c r="G752" s="35">
        <v>43670</v>
      </c>
      <c r="H752" s="40">
        <v>1728</v>
      </c>
      <c r="I752" s="40">
        <v>0.68997632385412699</v>
      </c>
      <c r="J752" s="40">
        <v>0.62270602907290995</v>
      </c>
      <c r="K752" s="40">
        <v>0.57794989510022998</v>
      </c>
      <c r="L752" s="40">
        <v>0.55532633834248901</v>
      </c>
      <c r="M752" s="40">
        <v>0.56099178635992497</v>
      </c>
      <c r="N752" s="40">
        <v>0.60321260742843597</v>
      </c>
      <c r="O752" s="40">
        <v>0.67702155074400905</v>
      </c>
      <c r="P752" s="40">
        <v>0.74108915095896999</v>
      </c>
      <c r="Q752" s="40">
        <v>0.77219550347556998</v>
      </c>
      <c r="R752" s="40">
        <v>0.77471456911645398</v>
      </c>
      <c r="S752" s="40">
        <v>0.79806098772247203</v>
      </c>
      <c r="T752" s="40">
        <v>0.83266727594256196</v>
      </c>
      <c r="U752" s="40">
        <v>0.89406728447219797</v>
      </c>
      <c r="V752" s="40">
        <v>0.97950379806666998</v>
      </c>
      <c r="W752" s="40">
        <v>1.0797675439900001</v>
      </c>
      <c r="X752" s="40">
        <v>1.19833211847469</v>
      </c>
      <c r="Y752" s="40">
        <v>1.3005743963077001</v>
      </c>
      <c r="Z752" s="40">
        <v>1.40888037645657</v>
      </c>
      <c r="AA752" s="40">
        <v>1.5131804787662499</v>
      </c>
      <c r="AB752" s="40">
        <v>1.4984013174831099</v>
      </c>
      <c r="AC752" s="40">
        <v>1.4215184148183</v>
      </c>
      <c r="AD752" s="40">
        <v>1.2818559720254099</v>
      </c>
      <c r="AE752" s="40">
        <v>1.0549889286471501</v>
      </c>
      <c r="AF752" s="40">
        <v>0.834069263458595</v>
      </c>
      <c r="AG752" s="40">
        <v>-3.4382374803306699E-2</v>
      </c>
      <c r="AH752" s="40">
        <v>-1.3152037195129199E-2</v>
      </c>
      <c r="AI752" s="40">
        <v>-1.7131722126212601E-2</v>
      </c>
      <c r="AJ752" s="40">
        <v>6.0966046826616297E-3</v>
      </c>
      <c r="AK752" s="40">
        <v>-1.1642863471452601E-2</v>
      </c>
      <c r="AL752" s="40">
        <v>-1.55326536447463E-2</v>
      </c>
      <c r="AM752" s="40">
        <v>-3.9967329527012103E-2</v>
      </c>
      <c r="AN752" s="40">
        <v>-3.81654605382468E-2</v>
      </c>
      <c r="AO752" s="40">
        <v>-5.8732942576143199E-3</v>
      </c>
      <c r="AP752" s="40">
        <v>-2.3353889990429398E-3</v>
      </c>
      <c r="AQ752" s="40">
        <v>1.44827034868479E-2</v>
      </c>
      <c r="AR752" s="40">
        <v>2.9523266809702501E-3</v>
      </c>
      <c r="AS752" s="40">
        <v>-2.27719167253649E-2</v>
      </c>
      <c r="AT752" s="40">
        <v>-3.4046919493428397E-2</v>
      </c>
      <c r="AU752" s="40">
        <v>2.70851226701171E-2</v>
      </c>
      <c r="AV752" s="40">
        <v>8.6192645086079198E-2</v>
      </c>
      <c r="AW752" s="40">
        <v>0.11516993645444</v>
      </c>
      <c r="AX752" s="40">
        <v>0.12181779296231</v>
      </c>
      <c r="AY752" s="40">
        <v>0.12015179856934199</v>
      </c>
      <c r="AZ752" s="40">
        <v>9.61896548215143E-3</v>
      </c>
      <c r="BA752" s="40">
        <v>-4.3722569101995699E-3</v>
      </c>
      <c r="BB752" s="40">
        <v>-1.6275856972878099E-2</v>
      </c>
      <c r="BC752" s="40">
        <v>-3.4993798761458299E-2</v>
      </c>
      <c r="BD752" s="40">
        <v>-3.4039637340502402E-2</v>
      </c>
      <c r="BE752" s="40">
        <v>-2.1109784064841899E-2</v>
      </c>
      <c r="BF752" s="40">
        <v>-4.9191936917248897E-3</v>
      </c>
      <c r="BG752" s="40">
        <v>-7.6239790308033498E-3</v>
      </c>
      <c r="BH752" s="40">
        <v>1.2280926256879701E-2</v>
      </c>
      <c r="BI752" s="40">
        <v>-3.8898541993907E-3</v>
      </c>
      <c r="BJ752" s="40">
        <v>-6.5748224824246498E-3</v>
      </c>
      <c r="BK752" s="40">
        <v>-2.7559057514218499E-2</v>
      </c>
      <c r="BL752" s="40">
        <v>-2.3902008565226601E-2</v>
      </c>
      <c r="BM752" s="40">
        <v>8.11748658254508E-3</v>
      </c>
      <c r="BN752" s="40">
        <v>8.0830288744699105E-3</v>
      </c>
      <c r="BO752" s="40">
        <v>2.5229644885449199E-2</v>
      </c>
      <c r="BP752" s="40">
        <v>8.8605060965623508E-3</v>
      </c>
      <c r="BQ752" s="40">
        <v>-1.6868050720334302E-2</v>
      </c>
      <c r="BR752" s="40">
        <v>-1.6173022782075799E-2</v>
      </c>
      <c r="BS752" s="40">
        <v>4.5583538712880602E-2</v>
      </c>
      <c r="BT752" s="40">
        <v>0.102795929229495</v>
      </c>
      <c r="BU752" s="40">
        <v>0.13290419591598199</v>
      </c>
      <c r="BV752" s="40">
        <v>0.14192124222615399</v>
      </c>
      <c r="BW752" s="40">
        <v>0.14122029493919699</v>
      </c>
      <c r="BX752" s="40">
        <v>3.2852855837075097E-2</v>
      </c>
      <c r="BY752" s="40">
        <v>1.38584544483008E-2</v>
      </c>
      <c r="BZ752" s="40">
        <v>1.3347226973415901E-4</v>
      </c>
      <c r="CA752" s="40">
        <v>-1.9896325439708099E-2</v>
      </c>
      <c r="CB752" s="40">
        <v>-1.8010929677331301E-2</v>
      </c>
      <c r="CC752" s="40">
        <v>-1.19172281512765E-2</v>
      </c>
      <c r="CD752" s="40">
        <v>7.8284863926852499E-4</v>
      </c>
      <c r="CE752" s="40">
        <v>-1.0389451260757799E-3</v>
      </c>
      <c r="CF752" s="40">
        <v>1.6564168540069601E-2</v>
      </c>
      <c r="CG752" s="40">
        <v>1.4798564046795599E-3</v>
      </c>
      <c r="CH752" s="40">
        <v>-3.70655907373306E-4</v>
      </c>
      <c r="CI752" s="40">
        <v>-1.8965126117104901E-2</v>
      </c>
      <c r="CJ752" s="40">
        <v>-1.40231851790391E-2</v>
      </c>
      <c r="CK752" s="40">
        <v>1.78074587727431E-2</v>
      </c>
      <c r="CL752" s="40">
        <v>1.5298793356350799E-2</v>
      </c>
      <c r="CM752" s="40">
        <v>3.2672943760034899E-2</v>
      </c>
      <c r="CN752" s="40">
        <v>1.29524931618916E-2</v>
      </c>
      <c r="CO752" s="40">
        <v>-1.27790511100201E-2</v>
      </c>
      <c r="CP752" s="40">
        <v>-3.7936163685088498E-3</v>
      </c>
      <c r="CQ752" s="40">
        <v>5.8395485312928201E-2</v>
      </c>
      <c r="CR752" s="40">
        <v>0.114295313249138</v>
      </c>
      <c r="CS752" s="40">
        <v>0.14518688999570301</v>
      </c>
      <c r="CT752" s="40">
        <v>0.15584482994575699</v>
      </c>
      <c r="CU752" s="40">
        <v>0.15581227134462899</v>
      </c>
      <c r="CV752" s="40">
        <v>4.89445775201914E-2</v>
      </c>
      <c r="CW752" s="40">
        <v>2.64849895995285E-2</v>
      </c>
      <c r="CX752" s="40">
        <v>1.1498523715919501E-2</v>
      </c>
      <c r="CY752" s="40">
        <v>-9.4398614080444202E-3</v>
      </c>
      <c r="CZ752" s="40">
        <v>-6.9094955775907503E-3</v>
      </c>
      <c r="DA752" s="40">
        <v>-2.72467223771108E-3</v>
      </c>
      <c r="DB752" s="40">
        <v>6.4848909702619403E-3</v>
      </c>
      <c r="DC752" s="40">
        <v>5.54608877865179E-3</v>
      </c>
      <c r="DD752" s="40">
        <v>2.08474108232596E-2</v>
      </c>
      <c r="DE752" s="40">
        <v>6.8495670087498203E-3</v>
      </c>
      <c r="DF752" s="40">
        <v>5.8335106676780397E-3</v>
      </c>
      <c r="DG752" s="40">
        <v>-1.0371194719991201E-2</v>
      </c>
      <c r="DH752" s="40">
        <v>-4.14436179285159E-3</v>
      </c>
      <c r="DI752" s="40">
        <v>2.7497430962941102E-2</v>
      </c>
      <c r="DJ752" s="40">
        <v>2.25145578382316E-2</v>
      </c>
      <c r="DK752" s="40">
        <v>4.01162426346207E-2</v>
      </c>
      <c r="DL752" s="40">
        <v>1.7044480227220798E-2</v>
      </c>
      <c r="DM752" s="40">
        <v>-8.6900514997059908E-3</v>
      </c>
      <c r="DN752" s="40">
        <v>8.5857900450580903E-3</v>
      </c>
      <c r="DO752" s="40">
        <v>7.1207431912975794E-2</v>
      </c>
      <c r="DP752" s="40">
        <v>0.12579469726878101</v>
      </c>
      <c r="DQ752" s="40">
        <v>0.157469584075424</v>
      </c>
      <c r="DR752" s="40">
        <v>0.16976841766535999</v>
      </c>
      <c r="DS752" s="40">
        <v>0.17040424775006199</v>
      </c>
      <c r="DT752" s="40">
        <v>6.5036299203307599E-2</v>
      </c>
      <c r="DU752" s="40">
        <v>3.9111524750756202E-2</v>
      </c>
      <c r="DV752" s="40">
        <v>2.28635751621049E-2</v>
      </c>
      <c r="DW752" s="40">
        <v>1.0166026236192499E-3</v>
      </c>
      <c r="DX752" s="40">
        <v>4.1919385221497601E-3</v>
      </c>
      <c r="DY752" s="40">
        <v>1.0547918500753799E-2</v>
      </c>
      <c r="DZ752" s="40">
        <v>1.47177344736663E-2</v>
      </c>
      <c r="EA752" s="40">
        <v>1.5053831874061001E-2</v>
      </c>
      <c r="EB752" s="40">
        <v>2.7031732397477599E-2</v>
      </c>
      <c r="EC752" s="40">
        <v>1.4602576280811699E-2</v>
      </c>
      <c r="ED752" s="40">
        <v>1.47913418299997E-2</v>
      </c>
      <c r="EE752" s="40">
        <v>2.0370772928023301E-3</v>
      </c>
      <c r="EF752" s="40">
        <v>1.01190901801686E-2</v>
      </c>
      <c r="EG752" s="40">
        <v>4.14882118031005E-2</v>
      </c>
      <c r="EH752" s="40">
        <v>3.29329757117445E-2</v>
      </c>
      <c r="EI752" s="40">
        <v>5.0863184033221903E-2</v>
      </c>
      <c r="EJ752" s="40">
        <v>2.29526596428129E-2</v>
      </c>
      <c r="EK752" s="40">
        <v>-2.7861854946753602E-3</v>
      </c>
      <c r="EL752" s="40">
        <v>2.6459686756410701E-2</v>
      </c>
      <c r="EM752" s="40">
        <v>8.9705847955739298E-2</v>
      </c>
      <c r="EN752" s="40">
        <v>0.14239798141219701</v>
      </c>
      <c r="EO752" s="40">
        <v>0.175203843536966</v>
      </c>
      <c r="EP752" s="40">
        <v>0.18987186692920299</v>
      </c>
      <c r="EQ752" s="40">
        <v>0.19147274411991599</v>
      </c>
      <c r="ER752" s="40">
        <v>8.8270189558231293E-2</v>
      </c>
      <c r="ES752" s="40">
        <v>5.7342236109256602E-2</v>
      </c>
      <c r="ET752" s="40">
        <v>3.9272904404717202E-2</v>
      </c>
      <c r="EU752" s="40">
        <v>1.6114075945369399E-2</v>
      </c>
      <c r="EV752" s="40">
        <v>2.0220646185320799E-2</v>
      </c>
      <c r="EW752" s="40">
        <v>61.664980256663398</v>
      </c>
      <c r="EX752" s="40">
        <v>60.142769002961501</v>
      </c>
      <c r="EY752" s="40">
        <v>58.464461994076999</v>
      </c>
      <c r="EZ752" s="40">
        <v>56.5594768015795</v>
      </c>
      <c r="FA752" s="40">
        <v>55.484081934846998</v>
      </c>
      <c r="FB752" s="40">
        <v>53.903627838104597</v>
      </c>
      <c r="FC752" s="40">
        <v>53.400234452122397</v>
      </c>
      <c r="FD752" s="40">
        <v>55.678923988153997</v>
      </c>
      <c r="FE752" s="40">
        <v>61.746051332675201</v>
      </c>
      <c r="FF752" s="40">
        <v>69.127036031589299</v>
      </c>
      <c r="FG752" s="40">
        <v>74.217115004935806</v>
      </c>
      <c r="FH752" s="40">
        <v>80.026159921026604</v>
      </c>
      <c r="FI752" s="40">
        <v>85.785291214215206</v>
      </c>
      <c r="FJ752" s="40">
        <v>90.700950148074995</v>
      </c>
      <c r="FK752" s="40">
        <v>94.051147581441299</v>
      </c>
      <c r="FL752" s="40">
        <v>96.064967917077993</v>
      </c>
      <c r="FM752" s="40">
        <v>95.743645113524195</v>
      </c>
      <c r="FN752" s="40">
        <v>95.142892398815405</v>
      </c>
      <c r="FO752" s="40">
        <v>93.582366732477794</v>
      </c>
      <c r="FP752" s="40">
        <v>88.967670286278405</v>
      </c>
      <c r="FQ752" s="40">
        <v>83.166275913129297</v>
      </c>
      <c r="FR752" s="40">
        <v>75.466251233958502</v>
      </c>
      <c r="FS752" s="40">
        <v>70.150542941757195</v>
      </c>
      <c r="FT752" s="40">
        <v>66.6939165844028</v>
      </c>
      <c r="FU752" s="40">
        <v>2.4832008072691002E-2</v>
      </c>
      <c r="FV752" s="40">
        <v>0</v>
      </c>
      <c r="FW752" s="40">
        <v>0</v>
      </c>
      <c r="FX752" s="41">
        <v>1</v>
      </c>
      <c r="FY752" s="22"/>
    </row>
    <row r="753" spans="1:181" x14ac:dyDescent="0.2">
      <c r="A753" t="s">
        <v>42</v>
      </c>
      <c r="B753" t="s">
        <v>58</v>
      </c>
      <c r="C753" t="s">
        <v>55</v>
      </c>
      <c r="D753" t="s">
        <v>226</v>
      </c>
      <c r="E753" t="s">
        <v>77</v>
      </c>
      <c r="F753" t="s">
        <v>78</v>
      </c>
      <c r="G753" s="35">
        <v>43670</v>
      </c>
      <c r="H753" s="40">
        <v>297</v>
      </c>
      <c r="I753" s="40">
        <v>0.54257374503571698</v>
      </c>
      <c r="J753" s="40">
        <v>0.48754931307683502</v>
      </c>
      <c r="K753" s="40">
        <v>0.45298077629433697</v>
      </c>
      <c r="L753" s="40">
        <v>0.43624901552060402</v>
      </c>
      <c r="M753" s="40">
        <v>0.44018132823885597</v>
      </c>
      <c r="N753" s="40">
        <v>0.47591417549737802</v>
      </c>
      <c r="O753" s="40">
        <v>0.53273365676256001</v>
      </c>
      <c r="P753" s="40">
        <v>0.60194035409102797</v>
      </c>
      <c r="Q753" s="40">
        <v>0.64781299368057199</v>
      </c>
      <c r="R753" s="40">
        <v>0.66994971300446005</v>
      </c>
      <c r="S753" s="40">
        <v>0.71336283164358605</v>
      </c>
      <c r="T753" s="40">
        <v>0.74567628410467801</v>
      </c>
      <c r="U753" s="40">
        <v>0.82067319103691405</v>
      </c>
      <c r="V753" s="40">
        <v>0.98939832397533301</v>
      </c>
      <c r="W753" s="40">
        <v>1.1956411183647</v>
      </c>
      <c r="X753" s="40">
        <v>1.4161666443784999</v>
      </c>
      <c r="Y753" s="40">
        <v>1.5836527429726199</v>
      </c>
      <c r="Z753" s="40">
        <v>1.69669715624607</v>
      </c>
      <c r="AA753" s="40">
        <v>1.75248516989022</v>
      </c>
      <c r="AB753" s="40">
        <v>1.67468110076494</v>
      </c>
      <c r="AC753" s="40">
        <v>1.4738248016455899</v>
      </c>
      <c r="AD753" s="40">
        <v>1.2048820182489099</v>
      </c>
      <c r="AE753" s="40">
        <v>0.94152907278502795</v>
      </c>
      <c r="AF753" s="40">
        <v>0.71519348083437095</v>
      </c>
      <c r="AG753" s="40">
        <v>-4.8456818981124701E-2</v>
      </c>
      <c r="AH753" s="40">
        <v>-2.7893445599922601E-2</v>
      </c>
      <c r="AI753" s="40">
        <v>-1.85418548305935E-2</v>
      </c>
      <c r="AJ753" s="40">
        <v>-8.3714553734147695E-3</v>
      </c>
      <c r="AK753" s="40">
        <v>-9.0945011551578098E-3</v>
      </c>
      <c r="AL753" s="40">
        <v>-4.3635567237646201E-2</v>
      </c>
      <c r="AM753" s="40">
        <v>-2.7908953256994599E-2</v>
      </c>
      <c r="AN753" s="40">
        <v>-2.1429244712964701E-2</v>
      </c>
      <c r="AO753" s="40">
        <v>-5.35309631598734E-2</v>
      </c>
      <c r="AP753" s="40">
        <v>-3.40701557796871E-3</v>
      </c>
      <c r="AQ753" s="40">
        <v>-2.9896006870702499E-2</v>
      </c>
      <c r="AR753" s="40">
        <v>-2.6979076517308302E-2</v>
      </c>
      <c r="AS753" s="40">
        <v>-1.6935980992069399E-2</v>
      </c>
      <c r="AT753" s="40">
        <v>-2.5286357458698099E-2</v>
      </c>
      <c r="AU753" s="40">
        <v>0.13079013955263</v>
      </c>
      <c r="AV753" s="40">
        <v>0.24496982498171399</v>
      </c>
      <c r="AW753" s="40">
        <v>0.31803503496082097</v>
      </c>
      <c r="AX753" s="40">
        <v>0.372738380762418</v>
      </c>
      <c r="AY753" s="40">
        <v>0.32255188599048301</v>
      </c>
      <c r="AZ753" s="40">
        <v>-0.13537780911633199</v>
      </c>
      <c r="BA753" s="40">
        <v>-0.14773881647238901</v>
      </c>
      <c r="BB753" s="40">
        <v>-0.27042594817743698</v>
      </c>
      <c r="BC753" s="40">
        <v>-0.15130637852215101</v>
      </c>
      <c r="BD753" s="40">
        <v>-5.3887196693956703E-2</v>
      </c>
      <c r="BE753" s="40">
        <v>-2.6852734728246098E-2</v>
      </c>
      <c r="BF753" s="40">
        <v>-6.4231472721370097E-3</v>
      </c>
      <c r="BG753" s="40">
        <v>-7.3840930318464296E-4</v>
      </c>
      <c r="BH753" s="40">
        <v>3.7890756852337801E-3</v>
      </c>
      <c r="BI753" s="40">
        <v>4.3021508002973E-3</v>
      </c>
      <c r="BJ753" s="40">
        <v>-2.0751401035548501E-2</v>
      </c>
      <c r="BK753" s="40">
        <v>-1.0583519666667599E-2</v>
      </c>
      <c r="BL753" s="40">
        <v>-3.9146120418144499E-3</v>
      </c>
      <c r="BM753" s="40">
        <v>-2.9392978739105902E-2</v>
      </c>
      <c r="BN753" s="40">
        <v>2.1305194242853001E-2</v>
      </c>
      <c r="BO753" s="40">
        <v>-7.4079691496184499E-3</v>
      </c>
      <c r="BP753" s="40">
        <v>-1.28916081183974E-2</v>
      </c>
      <c r="BQ753" s="40">
        <v>-3.5478761096872898E-3</v>
      </c>
      <c r="BR753" s="40">
        <v>1.38626220435211E-2</v>
      </c>
      <c r="BS753" s="40">
        <v>0.189995168828444</v>
      </c>
      <c r="BT753" s="40">
        <v>0.29616153443903198</v>
      </c>
      <c r="BU753" s="40">
        <v>0.37115673528558202</v>
      </c>
      <c r="BV753" s="40">
        <v>0.43431314518827302</v>
      </c>
      <c r="BW753" s="40">
        <v>0.36686590670388097</v>
      </c>
      <c r="BX753" s="40">
        <v>-7.77319066801474E-2</v>
      </c>
      <c r="BY753" s="40">
        <v>-6.8680948418774798E-2</v>
      </c>
      <c r="BZ753" s="40">
        <v>-0.19632743088966101</v>
      </c>
      <c r="CA753" s="40">
        <v>-0.112829528613171</v>
      </c>
      <c r="CB753" s="40">
        <v>-2.2257373273783802E-2</v>
      </c>
      <c r="CC753" s="40">
        <v>-1.18898117865768E-2</v>
      </c>
      <c r="CD753" s="40">
        <v>8.4471159453609699E-3</v>
      </c>
      <c r="CE753" s="40">
        <v>1.15922028349962E-2</v>
      </c>
      <c r="CF753" s="40">
        <v>1.22114224521925E-2</v>
      </c>
      <c r="CG753" s="40">
        <v>1.3580631134826099E-2</v>
      </c>
      <c r="CH753" s="40">
        <v>-4.9018972353252702E-3</v>
      </c>
      <c r="CI753" s="40">
        <v>1.4160228600438099E-3</v>
      </c>
      <c r="CJ753" s="40">
        <v>8.2159691919236107E-3</v>
      </c>
      <c r="CK753" s="40">
        <v>-1.2675084260100901E-2</v>
      </c>
      <c r="CL753" s="40">
        <v>3.84207954846899E-2</v>
      </c>
      <c r="CM753" s="40">
        <v>8.1671772713689892E-3</v>
      </c>
      <c r="CN753" s="40">
        <v>-3.13467041954442E-3</v>
      </c>
      <c r="CO753" s="40">
        <v>5.7246845480678999E-3</v>
      </c>
      <c r="CP753" s="40">
        <v>4.0977085988395098E-2</v>
      </c>
      <c r="CQ753" s="40">
        <v>0.23100039175036699</v>
      </c>
      <c r="CR753" s="40">
        <v>0.33161675646540101</v>
      </c>
      <c r="CS753" s="40">
        <v>0.40794866310746802</v>
      </c>
      <c r="CT753" s="40">
        <v>0.47695963945626102</v>
      </c>
      <c r="CU753" s="40">
        <v>0.39755766245750601</v>
      </c>
      <c r="CV753" s="40">
        <v>-3.7806530257830699E-2</v>
      </c>
      <c r="CW753" s="40">
        <v>-1.39257098364555E-2</v>
      </c>
      <c r="CX753" s="40">
        <v>-0.14500702354024</v>
      </c>
      <c r="CY753" s="40">
        <v>-8.61805795770859E-2</v>
      </c>
      <c r="CZ753" s="40">
        <v>-3.5065392595524101E-4</v>
      </c>
      <c r="DA753" s="40">
        <v>3.0731111550924999E-3</v>
      </c>
      <c r="DB753" s="40">
        <v>2.3317379162858899E-2</v>
      </c>
      <c r="DC753" s="40">
        <v>2.3922814973177001E-2</v>
      </c>
      <c r="DD753" s="40">
        <v>2.06337692191511E-2</v>
      </c>
      <c r="DE753" s="40">
        <v>2.2859111469355001E-2</v>
      </c>
      <c r="DF753" s="40">
        <v>1.09476065648979E-2</v>
      </c>
      <c r="DG753" s="40">
        <v>1.34155653867552E-2</v>
      </c>
      <c r="DH753" s="40">
        <v>2.0346550425661698E-2</v>
      </c>
      <c r="DI753" s="40">
        <v>4.04281021890413E-3</v>
      </c>
      <c r="DJ753" s="40">
        <v>5.5536396726526799E-2</v>
      </c>
      <c r="DK753" s="40">
        <v>2.3742323692356401E-2</v>
      </c>
      <c r="DL753" s="40">
        <v>6.6222672793085201E-3</v>
      </c>
      <c r="DM753" s="40">
        <v>1.4997245205823099E-2</v>
      </c>
      <c r="DN753" s="40">
        <v>6.8091549933269005E-2</v>
      </c>
      <c r="DO753" s="40">
        <v>0.27200561467228901</v>
      </c>
      <c r="DP753" s="40">
        <v>0.36707197849176998</v>
      </c>
      <c r="DQ753" s="40">
        <v>0.44474059092935297</v>
      </c>
      <c r="DR753" s="40">
        <v>0.51960613372424902</v>
      </c>
      <c r="DS753" s="40">
        <v>0.42824941821113199</v>
      </c>
      <c r="DT753" s="40">
        <v>2.1188461644859099E-3</v>
      </c>
      <c r="DU753" s="40">
        <v>4.0829528745863798E-2</v>
      </c>
      <c r="DV753" s="40">
        <v>-9.3686616190818806E-2</v>
      </c>
      <c r="DW753" s="40">
        <v>-5.9531630541000899E-2</v>
      </c>
      <c r="DX753" s="40">
        <v>2.1556065421873299E-2</v>
      </c>
      <c r="DY753" s="40">
        <v>2.46771954079711E-2</v>
      </c>
      <c r="DZ753" s="40">
        <v>4.4787677490644599E-2</v>
      </c>
      <c r="EA753" s="40">
        <v>4.17262605005859E-2</v>
      </c>
      <c r="EB753" s="40">
        <v>3.2794300277799698E-2</v>
      </c>
      <c r="EC753" s="40">
        <v>3.62557634248101E-2</v>
      </c>
      <c r="ED753" s="40">
        <v>3.3831772766995602E-2</v>
      </c>
      <c r="EE753" s="40">
        <v>3.0740998977082198E-2</v>
      </c>
      <c r="EF753" s="40">
        <v>3.7861183096811898E-2</v>
      </c>
      <c r="EG753" s="40">
        <v>2.8180794639671599E-2</v>
      </c>
      <c r="EH753" s="40">
        <v>8.02486065473485E-2</v>
      </c>
      <c r="EI753" s="40">
        <v>4.6230361413440502E-2</v>
      </c>
      <c r="EJ753" s="40">
        <v>2.0709735678219501E-2</v>
      </c>
      <c r="EK753" s="40">
        <v>2.83853500882052E-2</v>
      </c>
      <c r="EL753" s="40">
        <v>0.10724052943548799</v>
      </c>
      <c r="EM753" s="40">
        <v>0.33121064394810401</v>
      </c>
      <c r="EN753" s="40">
        <v>0.41826368794908902</v>
      </c>
      <c r="EO753" s="40">
        <v>0.49786229125411402</v>
      </c>
      <c r="EP753" s="40">
        <v>0.58118089815010399</v>
      </c>
      <c r="EQ753" s="40">
        <v>0.47256343892452901</v>
      </c>
      <c r="ER753" s="40">
        <v>5.9764748600670797E-2</v>
      </c>
      <c r="ES753" s="40">
        <v>0.119887396799478</v>
      </c>
      <c r="ET753" s="40">
        <v>-1.9588098903042798E-2</v>
      </c>
      <c r="EU753" s="40">
        <v>-2.1054780632020501E-2</v>
      </c>
      <c r="EV753" s="40">
        <v>5.3185888842046197E-2</v>
      </c>
      <c r="EW753" s="40">
        <v>62.022490400438798</v>
      </c>
      <c r="EX753" s="40">
        <v>60.495337356006601</v>
      </c>
      <c r="EY753" s="40">
        <v>58.804717498628598</v>
      </c>
      <c r="EZ753" s="40">
        <v>56.9152495885902</v>
      </c>
      <c r="FA753" s="40">
        <v>55.876577070762501</v>
      </c>
      <c r="FB753" s="40">
        <v>54.308008776741602</v>
      </c>
      <c r="FC753" s="40">
        <v>53.825287986834901</v>
      </c>
      <c r="FD753" s="40">
        <v>56.010970927043303</v>
      </c>
      <c r="FE753" s="40">
        <v>62.014536478332403</v>
      </c>
      <c r="FF753" s="40">
        <v>69.368348875479995</v>
      </c>
      <c r="FG753" s="40">
        <v>74.538123971475599</v>
      </c>
      <c r="FH753" s="40">
        <v>80.348601206802002</v>
      </c>
      <c r="FI753" s="40">
        <v>86.105046626439901</v>
      </c>
      <c r="FJ753" s="40">
        <v>91.095172792100897</v>
      </c>
      <c r="FK753" s="40">
        <v>94.438562808557293</v>
      </c>
      <c r="FL753" s="40">
        <v>96.465715852989604</v>
      </c>
      <c r="FM753" s="40">
        <v>96.213933077345004</v>
      </c>
      <c r="FN753" s="40">
        <v>95.637410861217802</v>
      </c>
      <c r="FO753" s="40">
        <v>94.125342841470101</v>
      </c>
      <c r="FP753" s="40">
        <v>89.551014810751496</v>
      </c>
      <c r="FQ753" s="40">
        <v>83.661821173889194</v>
      </c>
      <c r="FR753" s="40">
        <v>75.902633022490406</v>
      </c>
      <c r="FS753" s="40">
        <v>70.527701590784403</v>
      </c>
      <c r="FT753" s="40">
        <v>67.172517827756494</v>
      </c>
      <c r="FU753" s="40">
        <v>7.1163402121109207E-2</v>
      </c>
      <c r="FV753" s="40">
        <v>0</v>
      </c>
      <c r="FW753" s="40">
        <v>0</v>
      </c>
      <c r="FX753" s="41">
        <v>1</v>
      </c>
      <c r="FY753" s="22"/>
    </row>
    <row r="754" spans="1:181" x14ac:dyDescent="0.2">
      <c r="A754" t="s">
        <v>42</v>
      </c>
      <c r="B754" t="s">
        <v>58</v>
      </c>
      <c r="C754" t="s">
        <v>55</v>
      </c>
      <c r="D754" t="s">
        <v>226</v>
      </c>
      <c r="E754" t="s">
        <v>78</v>
      </c>
      <c r="F754" t="s">
        <v>1</v>
      </c>
      <c r="G754" s="35">
        <v>43670</v>
      </c>
      <c r="H754" s="40">
        <v>797</v>
      </c>
      <c r="I754" s="40">
        <v>0.661657366218249</v>
      </c>
      <c r="J754" s="40">
        <v>0.59316219597045805</v>
      </c>
      <c r="K754" s="40">
        <v>0.54468300277972403</v>
      </c>
      <c r="L754" s="40">
        <v>0.52265612747101298</v>
      </c>
      <c r="M754" s="40">
        <v>0.52163111420316699</v>
      </c>
      <c r="N754" s="40">
        <v>0.54157440724337003</v>
      </c>
      <c r="O754" s="40">
        <v>0.60566949968349704</v>
      </c>
      <c r="P754" s="40">
        <v>0.639255426054818</v>
      </c>
      <c r="Q754" s="40">
        <v>0.64609213094987805</v>
      </c>
      <c r="R754" s="40">
        <v>0.68671637441280498</v>
      </c>
      <c r="S754" s="40">
        <v>0.75176295462665899</v>
      </c>
      <c r="T754" s="40">
        <v>0.81437523268560097</v>
      </c>
      <c r="U754" s="40">
        <v>0.90339809949281402</v>
      </c>
      <c r="V754" s="40">
        <v>1.0490883938195801</v>
      </c>
      <c r="W754" s="40">
        <v>1.1587976678118499</v>
      </c>
      <c r="X754" s="40">
        <v>1.26737249785671</v>
      </c>
      <c r="Y754" s="40">
        <v>1.3673968297635599</v>
      </c>
      <c r="Z754" s="40">
        <v>1.43351947239084</v>
      </c>
      <c r="AA754" s="40">
        <v>1.4578899473457301</v>
      </c>
      <c r="AB754" s="40">
        <v>1.4171682448387899</v>
      </c>
      <c r="AC754" s="40">
        <v>1.3705808322333699</v>
      </c>
      <c r="AD754" s="40">
        <v>1.2233318938531801</v>
      </c>
      <c r="AE754" s="40">
        <v>1.02813254204423</v>
      </c>
      <c r="AF754" s="40">
        <v>0.79695007096766601</v>
      </c>
      <c r="AG754" s="40">
        <v>-1.3127041057884399E-2</v>
      </c>
      <c r="AH754" s="40">
        <v>6.6923889985818401E-3</v>
      </c>
      <c r="AI754" s="40">
        <v>2.88183758405964E-3</v>
      </c>
      <c r="AJ754" s="40">
        <v>-1.7231353746891801E-3</v>
      </c>
      <c r="AK754" s="40">
        <v>-1.4539068619376901E-3</v>
      </c>
      <c r="AL754" s="40">
        <v>9.4561512351423703E-3</v>
      </c>
      <c r="AM754" s="40">
        <v>-1.0809749228032101E-2</v>
      </c>
      <c r="AN754" s="40">
        <v>-8.8985824238513901E-3</v>
      </c>
      <c r="AO754" s="40">
        <v>-9.4867031048583208E-3</v>
      </c>
      <c r="AP754" s="40">
        <v>5.6512769695355103E-3</v>
      </c>
      <c r="AQ754" s="40">
        <v>-2.3970722913936399E-2</v>
      </c>
      <c r="AR754" s="40">
        <v>-2.9622773329445899E-2</v>
      </c>
      <c r="AS754" s="40">
        <v>-7.2454137960312097E-3</v>
      </c>
      <c r="AT754" s="40">
        <v>2.09575201347405E-2</v>
      </c>
      <c r="AU754" s="40">
        <v>5.16545297969992E-2</v>
      </c>
      <c r="AV754" s="40">
        <v>6.6081921924633899E-2</v>
      </c>
      <c r="AW754" s="40">
        <v>9.8372397464138103E-2</v>
      </c>
      <c r="AX754" s="40">
        <v>0.11684920711895801</v>
      </c>
      <c r="AY754" s="40">
        <v>6.2122319522437998E-2</v>
      </c>
      <c r="AZ754" s="40">
        <v>-5.5567584023975103E-2</v>
      </c>
      <c r="BA754" s="40">
        <v>-5.3161015576654397E-2</v>
      </c>
      <c r="BB754" s="40">
        <v>-0.109949831206568</v>
      </c>
      <c r="BC754" s="40">
        <v>-7.3423901583716797E-2</v>
      </c>
      <c r="BD754" s="40">
        <v>-7.9792165809828203E-2</v>
      </c>
      <c r="BE754" s="40">
        <v>1.88506526173015E-4</v>
      </c>
      <c r="BF754" s="40">
        <v>1.95307087033188E-2</v>
      </c>
      <c r="BG754" s="40">
        <v>1.3914187722583999E-2</v>
      </c>
      <c r="BH754" s="40">
        <v>8.6106790037911492E-3</v>
      </c>
      <c r="BI754" s="40">
        <v>1.00264860967583E-2</v>
      </c>
      <c r="BJ754" s="40">
        <v>2.0861296385555499E-2</v>
      </c>
      <c r="BK754" s="40">
        <v>-6.2611927050505603E-4</v>
      </c>
      <c r="BL754" s="40">
        <v>6.7667415536862598E-3</v>
      </c>
      <c r="BM754" s="40">
        <v>5.4543524382222796E-3</v>
      </c>
      <c r="BN754" s="40">
        <v>2.37116831577973E-2</v>
      </c>
      <c r="BO754" s="40">
        <v>-1.08314695598891E-2</v>
      </c>
      <c r="BP754" s="40">
        <v>-1.81317662138098E-2</v>
      </c>
      <c r="BQ754" s="40">
        <v>4.1734997451534197E-3</v>
      </c>
      <c r="BR754" s="40">
        <v>4.2122952897122798E-2</v>
      </c>
      <c r="BS754" s="40">
        <v>7.0408945534521095E-2</v>
      </c>
      <c r="BT754" s="40">
        <v>8.5216334636543101E-2</v>
      </c>
      <c r="BU754" s="40">
        <v>0.121494370908102</v>
      </c>
      <c r="BV754" s="40">
        <v>0.142504865962437</v>
      </c>
      <c r="BW754" s="40">
        <v>9.5292234272266005E-2</v>
      </c>
      <c r="BX754" s="40">
        <v>-2.56699624404584E-2</v>
      </c>
      <c r="BY754" s="40">
        <v>-2.8559547839971802E-2</v>
      </c>
      <c r="BZ754" s="40">
        <v>-8.4547123594143E-2</v>
      </c>
      <c r="CA754" s="40">
        <v>-5.4778592135078602E-2</v>
      </c>
      <c r="CB754" s="40">
        <v>-6.4257830655172807E-2</v>
      </c>
      <c r="CC754" s="40">
        <v>9.4108142201376702E-3</v>
      </c>
      <c r="CD754" s="40">
        <v>2.8422489821831098E-2</v>
      </c>
      <c r="CE754" s="40">
        <v>2.1555159821008401E-2</v>
      </c>
      <c r="CF754" s="40">
        <v>1.5767847362737598E-2</v>
      </c>
      <c r="CG754" s="40">
        <v>1.79777712875741E-2</v>
      </c>
      <c r="CH754" s="40">
        <v>2.8760465173579799E-2</v>
      </c>
      <c r="CI754" s="40">
        <v>6.4270318159914E-3</v>
      </c>
      <c r="CJ754" s="40">
        <v>1.7616497219721899E-2</v>
      </c>
      <c r="CK754" s="40">
        <v>1.5802481992870199E-2</v>
      </c>
      <c r="CL754" s="40">
        <v>3.6220265466913398E-2</v>
      </c>
      <c r="CM754" s="40">
        <v>-1.73126271258962E-3</v>
      </c>
      <c r="CN754" s="40">
        <v>-1.0173129690230801E-2</v>
      </c>
      <c r="CO754" s="40">
        <v>1.20822044786838E-2</v>
      </c>
      <c r="CP754" s="40">
        <v>5.6782067152725303E-2</v>
      </c>
      <c r="CQ754" s="40">
        <v>8.3398196743314196E-2</v>
      </c>
      <c r="CR754" s="40">
        <v>9.8468770592223406E-2</v>
      </c>
      <c r="CS754" s="40">
        <v>0.13750857927961599</v>
      </c>
      <c r="CT754" s="40">
        <v>0.16027389712336501</v>
      </c>
      <c r="CU754" s="40">
        <v>0.11826561618348</v>
      </c>
      <c r="CV754" s="40">
        <v>-4.9629608079434298E-3</v>
      </c>
      <c r="CW754" s="40">
        <v>-1.1520646228259299E-2</v>
      </c>
      <c r="CX754" s="40">
        <v>-6.69532856852844E-2</v>
      </c>
      <c r="CY754" s="40">
        <v>-4.1864907609599197E-2</v>
      </c>
      <c r="CZ754" s="40">
        <v>-5.3498797448838099E-2</v>
      </c>
      <c r="DA754" s="40">
        <v>1.86331219141023E-2</v>
      </c>
      <c r="DB754" s="40">
        <v>3.7314270940343397E-2</v>
      </c>
      <c r="DC754" s="40">
        <v>2.9196131919432801E-2</v>
      </c>
      <c r="DD754" s="40">
        <v>2.2925015721684001E-2</v>
      </c>
      <c r="DE754" s="40">
        <v>2.592905647839E-2</v>
      </c>
      <c r="DF754" s="40">
        <v>3.6659633961604099E-2</v>
      </c>
      <c r="DG754" s="40">
        <v>1.3480182902487901E-2</v>
      </c>
      <c r="DH754" s="40">
        <v>2.84662528857575E-2</v>
      </c>
      <c r="DI754" s="40">
        <v>2.6150611547518101E-2</v>
      </c>
      <c r="DJ754" s="40">
        <v>4.8728847776029399E-2</v>
      </c>
      <c r="DK754" s="40">
        <v>7.3689441347098202E-3</v>
      </c>
      <c r="DL754" s="40">
        <v>-2.21449316665183E-3</v>
      </c>
      <c r="DM754" s="40">
        <v>1.9990909212214199E-2</v>
      </c>
      <c r="DN754" s="40">
        <v>7.1441181408327697E-2</v>
      </c>
      <c r="DO754" s="40">
        <v>9.63874479521072E-2</v>
      </c>
      <c r="DP754" s="40">
        <v>0.111721206547904</v>
      </c>
      <c r="DQ754" s="40">
        <v>0.15352278765113</v>
      </c>
      <c r="DR754" s="40">
        <v>0.17804292828429399</v>
      </c>
      <c r="DS754" s="40">
        <v>0.14123899809469301</v>
      </c>
      <c r="DT754" s="40">
        <v>1.5744040824571599E-2</v>
      </c>
      <c r="DU754" s="40">
        <v>5.51825538345313E-3</v>
      </c>
      <c r="DV754" s="40">
        <v>-4.9359447776425897E-2</v>
      </c>
      <c r="DW754" s="40">
        <v>-2.89512230841198E-2</v>
      </c>
      <c r="DX754" s="40">
        <v>-4.2739764242503399E-2</v>
      </c>
      <c r="DY754" s="40">
        <v>3.1948669498159797E-2</v>
      </c>
      <c r="DZ754" s="40">
        <v>5.0152590645080403E-2</v>
      </c>
      <c r="EA754" s="40">
        <v>4.0228482057957198E-2</v>
      </c>
      <c r="EB754" s="40">
        <v>3.3258830100164401E-2</v>
      </c>
      <c r="EC754" s="40">
        <v>3.7409449437085997E-2</v>
      </c>
      <c r="ED754" s="40">
        <v>4.8064779112017203E-2</v>
      </c>
      <c r="EE754" s="40">
        <v>2.3663812860014899E-2</v>
      </c>
      <c r="EF754" s="40">
        <v>4.4131576863295198E-2</v>
      </c>
      <c r="EG754" s="40">
        <v>4.1091667090598701E-2</v>
      </c>
      <c r="EH754" s="40">
        <v>6.6789253964291195E-2</v>
      </c>
      <c r="EI754" s="40">
        <v>2.05081974887571E-2</v>
      </c>
      <c r="EJ754" s="40">
        <v>9.2765139489842802E-3</v>
      </c>
      <c r="EK754" s="40">
        <v>3.1409822753398799E-2</v>
      </c>
      <c r="EL754" s="40">
        <v>9.2606614170710005E-2</v>
      </c>
      <c r="EM754" s="40">
        <v>0.115141863689629</v>
      </c>
      <c r="EN754" s="40">
        <v>0.13085561925981301</v>
      </c>
      <c r="EO754" s="40">
        <v>0.176644761095094</v>
      </c>
      <c r="EP754" s="40">
        <v>0.203698587127772</v>
      </c>
      <c r="EQ754" s="40">
        <v>0.17440891284452101</v>
      </c>
      <c r="ER754" s="40">
        <v>4.5641662408088202E-2</v>
      </c>
      <c r="ES754" s="40">
        <v>3.0119723120135701E-2</v>
      </c>
      <c r="ET754" s="40">
        <v>-2.3956740164001001E-2</v>
      </c>
      <c r="EU754" s="40">
        <v>-1.03059136354816E-2</v>
      </c>
      <c r="EV754" s="40">
        <v>-2.7205429087847999E-2</v>
      </c>
      <c r="EW754" s="40">
        <v>61.681437125748502</v>
      </c>
      <c r="EX754" s="40">
        <v>59.924550898203599</v>
      </c>
      <c r="EY754" s="40">
        <v>58.460598802395197</v>
      </c>
      <c r="EZ754" s="40">
        <v>56.386467065868302</v>
      </c>
      <c r="FA754" s="40">
        <v>55.249820359281401</v>
      </c>
      <c r="FB754" s="40">
        <v>53.5792814371258</v>
      </c>
      <c r="FC754" s="40">
        <v>53.0792814371258</v>
      </c>
      <c r="FD754" s="40">
        <v>55.817964071856302</v>
      </c>
      <c r="FE754" s="40">
        <v>62.098682634730501</v>
      </c>
      <c r="FF754" s="40">
        <v>69.500359281437099</v>
      </c>
      <c r="FG754" s="40">
        <v>74.638083832335298</v>
      </c>
      <c r="FH754" s="40">
        <v>80.4349700598802</v>
      </c>
      <c r="FI754" s="40">
        <v>86.288383233532898</v>
      </c>
      <c r="FJ754" s="40">
        <v>91.017245508982001</v>
      </c>
      <c r="FK754" s="40">
        <v>94.709580838323305</v>
      </c>
      <c r="FL754" s="40">
        <v>96.964431137724503</v>
      </c>
      <c r="FM754" s="40">
        <v>96.564910179640705</v>
      </c>
      <c r="FN754" s="40">
        <v>95.826586826347295</v>
      </c>
      <c r="FO754" s="40">
        <v>94.132335329341302</v>
      </c>
      <c r="FP754" s="40">
        <v>89.720598802395202</v>
      </c>
      <c r="FQ754" s="40">
        <v>84.243233532934099</v>
      </c>
      <c r="FR754" s="40">
        <v>76.622994011976004</v>
      </c>
      <c r="FS754" s="40">
        <v>71.290179640718605</v>
      </c>
      <c r="FT754" s="40">
        <v>67.133532934131694</v>
      </c>
      <c r="FU754" s="40">
        <v>3.1654548993295499E-2</v>
      </c>
      <c r="FV754" s="40">
        <v>0</v>
      </c>
      <c r="FW754" s="40">
        <v>0</v>
      </c>
      <c r="FX754" s="41">
        <v>1</v>
      </c>
      <c r="FY754" s="22"/>
    </row>
    <row r="755" spans="1:181" x14ac:dyDescent="0.2">
      <c r="A755" t="s">
        <v>42</v>
      </c>
      <c r="B755" t="s">
        <v>58</v>
      </c>
      <c r="C755" t="s">
        <v>55</v>
      </c>
      <c r="D755" t="s">
        <v>226</v>
      </c>
      <c r="E755" t="s">
        <v>78</v>
      </c>
      <c r="F755" t="s">
        <v>77</v>
      </c>
      <c r="G755" s="35">
        <v>43670</v>
      </c>
      <c r="H755" s="40">
        <v>720</v>
      </c>
      <c r="I755" s="40">
        <v>0.68160758175133296</v>
      </c>
      <c r="J755" s="40">
        <v>0.61122119890803395</v>
      </c>
      <c r="K755" s="40">
        <v>0.55907463216856601</v>
      </c>
      <c r="L755" s="40">
        <v>0.53840458942346303</v>
      </c>
      <c r="M755" s="40">
        <v>0.53811159272319098</v>
      </c>
      <c r="N755" s="40">
        <v>0.55704135359277496</v>
      </c>
      <c r="O755" s="40">
        <v>0.62366200930466498</v>
      </c>
      <c r="P755" s="40">
        <v>0.65528793701039101</v>
      </c>
      <c r="Q755" s="40">
        <v>0.66002885691920998</v>
      </c>
      <c r="R755" s="40">
        <v>0.69851567206869403</v>
      </c>
      <c r="S755" s="40">
        <v>0.760574990479852</v>
      </c>
      <c r="T755" s="40">
        <v>0.82038039608935198</v>
      </c>
      <c r="U755" s="40">
        <v>0.90944990338831999</v>
      </c>
      <c r="V755" s="40">
        <v>1.0358703776479301</v>
      </c>
      <c r="W755" s="40">
        <v>1.1358671894816299</v>
      </c>
      <c r="X755" s="40">
        <v>1.22734935251759</v>
      </c>
      <c r="Y755" s="40">
        <v>1.31539943758304</v>
      </c>
      <c r="Z755" s="40">
        <v>1.3740670858030699</v>
      </c>
      <c r="AA755" s="40">
        <v>1.4111528390382799</v>
      </c>
      <c r="AB755" s="40">
        <v>1.38112216730509</v>
      </c>
      <c r="AC755" s="40">
        <v>1.36538992882777</v>
      </c>
      <c r="AD755" s="40">
        <v>1.23396774746408</v>
      </c>
      <c r="AE755" s="40">
        <v>1.0416776931904299</v>
      </c>
      <c r="AF755" s="40">
        <v>0.81323691416488997</v>
      </c>
      <c r="AG755" s="40">
        <v>-7.5828869232564796E-3</v>
      </c>
      <c r="AH755" s="40">
        <v>6.1612250526800099E-3</v>
      </c>
      <c r="AI755" s="40">
        <v>3.9920540976287099E-3</v>
      </c>
      <c r="AJ755" s="40">
        <v>2.0494238043576802E-3</v>
      </c>
      <c r="AK755" s="40">
        <v>3.23015539723612E-4</v>
      </c>
      <c r="AL755" s="40">
        <v>1.4029285405820499E-2</v>
      </c>
      <c r="AM755" s="40">
        <v>-8.8222870928860494E-3</v>
      </c>
      <c r="AN755" s="40">
        <v>-1.1929945154367599E-2</v>
      </c>
      <c r="AO755" s="40">
        <v>-1.0870000999148101E-2</v>
      </c>
      <c r="AP755" s="40">
        <v>-3.8667676188752802E-4</v>
      </c>
      <c r="AQ755" s="40">
        <v>-3.3240829374981198E-2</v>
      </c>
      <c r="AR755" s="40">
        <v>-2.9262215325457201E-2</v>
      </c>
      <c r="AS755" s="40">
        <v>-6.5501989561399104E-3</v>
      </c>
      <c r="AT755" s="40">
        <v>2.1088772616659701E-2</v>
      </c>
      <c r="AU755" s="40">
        <v>5.7113583474927097E-3</v>
      </c>
      <c r="AV755" s="40">
        <v>3.28092613333371E-2</v>
      </c>
      <c r="AW755" s="40">
        <v>4.5341762993032997E-2</v>
      </c>
      <c r="AX755" s="40">
        <v>7.0093383145664295E-2</v>
      </c>
      <c r="AY755" s="40">
        <v>4.27923771248497E-2</v>
      </c>
      <c r="AZ755" s="40">
        <v>-2.9272740897271401E-2</v>
      </c>
      <c r="BA755" s="40">
        <v>-2.9701073605917401E-2</v>
      </c>
      <c r="BB755" s="40">
        <v>-0.11492486923088401</v>
      </c>
      <c r="BC755" s="40">
        <v>-6.5970664730363601E-2</v>
      </c>
      <c r="BD755" s="40">
        <v>-6.5004564047073402E-2</v>
      </c>
      <c r="BE755" s="40">
        <v>6.9218737586309396E-3</v>
      </c>
      <c r="BF755" s="40">
        <v>2.1335528774553601E-2</v>
      </c>
      <c r="BG755" s="40">
        <v>1.5976313802719501E-2</v>
      </c>
      <c r="BH755" s="40">
        <v>1.23818735761539E-2</v>
      </c>
      <c r="BI755" s="40">
        <v>1.37366064964759E-2</v>
      </c>
      <c r="BJ755" s="40">
        <v>2.6620660708086202E-2</v>
      </c>
      <c r="BK755" s="40">
        <v>1.49840198499885E-3</v>
      </c>
      <c r="BL755" s="40">
        <v>4.8434119381266603E-3</v>
      </c>
      <c r="BM755" s="40">
        <v>4.8917849957498902E-3</v>
      </c>
      <c r="BN755" s="40">
        <v>1.9194512980495002E-2</v>
      </c>
      <c r="BO755" s="40">
        <v>-1.8016416589419E-2</v>
      </c>
      <c r="BP755" s="40">
        <v>-1.80854376732782E-2</v>
      </c>
      <c r="BQ755" s="40">
        <v>4.6107780453277904E-3</v>
      </c>
      <c r="BR755" s="40">
        <v>4.3863820261169501E-2</v>
      </c>
      <c r="BS755" s="40">
        <v>2.5763154231955899E-2</v>
      </c>
      <c r="BT755" s="40">
        <v>4.9689664783384803E-2</v>
      </c>
      <c r="BU755" s="40">
        <v>6.4937819970534702E-2</v>
      </c>
      <c r="BV755" s="40">
        <v>9.4171354841712004E-2</v>
      </c>
      <c r="BW755" s="40">
        <v>7.2969819498599597E-2</v>
      </c>
      <c r="BX755" s="40">
        <v>-2.46495515701911E-3</v>
      </c>
      <c r="BY755" s="40">
        <v>-7.6292727114972599E-3</v>
      </c>
      <c r="BZ755" s="40">
        <v>-8.87023982945052E-2</v>
      </c>
      <c r="CA755" s="40">
        <v>-4.6043339187828103E-2</v>
      </c>
      <c r="CB755" s="40">
        <v>-4.83283262991634E-2</v>
      </c>
      <c r="CC755" s="40">
        <v>1.69678268214884E-2</v>
      </c>
      <c r="CD755" s="40">
        <v>3.1845205307296502E-2</v>
      </c>
      <c r="CE755" s="40">
        <v>2.4276575567174299E-2</v>
      </c>
      <c r="CF755" s="40">
        <v>1.95380968126679E-2</v>
      </c>
      <c r="CG755" s="40">
        <v>2.3026818731702401E-2</v>
      </c>
      <c r="CH755" s="40">
        <v>3.5341408885706201E-2</v>
      </c>
      <c r="CI755" s="40">
        <v>8.6464798007361097E-3</v>
      </c>
      <c r="CJ755" s="40">
        <v>1.6460587964213201E-2</v>
      </c>
      <c r="CK755" s="40">
        <v>1.5808349961160002E-2</v>
      </c>
      <c r="CL755" s="40">
        <v>3.27563853464777E-2</v>
      </c>
      <c r="CM755" s="40">
        <v>-7.4720346718109903E-3</v>
      </c>
      <c r="CN755" s="40">
        <v>-1.0344435518861699E-2</v>
      </c>
      <c r="CO755" s="40">
        <v>1.23408367171946E-2</v>
      </c>
      <c r="CP755" s="40">
        <v>5.96377488808119E-2</v>
      </c>
      <c r="CQ755" s="40">
        <v>3.9650966978350299E-2</v>
      </c>
      <c r="CR755" s="40">
        <v>6.1380980790620703E-2</v>
      </c>
      <c r="CS755" s="40">
        <v>7.8509989338271302E-2</v>
      </c>
      <c r="CT755" s="40">
        <v>0.110847684690391</v>
      </c>
      <c r="CU755" s="40">
        <v>9.3870624158020402E-2</v>
      </c>
      <c r="CV755" s="40">
        <v>1.61020355829254E-2</v>
      </c>
      <c r="CW755" s="40">
        <v>7.6575893513125704E-3</v>
      </c>
      <c r="CX755" s="40">
        <v>-7.0540794804696397E-2</v>
      </c>
      <c r="CY755" s="40">
        <v>-3.2241734221082598E-2</v>
      </c>
      <c r="CZ755" s="40">
        <v>-3.6778414835284198E-2</v>
      </c>
      <c r="DA755" s="40">
        <v>2.70137798843459E-2</v>
      </c>
      <c r="DB755" s="40">
        <v>4.23548818400395E-2</v>
      </c>
      <c r="DC755" s="40">
        <v>3.2576837331628999E-2</v>
      </c>
      <c r="DD755" s="40">
        <v>2.6694320049181899E-2</v>
      </c>
      <c r="DE755" s="40">
        <v>3.2317030966928902E-2</v>
      </c>
      <c r="DF755" s="40">
        <v>4.4062157063326203E-2</v>
      </c>
      <c r="DG755" s="40">
        <v>1.5794557616473401E-2</v>
      </c>
      <c r="DH755" s="40">
        <v>2.8077763990299699E-2</v>
      </c>
      <c r="DI755" s="40">
        <v>2.672491492657E-2</v>
      </c>
      <c r="DJ755" s="40">
        <v>4.6318257712460398E-2</v>
      </c>
      <c r="DK755" s="40">
        <v>3.072347245797E-3</v>
      </c>
      <c r="DL755" s="40">
        <v>-2.6034333644453299E-3</v>
      </c>
      <c r="DM755" s="40">
        <v>2.0070895389061299E-2</v>
      </c>
      <c r="DN755" s="40">
        <v>7.5411677500454299E-2</v>
      </c>
      <c r="DO755" s="40">
        <v>5.3538779724744599E-2</v>
      </c>
      <c r="DP755" s="40">
        <v>7.3072296797856595E-2</v>
      </c>
      <c r="DQ755" s="40">
        <v>9.2082158706007902E-2</v>
      </c>
      <c r="DR755" s="40">
        <v>0.12752401453907</v>
      </c>
      <c r="DS755" s="40">
        <v>0.114771428817441</v>
      </c>
      <c r="DT755" s="40">
        <v>3.4669026322869799E-2</v>
      </c>
      <c r="DU755" s="40">
        <v>2.2944451414122401E-2</v>
      </c>
      <c r="DV755" s="40">
        <v>-5.2379191314887601E-2</v>
      </c>
      <c r="DW755" s="40">
        <v>-1.84401292543371E-2</v>
      </c>
      <c r="DX755" s="40">
        <v>-2.5228503371405E-2</v>
      </c>
      <c r="DY755" s="40">
        <v>4.1518540566233303E-2</v>
      </c>
      <c r="DZ755" s="40">
        <v>5.7529185561913103E-2</v>
      </c>
      <c r="EA755" s="40">
        <v>4.4561097036719802E-2</v>
      </c>
      <c r="EB755" s="40">
        <v>3.7026769820978203E-2</v>
      </c>
      <c r="EC755" s="40">
        <v>4.5730621923681103E-2</v>
      </c>
      <c r="ED755" s="40">
        <v>5.6653532365591799E-2</v>
      </c>
      <c r="EE755" s="40">
        <v>2.6115246694358302E-2</v>
      </c>
      <c r="EF755" s="40">
        <v>4.4851121082794002E-2</v>
      </c>
      <c r="EG755" s="40">
        <v>4.2486700921468099E-2</v>
      </c>
      <c r="EH755" s="40">
        <v>6.5899447454842996E-2</v>
      </c>
      <c r="EI755" s="40">
        <v>1.8296760031359199E-2</v>
      </c>
      <c r="EJ755" s="40">
        <v>8.5733442877337397E-3</v>
      </c>
      <c r="EK755" s="40">
        <v>3.1231872390528999E-2</v>
      </c>
      <c r="EL755" s="40">
        <v>9.8186725144964099E-2</v>
      </c>
      <c r="EM755" s="40">
        <v>7.3590575609207801E-2</v>
      </c>
      <c r="EN755" s="40">
        <v>8.9952700247904194E-2</v>
      </c>
      <c r="EO755" s="40">
        <v>0.11167821568351</v>
      </c>
      <c r="EP755" s="40">
        <v>0.151601986235118</v>
      </c>
      <c r="EQ755" s="40">
        <v>0.14494887119119099</v>
      </c>
      <c r="ER755" s="40">
        <v>6.1476812063122201E-2</v>
      </c>
      <c r="ES755" s="40">
        <v>4.5016252308542601E-2</v>
      </c>
      <c r="ET755" s="40">
        <v>-2.61567203785085E-2</v>
      </c>
      <c r="EU755" s="40">
        <v>1.48719628819836E-3</v>
      </c>
      <c r="EV755" s="40">
        <v>-8.5522656234950593E-3</v>
      </c>
      <c r="EW755" s="40">
        <v>61.6744805540757</v>
      </c>
      <c r="EX755" s="40">
        <v>59.902237613212598</v>
      </c>
      <c r="EY755" s="40">
        <v>58.456046883324497</v>
      </c>
      <c r="EZ755" s="40">
        <v>56.3718700053277</v>
      </c>
      <c r="FA755" s="40">
        <v>55.232285562067098</v>
      </c>
      <c r="FB755" s="40">
        <v>53.555673947789003</v>
      </c>
      <c r="FC755" s="40">
        <v>53.055141182738403</v>
      </c>
      <c r="FD755" s="40">
        <v>55.825253063399003</v>
      </c>
      <c r="FE755" s="40">
        <v>62.115210442195</v>
      </c>
      <c r="FF755" s="40">
        <v>69.509856153436303</v>
      </c>
      <c r="FG755" s="40">
        <v>74.649041022908904</v>
      </c>
      <c r="FH755" s="40">
        <v>80.439930740543403</v>
      </c>
      <c r="FI755" s="40">
        <v>86.293420351624903</v>
      </c>
      <c r="FJ755" s="40">
        <v>91.004794885455496</v>
      </c>
      <c r="FK755" s="40">
        <v>94.720431539691006</v>
      </c>
      <c r="FL755" s="40">
        <v>96.990410229088994</v>
      </c>
      <c r="FM755" s="40">
        <v>96.585242408097997</v>
      </c>
      <c r="FN755" s="40">
        <v>95.832978156632905</v>
      </c>
      <c r="FO755" s="40">
        <v>94.127996803409701</v>
      </c>
      <c r="FP755" s="40">
        <v>89.736547682471993</v>
      </c>
      <c r="FQ755" s="40">
        <v>84.288891848694703</v>
      </c>
      <c r="FR755" s="40">
        <v>76.681939264784205</v>
      </c>
      <c r="FS755" s="40">
        <v>71.352823654768201</v>
      </c>
      <c r="FT755" s="40">
        <v>67.146909962706403</v>
      </c>
      <c r="FU755" s="40">
        <v>2.9263294283690101E-2</v>
      </c>
      <c r="FV755" s="40">
        <v>0</v>
      </c>
      <c r="FW755" s="40">
        <v>0</v>
      </c>
      <c r="FX755" s="41">
        <v>1</v>
      </c>
      <c r="FY755" s="22"/>
    </row>
    <row r="756" spans="1:181" x14ac:dyDescent="0.2">
      <c r="A756" t="s">
        <v>42</v>
      </c>
      <c r="B756" t="s">
        <v>58</v>
      </c>
      <c r="C756" t="s">
        <v>55</v>
      </c>
      <c r="D756" t="s">
        <v>79</v>
      </c>
      <c r="E756" t="s">
        <v>1</v>
      </c>
      <c r="F756" t="s">
        <v>1</v>
      </c>
      <c r="G756" s="35">
        <v>43670</v>
      </c>
      <c r="H756" s="40">
        <v>18457</v>
      </c>
      <c r="I756" s="40">
        <v>0.94129253397677204</v>
      </c>
      <c r="J756" s="40">
        <v>0.82889156459719604</v>
      </c>
      <c r="K756" s="40">
        <v>0.75445887319647797</v>
      </c>
      <c r="L756" s="40">
        <v>0.71014127551408601</v>
      </c>
      <c r="M756" s="40">
        <v>0.69312526221352799</v>
      </c>
      <c r="N756" s="40">
        <v>0.71414239257324696</v>
      </c>
      <c r="O756" s="40">
        <v>0.77706772613436703</v>
      </c>
      <c r="P756" s="40">
        <v>0.82007228946210098</v>
      </c>
      <c r="Q756" s="40">
        <v>0.85701915311674703</v>
      </c>
      <c r="R756" s="40">
        <v>0.92095692237563997</v>
      </c>
      <c r="S756" s="40">
        <v>1.0178332866564701</v>
      </c>
      <c r="T756" s="40">
        <v>1.16032420615036</v>
      </c>
      <c r="U756" s="40">
        <v>1.3336848693979699</v>
      </c>
      <c r="V756" s="40">
        <v>1.5189120867624999</v>
      </c>
      <c r="W756" s="40">
        <v>1.70447138463936</v>
      </c>
      <c r="X756" s="40">
        <v>1.8872839968891999</v>
      </c>
      <c r="Y756" s="40">
        <v>2.0256090432560399</v>
      </c>
      <c r="Z756" s="40">
        <v>2.16457228121598</v>
      </c>
      <c r="AA756" s="40">
        <v>2.2011878635647202</v>
      </c>
      <c r="AB756" s="40">
        <v>2.1009720097150901</v>
      </c>
      <c r="AC756" s="40">
        <v>1.94534994081958</v>
      </c>
      <c r="AD756" s="40">
        <v>1.76322619386866</v>
      </c>
      <c r="AE756" s="40">
        <v>1.4846287182928299</v>
      </c>
      <c r="AF756" s="40">
        <v>1.2160753235211701</v>
      </c>
      <c r="AG756" s="40">
        <v>-4.6562094586779998E-3</v>
      </c>
      <c r="AH756" s="40">
        <v>-1.10372231997771E-3</v>
      </c>
      <c r="AI756" s="40">
        <v>-1.2805795038145799E-3</v>
      </c>
      <c r="AJ756" s="40">
        <v>-3.85713684235008E-3</v>
      </c>
      <c r="AK756" s="40">
        <v>-5.02047421381003E-3</v>
      </c>
      <c r="AL756" s="40">
        <v>2.33802506915907E-4</v>
      </c>
      <c r="AM756" s="40">
        <v>-5.2056025394912903E-3</v>
      </c>
      <c r="AN756" s="40">
        <v>-1.1885562048541301E-3</v>
      </c>
      <c r="AO756" s="40">
        <v>5.55447051450651E-3</v>
      </c>
      <c r="AP756" s="40">
        <v>2.1164498332949598E-3</v>
      </c>
      <c r="AQ756" s="40">
        <v>-4.7606087409970696E-3</v>
      </c>
      <c r="AR756" s="40">
        <v>-6.9246092842060302E-3</v>
      </c>
      <c r="AS756" s="40">
        <v>-7.5909533970269305E-4</v>
      </c>
      <c r="AT756" s="40">
        <v>-1.34010301572444E-3</v>
      </c>
      <c r="AU756" s="40">
        <v>0.15479224576359901</v>
      </c>
      <c r="AV756" s="40">
        <v>0.19450480082067301</v>
      </c>
      <c r="AW756" s="40">
        <v>0.212540562662519</v>
      </c>
      <c r="AX756" s="40">
        <v>0.228274643831889</v>
      </c>
      <c r="AY756" s="40">
        <v>0.19691730160753801</v>
      </c>
      <c r="AZ756" s="40">
        <v>-2.9554171652964301E-2</v>
      </c>
      <c r="BA756" s="40">
        <v>-8.7726526565704399E-2</v>
      </c>
      <c r="BB756" s="40">
        <v>-7.6627995157359699E-2</v>
      </c>
      <c r="BC756" s="40">
        <v>-6.1922931259161103E-2</v>
      </c>
      <c r="BD756" s="40">
        <v>-4.0837226182294899E-2</v>
      </c>
      <c r="BE756" s="40">
        <v>2.4788785285497601E-4</v>
      </c>
      <c r="BF756" s="40">
        <v>4.28956137062302E-3</v>
      </c>
      <c r="BG756" s="40">
        <v>3.8374005798455699E-3</v>
      </c>
      <c r="BH756" s="40">
        <v>1.8253658068192501E-3</v>
      </c>
      <c r="BI756" s="40">
        <v>4.06563866157893E-4</v>
      </c>
      <c r="BJ756" s="40">
        <v>4.7004934977612298E-3</v>
      </c>
      <c r="BK756" s="40">
        <v>3.1013866927872403E-4</v>
      </c>
      <c r="BL756" s="40">
        <v>4.2066449951009598E-3</v>
      </c>
      <c r="BM756" s="40">
        <v>9.5351074470374705E-3</v>
      </c>
      <c r="BN756" s="40">
        <v>5.7942915580541897E-3</v>
      </c>
      <c r="BO756" s="40">
        <v>-2.4038012639921798E-3</v>
      </c>
      <c r="BP756" s="40">
        <v>-4.7144171377673802E-3</v>
      </c>
      <c r="BQ756" s="40">
        <v>1.38332154149676E-3</v>
      </c>
      <c r="BR756" s="40">
        <v>5.4787162871003103E-3</v>
      </c>
      <c r="BS756" s="40">
        <v>0.16490524884407201</v>
      </c>
      <c r="BT756" s="40">
        <v>0.20583848133204699</v>
      </c>
      <c r="BU756" s="40">
        <v>0.22524906944761</v>
      </c>
      <c r="BV756" s="40">
        <v>0.242137926913886</v>
      </c>
      <c r="BW756" s="40">
        <v>0.211267870308044</v>
      </c>
      <c r="BX756" s="40">
        <v>-2.1220253243633299E-2</v>
      </c>
      <c r="BY756" s="40">
        <v>-7.8965644245604594E-2</v>
      </c>
      <c r="BZ756" s="40">
        <v>-6.6315325640171299E-2</v>
      </c>
      <c r="CA756" s="40">
        <v>-5.1775850519355897E-2</v>
      </c>
      <c r="CB756" s="40">
        <v>-3.32045932464652E-2</v>
      </c>
      <c r="CC756" s="40">
        <v>3.6444507116180501E-3</v>
      </c>
      <c r="CD756" s="40">
        <v>8.0249332253346101E-3</v>
      </c>
      <c r="CE756" s="40">
        <v>7.3820979950392496E-3</v>
      </c>
      <c r="CF756" s="40">
        <v>5.7610498311964102E-3</v>
      </c>
      <c r="CG756" s="40">
        <v>4.16531390812022E-3</v>
      </c>
      <c r="CH756" s="40">
        <v>7.7941100712738002E-3</v>
      </c>
      <c r="CI756" s="40">
        <v>4.1303242280357E-3</v>
      </c>
      <c r="CJ756" s="40">
        <v>7.9433449109501397E-3</v>
      </c>
      <c r="CK756" s="40">
        <v>1.22920844604134E-2</v>
      </c>
      <c r="CL756" s="40">
        <v>8.3415535329234101E-3</v>
      </c>
      <c r="CM756" s="40">
        <v>-7.7148358489058399E-4</v>
      </c>
      <c r="CN756" s="40">
        <v>-3.1836447899860698E-3</v>
      </c>
      <c r="CO756" s="40">
        <v>2.8671529470351599E-3</v>
      </c>
      <c r="CP756" s="40">
        <v>1.02014097642718E-2</v>
      </c>
      <c r="CQ756" s="40">
        <v>0.17190948397066999</v>
      </c>
      <c r="CR756" s="40">
        <v>0.21368815392877399</v>
      </c>
      <c r="CS756" s="40">
        <v>0.23405094253342101</v>
      </c>
      <c r="CT756" s="40">
        <v>0.25173959454517297</v>
      </c>
      <c r="CU756" s="40">
        <v>0.22120703047430701</v>
      </c>
      <c r="CV756" s="40">
        <v>-1.54482067406966E-2</v>
      </c>
      <c r="CW756" s="40">
        <v>-7.2897883838716801E-2</v>
      </c>
      <c r="CX756" s="40">
        <v>-5.9172802147742599E-2</v>
      </c>
      <c r="CY756" s="40">
        <v>-4.4748013309714799E-2</v>
      </c>
      <c r="CZ756" s="40">
        <v>-2.7918254926170401E-2</v>
      </c>
      <c r="DA756" s="40">
        <v>7.0410135703811204E-3</v>
      </c>
      <c r="DB756" s="40">
        <v>1.1760305080046199E-2</v>
      </c>
      <c r="DC756" s="40">
        <v>1.0926795410232899E-2</v>
      </c>
      <c r="DD756" s="40">
        <v>9.6967338555735694E-3</v>
      </c>
      <c r="DE756" s="40">
        <v>7.9240639500825407E-3</v>
      </c>
      <c r="DF756" s="40">
        <v>1.08877266447864E-2</v>
      </c>
      <c r="DG756" s="40">
        <v>7.9505097867926706E-3</v>
      </c>
      <c r="DH756" s="40">
        <v>1.16800448267993E-2</v>
      </c>
      <c r="DI756" s="40">
        <v>1.5049061473789401E-2</v>
      </c>
      <c r="DJ756" s="40">
        <v>1.0888815507792599E-2</v>
      </c>
      <c r="DK756" s="40">
        <v>8.6083409421101702E-4</v>
      </c>
      <c r="DL756" s="40">
        <v>-1.6528724422047701E-3</v>
      </c>
      <c r="DM756" s="40">
        <v>4.3509843525735697E-3</v>
      </c>
      <c r="DN756" s="40">
        <v>1.4924103241443399E-2</v>
      </c>
      <c r="DO756" s="40">
        <v>0.178913719097267</v>
      </c>
      <c r="DP756" s="40">
        <v>0.2215378265255</v>
      </c>
      <c r="DQ756" s="40">
        <v>0.242852815619231</v>
      </c>
      <c r="DR756" s="40">
        <v>0.26134126217646098</v>
      </c>
      <c r="DS756" s="40">
        <v>0.23114619064057099</v>
      </c>
      <c r="DT756" s="40">
        <v>-9.6761602377598201E-3</v>
      </c>
      <c r="DU756" s="40">
        <v>-6.6830123431828897E-2</v>
      </c>
      <c r="DV756" s="40">
        <v>-5.2030278655313997E-2</v>
      </c>
      <c r="DW756" s="40">
        <v>-3.77201761000737E-2</v>
      </c>
      <c r="DX756" s="40">
        <v>-2.2631916605875699E-2</v>
      </c>
      <c r="DY756" s="40">
        <v>1.1945110881914099E-2</v>
      </c>
      <c r="DZ756" s="40">
        <v>1.7153588770646901E-2</v>
      </c>
      <c r="EA756" s="40">
        <v>1.6044775493893101E-2</v>
      </c>
      <c r="EB756" s="40">
        <v>1.53792365047429E-2</v>
      </c>
      <c r="EC756" s="40">
        <v>1.33511020300505E-2</v>
      </c>
      <c r="ED756" s="40">
        <v>1.53544176356317E-2</v>
      </c>
      <c r="EE756" s="40">
        <v>1.3466250995562701E-2</v>
      </c>
      <c r="EF756" s="40">
        <v>1.70752460267544E-2</v>
      </c>
      <c r="EG756" s="40">
        <v>1.9029698406320301E-2</v>
      </c>
      <c r="EH756" s="40">
        <v>1.45666572325519E-2</v>
      </c>
      <c r="EI756" s="40">
        <v>3.2176415712159099E-3</v>
      </c>
      <c r="EJ756" s="40">
        <v>5.5731970423387902E-4</v>
      </c>
      <c r="EK756" s="40">
        <v>6.4934012337730202E-3</v>
      </c>
      <c r="EL756" s="40">
        <v>2.1742922544268101E-2</v>
      </c>
      <c r="EM756" s="40">
        <v>0.18902672217774</v>
      </c>
      <c r="EN756" s="40">
        <v>0.23287150703687401</v>
      </c>
      <c r="EO756" s="40">
        <v>0.255561322404322</v>
      </c>
      <c r="EP756" s="40">
        <v>0.275204545258457</v>
      </c>
      <c r="EQ756" s="40">
        <v>0.24549675934107701</v>
      </c>
      <c r="ER756" s="40">
        <v>-1.3422418284288499E-3</v>
      </c>
      <c r="ES756" s="40">
        <v>-5.8069241111729203E-2</v>
      </c>
      <c r="ET756" s="40">
        <v>-4.17176091381255E-2</v>
      </c>
      <c r="EU756" s="40">
        <v>-2.7573095360268501E-2</v>
      </c>
      <c r="EV756" s="40">
        <v>-1.4999283670046E-2</v>
      </c>
      <c r="EW756" s="40">
        <v>72.669089751235603</v>
      </c>
      <c r="EX756" s="40">
        <v>71.274566701893406</v>
      </c>
      <c r="EY756" s="40">
        <v>69.544592377028096</v>
      </c>
      <c r="EZ756" s="40">
        <v>68.619794977757493</v>
      </c>
      <c r="FA756" s="40">
        <v>68.097782489954199</v>
      </c>
      <c r="FB756" s="40">
        <v>67.570965735322901</v>
      </c>
      <c r="FC756" s="40">
        <v>66.619851824760204</v>
      </c>
      <c r="FD756" s="40">
        <v>68.523551038704497</v>
      </c>
      <c r="FE756" s="40">
        <v>72.940249607719906</v>
      </c>
      <c r="FF756" s="40">
        <v>77.879673971488202</v>
      </c>
      <c r="FG756" s="40">
        <v>82.903235781809499</v>
      </c>
      <c r="FH756" s="40">
        <v>86.366959257832804</v>
      </c>
      <c r="FI756" s="40">
        <v>88.599664786930703</v>
      </c>
      <c r="FJ756" s="40">
        <v>92.146532977593694</v>
      </c>
      <c r="FK756" s="40">
        <v>94.463804657438402</v>
      </c>
      <c r="FL756" s="40">
        <v>95.084416289329297</v>
      </c>
      <c r="FM756" s="40">
        <v>94.582526845223398</v>
      </c>
      <c r="FN756" s="40">
        <v>94.447386926582496</v>
      </c>
      <c r="FO756" s="40">
        <v>93.851114214856494</v>
      </c>
      <c r="FP756" s="40">
        <v>91.812398462390703</v>
      </c>
      <c r="FQ756" s="40">
        <v>87.111080025765204</v>
      </c>
      <c r="FR756" s="40">
        <v>82.342602323732805</v>
      </c>
      <c r="FS756" s="40">
        <v>79.363818466995596</v>
      </c>
      <c r="FT756" s="40">
        <v>76.670249023075399</v>
      </c>
      <c r="FU756" s="40">
        <v>1.6474662995127402E-2</v>
      </c>
      <c r="FV756" s="40">
        <v>0</v>
      </c>
      <c r="FW756" s="40">
        <v>0</v>
      </c>
      <c r="FX756" s="41">
        <v>1</v>
      </c>
      <c r="FY756" s="22"/>
    </row>
    <row r="757" spans="1:181" x14ac:dyDescent="0.2">
      <c r="A757" t="s">
        <v>42</v>
      </c>
      <c r="B757" t="s">
        <v>58</v>
      </c>
      <c r="C757" t="s">
        <v>55</v>
      </c>
      <c r="D757" t="s">
        <v>79</v>
      </c>
      <c r="E757" t="s">
        <v>1</v>
      </c>
      <c r="F757" t="s">
        <v>77</v>
      </c>
      <c r="G757" s="35">
        <v>43670</v>
      </c>
      <c r="H757" s="40">
        <v>15044</v>
      </c>
      <c r="I757" s="40">
        <v>0.95685395415611596</v>
      </c>
      <c r="J757" s="40">
        <v>0.84314995660138403</v>
      </c>
      <c r="K757" s="40">
        <v>0.76674068494959402</v>
      </c>
      <c r="L757" s="40">
        <v>0.72192698546800005</v>
      </c>
      <c r="M757" s="40">
        <v>0.70453769964580604</v>
      </c>
      <c r="N757" s="40">
        <v>0.724258192281936</v>
      </c>
      <c r="O757" s="40">
        <v>0.787608188532956</v>
      </c>
      <c r="P757" s="40">
        <v>0.82918513389469495</v>
      </c>
      <c r="Q757" s="40">
        <v>0.86032770212841203</v>
      </c>
      <c r="R757" s="40">
        <v>0.92365502548550804</v>
      </c>
      <c r="S757" s="40">
        <v>1.01765891507693</v>
      </c>
      <c r="T757" s="40">
        <v>1.15748355763697</v>
      </c>
      <c r="U757" s="40">
        <v>1.32772085836355</v>
      </c>
      <c r="V757" s="40">
        <v>1.5067992210814301</v>
      </c>
      <c r="W757" s="40">
        <v>1.68806661591687</v>
      </c>
      <c r="X757" s="40">
        <v>1.85848464880307</v>
      </c>
      <c r="Y757" s="40">
        <v>1.98122278518693</v>
      </c>
      <c r="Z757" s="40">
        <v>2.1188994310940901</v>
      </c>
      <c r="AA757" s="40">
        <v>2.1573469666448402</v>
      </c>
      <c r="AB757" s="40">
        <v>2.0579524800212101</v>
      </c>
      <c r="AC757" s="40">
        <v>1.91458878666966</v>
      </c>
      <c r="AD757" s="40">
        <v>1.7511344651927201</v>
      </c>
      <c r="AE757" s="40">
        <v>1.48493860171269</v>
      </c>
      <c r="AF757" s="40">
        <v>1.2244451512654599</v>
      </c>
      <c r="AG757" s="40">
        <v>-6.4974734791638997E-3</v>
      </c>
      <c r="AH757" s="40">
        <v>-1.31797726316138E-3</v>
      </c>
      <c r="AI757" s="40">
        <v>-1.52391800241766E-3</v>
      </c>
      <c r="AJ757" s="40">
        <v>-3.7619510367525701E-3</v>
      </c>
      <c r="AK757" s="40">
        <v>-5.3475428137666897E-3</v>
      </c>
      <c r="AL757" s="40">
        <v>-2.0672424925252402E-3</v>
      </c>
      <c r="AM757" s="40">
        <v>-7.2644887010299896E-3</v>
      </c>
      <c r="AN757" s="40">
        <v>-4.2627753255349296E-3</v>
      </c>
      <c r="AO757" s="40">
        <v>3.2654049147894902E-3</v>
      </c>
      <c r="AP757" s="40">
        <v>-3.8983706148614599E-3</v>
      </c>
      <c r="AQ757" s="40">
        <v>-8.8195381256804192E-3</v>
      </c>
      <c r="AR757" s="40">
        <v>-7.7424824629891403E-3</v>
      </c>
      <c r="AS757" s="40">
        <v>2.23232284035715E-4</v>
      </c>
      <c r="AT757" s="40">
        <v>5.2058839923814996E-3</v>
      </c>
      <c r="AU757" s="40">
        <v>0.117107044834836</v>
      </c>
      <c r="AV757" s="40">
        <v>0.14740822284060801</v>
      </c>
      <c r="AW757" s="40">
        <v>0.16233698323575399</v>
      </c>
      <c r="AX757" s="40">
        <v>0.169271827901223</v>
      </c>
      <c r="AY757" s="40">
        <v>0.16373215617176601</v>
      </c>
      <c r="AZ757" s="40">
        <v>1.2506679982733099E-2</v>
      </c>
      <c r="BA757" s="40">
        <v>-5.1603278204994697E-2</v>
      </c>
      <c r="BB757" s="40">
        <v>-5.6222640647957997E-2</v>
      </c>
      <c r="BC757" s="40">
        <v>-5.1292933112093299E-2</v>
      </c>
      <c r="BD757" s="40">
        <v>-3.4504693427099303E-2</v>
      </c>
      <c r="BE757" s="40">
        <v>-8.2699279467130698E-4</v>
      </c>
      <c r="BF757" s="40">
        <v>4.6504242127013602E-3</v>
      </c>
      <c r="BG757" s="40">
        <v>4.2891313514737302E-3</v>
      </c>
      <c r="BH757" s="40">
        <v>2.6555850082508299E-3</v>
      </c>
      <c r="BI757" s="40">
        <v>6.32619925356215E-4</v>
      </c>
      <c r="BJ757" s="40">
        <v>3.2189602582175601E-3</v>
      </c>
      <c r="BK757" s="40">
        <v>-2.0885489690118799E-4</v>
      </c>
      <c r="BL757" s="40">
        <v>2.6645918828645501E-3</v>
      </c>
      <c r="BM757" s="40">
        <v>8.0831651789342006E-3</v>
      </c>
      <c r="BN757" s="40">
        <v>-6.33245859283786E-4</v>
      </c>
      <c r="BO757" s="40">
        <v>-6.3410162092283904E-3</v>
      </c>
      <c r="BP757" s="40">
        <v>-5.6741152278748999E-3</v>
      </c>
      <c r="BQ757" s="40">
        <v>2.2405482097841499E-3</v>
      </c>
      <c r="BR757" s="40">
        <v>1.11891874248291E-2</v>
      </c>
      <c r="BS757" s="40">
        <v>0.12619916095476599</v>
      </c>
      <c r="BT757" s="40">
        <v>0.15759794523829301</v>
      </c>
      <c r="BU757" s="40">
        <v>0.172935434611827</v>
      </c>
      <c r="BV757" s="40">
        <v>0.18033083215944601</v>
      </c>
      <c r="BW757" s="40">
        <v>0.175537709593729</v>
      </c>
      <c r="BX757" s="40">
        <v>1.96512747100216E-2</v>
      </c>
      <c r="BY757" s="40">
        <v>-4.4101799777558598E-2</v>
      </c>
      <c r="BZ757" s="40">
        <v>-4.7265287716398298E-2</v>
      </c>
      <c r="CA757" s="40">
        <v>-4.2112282057936601E-2</v>
      </c>
      <c r="CB757" s="40">
        <v>-2.81241515631275E-2</v>
      </c>
      <c r="CC757" s="40">
        <v>3.1003648535928999E-3</v>
      </c>
      <c r="CD757" s="40">
        <v>8.7841208935213605E-3</v>
      </c>
      <c r="CE757" s="40">
        <v>8.3152316258608798E-3</v>
      </c>
      <c r="CF757" s="40">
        <v>7.1003509234724704E-3</v>
      </c>
      <c r="CG757" s="40">
        <v>4.7744624212822098E-3</v>
      </c>
      <c r="CH757" s="40">
        <v>6.8801681801810097E-3</v>
      </c>
      <c r="CI757" s="40">
        <v>4.6778555824726203E-3</v>
      </c>
      <c r="CJ757" s="40">
        <v>7.4624653087709096E-3</v>
      </c>
      <c r="CK757" s="40">
        <v>1.1419931261682101E-2</v>
      </c>
      <c r="CL757" s="40">
        <v>1.6281695999776199E-3</v>
      </c>
      <c r="CM757" s="40">
        <v>-4.6243994801407401E-3</v>
      </c>
      <c r="CN757" s="40">
        <v>-4.2415703816399003E-3</v>
      </c>
      <c r="CO757" s="40">
        <v>3.6377350746684598E-3</v>
      </c>
      <c r="CP757" s="40">
        <v>1.5333205155384401E-2</v>
      </c>
      <c r="CQ757" s="40">
        <v>0.13249633288238799</v>
      </c>
      <c r="CR757" s="40">
        <v>0.16465531593028301</v>
      </c>
      <c r="CS757" s="40">
        <v>0.18027588974915101</v>
      </c>
      <c r="CT757" s="40">
        <v>0.18799026481997899</v>
      </c>
      <c r="CU757" s="40">
        <v>0.18371419993087601</v>
      </c>
      <c r="CV757" s="40">
        <v>2.4599599253776801E-2</v>
      </c>
      <c r="CW757" s="40">
        <v>-3.8906298670245199E-2</v>
      </c>
      <c r="CX757" s="40">
        <v>-4.1061452362515898E-2</v>
      </c>
      <c r="CY757" s="40">
        <v>-3.57537911045697E-2</v>
      </c>
      <c r="CZ757" s="40">
        <v>-2.3705007704994101E-2</v>
      </c>
      <c r="DA757" s="40">
        <v>7.0277225018571003E-3</v>
      </c>
      <c r="DB757" s="40">
        <v>1.29178175743413E-2</v>
      </c>
      <c r="DC757" s="40">
        <v>1.2341331900248E-2</v>
      </c>
      <c r="DD757" s="40">
        <v>1.15451168386941E-2</v>
      </c>
      <c r="DE757" s="40">
        <v>8.9163049172081999E-3</v>
      </c>
      <c r="DF757" s="40">
        <v>1.0541376102144499E-2</v>
      </c>
      <c r="DG757" s="40">
        <v>9.5645660618464204E-3</v>
      </c>
      <c r="DH757" s="40">
        <v>1.2260338734677301E-2</v>
      </c>
      <c r="DI757" s="40">
        <v>1.4756697344429999E-2</v>
      </c>
      <c r="DJ757" s="40">
        <v>3.88958505923903E-3</v>
      </c>
      <c r="DK757" s="40">
        <v>-2.9077827510530902E-3</v>
      </c>
      <c r="DL757" s="40">
        <v>-2.8090255354048998E-3</v>
      </c>
      <c r="DM757" s="40">
        <v>5.0349219395527797E-3</v>
      </c>
      <c r="DN757" s="40">
        <v>1.9477222885939699E-2</v>
      </c>
      <c r="DO757" s="40">
        <v>0.13879350481001099</v>
      </c>
      <c r="DP757" s="40">
        <v>0.17171268662227401</v>
      </c>
      <c r="DQ757" s="40">
        <v>0.187616344886474</v>
      </c>
      <c r="DR757" s="40">
        <v>0.195649697480511</v>
      </c>
      <c r="DS757" s="40">
        <v>0.19189069026802399</v>
      </c>
      <c r="DT757" s="40">
        <v>2.95479237975321E-2</v>
      </c>
      <c r="DU757" s="40">
        <v>-3.3710797562931799E-2</v>
      </c>
      <c r="DV757" s="40">
        <v>-3.4857617008633497E-2</v>
      </c>
      <c r="DW757" s="40">
        <v>-2.93953001512029E-2</v>
      </c>
      <c r="DX757" s="40">
        <v>-1.92858638468607E-2</v>
      </c>
      <c r="DY757" s="40">
        <v>1.2698203186349699E-2</v>
      </c>
      <c r="DZ757" s="40">
        <v>1.8886219050204101E-2</v>
      </c>
      <c r="EA757" s="40">
        <v>1.8154381254139401E-2</v>
      </c>
      <c r="EB757" s="40">
        <v>1.79626528836975E-2</v>
      </c>
      <c r="EC757" s="40">
        <v>1.4896467656331101E-2</v>
      </c>
      <c r="ED757" s="40">
        <v>1.58275788528872E-2</v>
      </c>
      <c r="EE757" s="40">
        <v>1.66201998659752E-2</v>
      </c>
      <c r="EF757" s="40">
        <v>1.91877059430768E-2</v>
      </c>
      <c r="EG757" s="40">
        <v>1.9574457608574802E-2</v>
      </c>
      <c r="EH757" s="40">
        <v>7.1547098148167102E-3</v>
      </c>
      <c r="EI757" s="40">
        <v>-4.2926083460105601E-4</v>
      </c>
      <c r="EJ757" s="40">
        <v>-7.4065830029066099E-4</v>
      </c>
      <c r="EK757" s="40">
        <v>7.0522378653012103E-3</v>
      </c>
      <c r="EL757" s="40">
        <v>2.54605263183873E-2</v>
      </c>
      <c r="EM757" s="40">
        <v>0.14788562092994001</v>
      </c>
      <c r="EN757" s="40">
        <v>0.18190240901995799</v>
      </c>
      <c r="EO757" s="40">
        <v>0.19821479626254801</v>
      </c>
      <c r="EP757" s="40">
        <v>0.20670870173873401</v>
      </c>
      <c r="EQ757" s="40">
        <v>0.20369624368998601</v>
      </c>
      <c r="ER757" s="40">
        <v>3.6692518524820597E-2</v>
      </c>
      <c r="ES757" s="40">
        <v>-2.6209319135495599E-2</v>
      </c>
      <c r="ET757" s="40">
        <v>-2.5900264077073801E-2</v>
      </c>
      <c r="EU757" s="40">
        <v>-2.0214649097046102E-2</v>
      </c>
      <c r="EV757" s="40">
        <v>-1.29053219828889E-2</v>
      </c>
      <c r="EW757" s="40">
        <v>72.220136630711394</v>
      </c>
      <c r="EX757" s="40">
        <v>70.858218849775596</v>
      </c>
      <c r="EY757" s="40">
        <v>69.095033732886904</v>
      </c>
      <c r="EZ757" s="40">
        <v>68.162764064142095</v>
      </c>
      <c r="FA757" s="40">
        <v>67.632132830663295</v>
      </c>
      <c r="FB757" s="40">
        <v>67.1154934947768</v>
      </c>
      <c r="FC757" s="40">
        <v>66.149608209320604</v>
      </c>
      <c r="FD757" s="40">
        <v>68.127130055793003</v>
      </c>
      <c r="FE757" s="40">
        <v>72.642753414314399</v>
      </c>
      <c r="FF757" s="40">
        <v>77.6525549687764</v>
      </c>
      <c r="FG757" s="40">
        <v>82.827406070929698</v>
      </c>
      <c r="FH757" s="40">
        <v>86.2992789216148</v>
      </c>
      <c r="FI757" s="40">
        <v>88.302106088353597</v>
      </c>
      <c r="FJ757" s="40">
        <v>91.810018429559804</v>
      </c>
      <c r="FK757" s="40">
        <v>94.130333422840906</v>
      </c>
      <c r="FL757" s="40">
        <v>94.571295208958404</v>
      </c>
      <c r="FM757" s="40">
        <v>93.836750032472395</v>
      </c>
      <c r="FN757" s="40">
        <v>93.685106680875506</v>
      </c>
      <c r="FO757" s="40">
        <v>93.035452992410001</v>
      </c>
      <c r="FP757" s="40">
        <v>90.877431155895906</v>
      </c>
      <c r="FQ757" s="40">
        <v>86.141158689819093</v>
      </c>
      <c r="FR757" s="40">
        <v>81.468393310765293</v>
      </c>
      <c r="FS757" s="40">
        <v>78.615532537191598</v>
      </c>
      <c r="FT757" s="40">
        <v>76.021032726135005</v>
      </c>
      <c r="FU757" s="40">
        <v>1.39324504341034E-2</v>
      </c>
      <c r="FV757" s="40">
        <v>0</v>
      </c>
      <c r="FW757" s="40">
        <v>0</v>
      </c>
      <c r="FX757" s="41">
        <v>1</v>
      </c>
      <c r="FY757" s="22"/>
    </row>
    <row r="758" spans="1:181" x14ac:dyDescent="0.2">
      <c r="A758" t="s">
        <v>42</v>
      </c>
      <c r="B758" t="s">
        <v>58</v>
      </c>
      <c r="C758" t="s">
        <v>55</v>
      </c>
      <c r="D758" t="s">
        <v>79</v>
      </c>
      <c r="E758" t="s">
        <v>1</v>
      </c>
      <c r="F758" t="s">
        <v>78</v>
      </c>
      <c r="G758" s="35">
        <v>43670</v>
      </c>
      <c r="H758" s="40">
        <v>3413</v>
      </c>
      <c r="I758" s="40">
        <v>0.86018337525070099</v>
      </c>
      <c r="J758" s="40">
        <v>0.75001931201991501</v>
      </c>
      <c r="K758" s="40">
        <v>0.682741908480897</v>
      </c>
      <c r="L758" s="40">
        <v>0.64178370490659398</v>
      </c>
      <c r="M758" s="40">
        <v>0.62339707494297703</v>
      </c>
      <c r="N758" s="40">
        <v>0.644729836598953</v>
      </c>
      <c r="O758" s="40">
        <v>0.70556227052067999</v>
      </c>
      <c r="P758" s="40">
        <v>0.76332384426460098</v>
      </c>
      <c r="Q758" s="40">
        <v>0.82751105075327003</v>
      </c>
      <c r="R758" s="40">
        <v>0.89654634635029296</v>
      </c>
      <c r="S758" s="40">
        <v>1.00559031597156</v>
      </c>
      <c r="T758" s="40">
        <v>1.1660426473547001</v>
      </c>
      <c r="U758" s="40">
        <v>1.3551138149203501</v>
      </c>
      <c r="V758" s="40">
        <v>1.57294625378153</v>
      </c>
      <c r="W758" s="40">
        <v>1.7895289284845499</v>
      </c>
      <c r="X758" s="40">
        <v>2.02852026860123</v>
      </c>
      <c r="Y758" s="40">
        <v>2.22944666323871</v>
      </c>
      <c r="Z758" s="40">
        <v>2.37263507962638</v>
      </c>
      <c r="AA758" s="40">
        <v>2.3964366071112102</v>
      </c>
      <c r="AB758" s="40">
        <v>2.3026558460728701</v>
      </c>
      <c r="AC758" s="40">
        <v>2.0850601444480099</v>
      </c>
      <c r="AD758" s="40">
        <v>1.8157387212382301</v>
      </c>
      <c r="AE758" s="40">
        <v>1.47710053249156</v>
      </c>
      <c r="AF758" s="40">
        <v>1.16586259615691</v>
      </c>
      <c r="AG758" s="40">
        <v>-2.10994430302541E-2</v>
      </c>
      <c r="AH758" s="40">
        <v>-1.82581533805545E-2</v>
      </c>
      <c r="AI758" s="40">
        <v>-1.0589889235915299E-2</v>
      </c>
      <c r="AJ758" s="40">
        <v>-1.0680132357925301E-2</v>
      </c>
      <c r="AK758" s="40">
        <v>-1.04968534776854E-2</v>
      </c>
      <c r="AL758" s="40">
        <v>-4.5076042335960003E-3</v>
      </c>
      <c r="AM758" s="40">
        <v>-1.74302225572147E-2</v>
      </c>
      <c r="AN758" s="40">
        <v>-8.42324424346441E-3</v>
      </c>
      <c r="AO758" s="40">
        <v>4.5386777404981898E-4</v>
      </c>
      <c r="AP758" s="40">
        <v>1.09975778167772E-4</v>
      </c>
      <c r="AQ758" s="40">
        <v>-9.7408597112025406E-3</v>
      </c>
      <c r="AR758" s="40">
        <v>-8.6400803079781895E-3</v>
      </c>
      <c r="AS758" s="40">
        <v>-9.6696230963759598E-3</v>
      </c>
      <c r="AT758" s="40">
        <v>-2.1004428328537401E-2</v>
      </c>
      <c r="AU758" s="40">
        <v>0.327332745305011</v>
      </c>
      <c r="AV758" s="40">
        <v>0.419337578083402</v>
      </c>
      <c r="AW758" s="40">
        <v>0.46348923806225101</v>
      </c>
      <c r="AX758" s="40">
        <v>0.51100580967889697</v>
      </c>
      <c r="AY758" s="40">
        <v>0.34447351300653001</v>
      </c>
      <c r="AZ758" s="40">
        <v>-0.240517151686513</v>
      </c>
      <c r="BA758" s="40">
        <v>-0.25851552877225198</v>
      </c>
      <c r="BB758" s="40">
        <v>-0.17855195091447401</v>
      </c>
      <c r="BC758" s="40">
        <v>-0.116005494250773</v>
      </c>
      <c r="BD758" s="40">
        <v>-6.8751026361321202E-2</v>
      </c>
      <c r="BE758" s="40">
        <v>-1.29704325925385E-2</v>
      </c>
      <c r="BF758" s="40">
        <v>-1.17391587660236E-2</v>
      </c>
      <c r="BG758" s="40">
        <v>-5.8048695339026997E-3</v>
      </c>
      <c r="BH758" s="40">
        <v>-6.0561362322161796E-3</v>
      </c>
      <c r="BI758" s="40">
        <v>-5.7338581663237001E-3</v>
      </c>
      <c r="BJ758" s="40">
        <v>-1.2976004665662001E-4</v>
      </c>
      <c r="BK758" s="40">
        <v>-1.1426428241748301E-2</v>
      </c>
      <c r="BL758" s="40">
        <v>-4.14143074424155E-4</v>
      </c>
      <c r="BM758" s="40">
        <v>7.1058221991050202E-3</v>
      </c>
      <c r="BN758" s="40">
        <v>7.4289855468587102E-3</v>
      </c>
      <c r="BO758" s="40">
        <v>-2.4732125287648E-3</v>
      </c>
      <c r="BP758" s="40">
        <v>-3.2220287178431699E-3</v>
      </c>
      <c r="BQ758" s="40">
        <v>-4.2217386452347103E-3</v>
      </c>
      <c r="BR758" s="40">
        <v>-1.0237767951524E-2</v>
      </c>
      <c r="BS758" s="40">
        <v>0.34302356675267998</v>
      </c>
      <c r="BT758" s="40">
        <v>0.43968542175587599</v>
      </c>
      <c r="BU758" s="40">
        <v>0.48679336519934802</v>
      </c>
      <c r="BV758" s="40">
        <v>0.53741682513156097</v>
      </c>
      <c r="BW758" s="40">
        <v>0.36992449863926402</v>
      </c>
      <c r="BX758" s="40">
        <v>-0.222894457546289</v>
      </c>
      <c r="BY758" s="40">
        <v>-0.24061650966971401</v>
      </c>
      <c r="BZ758" s="40">
        <v>-0.16339042866720599</v>
      </c>
      <c r="CA758" s="40">
        <v>-0.10190540346938801</v>
      </c>
      <c r="CB758" s="40">
        <v>-5.7520587169247399E-2</v>
      </c>
      <c r="CC758" s="40">
        <v>-7.3403047265374801E-3</v>
      </c>
      <c r="CD758" s="40">
        <v>-7.2241229546173898E-3</v>
      </c>
      <c r="CE758" s="40">
        <v>-2.49077946475088E-3</v>
      </c>
      <c r="CF758" s="40">
        <v>-2.8535706014908698E-3</v>
      </c>
      <c r="CG758" s="40">
        <v>-2.4350221230444698E-3</v>
      </c>
      <c r="CH758" s="40">
        <v>2.9023215011220499E-3</v>
      </c>
      <c r="CI758" s="40">
        <v>-7.2682185880349002E-3</v>
      </c>
      <c r="CJ758" s="40">
        <v>5.13293599736826E-3</v>
      </c>
      <c r="CK758" s="40">
        <v>1.17129455702488E-2</v>
      </c>
      <c r="CL758" s="40">
        <v>1.24981094169739E-2</v>
      </c>
      <c r="CM758" s="40">
        <v>2.5603377705757701E-3</v>
      </c>
      <c r="CN758" s="40">
        <v>5.3049730863615504E-4</v>
      </c>
      <c r="CO758" s="40">
        <v>-4.48550470101416E-4</v>
      </c>
      <c r="CP758" s="40">
        <v>-2.78081177255935E-3</v>
      </c>
      <c r="CQ758" s="40">
        <v>0.35389098188885498</v>
      </c>
      <c r="CR758" s="40">
        <v>0.453778276298406</v>
      </c>
      <c r="CS758" s="40">
        <v>0.50293373266383601</v>
      </c>
      <c r="CT758" s="40">
        <v>0.55570901397899097</v>
      </c>
      <c r="CU758" s="40">
        <v>0.38755177375792099</v>
      </c>
      <c r="CV758" s="40">
        <v>-0.210689033268255</v>
      </c>
      <c r="CW758" s="40">
        <v>-0.22821970356454199</v>
      </c>
      <c r="CX758" s="40">
        <v>-0.15288960454483899</v>
      </c>
      <c r="CY758" s="40">
        <v>-9.2139723546883906E-2</v>
      </c>
      <c r="CZ758" s="40">
        <v>-4.9742419195767301E-2</v>
      </c>
      <c r="DA758" s="40">
        <v>-1.71017686053649E-3</v>
      </c>
      <c r="DB758" s="40">
        <v>-2.70908714321121E-3</v>
      </c>
      <c r="DC758" s="40">
        <v>8.2331060440094602E-4</v>
      </c>
      <c r="DD758" s="40">
        <v>3.4899502923443502E-4</v>
      </c>
      <c r="DE758" s="40">
        <v>8.6381392023475803E-4</v>
      </c>
      <c r="DF758" s="40">
        <v>5.9344030489007103E-3</v>
      </c>
      <c r="DG758" s="40">
        <v>-3.1100089343215499E-3</v>
      </c>
      <c r="DH758" s="40">
        <v>1.0680015069160701E-2</v>
      </c>
      <c r="DI758" s="40">
        <v>1.63200689413927E-2</v>
      </c>
      <c r="DJ758" s="40">
        <v>1.7567233287089201E-2</v>
      </c>
      <c r="DK758" s="40">
        <v>7.5938880699163401E-3</v>
      </c>
      <c r="DL758" s="40">
        <v>4.28302333511548E-3</v>
      </c>
      <c r="DM758" s="40">
        <v>3.3246377050318802E-3</v>
      </c>
      <c r="DN758" s="40">
        <v>4.6761444064053002E-3</v>
      </c>
      <c r="DO758" s="40">
        <v>0.36475839702503099</v>
      </c>
      <c r="DP758" s="40">
        <v>0.46787113084093601</v>
      </c>
      <c r="DQ758" s="40">
        <v>0.519074100128325</v>
      </c>
      <c r="DR758" s="40">
        <v>0.57400120282642197</v>
      </c>
      <c r="DS758" s="40">
        <v>0.40517904887657702</v>
      </c>
      <c r="DT758" s="40">
        <v>-0.19848360899022099</v>
      </c>
      <c r="DU758" s="40">
        <v>-0.215822897459369</v>
      </c>
      <c r="DV758" s="40">
        <v>-0.14238878042247299</v>
      </c>
      <c r="DW758" s="40">
        <v>-8.2374043624380194E-2</v>
      </c>
      <c r="DX758" s="40">
        <v>-4.1964251222287301E-2</v>
      </c>
      <c r="DY758" s="40">
        <v>6.4188335771791696E-3</v>
      </c>
      <c r="DZ758" s="40">
        <v>3.8099074713196898E-3</v>
      </c>
      <c r="EA758" s="40">
        <v>5.6083303064135602E-3</v>
      </c>
      <c r="EB758" s="40">
        <v>4.9729911549435402E-3</v>
      </c>
      <c r="EC758" s="40">
        <v>5.6268092315964399E-3</v>
      </c>
      <c r="ED758" s="40">
        <v>1.0312247235840099E-2</v>
      </c>
      <c r="EE758" s="40">
        <v>2.8937853811448699E-3</v>
      </c>
      <c r="EF758" s="40">
        <v>1.8689116238200899E-2</v>
      </c>
      <c r="EG758" s="40">
        <v>2.2972023366447901E-2</v>
      </c>
      <c r="EH758" s="40">
        <v>2.4886243055780102E-2</v>
      </c>
      <c r="EI758" s="40">
        <v>1.48615352523541E-2</v>
      </c>
      <c r="EJ758" s="40">
        <v>9.7010749252504896E-3</v>
      </c>
      <c r="EK758" s="40">
        <v>8.7725221561731296E-3</v>
      </c>
      <c r="EL758" s="40">
        <v>1.5442804783418701E-2</v>
      </c>
      <c r="EM758" s="40">
        <v>0.38044921847269902</v>
      </c>
      <c r="EN758" s="40">
        <v>0.48821897451341001</v>
      </c>
      <c r="EO758" s="40">
        <v>0.54237822726542095</v>
      </c>
      <c r="EP758" s="40">
        <v>0.60041221827908597</v>
      </c>
      <c r="EQ758" s="40">
        <v>0.43063003450931098</v>
      </c>
      <c r="ER758" s="40">
        <v>-0.180860914849997</v>
      </c>
      <c r="ES758" s="40">
        <v>-0.19792387835683101</v>
      </c>
      <c r="ET758" s="40">
        <v>-0.127227258175205</v>
      </c>
      <c r="EU758" s="40">
        <v>-6.8273952842994506E-2</v>
      </c>
      <c r="EV758" s="40">
        <v>-3.07338120302134E-2</v>
      </c>
      <c r="EW758" s="40">
        <v>74.874496678678497</v>
      </c>
      <c r="EX758" s="40">
        <v>73.335398427142096</v>
      </c>
      <c r="EY758" s="40">
        <v>71.739546064105895</v>
      </c>
      <c r="EZ758" s="40">
        <v>70.809087362575895</v>
      </c>
      <c r="FA758" s="40">
        <v>70.284113219872197</v>
      </c>
      <c r="FB758" s="40">
        <v>69.709079432098406</v>
      </c>
      <c r="FC758" s="40">
        <v>68.823195953544896</v>
      </c>
      <c r="FD758" s="40">
        <v>70.457811894365804</v>
      </c>
      <c r="FE758" s="40">
        <v>74.392528024536105</v>
      </c>
      <c r="FF758" s="40">
        <v>78.945536617498504</v>
      </c>
      <c r="FG758" s="40">
        <v>83.246808377016194</v>
      </c>
      <c r="FH758" s="40">
        <v>86.736640887092094</v>
      </c>
      <c r="FI758" s="40">
        <v>90.208136591800397</v>
      </c>
      <c r="FJ758" s="40">
        <v>93.987189278471206</v>
      </c>
      <c r="FK758" s="40">
        <v>96.361675719168005</v>
      </c>
      <c r="FL758" s="40">
        <v>97.8586188546698</v>
      </c>
      <c r="FM758" s="40">
        <v>98.436214125363705</v>
      </c>
      <c r="FN758" s="40">
        <v>98.299780957982705</v>
      </c>
      <c r="FO758" s="40">
        <v>97.911388638577804</v>
      </c>
      <c r="FP758" s="40">
        <v>96.452949853213099</v>
      </c>
      <c r="FQ758" s="40">
        <v>91.859822353240702</v>
      </c>
      <c r="FR758" s="40">
        <v>86.643501070205502</v>
      </c>
      <c r="FS758" s="40">
        <v>83.057276142086906</v>
      </c>
      <c r="FT758" s="40">
        <v>79.882416349502506</v>
      </c>
      <c r="FU758" s="40">
        <v>2.9374533106973501E-2</v>
      </c>
      <c r="FV758" s="40">
        <v>0</v>
      </c>
      <c r="FW758" s="40">
        <v>0</v>
      </c>
      <c r="FX758" s="41">
        <v>1</v>
      </c>
      <c r="FY758" s="22"/>
    </row>
    <row r="759" spans="1:181" x14ac:dyDescent="0.2">
      <c r="A759" t="s">
        <v>42</v>
      </c>
      <c r="B759" t="s">
        <v>58</v>
      </c>
      <c r="C759" t="s">
        <v>55</v>
      </c>
      <c r="D759" t="s">
        <v>79</v>
      </c>
      <c r="E759" t="s">
        <v>77</v>
      </c>
      <c r="F759" t="s">
        <v>1</v>
      </c>
      <c r="G759" s="35">
        <v>43670</v>
      </c>
      <c r="H759" s="40">
        <v>12175</v>
      </c>
      <c r="I759" s="40">
        <v>0.90917489016984299</v>
      </c>
      <c r="J759" s="40">
        <v>0.80488910041140405</v>
      </c>
      <c r="K759" s="40">
        <v>0.73796909793350796</v>
      </c>
      <c r="L759" s="40">
        <v>0.70026851521066802</v>
      </c>
      <c r="M759" s="40">
        <v>0.68755235307726303</v>
      </c>
      <c r="N759" s="40">
        <v>0.71953429311101302</v>
      </c>
      <c r="O759" s="40">
        <v>0.79460044988318201</v>
      </c>
      <c r="P759" s="40">
        <v>0.83668324602495503</v>
      </c>
      <c r="Q759" s="40">
        <v>0.87232420815885003</v>
      </c>
      <c r="R759" s="40">
        <v>0.91914055586189902</v>
      </c>
      <c r="S759" s="40">
        <v>0.99369929038762195</v>
      </c>
      <c r="T759" s="40">
        <v>1.1140483359334299</v>
      </c>
      <c r="U759" s="40">
        <v>1.2655278941810499</v>
      </c>
      <c r="V759" s="40">
        <v>1.4373689854014799</v>
      </c>
      <c r="W759" s="40">
        <v>1.6190076503249999</v>
      </c>
      <c r="X759" s="40">
        <v>1.8020533164200501</v>
      </c>
      <c r="Y759" s="40">
        <v>1.93881678977379</v>
      </c>
      <c r="Z759" s="40">
        <v>2.0926078045955898</v>
      </c>
      <c r="AA759" s="40">
        <v>2.1436905600980398</v>
      </c>
      <c r="AB759" s="40">
        <v>2.0471876420853201</v>
      </c>
      <c r="AC759" s="40">
        <v>1.89073515253811</v>
      </c>
      <c r="AD759" s="40">
        <v>1.70928348345099</v>
      </c>
      <c r="AE759" s="40">
        <v>1.4303212871804301</v>
      </c>
      <c r="AF759" s="40">
        <v>1.1683012924734499</v>
      </c>
      <c r="AG759" s="40">
        <v>-1.82864148516619E-3</v>
      </c>
      <c r="AH759" s="40">
        <v>8.6706086815453904E-4</v>
      </c>
      <c r="AI759" s="40">
        <v>3.9486704210603797E-3</v>
      </c>
      <c r="AJ759" s="40">
        <v>-4.7220744425488298E-4</v>
      </c>
      <c r="AK759" s="40">
        <v>-1.62111019238951E-3</v>
      </c>
      <c r="AL759" s="40">
        <v>2.1182443545182E-3</v>
      </c>
      <c r="AM759" s="40">
        <v>-2.58400327349765E-3</v>
      </c>
      <c r="AN759" s="40">
        <v>-1.4363797457648899E-3</v>
      </c>
      <c r="AO759" s="40">
        <v>3.3587476788611102E-3</v>
      </c>
      <c r="AP759" s="40">
        <v>-3.2497738577830699E-3</v>
      </c>
      <c r="AQ759" s="40">
        <v>-1.5210725878570001E-3</v>
      </c>
      <c r="AR759" s="40">
        <v>-4.1500169553010903E-3</v>
      </c>
      <c r="AS759" s="40">
        <v>-3.26905269623325E-3</v>
      </c>
      <c r="AT759" s="40">
        <v>-2.1150128061239201E-3</v>
      </c>
      <c r="AU759" s="40">
        <v>0.17901392519216899</v>
      </c>
      <c r="AV759" s="40">
        <v>0.22097153726339699</v>
      </c>
      <c r="AW759" s="40">
        <v>0.242025504110013</v>
      </c>
      <c r="AX759" s="40">
        <v>0.25169255662269602</v>
      </c>
      <c r="AY759" s="40">
        <v>0.219637805644812</v>
      </c>
      <c r="AZ759" s="40">
        <v>-3.7752099187411098E-2</v>
      </c>
      <c r="BA759" s="40">
        <v>-0.108382012120485</v>
      </c>
      <c r="BB759" s="40">
        <v>-8.1305849389693097E-2</v>
      </c>
      <c r="BC759" s="40">
        <v>-6.8640559967283299E-2</v>
      </c>
      <c r="BD759" s="40">
        <v>-4.5263869437468102E-2</v>
      </c>
      <c r="BE759" s="40">
        <v>3.6072317748364301E-3</v>
      </c>
      <c r="BF759" s="40">
        <v>7.2205822695207396E-3</v>
      </c>
      <c r="BG759" s="40">
        <v>9.9105999035485302E-3</v>
      </c>
      <c r="BH759" s="40">
        <v>5.5553676345929002E-3</v>
      </c>
      <c r="BI759" s="40">
        <v>4.0456531379040204E-3</v>
      </c>
      <c r="BJ759" s="40">
        <v>6.2683426181256701E-3</v>
      </c>
      <c r="BK759" s="40">
        <v>3.6172869615635401E-3</v>
      </c>
      <c r="BL759" s="40">
        <v>3.8180777462654401E-3</v>
      </c>
      <c r="BM759" s="40">
        <v>8.6692844912086807E-3</v>
      </c>
      <c r="BN759" s="40">
        <v>9.38896339986502E-4</v>
      </c>
      <c r="BO759" s="40">
        <v>1.3867035621399799E-3</v>
      </c>
      <c r="BP759" s="40">
        <v>-2.0891729473310398E-3</v>
      </c>
      <c r="BQ759" s="40">
        <v>-1.26452519606672E-3</v>
      </c>
      <c r="BR759" s="40">
        <v>5.6574552104927296E-3</v>
      </c>
      <c r="BS759" s="40">
        <v>0.18998850410203799</v>
      </c>
      <c r="BT759" s="40">
        <v>0.23623280115634801</v>
      </c>
      <c r="BU759" s="40">
        <v>0.25861644603068101</v>
      </c>
      <c r="BV759" s="40">
        <v>0.26921018043047201</v>
      </c>
      <c r="BW759" s="40">
        <v>0.23708341155486001</v>
      </c>
      <c r="BX759" s="40">
        <v>-2.80140068794444E-2</v>
      </c>
      <c r="BY759" s="40">
        <v>-9.9049776386196803E-2</v>
      </c>
      <c r="BZ759" s="40">
        <v>-7.1925523233500599E-2</v>
      </c>
      <c r="CA759" s="40">
        <v>-5.6326923355314903E-2</v>
      </c>
      <c r="CB759" s="40">
        <v>-3.6056747713515601E-2</v>
      </c>
      <c r="CC759" s="40">
        <v>7.3721010355764401E-3</v>
      </c>
      <c r="CD759" s="40">
        <v>1.1621011837565099E-2</v>
      </c>
      <c r="CE759" s="40">
        <v>1.4039814101472699E-2</v>
      </c>
      <c r="CF759" s="40">
        <v>9.7300477725815494E-3</v>
      </c>
      <c r="CG759" s="40">
        <v>7.9704361579740202E-3</v>
      </c>
      <c r="CH759" s="40">
        <v>9.1426880331802393E-3</v>
      </c>
      <c r="CI759" s="40">
        <v>7.9122816875623406E-3</v>
      </c>
      <c r="CJ759" s="40">
        <v>7.4572989987492502E-3</v>
      </c>
      <c r="CK759" s="40">
        <v>1.23473461101115E-2</v>
      </c>
      <c r="CL759" s="40">
        <v>3.8399565591412102E-3</v>
      </c>
      <c r="CM759" s="40">
        <v>3.4006204657565501E-3</v>
      </c>
      <c r="CN759" s="40">
        <v>-6.6183866529832803E-4</v>
      </c>
      <c r="CO759" s="40">
        <v>1.2380444421656599E-4</v>
      </c>
      <c r="CP759" s="40">
        <v>1.1040642881764999E-2</v>
      </c>
      <c r="CQ759" s="40">
        <v>0.19758946402348301</v>
      </c>
      <c r="CR759" s="40">
        <v>0.24680270603867599</v>
      </c>
      <c r="CS759" s="40">
        <v>0.27010728186444699</v>
      </c>
      <c r="CT759" s="40">
        <v>0.28134283331632598</v>
      </c>
      <c r="CU759" s="40">
        <v>0.24916618506413299</v>
      </c>
      <c r="CV759" s="40">
        <v>-2.1269433811805499E-2</v>
      </c>
      <c r="CW759" s="40">
        <v>-9.2586298345139095E-2</v>
      </c>
      <c r="CX759" s="40">
        <v>-6.5428737912728199E-2</v>
      </c>
      <c r="CY759" s="40">
        <v>-4.77985361485277E-2</v>
      </c>
      <c r="CZ759" s="40">
        <v>-2.96799232548851E-2</v>
      </c>
      <c r="DA759" s="40">
        <v>1.11369702963165E-2</v>
      </c>
      <c r="DB759" s="40">
        <v>1.6021441405609502E-2</v>
      </c>
      <c r="DC759" s="40">
        <v>1.81690282993969E-2</v>
      </c>
      <c r="DD759" s="40">
        <v>1.39047279105702E-2</v>
      </c>
      <c r="DE759" s="40">
        <v>1.1895219178044E-2</v>
      </c>
      <c r="DF759" s="40">
        <v>1.20170334482348E-2</v>
      </c>
      <c r="DG759" s="40">
        <v>1.22072764135611E-2</v>
      </c>
      <c r="DH759" s="40">
        <v>1.1096520251233101E-2</v>
      </c>
      <c r="DI759" s="40">
        <v>1.6025407729014299E-2</v>
      </c>
      <c r="DJ759" s="40">
        <v>6.7410167782959302E-3</v>
      </c>
      <c r="DK759" s="40">
        <v>5.4145373693731203E-3</v>
      </c>
      <c r="DL759" s="40">
        <v>7.6549561673438496E-4</v>
      </c>
      <c r="DM759" s="40">
        <v>1.5121340844998501E-3</v>
      </c>
      <c r="DN759" s="40">
        <v>1.6423830553037401E-2</v>
      </c>
      <c r="DO759" s="40">
        <v>0.20519042394492701</v>
      </c>
      <c r="DP759" s="40">
        <v>0.257372610921003</v>
      </c>
      <c r="DQ759" s="40">
        <v>0.28159811769821302</v>
      </c>
      <c r="DR759" s="40">
        <v>0.29347548620218</v>
      </c>
      <c r="DS759" s="40">
        <v>0.26124895857340602</v>
      </c>
      <c r="DT759" s="40">
        <v>-1.45248607441665E-2</v>
      </c>
      <c r="DU759" s="40">
        <v>-8.6122820304081402E-2</v>
      </c>
      <c r="DV759" s="40">
        <v>-5.8931952591955702E-2</v>
      </c>
      <c r="DW759" s="40">
        <v>-3.92701489417406E-2</v>
      </c>
      <c r="DX759" s="40">
        <v>-2.3303098796254602E-2</v>
      </c>
      <c r="DY759" s="40">
        <v>1.6572843556319099E-2</v>
      </c>
      <c r="DZ759" s="40">
        <v>2.23749628069757E-2</v>
      </c>
      <c r="EA759" s="40">
        <v>2.41309577818851E-2</v>
      </c>
      <c r="EB759" s="40">
        <v>1.9932302989418001E-2</v>
      </c>
      <c r="EC759" s="40">
        <v>1.7561982508337601E-2</v>
      </c>
      <c r="ED759" s="40">
        <v>1.6167131711842302E-2</v>
      </c>
      <c r="EE759" s="40">
        <v>1.8408566648622299E-2</v>
      </c>
      <c r="EF759" s="40">
        <v>1.6350977743263401E-2</v>
      </c>
      <c r="EG759" s="40">
        <v>2.1335944541361802E-2</v>
      </c>
      <c r="EH759" s="40">
        <v>1.09296869760655E-2</v>
      </c>
      <c r="EI759" s="40">
        <v>8.3223135193701107E-3</v>
      </c>
      <c r="EJ759" s="40">
        <v>2.8263396247044299E-3</v>
      </c>
      <c r="EK759" s="40">
        <v>3.5166615846663799E-3</v>
      </c>
      <c r="EL759" s="40">
        <v>2.4196298569653999E-2</v>
      </c>
      <c r="EM759" s="40">
        <v>0.21616500285479601</v>
      </c>
      <c r="EN759" s="40">
        <v>0.27263387481395501</v>
      </c>
      <c r="EO759" s="40">
        <v>0.29818905961888198</v>
      </c>
      <c r="EP759" s="40">
        <v>0.310993110009956</v>
      </c>
      <c r="EQ759" s="40">
        <v>0.27869456448345398</v>
      </c>
      <c r="ER759" s="40">
        <v>-4.7867684361998803E-3</v>
      </c>
      <c r="ES759" s="40">
        <v>-7.6790584569793596E-2</v>
      </c>
      <c r="ET759" s="40">
        <v>-4.9551626435763302E-2</v>
      </c>
      <c r="EU759" s="40">
        <v>-2.6956512329772201E-2</v>
      </c>
      <c r="EV759" s="40">
        <v>-1.40959770723022E-2</v>
      </c>
      <c r="EW759" s="40">
        <v>71.105806109759797</v>
      </c>
      <c r="EX759" s="40">
        <v>69.678961620892593</v>
      </c>
      <c r="EY759" s="40">
        <v>67.956818603164606</v>
      </c>
      <c r="EZ759" s="40">
        <v>67.137530791631306</v>
      </c>
      <c r="FA759" s="40">
        <v>66.718935205420806</v>
      </c>
      <c r="FB759" s="40">
        <v>66.290680086570802</v>
      </c>
      <c r="FC759" s="40">
        <v>65.353348313931605</v>
      </c>
      <c r="FD759" s="40">
        <v>67.465188491156397</v>
      </c>
      <c r="FE759" s="40">
        <v>72.204863371890895</v>
      </c>
      <c r="FF759" s="40">
        <v>77.303299155182202</v>
      </c>
      <c r="FG759" s="40">
        <v>82.606217069582101</v>
      </c>
      <c r="FH759" s="40">
        <v>86.175809865777296</v>
      </c>
      <c r="FI759" s="40">
        <v>88.120140500807494</v>
      </c>
      <c r="FJ759" s="40">
        <v>91.658565285268395</v>
      </c>
      <c r="FK759" s="40">
        <v>93.946908111403502</v>
      </c>
      <c r="FL759" s="40">
        <v>94.356411264144597</v>
      </c>
      <c r="FM759" s="40">
        <v>93.467713471475307</v>
      </c>
      <c r="FN759" s="40">
        <v>93.100748796814202</v>
      </c>
      <c r="FO759" s="40">
        <v>92.369863635886404</v>
      </c>
      <c r="FP759" s="40">
        <v>90.152485862905195</v>
      </c>
      <c r="FQ759" s="40">
        <v>85.244041176494704</v>
      </c>
      <c r="FR759" s="40">
        <v>80.440071426156294</v>
      </c>
      <c r="FS759" s="40">
        <v>77.535002675461797</v>
      </c>
      <c r="FT759" s="40">
        <v>74.908566128366701</v>
      </c>
      <c r="FU759" s="40">
        <v>2.0548083278728799E-2</v>
      </c>
      <c r="FV759" s="40">
        <v>0</v>
      </c>
      <c r="FW759" s="40">
        <v>0</v>
      </c>
      <c r="FX759" s="41">
        <v>1</v>
      </c>
      <c r="FY759" s="22"/>
    </row>
    <row r="760" spans="1:181" x14ac:dyDescent="0.2">
      <c r="A760" t="s">
        <v>42</v>
      </c>
      <c r="B760" t="s">
        <v>58</v>
      </c>
      <c r="C760" t="s">
        <v>55</v>
      </c>
      <c r="D760" t="s">
        <v>79</v>
      </c>
      <c r="E760" t="s">
        <v>77</v>
      </c>
      <c r="F760" t="s">
        <v>77</v>
      </c>
      <c r="G760" s="35">
        <v>43670</v>
      </c>
      <c r="H760" s="40">
        <v>9870</v>
      </c>
      <c r="I760" s="40">
        <v>0.91853048368380497</v>
      </c>
      <c r="J760" s="40">
        <v>0.81410635269476495</v>
      </c>
      <c r="K760" s="40">
        <v>0.74594299845595402</v>
      </c>
      <c r="L760" s="40">
        <v>0.70773766004779204</v>
      </c>
      <c r="M760" s="40">
        <v>0.69456048090505995</v>
      </c>
      <c r="N760" s="40">
        <v>0.72621134755376804</v>
      </c>
      <c r="O760" s="40">
        <v>0.80170239656743703</v>
      </c>
      <c r="P760" s="40">
        <v>0.84083127180686001</v>
      </c>
      <c r="Q760" s="40">
        <v>0.87045663489529301</v>
      </c>
      <c r="R760" s="40">
        <v>0.915983447109883</v>
      </c>
      <c r="S760" s="40">
        <v>0.98600849021743497</v>
      </c>
      <c r="T760" s="40">
        <v>1.1020586361754501</v>
      </c>
      <c r="U760" s="40">
        <v>1.2500436438216</v>
      </c>
      <c r="V760" s="40">
        <v>1.4154775399931701</v>
      </c>
      <c r="W760" s="40">
        <v>1.5936814814232201</v>
      </c>
      <c r="X760" s="40">
        <v>1.7614880661697201</v>
      </c>
      <c r="Y760" s="40">
        <v>1.87954358902949</v>
      </c>
      <c r="Z760" s="40">
        <v>2.0323652617249799</v>
      </c>
      <c r="AA760" s="40">
        <v>2.08721822989712</v>
      </c>
      <c r="AB760" s="40">
        <v>1.9908172358928</v>
      </c>
      <c r="AC760" s="40">
        <v>1.8465071899985099</v>
      </c>
      <c r="AD760" s="40">
        <v>1.6852785356484401</v>
      </c>
      <c r="AE760" s="40">
        <v>1.4194997655450501</v>
      </c>
      <c r="AF760" s="40">
        <v>1.1680564217499501</v>
      </c>
      <c r="AG760" s="40">
        <v>-1.0029267056921799E-3</v>
      </c>
      <c r="AH760" s="40">
        <v>2.6522984713145299E-3</v>
      </c>
      <c r="AI760" s="40">
        <v>4.2362487303789203E-3</v>
      </c>
      <c r="AJ760" s="40">
        <v>-2.0060668047477401E-4</v>
      </c>
      <c r="AK760" s="40">
        <v>-1.4714835651786699E-3</v>
      </c>
      <c r="AL760" s="40">
        <v>4.2672719394509599E-4</v>
      </c>
      <c r="AM760" s="40">
        <v>-3.8738926793333902E-3</v>
      </c>
      <c r="AN760" s="40">
        <v>-3.45764970101673E-3</v>
      </c>
      <c r="AO760" s="40">
        <v>1.3024568695758599E-3</v>
      </c>
      <c r="AP760" s="40">
        <v>-6.1062735917724398E-3</v>
      </c>
      <c r="AQ760" s="40">
        <v>-4.7764208591975802E-3</v>
      </c>
      <c r="AR760" s="40">
        <v>-4.9271137307868298E-3</v>
      </c>
      <c r="AS760" s="40">
        <v>-3.3163263795636302E-3</v>
      </c>
      <c r="AT760" s="40">
        <v>4.4957883511537898E-3</v>
      </c>
      <c r="AU760" s="40">
        <v>0.14165885884149801</v>
      </c>
      <c r="AV760" s="40">
        <v>0.173257736395033</v>
      </c>
      <c r="AW760" s="40">
        <v>0.18748257084294501</v>
      </c>
      <c r="AX760" s="40">
        <v>0.19177195764801899</v>
      </c>
      <c r="AY760" s="40">
        <v>0.18437433792600599</v>
      </c>
      <c r="AZ760" s="40">
        <v>3.97713900974829E-3</v>
      </c>
      <c r="BA760" s="40">
        <v>-7.4875783560358899E-2</v>
      </c>
      <c r="BB760" s="40">
        <v>-5.8547098621680498E-2</v>
      </c>
      <c r="BC760" s="40">
        <v>-5.7221052643221998E-2</v>
      </c>
      <c r="BD760" s="40">
        <v>-3.9485312770035801E-2</v>
      </c>
      <c r="BE760" s="40">
        <v>5.0394479154086298E-3</v>
      </c>
      <c r="BF760" s="40">
        <v>9.35134807387197E-3</v>
      </c>
      <c r="BG760" s="40">
        <v>1.0853185495672499E-2</v>
      </c>
      <c r="BH760" s="40">
        <v>6.2458593208591998E-3</v>
      </c>
      <c r="BI760" s="40">
        <v>4.2256340126298102E-3</v>
      </c>
      <c r="BJ760" s="40">
        <v>5.28367558484618E-3</v>
      </c>
      <c r="BK760" s="40">
        <v>3.53984532403157E-3</v>
      </c>
      <c r="BL760" s="40">
        <v>3.0081921993338101E-3</v>
      </c>
      <c r="BM760" s="40">
        <v>6.9833279423433996E-3</v>
      </c>
      <c r="BN760" s="40">
        <v>-1.9161369309188599E-3</v>
      </c>
      <c r="BO760" s="40">
        <v>-1.0020328024238001E-3</v>
      </c>
      <c r="BP760" s="40">
        <v>-2.72181447834663E-3</v>
      </c>
      <c r="BQ760" s="40">
        <v>-1.1735757046235299E-3</v>
      </c>
      <c r="BR760" s="40">
        <v>1.1612363194893401E-2</v>
      </c>
      <c r="BS760" s="40">
        <v>0.15219215112106901</v>
      </c>
      <c r="BT760" s="40">
        <v>0.187763090074758</v>
      </c>
      <c r="BU760" s="40">
        <v>0.20321666781085199</v>
      </c>
      <c r="BV760" s="40">
        <v>0.20724289837774801</v>
      </c>
      <c r="BW760" s="40">
        <v>0.201305097008426</v>
      </c>
      <c r="BX760" s="40">
        <v>1.491486091001E-2</v>
      </c>
      <c r="BY760" s="40">
        <v>-6.56695548726733E-2</v>
      </c>
      <c r="BZ760" s="40">
        <v>-4.89132753291825E-2</v>
      </c>
      <c r="CA760" s="40">
        <v>-4.4563883538333203E-2</v>
      </c>
      <c r="CB760" s="40">
        <v>-3.00052432655207E-2</v>
      </c>
      <c r="CC760" s="40">
        <v>9.2243781712783302E-3</v>
      </c>
      <c r="CD760" s="40">
        <v>1.3991089421489199E-2</v>
      </c>
      <c r="CE760" s="40">
        <v>1.5436055742338599E-2</v>
      </c>
      <c r="CF760" s="40">
        <v>1.07106620357069E-2</v>
      </c>
      <c r="CG760" s="40">
        <v>8.1714402920614292E-3</v>
      </c>
      <c r="CH760" s="40">
        <v>8.6475832448079399E-3</v>
      </c>
      <c r="CI760" s="40">
        <v>8.6745776809142496E-3</v>
      </c>
      <c r="CJ760" s="40">
        <v>7.4864146028162E-3</v>
      </c>
      <c r="CK760" s="40">
        <v>1.09178819418749E-2</v>
      </c>
      <c r="CL760" s="40">
        <v>9.8593895610058998E-4</v>
      </c>
      <c r="CM760" s="40">
        <v>1.6120968678925E-3</v>
      </c>
      <c r="CN760" s="40">
        <v>-1.1944309340435699E-3</v>
      </c>
      <c r="CO760" s="40">
        <v>3.1048688544281597E-4</v>
      </c>
      <c r="CP760" s="40">
        <v>1.6541281252658701E-2</v>
      </c>
      <c r="CQ760" s="40">
        <v>0.159487477266648</v>
      </c>
      <c r="CR760" s="40">
        <v>0.19780945384611201</v>
      </c>
      <c r="CS760" s="40">
        <v>0.21411405544051701</v>
      </c>
      <c r="CT760" s="40">
        <v>0.21795802479849599</v>
      </c>
      <c r="CU760" s="40">
        <v>0.21303128917324601</v>
      </c>
      <c r="CV760" s="40">
        <v>2.2490293778876898E-2</v>
      </c>
      <c r="CW760" s="40">
        <v>-5.9293348928240799E-2</v>
      </c>
      <c r="CX760" s="40">
        <v>-4.2240918664025497E-2</v>
      </c>
      <c r="CY760" s="40">
        <v>-3.5797566773442202E-2</v>
      </c>
      <c r="CZ760" s="40">
        <v>-2.34393760055451E-2</v>
      </c>
      <c r="DA760" s="40">
        <v>1.3409308427147999E-2</v>
      </c>
      <c r="DB760" s="40">
        <v>1.8630830769106502E-2</v>
      </c>
      <c r="DC760" s="40">
        <v>2.0018925989004701E-2</v>
      </c>
      <c r="DD760" s="40">
        <v>1.5175464750554601E-2</v>
      </c>
      <c r="DE760" s="40">
        <v>1.2117246571493E-2</v>
      </c>
      <c r="DF760" s="40">
        <v>1.20114909047697E-2</v>
      </c>
      <c r="DG760" s="40">
        <v>1.3809310037796899E-2</v>
      </c>
      <c r="DH760" s="40">
        <v>1.1964637006298601E-2</v>
      </c>
      <c r="DI760" s="40">
        <v>1.48524359414064E-2</v>
      </c>
      <c r="DJ760" s="40">
        <v>3.8880148431200399E-3</v>
      </c>
      <c r="DK760" s="40">
        <v>4.2262265382088E-3</v>
      </c>
      <c r="DL760" s="40">
        <v>3.3295261025949302E-4</v>
      </c>
      <c r="DM760" s="40">
        <v>1.7945494755091599E-3</v>
      </c>
      <c r="DN760" s="40">
        <v>2.1470199310424098E-2</v>
      </c>
      <c r="DO760" s="40">
        <v>0.16678280341222601</v>
      </c>
      <c r="DP760" s="40">
        <v>0.20785581761746499</v>
      </c>
      <c r="DQ760" s="40">
        <v>0.225011443070182</v>
      </c>
      <c r="DR760" s="40">
        <v>0.228673151219244</v>
      </c>
      <c r="DS760" s="40">
        <v>0.224757481338066</v>
      </c>
      <c r="DT760" s="40">
        <v>3.00657266477437E-2</v>
      </c>
      <c r="DU760" s="40">
        <v>-5.2917142983808299E-2</v>
      </c>
      <c r="DV760" s="40">
        <v>-3.5568561998868597E-2</v>
      </c>
      <c r="DW760" s="40">
        <v>-2.7031250008551101E-2</v>
      </c>
      <c r="DX760" s="40">
        <v>-1.6873508745569501E-2</v>
      </c>
      <c r="DY760" s="40">
        <v>1.9451683048248802E-2</v>
      </c>
      <c r="DZ760" s="40">
        <v>2.53298803716639E-2</v>
      </c>
      <c r="EA760" s="40">
        <v>2.6635862754298301E-2</v>
      </c>
      <c r="EB760" s="40">
        <v>2.1621930751888601E-2</v>
      </c>
      <c r="EC760" s="40">
        <v>1.7814364149301501E-2</v>
      </c>
      <c r="ED760" s="40">
        <v>1.6868439295670799E-2</v>
      </c>
      <c r="EE760" s="40">
        <v>2.1223048041161902E-2</v>
      </c>
      <c r="EF760" s="40">
        <v>1.84304789066491E-2</v>
      </c>
      <c r="EG760" s="40">
        <v>2.0533307014173899E-2</v>
      </c>
      <c r="EH760" s="40">
        <v>8.0781515039736202E-3</v>
      </c>
      <c r="EI760" s="40">
        <v>8.0006145949825698E-3</v>
      </c>
      <c r="EJ760" s="40">
        <v>2.5382518626996899E-3</v>
      </c>
      <c r="EK760" s="40">
        <v>3.9373001504492602E-3</v>
      </c>
      <c r="EL760" s="40">
        <v>2.8586774154163701E-2</v>
      </c>
      <c r="EM760" s="40">
        <v>0.17731609569179699</v>
      </c>
      <c r="EN760" s="40">
        <v>0.22236117129718999</v>
      </c>
      <c r="EO760" s="40">
        <v>0.24074554003808901</v>
      </c>
      <c r="EP760" s="40">
        <v>0.24414409194897299</v>
      </c>
      <c r="EQ760" s="40">
        <v>0.24168824042048601</v>
      </c>
      <c r="ER760" s="40">
        <v>4.10034485480055E-2</v>
      </c>
      <c r="ES760" s="40">
        <v>-4.3710914296122699E-2</v>
      </c>
      <c r="ET760" s="40">
        <v>-2.59347387063706E-2</v>
      </c>
      <c r="EU760" s="40">
        <v>-1.4374080903662399E-2</v>
      </c>
      <c r="EV760" s="40">
        <v>-7.3934392410543101E-3</v>
      </c>
      <c r="EW760" s="40">
        <v>70.420823912202493</v>
      </c>
      <c r="EX760" s="40">
        <v>69.035746572459999</v>
      </c>
      <c r="EY760" s="40">
        <v>67.281640966059697</v>
      </c>
      <c r="EZ760" s="40">
        <v>66.467380453760796</v>
      </c>
      <c r="FA760" s="40">
        <v>66.058811056512397</v>
      </c>
      <c r="FB760" s="40">
        <v>65.650303332605702</v>
      </c>
      <c r="FC760" s="40">
        <v>64.695052196007495</v>
      </c>
      <c r="FD760" s="40">
        <v>66.892060606818902</v>
      </c>
      <c r="FE760" s="40">
        <v>71.746130100528802</v>
      </c>
      <c r="FF760" s="40">
        <v>76.935054926413102</v>
      </c>
      <c r="FG760" s="40">
        <v>82.441207457973604</v>
      </c>
      <c r="FH760" s="40">
        <v>86.026309557641397</v>
      </c>
      <c r="FI760" s="40">
        <v>87.664716654214402</v>
      </c>
      <c r="FJ760" s="40">
        <v>91.162411393864701</v>
      </c>
      <c r="FK760" s="40">
        <v>93.454664816249803</v>
      </c>
      <c r="FL760" s="40">
        <v>93.639241302605498</v>
      </c>
      <c r="FM760" s="40">
        <v>92.451122659418701</v>
      </c>
      <c r="FN760" s="40">
        <v>92.054304462141303</v>
      </c>
      <c r="FO760" s="40">
        <v>91.253149156664705</v>
      </c>
      <c r="FP760" s="40">
        <v>88.892291577364801</v>
      </c>
      <c r="FQ760" s="40">
        <v>83.950045194052194</v>
      </c>
      <c r="FR760" s="40">
        <v>79.248288202425201</v>
      </c>
      <c r="FS760" s="40">
        <v>76.501649641494296</v>
      </c>
      <c r="FT760" s="40">
        <v>73.994490270345395</v>
      </c>
      <c r="FU760" s="40">
        <v>1.93288888565144E-2</v>
      </c>
      <c r="FV760" s="40">
        <v>0</v>
      </c>
      <c r="FW760" s="40">
        <v>0</v>
      </c>
      <c r="FX760" s="41">
        <v>1</v>
      </c>
      <c r="FY760" s="22"/>
    </row>
    <row r="761" spans="1:181" x14ac:dyDescent="0.2">
      <c r="A761" t="s">
        <v>42</v>
      </c>
      <c r="B761" t="s">
        <v>58</v>
      </c>
      <c r="C761" t="s">
        <v>55</v>
      </c>
      <c r="D761" t="s">
        <v>79</v>
      </c>
      <c r="E761" t="s">
        <v>77</v>
      </c>
      <c r="F761" t="s">
        <v>78</v>
      </c>
      <c r="G761" s="35">
        <v>43670</v>
      </c>
      <c r="H761" s="40">
        <v>2305</v>
      </c>
      <c r="I761" s="40">
        <v>0.848205961170168</v>
      </c>
      <c r="J761" s="40">
        <v>0.74473938257111805</v>
      </c>
      <c r="K761" s="40">
        <v>0.68303483352307204</v>
      </c>
      <c r="L761" s="40">
        <v>0.64933787194888903</v>
      </c>
      <c r="M761" s="40">
        <v>0.63879148821614096</v>
      </c>
      <c r="N761" s="40">
        <v>0.67186406968491497</v>
      </c>
      <c r="O761" s="40">
        <v>0.74563205961488899</v>
      </c>
      <c r="P761" s="40">
        <v>0.80419469679461797</v>
      </c>
      <c r="Q761" s="40">
        <v>0.86613249652917501</v>
      </c>
      <c r="R761" s="40">
        <v>0.921479420849319</v>
      </c>
      <c r="S761" s="40">
        <v>1.0173370434247</v>
      </c>
      <c r="T761" s="40">
        <v>1.1597509422652399</v>
      </c>
      <c r="U761" s="40">
        <v>1.32832665777355</v>
      </c>
      <c r="V761" s="40">
        <v>1.5333835505840501</v>
      </c>
      <c r="W761" s="40">
        <v>1.7394128388351999</v>
      </c>
      <c r="X761" s="40">
        <v>1.98821620366661</v>
      </c>
      <c r="Y761" s="40">
        <v>2.1952634988164701</v>
      </c>
      <c r="Z761" s="40">
        <v>2.3487250970103699</v>
      </c>
      <c r="AA761" s="40">
        <v>2.3852126665012201</v>
      </c>
      <c r="AB761" s="40">
        <v>2.2862903159166201</v>
      </c>
      <c r="AC761" s="40">
        <v>2.0635203550364198</v>
      </c>
      <c r="AD761" s="40">
        <v>1.79196549984986</v>
      </c>
      <c r="AE761" s="40">
        <v>1.45424681517237</v>
      </c>
      <c r="AF761" s="40">
        <v>1.1455240466808101</v>
      </c>
      <c r="AG761" s="40">
        <v>-2.16492719229055E-2</v>
      </c>
      <c r="AH761" s="40">
        <v>-1.8015203163339401E-2</v>
      </c>
      <c r="AI761" s="40">
        <v>-9.0057439735632197E-3</v>
      </c>
      <c r="AJ761" s="40">
        <v>-1.20011970836921E-2</v>
      </c>
      <c r="AK761" s="40">
        <v>-1.2728054785590699E-2</v>
      </c>
      <c r="AL761" s="40">
        <v>-7.6028667556338704E-3</v>
      </c>
      <c r="AM761" s="40">
        <v>-1.6789584390791701E-2</v>
      </c>
      <c r="AN761" s="40">
        <v>-1.60551841849258E-2</v>
      </c>
      <c r="AO761" s="40">
        <v>-3.61196413914444E-3</v>
      </c>
      <c r="AP761" s="40">
        <v>-3.6303814005203298E-3</v>
      </c>
      <c r="AQ761" s="40">
        <v>-8.5525235492820099E-3</v>
      </c>
      <c r="AR761" s="40">
        <v>-9.1954905035260392E-3</v>
      </c>
      <c r="AS761" s="40">
        <v>-8.1618068421545602E-3</v>
      </c>
      <c r="AT761" s="40">
        <v>-3.2386863987332398E-2</v>
      </c>
      <c r="AU761" s="40">
        <v>0.34784438451336602</v>
      </c>
      <c r="AV761" s="40">
        <v>0.43169467174819998</v>
      </c>
      <c r="AW761" s="40">
        <v>0.48712221703658398</v>
      </c>
      <c r="AX761" s="40">
        <v>0.52682235870497196</v>
      </c>
      <c r="AY761" s="40">
        <v>0.37766882190270001</v>
      </c>
      <c r="AZ761" s="40">
        <v>-0.25169179335363201</v>
      </c>
      <c r="BA761" s="40">
        <v>-0.28143178398616697</v>
      </c>
      <c r="BB761" s="40">
        <v>-0.203118737599566</v>
      </c>
      <c r="BC761" s="40">
        <v>-0.13320529893119201</v>
      </c>
      <c r="BD761" s="40">
        <v>-8.2177691652343995E-2</v>
      </c>
      <c r="BE761" s="40">
        <v>-1.2331635216402299E-2</v>
      </c>
      <c r="BF761" s="40">
        <v>-1.0047351373649999E-2</v>
      </c>
      <c r="BG761" s="40">
        <v>-3.2518939825738201E-3</v>
      </c>
      <c r="BH761" s="40">
        <v>-6.0462006122770102E-3</v>
      </c>
      <c r="BI761" s="40">
        <v>-5.8661555349274197E-3</v>
      </c>
      <c r="BJ761" s="40">
        <v>-1.8935632989716001E-3</v>
      </c>
      <c r="BK761" s="40">
        <v>-8.8465460798398798E-3</v>
      </c>
      <c r="BL761" s="40">
        <v>-5.93482488685912E-3</v>
      </c>
      <c r="BM761" s="40">
        <v>3.63779145319388E-3</v>
      </c>
      <c r="BN761" s="40">
        <v>4.3841659694925901E-3</v>
      </c>
      <c r="BO761" s="40">
        <v>2.8274217398597E-4</v>
      </c>
      <c r="BP761" s="40">
        <v>-4.0232344033027398E-3</v>
      </c>
      <c r="BQ761" s="40">
        <v>-2.9279370653743E-3</v>
      </c>
      <c r="BR761" s="40">
        <v>-1.91103911621919E-2</v>
      </c>
      <c r="BS761" s="40">
        <v>0.36650497106969299</v>
      </c>
      <c r="BT761" s="40">
        <v>0.46009167268379703</v>
      </c>
      <c r="BU761" s="40">
        <v>0.515487356028412</v>
      </c>
      <c r="BV761" s="40">
        <v>0.55892803162691596</v>
      </c>
      <c r="BW761" s="40">
        <v>0.40404002977985298</v>
      </c>
      <c r="BX761" s="40">
        <v>-0.23198884817670301</v>
      </c>
      <c r="BY761" s="40">
        <v>-0.26186437219299302</v>
      </c>
      <c r="BZ761" s="40">
        <v>-0.18582563741789701</v>
      </c>
      <c r="CA761" s="40">
        <v>-0.115440122791056</v>
      </c>
      <c r="CB761" s="40">
        <v>-6.8897782936851795E-2</v>
      </c>
      <c r="CC761" s="40">
        <v>-5.87826841751564E-3</v>
      </c>
      <c r="CD761" s="40">
        <v>-4.5288414963391404E-3</v>
      </c>
      <c r="CE761" s="40">
        <v>7.33204993404663E-4</v>
      </c>
      <c r="CF761" s="40">
        <v>-1.92178819670217E-3</v>
      </c>
      <c r="CG761" s="40">
        <v>-1.11362501711609E-3</v>
      </c>
      <c r="CH761" s="40">
        <v>2.0606828830326699E-3</v>
      </c>
      <c r="CI761" s="40">
        <v>-3.34522194231418E-3</v>
      </c>
      <c r="CJ761" s="40">
        <v>1.0745051336346E-3</v>
      </c>
      <c r="CK761" s="40">
        <v>8.6589500917342004E-3</v>
      </c>
      <c r="CL761" s="40">
        <v>9.9350170634880802E-3</v>
      </c>
      <c r="CM761" s="40">
        <v>6.4020202993161903E-3</v>
      </c>
      <c r="CN761" s="40">
        <v>-4.4094558437682399E-4</v>
      </c>
      <c r="CO761" s="40">
        <v>6.9702519824305803E-4</v>
      </c>
      <c r="CP761" s="40">
        <v>-9.91514652722085E-3</v>
      </c>
      <c r="CQ761" s="40">
        <v>0.37942923647341997</v>
      </c>
      <c r="CR761" s="40">
        <v>0.47975934902685802</v>
      </c>
      <c r="CS761" s="40">
        <v>0.53513296488627904</v>
      </c>
      <c r="CT761" s="40">
        <v>0.581164322890105</v>
      </c>
      <c r="CU761" s="40">
        <v>0.422304648021749</v>
      </c>
      <c r="CV761" s="40">
        <v>-0.21834264836765399</v>
      </c>
      <c r="CW761" s="40">
        <v>-0.248312042392661</v>
      </c>
      <c r="CX761" s="40">
        <v>-0.17384848891152699</v>
      </c>
      <c r="CY761" s="40">
        <v>-0.10313601591392201</v>
      </c>
      <c r="CZ761" s="40">
        <v>-5.9700158614689802E-2</v>
      </c>
      <c r="DA761" s="40">
        <v>5.7509838137104197E-4</v>
      </c>
      <c r="DB761" s="40">
        <v>9.8966838097167605E-4</v>
      </c>
      <c r="DC761" s="40">
        <v>4.7183039693831398E-3</v>
      </c>
      <c r="DD761" s="40">
        <v>2.2026242188726698E-3</v>
      </c>
      <c r="DE761" s="40">
        <v>3.63890550069524E-3</v>
      </c>
      <c r="DF761" s="40">
        <v>6.0149290650369398E-3</v>
      </c>
      <c r="DG761" s="40">
        <v>2.1561021952115301E-3</v>
      </c>
      <c r="DH761" s="40">
        <v>8.0838351541283205E-3</v>
      </c>
      <c r="DI761" s="40">
        <v>1.36801087302745E-2</v>
      </c>
      <c r="DJ761" s="40">
        <v>1.5485868157483601E-2</v>
      </c>
      <c r="DK761" s="40">
        <v>1.25212984246464E-2</v>
      </c>
      <c r="DL761" s="40">
        <v>3.1413432345490898E-3</v>
      </c>
      <c r="DM761" s="40">
        <v>4.3219874618604199E-3</v>
      </c>
      <c r="DN761" s="40">
        <v>-7.1990189224982297E-4</v>
      </c>
      <c r="DO761" s="40">
        <v>0.39235350187714602</v>
      </c>
      <c r="DP761" s="40">
        <v>0.49942702536992001</v>
      </c>
      <c r="DQ761" s="40">
        <v>0.55477857374414696</v>
      </c>
      <c r="DR761" s="40">
        <v>0.60340061415329505</v>
      </c>
      <c r="DS761" s="40">
        <v>0.44056926626364501</v>
      </c>
      <c r="DT761" s="40">
        <v>-0.204696448558605</v>
      </c>
      <c r="DU761" s="40">
        <v>-0.234759712592328</v>
      </c>
      <c r="DV761" s="40">
        <v>-0.16187134040515599</v>
      </c>
      <c r="DW761" s="40">
        <v>-9.0831909036787395E-2</v>
      </c>
      <c r="DX761" s="40">
        <v>-5.0502534292527899E-2</v>
      </c>
      <c r="DY761" s="40">
        <v>9.8927350878742701E-3</v>
      </c>
      <c r="DZ761" s="40">
        <v>8.9575201706611606E-3</v>
      </c>
      <c r="EA761" s="40">
        <v>1.0472153960372601E-2</v>
      </c>
      <c r="EB761" s="40">
        <v>8.1576206902878E-3</v>
      </c>
      <c r="EC761" s="40">
        <v>1.05008047513585E-2</v>
      </c>
      <c r="ED761" s="40">
        <v>1.1724232521699201E-2</v>
      </c>
      <c r="EE761" s="40">
        <v>1.0099140506163401E-2</v>
      </c>
      <c r="EF761" s="40">
        <v>1.8204194452195E-2</v>
      </c>
      <c r="EG761" s="40">
        <v>2.09298643226128E-2</v>
      </c>
      <c r="EH761" s="40">
        <v>2.3500415527496502E-2</v>
      </c>
      <c r="EI761" s="40">
        <v>2.1356564147914401E-2</v>
      </c>
      <c r="EJ761" s="40">
        <v>8.31359933477239E-3</v>
      </c>
      <c r="EK761" s="40">
        <v>9.5558572386406707E-3</v>
      </c>
      <c r="EL761" s="40">
        <v>1.25565709328907E-2</v>
      </c>
      <c r="EM761" s="40">
        <v>0.41101408843347298</v>
      </c>
      <c r="EN761" s="40">
        <v>0.52782402630551695</v>
      </c>
      <c r="EO761" s="40">
        <v>0.58314371273597498</v>
      </c>
      <c r="EP761" s="40">
        <v>0.63550628707523904</v>
      </c>
      <c r="EQ761" s="40">
        <v>0.46694047414079798</v>
      </c>
      <c r="ER761" s="40">
        <v>-0.184993503381676</v>
      </c>
      <c r="ES761" s="40">
        <v>-0.215192300799154</v>
      </c>
      <c r="ET761" s="40">
        <v>-0.144578240223488</v>
      </c>
      <c r="EU761" s="40">
        <v>-7.3066732896651596E-2</v>
      </c>
      <c r="EV761" s="40">
        <v>-3.7222625577035699E-2</v>
      </c>
      <c r="EW761" s="40">
        <v>74.262622492424399</v>
      </c>
      <c r="EX761" s="40">
        <v>72.647177187480096</v>
      </c>
      <c r="EY761" s="40">
        <v>71.050294885582304</v>
      </c>
      <c r="EZ761" s="40">
        <v>70.179775676431305</v>
      </c>
      <c r="FA761" s="40">
        <v>69.674523081103104</v>
      </c>
      <c r="FB761" s="40">
        <v>69.1668564858049</v>
      </c>
      <c r="FC761" s="40">
        <v>68.315250911040707</v>
      </c>
      <c r="FD761" s="40">
        <v>70.134904650599594</v>
      </c>
      <c r="FE761" s="40">
        <v>74.373624474400899</v>
      </c>
      <c r="FF761" s="40">
        <v>79.014299958707497</v>
      </c>
      <c r="FG761" s="40">
        <v>83.389033582396294</v>
      </c>
      <c r="FH761" s="40">
        <v>86.953408074372504</v>
      </c>
      <c r="FI761" s="40">
        <v>90.440910430416295</v>
      </c>
      <c r="FJ761" s="40">
        <v>94.208746573164603</v>
      </c>
      <c r="FK761" s="40">
        <v>96.537541715528505</v>
      </c>
      <c r="FL761" s="40">
        <v>97.990405900795906</v>
      </c>
      <c r="FM761" s="40">
        <v>98.4236651490274</v>
      </c>
      <c r="FN761" s="40">
        <v>98.090739950151004</v>
      </c>
      <c r="FO761" s="40">
        <v>97.635011171283793</v>
      </c>
      <c r="FP761" s="40">
        <v>96.078228144518903</v>
      </c>
      <c r="FQ761" s="40">
        <v>91.243336874018297</v>
      </c>
      <c r="FR761" s="40">
        <v>85.982524892057597</v>
      </c>
      <c r="FS761" s="40">
        <v>82.342383989837899</v>
      </c>
      <c r="FT761" s="40">
        <v>79.162409247396695</v>
      </c>
      <c r="FU761" s="40">
        <v>3.5369324728853797E-2</v>
      </c>
      <c r="FV761" s="40">
        <v>0</v>
      </c>
      <c r="FW761" s="40">
        <v>0</v>
      </c>
      <c r="FX761" s="41">
        <v>1</v>
      </c>
      <c r="FY761" s="22"/>
    </row>
    <row r="762" spans="1:181" x14ac:dyDescent="0.2">
      <c r="A762" t="s">
        <v>42</v>
      </c>
      <c r="B762" t="s">
        <v>58</v>
      </c>
      <c r="C762" t="s">
        <v>55</v>
      </c>
      <c r="D762" t="s">
        <v>79</v>
      </c>
      <c r="E762" t="s">
        <v>78</v>
      </c>
      <c r="F762" t="s">
        <v>1</v>
      </c>
      <c r="G762" s="35">
        <v>43670</v>
      </c>
      <c r="H762" s="40">
        <v>6282</v>
      </c>
      <c r="I762" s="40">
        <v>1.00140082002132</v>
      </c>
      <c r="J762" s="40">
        <v>0.87279327329915901</v>
      </c>
      <c r="K762" s="40">
        <v>0.78291552725212399</v>
      </c>
      <c r="L762" s="40">
        <v>0.72622166639100305</v>
      </c>
      <c r="M762" s="40">
        <v>0.69832856088315198</v>
      </c>
      <c r="N762" s="40">
        <v>0.69482847031005202</v>
      </c>
      <c r="O762" s="40">
        <v>0.733348845888807</v>
      </c>
      <c r="P762" s="40">
        <v>0.779715389328967</v>
      </c>
      <c r="Q762" s="40">
        <v>0.81951426716734299</v>
      </c>
      <c r="R762" s="40">
        <v>0.91714814422875801</v>
      </c>
      <c r="S762" s="40">
        <v>1.05870241135017</v>
      </c>
      <c r="T762" s="40">
        <v>1.24705827111607</v>
      </c>
      <c r="U762" s="40">
        <v>1.4643743710402399</v>
      </c>
      <c r="V762" s="40">
        <v>1.6773870185159501</v>
      </c>
      <c r="W762" s="40">
        <v>1.8728902735013599</v>
      </c>
      <c r="X762" s="40">
        <v>2.05375590727223</v>
      </c>
      <c r="Y762" s="40">
        <v>2.1906580316533399</v>
      </c>
      <c r="Z762" s="40">
        <v>2.30083705952197</v>
      </c>
      <c r="AA762" s="40">
        <v>2.3054285077490499</v>
      </c>
      <c r="AB762" s="40">
        <v>2.2034675982822201</v>
      </c>
      <c r="AC762" s="40">
        <v>2.0526610415798201</v>
      </c>
      <c r="AD762" s="40">
        <v>1.86735303547095</v>
      </c>
      <c r="AE762" s="40">
        <v>1.58790882856703</v>
      </c>
      <c r="AF762" s="40">
        <v>1.30373897359833</v>
      </c>
      <c r="AG762" s="40">
        <v>-1.61524955399968E-2</v>
      </c>
      <c r="AH762" s="40">
        <v>-9.1821851151757394E-3</v>
      </c>
      <c r="AI762" s="40">
        <v>-1.1422546035162301E-2</v>
      </c>
      <c r="AJ762" s="40">
        <v>-5.9390199842820398E-3</v>
      </c>
      <c r="AK762" s="40">
        <v>-6.9941493568008196E-3</v>
      </c>
      <c r="AL762" s="40">
        <v>1.30801554336028E-4</v>
      </c>
      <c r="AM762" s="40">
        <v>-1.0128723446983699E-2</v>
      </c>
      <c r="AN762" s="40">
        <v>-3.1123467589237899E-3</v>
      </c>
      <c r="AO762" s="40">
        <v>6.1825679434754401E-3</v>
      </c>
      <c r="AP762" s="40">
        <v>-3.1626854125491998E-3</v>
      </c>
      <c r="AQ762" s="40">
        <v>-2.12680835572258E-2</v>
      </c>
      <c r="AR762" s="40">
        <v>-1.4707604398240001E-2</v>
      </c>
      <c r="AS762" s="40">
        <v>1.8189762189989901E-3</v>
      </c>
      <c r="AT762" s="40">
        <v>2.7176728639740598E-3</v>
      </c>
      <c r="AU762" s="40">
        <v>9.8716434648174894E-2</v>
      </c>
      <c r="AV762" s="40">
        <v>0.133147922947215</v>
      </c>
      <c r="AW762" s="40">
        <v>0.14900614120511599</v>
      </c>
      <c r="AX762" s="40">
        <v>0.17116229991798601</v>
      </c>
      <c r="AY762" s="40">
        <v>0.133708870246145</v>
      </c>
      <c r="AZ762" s="40">
        <v>-2.3036257304402102E-2</v>
      </c>
      <c r="BA762" s="40">
        <v>-4.3695397997597002E-2</v>
      </c>
      <c r="BB762" s="40">
        <v>-6.2368388602869501E-2</v>
      </c>
      <c r="BC762" s="40">
        <v>-4.6078930768728599E-2</v>
      </c>
      <c r="BD762" s="40">
        <v>-3.1765731738738298E-2</v>
      </c>
      <c r="BE762" s="40">
        <v>-8.5592959909176706E-3</v>
      </c>
      <c r="BF762" s="40">
        <v>-2.9465224717960298E-3</v>
      </c>
      <c r="BG762" s="40">
        <v>-5.6869913197225303E-3</v>
      </c>
      <c r="BH762" s="40">
        <v>4.1631294958500601E-4</v>
      </c>
      <c r="BI762" s="40">
        <v>-9.9350739563589191E-4</v>
      </c>
      <c r="BJ762" s="40">
        <v>6.0560039010859002E-3</v>
      </c>
      <c r="BK762" s="40">
        <v>-3.2637826152126701E-3</v>
      </c>
      <c r="BL762" s="40">
        <v>5.8786584842043504E-3</v>
      </c>
      <c r="BM762" s="40">
        <v>1.1377983597122301E-2</v>
      </c>
      <c r="BN762" s="40">
        <v>2.4780942864220698E-3</v>
      </c>
      <c r="BO762" s="40">
        <v>-1.6780694788715501E-2</v>
      </c>
      <c r="BP762" s="40">
        <v>-1.08971230766028E-2</v>
      </c>
      <c r="BQ762" s="40">
        <v>5.5767598830371396E-3</v>
      </c>
      <c r="BR762" s="40">
        <v>8.5886005878604496E-3</v>
      </c>
      <c r="BS762" s="40">
        <v>0.108695030428881</v>
      </c>
      <c r="BT762" s="40">
        <v>0.14189584045707801</v>
      </c>
      <c r="BU762" s="40">
        <v>0.15822842270541801</v>
      </c>
      <c r="BV762" s="40">
        <v>0.18282933987930899</v>
      </c>
      <c r="BW762" s="40">
        <v>0.146396665465725</v>
      </c>
      <c r="BX762" s="40">
        <v>-1.3040603024561601E-2</v>
      </c>
      <c r="BY762" s="40">
        <v>-3.4335305830676101E-2</v>
      </c>
      <c r="BZ762" s="40">
        <v>-5.1671818417461102E-2</v>
      </c>
      <c r="CA762" s="40">
        <v>-3.9465645589968297E-2</v>
      </c>
      <c r="CB762" s="40">
        <v>-2.4126976314030001E-2</v>
      </c>
      <c r="CC762" s="40">
        <v>-3.3002691141616899E-3</v>
      </c>
      <c r="CD762" s="40">
        <v>1.37227847949652E-3</v>
      </c>
      <c r="CE762" s="40">
        <v>-1.71456359585739E-3</v>
      </c>
      <c r="CF762" s="40">
        <v>4.81799717952107E-3</v>
      </c>
      <c r="CG762" s="40">
        <v>3.1625189470911599E-3</v>
      </c>
      <c r="CH762" s="40">
        <v>1.01597809966785E-2</v>
      </c>
      <c r="CI762" s="40">
        <v>1.4908544924084101E-3</v>
      </c>
      <c r="CJ762" s="40">
        <v>1.2105801326565101E-2</v>
      </c>
      <c r="CK762" s="40">
        <v>1.4976312652199E-2</v>
      </c>
      <c r="CL762" s="40">
        <v>6.3848811225914303E-3</v>
      </c>
      <c r="CM762" s="40">
        <v>-1.3672742997443201E-2</v>
      </c>
      <c r="CN762" s="40">
        <v>-8.2579953209918604E-3</v>
      </c>
      <c r="CO762" s="40">
        <v>8.1793894015261999E-3</v>
      </c>
      <c r="CP762" s="40">
        <v>1.2654787244993001E-2</v>
      </c>
      <c r="CQ762" s="40">
        <v>0.115606175469101</v>
      </c>
      <c r="CR762" s="40">
        <v>0.147954621475889</v>
      </c>
      <c r="CS762" s="40">
        <v>0.16461574677896701</v>
      </c>
      <c r="CT762" s="40">
        <v>0.190909896215567</v>
      </c>
      <c r="CU762" s="40">
        <v>0.155184193784355</v>
      </c>
      <c r="CV762" s="40">
        <v>-6.1176433198060799E-3</v>
      </c>
      <c r="CW762" s="40">
        <v>-2.7852534509234899E-2</v>
      </c>
      <c r="CX762" s="40">
        <v>-4.4263406491688501E-2</v>
      </c>
      <c r="CY762" s="40">
        <v>-3.4885304421011398E-2</v>
      </c>
      <c r="CZ762" s="40">
        <v>-1.8836397576588799E-2</v>
      </c>
      <c r="DA762" s="40">
        <v>1.95875776259428E-3</v>
      </c>
      <c r="DB762" s="40">
        <v>5.6910794307890797E-3</v>
      </c>
      <c r="DC762" s="40">
        <v>2.2578641280077399E-3</v>
      </c>
      <c r="DD762" s="40">
        <v>9.2196814094571301E-3</v>
      </c>
      <c r="DE762" s="40">
        <v>7.3185452898182199E-3</v>
      </c>
      <c r="DF762" s="40">
        <v>1.42635580922711E-2</v>
      </c>
      <c r="DG762" s="40">
        <v>6.2454916000294798E-3</v>
      </c>
      <c r="DH762" s="40">
        <v>1.8332944168925801E-2</v>
      </c>
      <c r="DI762" s="40">
        <v>1.85746417072758E-2</v>
      </c>
      <c r="DJ762" s="40">
        <v>1.0291667958760801E-2</v>
      </c>
      <c r="DK762" s="40">
        <v>-1.05647912061709E-2</v>
      </c>
      <c r="DL762" s="40">
        <v>-5.61886756538097E-3</v>
      </c>
      <c r="DM762" s="40">
        <v>1.0782018920015299E-2</v>
      </c>
      <c r="DN762" s="40">
        <v>1.6720973902125499E-2</v>
      </c>
      <c r="DO762" s="40">
        <v>0.122517320509321</v>
      </c>
      <c r="DP762" s="40">
        <v>0.154013402494701</v>
      </c>
      <c r="DQ762" s="40">
        <v>0.17100307085251701</v>
      </c>
      <c r="DR762" s="40">
        <v>0.19899045255182601</v>
      </c>
      <c r="DS762" s="40">
        <v>0.163971722102986</v>
      </c>
      <c r="DT762" s="40">
        <v>8.0531638494939998E-4</v>
      </c>
      <c r="DU762" s="40">
        <v>-2.1369763187793701E-2</v>
      </c>
      <c r="DV762" s="40">
        <v>-3.6854994565915802E-2</v>
      </c>
      <c r="DW762" s="40">
        <v>-3.03049632520545E-2</v>
      </c>
      <c r="DX762" s="40">
        <v>-1.35458188391476E-2</v>
      </c>
      <c r="DY762" s="40">
        <v>9.55195731167339E-3</v>
      </c>
      <c r="DZ762" s="40">
        <v>1.19267420741688E-2</v>
      </c>
      <c r="EA762" s="40">
        <v>7.9934188434474893E-3</v>
      </c>
      <c r="EB762" s="40">
        <v>1.5575014343324201E-2</v>
      </c>
      <c r="EC762" s="40">
        <v>1.33191872509831E-2</v>
      </c>
      <c r="ED762" s="40">
        <v>2.0188760439021E-2</v>
      </c>
      <c r="EE762" s="40">
        <v>1.31104324318005E-2</v>
      </c>
      <c r="EF762" s="40">
        <v>2.7323949412053999E-2</v>
      </c>
      <c r="EG762" s="40">
        <v>2.3770057360922602E-2</v>
      </c>
      <c r="EH762" s="40">
        <v>1.59324476577321E-2</v>
      </c>
      <c r="EI762" s="40">
        <v>-6.0774024376606204E-3</v>
      </c>
      <c r="EJ762" s="40">
        <v>-1.8083862437437499E-3</v>
      </c>
      <c r="EK762" s="40">
        <v>1.45398025840534E-2</v>
      </c>
      <c r="EL762" s="40">
        <v>2.25919016260119E-2</v>
      </c>
      <c r="EM762" s="40">
        <v>0.13249591629002699</v>
      </c>
      <c r="EN762" s="40">
        <v>0.162761320004564</v>
      </c>
      <c r="EO762" s="40">
        <v>0.180225352352818</v>
      </c>
      <c r="EP762" s="40">
        <v>0.210657492513149</v>
      </c>
      <c r="EQ762" s="40">
        <v>0.17665951732256599</v>
      </c>
      <c r="ER762" s="40">
        <v>1.08009706647899E-2</v>
      </c>
      <c r="ES762" s="40">
        <v>-1.20096710208728E-2</v>
      </c>
      <c r="ET762" s="40">
        <v>-2.6158424380507399E-2</v>
      </c>
      <c r="EU762" s="40">
        <v>-2.3691678073294201E-2</v>
      </c>
      <c r="EV762" s="40">
        <v>-5.9070634144392899E-3</v>
      </c>
      <c r="EW762" s="40">
        <v>75.8429285391463</v>
      </c>
      <c r="EX762" s="40">
        <v>74.504220919272697</v>
      </c>
      <c r="EY762" s="40">
        <v>72.731184243931494</v>
      </c>
      <c r="EZ762" s="40">
        <v>71.575594637438996</v>
      </c>
      <c r="FA762" s="40">
        <v>70.8260105552678</v>
      </c>
      <c r="FB762" s="40">
        <v>70.072215110558602</v>
      </c>
      <c r="FC762" s="40">
        <v>69.084569119994796</v>
      </c>
      <c r="FD762" s="40">
        <v>70.588292477832297</v>
      </c>
      <c r="FE762" s="40">
        <v>74.336520278407903</v>
      </c>
      <c r="FF762" s="40">
        <v>78.928591675082899</v>
      </c>
      <c r="FG762" s="40">
        <v>83.399312849168595</v>
      </c>
      <c r="FH762" s="40">
        <v>86.680734761158504</v>
      </c>
      <c r="FI762" s="40">
        <v>89.542125773279906</v>
      </c>
      <c r="FJ762" s="40">
        <v>93.134519471338905</v>
      </c>
      <c r="FK762" s="40">
        <v>95.5417063791039</v>
      </c>
      <c r="FL762" s="40">
        <v>96.609023347577406</v>
      </c>
      <c r="FM762" s="40">
        <v>96.894319837080502</v>
      </c>
      <c r="FN762" s="40">
        <v>97.214643695197196</v>
      </c>
      <c r="FO762" s="40">
        <v>96.867145669251997</v>
      </c>
      <c r="FP762" s="40">
        <v>95.189700266173205</v>
      </c>
      <c r="FQ762" s="40">
        <v>90.923575190485707</v>
      </c>
      <c r="FR762" s="40">
        <v>86.235366794109098</v>
      </c>
      <c r="FS762" s="40">
        <v>83.097442783424796</v>
      </c>
      <c r="FT762" s="40">
        <v>80.248609663788798</v>
      </c>
      <c r="FU762" s="40">
        <v>1.38159036498267E-2</v>
      </c>
      <c r="FV762" s="40">
        <v>0</v>
      </c>
      <c r="FW762" s="40">
        <v>0</v>
      </c>
      <c r="FX762" s="41">
        <v>1</v>
      </c>
      <c r="FY762" s="22"/>
    </row>
    <row r="763" spans="1:181" x14ac:dyDescent="0.2">
      <c r="A763" t="s">
        <v>42</v>
      </c>
      <c r="B763" t="s">
        <v>58</v>
      </c>
      <c r="C763" t="s">
        <v>55</v>
      </c>
      <c r="D763" t="s">
        <v>79</v>
      </c>
      <c r="E763" t="s">
        <v>78</v>
      </c>
      <c r="F763" t="s">
        <v>77</v>
      </c>
      <c r="G763" s="35">
        <v>43670</v>
      </c>
      <c r="H763" s="40">
        <v>5174</v>
      </c>
      <c r="I763" s="40">
        <v>1.0267757776991699</v>
      </c>
      <c r="J763" s="40">
        <v>0.89709083007664703</v>
      </c>
      <c r="K763" s="40">
        <v>0.80446104218919201</v>
      </c>
      <c r="L763" s="40">
        <v>0.74673588647700395</v>
      </c>
      <c r="M763" s="40">
        <v>0.71938930254453903</v>
      </c>
      <c r="N763" s="40">
        <v>0.71499769253804901</v>
      </c>
      <c r="O763" s="40">
        <v>0.75246947459099101</v>
      </c>
      <c r="P763" s="40">
        <v>0.799673554611805</v>
      </c>
      <c r="Q763" s="40">
        <v>0.83518670303847697</v>
      </c>
      <c r="R763" s="40">
        <v>0.93309948761427497</v>
      </c>
      <c r="S763" s="40">
        <v>1.0749727829631699</v>
      </c>
      <c r="T763" s="40">
        <v>1.26098214221947</v>
      </c>
      <c r="U763" s="40">
        <v>1.47481138269645</v>
      </c>
      <c r="V763" s="40">
        <v>1.68007961610671</v>
      </c>
      <c r="W763" s="40">
        <v>1.8665577086841101</v>
      </c>
      <c r="X763" s="40">
        <v>2.03944555494293</v>
      </c>
      <c r="Y763" s="40">
        <v>2.1670490006196501</v>
      </c>
      <c r="Z763" s="40">
        <v>2.2741091559683202</v>
      </c>
      <c r="AA763" s="40">
        <v>2.2813309431673598</v>
      </c>
      <c r="AB763" s="40">
        <v>2.1754970158176898</v>
      </c>
      <c r="AC763" s="40">
        <v>2.0357433432754499</v>
      </c>
      <c r="AD763" s="40">
        <v>1.8686437734768699</v>
      </c>
      <c r="AE763" s="40">
        <v>1.60220509511632</v>
      </c>
      <c r="AF763" s="40">
        <v>1.32427189340739</v>
      </c>
      <c r="AG763" s="40">
        <v>-1.81907907547138E-2</v>
      </c>
      <c r="AH763" s="40">
        <v>-1.00976740891668E-2</v>
      </c>
      <c r="AI763" s="40">
        <v>-1.3409028177592999E-2</v>
      </c>
      <c r="AJ763" s="40">
        <v>-7.3211808705235196E-3</v>
      </c>
      <c r="AK763" s="40">
        <v>-7.9412235738451995E-3</v>
      </c>
      <c r="AL763" s="40">
        <v>-2.00300696908162E-3</v>
      </c>
      <c r="AM763" s="40">
        <v>-1.0796606514640299E-2</v>
      </c>
      <c r="AN763" s="40">
        <v>-6.2096859265041498E-3</v>
      </c>
      <c r="AO763" s="40">
        <v>4.4929290302603798E-3</v>
      </c>
      <c r="AP763" s="40">
        <v>-3.8349611024887601E-3</v>
      </c>
      <c r="AQ763" s="40">
        <v>-2.2764397215922699E-2</v>
      </c>
      <c r="AR763" s="40">
        <v>-1.6709230727242199E-2</v>
      </c>
      <c r="AS763" s="40">
        <v>3.9845473355113901E-3</v>
      </c>
      <c r="AT763" s="40">
        <v>2.36173827769936E-3</v>
      </c>
      <c r="AU763" s="40">
        <v>5.9583842826346503E-2</v>
      </c>
      <c r="AV763" s="40">
        <v>7.7409314349215497E-2</v>
      </c>
      <c r="AW763" s="40">
        <v>9.1226649966192896E-2</v>
      </c>
      <c r="AX763" s="40">
        <v>0.104607821400902</v>
      </c>
      <c r="AY763" s="40">
        <v>9.9361711120489804E-2</v>
      </c>
      <c r="AZ763" s="40">
        <v>1.44112125500282E-2</v>
      </c>
      <c r="BA763" s="40">
        <v>-1.10018121606172E-2</v>
      </c>
      <c r="BB763" s="40">
        <v>-4.9146918088862103E-2</v>
      </c>
      <c r="BC763" s="40">
        <v>-4.0290040599884398E-2</v>
      </c>
      <c r="BD763" s="40">
        <v>-3.2347136747423497E-2</v>
      </c>
      <c r="BE763" s="40">
        <v>-8.8159955229510194E-3</v>
      </c>
      <c r="BF763" s="40">
        <v>-1.75645727364139E-3</v>
      </c>
      <c r="BG763" s="40">
        <v>-5.6556252389660302E-3</v>
      </c>
      <c r="BH763" s="40">
        <v>9.8570093700005908E-4</v>
      </c>
      <c r="BI763" s="40">
        <v>-3.92145068012103E-4</v>
      </c>
      <c r="BJ763" s="40">
        <v>5.7647892750933398E-3</v>
      </c>
      <c r="BK763" s="40">
        <v>-1.9231203416467499E-3</v>
      </c>
      <c r="BL763" s="40">
        <v>5.1206946410243996E-3</v>
      </c>
      <c r="BM763" s="40">
        <v>1.09853245240453E-2</v>
      </c>
      <c r="BN763" s="40">
        <v>1.6552977445580101E-3</v>
      </c>
      <c r="BO763" s="40">
        <v>-1.8397584850864401E-2</v>
      </c>
      <c r="BP763" s="40">
        <v>-1.29612940962883E-2</v>
      </c>
      <c r="BQ763" s="40">
        <v>7.6621428767579903E-3</v>
      </c>
      <c r="BR763" s="40">
        <v>7.7827490752471499E-3</v>
      </c>
      <c r="BS763" s="40">
        <v>6.9206091144603799E-2</v>
      </c>
      <c r="BT763" s="40">
        <v>8.6915944573312601E-2</v>
      </c>
      <c r="BU763" s="40">
        <v>0.101117845789925</v>
      </c>
      <c r="BV763" s="40">
        <v>0.116690947620812</v>
      </c>
      <c r="BW763" s="40">
        <v>0.113475743131021</v>
      </c>
      <c r="BX763" s="40">
        <v>2.57800127071025E-2</v>
      </c>
      <c r="BY763" s="40">
        <v>-9.0059348310982904E-4</v>
      </c>
      <c r="BZ763" s="40">
        <v>-3.8125287111749499E-2</v>
      </c>
      <c r="CA763" s="40">
        <v>-3.3451835742488702E-2</v>
      </c>
      <c r="CB763" s="40">
        <v>-2.35119211625179E-2</v>
      </c>
      <c r="CC763" s="40">
        <v>-2.3230409035898902E-3</v>
      </c>
      <c r="CD763" s="40">
        <v>4.0206440831927299E-3</v>
      </c>
      <c r="CE763" s="40">
        <v>-2.85641982632032E-4</v>
      </c>
      <c r="CF763" s="40">
        <v>6.7390219718857901E-3</v>
      </c>
      <c r="CG763" s="40">
        <v>4.8363237085962902E-3</v>
      </c>
      <c r="CH763" s="40">
        <v>1.1144741291004E-2</v>
      </c>
      <c r="CI763" s="40">
        <v>4.2226291507335596E-3</v>
      </c>
      <c r="CJ763" s="40">
        <v>1.2968081706695901E-2</v>
      </c>
      <c r="CK763" s="40">
        <v>1.5481937865451E-2</v>
      </c>
      <c r="CL763" s="40">
        <v>5.4578342972116198E-3</v>
      </c>
      <c r="CM763" s="40">
        <v>-1.53731439093147E-2</v>
      </c>
      <c r="CN763" s="40">
        <v>-1.03654846029167E-2</v>
      </c>
      <c r="CO763" s="40">
        <v>1.0209234345676299E-2</v>
      </c>
      <c r="CP763" s="40">
        <v>1.1537324639766E-2</v>
      </c>
      <c r="CQ763" s="40">
        <v>7.58704310178622E-2</v>
      </c>
      <c r="CR763" s="40">
        <v>9.3500207706759597E-2</v>
      </c>
      <c r="CS763" s="40">
        <v>0.107968457886188</v>
      </c>
      <c r="CT763" s="40">
        <v>0.12505968403225601</v>
      </c>
      <c r="CU763" s="40">
        <v>0.123251078706362</v>
      </c>
      <c r="CV763" s="40">
        <v>3.3654009063457099E-2</v>
      </c>
      <c r="CW763" s="40">
        <v>6.0954798018920302E-3</v>
      </c>
      <c r="CX763" s="40">
        <v>-3.04917390718655E-2</v>
      </c>
      <c r="CY763" s="40">
        <v>-2.8715715889275E-2</v>
      </c>
      <c r="CZ763" s="40">
        <v>-1.7392677762864701E-2</v>
      </c>
      <c r="DA763" s="40">
        <v>4.1699137157712399E-3</v>
      </c>
      <c r="DB763" s="40">
        <v>9.7977454400268605E-3</v>
      </c>
      <c r="DC763" s="40">
        <v>5.08434127370197E-3</v>
      </c>
      <c r="DD763" s="40">
        <v>1.24923430067715E-2</v>
      </c>
      <c r="DE763" s="40">
        <v>1.0064792485204701E-2</v>
      </c>
      <c r="DF763" s="40">
        <v>1.6524693306914699E-2</v>
      </c>
      <c r="DG763" s="40">
        <v>1.03683786431139E-2</v>
      </c>
      <c r="DH763" s="40">
        <v>2.0815468772367399E-2</v>
      </c>
      <c r="DI763" s="40">
        <v>1.9978551206856598E-2</v>
      </c>
      <c r="DJ763" s="40">
        <v>9.2603708498652203E-3</v>
      </c>
      <c r="DK763" s="40">
        <v>-1.2348702967765E-2</v>
      </c>
      <c r="DL763" s="40">
        <v>-7.7696751095450598E-3</v>
      </c>
      <c r="DM763" s="40">
        <v>1.2756325814594601E-2</v>
      </c>
      <c r="DN763" s="40">
        <v>1.52919002042849E-2</v>
      </c>
      <c r="DO763" s="40">
        <v>8.2534770891120504E-2</v>
      </c>
      <c r="DP763" s="40">
        <v>0.100084470840207</v>
      </c>
      <c r="DQ763" s="40">
        <v>0.11481906998245101</v>
      </c>
      <c r="DR763" s="40">
        <v>0.13342842044370101</v>
      </c>
      <c r="DS763" s="40">
        <v>0.133026414281704</v>
      </c>
      <c r="DT763" s="40">
        <v>4.1528005419811602E-2</v>
      </c>
      <c r="DU763" s="40">
        <v>1.3091553086893901E-2</v>
      </c>
      <c r="DV763" s="40">
        <v>-2.28581910319814E-2</v>
      </c>
      <c r="DW763" s="40">
        <v>-2.3979596036061201E-2</v>
      </c>
      <c r="DX763" s="40">
        <v>-1.12734343632115E-2</v>
      </c>
      <c r="DY763" s="40">
        <v>1.3544708947534E-2</v>
      </c>
      <c r="DZ763" s="40">
        <v>1.81389622555523E-2</v>
      </c>
      <c r="EA763" s="40">
        <v>1.2837744212328899E-2</v>
      </c>
      <c r="EB763" s="40">
        <v>2.0799224814295102E-2</v>
      </c>
      <c r="EC763" s="40">
        <v>1.7613870991037801E-2</v>
      </c>
      <c r="ED763" s="40">
        <v>2.4292489551089699E-2</v>
      </c>
      <c r="EE763" s="40">
        <v>1.9241864816107401E-2</v>
      </c>
      <c r="EF763" s="40">
        <v>3.2145849339895997E-2</v>
      </c>
      <c r="EG763" s="40">
        <v>2.6470946700641599E-2</v>
      </c>
      <c r="EH763" s="40">
        <v>1.4750629696912E-2</v>
      </c>
      <c r="EI763" s="40">
        <v>-7.9818906027066903E-3</v>
      </c>
      <c r="EJ763" s="40">
        <v>-4.0217384785911801E-3</v>
      </c>
      <c r="EK763" s="40">
        <v>1.6433921355841201E-2</v>
      </c>
      <c r="EL763" s="40">
        <v>2.0712911001832701E-2</v>
      </c>
      <c r="EM763" s="40">
        <v>9.21570192093778E-2</v>
      </c>
      <c r="EN763" s="40">
        <v>0.109591101064304</v>
      </c>
      <c r="EO763" s="40">
        <v>0.124710265806182</v>
      </c>
      <c r="EP763" s="40">
        <v>0.14551154666360999</v>
      </c>
      <c r="EQ763" s="40">
        <v>0.14714044629223499</v>
      </c>
      <c r="ER763" s="40">
        <v>5.2896805576886002E-2</v>
      </c>
      <c r="ES763" s="40">
        <v>2.31927717644012E-2</v>
      </c>
      <c r="ET763" s="40">
        <v>-1.1836560054868901E-2</v>
      </c>
      <c r="EU763" s="40">
        <v>-1.7141391178665501E-2</v>
      </c>
      <c r="EV763" s="40">
        <v>-2.4382187783059E-3</v>
      </c>
      <c r="EW763" s="40">
        <v>75.794465378274495</v>
      </c>
      <c r="EX763" s="40">
        <v>74.4685208934999</v>
      </c>
      <c r="EY763" s="40">
        <v>72.651744341926005</v>
      </c>
      <c r="EZ763" s="40">
        <v>71.468369841085206</v>
      </c>
      <c r="FA763" s="40">
        <v>70.679627810300204</v>
      </c>
      <c r="FB763" s="40">
        <v>69.9188658221738</v>
      </c>
      <c r="FC763" s="40">
        <v>68.920497489780203</v>
      </c>
      <c r="FD763" s="40">
        <v>70.474716600434903</v>
      </c>
      <c r="FE763" s="40">
        <v>74.308679060205193</v>
      </c>
      <c r="FF763" s="40">
        <v>78.944855581720901</v>
      </c>
      <c r="FG763" s="40">
        <v>83.481337836120701</v>
      </c>
      <c r="FH763" s="40">
        <v>86.753870915594902</v>
      </c>
      <c r="FI763" s="40">
        <v>89.496375011450297</v>
      </c>
      <c r="FJ763" s="40">
        <v>93.045783950601802</v>
      </c>
      <c r="FK763" s="40">
        <v>95.446021161340099</v>
      </c>
      <c r="FL763" s="40">
        <v>96.405506740419895</v>
      </c>
      <c r="FM763" s="40">
        <v>96.567881935016402</v>
      </c>
      <c r="FN763" s="40">
        <v>96.901038145639504</v>
      </c>
      <c r="FO763" s="40">
        <v>96.529808385668602</v>
      </c>
      <c r="FP763" s="40">
        <v>94.764683181148698</v>
      </c>
      <c r="FQ763" s="40">
        <v>90.456521588918505</v>
      </c>
      <c r="FR763" s="40">
        <v>85.857557089405702</v>
      </c>
      <c r="FS763" s="40">
        <v>82.797669478293201</v>
      </c>
      <c r="FT763" s="40">
        <v>80.017848976921499</v>
      </c>
      <c r="FU763" s="40">
        <v>1.4585526201056799E-2</v>
      </c>
      <c r="FV763" s="40">
        <v>0</v>
      </c>
      <c r="FW763" s="40">
        <v>0</v>
      </c>
      <c r="FX763" s="41">
        <v>1</v>
      </c>
      <c r="FY763" s="22"/>
    </row>
    <row r="764" spans="1:181" x14ac:dyDescent="0.2">
      <c r="A764" t="s">
        <v>42</v>
      </c>
      <c r="B764" t="s">
        <v>58</v>
      </c>
      <c r="C764" t="s">
        <v>55</v>
      </c>
      <c r="D764" t="s">
        <v>79</v>
      </c>
      <c r="E764" t="s">
        <v>78</v>
      </c>
      <c r="F764" t="s">
        <v>78</v>
      </c>
      <c r="G764" s="35">
        <v>43670</v>
      </c>
      <c r="H764" s="40">
        <v>1108</v>
      </c>
      <c r="I764" s="40">
        <v>0.88133632891651204</v>
      </c>
      <c r="J764" s="40">
        <v>0.75916964655775498</v>
      </c>
      <c r="K764" s="40">
        <v>0.68139253521424203</v>
      </c>
      <c r="L764" s="40">
        <v>0.62700029476097896</v>
      </c>
      <c r="M764" s="40">
        <v>0.59346694114823195</v>
      </c>
      <c r="N764" s="40">
        <v>0.592084610517567</v>
      </c>
      <c r="O764" s="40">
        <v>0.62990393246957399</v>
      </c>
      <c r="P764" s="40">
        <v>0.67930876102942195</v>
      </c>
      <c r="Q764" s="40">
        <v>0.74412686542206796</v>
      </c>
      <c r="R764" s="40">
        <v>0.84043975216811495</v>
      </c>
      <c r="S764" s="40">
        <v>0.97956444567409995</v>
      </c>
      <c r="T764" s="40">
        <v>1.1803434715330201</v>
      </c>
      <c r="U764" s="40">
        <v>1.41359609339641</v>
      </c>
      <c r="V764" s="40">
        <v>1.6617948903134301</v>
      </c>
      <c r="W764" s="40">
        <v>1.89986338683041</v>
      </c>
      <c r="X764" s="40">
        <v>2.1169954258910102</v>
      </c>
      <c r="Y764" s="40">
        <v>2.29864288474002</v>
      </c>
      <c r="Z764" s="40">
        <v>2.4194284187894799</v>
      </c>
      <c r="AA764" s="40">
        <v>2.4170647270480301</v>
      </c>
      <c r="AB764" s="40">
        <v>2.3374991954527</v>
      </c>
      <c r="AC764" s="40">
        <v>2.1304023712432199</v>
      </c>
      <c r="AD764" s="40">
        <v>1.86358514489094</v>
      </c>
      <c r="AE764" s="40">
        <v>1.5194063881655799</v>
      </c>
      <c r="AF764" s="40">
        <v>1.2003522075066599</v>
      </c>
      <c r="AG764" s="40">
        <v>-2.43963178448986E-2</v>
      </c>
      <c r="AH764" s="40">
        <v>-2.6213243380508001E-2</v>
      </c>
      <c r="AI764" s="40">
        <v>-1.9671250684069198E-2</v>
      </c>
      <c r="AJ764" s="40">
        <v>-1.31364936893127E-2</v>
      </c>
      <c r="AK764" s="40">
        <v>-1.25312016937869E-2</v>
      </c>
      <c r="AL764" s="40">
        <v>-5.6431468558535802E-4</v>
      </c>
      <c r="AM764" s="40">
        <v>-2.3785610531112899E-2</v>
      </c>
      <c r="AN764" s="40">
        <v>-8.0813658809736203E-4</v>
      </c>
      <c r="AO764" s="40">
        <v>-1.0183195849357101E-3</v>
      </c>
      <c r="AP764" s="40">
        <v>-7.8231791767852301E-3</v>
      </c>
      <c r="AQ764" s="40">
        <v>-2.38324120862516E-2</v>
      </c>
      <c r="AR764" s="40">
        <v>-1.12482470255696E-2</v>
      </c>
      <c r="AS764" s="40">
        <v>-1.6131850323465799E-2</v>
      </c>
      <c r="AT764" s="40">
        <v>-4.7447708806464097E-3</v>
      </c>
      <c r="AU764" s="40">
        <v>0.27270022706630198</v>
      </c>
      <c r="AV764" s="40">
        <v>0.36784179544682999</v>
      </c>
      <c r="AW764" s="40">
        <v>0.390068171097192</v>
      </c>
      <c r="AX764" s="40">
        <v>0.46225204860823099</v>
      </c>
      <c r="AY764" s="40">
        <v>0.25569785269783502</v>
      </c>
      <c r="AZ764" s="40">
        <v>-0.22933782017642801</v>
      </c>
      <c r="BA764" s="40">
        <v>-0.22241629661454099</v>
      </c>
      <c r="BB764" s="40">
        <v>-0.13205519146698799</v>
      </c>
      <c r="BC764" s="40">
        <v>-8.0494757575377801E-2</v>
      </c>
      <c r="BD764" s="40">
        <v>-4.4874695456921299E-2</v>
      </c>
      <c r="BE764" s="40">
        <v>-1.4738385802987201E-2</v>
      </c>
      <c r="BF764" s="40">
        <v>-1.7231695683404099E-2</v>
      </c>
      <c r="BG764" s="40">
        <v>-1.22759526003188E-2</v>
      </c>
      <c r="BH764" s="40">
        <v>-7.15459233182765E-3</v>
      </c>
      <c r="BI764" s="40">
        <v>-7.0658476783632303E-3</v>
      </c>
      <c r="BJ764" s="40">
        <v>3.8436201474630199E-3</v>
      </c>
      <c r="BK764" s="40">
        <v>-1.5933311069115899E-2</v>
      </c>
      <c r="BL764" s="40">
        <v>7.9361517038885505E-3</v>
      </c>
      <c r="BM764" s="40">
        <v>8.3725631970832694E-3</v>
      </c>
      <c r="BN764" s="40">
        <v>3.88657848359684E-3</v>
      </c>
      <c r="BO764" s="40">
        <v>-1.2739478209155299E-2</v>
      </c>
      <c r="BP764" s="40">
        <v>-3.3022013049199199E-3</v>
      </c>
      <c r="BQ764" s="40">
        <v>-8.0470322235339405E-3</v>
      </c>
      <c r="BR764" s="40">
        <v>6.2396528952541703E-3</v>
      </c>
      <c r="BS764" s="40">
        <v>0.289007149984991</v>
      </c>
      <c r="BT764" s="40">
        <v>0.38711860947438598</v>
      </c>
      <c r="BU764" s="40">
        <v>0.415378022683209</v>
      </c>
      <c r="BV764" s="40">
        <v>0.48528234309156798</v>
      </c>
      <c r="BW764" s="40">
        <v>0.28753655754028701</v>
      </c>
      <c r="BX764" s="40">
        <v>-0.20672939910951099</v>
      </c>
      <c r="BY764" s="40">
        <v>-0.20057250932648099</v>
      </c>
      <c r="BZ764" s="40">
        <v>-0.11306706711355299</v>
      </c>
      <c r="CA764" s="40">
        <v>-6.7757594737101703E-2</v>
      </c>
      <c r="CB764" s="40">
        <v>-3.2219284467871201E-2</v>
      </c>
      <c r="CC764" s="40">
        <v>-8.0493314914282504E-3</v>
      </c>
      <c r="CD764" s="40">
        <v>-1.10111031086096E-2</v>
      </c>
      <c r="CE764" s="40">
        <v>-7.1539916755881498E-3</v>
      </c>
      <c r="CF764" s="40">
        <v>-3.0115456741203099E-3</v>
      </c>
      <c r="CG764" s="40">
        <v>-3.2805601362249498E-3</v>
      </c>
      <c r="CH764" s="40">
        <v>6.8965423850725497E-3</v>
      </c>
      <c r="CI764" s="40">
        <v>-1.04948323819613E-2</v>
      </c>
      <c r="CJ764" s="40">
        <v>1.3992419137454601E-2</v>
      </c>
      <c r="CK764" s="40">
        <v>1.48766600047448E-2</v>
      </c>
      <c r="CL764" s="40">
        <v>1.1996720968093601E-2</v>
      </c>
      <c r="CM764" s="40">
        <v>-5.0565459979504601E-3</v>
      </c>
      <c r="CN764" s="40">
        <v>2.2012057554010801E-3</v>
      </c>
      <c r="CO764" s="40">
        <v>-2.4475118360602001E-3</v>
      </c>
      <c r="CP764" s="40">
        <v>1.3847431340921999E-2</v>
      </c>
      <c r="CQ764" s="40">
        <v>0.300301275123184</v>
      </c>
      <c r="CR764" s="40">
        <v>0.40046967214749102</v>
      </c>
      <c r="CS764" s="40">
        <v>0.43290754879104199</v>
      </c>
      <c r="CT764" s="40">
        <v>0.50123305489423198</v>
      </c>
      <c r="CU764" s="40">
        <v>0.30958794752487701</v>
      </c>
      <c r="CV764" s="40">
        <v>-0.191070875549919</v>
      </c>
      <c r="CW764" s="40">
        <v>-0.18544356879284399</v>
      </c>
      <c r="CX764" s="40">
        <v>-9.9915950029318606E-2</v>
      </c>
      <c r="CY764" s="40">
        <v>-5.8935874556149098E-2</v>
      </c>
      <c r="CZ764" s="40">
        <v>-2.34541853686543E-2</v>
      </c>
      <c r="DA764" s="40">
        <v>-1.3602771798693299E-3</v>
      </c>
      <c r="DB764" s="40">
        <v>-4.7905105338149996E-3</v>
      </c>
      <c r="DC764" s="40">
        <v>-2.0320307508575101E-3</v>
      </c>
      <c r="DD764" s="40">
        <v>1.1315009835870199E-3</v>
      </c>
      <c r="DE764" s="40">
        <v>5.0472740591333502E-4</v>
      </c>
      <c r="DF764" s="40">
        <v>9.9494646226820707E-3</v>
      </c>
      <c r="DG764" s="40">
        <v>-5.05635369480671E-3</v>
      </c>
      <c r="DH764" s="40">
        <v>2.0048686571020699E-2</v>
      </c>
      <c r="DI764" s="40">
        <v>2.13807568124064E-2</v>
      </c>
      <c r="DJ764" s="40">
        <v>2.0106863452590499E-2</v>
      </c>
      <c r="DK764" s="40">
        <v>2.6263862132543999E-3</v>
      </c>
      <c r="DL764" s="40">
        <v>7.7046128157220901E-3</v>
      </c>
      <c r="DM764" s="40">
        <v>3.1520085514135498E-3</v>
      </c>
      <c r="DN764" s="40">
        <v>2.1455209786589699E-2</v>
      </c>
      <c r="DO764" s="40">
        <v>0.311595400261378</v>
      </c>
      <c r="DP764" s="40">
        <v>0.413820734820595</v>
      </c>
      <c r="DQ764" s="40">
        <v>0.45043707489887502</v>
      </c>
      <c r="DR764" s="40">
        <v>0.51718376669689603</v>
      </c>
      <c r="DS764" s="40">
        <v>0.331639337509466</v>
      </c>
      <c r="DT764" s="40">
        <v>-0.17541235199032801</v>
      </c>
      <c r="DU764" s="40">
        <v>-0.17031462825920801</v>
      </c>
      <c r="DV764" s="40">
        <v>-8.6764832945083803E-2</v>
      </c>
      <c r="DW764" s="40">
        <v>-5.01141543751965E-2</v>
      </c>
      <c r="DX764" s="40">
        <v>-1.4689086269437501E-2</v>
      </c>
      <c r="DY764" s="40">
        <v>8.2976548620421007E-3</v>
      </c>
      <c r="DZ764" s="40">
        <v>4.1910371632888797E-3</v>
      </c>
      <c r="EA764" s="40">
        <v>5.3632673328929403E-3</v>
      </c>
      <c r="EB764" s="40">
        <v>7.1134023410720998E-3</v>
      </c>
      <c r="EC764" s="40">
        <v>5.9700814213369899E-3</v>
      </c>
      <c r="ED764" s="40">
        <v>1.4357399455730399E-2</v>
      </c>
      <c r="EE764" s="40">
        <v>2.7959457671902698E-3</v>
      </c>
      <c r="EF764" s="40">
        <v>2.8792974863006599E-2</v>
      </c>
      <c r="EG764" s="40">
        <v>3.0771639594425401E-2</v>
      </c>
      <c r="EH764" s="40">
        <v>3.1816621112972503E-2</v>
      </c>
      <c r="EI764" s="40">
        <v>1.3719320090350699E-2</v>
      </c>
      <c r="EJ764" s="40">
        <v>1.5650658536371698E-2</v>
      </c>
      <c r="EK764" s="40">
        <v>1.12368266513454E-2</v>
      </c>
      <c r="EL764" s="40">
        <v>3.24396335624903E-2</v>
      </c>
      <c r="EM764" s="40">
        <v>0.32790232318006701</v>
      </c>
      <c r="EN764" s="40">
        <v>0.43309754884815099</v>
      </c>
      <c r="EO764" s="40">
        <v>0.47574692648489197</v>
      </c>
      <c r="EP764" s="40">
        <v>0.54021406118023396</v>
      </c>
      <c r="EQ764" s="40">
        <v>0.363478042351918</v>
      </c>
      <c r="ER764" s="40">
        <v>-0.15280393092341099</v>
      </c>
      <c r="ES764" s="40">
        <v>-0.14847084097114699</v>
      </c>
      <c r="ET764" s="40">
        <v>-6.7776708591648999E-2</v>
      </c>
      <c r="EU764" s="40">
        <v>-3.7376991536920402E-2</v>
      </c>
      <c r="EV764" s="40">
        <v>-2.03367528038738E-3</v>
      </c>
      <c r="EW764" s="40">
        <v>76.180256780584401</v>
      </c>
      <c r="EX764" s="40">
        <v>74.789684382100106</v>
      </c>
      <c r="EY764" s="40">
        <v>73.198279958690193</v>
      </c>
      <c r="EZ764" s="40">
        <v>72.1457122400939</v>
      </c>
      <c r="FA764" s="40">
        <v>71.564075732516599</v>
      </c>
      <c r="FB764" s="40">
        <v>70.814459240798399</v>
      </c>
      <c r="FC764" s="40">
        <v>69.862628667570604</v>
      </c>
      <c r="FD764" s="40">
        <v>71.112219515939401</v>
      </c>
      <c r="FE764" s="40">
        <v>74.390487945489696</v>
      </c>
      <c r="FF764" s="40">
        <v>78.738653546160094</v>
      </c>
      <c r="FG764" s="40">
        <v>82.892720643612293</v>
      </c>
      <c r="FH764" s="40">
        <v>86.234137946986607</v>
      </c>
      <c r="FI764" s="40">
        <v>89.700944792410297</v>
      </c>
      <c r="FJ764" s="40">
        <v>93.524375668014699</v>
      </c>
      <c r="FK764" s="40">
        <v>96.000166337842799</v>
      </c>
      <c r="FL764" s="40">
        <v>97.602490915045195</v>
      </c>
      <c r="FM764" s="40">
        <v>98.502731186924706</v>
      </c>
      <c r="FN764" s="40">
        <v>98.781574936918304</v>
      </c>
      <c r="FO764" s="40">
        <v>98.535726540955594</v>
      </c>
      <c r="FP764" s="40">
        <v>97.287921007449299</v>
      </c>
      <c r="FQ764" s="40">
        <v>93.254473181492898</v>
      </c>
      <c r="FR764" s="40">
        <v>88.147856837800106</v>
      </c>
      <c r="FS764" s="40">
        <v>84.640780432553797</v>
      </c>
      <c r="FT764" s="40">
        <v>81.459193723171396</v>
      </c>
      <c r="FU764" s="40">
        <v>3.0578465796055599E-2</v>
      </c>
      <c r="FV764" s="40">
        <v>0</v>
      </c>
      <c r="FW764" s="40">
        <v>0</v>
      </c>
      <c r="FX764" s="41">
        <v>1</v>
      </c>
      <c r="FY764" s="22"/>
    </row>
    <row r="765" spans="1:181" x14ac:dyDescent="0.2">
      <c r="A765" t="s">
        <v>42</v>
      </c>
      <c r="B765" t="s">
        <v>58</v>
      </c>
      <c r="C765" t="s">
        <v>55</v>
      </c>
      <c r="D765" t="s">
        <v>40</v>
      </c>
      <c r="E765" t="s">
        <v>1</v>
      </c>
      <c r="F765" t="s">
        <v>1</v>
      </c>
      <c r="G765" s="35">
        <v>43670</v>
      </c>
      <c r="H765" s="40">
        <v>7786</v>
      </c>
      <c r="I765" s="40">
        <v>0.92096022937468203</v>
      </c>
      <c r="J765" s="40">
        <v>0.79790371357102097</v>
      </c>
      <c r="K765" s="40">
        <v>0.72179619471086098</v>
      </c>
      <c r="L765" s="40">
        <v>0.67979353354024197</v>
      </c>
      <c r="M765" s="40">
        <v>0.66730356249891098</v>
      </c>
      <c r="N765" s="40">
        <v>0.69743351456910496</v>
      </c>
      <c r="O765" s="40">
        <v>0.76373686043608702</v>
      </c>
      <c r="P765" s="40">
        <v>0.81730082048546204</v>
      </c>
      <c r="Q765" s="40">
        <v>0.86265374673031203</v>
      </c>
      <c r="R765" s="40">
        <v>0.93684890438142598</v>
      </c>
      <c r="S765" s="40">
        <v>1.03544986865005</v>
      </c>
      <c r="T765" s="40">
        <v>1.1785944246056199</v>
      </c>
      <c r="U765" s="40">
        <v>1.35289396808422</v>
      </c>
      <c r="V765" s="40">
        <v>1.5470347210877</v>
      </c>
      <c r="W765" s="40">
        <v>1.7227756248622199</v>
      </c>
      <c r="X765" s="40">
        <v>1.9250069458155901</v>
      </c>
      <c r="Y765" s="40">
        <v>2.1199066730342802</v>
      </c>
      <c r="Z765" s="40">
        <v>2.2777632856543799</v>
      </c>
      <c r="AA765" s="40">
        <v>2.33919009240554</v>
      </c>
      <c r="AB765" s="40">
        <v>2.2175027617865801</v>
      </c>
      <c r="AC765" s="40">
        <v>1.96294000210263</v>
      </c>
      <c r="AD765" s="40">
        <v>1.7412790862791501</v>
      </c>
      <c r="AE765" s="40">
        <v>1.44398594714867</v>
      </c>
      <c r="AF765" s="40">
        <v>1.1658290905597899</v>
      </c>
      <c r="AG765" s="40">
        <v>4.0986206483856298E-3</v>
      </c>
      <c r="AH765" s="40">
        <v>5.5444850323476298E-3</v>
      </c>
      <c r="AI765" s="40">
        <v>5.1252619294483402E-3</v>
      </c>
      <c r="AJ765" s="40">
        <v>-8.2997626921419896E-4</v>
      </c>
      <c r="AK765" s="40">
        <v>-4.3715357046689501E-3</v>
      </c>
      <c r="AL765" s="40">
        <v>1.7249245432918699E-3</v>
      </c>
      <c r="AM765" s="40">
        <v>-3.2503762771109801E-3</v>
      </c>
      <c r="AN765" s="40">
        <v>-4.0808805799371402E-3</v>
      </c>
      <c r="AO765" s="40">
        <v>9.3950329906401595E-3</v>
      </c>
      <c r="AP765" s="40">
        <v>1.7399788232081201E-2</v>
      </c>
      <c r="AQ765" s="40">
        <v>5.2416690564921296E-3</v>
      </c>
      <c r="AR765" s="40">
        <v>-6.0946657850588096E-3</v>
      </c>
      <c r="AS765" s="40">
        <v>-7.64376298108358E-3</v>
      </c>
      <c r="AT765" s="40">
        <v>-1.2848749259106E-2</v>
      </c>
      <c r="AU765" s="40">
        <v>0.16998961540633001</v>
      </c>
      <c r="AV765" s="40">
        <v>0.21784661381228601</v>
      </c>
      <c r="AW765" s="40">
        <v>0.24383264340306299</v>
      </c>
      <c r="AX765" s="40">
        <v>0.27029756177380798</v>
      </c>
      <c r="AY765" s="40">
        <v>0.24389687015911701</v>
      </c>
      <c r="AZ765" s="40">
        <v>-3.6438796629505901E-2</v>
      </c>
      <c r="BA765" s="40">
        <v>-0.11566997863263399</v>
      </c>
      <c r="BB765" s="40">
        <v>-0.104744870373928</v>
      </c>
      <c r="BC765" s="40">
        <v>-9.7992481470361104E-2</v>
      </c>
      <c r="BD765" s="40">
        <v>-6.3926538857533799E-2</v>
      </c>
      <c r="BE765" s="40">
        <v>9.4932275508623105E-3</v>
      </c>
      <c r="BF765" s="40">
        <v>1.20425687308315E-2</v>
      </c>
      <c r="BG765" s="40">
        <v>1.13978241535624E-2</v>
      </c>
      <c r="BH765" s="40">
        <v>5.9825278959957399E-3</v>
      </c>
      <c r="BI765" s="40">
        <v>2.5969536531721899E-3</v>
      </c>
      <c r="BJ765" s="40">
        <v>6.56152655358199E-3</v>
      </c>
      <c r="BK765" s="40">
        <v>2.23498885459538E-3</v>
      </c>
      <c r="BL765" s="40">
        <v>8.6199954979972095E-4</v>
      </c>
      <c r="BM765" s="40">
        <v>1.53620305811386E-2</v>
      </c>
      <c r="BN765" s="40">
        <v>2.5307513801092699E-2</v>
      </c>
      <c r="BO765" s="40">
        <v>1.08042987753203E-2</v>
      </c>
      <c r="BP765" s="40">
        <v>-2.0043449587114201E-3</v>
      </c>
      <c r="BQ765" s="40">
        <v>-3.5826884331429101E-3</v>
      </c>
      <c r="BR765" s="40">
        <v>-3.6237477696752399E-3</v>
      </c>
      <c r="BS765" s="40">
        <v>0.186832327994677</v>
      </c>
      <c r="BT765" s="40">
        <v>0.234275263040021</v>
      </c>
      <c r="BU765" s="40">
        <v>0.26438770225062702</v>
      </c>
      <c r="BV765" s="40">
        <v>0.29159112460165498</v>
      </c>
      <c r="BW765" s="40">
        <v>0.26525914747394203</v>
      </c>
      <c r="BX765" s="40">
        <v>-1.8080890271003298E-2</v>
      </c>
      <c r="BY765" s="40">
        <v>-9.6341268018692194E-2</v>
      </c>
      <c r="BZ765" s="40">
        <v>-8.3932271395416702E-2</v>
      </c>
      <c r="CA765" s="40">
        <v>-8.0975988614205005E-2</v>
      </c>
      <c r="CB765" s="40">
        <v>-5.0595164325261302E-2</v>
      </c>
      <c r="CC765" s="40">
        <v>1.3229515858088301E-2</v>
      </c>
      <c r="CD765" s="40">
        <v>1.6543121705483901E-2</v>
      </c>
      <c r="CE765" s="40">
        <v>1.5742181642065499E-2</v>
      </c>
      <c r="CF765" s="40">
        <v>1.07008475280929E-2</v>
      </c>
      <c r="CG765" s="40">
        <v>7.42330815451267E-3</v>
      </c>
      <c r="CH765" s="40">
        <v>9.9113423723131595E-3</v>
      </c>
      <c r="CI765" s="40">
        <v>6.0341360349117999E-3</v>
      </c>
      <c r="CJ765" s="40">
        <v>4.2854232703078698E-3</v>
      </c>
      <c r="CK765" s="40">
        <v>1.9494754935231898E-2</v>
      </c>
      <c r="CL765" s="40">
        <v>3.0784380441122701E-2</v>
      </c>
      <c r="CM765" s="40">
        <v>1.46569591733085E-2</v>
      </c>
      <c r="CN765" s="40">
        <v>8.2859878539503595E-4</v>
      </c>
      <c r="CO765" s="40">
        <v>-7.7000057236889302E-4</v>
      </c>
      <c r="CP765" s="40">
        <v>2.76546016005897E-3</v>
      </c>
      <c r="CQ765" s="40">
        <v>0.198497539425915</v>
      </c>
      <c r="CR765" s="40">
        <v>0.245653695449049</v>
      </c>
      <c r="CS765" s="40">
        <v>0.27862407339218997</v>
      </c>
      <c r="CT765" s="40">
        <v>0.30633898135027898</v>
      </c>
      <c r="CU765" s="40">
        <v>0.28005459566692398</v>
      </c>
      <c r="CV765" s="40">
        <v>-5.3662602502444002E-3</v>
      </c>
      <c r="CW765" s="40">
        <v>-8.2954261927948095E-2</v>
      </c>
      <c r="CX765" s="40">
        <v>-6.9517528743696405E-2</v>
      </c>
      <c r="CY765" s="40">
        <v>-6.9190417498863593E-2</v>
      </c>
      <c r="CZ765" s="40">
        <v>-4.1361894935176099E-2</v>
      </c>
      <c r="DA765" s="40">
        <v>1.6965804165314301E-2</v>
      </c>
      <c r="DB765" s="40">
        <v>2.1043674680136199E-2</v>
      </c>
      <c r="DC765" s="40">
        <v>2.0086539130568602E-2</v>
      </c>
      <c r="DD765" s="40">
        <v>1.5419167160189999E-2</v>
      </c>
      <c r="DE765" s="40">
        <v>1.2249662655853101E-2</v>
      </c>
      <c r="DF765" s="40">
        <v>1.32611581910443E-2</v>
      </c>
      <c r="DG765" s="40">
        <v>9.8332832152282206E-3</v>
      </c>
      <c r="DH765" s="40">
        <v>7.7088469908160196E-3</v>
      </c>
      <c r="DI765" s="40">
        <v>2.3627479289325199E-2</v>
      </c>
      <c r="DJ765" s="40">
        <v>3.6261247081152699E-2</v>
      </c>
      <c r="DK765" s="40">
        <v>1.8509619571296699E-2</v>
      </c>
      <c r="DL765" s="40">
        <v>3.6615425295014898E-3</v>
      </c>
      <c r="DM765" s="40">
        <v>2.0426872884051301E-3</v>
      </c>
      <c r="DN765" s="40">
        <v>9.1546680897931793E-3</v>
      </c>
      <c r="DO765" s="40">
        <v>0.210162750857154</v>
      </c>
      <c r="DP765" s="40">
        <v>0.257032127858077</v>
      </c>
      <c r="DQ765" s="40">
        <v>0.29286044453375298</v>
      </c>
      <c r="DR765" s="40">
        <v>0.32108683809890298</v>
      </c>
      <c r="DS765" s="40">
        <v>0.29485004385990699</v>
      </c>
      <c r="DT765" s="40">
        <v>7.3483697705144999E-3</v>
      </c>
      <c r="DU765" s="40">
        <v>-6.9567255837203898E-2</v>
      </c>
      <c r="DV765" s="40">
        <v>-5.5102786091976101E-2</v>
      </c>
      <c r="DW765" s="40">
        <v>-5.7404846383522098E-2</v>
      </c>
      <c r="DX765" s="40">
        <v>-3.2128625545090897E-2</v>
      </c>
      <c r="DY765" s="40">
        <v>2.2360411067790999E-2</v>
      </c>
      <c r="DZ765" s="40">
        <v>2.75417583786201E-2</v>
      </c>
      <c r="EA765" s="40">
        <v>2.6359101354682599E-2</v>
      </c>
      <c r="EB765" s="40">
        <v>2.2231671325399899E-2</v>
      </c>
      <c r="EC765" s="40">
        <v>1.9218152013694301E-2</v>
      </c>
      <c r="ED765" s="40">
        <v>1.8097760201334499E-2</v>
      </c>
      <c r="EE765" s="40">
        <v>1.53186483469346E-2</v>
      </c>
      <c r="EF765" s="40">
        <v>1.2651727120552901E-2</v>
      </c>
      <c r="EG765" s="40">
        <v>2.9594476879823702E-2</v>
      </c>
      <c r="EH765" s="40">
        <v>4.4168972650164201E-2</v>
      </c>
      <c r="EI765" s="40">
        <v>2.40722492901248E-2</v>
      </c>
      <c r="EJ765" s="40">
        <v>7.7518633558488802E-3</v>
      </c>
      <c r="EK765" s="40">
        <v>6.1037618363458E-3</v>
      </c>
      <c r="EL765" s="40">
        <v>1.8379669579224E-2</v>
      </c>
      <c r="EM765" s="40">
        <v>0.22700546344549999</v>
      </c>
      <c r="EN765" s="40">
        <v>0.27346077708581301</v>
      </c>
      <c r="EO765" s="40">
        <v>0.31341550338131802</v>
      </c>
      <c r="EP765" s="40">
        <v>0.34238040092674998</v>
      </c>
      <c r="EQ765" s="40">
        <v>0.31621232117473203</v>
      </c>
      <c r="ER765" s="40">
        <v>2.5706276129017099E-2</v>
      </c>
      <c r="ES765" s="40">
        <v>-5.0238545223262203E-2</v>
      </c>
      <c r="ET765" s="40">
        <v>-3.4290187113465001E-2</v>
      </c>
      <c r="EU765" s="40">
        <v>-4.0388353527366E-2</v>
      </c>
      <c r="EV765" s="40">
        <v>-1.87972510128184E-2</v>
      </c>
      <c r="EW765" s="40">
        <v>73.903716655246598</v>
      </c>
      <c r="EX765" s="40">
        <v>71.551461380336903</v>
      </c>
      <c r="EY765" s="40">
        <v>69.490099945655999</v>
      </c>
      <c r="EZ765" s="40">
        <v>68.2399995274437</v>
      </c>
      <c r="FA765" s="40">
        <v>68.239515157243105</v>
      </c>
      <c r="FB765" s="40">
        <v>68.079483968527796</v>
      </c>
      <c r="FC765" s="40">
        <v>67.2970252581339</v>
      </c>
      <c r="FD765" s="40">
        <v>68.769026297757705</v>
      </c>
      <c r="FE765" s="40">
        <v>73.716371712780301</v>
      </c>
      <c r="FF765" s="40">
        <v>78.988422370814902</v>
      </c>
      <c r="FG765" s="40">
        <v>83.509214847718695</v>
      </c>
      <c r="FH765" s="40">
        <v>86.783592845497694</v>
      </c>
      <c r="FI765" s="40">
        <v>89.511542187463107</v>
      </c>
      <c r="FJ765" s="40">
        <v>93.042849041892097</v>
      </c>
      <c r="FK765" s="40">
        <v>95.159452307256103</v>
      </c>
      <c r="FL765" s="40">
        <v>96.737778512865304</v>
      </c>
      <c r="FM765" s="40">
        <v>98.072336554592098</v>
      </c>
      <c r="FN765" s="40">
        <v>98.394879852562397</v>
      </c>
      <c r="FO765" s="40">
        <v>98.278134820310498</v>
      </c>
      <c r="FP765" s="40">
        <v>96.252014271200096</v>
      </c>
      <c r="FQ765" s="40">
        <v>89.441686553410705</v>
      </c>
      <c r="FR765" s="40">
        <v>83.286522694515995</v>
      </c>
      <c r="FS765" s="40">
        <v>79.905323346643698</v>
      </c>
      <c r="FT765" s="40">
        <v>77.185868204049797</v>
      </c>
      <c r="FU765" s="40">
        <v>2.5485604344036999E-2</v>
      </c>
      <c r="FV765" s="40">
        <v>0</v>
      </c>
      <c r="FW765" s="40">
        <v>0</v>
      </c>
      <c r="FX765" s="41">
        <v>1</v>
      </c>
      <c r="FY765" s="22"/>
    </row>
    <row r="766" spans="1:181" x14ac:dyDescent="0.2">
      <c r="A766" t="s">
        <v>42</v>
      </c>
      <c r="B766" t="s">
        <v>58</v>
      </c>
      <c r="C766" t="s">
        <v>55</v>
      </c>
      <c r="D766" t="s">
        <v>40</v>
      </c>
      <c r="E766" t="s">
        <v>1</v>
      </c>
      <c r="F766" t="s">
        <v>77</v>
      </c>
      <c r="G766" s="35">
        <v>43670</v>
      </c>
      <c r="H766" s="40">
        <v>6050</v>
      </c>
      <c r="I766" s="40">
        <v>0.95973507974352001</v>
      </c>
      <c r="J766" s="40">
        <v>0.82892682747115998</v>
      </c>
      <c r="K766" s="40">
        <v>0.74697076615195102</v>
      </c>
      <c r="L766" s="40">
        <v>0.70293585108613399</v>
      </c>
      <c r="M766" s="40">
        <v>0.68794514496325199</v>
      </c>
      <c r="N766" s="40">
        <v>0.71609733058999703</v>
      </c>
      <c r="O766" s="40">
        <v>0.78191682734146695</v>
      </c>
      <c r="P766" s="40">
        <v>0.83429341193826401</v>
      </c>
      <c r="Q766" s="40">
        <v>0.874225579590025</v>
      </c>
      <c r="R766" s="40">
        <v>0.95068900951680702</v>
      </c>
      <c r="S766" s="40">
        <v>1.0511250604681901</v>
      </c>
      <c r="T766" s="40">
        <v>1.2003946114687101</v>
      </c>
      <c r="U766" s="40">
        <v>1.3776079450824701</v>
      </c>
      <c r="V766" s="40">
        <v>1.5719648189490401</v>
      </c>
      <c r="W766" s="40">
        <v>1.75280983121246</v>
      </c>
      <c r="X766" s="40">
        <v>1.95321364204046</v>
      </c>
      <c r="Y766" s="40">
        <v>2.1406746901768798</v>
      </c>
      <c r="Z766" s="40">
        <v>2.29748914154372</v>
      </c>
      <c r="AA766" s="40">
        <v>2.35681676771889</v>
      </c>
      <c r="AB766" s="40">
        <v>2.2426121470496598</v>
      </c>
      <c r="AC766" s="40">
        <v>2.00352894922132</v>
      </c>
      <c r="AD766" s="40">
        <v>1.78889064086984</v>
      </c>
      <c r="AE766" s="40">
        <v>1.4916087264936799</v>
      </c>
      <c r="AF766" s="40">
        <v>1.2095156709993999</v>
      </c>
      <c r="AG766" s="40">
        <v>5.1659063570524497E-3</v>
      </c>
      <c r="AH766" s="40">
        <v>1.06307845582242E-2</v>
      </c>
      <c r="AI766" s="40">
        <v>9.5027415280043298E-3</v>
      </c>
      <c r="AJ766" s="40">
        <v>5.2121461998994503E-3</v>
      </c>
      <c r="AK766" s="40">
        <v>-3.5299655077120698E-3</v>
      </c>
      <c r="AL766" s="40">
        <v>2.6468024219914599E-4</v>
      </c>
      <c r="AM766" s="40">
        <v>3.4695592725310202E-4</v>
      </c>
      <c r="AN766" s="40">
        <v>-5.84975556507641E-3</v>
      </c>
      <c r="AO766" s="40">
        <v>1.3315064850450101E-2</v>
      </c>
      <c r="AP766" s="40">
        <v>1.26051513486029E-2</v>
      </c>
      <c r="AQ766" s="40">
        <v>1.7496824474246299E-3</v>
      </c>
      <c r="AR766" s="40">
        <v>-4.5595781627627598E-3</v>
      </c>
      <c r="AS766" s="40">
        <v>-5.3603575781446698E-3</v>
      </c>
      <c r="AT766" s="40">
        <v>2.3617716485633401E-3</v>
      </c>
      <c r="AU766" s="40">
        <v>0.12582612854640601</v>
      </c>
      <c r="AV766" s="40">
        <v>0.17380501205599799</v>
      </c>
      <c r="AW766" s="40">
        <v>0.19489108672024899</v>
      </c>
      <c r="AX766" s="40">
        <v>0.20927947964719801</v>
      </c>
      <c r="AY766" s="40">
        <v>0.20693764460959099</v>
      </c>
      <c r="AZ766" s="40">
        <v>1.4086541591266599E-2</v>
      </c>
      <c r="BA766" s="40">
        <v>-7.5754484720412102E-2</v>
      </c>
      <c r="BB766" s="40">
        <v>-7.9825844164547702E-2</v>
      </c>
      <c r="BC766" s="40">
        <v>-7.5928696436961804E-2</v>
      </c>
      <c r="BD766" s="40">
        <v>-5.6644640698497402E-2</v>
      </c>
      <c r="BE766" s="40">
        <v>1.15471606279734E-2</v>
      </c>
      <c r="BF766" s="40">
        <v>1.7533868247001799E-2</v>
      </c>
      <c r="BG766" s="40">
        <v>1.7057796334282501E-2</v>
      </c>
      <c r="BH766" s="40">
        <v>1.2957102383761399E-2</v>
      </c>
      <c r="BI766" s="40">
        <v>4.5829966868228796E-3</v>
      </c>
      <c r="BJ766" s="40">
        <v>6.7446623018825496E-3</v>
      </c>
      <c r="BK766" s="40">
        <v>7.6165497076457599E-3</v>
      </c>
      <c r="BL766" s="40">
        <v>8.3631267643140099E-4</v>
      </c>
      <c r="BM766" s="40">
        <v>1.9466240581103099E-2</v>
      </c>
      <c r="BN766" s="40">
        <v>1.96561401818609E-2</v>
      </c>
      <c r="BO766" s="40">
        <v>7.2047441434442399E-3</v>
      </c>
      <c r="BP766" s="40">
        <v>-1.64908307901226E-3</v>
      </c>
      <c r="BQ766" s="40">
        <v>-2.45355799866037E-3</v>
      </c>
      <c r="BR766" s="40">
        <v>1.03663943153603E-2</v>
      </c>
      <c r="BS766" s="40">
        <v>0.142056098110903</v>
      </c>
      <c r="BT766" s="40">
        <v>0.187567587453146</v>
      </c>
      <c r="BU766" s="40">
        <v>0.21124899550295301</v>
      </c>
      <c r="BV766" s="40">
        <v>0.22578347742031599</v>
      </c>
      <c r="BW766" s="40">
        <v>0.22362671078292101</v>
      </c>
      <c r="BX766" s="40">
        <v>3.1370295693820098E-2</v>
      </c>
      <c r="BY766" s="40">
        <v>-5.6387337133395998E-2</v>
      </c>
      <c r="BZ766" s="40">
        <v>-6.2733004825181196E-2</v>
      </c>
      <c r="CA766" s="40">
        <v>-6.1761789454308998E-2</v>
      </c>
      <c r="CB766" s="40">
        <v>-4.6510226171808798E-2</v>
      </c>
      <c r="CC766" s="40">
        <v>1.5966797896989599E-2</v>
      </c>
      <c r="CD766" s="40">
        <v>2.2314922981192201E-2</v>
      </c>
      <c r="CE766" s="40">
        <v>2.2290404278373602E-2</v>
      </c>
      <c r="CF766" s="40">
        <v>1.8321235443476299E-2</v>
      </c>
      <c r="CG766" s="40">
        <v>1.02020095884842E-2</v>
      </c>
      <c r="CH766" s="40">
        <v>1.12326781366441E-2</v>
      </c>
      <c r="CI766" s="40">
        <v>1.26514482148001E-2</v>
      </c>
      <c r="CJ766" s="40">
        <v>5.4670631729304099E-3</v>
      </c>
      <c r="CK766" s="40">
        <v>2.37265261540111E-2</v>
      </c>
      <c r="CL766" s="40">
        <v>2.45396335685595E-2</v>
      </c>
      <c r="CM766" s="40">
        <v>1.0982903256516499E-2</v>
      </c>
      <c r="CN766" s="40">
        <v>3.6671694983939198E-4</v>
      </c>
      <c r="CO766" s="40">
        <v>-4.4031746480599699E-4</v>
      </c>
      <c r="CP766" s="40">
        <v>1.5910371590141699E-2</v>
      </c>
      <c r="CQ766" s="40">
        <v>0.153296925590404</v>
      </c>
      <c r="CR766" s="40">
        <v>0.19709950524868999</v>
      </c>
      <c r="CS766" s="40">
        <v>0.22257843329524701</v>
      </c>
      <c r="CT766" s="40">
        <v>0.237214096002343</v>
      </c>
      <c r="CU766" s="40">
        <v>0.23518550717516701</v>
      </c>
      <c r="CV766" s="40">
        <v>4.33409711342665E-2</v>
      </c>
      <c r="CW766" s="40">
        <v>-4.2973709712189903E-2</v>
      </c>
      <c r="CX766" s="40">
        <v>-5.0894556368140102E-2</v>
      </c>
      <c r="CY766" s="40">
        <v>-5.1949832834347801E-2</v>
      </c>
      <c r="CZ766" s="40">
        <v>-3.9491161542787603E-2</v>
      </c>
      <c r="DA766" s="40">
        <v>2.0386435166005801E-2</v>
      </c>
      <c r="DB766" s="40">
        <v>2.7095977715382601E-2</v>
      </c>
      <c r="DC766" s="40">
        <v>2.75230122224648E-2</v>
      </c>
      <c r="DD766" s="40">
        <v>2.3685368503191199E-2</v>
      </c>
      <c r="DE766" s="40">
        <v>1.5821022490145501E-2</v>
      </c>
      <c r="DF766" s="40">
        <v>1.57206939714057E-2</v>
      </c>
      <c r="DG766" s="40">
        <v>1.7686346721954301E-2</v>
      </c>
      <c r="DH766" s="40">
        <v>1.00978136694294E-2</v>
      </c>
      <c r="DI766" s="40">
        <v>2.7986811726919102E-2</v>
      </c>
      <c r="DJ766" s="40">
        <v>2.9423126955257999E-2</v>
      </c>
      <c r="DK766" s="40">
        <v>1.47610623695887E-2</v>
      </c>
      <c r="DL766" s="40">
        <v>2.38251697869104E-3</v>
      </c>
      <c r="DM766" s="40">
        <v>1.57292306904838E-3</v>
      </c>
      <c r="DN766" s="40">
        <v>2.14543488649231E-2</v>
      </c>
      <c r="DO766" s="40">
        <v>0.16453775306990501</v>
      </c>
      <c r="DP766" s="40">
        <v>0.20663142304423299</v>
      </c>
      <c r="DQ766" s="40">
        <v>0.23390787108754099</v>
      </c>
      <c r="DR766" s="40">
        <v>0.24864471458437101</v>
      </c>
      <c r="DS766" s="40">
        <v>0.246744303567413</v>
      </c>
      <c r="DT766" s="40">
        <v>5.5311646574712901E-2</v>
      </c>
      <c r="DU766" s="40">
        <v>-2.9560082290983801E-2</v>
      </c>
      <c r="DV766" s="40">
        <v>-3.9056107911099099E-2</v>
      </c>
      <c r="DW766" s="40">
        <v>-4.2137876214386603E-2</v>
      </c>
      <c r="DX766" s="40">
        <v>-3.2472096913766298E-2</v>
      </c>
      <c r="DY766" s="40">
        <v>2.67676894369267E-2</v>
      </c>
      <c r="DZ766" s="40">
        <v>3.3999061404160202E-2</v>
      </c>
      <c r="EA766" s="40">
        <v>3.5078067028742999E-2</v>
      </c>
      <c r="EB766" s="40">
        <v>3.1430324687053202E-2</v>
      </c>
      <c r="EC766" s="40">
        <v>2.3933984684680502E-2</v>
      </c>
      <c r="ED766" s="40">
        <v>2.2200676031089099E-2</v>
      </c>
      <c r="EE766" s="40">
        <v>2.4955940502347E-2</v>
      </c>
      <c r="EF766" s="40">
        <v>1.6783881910937201E-2</v>
      </c>
      <c r="EG766" s="40">
        <v>3.41379874575721E-2</v>
      </c>
      <c r="EH766" s="40">
        <v>3.6474115788515997E-2</v>
      </c>
      <c r="EI766" s="40">
        <v>2.0216124065608299E-2</v>
      </c>
      <c r="EJ766" s="40">
        <v>5.2930120624415499E-3</v>
      </c>
      <c r="EK766" s="40">
        <v>4.4797226485326696E-3</v>
      </c>
      <c r="EL766" s="40">
        <v>2.9458971531719998E-2</v>
      </c>
      <c r="EM766" s="40">
        <v>0.18076772263440299</v>
      </c>
      <c r="EN766" s="40">
        <v>0.22039399844138099</v>
      </c>
      <c r="EO766" s="40">
        <v>0.25026577987024601</v>
      </c>
      <c r="EP766" s="40">
        <v>0.26514871235748899</v>
      </c>
      <c r="EQ766" s="40">
        <v>0.263433369740743</v>
      </c>
      <c r="ER766" s="40">
        <v>7.2595400677266303E-2</v>
      </c>
      <c r="ES766" s="40">
        <v>-1.01929347039676E-2</v>
      </c>
      <c r="ET766" s="40">
        <v>-2.19632685717326E-2</v>
      </c>
      <c r="EU766" s="40">
        <v>-2.7970969231733801E-2</v>
      </c>
      <c r="EV766" s="40">
        <v>-2.2337682387077801E-2</v>
      </c>
      <c r="EW766" s="40">
        <v>73.977018267530894</v>
      </c>
      <c r="EX766" s="40">
        <v>71.607200942840294</v>
      </c>
      <c r="EY766" s="40">
        <v>69.485220978196807</v>
      </c>
      <c r="EZ766" s="40">
        <v>68.223783146729502</v>
      </c>
      <c r="FA766" s="40">
        <v>68.208073070123703</v>
      </c>
      <c r="FB766" s="40">
        <v>68.048909840895703</v>
      </c>
      <c r="FC766" s="40">
        <v>67.251832645845596</v>
      </c>
      <c r="FD766" s="40">
        <v>68.748450206246304</v>
      </c>
      <c r="FE766" s="40">
        <v>73.769393046552693</v>
      </c>
      <c r="FF766" s="40">
        <v>79.054731879787894</v>
      </c>
      <c r="FG766" s="40">
        <v>83.570182675309397</v>
      </c>
      <c r="FH766" s="40">
        <v>86.850901591042998</v>
      </c>
      <c r="FI766" s="40">
        <v>89.565562757807896</v>
      </c>
      <c r="FJ766" s="40">
        <v>93.071891573364795</v>
      </c>
      <c r="FK766" s="40">
        <v>95.167083087801998</v>
      </c>
      <c r="FL766" s="40">
        <v>96.734319387153803</v>
      </c>
      <c r="FM766" s="40">
        <v>98.053176193282297</v>
      </c>
      <c r="FN766" s="40">
        <v>98.373706540954601</v>
      </c>
      <c r="FO766" s="40">
        <v>98.235026517383602</v>
      </c>
      <c r="FP766" s="40">
        <v>96.168709487330602</v>
      </c>
      <c r="FQ766" s="40">
        <v>89.288049499116099</v>
      </c>
      <c r="FR766" s="40">
        <v>83.158102533883294</v>
      </c>
      <c r="FS766" s="40">
        <v>79.802097819681805</v>
      </c>
      <c r="FT766" s="40">
        <v>77.097760754272201</v>
      </c>
      <c r="FU766" s="40">
        <v>2.1011267802586799E-2</v>
      </c>
      <c r="FV766" s="40">
        <v>0</v>
      </c>
      <c r="FW766" s="40">
        <v>0</v>
      </c>
      <c r="FX766" s="41">
        <v>1</v>
      </c>
      <c r="FY766" s="22"/>
    </row>
    <row r="767" spans="1:181" x14ac:dyDescent="0.2">
      <c r="A767" t="s">
        <v>42</v>
      </c>
      <c r="B767" t="s">
        <v>58</v>
      </c>
      <c r="C767" t="s">
        <v>55</v>
      </c>
      <c r="D767" t="s">
        <v>40</v>
      </c>
      <c r="E767" t="s">
        <v>1</v>
      </c>
      <c r="F767" t="s">
        <v>78</v>
      </c>
      <c r="G767" s="35">
        <v>43670</v>
      </c>
      <c r="H767" s="40">
        <v>1736</v>
      </c>
      <c r="I767" s="40">
        <v>0.78550059722764198</v>
      </c>
      <c r="J767" s="40">
        <v>0.68364710306981402</v>
      </c>
      <c r="K767" s="40">
        <v>0.62598407370403197</v>
      </c>
      <c r="L767" s="40">
        <v>0.59606709743792297</v>
      </c>
      <c r="M767" s="40">
        <v>0.59044120279049594</v>
      </c>
      <c r="N767" s="40">
        <v>0.61835266724427695</v>
      </c>
      <c r="O767" s="40">
        <v>0.68737357028255797</v>
      </c>
      <c r="P767" s="40">
        <v>0.75298463364622104</v>
      </c>
      <c r="Q767" s="40">
        <v>0.81796461509375495</v>
      </c>
      <c r="R767" s="40">
        <v>0.88499860740380598</v>
      </c>
      <c r="S767" s="40">
        <v>0.96835531123479102</v>
      </c>
      <c r="T767" s="40">
        <v>1.09231788297918</v>
      </c>
      <c r="U767" s="40">
        <v>1.2512687351671601</v>
      </c>
      <c r="V767" s="40">
        <v>1.4468591133111399</v>
      </c>
      <c r="W767" s="40">
        <v>1.6245979525090399</v>
      </c>
      <c r="X767" s="40">
        <v>1.84397613912309</v>
      </c>
      <c r="Y767" s="40">
        <v>2.0729818744408202</v>
      </c>
      <c r="Z767" s="40">
        <v>2.2341813453875301</v>
      </c>
      <c r="AA767" s="40">
        <v>2.3007552429006499</v>
      </c>
      <c r="AB767" s="40">
        <v>2.1904134482529098</v>
      </c>
      <c r="AC767" s="40">
        <v>1.8862694055651901</v>
      </c>
      <c r="AD767" s="40">
        <v>1.6174880958389199</v>
      </c>
      <c r="AE767" s="40">
        <v>1.30466134258166</v>
      </c>
      <c r="AF767" s="40">
        <v>1.0285011188851401</v>
      </c>
      <c r="AG767" s="40">
        <v>-3.5823726839112703E-2</v>
      </c>
      <c r="AH767" s="40">
        <v>-2.4206282866097901E-2</v>
      </c>
      <c r="AI767" s="40">
        <v>-1.6704642049812399E-2</v>
      </c>
      <c r="AJ767" s="40">
        <v>-1.8469238942068599E-2</v>
      </c>
      <c r="AK767" s="40">
        <v>-7.0176128421390697E-3</v>
      </c>
      <c r="AL767" s="40">
        <v>-8.6603680185673802E-3</v>
      </c>
      <c r="AM767" s="40">
        <v>-3.3268704523663602E-2</v>
      </c>
      <c r="AN767" s="40">
        <v>-1.04451548270558E-2</v>
      </c>
      <c r="AO767" s="40">
        <v>1.3317867856689799E-3</v>
      </c>
      <c r="AP767" s="40">
        <v>-4.5732811295252598E-4</v>
      </c>
      <c r="AQ767" s="40">
        <v>-1.29331172530743E-2</v>
      </c>
      <c r="AR767" s="40">
        <v>-1.5221252694845699E-2</v>
      </c>
      <c r="AS767" s="40">
        <v>-6.72641559199629E-3</v>
      </c>
      <c r="AT767" s="40">
        <v>-4.6912960907643998E-2</v>
      </c>
      <c r="AU767" s="40">
        <v>0.312452350742424</v>
      </c>
      <c r="AV767" s="40">
        <v>0.39725074732909399</v>
      </c>
      <c r="AW767" s="40">
        <v>0.452944139546472</v>
      </c>
      <c r="AX767" s="40">
        <v>0.50092726294891898</v>
      </c>
      <c r="AY767" s="40">
        <v>0.37476779098216001</v>
      </c>
      <c r="AZ767" s="40">
        <v>-0.215222007978675</v>
      </c>
      <c r="BA767" s="40">
        <v>-0.237885713324963</v>
      </c>
      <c r="BB767" s="40">
        <v>-0.208913844848157</v>
      </c>
      <c r="BC767" s="40">
        <v>-0.16518991469163699</v>
      </c>
      <c r="BD767" s="40">
        <v>-7.9278337719048506E-2</v>
      </c>
      <c r="BE767" s="40">
        <v>-2.6211311684409402E-2</v>
      </c>
      <c r="BF767" s="40">
        <v>-1.631105030972E-2</v>
      </c>
      <c r="BG767" s="40">
        <v>-8.1351035841070504E-3</v>
      </c>
      <c r="BH767" s="40">
        <v>-1.1173336794249301E-2</v>
      </c>
      <c r="BI767" s="40">
        <v>-8.9889518576556898E-4</v>
      </c>
      <c r="BJ767" s="40">
        <v>-3.5908780002069499E-3</v>
      </c>
      <c r="BK767" s="40">
        <v>-2.4282955285719499E-2</v>
      </c>
      <c r="BL767" s="40">
        <v>-1.6361846288427901E-3</v>
      </c>
      <c r="BM767" s="40">
        <v>1.10275274030729E-2</v>
      </c>
      <c r="BN767" s="40">
        <v>1.2260582182690801E-2</v>
      </c>
      <c r="BO767" s="40">
        <v>-9.36844689471975E-4</v>
      </c>
      <c r="BP767" s="40">
        <v>-8.7358692758246394E-3</v>
      </c>
      <c r="BQ767" s="40">
        <v>-2.10663900943681E-4</v>
      </c>
      <c r="BR767" s="40">
        <v>-2.89984037643039E-2</v>
      </c>
      <c r="BS767" s="40">
        <v>0.33493927759499698</v>
      </c>
      <c r="BT767" s="40">
        <v>0.420704574520124</v>
      </c>
      <c r="BU767" s="40">
        <v>0.48057265906225999</v>
      </c>
      <c r="BV767" s="40">
        <v>0.53458065345543604</v>
      </c>
      <c r="BW767" s="40">
        <v>0.40814662508087102</v>
      </c>
      <c r="BX767" s="40">
        <v>-0.18892554255208799</v>
      </c>
      <c r="BY767" s="40">
        <v>-0.21513024969372799</v>
      </c>
      <c r="BZ767" s="40">
        <v>-0.18132128776544301</v>
      </c>
      <c r="CA767" s="40">
        <v>-0.13933905975567201</v>
      </c>
      <c r="CB767" s="40">
        <v>-6.2137054147917099E-2</v>
      </c>
      <c r="CC767" s="40">
        <v>-1.9553782230274E-2</v>
      </c>
      <c r="CD767" s="40">
        <v>-1.0842836292182899E-2</v>
      </c>
      <c r="CE767" s="40">
        <v>-2.1998673478877198E-3</v>
      </c>
      <c r="CF767" s="40">
        <v>-6.1202171919577403E-3</v>
      </c>
      <c r="CG767" s="40">
        <v>3.3389100237725001E-3</v>
      </c>
      <c r="CH767" s="40">
        <v>-7.9764656526037206E-5</v>
      </c>
      <c r="CI767" s="40">
        <v>-1.8059452736538001E-2</v>
      </c>
      <c r="CJ767" s="40">
        <v>4.4648812959376498E-3</v>
      </c>
      <c r="CK767" s="40">
        <v>1.7742767818842799E-2</v>
      </c>
      <c r="CL767" s="40">
        <v>2.1068968111264401E-2</v>
      </c>
      <c r="CM767" s="40">
        <v>7.3717371441933801E-3</v>
      </c>
      <c r="CN767" s="40">
        <v>-4.2441124760398304E-3</v>
      </c>
      <c r="CO767" s="40">
        <v>4.3021258715402501E-3</v>
      </c>
      <c r="CP767" s="40">
        <v>-1.6590836059405201E-2</v>
      </c>
      <c r="CQ767" s="40">
        <v>0.35051365463183698</v>
      </c>
      <c r="CR767" s="40">
        <v>0.43694862378594101</v>
      </c>
      <c r="CS767" s="40">
        <v>0.49970808751496298</v>
      </c>
      <c r="CT767" s="40">
        <v>0.557888889202934</v>
      </c>
      <c r="CU767" s="40">
        <v>0.43126470389669502</v>
      </c>
      <c r="CV767" s="40">
        <v>-0.17071269070376899</v>
      </c>
      <c r="CW767" s="40">
        <v>-0.19936988490202201</v>
      </c>
      <c r="CX767" s="40">
        <v>-0.16221076678433399</v>
      </c>
      <c r="CY767" s="40">
        <v>-0.121434836375707</v>
      </c>
      <c r="CZ767" s="40">
        <v>-5.0265053363529898E-2</v>
      </c>
      <c r="DA767" s="40">
        <v>-1.2896252776138701E-2</v>
      </c>
      <c r="DB767" s="40">
        <v>-5.3746222746457904E-3</v>
      </c>
      <c r="DC767" s="40">
        <v>3.7353688883315999E-3</v>
      </c>
      <c r="DD767" s="40">
        <v>-1.06709758966617E-3</v>
      </c>
      <c r="DE767" s="40">
        <v>7.5767152333105596E-3</v>
      </c>
      <c r="DF767" s="40">
        <v>3.4313486871548802E-3</v>
      </c>
      <c r="DG767" s="40">
        <v>-1.18359501873566E-2</v>
      </c>
      <c r="DH767" s="40">
        <v>1.0565947220718099E-2</v>
      </c>
      <c r="DI767" s="40">
        <v>2.44580082346126E-2</v>
      </c>
      <c r="DJ767" s="40">
        <v>2.9877354039837999E-2</v>
      </c>
      <c r="DK767" s="40">
        <v>1.5680318977858699E-2</v>
      </c>
      <c r="DL767" s="40">
        <v>2.4764432374498703E-4</v>
      </c>
      <c r="DM767" s="40">
        <v>8.8149156440241808E-3</v>
      </c>
      <c r="DN767" s="40">
        <v>-4.1832683545063899E-3</v>
      </c>
      <c r="DO767" s="40">
        <v>0.36608803166867798</v>
      </c>
      <c r="DP767" s="40">
        <v>0.45319267305175698</v>
      </c>
      <c r="DQ767" s="40">
        <v>0.51884351596766698</v>
      </c>
      <c r="DR767" s="40">
        <v>0.58119712495043196</v>
      </c>
      <c r="DS767" s="40">
        <v>0.45438278271251997</v>
      </c>
      <c r="DT767" s="40">
        <v>-0.15249983885544999</v>
      </c>
      <c r="DU767" s="40">
        <v>-0.18360952011031501</v>
      </c>
      <c r="DV767" s="40">
        <v>-0.143100245803226</v>
      </c>
      <c r="DW767" s="40">
        <v>-0.103530612995742</v>
      </c>
      <c r="DX767" s="40">
        <v>-3.8393052579142703E-2</v>
      </c>
      <c r="DY767" s="40">
        <v>-3.2838376214353402E-3</v>
      </c>
      <c r="DZ767" s="40">
        <v>2.5206102817322E-3</v>
      </c>
      <c r="EA767" s="40">
        <v>1.2304907354036901E-2</v>
      </c>
      <c r="EB767" s="40">
        <v>6.2288045581530898E-3</v>
      </c>
      <c r="EC767" s="40">
        <v>1.3695432889684099E-2</v>
      </c>
      <c r="ED767" s="40">
        <v>8.5008387055153008E-3</v>
      </c>
      <c r="EE767" s="40">
        <v>-2.8502009494125102E-3</v>
      </c>
      <c r="EF767" s="40">
        <v>1.9374917418931201E-2</v>
      </c>
      <c r="EG767" s="40">
        <v>3.4153748852016497E-2</v>
      </c>
      <c r="EH767" s="40">
        <v>4.25952643354814E-2</v>
      </c>
      <c r="EI767" s="40">
        <v>2.7676591541461001E-2</v>
      </c>
      <c r="EJ767" s="40">
        <v>6.7330277427660101E-3</v>
      </c>
      <c r="EK767" s="40">
        <v>1.5330667335076801E-2</v>
      </c>
      <c r="EL767" s="40">
        <v>1.3731288788833699E-2</v>
      </c>
      <c r="EM767" s="40">
        <v>0.38857495852125001</v>
      </c>
      <c r="EN767" s="40">
        <v>0.47664650024278798</v>
      </c>
      <c r="EO767" s="40">
        <v>0.54647203548345402</v>
      </c>
      <c r="EP767" s="40">
        <v>0.61485051545694902</v>
      </c>
      <c r="EQ767" s="40">
        <v>0.48776161681123098</v>
      </c>
      <c r="ER767" s="40">
        <v>-0.12620337342886301</v>
      </c>
      <c r="ES767" s="40">
        <v>-0.16085405647907999</v>
      </c>
      <c r="ET767" s="40">
        <v>-0.115507688720511</v>
      </c>
      <c r="EU767" s="40">
        <v>-7.7679758059777199E-2</v>
      </c>
      <c r="EV767" s="40">
        <v>-2.12517690080113E-2</v>
      </c>
      <c r="EW767" s="40">
        <v>73.5720927229289</v>
      </c>
      <c r="EX767" s="40">
        <v>71.291308839671998</v>
      </c>
      <c r="EY767" s="40">
        <v>69.471459934138295</v>
      </c>
      <c r="EZ767" s="40">
        <v>68.267159553173599</v>
      </c>
      <c r="FA767" s="40">
        <v>68.333118099050793</v>
      </c>
      <c r="FB767" s="40">
        <v>68.181184219022398</v>
      </c>
      <c r="FC767" s="40">
        <v>67.450119455026794</v>
      </c>
      <c r="FD767" s="40">
        <v>68.837508878414198</v>
      </c>
      <c r="FE767" s="40">
        <v>73.515141731775003</v>
      </c>
      <c r="FF767" s="40">
        <v>78.7483696003099</v>
      </c>
      <c r="FG767" s="40">
        <v>83.293439659068895</v>
      </c>
      <c r="FH767" s="40">
        <v>86.5449086330471</v>
      </c>
      <c r="FI767" s="40">
        <v>89.311680764512204</v>
      </c>
      <c r="FJ767" s="40">
        <v>92.930102666752802</v>
      </c>
      <c r="FK767" s="40">
        <v>95.127106605540106</v>
      </c>
      <c r="FL767" s="40">
        <v>96.739781752437494</v>
      </c>
      <c r="FM767" s="40">
        <v>98.134338477432706</v>
      </c>
      <c r="FN767" s="40">
        <v>98.4638406405372</v>
      </c>
      <c r="FO767" s="40">
        <v>98.425292180538506</v>
      </c>
      <c r="FP767" s="40">
        <v>96.551623942661607</v>
      </c>
      <c r="FQ767" s="40">
        <v>89.991767288693694</v>
      </c>
      <c r="FR767" s="40">
        <v>83.7232840446826</v>
      </c>
      <c r="FS767" s="40">
        <v>80.239362045586603</v>
      </c>
      <c r="FT767" s="40">
        <v>77.465454897656102</v>
      </c>
      <c r="FU767" s="40">
        <v>3.7139616365287703E-2</v>
      </c>
      <c r="FV767" s="40">
        <v>0</v>
      </c>
      <c r="FW767" s="40">
        <v>0</v>
      </c>
      <c r="FX767" s="41">
        <v>1</v>
      </c>
      <c r="FY767" s="22"/>
    </row>
    <row r="768" spans="1:181" x14ac:dyDescent="0.2">
      <c r="A768" t="s">
        <v>42</v>
      </c>
      <c r="B768" t="s">
        <v>58</v>
      </c>
      <c r="C768" t="s">
        <v>55</v>
      </c>
      <c r="D768" t="s">
        <v>40</v>
      </c>
      <c r="E768" t="s">
        <v>77</v>
      </c>
      <c r="F768" t="s">
        <v>1</v>
      </c>
      <c r="G768" s="35">
        <v>43670</v>
      </c>
      <c r="H768" s="40">
        <v>5543</v>
      </c>
      <c r="I768" s="40">
        <v>0.92271676496777499</v>
      </c>
      <c r="J768" s="40">
        <v>0.80338358915199104</v>
      </c>
      <c r="K768" s="40">
        <v>0.73015586279029498</v>
      </c>
      <c r="L768" s="40">
        <v>0.69228561891389595</v>
      </c>
      <c r="M768" s="40">
        <v>0.68162678609876604</v>
      </c>
      <c r="N768" s="40">
        <v>0.71974287664561998</v>
      </c>
      <c r="O768" s="40">
        <v>0.79598661198207299</v>
      </c>
      <c r="P768" s="40">
        <v>0.85104205415581002</v>
      </c>
      <c r="Q768" s="40">
        <v>0.89956195769612801</v>
      </c>
      <c r="R768" s="40">
        <v>0.96225135118805105</v>
      </c>
      <c r="S768" s="40">
        <v>1.0457140558371301</v>
      </c>
      <c r="T768" s="40">
        <v>1.1719848209472099</v>
      </c>
      <c r="U768" s="40">
        <v>1.33157169540394</v>
      </c>
      <c r="V768" s="40">
        <v>1.52720802120127</v>
      </c>
      <c r="W768" s="40">
        <v>1.70791123666578</v>
      </c>
      <c r="X768" s="40">
        <v>1.91780217335571</v>
      </c>
      <c r="Y768" s="40">
        <v>2.1274050326226299</v>
      </c>
      <c r="Z768" s="40">
        <v>2.3026069734452399</v>
      </c>
      <c r="AA768" s="40">
        <v>2.3864348189854701</v>
      </c>
      <c r="AB768" s="40">
        <v>2.2765142700505399</v>
      </c>
      <c r="AC768" s="40">
        <v>2.0117234071752699</v>
      </c>
      <c r="AD768" s="40">
        <v>1.77520465713529</v>
      </c>
      <c r="AE768" s="40">
        <v>1.4625117775407599</v>
      </c>
      <c r="AF768" s="40">
        <v>1.1728540582370199</v>
      </c>
      <c r="AG768" s="40">
        <v>1.1110191871842501E-3</v>
      </c>
      <c r="AH768" s="40">
        <v>7.0068686110370702E-3</v>
      </c>
      <c r="AI768" s="40">
        <v>6.7901010757071998E-3</v>
      </c>
      <c r="AJ768" s="40">
        <v>5.5386726828707501E-3</v>
      </c>
      <c r="AK768" s="40">
        <v>5.8867012456628699E-4</v>
      </c>
      <c r="AL768" s="40">
        <v>7.3069777580571397E-3</v>
      </c>
      <c r="AM768" s="40">
        <v>-2.76279492845527E-3</v>
      </c>
      <c r="AN768" s="40">
        <v>-1.57212300632007E-4</v>
      </c>
      <c r="AO768" s="40">
        <v>1.6588203966227299E-2</v>
      </c>
      <c r="AP768" s="40">
        <v>1.9954783753545102E-2</v>
      </c>
      <c r="AQ768" s="40">
        <v>7.2413105295782501E-3</v>
      </c>
      <c r="AR768" s="40">
        <v>-4.5602827472893299E-3</v>
      </c>
      <c r="AS768" s="40">
        <v>-1.02931220354968E-2</v>
      </c>
      <c r="AT768" s="40">
        <v>-1.0337585087227701E-2</v>
      </c>
      <c r="AU768" s="40">
        <v>0.201013168790353</v>
      </c>
      <c r="AV768" s="40">
        <v>0.25110829175176202</v>
      </c>
      <c r="AW768" s="40">
        <v>0.30263577441537498</v>
      </c>
      <c r="AX768" s="40">
        <v>0.32166245118607001</v>
      </c>
      <c r="AY768" s="40">
        <v>0.29464451265527902</v>
      </c>
      <c r="AZ768" s="40">
        <v>-2.87491050616938E-2</v>
      </c>
      <c r="BA768" s="40">
        <v>-0.121510172204218</v>
      </c>
      <c r="BB768" s="40">
        <v>-0.10952492432960199</v>
      </c>
      <c r="BC768" s="40">
        <v>-0.10358925792930999</v>
      </c>
      <c r="BD768" s="40">
        <v>-6.7264508654478306E-2</v>
      </c>
      <c r="BE768" s="40">
        <v>9.0437596222014797E-3</v>
      </c>
      <c r="BF768" s="40">
        <v>1.4575594445139201E-2</v>
      </c>
      <c r="BG768" s="40">
        <v>1.54385028149548E-2</v>
      </c>
      <c r="BH768" s="40">
        <v>1.35563574960916E-2</v>
      </c>
      <c r="BI768" s="40">
        <v>8.9050568738314791E-3</v>
      </c>
      <c r="BJ768" s="40">
        <v>1.21558456606556E-2</v>
      </c>
      <c r="BK768" s="40">
        <v>4.0894719486621904E-3</v>
      </c>
      <c r="BL768" s="40">
        <v>4.6402399514930501E-3</v>
      </c>
      <c r="BM768" s="40">
        <v>2.3866323884143101E-2</v>
      </c>
      <c r="BN768" s="40">
        <v>2.6150701192392701E-2</v>
      </c>
      <c r="BO768" s="40">
        <v>1.3547319263117599E-2</v>
      </c>
      <c r="BP768" s="40">
        <v>-2.38534239186746E-4</v>
      </c>
      <c r="BQ768" s="40">
        <v>-5.9914752503825103E-3</v>
      </c>
      <c r="BR768" s="40">
        <v>1.2477670739868501E-5</v>
      </c>
      <c r="BS768" s="40">
        <v>0.21601926614040501</v>
      </c>
      <c r="BT768" s="40">
        <v>0.26998866237006303</v>
      </c>
      <c r="BU768" s="40">
        <v>0.32302955879503498</v>
      </c>
      <c r="BV768" s="40">
        <v>0.34319598063860701</v>
      </c>
      <c r="BW768" s="40">
        <v>0.31654543729590801</v>
      </c>
      <c r="BX768" s="40">
        <v>-1.14866308649396E-2</v>
      </c>
      <c r="BY768" s="40">
        <v>-0.10343667993540399</v>
      </c>
      <c r="BZ768" s="40">
        <v>-9.0067021613491102E-2</v>
      </c>
      <c r="CA768" s="40">
        <v>-8.4352437966977001E-2</v>
      </c>
      <c r="CB768" s="40">
        <v>-5.2729908128603203E-2</v>
      </c>
      <c r="CC768" s="40">
        <v>1.4537951482225E-2</v>
      </c>
      <c r="CD768" s="40">
        <v>1.98176709014556E-2</v>
      </c>
      <c r="CE768" s="40">
        <v>2.1428359514190601E-2</v>
      </c>
      <c r="CF768" s="40">
        <v>1.9109381573695398E-2</v>
      </c>
      <c r="CG768" s="40">
        <v>1.46649610024128E-2</v>
      </c>
      <c r="CH768" s="40">
        <v>1.55141567990343E-2</v>
      </c>
      <c r="CI768" s="40">
        <v>8.8353311138985192E-3</v>
      </c>
      <c r="CJ768" s="40">
        <v>7.9629407669798407E-3</v>
      </c>
      <c r="CK768" s="40">
        <v>2.89071275681731E-2</v>
      </c>
      <c r="CL768" s="40">
        <v>3.0441974736100899E-2</v>
      </c>
      <c r="CM768" s="40">
        <v>1.79148417021615E-2</v>
      </c>
      <c r="CN768" s="40">
        <v>2.7546956123121399E-3</v>
      </c>
      <c r="CO768" s="40">
        <v>-3.0121677909900201E-3</v>
      </c>
      <c r="CP768" s="40">
        <v>7.1808996078221799E-3</v>
      </c>
      <c r="CQ768" s="40">
        <v>0.226412443452427</v>
      </c>
      <c r="CR768" s="40">
        <v>0.28306514954559098</v>
      </c>
      <c r="CS768" s="40">
        <v>0.33715423173141401</v>
      </c>
      <c r="CT768" s="40">
        <v>0.35811003754048798</v>
      </c>
      <c r="CU768" s="40">
        <v>0.33171395098587703</v>
      </c>
      <c r="CV768" s="40">
        <v>4.6930617757458401E-4</v>
      </c>
      <c r="CW768" s="40">
        <v>-9.0919034246761204E-2</v>
      </c>
      <c r="CX768" s="40">
        <v>-7.6590537466338302E-2</v>
      </c>
      <c r="CY768" s="40">
        <v>-7.1029075061613198E-2</v>
      </c>
      <c r="CZ768" s="40">
        <v>-4.26632880807001E-2</v>
      </c>
      <c r="DA768" s="40">
        <v>2.0032143342248499E-2</v>
      </c>
      <c r="DB768" s="40">
        <v>2.50597473577721E-2</v>
      </c>
      <c r="DC768" s="40">
        <v>2.7418216213426501E-2</v>
      </c>
      <c r="DD768" s="40">
        <v>2.46624056512992E-2</v>
      </c>
      <c r="DE768" s="40">
        <v>2.0424865130994199E-2</v>
      </c>
      <c r="DF768" s="40">
        <v>1.8872467937412901E-2</v>
      </c>
      <c r="DG768" s="40">
        <v>1.35811902791348E-2</v>
      </c>
      <c r="DH768" s="40">
        <v>1.12856415824666E-2</v>
      </c>
      <c r="DI768" s="40">
        <v>3.3947931252203002E-2</v>
      </c>
      <c r="DJ768" s="40">
        <v>3.4733248279809101E-2</v>
      </c>
      <c r="DK768" s="40">
        <v>2.22823641412054E-2</v>
      </c>
      <c r="DL768" s="40">
        <v>5.7479254638110296E-3</v>
      </c>
      <c r="DM768" s="40">
        <v>-3.2860331597521597E-5</v>
      </c>
      <c r="DN768" s="40">
        <v>1.43493215449045E-2</v>
      </c>
      <c r="DO768" s="40">
        <v>0.236805620764448</v>
      </c>
      <c r="DP768" s="40">
        <v>0.29614163672111798</v>
      </c>
      <c r="DQ768" s="40">
        <v>0.35127890466779199</v>
      </c>
      <c r="DR768" s="40">
        <v>0.37302409444237</v>
      </c>
      <c r="DS768" s="40">
        <v>0.34688246467584599</v>
      </c>
      <c r="DT768" s="40">
        <v>1.24252432200888E-2</v>
      </c>
      <c r="DU768" s="40">
        <v>-7.8401388558118498E-2</v>
      </c>
      <c r="DV768" s="40">
        <v>-6.3114053319185501E-2</v>
      </c>
      <c r="DW768" s="40">
        <v>-5.7705712156249402E-2</v>
      </c>
      <c r="DX768" s="40">
        <v>-3.2596668032796997E-2</v>
      </c>
      <c r="DY768" s="40">
        <v>2.7964883777265699E-2</v>
      </c>
      <c r="DZ768" s="40">
        <v>3.2628473191874202E-2</v>
      </c>
      <c r="EA768" s="40">
        <v>3.6066617952674102E-2</v>
      </c>
      <c r="EB768" s="40">
        <v>3.2680090464520098E-2</v>
      </c>
      <c r="EC768" s="40">
        <v>2.8741251880259399E-2</v>
      </c>
      <c r="ED768" s="40">
        <v>2.37213358400114E-2</v>
      </c>
      <c r="EE768" s="40">
        <v>2.0433457156252301E-2</v>
      </c>
      <c r="EF768" s="40">
        <v>1.6083093834591701E-2</v>
      </c>
      <c r="EG768" s="40">
        <v>4.1226051170118898E-2</v>
      </c>
      <c r="EH768" s="40">
        <v>4.09291657186567E-2</v>
      </c>
      <c r="EI768" s="40">
        <v>2.8588372874744701E-2</v>
      </c>
      <c r="EJ768" s="40">
        <v>1.0069673971913599E-2</v>
      </c>
      <c r="EK768" s="40">
        <v>4.2687864535167997E-3</v>
      </c>
      <c r="EL768" s="40">
        <v>2.4699384302872E-2</v>
      </c>
      <c r="EM768" s="40">
        <v>0.25181171811449998</v>
      </c>
      <c r="EN768" s="40">
        <v>0.31502200733941899</v>
      </c>
      <c r="EO768" s="40">
        <v>0.37167268904745299</v>
      </c>
      <c r="EP768" s="40">
        <v>0.39455762389490601</v>
      </c>
      <c r="EQ768" s="40">
        <v>0.36878338931647497</v>
      </c>
      <c r="ER768" s="40">
        <v>2.9687717416843E-2</v>
      </c>
      <c r="ES768" s="40">
        <v>-6.03278962893046E-2</v>
      </c>
      <c r="ET768" s="40">
        <v>-4.3656150603074199E-2</v>
      </c>
      <c r="EU768" s="40">
        <v>-3.84688921939162E-2</v>
      </c>
      <c r="EV768" s="40">
        <v>-1.8062067506921901E-2</v>
      </c>
      <c r="EW768" s="40">
        <v>73.599555061179103</v>
      </c>
      <c r="EX768" s="40">
        <v>71.286108021258201</v>
      </c>
      <c r="EY768" s="40">
        <v>69.319911012235806</v>
      </c>
      <c r="EZ768" s="40">
        <v>68.099097762946499</v>
      </c>
      <c r="FA768" s="40">
        <v>68.178136200716807</v>
      </c>
      <c r="FB768" s="40">
        <v>68.1688790013595</v>
      </c>
      <c r="FC768" s="40">
        <v>67.402966258806103</v>
      </c>
      <c r="FD768" s="40">
        <v>68.900617970584605</v>
      </c>
      <c r="FE768" s="40">
        <v>73.938153503893204</v>
      </c>
      <c r="FF768" s="40">
        <v>79.303806698801097</v>
      </c>
      <c r="FG768" s="40">
        <v>83.815634655790404</v>
      </c>
      <c r="FH768" s="40">
        <v>87.051983685576602</v>
      </c>
      <c r="FI768" s="40">
        <v>89.686330490668595</v>
      </c>
      <c r="FJ768" s="40">
        <v>93.143566926214305</v>
      </c>
      <c r="FK768" s="40">
        <v>95.237683846248899</v>
      </c>
      <c r="FL768" s="40">
        <v>96.763032999629203</v>
      </c>
      <c r="FM768" s="40">
        <v>97.998010134717603</v>
      </c>
      <c r="FN768" s="40">
        <v>98.251464590285494</v>
      </c>
      <c r="FO768" s="40">
        <v>98.150006179705798</v>
      </c>
      <c r="FP768" s="40">
        <v>96.138870349771395</v>
      </c>
      <c r="FQ768" s="40">
        <v>89.158583611420099</v>
      </c>
      <c r="FR768" s="40">
        <v>82.912248176986793</v>
      </c>
      <c r="FS768" s="40">
        <v>79.599604498825897</v>
      </c>
      <c r="FT768" s="40">
        <v>76.912112223458195</v>
      </c>
      <c r="FU768" s="40">
        <v>2.5811152497273601E-2</v>
      </c>
      <c r="FV768" s="40">
        <v>0</v>
      </c>
      <c r="FW768" s="40">
        <v>0</v>
      </c>
      <c r="FX768" s="41">
        <v>1</v>
      </c>
      <c r="FY768" s="22"/>
    </row>
    <row r="769" spans="1:181" x14ac:dyDescent="0.2">
      <c r="A769" t="s">
        <v>42</v>
      </c>
      <c r="B769" t="s">
        <v>58</v>
      </c>
      <c r="C769" t="s">
        <v>55</v>
      </c>
      <c r="D769" t="s">
        <v>40</v>
      </c>
      <c r="E769" t="s">
        <v>77</v>
      </c>
      <c r="F769" t="s">
        <v>77</v>
      </c>
      <c r="G769" s="35">
        <v>43670</v>
      </c>
      <c r="H769" s="40">
        <v>4263</v>
      </c>
      <c r="I769" s="40">
        <v>0.96036425229080102</v>
      </c>
      <c r="J769" s="40">
        <v>0.83448461713303101</v>
      </c>
      <c r="K769" s="40">
        <v>0.75572752107363195</v>
      </c>
      <c r="L769" s="40">
        <v>0.71539048912143699</v>
      </c>
      <c r="M769" s="40">
        <v>0.701766619788038</v>
      </c>
      <c r="N769" s="40">
        <v>0.73998824221562698</v>
      </c>
      <c r="O769" s="40">
        <v>0.81730476294990195</v>
      </c>
      <c r="P769" s="40">
        <v>0.86783431692808599</v>
      </c>
      <c r="Q769" s="40">
        <v>0.91237928680557201</v>
      </c>
      <c r="R769" s="40">
        <v>0.977495296674189</v>
      </c>
      <c r="S769" s="40">
        <v>1.0650823699826499</v>
      </c>
      <c r="T769" s="40">
        <v>1.1964398327567101</v>
      </c>
      <c r="U769" s="40">
        <v>1.3594989731226801</v>
      </c>
      <c r="V769" s="40">
        <v>1.5544740885803601</v>
      </c>
      <c r="W769" s="40">
        <v>1.7393577071120501</v>
      </c>
      <c r="X769" s="40">
        <v>1.9461268101196101</v>
      </c>
      <c r="Y769" s="40">
        <v>2.1458477596546301</v>
      </c>
      <c r="Z769" s="40">
        <v>2.3211949961503699</v>
      </c>
      <c r="AA769" s="40">
        <v>2.4046339416480702</v>
      </c>
      <c r="AB769" s="40">
        <v>2.2944539670447401</v>
      </c>
      <c r="AC769" s="40">
        <v>2.0408210822253898</v>
      </c>
      <c r="AD769" s="40">
        <v>1.81404175151553</v>
      </c>
      <c r="AE769" s="40">
        <v>1.5005918192904399</v>
      </c>
      <c r="AF769" s="40">
        <v>1.2100981024422199</v>
      </c>
      <c r="AG769" s="40">
        <v>1.2291104383491999E-2</v>
      </c>
      <c r="AH769" s="40">
        <v>1.51958175573888E-2</v>
      </c>
      <c r="AI769" s="40">
        <v>1.1692515143292399E-2</v>
      </c>
      <c r="AJ769" s="40">
        <v>1.0526333386573E-2</v>
      </c>
      <c r="AK769" s="40">
        <v>2.8175908199860301E-3</v>
      </c>
      <c r="AL769" s="40">
        <v>1.0097432538759801E-2</v>
      </c>
      <c r="AM769" s="40">
        <v>3.3547391607064601E-3</v>
      </c>
      <c r="AN769" s="40">
        <v>-3.5386556534832301E-3</v>
      </c>
      <c r="AO769" s="40">
        <v>1.70221430993962E-2</v>
      </c>
      <c r="AP769" s="40">
        <v>1.9385649834433302E-2</v>
      </c>
      <c r="AQ769" s="40">
        <v>1.0431204590629401E-2</v>
      </c>
      <c r="AR769" s="40">
        <v>-8.0639234378160102E-4</v>
      </c>
      <c r="AS769" s="40">
        <v>-1.27266882019672E-2</v>
      </c>
      <c r="AT769" s="40">
        <v>-3.82728084603736E-4</v>
      </c>
      <c r="AU769" s="40">
        <v>0.15192856493791701</v>
      </c>
      <c r="AV769" s="40">
        <v>0.197891548093971</v>
      </c>
      <c r="AW769" s="40">
        <v>0.239785752071245</v>
      </c>
      <c r="AX769" s="40">
        <v>0.25313424798963602</v>
      </c>
      <c r="AY769" s="40">
        <v>0.25183482604572999</v>
      </c>
      <c r="AZ769" s="40">
        <v>2.1330282449052999E-2</v>
      </c>
      <c r="BA769" s="40">
        <v>-8.9915414734695803E-2</v>
      </c>
      <c r="BB769" s="40">
        <v>-7.4473461635339494E-2</v>
      </c>
      <c r="BC769" s="40">
        <v>-7.6220309013513302E-2</v>
      </c>
      <c r="BD769" s="40">
        <v>-5.6704684856578397E-2</v>
      </c>
      <c r="BE769" s="40">
        <v>2.0652778969197001E-2</v>
      </c>
      <c r="BF769" s="40">
        <v>2.26929216987759E-2</v>
      </c>
      <c r="BG769" s="40">
        <v>2.1181893877023801E-2</v>
      </c>
      <c r="BH769" s="40">
        <v>1.9449494269558099E-2</v>
      </c>
      <c r="BI769" s="40">
        <v>1.1997950650115901E-2</v>
      </c>
      <c r="BJ769" s="40">
        <v>1.6103281065677402E-2</v>
      </c>
      <c r="BK769" s="40">
        <v>1.13996273117828E-2</v>
      </c>
      <c r="BL769" s="40">
        <v>3.2573735564339198E-3</v>
      </c>
      <c r="BM769" s="40">
        <v>2.46189347844777E-2</v>
      </c>
      <c r="BN769" s="40">
        <v>2.5966807829877901E-2</v>
      </c>
      <c r="BO769" s="40">
        <v>1.74751423954209E-2</v>
      </c>
      <c r="BP769" s="40">
        <v>3.14042873942285E-3</v>
      </c>
      <c r="BQ769" s="40">
        <v>-8.8362136032590008E-3</v>
      </c>
      <c r="BR769" s="40">
        <v>1.02819962914763E-2</v>
      </c>
      <c r="BS769" s="40">
        <v>0.16873303944696899</v>
      </c>
      <c r="BT769" s="40">
        <v>0.21724415873867201</v>
      </c>
      <c r="BU769" s="40">
        <v>0.26120143140367802</v>
      </c>
      <c r="BV769" s="40">
        <v>0.27378932335152301</v>
      </c>
      <c r="BW769" s="40">
        <v>0.27199110586257902</v>
      </c>
      <c r="BX769" s="40">
        <v>4.0716150784451198E-2</v>
      </c>
      <c r="BY769" s="40">
        <v>-6.9275539617044704E-2</v>
      </c>
      <c r="BZ769" s="40">
        <v>-5.5387184821843398E-2</v>
      </c>
      <c r="CA769" s="40">
        <v>-5.7851483130192199E-2</v>
      </c>
      <c r="CB769" s="40">
        <v>-4.21155345463885E-2</v>
      </c>
      <c r="CC769" s="40">
        <v>2.6444049315337601E-2</v>
      </c>
      <c r="CD769" s="40">
        <v>2.7885393188896899E-2</v>
      </c>
      <c r="CE769" s="40">
        <v>2.77542086807962E-2</v>
      </c>
      <c r="CF769" s="40">
        <v>2.5629648314756E-2</v>
      </c>
      <c r="CG769" s="40">
        <v>1.8356239902608699E-2</v>
      </c>
      <c r="CH769" s="40">
        <v>2.02629134599841E-2</v>
      </c>
      <c r="CI769" s="40">
        <v>1.6971492338316602E-2</v>
      </c>
      <c r="CJ769" s="40">
        <v>7.9642826846824302E-3</v>
      </c>
      <c r="CK769" s="40">
        <v>2.9880449563686299E-2</v>
      </c>
      <c r="CL769" s="40">
        <v>3.05248978095384E-2</v>
      </c>
      <c r="CM769" s="40">
        <v>2.2353752261282799E-2</v>
      </c>
      <c r="CN769" s="40">
        <v>5.8739849985674697E-3</v>
      </c>
      <c r="CO769" s="40">
        <v>-6.1416827476298503E-3</v>
      </c>
      <c r="CP769" s="40">
        <v>1.7668351906719001E-2</v>
      </c>
      <c r="CQ769" s="40">
        <v>0.18037176730097099</v>
      </c>
      <c r="CR769" s="40">
        <v>0.230647717917914</v>
      </c>
      <c r="CS769" s="40">
        <v>0.27603386567138</v>
      </c>
      <c r="CT769" s="40">
        <v>0.28809496562622899</v>
      </c>
      <c r="CU769" s="40">
        <v>0.28595128386225699</v>
      </c>
      <c r="CV769" s="40">
        <v>5.4142744138958303E-2</v>
      </c>
      <c r="CW769" s="40">
        <v>-5.4980424985192497E-2</v>
      </c>
      <c r="CX769" s="40">
        <v>-4.2168087642769102E-2</v>
      </c>
      <c r="CY769" s="40">
        <v>-4.5129290279807797E-2</v>
      </c>
      <c r="CZ769" s="40">
        <v>-3.2011133484042401E-2</v>
      </c>
      <c r="DA769" s="40">
        <v>3.2235319661478197E-2</v>
      </c>
      <c r="DB769" s="40">
        <v>3.3077864679018E-2</v>
      </c>
      <c r="DC769" s="40">
        <v>3.4326523484568501E-2</v>
      </c>
      <c r="DD769" s="40">
        <v>3.1809802359953898E-2</v>
      </c>
      <c r="DE769" s="40">
        <v>2.4714529155101601E-2</v>
      </c>
      <c r="DF769" s="40">
        <v>2.4422545854290802E-2</v>
      </c>
      <c r="DG769" s="40">
        <v>2.25433573648504E-2</v>
      </c>
      <c r="DH769" s="40">
        <v>1.26711918129309E-2</v>
      </c>
      <c r="DI769" s="40">
        <v>3.5141964342894898E-2</v>
      </c>
      <c r="DJ769" s="40">
        <v>3.5082987789198897E-2</v>
      </c>
      <c r="DK769" s="40">
        <v>2.7232362127144801E-2</v>
      </c>
      <c r="DL769" s="40">
        <v>8.6075412577120893E-3</v>
      </c>
      <c r="DM769" s="40">
        <v>-3.4471518920006902E-3</v>
      </c>
      <c r="DN769" s="40">
        <v>2.5054707521961699E-2</v>
      </c>
      <c r="DO769" s="40">
        <v>0.19201049515497401</v>
      </c>
      <c r="DP769" s="40">
        <v>0.24405127709715699</v>
      </c>
      <c r="DQ769" s="40">
        <v>0.29086629993908097</v>
      </c>
      <c r="DR769" s="40">
        <v>0.30240060790093398</v>
      </c>
      <c r="DS769" s="40">
        <v>0.29991146186193601</v>
      </c>
      <c r="DT769" s="40">
        <v>6.7569337493465303E-2</v>
      </c>
      <c r="DU769" s="40">
        <v>-4.0685310353340401E-2</v>
      </c>
      <c r="DV769" s="40">
        <v>-2.8948990463694799E-2</v>
      </c>
      <c r="DW769" s="40">
        <v>-3.2407097429423402E-2</v>
      </c>
      <c r="DX769" s="40">
        <v>-2.19067324216962E-2</v>
      </c>
      <c r="DY769" s="40">
        <v>4.0596994247183202E-2</v>
      </c>
      <c r="DZ769" s="40">
        <v>4.0574968820405101E-2</v>
      </c>
      <c r="EA769" s="40">
        <v>4.3815902218299903E-2</v>
      </c>
      <c r="EB769" s="40">
        <v>4.0732963242938999E-2</v>
      </c>
      <c r="EC769" s="40">
        <v>3.3894888985231401E-2</v>
      </c>
      <c r="ED769" s="40">
        <v>3.0428394381208299E-2</v>
      </c>
      <c r="EE769" s="40">
        <v>3.0588245515926701E-2</v>
      </c>
      <c r="EF769" s="40">
        <v>1.9467221022848102E-2</v>
      </c>
      <c r="EG769" s="40">
        <v>4.2738756027976298E-2</v>
      </c>
      <c r="EH769" s="40">
        <v>4.1664145784643503E-2</v>
      </c>
      <c r="EI769" s="40">
        <v>3.4276299931936302E-2</v>
      </c>
      <c r="EJ769" s="40">
        <v>1.2554362340916499E-2</v>
      </c>
      <c r="EK769" s="40">
        <v>4.43322706707544E-4</v>
      </c>
      <c r="EL769" s="40">
        <v>3.5719431898041699E-2</v>
      </c>
      <c r="EM769" s="40">
        <v>0.20881496966402599</v>
      </c>
      <c r="EN769" s="40">
        <v>0.26340388774185802</v>
      </c>
      <c r="EO769" s="40">
        <v>0.31228197927151402</v>
      </c>
      <c r="EP769" s="40">
        <v>0.32305568326282103</v>
      </c>
      <c r="EQ769" s="40">
        <v>0.32006774167878499</v>
      </c>
      <c r="ER769" s="40">
        <v>8.6955205828863597E-2</v>
      </c>
      <c r="ES769" s="40">
        <v>-2.0045435235689298E-2</v>
      </c>
      <c r="ET769" s="40">
        <v>-9.8627136501987095E-3</v>
      </c>
      <c r="EU769" s="40">
        <v>-1.40382715461023E-2</v>
      </c>
      <c r="EV769" s="40">
        <v>-7.3175821115063098E-3</v>
      </c>
      <c r="EW769" s="40">
        <v>73.652300227626696</v>
      </c>
      <c r="EX769" s="40">
        <v>71.324218282017497</v>
      </c>
      <c r="EY769" s="40">
        <v>69.305558883431203</v>
      </c>
      <c r="EZ769" s="40">
        <v>68.074697496106396</v>
      </c>
      <c r="FA769" s="40">
        <v>68.142356535282104</v>
      </c>
      <c r="FB769" s="40">
        <v>68.137234934707095</v>
      </c>
      <c r="FC769" s="40">
        <v>67.356804840062296</v>
      </c>
      <c r="FD769" s="40">
        <v>68.878863663591702</v>
      </c>
      <c r="FE769" s="40">
        <v>73.985728405415102</v>
      </c>
      <c r="FF769" s="40">
        <v>79.366733556966594</v>
      </c>
      <c r="FG769" s="40">
        <v>83.874700491194403</v>
      </c>
      <c r="FH769" s="40">
        <v>87.117122918413799</v>
      </c>
      <c r="FI769" s="40">
        <v>89.736117766862293</v>
      </c>
      <c r="FJ769" s="40">
        <v>93.168578531208794</v>
      </c>
      <c r="FK769" s="40">
        <v>95.243291002755498</v>
      </c>
      <c r="FL769" s="40">
        <v>96.756589193722306</v>
      </c>
      <c r="FM769" s="40">
        <v>97.977446986941402</v>
      </c>
      <c r="FN769" s="40">
        <v>98.229064334491397</v>
      </c>
      <c r="FO769" s="40">
        <v>98.106340601413706</v>
      </c>
      <c r="FP769" s="40">
        <v>96.058538996046494</v>
      </c>
      <c r="FQ769" s="40">
        <v>89.008955313286194</v>
      </c>
      <c r="FR769" s="40">
        <v>82.780445070085094</v>
      </c>
      <c r="FS769" s="40">
        <v>79.489547142686007</v>
      </c>
      <c r="FT769" s="40">
        <v>76.816895291721593</v>
      </c>
      <c r="FU769" s="40">
        <v>2.5987976717813499E-2</v>
      </c>
      <c r="FV769" s="40">
        <v>0</v>
      </c>
      <c r="FW769" s="40">
        <v>0</v>
      </c>
      <c r="FX769" s="41">
        <v>1</v>
      </c>
      <c r="FY769" s="22"/>
    </row>
    <row r="770" spans="1:181" x14ac:dyDescent="0.2">
      <c r="A770" t="s">
        <v>42</v>
      </c>
      <c r="B770" t="s">
        <v>58</v>
      </c>
      <c r="C770" t="s">
        <v>55</v>
      </c>
      <c r="D770" t="s">
        <v>40</v>
      </c>
      <c r="E770" t="s">
        <v>77</v>
      </c>
      <c r="F770" t="s">
        <v>78</v>
      </c>
      <c r="G770" s="35">
        <v>43670</v>
      </c>
      <c r="H770" s="40">
        <v>1280</v>
      </c>
      <c r="I770" s="40">
        <v>0.79416311224596803</v>
      </c>
      <c r="J770" s="40">
        <v>0.69682007647347699</v>
      </c>
      <c r="K770" s="40">
        <v>0.64189666497448405</v>
      </c>
      <c r="L770" s="40">
        <v>0.61241720685307499</v>
      </c>
      <c r="M770" s="40">
        <v>0.61244401409890203</v>
      </c>
      <c r="N770" s="40">
        <v>0.65052129499259703</v>
      </c>
      <c r="O770" s="40">
        <v>0.72389048278340096</v>
      </c>
      <c r="P770" s="40">
        <v>0.79411038876265105</v>
      </c>
      <c r="Q770" s="40">
        <v>0.85673164386553502</v>
      </c>
      <c r="R770" s="40">
        <v>0.91131778373990602</v>
      </c>
      <c r="S770" s="40">
        <v>0.98060570616561005</v>
      </c>
      <c r="T770" s="40">
        <v>1.08954327271453</v>
      </c>
      <c r="U770" s="40">
        <v>1.2368280324623599</v>
      </c>
      <c r="V770" s="40">
        <v>1.4346915668170499</v>
      </c>
      <c r="W770" s="40">
        <v>1.6021474559886</v>
      </c>
      <c r="X770" s="40">
        <v>1.8222234272084901</v>
      </c>
      <c r="Y770" s="40">
        <v>2.06394551479982</v>
      </c>
      <c r="Z770" s="40">
        <v>2.2379329136754098</v>
      </c>
      <c r="AA770" s="40">
        <v>2.3251174738260798</v>
      </c>
      <c r="AB770" s="40">
        <v>2.2138354801196498</v>
      </c>
      <c r="AC770" s="40">
        <v>1.9116339172774901</v>
      </c>
      <c r="AD770" s="40">
        <v>1.6408831228762299</v>
      </c>
      <c r="AE770" s="40">
        <v>1.3289196764084901</v>
      </c>
      <c r="AF770" s="40">
        <v>1.04271704388193</v>
      </c>
      <c r="AG770" s="40">
        <v>-4.5119975434455797E-2</v>
      </c>
      <c r="AH770" s="40">
        <v>-2.6508394199112599E-2</v>
      </c>
      <c r="AI770" s="40">
        <v>-1.80810864949346E-2</v>
      </c>
      <c r="AJ770" s="40">
        <v>-1.9753363062910301E-2</v>
      </c>
      <c r="AK770" s="40">
        <v>-1.17291939068896E-2</v>
      </c>
      <c r="AL770" s="40">
        <v>-1.2241070177543001E-2</v>
      </c>
      <c r="AM770" s="40">
        <v>-3.4968491041826803E-2</v>
      </c>
      <c r="AN770" s="40">
        <v>-1.2585102430534199E-2</v>
      </c>
      <c r="AO770" s="40">
        <v>4.3961096843641301E-3</v>
      </c>
      <c r="AP770" s="40">
        <v>1.2511737637229001E-2</v>
      </c>
      <c r="AQ770" s="40">
        <v>-2.00396110866971E-2</v>
      </c>
      <c r="AR770" s="40">
        <v>-2.1131673119826101E-2</v>
      </c>
      <c r="AS770" s="40">
        <v>-5.9086940660333601E-3</v>
      </c>
      <c r="AT770" s="40">
        <v>-6.4811577183814806E-2</v>
      </c>
      <c r="AU770" s="40">
        <v>0.33869018228698</v>
      </c>
      <c r="AV770" s="40">
        <v>0.41085431176227599</v>
      </c>
      <c r="AW770" s="40">
        <v>0.49362469297865302</v>
      </c>
      <c r="AX770" s="40">
        <v>0.52857494095730995</v>
      </c>
      <c r="AY770" s="40">
        <v>0.42701963658532699</v>
      </c>
      <c r="AZ770" s="40">
        <v>-0.22563863115785099</v>
      </c>
      <c r="BA770" s="40">
        <v>-0.24944536148412899</v>
      </c>
      <c r="BB770" s="40">
        <v>-0.24196520494601401</v>
      </c>
      <c r="BC770" s="40">
        <v>-0.20706776254259299</v>
      </c>
      <c r="BD770" s="40">
        <v>-0.108245345536978</v>
      </c>
      <c r="BE770" s="40">
        <v>-3.3818085758245901E-2</v>
      </c>
      <c r="BF770" s="40">
        <v>-1.55241540225632E-2</v>
      </c>
      <c r="BG770" s="40">
        <v>-8.2722846493284794E-3</v>
      </c>
      <c r="BH770" s="40">
        <v>-1.0614567000802599E-2</v>
      </c>
      <c r="BI770" s="40">
        <v>-3.8895698399436002E-3</v>
      </c>
      <c r="BJ770" s="40">
        <v>-5.50374738703918E-3</v>
      </c>
      <c r="BK770" s="40">
        <v>-2.5000043834296399E-2</v>
      </c>
      <c r="BL770" s="40">
        <v>-4.1307224761366298E-4</v>
      </c>
      <c r="BM770" s="40">
        <v>1.6551533747975699E-2</v>
      </c>
      <c r="BN770" s="40">
        <v>2.32127332471018E-2</v>
      </c>
      <c r="BO770" s="40">
        <v>-6.6800106866919404E-3</v>
      </c>
      <c r="BP770" s="40">
        <v>-1.3233525531687799E-2</v>
      </c>
      <c r="BQ770" s="40">
        <v>2.0565244573841398E-3</v>
      </c>
      <c r="BR770" s="40">
        <v>-4.3491831573917998E-2</v>
      </c>
      <c r="BS770" s="40">
        <v>0.36541494178596201</v>
      </c>
      <c r="BT770" s="40">
        <v>0.44117492969387301</v>
      </c>
      <c r="BU770" s="40">
        <v>0.52406492289005202</v>
      </c>
      <c r="BV770" s="40">
        <v>0.56880123691279205</v>
      </c>
      <c r="BW770" s="40">
        <v>0.464010002334593</v>
      </c>
      <c r="BX770" s="40">
        <v>-0.198454906306017</v>
      </c>
      <c r="BY770" s="40">
        <v>-0.22563998464591101</v>
      </c>
      <c r="BZ770" s="40">
        <v>-0.212525659282854</v>
      </c>
      <c r="CA770" s="40">
        <v>-0.177888986174077</v>
      </c>
      <c r="CB770" s="40">
        <v>-9.0206755716790002E-2</v>
      </c>
      <c r="CC770" s="40">
        <v>-2.59904313971107E-2</v>
      </c>
      <c r="CD770" s="40">
        <v>-7.9165027372468406E-3</v>
      </c>
      <c r="CE770" s="40">
        <v>-1.4787383713207999E-3</v>
      </c>
      <c r="CF770" s="40">
        <v>-4.2850646874273302E-3</v>
      </c>
      <c r="CG770" s="40">
        <v>1.54012990721135E-3</v>
      </c>
      <c r="CH770" s="40">
        <v>-8.3749814604072703E-4</v>
      </c>
      <c r="CI770" s="40">
        <v>-1.80959276649428E-2</v>
      </c>
      <c r="CJ770" s="40">
        <v>8.0172387777863695E-3</v>
      </c>
      <c r="CK770" s="40">
        <v>2.49703434257291E-2</v>
      </c>
      <c r="CL770" s="40">
        <v>3.0624210208377502E-2</v>
      </c>
      <c r="CM770" s="40">
        <v>2.5728078534012801E-3</v>
      </c>
      <c r="CN770" s="40">
        <v>-7.7632925720335904E-3</v>
      </c>
      <c r="CO770" s="40">
        <v>7.5732105424966296E-3</v>
      </c>
      <c r="CP770" s="40">
        <v>-2.8725840710205602E-2</v>
      </c>
      <c r="CQ770" s="40">
        <v>0.38392442880412297</v>
      </c>
      <c r="CR770" s="40">
        <v>0.46217489730850703</v>
      </c>
      <c r="CS770" s="40">
        <v>0.54514773339752698</v>
      </c>
      <c r="CT770" s="40">
        <v>0.59666184695139901</v>
      </c>
      <c r="CU770" s="40">
        <v>0.48962941696989198</v>
      </c>
      <c r="CV770" s="40">
        <v>-0.179627541282602</v>
      </c>
      <c r="CW770" s="40">
        <v>-0.20915245316536599</v>
      </c>
      <c r="CX770" s="40">
        <v>-0.19213591963735499</v>
      </c>
      <c r="CY770" s="40">
        <v>-0.157679854547675</v>
      </c>
      <c r="CZ770" s="40">
        <v>-7.7713283357743496E-2</v>
      </c>
      <c r="DA770" s="40">
        <v>-1.8162777035975599E-2</v>
      </c>
      <c r="DB770" s="40">
        <v>-3.08851451930432E-4</v>
      </c>
      <c r="DC770" s="40">
        <v>5.3148079066868796E-3</v>
      </c>
      <c r="DD770" s="40">
        <v>2.0444376259479199E-3</v>
      </c>
      <c r="DE770" s="40">
        <v>6.9698296543662898E-3</v>
      </c>
      <c r="DF770" s="40">
        <v>3.8287510949577201E-3</v>
      </c>
      <c r="DG770" s="40">
        <v>-1.1191811495589199E-2</v>
      </c>
      <c r="DH770" s="40">
        <v>1.6447549803186402E-2</v>
      </c>
      <c r="DI770" s="40">
        <v>3.3389153103482401E-2</v>
      </c>
      <c r="DJ770" s="40">
        <v>3.80356871696532E-2</v>
      </c>
      <c r="DK770" s="40">
        <v>1.18256263934945E-2</v>
      </c>
      <c r="DL770" s="40">
        <v>-2.29305961237935E-3</v>
      </c>
      <c r="DM770" s="40">
        <v>1.30898966276091E-2</v>
      </c>
      <c r="DN770" s="40">
        <v>-1.3959849846493099E-2</v>
      </c>
      <c r="DO770" s="40">
        <v>0.40243391582228399</v>
      </c>
      <c r="DP770" s="40">
        <v>0.48317486492314199</v>
      </c>
      <c r="DQ770" s="40">
        <v>0.56623054390500205</v>
      </c>
      <c r="DR770" s="40">
        <v>0.62452245699000597</v>
      </c>
      <c r="DS770" s="40">
        <v>0.51524883160518997</v>
      </c>
      <c r="DT770" s="40">
        <v>-0.16080017625918799</v>
      </c>
      <c r="DU770" s="40">
        <v>-0.19266492168482199</v>
      </c>
      <c r="DV770" s="40">
        <v>-0.17174617999185701</v>
      </c>
      <c r="DW770" s="40">
        <v>-0.13747072292127199</v>
      </c>
      <c r="DX770" s="40">
        <v>-6.5219810998697003E-2</v>
      </c>
      <c r="DY770" s="40">
        <v>-6.8608873597656699E-3</v>
      </c>
      <c r="DZ770" s="40">
        <v>1.0675388724618901E-2</v>
      </c>
      <c r="EA770" s="40">
        <v>1.5123609752293E-2</v>
      </c>
      <c r="EB770" s="40">
        <v>1.11832336880557E-2</v>
      </c>
      <c r="EC770" s="40">
        <v>1.48094537213123E-2</v>
      </c>
      <c r="ED770" s="40">
        <v>1.05660738854616E-2</v>
      </c>
      <c r="EE770" s="40">
        <v>-1.2233642880587099E-3</v>
      </c>
      <c r="EF770" s="40">
        <v>2.8619579986107001E-2</v>
      </c>
      <c r="EG770" s="40">
        <v>4.5544577167094001E-2</v>
      </c>
      <c r="EH770" s="40">
        <v>4.8736682779526003E-2</v>
      </c>
      <c r="EI770" s="40">
        <v>2.5185226793499601E-2</v>
      </c>
      <c r="EJ770" s="40">
        <v>5.6050879757588799E-3</v>
      </c>
      <c r="EK770" s="40">
        <v>2.10551151510266E-2</v>
      </c>
      <c r="EL770" s="40">
        <v>7.3598957634036597E-3</v>
      </c>
      <c r="EM770" s="40">
        <v>0.429158675321266</v>
      </c>
      <c r="EN770" s="40">
        <v>0.513495482854739</v>
      </c>
      <c r="EO770" s="40">
        <v>0.59667077381640199</v>
      </c>
      <c r="EP770" s="40">
        <v>0.66474875294548796</v>
      </c>
      <c r="EQ770" s="40">
        <v>0.55223919735445604</v>
      </c>
      <c r="ER770" s="40">
        <v>-0.13361645140735301</v>
      </c>
      <c r="ES770" s="40">
        <v>-0.16885954484660401</v>
      </c>
      <c r="ET770" s="40">
        <v>-0.142306634328697</v>
      </c>
      <c r="EU770" s="40">
        <v>-0.10829194655275599</v>
      </c>
      <c r="EV770" s="40">
        <v>-4.7181221178509203E-2</v>
      </c>
      <c r="EW770" s="40">
        <v>73.347499565896896</v>
      </c>
      <c r="EX770" s="40">
        <v>71.096110435839506</v>
      </c>
      <c r="EY770" s="40">
        <v>69.340076402153201</v>
      </c>
      <c r="EZ770" s="40">
        <v>68.160878624761196</v>
      </c>
      <c r="FA770" s="40">
        <v>68.300703247091505</v>
      </c>
      <c r="FB770" s="40">
        <v>68.316374370550406</v>
      </c>
      <c r="FC770" s="40">
        <v>67.609220350755294</v>
      </c>
      <c r="FD770" s="40">
        <v>69.020619899288107</v>
      </c>
      <c r="FE770" s="40">
        <v>73.828919951380399</v>
      </c>
      <c r="FF770" s="40">
        <v>79.161573189789905</v>
      </c>
      <c r="FG770" s="40">
        <v>83.6824535509637</v>
      </c>
      <c r="FH770" s="40">
        <v>86.885136308386905</v>
      </c>
      <c r="FI770" s="40">
        <v>89.552483069977399</v>
      </c>
      <c r="FJ770" s="40">
        <v>93.081177287723605</v>
      </c>
      <c r="FK770" s="40">
        <v>95.240362910227503</v>
      </c>
      <c r="FL770" s="40">
        <v>96.797881576662604</v>
      </c>
      <c r="FM770" s="40">
        <v>98.054610175377704</v>
      </c>
      <c r="FN770" s="40">
        <v>98.295450599062306</v>
      </c>
      <c r="FO770" s="40">
        <v>98.277869421774597</v>
      </c>
      <c r="FP770" s="40">
        <v>96.403238409446104</v>
      </c>
      <c r="FQ770" s="40">
        <v>89.627626324014599</v>
      </c>
      <c r="FR770" s="40">
        <v>83.297230421948299</v>
      </c>
      <c r="FS770" s="40">
        <v>79.932583781906601</v>
      </c>
      <c r="FT770" s="40">
        <v>77.2006858829658</v>
      </c>
      <c r="FU770" s="40">
        <v>4.3505788819732098E-2</v>
      </c>
      <c r="FV770" s="40">
        <v>0</v>
      </c>
      <c r="FW770" s="40">
        <v>0</v>
      </c>
      <c r="FX770" s="41">
        <v>1</v>
      </c>
      <c r="FY770" s="22"/>
    </row>
    <row r="771" spans="1:181" x14ac:dyDescent="0.2">
      <c r="A771" t="s">
        <v>42</v>
      </c>
      <c r="B771" t="s">
        <v>58</v>
      </c>
      <c r="C771" t="s">
        <v>55</v>
      </c>
      <c r="D771" t="s">
        <v>40</v>
      </c>
      <c r="E771" t="s">
        <v>78</v>
      </c>
      <c r="F771" t="s">
        <v>1</v>
      </c>
      <c r="G771" s="35">
        <v>43670</v>
      </c>
      <c r="H771" s="40">
        <v>2243</v>
      </c>
      <c r="I771" s="40">
        <v>0.91922262029675805</v>
      </c>
      <c r="J771" s="40">
        <v>0.78369908362209195</v>
      </c>
      <c r="K771" s="40">
        <v>0.69821384782878604</v>
      </c>
      <c r="L771" s="40">
        <v>0.64996533550208202</v>
      </c>
      <c r="M771" s="40">
        <v>0.63294174073507803</v>
      </c>
      <c r="N771" s="40">
        <v>0.63857303823227496</v>
      </c>
      <c r="O771" s="40">
        <v>0.68539308475925598</v>
      </c>
      <c r="P771" s="40">
        <v>0.74155806580471695</v>
      </c>
      <c r="Q771" s="40">
        <v>0.78584164422429004</v>
      </c>
      <c r="R771" s="40">
        <v>0.88060785942973796</v>
      </c>
      <c r="S771" s="40">
        <v>1.0045406364571201</v>
      </c>
      <c r="T771" s="40">
        <v>1.18569699127415</v>
      </c>
      <c r="U771" s="40">
        <v>1.38828162075961</v>
      </c>
      <c r="V771" s="40">
        <v>1.58193587874913</v>
      </c>
      <c r="W771" s="40">
        <v>1.76115020357774</v>
      </c>
      <c r="X771" s="40">
        <v>1.9545052599113999</v>
      </c>
      <c r="Y771" s="40">
        <v>2.1192125797040902</v>
      </c>
      <c r="Z771" s="40">
        <v>2.24471739283628</v>
      </c>
      <c r="AA771" s="40">
        <v>2.2593118704438799</v>
      </c>
      <c r="AB771" s="40">
        <v>2.14379001571095</v>
      </c>
      <c r="AC771" s="40">
        <v>1.91547813585182</v>
      </c>
      <c r="AD771" s="40">
        <v>1.71268474546118</v>
      </c>
      <c r="AE771" s="40">
        <v>1.4315535089415501</v>
      </c>
      <c r="AF771" s="40">
        <v>1.1647229973383399</v>
      </c>
      <c r="AG771" s="40">
        <v>-1.06484633234269E-2</v>
      </c>
      <c r="AH771" s="40">
        <v>-7.1355581456509203E-3</v>
      </c>
      <c r="AI771" s="40">
        <v>-4.7954809941538404E-3</v>
      </c>
      <c r="AJ771" s="40">
        <v>-1.09025404835368E-2</v>
      </c>
      <c r="AK771" s="40">
        <v>-8.3189670388638202E-3</v>
      </c>
      <c r="AL771" s="40">
        <v>-8.5291385470559495E-3</v>
      </c>
      <c r="AM771" s="40">
        <v>-6.0272315114528697E-3</v>
      </c>
      <c r="AN771" s="40">
        <v>-9.2519553207631097E-3</v>
      </c>
      <c r="AO771" s="40">
        <v>3.3923186862430598E-3</v>
      </c>
      <c r="AP771" s="40">
        <v>-1.0246808230975599E-2</v>
      </c>
      <c r="AQ771" s="40">
        <v>-2.0974155581655499E-2</v>
      </c>
      <c r="AR771" s="40">
        <v>-1.93524137746858E-2</v>
      </c>
      <c r="AS771" s="40">
        <v>-1.5646740168402101E-3</v>
      </c>
      <c r="AT771" s="40">
        <v>-1.7931978210556599E-3</v>
      </c>
      <c r="AU771" s="40">
        <v>9.7199181650880206E-2</v>
      </c>
      <c r="AV771" s="40">
        <v>0.15746282633046499</v>
      </c>
      <c r="AW771" s="40">
        <v>0.13966271648128301</v>
      </c>
      <c r="AX771" s="40">
        <v>0.17065593934066001</v>
      </c>
      <c r="AY771" s="40">
        <v>0.13754528727549301</v>
      </c>
      <c r="AZ771" s="40">
        <v>-3.3861436073638097E-2</v>
      </c>
      <c r="BA771" s="40">
        <v>-8.0518253947849894E-2</v>
      </c>
      <c r="BB771" s="40">
        <v>-9.42621396558595E-2</v>
      </c>
      <c r="BC771" s="40">
        <v>-7.5957388147339294E-2</v>
      </c>
      <c r="BD771" s="40">
        <v>-5.6277612738822903E-2</v>
      </c>
      <c r="BE771" s="40">
        <v>-4.3451678113113302E-3</v>
      </c>
      <c r="BF771" s="40">
        <v>4.9003071259577202E-4</v>
      </c>
      <c r="BG771" s="40">
        <v>2.1477029039401901E-3</v>
      </c>
      <c r="BH771" s="40">
        <v>-3.4858590998106602E-3</v>
      </c>
      <c r="BI771" s="40">
        <v>-2.7314691132810801E-3</v>
      </c>
      <c r="BJ771" s="40">
        <v>-3.8061091933124899E-3</v>
      </c>
      <c r="BK771" s="40">
        <v>6.4272257761432104E-4</v>
      </c>
      <c r="BL771" s="40">
        <v>-2.1006926327064501E-3</v>
      </c>
      <c r="BM771" s="40">
        <v>9.7983359437543299E-3</v>
      </c>
      <c r="BN771" s="40">
        <v>3.9292839750888096E-3</v>
      </c>
      <c r="BO771" s="40">
        <v>-1.1170799200087801E-2</v>
      </c>
      <c r="BP771" s="40">
        <v>-1.30057318354363E-2</v>
      </c>
      <c r="BQ771" s="40">
        <v>4.6421584581339296E-3</v>
      </c>
      <c r="BR771" s="40">
        <v>5.9114265416235299E-3</v>
      </c>
      <c r="BS771" s="40">
        <v>0.115834744946609</v>
      </c>
      <c r="BT771" s="40">
        <v>0.168923906847117</v>
      </c>
      <c r="BU771" s="40">
        <v>0.15535732082259199</v>
      </c>
      <c r="BV771" s="40">
        <v>0.18920679178806299</v>
      </c>
      <c r="BW771" s="40">
        <v>0.154757434806154</v>
      </c>
      <c r="BX771" s="40">
        <v>-1.3554917388471199E-2</v>
      </c>
      <c r="BY771" s="40">
        <v>-5.9073703209676601E-2</v>
      </c>
      <c r="BZ771" s="40">
        <v>-7.4130291540965398E-2</v>
      </c>
      <c r="CA771" s="40">
        <v>-6.2020974562109199E-2</v>
      </c>
      <c r="CB771" s="40">
        <v>-4.42006135753975E-2</v>
      </c>
      <c r="CC771" s="40">
        <v>2.0475458839704099E-5</v>
      </c>
      <c r="CD771" s="40">
        <v>5.7714903262146202E-3</v>
      </c>
      <c r="CE771" s="40">
        <v>6.9565309209470901E-3</v>
      </c>
      <c r="CF771" s="40">
        <v>1.65091183334384E-3</v>
      </c>
      <c r="CG771" s="40">
        <v>1.13841492895005E-3</v>
      </c>
      <c r="CH771" s="40">
        <v>-5.3495345053255095E-4</v>
      </c>
      <c r="CI771" s="40">
        <v>5.2623124612210101E-3</v>
      </c>
      <c r="CJ771" s="40">
        <v>2.8522501203643801E-3</v>
      </c>
      <c r="CK771" s="40">
        <v>1.4235123981848299E-2</v>
      </c>
      <c r="CL771" s="40">
        <v>1.3747602252804201E-2</v>
      </c>
      <c r="CM771" s="40">
        <v>-4.3810244338847197E-3</v>
      </c>
      <c r="CN771" s="40">
        <v>-8.6100392580190609E-3</v>
      </c>
      <c r="CO771" s="40">
        <v>8.9409917226132597E-3</v>
      </c>
      <c r="CP771" s="40">
        <v>1.1247625904848801E-2</v>
      </c>
      <c r="CQ771" s="40">
        <v>0.128741679316274</v>
      </c>
      <c r="CR771" s="40">
        <v>0.17686181629940301</v>
      </c>
      <c r="CS771" s="40">
        <v>0.16622735597937999</v>
      </c>
      <c r="CT771" s="40">
        <v>0.20205505568222801</v>
      </c>
      <c r="CU771" s="40">
        <v>0.16667851575303999</v>
      </c>
      <c r="CV771" s="40">
        <v>5.0931559373614899E-4</v>
      </c>
      <c r="CW771" s="40">
        <v>-4.42212726943099E-2</v>
      </c>
      <c r="CX771" s="40">
        <v>-6.0187034863635303E-2</v>
      </c>
      <c r="CY771" s="40">
        <v>-5.2368656967057899E-2</v>
      </c>
      <c r="CZ771" s="40">
        <v>-3.5836120744609699E-2</v>
      </c>
      <c r="DA771" s="40">
        <v>4.3861187289907398E-3</v>
      </c>
      <c r="DB771" s="40">
        <v>1.10529499398335E-2</v>
      </c>
      <c r="DC771" s="40">
        <v>1.1765358937953999E-2</v>
      </c>
      <c r="DD771" s="40">
        <v>6.7876827664983498E-3</v>
      </c>
      <c r="DE771" s="40">
        <v>5.0082989711811802E-3</v>
      </c>
      <c r="DF771" s="40">
        <v>2.73620229224739E-3</v>
      </c>
      <c r="DG771" s="40">
        <v>9.8819023448277008E-3</v>
      </c>
      <c r="DH771" s="40">
        <v>7.8051928734352103E-3</v>
      </c>
      <c r="DI771" s="40">
        <v>1.86719120199422E-2</v>
      </c>
      <c r="DJ771" s="40">
        <v>2.35659205305195E-2</v>
      </c>
      <c r="DK771" s="40">
        <v>2.4087503323183498E-3</v>
      </c>
      <c r="DL771" s="40">
        <v>-4.2143466806018196E-3</v>
      </c>
      <c r="DM771" s="40">
        <v>1.3239824987092599E-2</v>
      </c>
      <c r="DN771" s="40">
        <v>1.6583825268074202E-2</v>
      </c>
      <c r="DO771" s="40">
        <v>0.14164861368593801</v>
      </c>
      <c r="DP771" s="40">
        <v>0.18479972575169001</v>
      </c>
      <c r="DQ771" s="40">
        <v>0.17709739113616799</v>
      </c>
      <c r="DR771" s="40">
        <v>0.214903319576393</v>
      </c>
      <c r="DS771" s="40">
        <v>0.17859959669992601</v>
      </c>
      <c r="DT771" s="40">
        <v>1.45735485759435E-2</v>
      </c>
      <c r="DU771" s="40">
        <v>-2.93688421789432E-2</v>
      </c>
      <c r="DV771" s="40">
        <v>-4.62437781863052E-2</v>
      </c>
      <c r="DW771" s="40">
        <v>-4.2716339372006501E-2</v>
      </c>
      <c r="DX771" s="40">
        <v>-2.7471627913821899E-2</v>
      </c>
      <c r="DY771" s="40">
        <v>1.0689414241106299E-2</v>
      </c>
      <c r="DZ771" s="40">
        <v>1.8678538798080201E-2</v>
      </c>
      <c r="EA771" s="40">
        <v>1.8708542836048E-2</v>
      </c>
      <c r="EB771" s="40">
        <v>1.42043641502245E-2</v>
      </c>
      <c r="EC771" s="40">
        <v>1.05957968967639E-2</v>
      </c>
      <c r="ED771" s="40">
        <v>7.4592316459908504E-3</v>
      </c>
      <c r="EE771" s="40">
        <v>1.6551856433894899E-2</v>
      </c>
      <c r="EF771" s="40">
        <v>1.49564555614919E-2</v>
      </c>
      <c r="EG771" s="40">
        <v>2.5077929277453399E-2</v>
      </c>
      <c r="EH771" s="40">
        <v>3.7742012736583903E-2</v>
      </c>
      <c r="EI771" s="40">
        <v>1.22121067138861E-2</v>
      </c>
      <c r="EJ771" s="40">
        <v>2.13233525864772E-3</v>
      </c>
      <c r="EK771" s="40">
        <v>1.94466574620667E-2</v>
      </c>
      <c r="EL771" s="40">
        <v>2.4288449630753401E-2</v>
      </c>
      <c r="EM771" s="40">
        <v>0.160284176981667</v>
      </c>
      <c r="EN771" s="40">
        <v>0.196260806268342</v>
      </c>
      <c r="EO771" s="40">
        <v>0.192791995477477</v>
      </c>
      <c r="EP771" s="40">
        <v>0.23345417202379501</v>
      </c>
      <c r="EQ771" s="40">
        <v>0.195811744230586</v>
      </c>
      <c r="ER771" s="40">
        <v>3.4880067261110398E-2</v>
      </c>
      <c r="ES771" s="40">
        <v>-7.9242914407698702E-3</v>
      </c>
      <c r="ET771" s="40">
        <v>-2.6111930071411101E-2</v>
      </c>
      <c r="EU771" s="40">
        <v>-2.8779925786776399E-2</v>
      </c>
      <c r="EV771" s="40">
        <v>-1.5394628750396501E-2</v>
      </c>
      <c r="EW771" s="40">
        <v>74.742538943077605</v>
      </c>
      <c r="EX771" s="40">
        <v>72.280268840685196</v>
      </c>
      <c r="EY771" s="40">
        <v>69.944048138981898</v>
      </c>
      <c r="EZ771" s="40">
        <v>68.610714805648598</v>
      </c>
      <c r="FA771" s="40">
        <v>68.389721939146895</v>
      </c>
      <c r="FB771" s="40">
        <v>67.817149512301597</v>
      </c>
      <c r="FC771" s="40">
        <v>66.9830640073761</v>
      </c>
      <c r="FD771" s="40">
        <v>68.394137914300998</v>
      </c>
      <c r="FE771" s="40">
        <v>73.114888144805207</v>
      </c>
      <c r="FF771" s="40">
        <v>78.1361915853836</v>
      </c>
      <c r="FG771" s="40">
        <v>82.682195370505198</v>
      </c>
      <c r="FH771" s="40">
        <v>86.064201484932298</v>
      </c>
      <c r="FI771" s="40">
        <v>89.042898044353905</v>
      </c>
      <c r="FJ771" s="40">
        <v>92.769592856796194</v>
      </c>
      <c r="FK771" s="40">
        <v>94.942737904595504</v>
      </c>
      <c r="FL771" s="40">
        <v>96.661644101518903</v>
      </c>
      <c r="FM771" s="40">
        <v>98.268428204008302</v>
      </c>
      <c r="FN771" s="40">
        <v>98.781821711069099</v>
      </c>
      <c r="FO771" s="40">
        <v>98.614694036007194</v>
      </c>
      <c r="FP771" s="40">
        <v>96.536395399621497</v>
      </c>
      <c r="FQ771" s="40">
        <v>90.1709370602223</v>
      </c>
      <c r="FR771" s="40">
        <v>84.267020915223</v>
      </c>
      <c r="FS771" s="40">
        <v>80.699592371524204</v>
      </c>
      <c r="FT771" s="40">
        <v>77.8969767554714</v>
      </c>
      <c r="FU771" s="40">
        <v>2.15423983962569E-2</v>
      </c>
      <c r="FV771" s="40">
        <v>0</v>
      </c>
      <c r="FW771" s="40">
        <v>0</v>
      </c>
      <c r="FX771" s="41">
        <v>1</v>
      </c>
      <c r="FY771" s="22"/>
    </row>
    <row r="772" spans="1:181" x14ac:dyDescent="0.2">
      <c r="A772" t="s">
        <v>42</v>
      </c>
      <c r="B772" t="s">
        <v>58</v>
      </c>
      <c r="C772" t="s">
        <v>55</v>
      </c>
      <c r="D772" t="s">
        <v>40</v>
      </c>
      <c r="E772" t="s">
        <v>78</v>
      </c>
      <c r="F772" t="s">
        <v>77</v>
      </c>
      <c r="G772" s="35">
        <v>43670</v>
      </c>
      <c r="H772" s="40">
        <v>1787</v>
      </c>
      <c r="I772" s="40">
        <v>0.95600527437982996</v>
      </c>
      <c r="J772" s="40">
        <v>0.81600067159471401</v>
      </c>
      <c r="K772" s="40">
        <v>0.72641600891122104</v>
      </c>
      <c r="L772" s="40">
        <v>0.67366059363402198</v>
      </c>
      <c r="M772" s="40">
        <v>0.65738264230657095</v>
      </c>
      <c r="N772" s="40">
        <v>0.66375884592377998</v>
      </c>
      <c r="O772" s="40">
        <v>0.70734585058352295</v>
      </c>
      <c r="P772" s="40">
        <v>0.76422090344125604</v>
      </c>
      <c r="Q772" s="40">
        <v>0.80209638826403395</v>
      </c>
      <c r="R772" s="40">
        <v>0.89729724206287098</v>
      </c>
      <c r="S772" s="40">
        <v>1.02254094336045</v>
      </c>
      <c r="T772" s="40">
        <v>1.20788728266002</v>
      </c>
      <c r="U772" s="40">
        <v>1.4130774467901199</v>
      </c>
      <c r="V772" s="40">
        <v>1.60580501849296</v>
      </c>
      <c r="W772" s="40">
        <v>1.7792021780880301</v>
      </c>
      <c r="X772" s="40">
        <v>1.9677775299960301</v>
      </c>
      <c r="Y772" s="40">
        <v>2.1256747785558998</v>
      </c>
      <c r="Z772" s="40">
        <v>2.2490560677981701</v>
      </c>
      <c r="AA772" s="40">
        <v>2.26275205731464</v>
      </c>
      <c r="AB772" s="40">
        <v>2.1427321373316301</v>
      </c>
      <c r="AC772" s="40">
        <v>1.93342219595966</v>
      </c>
      <c r="AD772" s="40">
        <v>1.7458071788792899</v>
      </c>
      <c r="AE772" s="40">
        <v>1.47370313893072</v>
      </c>
      <c r="AF772" s="40">
        <v>1.20471183292413</v>
      </c>
      <c r="AG772" s="40">
        <v>-1.3827608373531501E-2</v>
      </c>
      <c r="AH772" s="40">
        <v>-4.1970227640819599E-3</v>
      </c>
      <c r="AI772" s="40">
        <v>-4.3897912623610796E-3</v>
      </c>
      <c r="AJ772" s="40">
        <v>-1.1007666819637401E-2</v>
      </c>
      <c r="AK772" s="40">
        <v>-1.21618591108056E-2</v>
      </c>
      <c r="AL772" s="40">
        <v>-1.1542045946745801E-2</v>
      </c>
      <c r="AM772" s="40">
        <v>-2.4431353196367402E-3</v>
      </c>
      <c r="AN772" s="40">
        <v>-1.1079074562231801E-2</v>
      </c>
      <c r="AO772" s="40">
        <v>4.7900979477237997E-3</v>
      </c>
      <c r="AP772" s="40">
        <v>-4.7048703661124397E-3</v>
      </c>
      <c r="AQ772" s="40">
        <v>-2.4989100880727401E-2</v>
      </c>
      <c r="AR772" s="40">
        <v>-2.1175620559916199E-2</v>
      </c>
      <c r="AS772" s="40">
        <v>3.1857173895516802E-3</v>
      </c>
      <c r="AT772" s="40">
        <v>-3.5625263090486802E-3</v>
      </c>
      <c r="AU772" s="40">
        <v>6.1798342834408E-2</v>
      </c>
      <c r="AV772" s="40">
        <v>0.107344074468036</v>
      </c>
      <c r="AW772" s="40">
        <v>8.5809796391956406E-2</v>
      </c>
      <c r="AX772" s="40">
        <v>0.106800250464892</v>
      </c>
      <c r="AY772" s="40">
        <v>0.108077134935294</v>
      </c>
      <c r="AZ772" s="40">
        <v>-1.3226597210418301E-3</v>
      </c>
      <c r="BA772" s="40">
        <v>-5.1351769960803803E-2</v>
      </c>
      <c r="BB772" s="40">
        <v>-8.5081022540564905E-2</v>
      </c>
      <c r="BC772" s="40">
        <v>-8.0297603287978594E-2</v>
      </c>
      <c r="BD772" s="40">
        <v>-6.7447835771782302E-2</v>
      </c>
      <c r="BE772" s="40">
        <v>-6.04141734419094E-3</v>
      </c>
      <c r="BF772" s="40">
        <v>4.7615792993375003E-3</v>
      </c>
      <c r="BG772" s="40">
        <v>3.7694209545819199E-3</v>
      </c>
      <c r="BH772" s="40">
        <v>-1.9104592633981999E-3</v>
      </c>
      <c r="BI772" s="40">
        <v>-5.47025455449062E-3</v>
      </c>
      <c r="BJ772" s="40">
        <v>-5.6706343436933497E-3</v>
      </c>
      <c r="BK772" s="40">
        <v>5.0312882266200596E-3</v>
      </c>
      <c r="BL772" s="40">
        <v>-2.2309944518788399E-3</v>
      </c>
      <c r="BM772" s="40">
        <v>1.19702722777663E-2</v>
      </c>
      <c r="BN772" s="40">
        <v>8.7925590733565501E-3</v>
      </c>
      <c r="BO772" s="40">
        <v>-1.6138039177461198E-2</v>
      </c>
      <c r="BP772" s="40">
        <v>-1.5703360159343399E-2</v>
      </c>
      <c r="BQ772" s="40">
        <v>8.5159478576004293E-3</v>
      </c>
      <c r="BR772" s="40">
        <v>3.9875167279001204E-3</v>
      </c>
      <c r="BS772" s="40">
        <v>8.0692495034998396E-2</v>
      </c>
      <c r="BT772" s="40">
        <v>0.11921587036775901</v>
      </c>
      <c r="BU772" s="40">
        <v>0.10114291161502199</v>
      </c>
      <c r="BV772" s="40">
        <v>0.12501920692572799</v>
      </c>
      <c r="BW772" s="40">
        <v>0.12559246664840301</v>
      </c>
      <c r="BX772" s="40">
        <v>2.0635984575275899E-2</v>
      </c>
      <c r="BY772" s="40">
        <v>-2.8574459746175399E-2</v>
      </c>
      <c r="BZ772" s="40">
        <v>-6.6866656200872301E-2</v>
      </c>
      <c r="CA772" s="40">
        <v>-6.7997954495266993E-2</v>
      </c>
      <c r="CB772" s="40">
        <v>-5.7309236577168798E-2</v>
      </c>
      <c r="CC772" s="40">
        <v>-6.4872515611005105E-4</v>
      </c>
      <c r="CD772" s="40">
        <v>1.0966279798140801E-2</v>
      </c>
      <c r="CE772" s="40">
        <v>9.4204664808729896E-3</v>
      </c>
      <c r="CF772" s="40">
        <v>4.3902389775023597E-3</v>
      </c>
      <c r="CG772" s="40">
        <v>-8.3566962322128104E-4</v>
      </c>
      <c r="CH772" s="40">
        <v>-1.6041125533244401E-3</v>
      </c>
      <c r="CI772" s="40">
        <v>1.0208051205645099E-2</v>
      </c>
      <c r="CJ772" s="40">
        <v>3.8971588789103498E-3</v>
      </c>
      <c r="CK772" s="40">
        <v>1.6943239146003899E-2</v>
      </c>
      <c r="CL772" s="40">
        <v>1.8140837586318001E-2</v>
      </c>
      <c r="CM772" s="40">
        <v>-1.0007820804503E-2</v>
      </c>
      <c r="CN772" s="40">
        <v>-1.19132892758894E-2</v>
      </c>
      <c r="CO772" s="40">
        <v>1.22076492424497E-2</v>
      </c>
      <c r="CP772" s="40">
        <v>9.2166535358210195E-3</v>
      </c>
      <c r="CQ772" s="40">
        <v>9.3778527292437797E-2</v>
      </c>
      <c r="CR772" s="40">
        <v>0.127438240043211</v>
      </c>
      <c r="CS772" s="40">
        <v>0.111762580509707</v>
      </c>
      <c r="CT772" s="40">
        <v>0.13763760067064201</v>
      </c>
      <c r="CU772" s="40">
        <v>0.137723532036473</v>
      </c>
      <c r="CV772" s="40">
        <v>3.58444747229456E-2</v>
      </c>
      <c r="CW772" s="40">
        <v>-1.2798964077361299E-2</v>
      </c>
      <c r="CX772" s="40">
        <v>-5.4251441559879501E-2</v>
      </c>
      <c r="CY772" s="40">
        <v>-5.9479255209486402E-2</v>
      </c>
      <c r="CZ772" s="40">
        <v>-5.02872736598904E-2</v>
      </c>
      <c r="DA772" s="40">
        <v>4.74396703197084E-3</v>
      </c>
      <c r="DB772" s="40">
        <v>1.7170980296944201E-2</v>
      </c>
      <c r="DC772" s="40">
        <v>1.50715120071641E-2</v>
      </c>
      <c r="DD772" s="40">
        <v>1.0690937218402899E-2</v>
      </c>
      <c r="DE772" s="40">
        <v>3.7989153080480601E-3</v>
      </c>
      <c r="DF772" s="40">
        <v>2.46240923704447E-3</v>
      </c>
      <c r="DG772" s="40">
        <v>1.5384814184670101E-2</v>
      </c>
      <c r="DH772" s="40">
        <v>1.0025312209699501E-2</v>
      </c>
      <c r="DI772" s="40">
        <v>2.19162060142414E-2</v>
      </c>
      <c r="DJ772" s="40">
        <v>2.7489116099279402E-2</v>
      </c>
      <c r="DK772" s="40">
        <v>-3.8776024315448601E-3</v>
      </c>
      <c r="DL772" s="40">
        <v>-8.1232183924355196E-3</v>
      </c>
      <c r="DM772" s="40">
        <v>1.58993506272989E-2</v>
      </c>
      <c r="DN772" s="40">
        <v>1.44457903437419E-2</v>
      </c>
      <c r="DO772" s="40">
        <v>0.106864559549877</v>
      </c>
      <c r="DP772" s="40">
        <v>0.13566060971866301</v>
      </c>
      <c r="DQ772" s="40">
        <v>0.122382249404393</v>
      </c>
      <c r="DR772" s="40">
        <v>0.15025599441555601</v>
      </c>
      <c r="DS772" s="40">
        <v>0.14985459742454199</v>
      </c>
      <c r="DT772" s="40">
        <v>5.1052964870615197E-2</v>
      </c>
      <c r="DU772" s="40">
        <v>2.97653159145283E-3</v>
      </c>
      <c r="DV772" s="40">
        <v>-4.1636226918886701E-2</v>
      </c>
      <c r="DW772" s="40">
        <v>-5.0960555923705797E-2</v>
      </c>
      <c r="DX772" s="40">
        <v>-4.3265310742612001E-2</v>
      </c>
      <c r="DY772" s="40">
        <v>1.25301580613114E-2</v>
      </c>
      <c r="DZ772" s="40">
        <v>2.6129582360363598E-2</v>
      </c>
      <c r="EA772" s="40">
        <v>2.3230724224107099E-2</v>
      </c>
      <c r="EB772" s="40">
        <v>1.9788144774642202E-2</v>
      </c>
      <c r="EC772" s="40">
        <v>1.0490519864363E-2</v>
      </c>
      <c r="ED772" s="40">
        <v>8.3338208400969092E-3</v>
      </c>
      <c r="EE772" s="40">
        <v>2.28592377309269E-2</v>
      </c>
      <c r="EF772" s="40">
        <v>1.8873392320052501E-2</v>
      </c>
      <c r="EG772" s="40">
        <v>2.9096380344283902E-2</v>
      </c>
      <c r="EH772" s="40">
        <v>4.0986545538748399E-2</v>
      </c>
      <c r="EI772" s="40">
        <v>4.9734592717213602E-3</v>
      </c>
      <c r="EJ772" s="40">
        <v>-2.65095799186264E-3</v>
      </c>
      <c r="EK772" s="40">
        <v>2.1229581095347699E-2</v>
      </c>
      <c r="EL772" s="40">
        <v>2.1995833380690701E-2</v>
      </c>
      <c r="EM772" s="40">
        <v>0.12575871175046799</v>
      </c>
      <c r="EN772" s="40">
        <v>0.14753240561838599</v>
      </c>
      <c r="EO772" s="40">
        <v>0.13771536462745901</v>
      </c>
      <c r="EP772" s="40">
        <v>0.168474950876392</v>
      </c>
      <c r="EQ772" s="40">
        <v>0.167369929137651</v>
      </c>
      <c r="ER772" s="40">
        <v>7.3011609166932903E-2</v>
      </c>
      <c r="ES772" s="40">
        <v>2.5753841806081201E-2</v>
      </c>
      <c r="ET772" s="40">
        <v>-2.3421860579194199E-2</v>
      </c>
      <c r="EU772" s="40">
        <v>-3.8660907130994203E-2</v>
      </c>
      <c r="EV772" s="40">
        <v>-3.3126711547998497E-2</v>
      </c>
      <c r="EW772" s="40">
        <v>74.9135747677377</v>
      </c>
      <c r="EX772" s="40">
        <v>72.418515888514094</v>
      </c>
      <c r="EY772" s="40">
        <v>69.973933368838402</v>
      </c>
      <c r="EZ772" s="40">
        <v>68.619592875318105</v>
      </c>
      <c r="FA772" s="40">
        <v>68.365968400497096</v>
      </c>
      <c r="FB772" s="40">
        <v>67.784484289011203</v>
      </c>
      <c r="FC772" s="40">
        <v>66.931475235221001</v>
      </c>
      <c r="FD772" s="40">
        <v>68.372684774247006</v>
      </c>
      <c r="FE772" s="40">
        <v>73.201935025741193</v>
      </c>
      <c r="FF772" s="40">
        <v>78.2332682407243</v>
      </c>
      <c r="FG772" s="40">
        <v>82.766317533581898</v>
      </c>
      <c r="FH772" s="40">
        <v>86.156814012663503</v>
      </c>
      <c r="FI772" s="40">
        <v>89.125480797680297</v>
      </c>
      <c r="FJ772" s="40">
        <v>92.819545535238802</v>
      </c>
      <c r="FK772" s="40">
        <v>94.959228356707499</v>
      </c>
      <c r="FL772" s="40">
        <v>96.668086869045496</v>
      </c>
      <c r="FM772" s="40">
        <v>98.248209953251703</v>
      </c>
      <c r="FN772" s="40">
        <v>98.758417657849606</v>
      </c>
      <c r="FO772" s="40">
        <v>98.561749215929893</v>
      </c>
      <c r="FP772" s="40">
        <v>96.419344339901798</v>
      </c>
      <c r="FQ772" s="40">
        <v>89.956476714598494</v>
      </c>
      <c r="FR772" s="40">
        <v>84.110479910053897</v>
      </c>
      <c r="FS772" s="40">
        <v>80.592076454228106</v>
      </c>
      <c r="FT772" s="40">
        <v>77.811053908515305</v>
      </c>
      <c r="FU772" s="40">
        <v>2.1616123015545399E-2</v>
      </c>
      <c r="FV772" s="40">
        <v>0</v>
      </c>
      <c r="FW772" s="40">
        <v>0</v>
      </c>
      <c r="FX772" s="41">
        <v>1</v>
      </c>
      <c r="FY772" s="22"/>
    </row>
    <row r="773" spans="1:181" x14ac:dyDescent="0.2">
      <c r="A773" t="s">
        <v>42</v>
      </c>
      <c r="B773" t="s">
        <v>58</v>
      </c>
      <c r="C773" t="s">
        <v>55</v>
      </c>
      <c r="D773" t="s">
        <v>40</v>
      </c>
      <c r="E773" t="s">
        <v>78</v>
      </c>
      <c r="F773" t="s">
        <v>78</v>
      </c>
      <c r="G773" s="35">
        <v>43670</v>
      </c>
      <c r="H773" s="40">
        <v>456</v>
      </c>
      <c r="I773" s="40">
        <v>0.76566639857969998</v>
      </c>
      <c r="J773" s="40">
        <v>0.64990448640060605</v>
      </c>
      <c r="K773" s="40">
        <v>0.58327414293320501</v>
      </c>
      <c r="L773" s="40">
        <v>0.55244668265593799</v>
      </c>
      <c r="M773" s="40">
        <v>0.53327410843973599</v>
      </c>
      <c r="N773" s="40">
        <v>0.53606571425698302</v>
      </c>
      <c r="O773" s="40">
        <v>0.59631968748445197</v>
      </c>
      <c r="P773" s="40">
        <v>0.64906664676065096</v>
      </c>
      <c r="Q773" s="40">
        <v>0.71788144985683799</v>
      </c>
      <c r="R773" s="40">
        <v>0.81173918150671498</v>
      </c>
      <c r="S773" s="40">
        <v>0.93122298498159894</v>
      </c>
      <c r="T773" s="40">
        <v>1.0969186887720099</v>
      </c>
      <c r="U773" s="40">
        <v>1.2902790984461501</v>
      </c>
      <c r="V773" s="40">
        <v>1.48710950672881</v>
      </c>
      <c r="W773" s="40">
        <v>1.6882498226025999</v>
      </c>
      <c r="X773" s="40">
        <v>1.9000803846704299</v>
      </c>
      <c r="Y773" s="40">
        <v>2.0912587004051701</v>
      </c>
      <c r="Z773" s="40">
        <v>2.22584209703159</v>
      </c>
      <c r="AA773" s="40">
        <v>2.2491137061681998</v>
      </c>
      <c r="AB773" s="40">
        <v>2.1534450272410601</v>
      </c>
      <c r="AC773" s="40">
        <v>1.8513902198330501</v>
      </c>
      <c r="AD773" s="40">
        <v>1.58617344725414</v>
      </c>
      <c r="AE773" s="40">
        <v>1.26364975084586</v>
      </c>
      <c r="AF773" s="40">
        <v>1.0028928230688701</v>
      </c>
      <c r="AG773" s="40">
        <v>-2.8338628941743799E-2</v>
      </c>
      <c r="AH773" s="40">
        <v>-4.3168682581414097E-2</v>
      </c>
      <c r="AI773" s="40">
        <v>-2.7783008771488898E-2</v>
      </c>
      <c r="AJ773" s="40">
        <v>-2.39622232502722E-2</v>
      </c>
      <c r="AK773" s="40">
        <v>-4.6912369828663201E-3</v>
      </c>
      <c r="AL773" s="40">
        <v>-1.01198717782641E-2</v>
      </c>
      <c r="AM773" s="40">
        <v>-3.5344999341333998E-2</v>
      </c>
      <c r="AN773" s="40">
        <v>-1.8088722158620001E-2</v>
      </c>
      <c r="AO773" s="40">
        <v>-1.4318281955407099E-2</v>
      </c>
      <c r="AP773" s="40">
        <v>-4.5248267420666198E-2</v>
      </c>
      <c r="AQ773" s="40">
        <v>-2.24575954412299E-2</v>
      </c>
      <c r="AR773" s="40">
        <v>-1.93839800642529E-2</v>
      </c>
      <c r="AS773" s="40">
        <v>-2.72912836773915E-2</v>
      </c>
      <c r="AT773" s="40">
        <v>-8.6033893993797406E-3</v>
      </c>
      <c r="AU773" s="40">
        <v>0.22892716314247699</v>
      </c>
      <c r="AV773" s="40">
        <v>0.34114475960694002</v>
      </c>
      <c r="AW773" s="40">
        <v>0.31800237919083302</v>
      </c>
      <c r="AX773" s="40">
        <v>0.39934335354584699</v>
      </c>
      <c r="AY773" s="40">
        <v>0.22070573527429099</v>
      </c>
      <c r="AZ773" s="40">
        <v>-0.19172720612779701</v>
      </c>
      <c r="BA773" s="40">
        <v>-0.22352041080930099</v>
      </c>
      <c r="BB773" s="40">
        <v>-0.14158641059326199</v>
      </c>
      <c r="BC773" s="40">
        <v>-7.3689579285130799E-2</v>
      </c>
      <c r="BD773" s="40">
        <v>-1.8378091261670702E-2</v>
      </c>
      <c r="BE773" s="40">
        <v>-1.28578795559793E-2</v>
      </c>
      <c r="BF773" s="40">
        <v>-2.8700776058147599E-2</v>
      </c>
      <c r="BG773" s="40">
        <v>-1.4366526460748E-2</v>
      </c>
      <c r="BH773" s="40">
        <v>-1.6964975273045999E-2</v>
      </c>
      <c r="BI773" s="40">
        <v>2.57454468282854E-3</v>
      </c>
      <c r="BJ773" s="40">
        <v>-2.6998933575975198E-3</v>
      </c>
      <c r="BK773" s="40">
        <v>-2.38850920470202E-2</v>
      </c>
      <c r="BL773" s="40">
        <v>-8.9555794248302595E-3</v>
      </c>
      <c r="BM773" s="40">
        <v>-5.8884317249447201E-3</v>
      </c>
      <c r="BN773" s="40">
        <v>-2.23626936703737E-2</v>
      </c>
      <c r="BO773" s="40">
        <v>4.1502046591330001E-4</v>
      </c>
      <c r="BP773" s="40">
        <v>-5.4471579675881001E-3</v>
      </c>
      <c r="BQ773" s="40">
        <v>-1.33683897371409E-2</v>
      </c>
      <c r="BR773" s="40">
        <v>7.30878115679143E-3</v>
      </c>
      <c r="BS773" s="40">
        <v>0.251539230777925</v>
      </c>
      <c r="BT773" s="40">
        <v>0.36032087337014601</v>
      </c>
      <c r="BU773" s="40">
        <v>0.35658324214722698</v>
      </c>
      <c r="BV773" s="40">
        <v>0.43533413354512701</v>
      </c>
      <c r="BW773" s="40">
        <v>0.25781533747659102</v>
      </c>
      <c r="BX773" s="40">
        <v>-0.161738788039029</v>
      </c>
      <c r="BY773" s="40">
        <v>-0.18989110596386799</v>
      </c>
      <c r="BZ773" s="40">
        <v>-0.10370751989124601</v>
      </c>
      <c r="CA773" s="40">
        <v>-4.2185404535918201E-2</v>
      </c>
      <c r="CB773" s="40">
        <v>7.6647310457602803E-3</v>
      </c>
      <c r="CC773" s="40">
        <v>-2.1359596899416899E-3</v>
      </c>
      <c r="CD773" s="40">
        <v>-1.8680348073283299E-2</v>
      </c>
      <c r="CE773" s="40">
        <v>-5.0743116825568198E-3</v>
      </c>
      <c r="CF773" s="40">
        <v>-1.2118702639526E-2</v>
      </c>
      <c r="CG773" s="40">
        <v>7.6068029309558603E-3</v>
      </c>
      <c r="CH773" s="40">
        <v>2.4391610932982398E-3</v>
      </c>
      <c r="CI773" s="40">
        <v>-1.5947995164950601E-2</v>
      </c>
      <c r="CJ773" s="40">
        <v>-2.6299925894264801E-3</v>
      </c>
      <c r="CK773" s="40">
        <v>-4.9943134926595097E-5</v>
      </c>
      <c r="CL773" s="40">
        <v>-6.5122150065585098E-3</v>
      </c>
      <c r="CM773" s="40">
        <v>1.6256524567036301E-2</v>
      </c>
      <c r="CN773" s="40">
        <v>4.20544256123847E-3</v>
      </c>
      <c r="CO773" s="40">
        <v>-3.7254358070179798E-3</v>
      </c>
      <c r="CP773" s="40">
        <v>1.8329502011227301E-2</v>
      </c>
      <c r="CQ773" s="40">
        <v>0.26720027993977202</v>
      </c>
      <c r="CR773" s="40">
        <v>0.37360219134692102</v>
      </c>
      <c r="CS773" s="40">
        <v>0.38330423030309901</v>
      </c>
      <c r="CT773" s="40">
        <v>0.46026123813499398</v>
      </c>
      <c r="CU773" s="40">
        <v>0.28351733491603398</v>
      </c>
      <c r="CV773" s="40">
        <v>-0.14096890102356699</v>
      </c>
      <c r="CW773" s="40">
        <v>-0.16659955187186501</v>
      </c>
      <c r="CX773" s="40">
        <v>-7.7472715580359994E-2</v>
      </c>
      <c r="CY773" s="40">
        <v>-2.03657090748369E-2</v>
      </c>
      <c r="CZ773" s="40">
        <v>2.5701910442417899E-2</v>
      </c>
      <c r="DA773" s="40">
        <v>8.5859601760959105E-3</v>
      </c>
      <c r="DB773" s="40">
        <v>-8.6599200884190305E-3</v>
      </c>
      <c r="DC773" s="40">
        <v>4.2179030956343497E-3</v>
      </c>
      <c r="DD773" s="40">
        <v>-7.27243000600591E-3</v>
      </c>
      <c r="DE773" s="40">
        <v>1.26390611790832E-2</v>
      </c>
      <c r="DF773" s="40">
        <v>7.5782155441940103E-3</v>
      </c>
      <c r="DG773" s="40">
        <v>-8.0108982828810005E-3</v>
      </c>
      <c r="DH773" s="40">
        <v>3.6955942459772901E-3</v>
      </c>
      <c r="DI773" s="40">
        <v>5.7885454550915304E-3</v>
      </c>
      <c r="DJ773" s="40">
        <v>9.33826365725666E-3</v>
      </c>
      <c r="DK773" s="40">
        <v>3.2098028668159397E-2</v>
      </c>
      <c r="DL773" s="40">
        <v>1.3858043090064999E-2</v>
      </c>
      <c r="DM773" s="40">
        <v>5.9175181231049898E-3</v>
      </c>
      <c r="DN773" s="40">
        <v>2.93502228656632E-2</v>
      </c>
      <c r="DO773" s="40">
        <v>0.28286132910161998</v>
      </c>
      <c r="DP773" s="40">
        <v>0.38688350932369697</v>
      </c>
      <c r="DQ773" s="40">
        <v>0.410025218458971</v>
      </c>
      <c r="DR773" s="40">
        <v>0.48518834272486</v>
      </c>
      <c r="DS773" s="40">
        <v>0.30921933235547799</v>
      </c>
      <c r="DT773" s="40">
        <v>-0.120199014008105</v>
      </c>
      <c r="DU773" s="40">
        <v>-0.143307997779862</v>
      </c>
      <c r="DV773" s="40">
        <v>-5.12379112694736E-2</v>
      </c>
      <c r="DW773" s="40">
        <v>1.4539863862444E-3</v>
      </c>
      <c r="DX773" s="40">
        <v>4.3739089839075498E-2</v>
      </c>
      <c r="DY773" s="40">
        <v>2.4066709561860401E-2</v>
      </c>
      <c r="DZ773" s="40">
        <v>5.80798643484743E-3</v>
      </c>
      <c r="EA773" s="40">
        <v>1.76343854063752E-2</v>
      </c>
      <c r="EB773" s="40">
        <v>-2.7518202877970102E-4</v>
      </c>
      <c r="EC773" s="40">
        <v>1.9904842844778101E-2</v>
      </c>
      <c r="ED773" s="40">
        <v>1.4998193964860599E-2</v>
      </c>
      <c r="EE773" s="40">
        <v>3.4490090114328098E-3</v>
      </c>
      <c r="EF773" s="40">
        <v>1.2828736979767E-2</v>
      </c>
      <c r="EG773" s="40">
        <v>1.42183956855539E-2</v>
      </c>
      <c r="EH773" s="40">
        <v>3.2223837407549201E-2</v>
      </c>
      <c r="EI773" s="40">
        <v>5.4970644575302603E-2</v>
      </c>
      <c r="EJ773" s="40">
        <v>2.7794865186729901E-2</v>
      </c>
      <c r="EK773" s="40">
        <v>1.98404120633555E-2</v>
      </c>
      <c r="EL773" s="40">
        <v>4.5262393421834302E-2</v>
      </c>
      <c r="EM773" s="40">
        <v>0.30547339673706803</v>
      </c>
      <c r="EN773" s="40">
        <v>0.40605962308690302</v>
      </c>
      <c r="EO773" s="40">
        <v>0.44860608141536501</v>
      </c>
      <c r="EP773" s="40">
        <v>0.52117912272414002</v>
      </c>
      <c r="EQ773" s="40">
        <v>0.34632893455777802</v>
      </c>
      <c r="ER773" s="40">
        <v>-9.0210595919336806E-2</v>
      </c>
      <c r="ES773" s="40">
        <v>-0.10967869293443</v>
      </c>
      <c r="ET773" s="40">
        <v>-1.3359020567458101E-2</v>
      </c>
      <c r="EU773" s="40">
        <v>3.2958161135456999E-2</v>
      </c>
      <c r="EV773" s="40">
        <v>6.9781912146506406E-2</v>
      </c>
      <c r="EW773" s="40">
        <v>74.195360067184595</v>
      </c>
      <c r="EX773" s="40">
        <v>71.842641192525704</v>
      </c>
      <c r="EY773" s="40">
        <v>69.884001679613704</v>
      </c>
      <c r="EZ773" s="40">
        <v>68.617048078941806</v>
      </c>
      <c r="FA773" s="40">
        <v>68.482888935544807</v>
      </c>
      <c r="FB773" s="40">
        <v>67.858702498425401</v>
      </c>
      <c r="FC773" s="40">
        <v>67.080411505353794</v>
      </c>
      <c r="FD773" s="40">
        <v>68.369829939113998</v>
      </c>
      <c r="FE773" s="40">
        <v>72.617467982364104</v>
      </c>
      <c r="FF773" s="40">
        <v>77.5532227587655</v>
      </c>
      <c r="FG773" s="40">
        <v>82.163027503674201</v>
      </c>
      <c r="FH773" s="40">
        <v>85.540310728532404</v>
      </c>
      <c r="FI773" s="40">
        <v>88.604555952130994</v>
      </c>
      <c r="FJ773" s="40">
        <v>92.498425362166699</v>
      </c>
      <c r="FK773" s="40">
        <v>94.817342011337402</v>
      </c>
      <c r="FL773" s="40">
        <v>96.599937014486699</v>
      </c>
      <c r="FM773" s="40">
        <v>98.381902162502598</v>
      </c>
      <c r="FN773" s="40">
        <v>98.955175309678793</v>
      </c>
      <c r="FO773" s="40">
        <v>98.8848414864581</v>
      </c>
      <c r="FP773" s="40">
        <v>97.047449086710103</v>
      </c>
      <c r="FQ773" s="40">
        <v>91.155679193785403</v>
      </c>
      <c r="FR773" s="40">
        <v>85.058786479109799</v>
      </c>
      <c r="FS773" s="40">
        <v>81.239239974805798</v>
      </c>
      <c r="FT773" s="40">
        <v>78.334453075792595</v>
      </c>
      <c r="FU773" s="40">
        <v>4.0538654996694699E-2</v>
      </c>
      <c r="FV773" s="40">
        <v>0</v>
      </c>
      <c r="FW773" s="40">
        <v>0</v>
      </c>
      <c r="FX773" s="41">
        <v>1</v>
      </c>
      <c r="FY773" s="22"/>
    </row>
    <row r="774" spans="1:181" x14ac:dyDescent="0.2">
      <c r="A774" t="s">
        <v>42</v>
      </c>
      <c r="B774" t="s">
        <v>58</v>
      </c>
      <c r="C774" t="s">
        <v>55</v>
      </c>
      <c r="D774" t="s">
        <v>41</v>
      </c>
      <c r="E774" t="s">
        <v>1</v>
      </c>
      <c r="F774" t="s">
        <v>1</v>
      </c>
      <c r="G774" s="35">
        <v>43670</v>
      </c>
      <c r="H774" s="40">
        <v>6790</v>
      </c>
      <c r="I774" s="40">
        <v>1.0413908111788499</v>
      </c>
      <c r="J774" s="40">
        <v>0.90578059752998796</v>
      </c>
      <c r="K774" s="40">
        <v>0.81123199254378398</v>
      </c>
      <c r="L774" s="40">
        <v>0.75201237267266496</v>
      </c>
      <c r="M774" s="40">
        <v>0.71512030141274696</v>
      </c>
      <c r="N774" s="40">
        <v>0.71115311058560104</v>
      </c>
      <c r="O774" s="40">
        <v>0.74341165141971799</v>
      </c>
      <c r="P774" s="40">
        <v>0.79805797571388004</v>
      </c>
      <c r="Q774" s="40">
        <v>0.87991606307662296</v>
      </c>
      <c r="R774" s="40">
        <v>0.97647210127657003</v>
      </c>
      <c r="S774" s="40">
        <v>1.11348385182342</v>
      </c>
      <c r="T774" s="40">
        <v>1.29985175442819</v>
      </c>
      <c r="U774" s="40">
        <v>1.50381339572744</v>
      </c>
      <c r="V774" s="40">
        <v>1.69865182261338</v>
      </c>
      <c r="W774" s="40">
        <v>1.9008563788281301</v>
      </c>
      <c r="X774" s="40">
        <v>2.1509734263746298</v>
      </c>
      <c r="Y774" s="40">
        <v>2.3559855525250799</v>
      </c>
      <c r="Z774" s="40">
        <v>2.5269249516727101</v>
      </c>
      <c r="AA774" s="40">
        <v>2.5586436013407301</v>
      </c>
      <c r="AB774" s="40">
        <v>2.4797115805347998</v>
      </c>
      <c r="AC774" s="40">
        <v>2.4096965268115</v>
      </c>
      <c r="AD774" s="40">
        <v>2.1632103754283101</v>
      </c>
      <c r="AE774" s="40">
        <v>1.81178570474259</v>
      </c>
      <c r="AF774" s="40">
        <v>1.4703344746868201</v>
      </c>
      <c r="AG774" s="40">
        <v>-1.63800618756073E-2</v>
      </c>
      <c r="AH774" s="40">
        <v>-3.5143306438615899E-3</v>
      </c>
      <c r="AI774" s="40">
        <v>-8.3308351058991603E-4</v>
      </c>
      <c r="AJ774" s="40">
        <v>-2.5752169001152501E-3</v>
      </c>
      <c r="AK774" s="40">
        <v>-4.5762503176530397E-3</v>
      </c>
      <c r="AL774" s="40">
        <v>-6.6294754172368199E-3</v>
      </c>
      <c r="AM774" s="40">
        <v>-1.29003841592238E-2</v>
      </c>
      <c r="AN774" s="40">
        <v>4.5269300267554297E-3</v>
      </c>
      <c r="AO774" s="40">
        <v>1.0193110675189E-2</v>
      </c>
      <c r="AP774" s="40">
        <v>5.3771522381738197E-3</v>
      </c>
      <c r="AQ774" s="40">
        <v>-6.5553919322862801E-3</v>
      </c>
      <c r="AR774" s="40">
        <v>-9.8995912787733908E-3</v>
      </c>
      <c r="AS774" s="40">
        <v>-1.67921054529754E-3</v>
      </c>
      <c r="AT774" s="40">
        <v>-9.2387985570664601E-3</v>
      </c>
      <c r="AU774" s="40">
        <v>0.17005785859063399</v>
      </c>
      <c r="AV774" s="40">
        <v>0.22530897339723399</v>
      </c>
      <c r="AW774" s="40">
        <v>0.256885878226081</v>
      </c>
      <c r="AX774" s="40">
        <v>0.26333629100391398</v>
      </c>
      <c r="AY774" s="40">
        <v>0.220482716505951</v>
      </c>
      <c r="AZ774" s="40">
        <v>-4.3470554030903198E-2</v>
      </c>
      <c r="BA774" s="40">
        <v>-8.5365094176333797E-2</v>
      </c>
      <c r="BB774" s="40">
        <v>-7.0674662617227699E-2</v>
      </c>
      <c r="BC774" s="40">
        <v>-4.1631821121587503E-2</v>
      </c>
      <c r="BD774" s="40">
        <v>-4.3452818306647899E-2</v>
      </c>
      <c r="BE774" s="40">
        <v>-7.36307787147732E-3</v>
      </c>
      <c r="BF774" s="40">
        <v>3.4966496909691102E-3</v>
      </c>
      <c r="BG774" s="40">
        <v>4.9863767737178804E-3</v>
      </c>
      <c r="BH774" s="40">
        <v>2.9295534654153301E-3</v>
      </c>
      <c r="BI774" s="40">
        <v>6.5523961383813099E-4</v>
      </c>
      <c r="BJ774" s="40">
        <v>-1.8839229501572E-3</v>
      </c>
      <c r="BK774" s="40">
        <v>-7.4665849523194699E-3</v>
      </c>
      <c r="BL774" s="40">
        <v>9.6636960186302894E-3</v>
      </c>
      <c r="BM774" s="40">
        <v>1.54236374539715E-2</v>
      </c>
      <c r="BN774" s="40">
        <v>1.2046171196663499E-2</v>
      </c>
      <c r="BO774" s="40">
        <v>-1.35555200181075E-3</v>
      </c>
      <c r="BP774" s="40">
        <v>-6.41599783024075E-3</v>
      </c>
      <c r="BQ774" s="40">
        <v>1.7860014777586399E-3</v>
      </c>
      <c r="BR774" s="40">
        <v>-4.4142380959119999E-4</v>
      </c>
      <c r="BS774" s="40">
        <v>0.18101181971444699</v>
      </c>
      <c r="BT774" s="40">
        <v>0.238159294114796</v>
      </c>
      <c r="BU774" s="40">
        <v>0.27118604138527802</v>
      </c>
      <c r="BV774" s="40">
        <v>0.28072192909313798</v>
      </c>
      <c r="BW774" s="40">
        <v>0.23843114442204699</v>
      </c>
      <c r="BX774" s="40">
        <v>-2.6738463106839101E-2</v>
      </c>
      <c r="BY774" s="40">
        <v>-7.4444090337316193E-2</v>
      </c>
      <c r="BZ774" s="40">
        <v>-5.7698068808289801E-2</v>
      </c>
      <c r="CA774" s="40">
        <v>-2.9905126313692802E-2</v>
      </c>
      <c r="CB774" s="40">
        <v>-3.2345882639688101E-2</v>
      </c>
      <c r="CC774" s="40">
        <v>-1.1179422183850399E-3</v>
      </c>
      <c r="CD774" s="40">
        <v>8.35243331353357E-3</v>
      </c>
      <c r="CE774" s="40">
        <v>9.0169172389820106E-3</v>
      </c>
      <c r="CF774" s="40">
        <v>6.7421406515648201E-3</v>
      </c>
      <c r="CG774" s="40">
        <v>4.2785536038579203E-3</v>
      </c>
      <c r="CH774" s="40">
        <v>1.4028322323078801E-3</v>
      </c>
      <c r="CI774" s="40">
        <v>-3.7031521744371998E-3</v>
      </c>
      <c r="CJ774" s="40">
        <v>1.3221404496626499E-2</v>
      </c>
      <c r="CK774" s="40">
        <v>1.9046284367359199E-2</v>
      </c>
      <c r="CL774" s="40">
        <v>1.66651134116809E-2</v>
      </c>
      <c r="CM774" s="40">
        <v>2.2458412939200499E-3</v>
      </c>
      <c r="CN774" s="40">
        <v>-4.0032716197533598E-3</v>
      </c>
      <c r="CO774" s="40">
        <v>4.18599676895582E-3</v>
      </c>
      <c r="CP774" s="40">
        <v>5.6516111413311204E-3</v>
      </c>
      <c r="CQ774" s="40">
        <v>0.18859849982007701</v>
      </c>
      <c r="CR774" s="40">
        <v>0.247059387098233</v>
      </c>
      <c r="CS774" s="40">
        <v>0.28109029082717901</v>
      </c>
      <c r="CT774" s="40">
        <v>0.29276316907238598</v>
      </c>
      <c r="CU774" s="40">
        <v>0.25086217092097701</v>
      </c>
      <c r="CV774" s="40">
        <v>-1.51498679032994E-2</v>
      </c>
      <c r="CW774" s="40">
        <v>-6.68802363467393E-2</v>
      </c>
      <c r="CX774" s="40">
        <v>-4.8710519466428202E-2</v>
      </c>
      <c r="CY774" s="40">
        <v>-2.17832532124239E-2</v>
      </c>
      <c r="CZ774" s="40">
        <v>-2.4653252831477099E-2</v>
      </c>
      <c r="DA774" s="40">
        <v>5.1271934347072497E-3</v>
      </c>
      <c r="DB774" s="40">
        <v>1.3208216936098E-2</v>
      </c>
      <c r="DC774" s="40">
        <v>1.3047457704246101E-2</v>
      </c>
      <c r="DD774" s="40">
        <v>1.0554727837714301E-2</v>
      </c>
      <c r="DE774" s="40">
        <v>7.9018675938777108E-3</v>
      </c>
      <c r="DF774" s="40">
        <v>4.6895874147729602E-3</v>
      </c>
      <c r="DG774" s="40">
        <v>6.0280603445067602E-5</v>
      </c>
      <c r="DH774" s="40">
        <v>1.6779112974622701E-2</v>
      </c>
      <c r="DI774" s="40">
        <v>2.2668931280746901E-2</v>
      </c>
      <c r="DJ774" s="40">
        <v>2.12840556266982E-2</v>
      </c>
      <c r="DK774" s="40">
        <v>5.8472345896508496E-3</v>
      </c>
      <c r="DL774" s="40">
        <v>-1.5905454092659699E-3</v>
      </c>
      <c r="DM774" s="40">
        <v>6.5859920601529899E-3</v>
      </c>
      <c r="DN774" s="40">
        <v>1.17446460922534E-2</v>
      </c>
      <c r="DO774" s="40">
        <v>0.196185179925707</v>
      </c>
      <c r="DP774" s="40">
        <v>0.25595948008167002</v>
      </c>
      <c r="DQ774" s="40">
        <v>0.29099454026908</v>
      </c>
      <c r="DR774" s="40">
        <v>0.30480440905163497</v>
      </c>
      <c r="DS774" s="40">
        <v>0.26329319741990698</v>
      </c>
      <c r="DT774" s="40">
        <v>-3.56127269975974E-3</v>
      </c>
      <c r="DU774" s="40">
        <v>-5.9316382356162399E-2</v>
      </c>
      <c r="DV774" s="40">
        <v>-3.9722970124566603E-2</v>
      </c>
      <c r="DW774" s="40">
        <v>-1.3661380111154999E-2</v>
      </c>
      <c r="DX774" s="40">
        <v>-1.6960623023266001E-2</v>
      </c>
      <c r="DY774" s="40">
        <v>1.41441774388372E-2</v>
      </c>
      <c r="DZ774" s="40">
        <v>2.0219197270928701E-2</v>
      </c>
      <c r="EA774" s="40">
        <v>1.8866917988553899E-2</v>
      </c>
      <c r="EB774" s="40">
        <v>1.6059498203244899E-2</v>
      </c>
      <c r="EC774" s="40">
        <v>1.3133357525368899E-2</v>
      </c>
      <c r="ED774" s="40">
        <v>9.4351398818525792E-3</v>
      </c>
      <c r="EE774" s="40">
        <v>5.4940798103494002E-3</v>
      </c>
      <c r="EF774" s="40">
        <v>2.19158789664976E-2</v>
      </c>
      <c r="EG774" s="40">
        <v>2.7899458059529401E-2</v>
      </c>
      <c r="EH774" s="40">
        <v>2.79530745851879E-2</v>
      </c>
      <c r="EI774" s="40">
        <v>1.1047074520126401E-2</v>
      </c>
      <c r="EJ774" s="40">
        <v>1.89304803926667E-3</v>
      </c>
      <c r="EK774" s="40">
        <v>1.0051204083209199E-2</v>
      </c>
      <c r="EL774" s="40">
        <v>2.0542020839728701E-2</v>
      </c>
      <c r="EM774" s="40">
        <v>0.20713914104952</v>
      </c>
      <c r="EN774" s="40">
        <v>0.268809800799233</v>
      </c>
      <c r="EO774" s="40">
        <v>0.30529470342827703</v>
      </c>
      <c r="EP774" s="40">
        <v>0.32219004714085903</v>
      </c>
      <c r="EQ774" s="40">
        <v>0.281241625336004</v>
      </c>
      <c r="ER774" s="40">
        <v>1.3170818224304401E-2</v>
      </c>
      <c r="ES774" s="40">
        <v>-4.8395378517144802E-2</v>
      </c>
      <c r="ET774" s="40">
        <v>-2.67463763156288E-2</v>
      </c>
      <c r="EU774" s="40">
        <v>-1.93468530326035E-3</v>
      </c>
      <c r="EV774" s="40">
        <v>-5.85368735630623E-3</v>
      </c>
      <c r="EW774" s="40">
        <v>76.237306664507202</v>
      </c>
      <c r="EX774" s="40">
        <v>75.192525710583894</v>
      </c>
      <c r="EY774" s="40">
        <v>74.192525710583894</v>
      </c>
      <c r="EZ774" s="40">
        <v>74.128350473722605</v>
      </c>
      <c r="FA774" s="40">
        <v>73.9104380921532</v>
      </c>
      <c r="FB774" s="40">
        <v>73.301481901368504</v>
      </c>
      <c r="FC774" s="40">
        <v>72.519394282937895</v>
      </c>
      <c r="FD774" s="40">
        <v>73.391043809215304</v>
      </c>
      <c r="FE774" s="40">
        <v>76.025386670985498</v>
      </c>
      <c r="FF774" s="40">
        <v>79.852255243339499</v>
      </c>
      <c r="FG774" s="40">
        <v>83.570167624908905</v>
      </c>
      <c r="FH774" s="40">
        <v>86.570167624908905</v>
      </c>
      <c r="FI774" s="40">
        <v>89.961211434124195</v>
      </c>
      <c r="FJ774" s="40">
        <v>93.634342861770193</v>
      </c>
      <c r="FK774" s="40">
        <v>95.480605717062105</v>
      </c>
      <c r="FL774" s="40">
        <v>97.153737144708103</v>
      </c>
      <c r="FM774" s="40">
        <v>97.826868572354002</v>
      </c>
      <c r="FN774" s="40">
        <v>97.891043809215304</v>
      </c>
      <c r="FO774" s="40">
        <v>97.782087618430594</v>
      </c>
      <c r="FP774" s="40">
        <v>97.237306664507202</v>
      </c>
      <c r="FQ774" s="40">
        <v>94.801481901368504</v>
      </c>
      <c r="FR774" s="40">
        <v>90.237306664507202</v>
      </c>
      <c r="FS774" s="40">
        <v>86.583569519799198</v>
      </c>
      <c r="FT774" s="40">
        <v>82.974613329014502</v>
      </c>
      <c r="FU774" s="40">
        <v>1.9398641983198898E-2</v>
      </c>
      <c r="FV774" s="40">
        <v>0</v>
      </c>
      <c r="FW774" s="40">
        <v>0</v>
      </c>
      <c r="FX774" s="41">
        <v>1</v>
      </c>
      <c r="FY774" s="22"/>
    </row>
    <row r="775" spans="1:181" x14ac:dyDescent="0.2">
      <c r="A775" t="s">
        <v>42</v>
      </c>
      <c r="B775" t="s">
        <v>58</v>
      </c>
      <c r="C775" t="s">
        <v>55</v>
      </c>
      <c r="D775" t="s">
        <v>41</v>
      </c>
      <c r="E775" t="s">
        <v>1</v>
      </c>
      <c r="F775" t="s">
        <v>77</v>
      </c>
      <c r="G775" s="35">
        <v>43670</v>
      </c>
      <c r="H775" s="40">
        <v>5110</v>
      </c>
      <c r="I775" s="40">
        <v>1.0917569369757301</v>
      </c>
      <c r="J775" s="40">
        <v>0.94857723000341698</v>
      </c>
      <c r="K775" s="40">
        <v>0.84676895624223703</v>
      </c>
      <c r="L775" s="40">
        <v>0.78241501341318098</v>
      </c>
      <c r="M775" s="40">
        <v>0.74138496214660299</v>
      </c>
      <c r="N775" s="40">
        <v>0.73142957867351999</v>
      </c>
      <c r="O775" s="40">
        <v>0.75980814509419603</v>
      </c>
      <c r="P775" s="40">
        <v>0.81629012699094805</v>
      </c>
      <c r="Q775" s="40">
        <v>0.89769986227376297</v>
      </c>
      <c r="R775" s="40">
        <v>0.99675940186257195</v>
      </c>
      <c r="S775" s="40">
        <v>1.1389137536839</v>
      </c>
      <c r="T775" s="40">
        <v>1.3249040499103999</v>
      </c>
      <c r="U775" s="40">
        <v>1.5265560574256101</v>
      </c>
      <c r="V775" s="40">
        <v>1.7129751427433599</v>
      </c>
      <c r="W775" s="40">
        <v>1.90392653655032</v>
      </c>
      <c r="X775" s="40">
        <v>2.1482395679719599</v>
      </c>
      <c r="Y775" s="40">
        <v>2.3544622825891501</v>
      </c>
      <c r="Z775" s="40">
        <v>2.5349306290748501</v>
      </c>
      <c r="AA775" s="40">
        <v>2.5708360976956999</v>
      </c>
      <c r="AB775" s="40">
        <v>2.4786434371851298</v>
      </c>
      <c r="AC775" s="40">
        <v>2.42249405329704</v>
      </c>
      <c r="AD775" s="40">
        <v>2.2001608641552002</v>
      </c>
      <c r="AE775" s="40">
        <v>1.86255103342887</v>
      </c>
      <c r="AF775" s="40">
        <v>1.52352993311892</v>
      </c>
      <c r="AG775" s="40">
        <v>-2.1107335360759202E-2</v>
      </c>
      <c r="AH775" s="40">
        <v>-5.4513280807217202E-3</v>
      </c>
      <c r="AI775" s="40">
        <v>2.29332722067224E-4</v>
      </c>
      <c r="AJ775" s="40">
        <v>-3.2786676393774402E-3</v>
      </c>
      <c r="AK775" s="40">
        <v>-6.2335639260354E-4</v>
      </c>
      <c r="AL775" s="40">
        <v>-5.63299159514467E-3</v>
      </c>
      <c r="AM775" s="40">
        <v>-1.7786862532784799E-2</v>
      </c>
      <c r="AN775" s="40">
        <v>2.4806379970043701E-3</v>
      </c>
      <c r="AO775" s="40">
        <v>5.41454372322732E-3</v>
      </c>
      <c r="AP775" s="40">
        <v>-2.4280842522025202E-3</v>
      </c>
      <c r="AQ775" s="40">
        <v>-1.5462218855620401E-2</v>
      </c>
      <c r="AR775" s="40">
        <v>-6.6829206302413601E-3</v>
      </c>
      <c r="AS775" s="40">
        <v>-5.7823168826400002E-3</v>
      </c>
      <c r="AT775" s="40">
        <v>-1.41240835369451E-2</v>
      </c>
      <c r="AU775" s="40">
        <v>0.108495094417718</v>
      </c>
      <c r="AV775" s="40">
        <v>0.14514176893073</v>
      </c>
      <c r="AW775" s="40">
        <v>0.16441321610798099</v>
      </c>
      <c r="AX775" s="40">
        <v>0.166492409351023</v>
      </c>
      <c r="AY775" s="40">
        <v>0.17247609351889101</v>
      </c>
      <c r="AZ775" s="40">
        <v>1.99721453782984E-2</v>
      </c>
      <c r="BA775" s="40">
        <v>-3.0083631120636101E-2</v>
      </c>
      <c r="BB775" s="40">
        <v>-4.2305130302081502E-2</v>
      </c>
      <c r="BC775" s="40">
        <v>-3.5973082981354002E-2</v>
      </c>
      <c r="BD775" s="40">
        <v>-3.7688827058888499E-2</v>
      </c>
      <c r="BE775" s="40">
        <v>-1.00798609859828E-2</v>
      </c>
      <c r="BF775" s="40">
        <v>2.4517692727673698E-3</v>
      </c>
      <c r="BG775" s="40">
        <v>6.2535267109615897E-3</v>
      </c>
      <c r="BH775" s="40">
        <v>2.7010290490852998E-3</v>
      </c>
      <c r="BI775" s="40">
        <v>4.5478048366764199E-3</v>
      </c>
      <c r="BJ775" s="40">
        <v>-1.0836201952142499E-3</v>
      </c>
      <c r="BK775" s="40">
        <v>-1.08405028918113E-2</v>
      </c>
      <c r="BL775" s="40">
        <v>7.9115682151437699E-3</v>
      </c>
      <c r="BM775" s="40">
        <v>1.03219769436576E-2</v>
      </c>
      <c r="BN775" s="40">
        <v>3.8565135916658502E-3</v>
      </c>
      <c r="BO775" s="40">
        <v>-8.8493115011758303E-3</v>
      </c>
      <c r="BP775" s="40">
        <v>-2.9984629649889199E-3</v>
      </c>
      <c r="BQ775" s="40">
        <v>-2.1104313366296901E-3</v>
      </c>
      <c r="BR775" s="40">
        <v>-4.4891585002897697E-3</v>
      </c>
      <c r="BS775" s="40">
        <v>0.118222098595617</v>
      </c>
      <c r="BT775" s="40">
        <v>0.15589987853321999</v>
      </c>
      <c r="BU775" s="40">
        <v>0.177657267196032</v>
      </c>
      <c r="BV775" s="40">
        <v>0.182710088369583</v>
      </c>
      <c r="BW775" s="40">
        <v>0.187200632127317</v>
      </c>
      <c r="BX775" s="40">
        <v>3.41344026291278E-2</v>
      </c>
      <c r="BY775" s="40">
        <v>-2.01991780819018E-2</v>
      </c>
      <c r="BZ775" s="40">
        <v>-2.8697629986719798E-2</v>
      </c>
      <c r="CA775" s="40">
        <v>-2.3004425728842901E-2</v>
      </c>
      <c r="CB775" s="40">
        <v>-2.5760510955476001E-2</v>
      </c>
      <c r="CC775" s="40">
        <v>-2.44226582667742E-3</v>
      </c>
      <c r="CD775" s="40">
        <v>7.9254304248253006E-3</v>
      </c>
      <c r="CE775" s="40">
        <v>1.04258651163482E-2</v>
      </c>
      <c r="CF775" s="40">
        <v>6.8425487597437804E-3</v>
      </c>
      <c r="CG775" s="40">
        <v>8.1293353513222505E-3</v>
      </c>
      <c r="CH775" s="40">
        <v>2.0672605777638199E-3</v>
      </c>
      <c r="CI775" s="40">
        <v>-6.0294753649603097E-3</v>
      </c>
      <c r="CJ775" s="40">
        <v>1.1673013940147201E-2</v>
      </c>
      <c r="CK775" s="40">
        <v>1.3720850242760801E-2</v>
      </c>
      <c r="CL775" s="40">
        <v>8.2092069137470192E-3</v>
      </c>
      <c r="CM775" s="40">
        <v>-4.2692320121890297E-3</v>
      </c>
      <c r="CN775" s="40">
        <v>-4.4661880988803801E-4</v>
      </c>
      <c r="CO775" s="40">
        <v>4.3270540698216398E-4</v>
      </c>
      <c r="CP775" s="40">
        <v>2.1839612295143098E-3</v>
      </c>
      <c r="CQ775" s="40">
        <v>0.12495899205814801</v>
      </c>
      <c r="CR775" s="40">
        <v>0.163350912471798</v>
      </c>
      <c r="CS775" s="40">
        <v>0.18683005663466001</v>
      </c>
      <c r="CT775" s="40">
        <v>0.193942403454408</v>
      </c>
      <c r="CU775" s="40">
        <v>0.197398802712592</v>
      </c>
      <c r="CV775" s="40">
        <v>4.3943138858992398E-2</v>
      </c>
      <c r="CW775" s="40">
        <v>-1.3353236017987401E-2</v>
      </c>
      <c r="CX775" s="40">
        <v>-1.9273116720420699E-2</v>
      </c>
      <c r="CY775" s="40">
        <v>-1.40223732217857E-2</v>
      </c>
      <c r="CZ775" s="40">
        <v>-1.7498995559124299E-2</v>
      </c>
      <c r="DA775" s="40">
        <v>5.1953293326280001E-3</v>
      </c>
      <c r="DB775" s="40">
        <v>1.3399091576883199E-2</v>
      </c>
      <c r="DC775" s="40">
        <v>1.45982035217348E-2</v>
      </c>
      <c r="DD775" s="40">
        <v>1.09840684704023E-2</v>
      </c>
      <c r="DE775" s="40">
        <v>1.17108658659681E-2</v>
      </c>
      <c r="DF775" s="40">
        <v>5.2181413507418799E-3</v>
      </c>
      <c r="DG775" s="40">
        <v>-1.21844783810929E-3</v>
      </c>
      <c r="DH775" s="40">
        <v>1.54344596651505E-2</v>
      </c>
      <c r="DI775" s="40">
        <v>1.7119723541864099E-2</v>
      </c>
      <c r="DJ775" s="40">
        <v>1.25619002358282E-2</v>
      </c>
      <c r="DK775" s="40">
        <v>3.1084747679777401E-4</v>
      </c>
      <c r="DL775" s="40">
        <v>2.1052253452128401E-3</v>
      </c>
      <c r="DM775" s="40">
        <v>2.9758421505940201E-3</v>
      </c>
      <c r="DN775" s="40">
        <v>8.8570809593184006E-3</v>
      </c>
      <c r="DO775" s="40">
        <v>0.13169588552067901</v>
      </c>
      <c r="DP775" s="40">
        <v>0.17080194641037599</v>
      </c>
      <c r="DQ775" s="40">
        <v>0.19600284607328899</v>
      </c>
      <c r="DR775" s="40">
        <v>0.205174718539233</v>
      </c>
      <c r="DS775" s="40">
        <v>0.207596973297867</v>
      </c>
      <c r="DT775" s="40">
        <v>5.3751875088857003E-2</v>
      </c>
      <c r="DU775" s="40">
        <v>-6.5072939540730601E-3</v>
      </c>
      <c r="DV775" s="40">
        <v>-9.8486034541215694E-3</v>
      </c>
      <c r="DW775" s="40">
        <v>-5.0403207147284596E-3</v>
      </c>
      <c r="DX775" s="40">
        <v>-9.2374801627726297E-3</v>
      </c>
      <c r="DY775" s="40">
        <v>1.62228037074044E-2</v>
      </c>
      <c r="DZ775" s="40">
        <v>2.13021889303723E-2</v>
      </c>
      <c r="EA775" s="40">
        <v>2.0622397510629199E-2</v>
      </c>
      <c r="EB775" s="40">
        <v>1.6963765158865E-2</v>
      </c>
      <c r="EC775" s="40">
        <v>1.6882027095248001E-2</v>
      </c>
      <c r="ED775" s="40">
        <v>9.7675127506722994E-3</v>
      </c>
      <c r="EE775" s="40">
        <v>5.7279118028641602E-3</v>
      </c>
      <c r="EF775" s="40">
        <v>2.0865389883289901E-2</v>
      </c>
      <c r="EG775" s="40">
        <v>2.20271567622943E-2</v>
      </c>
      <c r="EH775" s="40">
        <v>1.88464980796966E-2</v>
      </c>
      <c r="EI775" s="40">
        <v>6.9237548312423196E-3</v>
      </c>
      <c r="EJ775" s="40">
        <v>5.7896830104652904E-3</v>
      </c>
      <c r="EK775" s="40">
        <v>6.6477276966043298E-3</v>
      </c>
      <c r="EL775" s="40">
        <v>1.8492005995973702E-2</v>
      </c>
      <c r="EM775" s="40">
        <v>0.141422889698578</v>
      </c>
      <c r="EN775" s="40">
        <v>0.18156005601286701</v>
      </c>
      <c r="EO775" s="40">
        <v>0.20924689716134001</v>
      </c>
      <c r="EP775" s="40">
        <v>0.221392397557793</v>
      </c>
      <c r="EQ775" s="40">
        <v>0.22232151190629201</v>
      </c>
      <c r="ER775" s="40">
        <v>6.7914132339686503E-2</v>
      </c>
      <c r="ES775" s="40">
        <v>3.3771590846612999E-3</v>
      </c>
      <c r="ET775" s="40">
        <v>3.7588968612401199E-3</v>
      </c>
      <c r="EU775" s="40">
        <v>7.9283365377826008E-3</v>
      </c>
      <c r="EV775" s="40">
        <v>2.69083594063994E-3</v>
      </c>
      <c r="EW775" s="40">
        <v>76.220686932491105</v>
      </c>
      <c r="EX775" s="40">
        <v>75.164034741413303</v>
      </c>
      <c r="EY775" s="40">
        <v>74.164034741413303</v>
      </c>
      <c r="EZ775" s="40">
        <v>74.109356494275602</v>
      </c>
      <c r="FA775" s="40">
        <v>73.886695617844495</v>
      </c>
      <c r="FB775" s="40">
        <v>73.275365179628906</v>
      </c>
      <c r="FC775" s="40">
        <v>72.498026056059999</v>
      </c>
      <c r="FD775" s="40">
        <v>73.388669561784397</v>
      </c>
      <c r="FE775" s="40">
        <v>76.058626135017803</v>
      </c>
      <c r="FF775" s="40">
        <v>79.892617449664399</v>
      </c>
      <c r="FG775" s="40">
        <v>83.615278326095506</v>
      </c>
      <c r="FH775" s="40">
        <v>86.615278326095506</v>
      </c>
      <c r="FI775" s="40">
        <v>90.003947887880003</v>
      </c>
      <c r="FJ775" s="40">
        <v>93.669956573233307</v>
      </c>
      <c r="FK775" s="40">
        <v>95.501973943940001</v>
      </c>
      <c r="FL775" s="40">
        <v>97.167982629293306</v>
      </c>
      <c r="FM775" s="40">
        <v>97.833991314646696</v>
      </c>
      <c r="FN775" s="40">
        <v>97.888669561784397</v>
      </c>
      <c r="FO775" s="40">
        <v>97.777339123568893</v>
      </c>
      <c r="FP775" s="40">
        <v>97.220686932491105</v>
      </c>
      <c r="FQ775" s="40">
        <v>94.775365179628906</v>
      </c>
      <c r="FR775" s="40">
        <v>90.220686932491105</v>
      </c>
      <c r="FS775" s="40">
        <v>86.5527043031978</v>
      </c>
      <c r="FT775" s="40">
        <v>82.941373864982197</v>
      </c>
      <c r="FU775" s="40">
        <v>1.7082821783881399E-2</v>
      </c>
      <c r="FV775" s="40">
        <v>0</v>
      </c>
      <c r="FW775" s="40">
        <v>0</v>
      </c>
      <c r="FX775" s="41">
        <v>1</v>
      </c>
      <c r="FY775" s="22"/>
    </row>
    <row r="776" spans="1:181" x14ac:dyDescent="0.2">
      <c r="A776" t="s">
        <v>42</v>
      </c>
      <c r="B776" t="s">
        <v>58</v>
      </c>
      <c r="C776" t="s">
        <v>55</v>
      </c>
      <c r="D776" t="s">
        <v>41</v>
      </c>
      <c r="E776" t="s">
        <v>1</v>
      </c>
      <c r="F776" t="s">
        <v>78</v>
      </c>
      <c r="G776" s="35">
        <v>43670</v>
      </c>
      <c r="H776" s="40">
        <v>1680</v>
      </c>
      <c r="I776" s="40">
        <v>0.894325268090018</v>
      </c>
      <c r="J776" s="40">
        <v>0.77482280409709203</v>
      </c>
      <c r="K776" s="40">
        <v>0.69894947895280202</v>
      </c>
      <c r="L776" s="40">
        <v>0.65520025496114798</v>
      </c>
      <c r="M776" s="40">
        <v>0.62841326812521003</v>
      </c>
      <c r="N776" s="40">
        <v>0.63844863203044899</v>
      </c>
      <c r="O776" s="40">
        <v>0.68701055194597804</v>
      </c>
      <c r="P776" s="40">
        <v>0.74143286498711403</v>
      </c>
      <c r="Q776" s="40">
        <v>0.81643833161705903</v>
      </c>
      <c r="R776" s="40">
        <v>0.90655163572710395</v>
      </c>
      <c r="S776" s="40">
        <v>1.0358233092056499</v>
      </c>
      <c r="T776" s="40">
        <v>1.2319129203769601</v>
      </c>
      <c r="U776" s="40">
        <v>1.4490744239470501</v>
      </c>
      <c r="V776" s="40">
        <v>1.6701764190687101</v>
      </c>
      <c r="W776" s="40">
        <v>1.8962469096944801</v>
      </c>
      <c r="X776" s="40">
        <v>2.1559511346774198</v>
      </c>
      <c r="Y776" s="40">
        <v>2.3489783768927799</v>
      </c>
      <c r="Z776" s="40">
        <v>2.4992625649109699</v>
      </c>
      <c r="AA776" s="40">
        <v>2.5021828735702298</v>
      </c>
      <c r="AB776" s="40">
        <v>2.4466000408920499</v>
      </c>
      <c r="AC776" s="40">
        <v>2.3375001995457301</v>
      </c>
      <c r="AD776" s="40">
        <v>2.03864373420762</v>
      </c>
      <c r="AE776" s="40">
        <v>1.6549612411910699</v>
      </c>
      <c r="AF776" s="40">
        <v>1.30769663359002</v>
      </c>
      <c r="AG776" s="40">
        <v>-1.5781432964245602E-2</v>
      </c>
      <c r="AH776" s="40">
        <v>-2.0061353902575099E-2</v>
      </c>
      <c r="AI776" s="40">
        <v>-1.4427067256966301E-2</v>
      </c>
      <c r="AJ776" s="40">
        <v>-6.8609867771708896E-3</v>
      </c>
      <c r="AK776" s="40">
        <v>-1.82961029710502E-2</v>
      </c>
      <c r="AL776" s="40">
        <v>-1.69773595880621E-2</v>
      </c>
      <c r="AM776" s="40">
        <v>-1.80962747099629E-2</v>
      </c>
      <c r="AN776" s="40">
        <v>-6.6539292232181899E-3</v>
      </c>
      <c r="AO776" s="40">
        <v>5.2799049487098097E-3</v>
      </c>
      <c r="AP776" s="40">
        <v>-9.4577641210957398E-3</v>
      </c>
      <c r="AQ776" s="40">
        <v>-7.8039783088203396E-3</v>
      </c>
      <c r="AR776" s="40">
        <v>-1.8583874750831501E-2</v>
      </c>
      <c r="AS776" s="40">
        <v>-1.6409644721672499E-3</v>
      </c>
      <c r="AT776" s="40">
        <v>-8.7177493673983707E-3</v>
      </c>
      <c r="AU776" s="40">
        <v>0.319277706956626</v>
      </c>
      <c r="AV776" s="40">
        <v>0.42695043440892899</v>
      </c>
      <c r="AW776" s="40">
        <v>0.50023517794667105</v>
      </c>
      <c r="AX776" s="40">
        <v>0.52292922340700798</v>
      </c>
      <c r="AY776" s="40">
        <v>0.32017989987433798</v>
      </c>
      <c r="AZ776" s="40">
        <v>-0.27217682194878501</v>
      </c>
      <c r="BA776" s="40">
        <v>-0.27330564917663402</v>
      </c>
      <c r="BB776" s="40">
        <v>-0.16211378257955</v>
      </c>
      <c r="BC776" s="40">
        <v>-0.100056992342707</v>
      </c>
      <c r="BD776" s="40">
        <v>-6.6712613623786707E-2</v>
      </c>
      <c r="BE776" s="40">
        <v>-7.8212246149112503E-3</v>
      </c>
      <c r="BF776" s="40">
        <v>-1.16951608513262E-2</v>
      </c>
      <c r="BG776" s="40">
        <v>-9.2946669186195398E-3</v>
      </c>
      <c r="BH776" s="40">
        <v>-2.9601774679922999E-3</v>
      </c>
      <c r="BI776" s="40">
        <v>-1.35450825416247E-2</v>
      </c>
      <c r="BJ776" s="40">
        <v>-1.01366946538516E-2</v>
      </c>
      <c r="BK776" s="40">
        <v>-1.14119666545675E-2</v>
      </c>
      <c r="BL776" s="40">
        <v>8.2648303981229802E-4</v>
      </c>
      <c r="BM776" s="40">
        <v>1.3221665238743701E-2</v>
      </c>
      <c r="BN776" s="40">
        <v>8.21227177533538E-4</v>
      </c>
      <c r="BO776" s="40">
        <v>2.2793105973248902E-3</v>
      </c>
      <c r="BP776" s="40">
        <v>-1.24714660793089E-2</v>
      </c>
      <c r="BQ776" s="40">
        <v>4.5830993557154798E-3</v>
      </c>
      <c r="BR776" s="40">
        <v>2.5909023848490901E-3</v>
      </c>
      <c r="BS776" s="40">
        <v>0.340935171971471</v>
      </c>
      <c r="BT776" s="40">
        <v>0.45771352957174999</v>
      </c>
      <c r="BU776" s="40">
        <v>0.533773205435075</v>
      </c>
      <c r="BV776" s="40">
        <v>0.55283017801427103</v>
      </c>
      <c r="BW776" s="40">
        <v>0.35370281406743997</v>
      </c>
      <c r="BX776" s="40">
        <v>-0.240829025153286</v>
      </c>
      <c r="BY776" s="40">
        <v>-0.24778307239309699</v>
      </c>
      <c r="BZ776" s="40">
        <v>-0.140285397565655</v>
      </c>
      <c r="CA776" s="40">
        <v>-7.8005795077968204E-2</v>
      </c>
      <c r="CB776" s="40">
        <v>-5.0178098168138903E-2</v>
      </c>
      <c r="CC776" s="40">
        <v>-2.3080085611064398E-3</v>
      </c>
      <c r="CD776" s="40">
        <v>-5.9007610297143499E-3</v>
      </c>
      <c r="CE776" s="40">
        <v>-5.7399820789579403E-3</v>
      </c>
      <c r="CF776" s="40">
        <v>-2.58488823373699E-4</v>
      </c>
      <c r="CG776" s="40">
        <v>-1.02545402650957E-2</v>
      </c>
      <c r="CH776" s="40">
        <v>-5.3988709589299E-3</v>
      </c>
      <c r="CI776" s="40">
        <v>-6.7824352576080103E-3</v>
      </c>
      <c r="CJ776" s="40">
        <v>6.0073937858315203E-3</v>
      </c>
      <c r="CK776" s="40">
        <v>1.8722104222874798E-2</v>
      </c>
      <c r="CL776" s="40">
        <v>7.9404252383810398E-3</v>
      </c>
      <c r="CM776" s="40">
        <v>9.2629657773002708E-3</v>
      </c>
      <c r="CN776" s="40">
        <v>-8.2380304534597805E-3</v>
      </c>
      <c r="CO776" s="40">
        <v>8.8938670027279496E-3</v>
      </c>
      <c r="CP776" s="40">
        <v>1.04232401392488E-2</v>
      </c>
      <c r="CQ776" s="40">
        <v>0.35593506626626698</v>
      </c>
      <c r="CR776" s="40">
        <v>0.47901995556882399</v>
      </c>
      <c r="CS776" s="40">
        <v>0.55700154110765598</v>
      </c>
      <c r="CT776" s="40">
        <v>0.57353948808888</v>
      </c>
      <c r="CU776" s="40">
        <v>0.37692068231773301</v>
      </c>
      <c r="CV776" s="40">
        <v>-0.21911763658657801</v>
      </c>
      <c r="CW776" s="40">
        <v>-0.23010621346148</v>
      </c>
      <c r="CX776" s="40">
        <v>-0.125167124600186</v>
      </c>
      <c r="CY776" s="40">
        <v>-6.2733203026311204E-2</v>
      </c>
      <c r="CZ776" s="40">
        <v>-3.8726343132156102E-2</v>
      </c>
      <c r="DA776" s="40">
        <v>3.2052074926983698E-3</v>
      </c>
      <c r="DB776" s="40">
        <v>-1.06361208102514E-4</v>
      </c>
      <c r="DC776" s="40">
        <v>-2.1852972392963398E-3</v>
      </c>
      <c r="DD776" s="40">
        <v>2.4431998212448998E-3</v>
      </c>
      <c r="DE776" s="40">
        <v>-6.9639979885667801E-3</v>
      </c>
      <c r="DF776" s="40">
        <v>-6.6104726400823596E-4</v>
      </c>
      <c r="DG776" s="40">
        <v>-2.1529038606485102E-3</v>
      </c>
      <c r="DH776" s="40">
        <v>1.11883045318507E-2</v>
      </c>
      <c r="DI776" s="40">
        <v>2.4222543207005901E-2</v>
      </c>
      <c r="DJ776" s="40">
        <v>1.5059623299228501E-2</v>
      </c>
      <c r="DK776" s="40">
        <v>1.6246620957275699E-2</v>
      </c>
      <c r="DL776" s="40">
        <v>-4.00459482761062E-3</v>
      </c>
      <c r="DM776" s="40">
        <v>1.32046346497404E-2</v>
      </c>
      <c r="DN776" s="40">
        <v>1.82555778936484E-2</v>
      </c>
      <c r="DO776" s="40">
        <v>0.37093496056106201</v>
      </c>
      <c r="DP776" s="40">
        <v>0.50032638156589904</v>
      </c>
      <c r="DQ776" s="40">
        <v>0.58022987678023696</v>
      </c>
      <c r="DR776" s="40">
        <v>0.59424879816348797</v>
      </c>
      <c r="DS776" s="40">
        <v>0.400138550568027</v>
      </c>
      <c r="DT776" s="40">
        <v>-0.197406248019869</v>
      </c>
      <c r="DU776" s="40">
        <v>-0.212429354529863</v>
      </c>
      <c r="DV776" s="40">
        <v>-0.110048851634717</v>
      </c>
      <c r="DW776" s="40">
        <v>-4.7460610974654101E-2</v>
      </c>
      <c r="DX776" s="40">
        <v>-2.7274588096173301E-2</v>
      </c>
      <c r="DY776" s="40">
        <v>1.11654158420327E-2</v>
      </c>
      <c r="DZ776" s="40">
        <v>8.2598318431464004E-3</v>
      </c>
      <c r="EA776" s="40">
        <v>2.9471030990503798E-3</v>
      </c>
      <c r="EB776" s="40">
        <v>6.34400913042349E-3</v>
      </c>
      <c r="EC776" s="40">
        <v>-2.2129775591412499E-3</v>
      </c>
      <c r="ED776" s="40">
        <v>6.1796176702023399E-3</v>
      </c>
      <c r="EE776" s="40">
        <v>4.5314041947468403E-3</v>
      </c>
      <c r="EF776" s="40">
        <v>1.8668716794881201E-2</v>
      </c>
      <c r="EG776" s="40">
        <v>3.2164303497039699E-2</v>
      </c>
      <c r="EH776" s="40">
        <v>2.53386145978578E-2</v>
      </c>
      <c r="EI776" s="40">
        <v>2.6329909863420899E-2</v>
      </c>
      <c r="EJ776" s="40">
        <v>2.10781384391191E-3</v>
      </c>
      <c r="EK776" s="40">
        <v>1.9428698477623199E-2</v>
      </c>
      <c r="EL776" s="40">
        <v>2.95642296458959E-2</v>
      </c>
      <c r="EM776" s="40">
        <v>0.39259242557590701</v>
      </c>
      <c r="EN776" s="40">
        <v>0.53108947672871998</v>
      </c>
      <c r="EO776" s="40">
        <v>0.61376790426864103</v>
      </c>
      <c r="EP776" s="40">
        <v>0.62414975277075102</v>
      </c>
      <c r="EQ776" s="40">
        <v>0.43366146476112899</v>
      </c>
      <c r="ER776" s="40">
        <v>-0.16605845122436999</v>
      </c>
      <c r="ES776" s="40">
        <v>-0.186906777746326</v>
      </c>
      <c r="ET776" s="40">
        <v>-8.8220466620822099E-2</v>
      </c>
      <c r="EU776" s="40">
        <v>-2.54094137099149E-2</v>
      </c>
      <c r="EV776" s="40">
        <v>-1.0740072640525501E-2</v>
      </c>
      <c r="EW776" s="40">
        <v>76.348790030430393</v>
      </c>
      <c r="EX776" s="40">
        <v>75.383640052166399</v>
      </c>
      <c r="EY776" s="40">
        <v>74.383640052166399</v>
      </c>
      <c r="EZ776" s="40">
        <v>74.255760034777595</v>
      </c>
      <c r="FA776" s="40">
        <v>74.069700043471997</v>
      </c>
      <c r="FB776" s="40">
        <v>73.476670047819198</v>
      </c>
      <c r="FC776" s="40">
        <v>72.662730039124796</v>
      </c>
      <c r="FD776" s="40">
        <v>73.406970004347201</v>
      </c>
      <c r="FE776" s="40">
        <v>75.802419939139298</v>
      </c>
      <c r="FF776" s="40">
        <v>79.581509926097695</v>
      </c>
      <c r="FG776" s="40">
        <v>83.267569917403307</v>
      </c>
      <c r="FH776" s="40">
        <v>86.267569917403307</v>
      </c>
      <c r="FI776" s="40">
        <v>89.674539921750494</v>
      </c>
      <c r="FJ776" s="40">
        <v>93.395449934792097</v>
      </c>
      <c r="FK776" s="40">
        <v>95.337269960875204</v>
      </c>
      <c r="FL776" s="40">
        <v>97.058179973916793</v>
      </c>
      <c r="FM776" s="40">
        <v>97.779089986958397</v>
      </c>
      <c r="FN776" s="40">
        <v>97.906970004347201</v>
      </c>
      <c r="FO776" s="40">
        <v>97.813940008694402</v>
      </c>
      <c r="FP776" s="40">
        <v>97.348790030430393</v>
      </c>
      <c r="FQ776" s="40">
        <v>94.976670047819198</v>
      </c>
      <c r="FR776" s="40">
        <v>90.348790030430393</v>
      </c>
      <c r="FS776" s="40">
        <v>86.790610056513501</v>
      </c>
      <c r="FT776" s="40">
        <v>83.197580060860702</v>
      </c>
      <c r="FU776" s="40">
        <v>3.9459089677494397E-2</v>
      </c>
      <c r="FV776" s="40">
        <v>0</v>
      </c>
      <c r="FW776" s="40">
        <v>0</v>
      </c>
      <c r="FX776" s="41">
        <v>1</v>
      </c>
      <c r="FY776" s="22"/>
    </row>
    <row r="777" spans="1:181" x14ac:dyDescent="0.2">
      <c r="A777" t="s">
        <v>42</v>
      </c>
      <c r="B777" t="s">
        <v>58</v>
      </c>
      <c r="C777" t="s">
        <v>55</v>
      </c>
      <c r="D777" t="s">
        <v>41</v>
      </c>
      <c r="E777" t="s">
        <v>77</v>
      </c>
      <c r="F777" t="s">
        <v>1</v>
      </c>
      <c r="G777" s="35">
        <v>43670</v>
      </c>
      <c r="H777" s="40">
        <v>3888</v>
      </c>
      <c r="I777" s="40">
        <v>1.06289411048474</v>
      </c>
      <c r="J777" s="40">
        <v>0.93502200902641497</v>
      </c>
      <c r="K777" s="40">
        <v>0.84897129168537699</v>
      </c>
      <c r="L777" s="40">
        <v>0.79584803926152703</v>
      </c>
      <c r="M777" s="40">
        <v>0.76262831067503301</v>
      </c>
      <c r="N777" s="40">
        <v>0.77318127219574895</v>
      </c>
      <c r="O777" s="40">
        <v>0.82559290460773505</v>
      </c>
      <c r="P777" s="40">
        <v>0.86475508834607495</v>
      </c>
      <c r="Q777" s="40">
        <v>0.94041838704179703</v>
      </c>
      <c r="R777" s="40">
        <v>1.0266487843224601</v>
      </c>
      <c r="S777" s="40">
        <v>1.15191316526256</v>
      </c>
      <c r="T777" s="40">
        <v>1.32369758291909</v>
      </c>
      <c r="U777" s="40">
        <v>1.5075968134211899</v>
      </c>
      <c r="V777" s="40">
        <v>1.6828446702481901</v>
      </c>
      <c r="W777" s="40">
        <v>1.88088349280496</v>
      </c>
      <c r="X777" s="40">
        <v>2.1396053996276101</v>
      </c>
      <c r="Y777" s="40">
        <v>2.3565688514622201</v>
      </c>
      <c r="Z777" s="40">
        <v>2.5550548613214401</v>
      </c>
      <c r="AA777" s="40">
        <v>2.5927282038172001</v>
      </c>
      <c r="AB777" s="40">
        <v>2.4996239952075401</v>
      </c>
      <c r="AC777" s="40">
        <v>2.43465211446081</v>
      </c>
      <c r="AD777" s="40">
        <v>2.1830840478125002</v>
      </c>
      <c r="AE777" s="40">
        <v>1.8161183308078901</v>
      </c>
      <c r="AF777" s="40">
        <v>1.4837496247439199</v>
      </c>
      <c r="AG777" s="40">
        <v>-6.98263648816077E-3</v>
      </c>
      <c r="AH777" s="40">
        <v>-1.7182517236282301E-3</v>
      </c>
      <c r="AI777" s="40">
        <v>4.70332728552352E-3</v>
      </c>
      <c r="AJ777" s="40">
        <v>-6.0762478920692699E-4</v>
      </c>
      <c r="AK777" s="40">
        <v>-3.88628572175609E-3</v>
      </c>
      <c r="AL777" s="40">
        <v>-5.1506725772412897E-3</v>
      </c>
      <c r="AM777" s="40">
        <v>-8.4897383009299495E-3</v>
      </c>
      <c r="AN777" s="40">
        <v>-1.2033555429310099E-2</v>
      </c>
      <c r="AO777" s="40">
        <v>-2.1475643509794098E-3</v>
      </c>
      <c r="AP777" s="40">
        <v>-1.3110210463567E-2</v>
      </c>
      <c r="AQ777" s="40">
        <v>-4.2583691109726804E-3</v>
      </c>
      <c r="AR777" s="40">
        <v>-5.1340524626969702E-3</v>
      </c>
      <c r="AS777" s="40">
        <v>-8.1433580143245206E-3</v>
      </c>
      <c r="AT777" s="40">
        <v>-1.2542502010780301E-2</v>
      </c>
      <c r="AU777" s="40">
        <v>0.216860866506528</v>
      </c>
      <c r="AV777" s="40">
        <v>0.26481128599936199</v>
      </c>
      <c r="AW777" s="40">
        <v>0.29031920542856399</v>
      </c>
      <c r="AX777" s="40">
        <v>0.29132873816459998</v>
      </c>
      <c r="AY777" s="40">
        <v>0.247160367108652</v>
      </c>
      <c r="AZ777" s="40">
        <v>-7.7881949168447803E-2</v>
      </c>
      <c r="BA777" s="40">
        <v>-0.13761220369319299</v>
      </c>
      <c r="BB777" s="40">
        <v>-8.1086117886597697E-2</v>
      </c>
      <c r="BC777" s="40">
        <v>-5.5606659943813697E-2</v>
      </c>
      <c r="BD777" s="40">
        <v>-5.3325884995170401E-2</v>
      </c>
      <c r="BE777" s="40">
        <v>1.6579437155111901E-3</v>
      </c>
      <c r="BF777" s="40">
        <v>5.9592667065337798E-3</v>
      </c>
      <c r="BG777" s="40">
        <v>1.11682689330979E-2</v>
      </c>
      <c r="BH777" s="40">
        <v>6.2403000070585099E-3</v>
      </c>
      <c r="BI777" s="40">
        <v>2.4410403328238399E-3</v>
      </c>
      <c r="BJ777" s="40">
        <v>6.1392423196639104E-4</v>
      </c>
      <c r="BK777" s="40">
        <v>-1.3584277301809499E-3</v>
      </c>
      <c r="BL777" s="40">
        <v>-3.1488232157953901E-3</v>
      </c>
      <c r="BM777" s="40">
        <v>5.1232127660222997E-3</v>
      </c>
      <c r="BN777" s="40">
        <v>-4.3521333295371504E-3</v>
      </c>
      <c r="BO777" s="40">
        <v>3.1086125512654098E-3</v>
      </c>
      <c r="BP777" s="40">
        <v>-1.2060629846344E-3</v>
      </c>
      <c r="BQ777" s="40">
        <v>-4.2115446930110099E-3</v>
      </c>
      <c r="BR777" s="40">
        <v>-5.1982979969088597E-4</v>
      </c>
      <c r="BS777" s="40">
        <v>0.23293368222032099</v>
      </c>
      <c r="BT777" s="40">
        <v>0.289547155618473</v>
      </c>
      <c r="BU777" s="40">
        <v>0.31388483448626198</v>
      </c>
      <c r="BV777" s="40">
        <v>0.316516756298302</v>
      </c>
      <c r="BW777" s="40">
        <v>0.268116449364936</v>
      </c>
      <c r="BX777" s="40">
        <v>-5.8092786962872803E-2</v>
      </c>
      <c r="BY777" s="40">
        <v>-0.124779460671795</v>
      </c>
      <c r="BZ777" s="40">
        <v>-6.6958968448060305E-2</v>
      </c>
      <c r="CA777" s="40">
        <v>-4.29445517680292E-2</v>
      </c>
      <c r="CB777" s="40">
        <v>-4.0680434680362899E-2</v>
      </c>
      <c r="CC777" s="40">
        <v>7.6423832430338803E-3</v>
      </c>
      <c r="CD777" s="40">
        <v>1.1276692583469699E-2</v>
      </c>
      <c r="CE777" s="40">
        <v>1.5645867824249999E-2</v>
      </c>
      <c r="CF777" s="40">
        <v>1.0983151860323901E-2</v>
      </c>
      <c r="CG777" s="40">
        <v>6.8233270834821601E-3</v>
      </c>
      <c r="CH777" s="40">
        <v>4.6064664215051303E-3</v>
      </c>
      <c r="CI777" s="40">
        <v>3.5806962472221399E-3</v>
      </c>
      <c r="CJ777" s="40">
        <v>3.0047152499914102E-3</v>
      </c>
      <c r="CK777" s="40">
        <v>1.01589308485072E-2</v>
      </c>
      <c r="CL777" s="40">
        <v>1.71368421402406E-3</v>
      </c>
      <c r="CM777" s="40">
        <v>8.2109616087160508E-3</v>
      </c>
      <c r="CN777" s="40">
        <v>1.5144505621550999E-3</v>
      </c>
      <c r="CO777" s="40">
        <v>-1.48838276403436E-3</v>
      </c>
      <c r="CP777" s="40">
        <v>7.8070363494035597E-3</v>
      </c>
      <c r="CQ777" s="40">
        <v>0.244065665421558</v>
      </c>
      <c r="CR777" s="40">
        <v>0.30667914356453002</v>
      </c>
      <c r="CS777" s="40">
        <v>0.33020631738435402</v>
      </c>
      <c r="CT777" s="40">
        <v>0.3339619009282</v>
      </c>
      <c r="CU777" s="40">
        <v>0.282630568097753</v>
      </c>
      <c r="CV777" s="40">
        <v>-4.4386873502423298E-2</v>
      </c>
      <c r="CW777" s="40">
        <v>-0.115891541947176</v>
      </c>
      <c r="CX777" s="40">
        <v>-5.7174547782041403E-2</v>
      </c>
      <c r="CY777" s="40">
        <v>-3.4174814217681503E-2</v>
      </c>
      <c r="CZ777" s="40">
        <v>-3.1922234313783597E-2</v>
      </c>
      <c r="DA777" s="40">
        <v>1.36268227705566E-2</v>
      </c>
      <c r="DB777" s="40">
        <v>1.6594118460405601E-2</v>
      </c>
      <c r="DC777" s="40">
        <v>2.0123466715402001E-2</v>
      </c>
      <c r="DD777" s="40">
        <v>1.57260037135892E-2</v>
      </c>
      <c r="DE777" s="40">
        <v>1.1205613834140499E-2</v>
      </c>
      <c r="DF777" s="40">
        <v>8.5990086110438804E-3</v>
      </c>
      <c r="DG777" s="40">
        <v>8.5198202246252394E-3</v>
      </c>
      <c r="DH777" s="40">
        <v>9.1582537157782092E-3</v>
      </c>
      <c r="DI777" s="40">
        <v>1.51946489309922E-2</v>
      </c>
      <c r="DJ777" s="40">
        <v>7.7795017575852804E-3</v>
      </c>
      <c r="DK777" s="40">
        <v>1.33133106661667E-2</v>
      </c>
      <c r="DL777" s="40">
        <v>4.2349641089446102E-3</v>
      </c>
      <c r="DM777" s="40">
        <v>1.2347791649422899E-3</v>
      </c>
      <c r="DN777" s="40">
        <v>1.6133902498497998E-2</v>
      </c>
      <c r="DO777" s="40">
        <v>0.25519764862279398</v>
      </c>
      <c r="DP777" s="40">
        <v>0.32381113151058799</v>
      </c>
      <c r="DQ777" s="40">
        <v>0.34652780028244601</v>
      </c>
      <c r="DR777" s="40">
        <v>0.35140704555809699</v>
      </c>
      <c r="DS777" s="40">
        <v>0.29714468683056999</v>
      </c>
      <c r="DT777" s="40">
        <v>-3.06809600419738E-2</v>
      </c>
      <c r="DU777" s="40">
        <v>-0.10700362322255599</v>
      </c>
      <c r="DV777" s="40">
        <v>-4.7390127116022397E-2</v>
      </c>
      <c r="DW777" s="40">
        <v>-2.5405076667333801E-2</v>
      </c>
      <c r="DX777" s="40">
        <v>-2.3164033947204302E-2</v>
      </c>
      <c r="DY777" s="40">
        <v>2.2267402974228499E-2</v>
      </c>
      <c r="DZ777" s="40">
        <v>2.4271636890567602E-2</v>
      </c>
      <c r="EA777" s="40">
        <v>2.65884083629764E-2</v>
      </c>
      <c r="EB777" s="40">
        <v>2.25739285098547E-2</v>
      </c>
      <c r="EC777" s="40">
        <v>1.75329398887204E-2</v>
      </c>
      <c r="ED777" s="40">
        <v>1.4363605420251601E-2</v>
      </c>
      <c r="EE777" s="40">
        <v>1.56511307953742E-2</v>
      </c>
      <c r="EF777" s="40">
        <v>1.8042985929292901E-2</v>
      </c>
      <c r="EG777" s="40">
        <v>2.2465426047993901E-2</v>
      </c>
      <c r="EH777" s="40">
        <v>1.6537578891615199E-2</v>
      </c>
      <c r="EI777" s="40">
        <v>2.0680292328404799E-2</v>
      </c>
      <c r="EJ777" s="40">
        <v>8.1629535870071795E-3</v>
      </c>
      <c r="EK777" s="40">
        <v>5.1665924862557997E-3</v>
      </c>
      <c r="EL777" s="40">
        <v>2.8156574709587399E-2</v>
      </c>
      <c r="EM777" s="40">
        <v>0.27127046433658802</v>
      </c>
      <c r="EN777" s="40">
        <v>0.348547001129698</v>
      </c>
      <c r="EO777" s="40">
        <v>0.370093429340143</v>
      </c>
      <c r="EP777" s="40">
        <v>0.37659506369180001</v>
      </c>
      <c r="EQ777" s="40">
        <v>0.31810076908685397</v>
      </c>
      <c r="ER777" s="40">
        <v>-1.0891797836398801E-2</v>
      </c>
      <c r="ES777" s="40">
        <v>-9.4170880201158796E-2</v>
      </c>
      <c r="ET777" s="40">
        <v>-3.3262977677485102E-2</v>
      </c>
      <c r="EU777" s="40">
        <v>-1.2742968491549199E-2</v>
      </c>
      <c r="EV777" s="40">
        <v>-1.05185836323968E-2</v>
      </c>
      <c r="EW777" s="40">
        <v>76.083548774715098</v>
      </c>
      <c r="EX777" s="40">
        <v>74.928940756654399</v>
      </c>
      <c r="EY777" s="40">
        <v>73.928940756654399</v>
      </c>
      <c r="EZ777" s="40">
        <v>73.952627171102904</v>
      </c>
      <c r="FA777" s="40">
        <v>73.690783963878701</v>
      </c>
      <c r="FB777" s="40">
        <v>73.059862360266493</v>
      </c>
      <c r="FC777" s="40">
        <v>72.321705567490795</v>
      </c>
      <c r="FD777" s="40">
        <v>73.369078396387906</v>
      </c>
      <c r="FE777" s="40">
        <v>76.332902450569904</v>
      </c>
      <c r="FF777" s="40">
        <v>80.225667261406301</v>
      </c>
      <c r="FG777" s="40">
        <v>83.987510468630504</v>
      </c>
      <c r="FH777" s="40">
        <v>86.987510468630504</v>
      </c>
      <c r="FI777" s="40">
        <v>90.356588865018395</v>
      </c>
      <c r="FJ777" s="40">
        <v>93.963824054181998</v>
      </c>
      <c r="FK777" s="40">
        <v>95.678294432509205</v>
      </c>
      <c r="FL777" s="40">
        <v>97.285529621672794</v>
      </c>
      <c r="FM777" s="40">
        <v>97.892764810836397</v>
      </c>
      <c r="FN777" s="40">
        <v>97.869078396387906</v>
      </c>
      <c r="FO777" s="40">
        <v>97.738156792775698</v>
      </c>
      <c r="FP777" s="40">
        <v>97.083548774715098</v>
      </c>
      <c r="FQ777" s="40">
        <v>94.559862360266493</v>
      </c>
      <c r="FR777" s="40">
        <v>90.083548774715098</v>
      </c>
      <c r="FS777" s="40">
        <v>86.298019153042304</v>
      </c>
      <c r="FT777" s="40">
        <v>82.667097549430096</v>
      </c>
      <c r="FU777" s="40">
        <v>2.9193227524823801E-2</v>
      </c>
      <c r="FV777" s="40">
        <v>0</v>
      </c>
      <c r="FW777" s="40">
        <v>0</v>
      </c>
      <c r="FX777" s="41">
        <v>1</v>
      </c>
      <c r="FY777" s="22"/>
    </row>
    <row r="778" spans="1:181" x14ac:dyDescent="0.2">
      <c r="A778" t="s">
        <v>42</v>
      </c>
      <c r="B778" t="s">
        <v>58</v>
      </c>
      <c r="C778" t="s">
        <v>55</v>
      </c>
      <c r="D778" t="s">
        <v>41</v>
      </c>
      <c r="E778" t="s">
        <v>77</v>
      </c>
      <c r="F778" t="s">
        <v>77</v>
      </c>
      <c r="G778" s="35">
        <v>43670</v>
      </c>
      <c r="H778" s="40">
        <v>2899</v>
      </c>
      <c r="I778" s="40">
        <v>1.1279415025400099</v>
      </c>
      <c r="J778" s="40">
        <v>0.99173062764576403</v>
      </c>
      <c r="K778" s="40">
        <v>0.89728025923378396</v>
      </c>
      <c r="L778" s="40">
        <v>0.83878692366041996</v>
      </c>
      <c r="M778" s="40">
        <v>0.80045543447279799</v>
      </c>
      <c r="N778" s="40">
        <v>0.80577020731350502</v>
      </c>
      <c r="O778" s="40">
        <v>0.852880359028105</v>
      </c>
      <c r="P778" s="40">
        <v>0.89111527747933705</v>
      </c>
      <c r="Q778" s="40">
        <v>0.96662563970883397</v>
      </c>
      <c r="R778" s="40">
        <v>1.0541285879987601</v>
      </c>
      <c r="S778" s="40">
        <v>1.1811398663907799</v>
      </c>
      <c r="T778" s="40">
        <v>1.35110633863076</v>
      </c>
      <c r="U778" s="40">
        <v>1.53185171506441</v>
      </c>
      <c r="V778" s="40">
        <v>1.6965252789088301</v>
      </c>
      <c r="W778" s="40">
        <v>1.8881803216506099</v>
      </c>
      <c r="X778" s="40">
        <v>2.1382166953774799</v>
      </c>
      <c r="Y778" s="40">
        <v>2.3648052860628099</v>
      </c>
      <c r="Z778" s="40">
        <v>2.57951227040668</v>
      </c>
      <c r="AA778" s="40">
        <v>2.6298788823161101</v>
      </c>
      <c r="AB778" s="40">
        <v>2.5258024418152298</v>
      </c>
      <c r="AC778" s="40">
        <v>2.48270754973717</v>
      </c>
      <c r="AD778" s="40">
        <v>2.2499538280549798</v>
      </c>
      <c r="AE778" s="40">
        <v>1.8890343036265</v>
      </c>
      <c r="AF778" s="40">
        <v>1.55843631418516</v>
      </c>
      <c r="AG778" s="40">
        <v>-1.6828615073626998E-2</v>
      </c>
      <c r="AH778" s="40">
        <v>-5.0607091458162402E-3</v>
      </c>
      <c r="AI778" s="40">
        <v>1.0091981425435399E-3</v>
      </c>
      <c r="AJ778" s="40">
        <v>-4.0110980078437303E-3</v>
      </c>
      <c r="AK778" s="40">
        <v>-3.8966704924725299E-3</v>
      </c>
      <c r="AL778" s="40">
        <v>-8.6143124689756802E-3</v>
      </c>
      <c r="AM778" s="40">
        <v>-1.5919540161383399E-2</v>
      </c>
      <c r="AN778" s="40">
        <v>-1.4958291999314401E-2</v>
      </c>
      <c r="AO778" s="40">
        <v>-5.4456120797466501E-3</v>
      </c>
      <c r="AP778" s="40">
        <v>-1.09383974652544E-2</v>
      </c>
      <c r="AQ778" s="40">
        <v>-1.3361581626559101E-2</v>
      </c>
      <c r="AR778" s="40">
        <v>-2.4020317975212602E-3</v>
      </c>
      <c r="AS778" s="40">
        <v>-1.37312636392866E-2</v>
      </c>
      <c r="AT778" s="40">
        <v>-9.2938326882655194E-3</v>
      </c>
      <c r="AU778" s="40">
        <v>0.17026434753711001</v>
      </c>
      <c r="AV778" s="40">
        <v>0.20219464119429301</v>
      </c>
      <c r="AW778" s="40">
        <v>0.212288648172199</v>
      </c>
      <c r="AX778" s="40">
        <v>0.203701704941497</v>
      </c>
      <c r="AY778" s="40">
        <v>0.21740243364109599</v>
      </c>
      <c r="AZ778" s="40">
        <v>-2.6544552074714701E-3</v>
      </c>
      <c r="BA778" s="40">
        <v>-7.7890221086212894E-2</v>
      </c>
      <c r="BB778" s="40">
        <v>-6.2711815009738603E-2</v>
      </c>
      <c r="BC778" s="40">
        <v>-5.3121076311961599E-2</v>
      </c>
      <c r="BD778" s="40">
        <v>-5.6475668032049203E-2</v>
      </c>
      <c r="BE778" s="40">
        <v>-4.8722508166352098E-3</v>
      </c>
      <c r="BF778" s="40">
        <v>4.9460615639030899E-3</v>
      </c>
      <c r="BG778" s="40">
        <v>1.02316730368728E-2</v>
      </c>
      <c r="BH778" s="40">
        <v>5.2362950297954701E-3</v>
      </c>
      <c r="BI778" s="40">
        <v>4.5260561695269798E-3</v>
      </c>
      <c r="BJ778" s="40">
        <v>-3.1562009708407701E-4</v>
      </c>
      <c r="BK778" s="40">
        <v>-5.33043635611259E-3</v>
      </c>
      <c r="BL778" s="40">
        <v>-4.7242883074986603E-3</v>
      </c>
      <c r="BM778" s="40">
        <v>2.6655346990805801E-3</v>
      </c>
      <c r="BN778" s="40">
        <v>-1.716597367632E-3</v>
      </c>
      <c r="BO778" s="40">
        <v>-5.3454099676488202E-3</v>
      </c>
      <c r="BP778" s="40">
        <v>2.2761009135744501E-3</v>
      </c>
      <c r="BQ778" s="40">
        <v>-9.0986784116998693E-3</v>
      </c>
      <c r="BR778" s="40">
        <v>3.7162945489425401E-3</v>
      </c>
      <c r="BS778" s="40">
        <v>0.18519548117064699</v>
      </c>
      <c r="BT778" s="40">
        <v>0.22095086474061301</v>
      </c>
      <c r="BU778" s="40">
        <v>0.23052120821029701</v>
      </c>
      <c r="BV778" s="40">
        <v>0.22567380400207901</v>
      </c>
      <c r="BW778" s="40">
        <v>0.234332417110659</v>
      </c>
      <c r="BX778" s="40">
        <v>1.46781708565636E-2</v>
      </c>
      <c r="BY778" s="40">
        <v>-6.4858301672283805E-2</v>
      </c>
      <c r="BZ778" s="40">
        <v>-4.5093999487159697E-2</v>
      </c>
      <c r="CA778" s="40">
        <v>-3.79197059511329E-2</v>
      </c>
      <c r="CB778" s="40">
        <v>-4.1291022242839398E-2</v>
      </c>
      <c r="CC778" s="40">
        <v>3.40869064544319E-3</v>
      </c>
      <c r="CD778" s="40">
        <v>1.1876720474129E-2</v>
      </c>
      <c r="CE778" s="40">
        <v>1.6619131054536398E-2</v>
      </c>
      <c r="CF778" s="40">
        <v>1.1641011277608099E-2</v>
      </c>
      <c r="CG778" s="40">
        <v>1.0359610997727999E-2</v>
      </c>
      <c r="CH778" s="40">
        <v>5.4320289596301802E-3</v>
      </c>
      <c r="CI778" s="40">
        <v>2.0035446821483902E-3</v>
      </c>
      <c r="CJ778" s="40">
        <v>2.36375147391416E-3</v>
      </c>
      <c r="CK778" s="40">
        <v>8.2832902493529797E-3</v>
      </c>
      <c r="CL778" s="40">
        <v>4.67039328788802E-3</v>
      </c>
      <c r="CM778" s="40">
        <v>2.0656610388896201E-4</v>
      </c>
      <c r="CN778" s="40">
        <v>5.5161613784238698E-3</v>
      </c>
      <c r="CO778" s="40">
        <v>-5.8901639951788399E-3</v>
      </c>
      <c r="CP778" s="40">
        <v>1.27270690410722E-2</v>
      </c>
      <c r="CQ778" s="40">
        <v>0.195536738840969</v>
      </c>
      <c r="CR778" s="40">
        <v>0.233941368032272</v>
      </c>
      <c r="CS778" s="40">
        <v>0.243149023751383</v>
      </c>
      <c r="CT778" s="40">
        <v>0.24089161287849101</v>
      </c>
      <c r="CU778" s="40">
        <v>0.24605807208837699</v>
      </c>
      <c r="CV778" s="40">
        <v>2.6682694868654901E-2</v>
      </c>
      <c r="CW778" s="40">
        <v>-5.5832433984941997E-2</v>
      </c>
      <c r="CX778" s="40">
        <v>-3.2891954124845003E-2</v>
      </c>
      <c r="CY778" s="40">
        <v>-2.7391283146702E-2</v>
      </c>
      <c r="CZ778" s="40">
        <v>-3.0774182825763999E-2</v>
      </c>
      <c r="DA778" s="40">
        <v>1.1689632107521599E-2</v>
      </c>
      <c r="DB778" s="40">
        <v>1.8807379384354901E-2</v>
      </c>
      <c r="DC778" s="40">
        <v>2.30065890722E-2</v>
      </c>
      <c r="DD778" s="40">
        <v>1.8045727525420701E-2</v>
      </c>
      <c r="DE778" s="40">
        <v>1.6193165825929098E-2</v>
      </c>
      <c r="DF778" s="40">
        <v>1.11796780163444E-2</v>
      </c>
      <c r="DG778" s="40">
        <v>9.3375257204093599E-3</v>
      </c>
      <c r="DH778" s="40">
        <v>9.4517912553269794E-3</v>
      </c>
      <c r="DI778" s="40">
        <v>1.39010457996254E-2</v>
      </c>
      <c r="DJ778" s="40">
        <v>1.1057383943408E-2</v>
      </c>
      <c r="DK778" s="40">
        <v>5.7585421754267401E-3</v>
      </c>
      <c r="DL778" s="40">
        <v>8.7562218432732809E-3</v>
      </c>
      <c r="DM778" s="40">
        <v>-2.6816495786578199E-3</v>
      </c>
      <c r="DN778" s="40">
        <v>2.1737843533201798E-2</v>
      </c>
      <c r="DO778" s="40">
        <v>0.20587799651129199</v>
      </c>
      <c r="DP778" s="40">
        <v>0.24693187132393199</v>
      </c>
      <c r="DQ778" s="40">
        <v>0.25577683929246797</v>
      </c>
      <c r="DR778" s="40">
        <v>0.25610942175490398</v>
      </c>
      <c r="DS778" s="40">
        <v>0.25778372706609598</v>
      </c>
      <c r="DT778" s="40">
        <v>3.8687218880746298E-2</v>
      </c>
      <c r="DU778" s="40">
        <v>-4.6806566297600202E-2</v>
      </c>
      <c r="DV778" s="40">
        <v>-2.0689908762530199E-2</v>
      </c>
      <c r="DW778" s="40">
        <v>-1.6862860342271101E-2</v>
      </c>
      <c r="DX778" s="40">
        <v>-2.0257343408688702E-2</v>
      </c>
      <c r="DY778" s="40">
        <v>2.3645996364513401E-2</v>
      </c>
      <c r="DZ778" s="40">
        <v>2.88141500940742E-2</v>
      </c>
      <c r="EA778" s="40">
        <v>3.2229063966529303E-2</v>
      </c>
      <c r="EB778" s="40">
        <v>2.7293120563059901E-2</v>
      </c>
      <c r="EC778" s="40">
        <v>2.4615892487928601E-2</v>
      </c>
      <c r="ED778" s="40">
        <v>1.9478370388236001E-2</v>
      </c>
      <c r="EE778" s="40">
        <v>1.9926629525680101E-2</v>
      </c>
      <c r="EF778" s="40">
        <v>1.9685794947142701E-2</v>
      </c>
      <c r="EG778" s="40">
        <v>2.2012192578452602E-2</v>
      </c>
      <c r="EH778" s="40">
        <v>2.0279184041030501E-2</v>
      </c>
      <c r="EI778" s="40">
        <v>1.3774713834337E-2</v>
      </c>
      <c r="EJ778" s="40">
        <v>1.3434354554368999E-2</v>
      </c>
      <c r="EK778" s="40">
        <v>1.95093564892891E-3</v>
      </c>
      <c r="EL778" s="40">
        <v>3.4747970770409801E-2</v>
      </c>
      <c r="EM778" s="40">
        <v>0.220809130144829</v>
      </c>
      <c r="EN778" s="40">
        <v>0.26568809487025202</v>
      </c>
      <c r="EO778" s="40">
        <v>0.27400939933056601</v>
      </c>
      <c r="EP778" s="40">
        <v>0.27808152081548598</v>
      </c>
      <c r="EQ778" s="40">
        <v>0.27471371053565902</v>
      </c>
      <c r="ER778" s="40">
        <v>5.6019844944781301E-2</v>
      </c>
      <c r="ES778" s="40">
        <v>-3.37746468836711E-2</v>
      </c>
      <c r="ET778" s="40">
        <v>-3.0720932399512599E-3</v>
      </c>
      <c r="EU778" s="40">
        <v>-1.66148998144245E-3</v>
      </c>
      <c r="EV778" s="40">
        <v>-5.0726976194788997E-3</v>
      </c>
      <c r="EW778" s="40">
        <v>76.056839296774498</v>
      </c>
      <c r="EX778" s="40">
        <v>74.883153080184897</v>
      </c>
      <c r="EY778" s="40">
        <v>73.883153080184897</v>
      </c>
      <c r="EZ778" s="40">
        <v>73.922102053456598</v>
      </c>
      <c r="FA778" s="40">
        <v>73.652627566820698</v>
      </c>
      <c r="FB778" s="40">
        <v>73.017890323502797</v>
      </c>
      <c r="FC778" s="40">
        <v>72.287364810138598</v>
      </c>
      <c r="FD778" s="40">
        <v>73.3652627566821</v>
      </c>
      <c r="FE778" s="40">
        <v>76.386321406451003</v>
      </c>
      <c r="FF778" s="40">
        <v>80.290533136404804</v>
      </c>
      <c r="FG778" s="40">
        <v>84.060007623040605</v>
      </c>
      <c r="FH778" s="40">
        <v>87.060007623040605</v>
      </c>
      <c r="FI778" s="40">
        <v>90.425270379722704</v>
      </c>
      <c r="FJ778" s="40">
        <v>94.021058649768904</v>
      </c>
      <c r="FK778" s="40">
        <v>95.712635189861402</v>
      </c>
      <c r="FL778" s="40">
        <v>97.308423459907601</v>
      </c>
      <c r="FM778" s="40">
        <v>97.904211729953801</v>
      </c>
      <c r="FN778" s="40">
        <v>97.8652627566821</v>
      </c>
      <c r="FO778" s="40">
        <v>97.7305255133641</v>
      </c>
      <c r="FP778" s="40">
        <v>97.056839296774498</v>
      </c>
      <c r="FQ778" s="40">
        <v>94.517890323502797</v>
      </c>
      <c r="FR778" s="40">
        <v>90.056839296774498</v>
      </c>
      <c r="FS778" s="40">
        <v>86.248415836866897</v>
      </c>
      <c r="FT778" s="40">
        <v>82.613678593548997</v>
      </c>
      <c r="FU778" s="40">
        <v>2.39904572298613E-2</v>
      </c>
      <c r="FV778" s="40">
        <v>0</v>
      </c>
      <c r="FW778" s="40">
        <v>0</v>
      </c>
      <c r="FX778" s="41">
        <v>1</v>
      </c>
      <c r="FY778" s="22"/>
    </row>
    <row r="779" spans="1:181" x14ac:dyDescent="0.2">
      <c r="A779" t="s">
        <v>42</v>
      </c>
      <c r="B779" t="s">
        <v>58</v>
      </c>
      <c r="C779" t="s">
        <v>55</v>
      </c>
      <c r="D779" t="s">
        <v>41</v>
      </c>
      <c r="E779" t="s">
        <v>77</v>
      </c>
      <c r="F779" t="s">
        <v>78</v>
      </c>
      <c r="G779" s="35">
        <v>43670</v>
      </c>
      <c r="H779" s="40">
        <v>989</v>
      </c>
      <c r="I779" s="40">
        <v>0.88214350334037195</v>
      </c>
      <c r="J779" s="40">
        <v>0.77327465069851997</v>
      </c>
      <c r="K779" s="40">
        <v>0.70623283367132095</v>
      </c>
      <c r="L779" s="40">
        <v>0.67160478946660496</v>
      </c>
      <c r="M779" s="40">
        <v>0.65234598280652201</v>
      </c>
      <c r="N779" s="40">
        <v>0.67569289047077297</v>
      </c>
      <c r="O779" s="40">
        <v>0.74377521713143901</v>
      </c>
      <c r="P779" s="40">
        <v>0.79238823368352196</v>
      </c>
      <c r="Q779" s="40">
        <v>0.86503655203950003</v>
      </c>
      <c r="R779" s="40">
        <v>0.94981599691975505</v>
      </c>
      <c r="S779" s="40">
        <v>1.07214201054159</v>
      </c>
      <c r="T779" s="40">
        <v>1.2531375259892299</v>
      </c>
      <c r="U779" s="40">
        <v>1.44571943993993</v>
      </c>
      <c r="V779" s="40">
        <v>1.64710575307664</v>
      </c>
      <c r="W779" s="40">
        <v>1.8603430369317799</v>
      </c>
      <c r="X779" s="40">
        <v>2.1410367476610102</v>
      </c>
      <c r="Y779" s="40">
        <v>2.3344252857269101</v>
      </c>
      <c r="Z779" s="40">
        <v>2.4904454460497298</v>
      </c>
      <c r="AA779" s="40">
        <v>2.4948998256963399</v>
      </c>
      <c r="AB779" s="40">
        <v>2.4283511296436702</v>
      </c>
      <c r="AC779" s="40">
        <v>2.3063188326789401</v>
      </c>
      <c r="AD779" s="40">
        <v>2.0022810590020801</v>
      </c>
      <c r="AE779" s="40">
        <v>1.61602810344575</v>
      </c>
      <c r="AF779" s="40">
        <v>1.2795856988140299</v>
      </c>
      <c r="AG779" s="40">
        <v>-1.06266252408412E-2</v>
      </c>
      <c r="AH779" s="40">
        <v>-1.23241720187368E-2</v>
      </c>
      <c r="AI779" s="40">
        <v>-6.5823051120902001E-3</v>
      </c>
      <c r="AJ779" s="40">
        <v>-9.2351803408922007E-3</v>
      </c>
      <c r="AK779" s="40">
        <v>-2.3674724074448299E-2</v>
      </c>
      <c r="AL779" s="40">
        <v>-2.1419014949310401E-2</v>
      </c>
      <c r="AM779" s="40">
        <v>-1.7111787126060998E-2</v>
      </c>
      <c r="AN779" s="40">
        <v>-1.85317228193667E-2</v>
      </c>
      <c r="AO779" s="40">
        <v>-7.7011256893637697E-3</v>
      </c>
      <c r="AP779" s="40">
        <v>-3.34969499127395E-2</v>
      </c>
      <c r="AQ779" s="40">
        <v>1.2296376650080599E-3</v>
      </c>
      <c r="AR779" s="40">
        <v>-2.0755726627609401E-2</v>
      </c>
      <c r="AS779" s="40">
        <v>3.6376405955749E-4</v>
      </c>
      <c r="AT779" s="40">
        <v>-3.6154320508645303E-2</v>
      </c>
      <c r="AU779" s="40">
        <v>0.317418779178954</v>
      </c>
      <c r="AV779" s="40">
        <v>0.40780214052338898</v>
      </c>
      <c r="AW779" s="40">
        <v>0.47991426110127899</v>
      </c>
      <c r="AX779" s="40">
        <v>0.51336465019966504</v>
      </c>
      <c r="AY779" s="40">
        <v>0.31724226765404401</v>
      </c>
      <c r="AZ779" s="40">
        <v>-0.285908108564908</v>
      </c>
      <c r="BA779" s="40">
        <v>-0.32093728893270901</v>
      </c>
      <c r="BB779" s="40">
        <v>-0.16610295400695099</v>
      </c>
      <c r="BC779" s="40">
        <v>-0.101151627232063</v>
      </c>
      <c r="BD779" s="40">
        <v>-6.9365969055086907E-2</v>
      </c>
      <c r="BE779" s="40">
        <v>1.7016503635162101E-3</v>
      </c>
      <c r="BF779" s="40">
        <v>-4.3194010554664401E-3</v>
      </c>
      <c r="BG779" s="40">
        <v>-9.7718358638643503E-4</v>
      </c>
      <c r="BH779" s="40">
        <v>-3.5328174358070399E-3</v>
      </c>
      <c r="BI779" s="40">
        <v>-1.6775446938193599E-2</v>
      </c>
      <c r="BJ779" s="40">
        <v>-1.36688306170859E-2</v>
      </c>
      <c r="BK779" s="40">
        <v>-7.8725114276899308E-3</v>
      </c>
      <c r="BL779" s="40">
        <v>-9.5429312483918498E-3</v>
      </c>
      <c r="BM779" s="40">
        <v>5.8329125923050002E-4</v>
      </c>
      <c r="BN779" s="40">
        <v>-2.12707124195671E-2</v>
      </c>
      <c r="BO779" s="40">
        <v>1.44541369624414E-2</v>
      </c>
      <c r="BP779" s="40">
        <v>-1.4534053582490899E-2</v>
      </c>
      <c r="BQ779" s="40">
        <v>6.7601975930006103E-3</v>
      </c>
      <c r="BR779" s="40">
        <v>-1.7760687925094502E-2</v>
      </c>
      <c r="BS779" s="40">
        <v>0.34512385102975601</v>
      </c>
      <c r="BT779" s="40">
        <v>0.45614237494111698</v>
      </c>
      <c r="BU779" s="40">
        <v>0.52400676276784997</v>
      </c>
      <c r="BV779" s="40">
        <v>0.55067426279885501</v>
      </c>
      <c r="BW779" s="40">
        <v>0.35456762279633303</v>
      </c>
      <c r="BX779" s="40">
        <v>-0.25057851509062601</v>
      </c>
      <c r="BY779" s="40">
        <v>-0.28988591954188497</v>
      </c>
      <c r="BZ779" s="40">
        <v>-0.13935765118342</v>
      </c>
      <c r="CA779" s="40">
        <v>-7.3643240209393696E-2</v>
      </c>
      <c r="CB779" s="40">
        <v>-5.0167747761837099E-2</v>
      </c>
      <c r="CC779" s="40">
        <v>1.02401764918376E-2</v>
      </c>
      <c r="CD779" s="40">
        <v>1.22467892900071E-3</v>
      </c>
      <c r="CE779" s="40">
        <v>2.9049065076022702E-3</v>
      </c>
      <c r="CF779" s="40">
        <v>4.1662174131771901E-4</v>
      </c>
      <c r="CG779" s="40">
        <v>-1.1997028610684799E-2</v>
      </c>
      <c r="CH779" s="40">
        <v>-8.3010765577414599E-3</v>
      </c>
      <c r="CI779" s="40">
        <v>-1.4734172243268001E-3</v>
      </c>
      <c r="CJ779" s="40">
        <v>-3.3173215886210801E-3</v>
      </c>
      <c r="CK779" s="40">
        <v>6.3210532012558203E-3</v>
      </c>
      <c r="CL779" s="40">
        <v>-1.2802857576216801E-2</v>
      </c>
      <c r="CM779" s="40">
        <v>2.3613384890447901E-2</v>
      </c>
      <c r="CN779" s="40">
        <v>-1.0224941784338E-2</v>
      </c>
      <c r="CO779" s="40">
        <v>1.11903479729995E-2</v>
      </c>
      <c r="CP779" s="40">
        <v>-5.0213140296988899E-3</v>
      </c>
      <c r="CQ779" s="40">
        <v>0.36431229939649101</v>
      </c>
      <c r="CR779" s="40">
        <v>0.48962267404142701</v>
      </c>
      <c r="CS779" s="40">
        <v>0.55454509510445005</v>
      </c>
      <c r="CT779" s="40">
        <v>0.57651478682989898</v>
      </c>
      <c r="CU779" s="40">
        <v>0.380419050064772</v>
      </c>
      <c r="CV779" s="40">
        <v>-0.22610934627382001</v>
      </c>
      <c r="CW779" s="40">
        <v>-0.268379835692657</v>
      </c>
      <c r="CX779" s="40">
        <v>-0.12083393592125601</v>
      </c>
      <c r="CY779" s="40">
        <v>-5.4591015155467902E-2</v>
      </c>
      <c r="CZ779" s="40">
        <v>-3.6871118177098497E-2</v>
      </c>
      <c r="DA779" s="40">
        <v>1.8778702620158998E-2</v>
      </c>
      <c r="DB779" s="40">
        <v>6.7687589134678696E-3</v>
      </c>
      <c r="DC779" s="40">
        <v>6.7869966015909802E-3</v>
      </c>
      <c r="DD779" s="40">
        <v>4.3660609184424798E-3</v>
      </c>
      <c r="DE779" s="40">
        <v>-7.2186102831760203E-3</v>
      </c>
      <c r="DF779" s="40">
        <v>-2.9333224983970098E-3</v>
      </c>
      <c r="DG779" s="40">
        <v>4.9256769790363298E-3</v>
      </c>
      <c r="DH779" s="40">
        <v>2.9082880711497E-3</v>
      </c>
      <c r="DI779" s="40">
        <v>1.2058815143281099E-2</v>
      </c>
      <c r="DJ779" s="40">
        <v>-4.3350027328664404E-3</v>
      </c>
      <c r="DK779" s="40">
        <v>3.27726328184543E-2</v>
      </c>
      <c r="DL779" s="40">
        <v>-5.9158299861850599E-3</v>
      </c>
      <c r="DM779" s="40">
        <v>1.56204983529985E-2</v>
      </c>
      <c r="DN779" s="40">
        <v>7.7180598656967098E-3</v>
      </c>
      <c r="DO779" s="40">
        <v>0.38350074776322601</v>
      </c>
      <c r="DP779" s="40">
        <v>0.52310297314173804</v>
      </c>
      <c r="DQ779" s="40">
        <v>0.58508342744105002</v>
      </c>
      <c r="DR779" s="40">
        <v>0.60235531086094296</v>
      </c>
      <c r="DS779" s="40">
        <v>0.40627047733320998</v>
      </c>
      <c r="DT779" s="40">
        <v>-0.20164017745701401</v>
      </c>
      <c r="DU779" s="40">
        <v>-0.246873751843428</v>
      </c>
      <c r="DV779" s="40">
        <v>-0.102310220659093</v>
      </c>
      <c r="DW779" s="40">
        <v>-3.5538790101541998E-2</v>
      </c>
      <c r="DX779" s="40">
        <v>-2.3574488592359898E-2</v>
      </c>
      <c r="DY779" s="40">
        <v>3.1106978224516399E-2</v>
      </c>
      <c r="DZ779" s="40">
        <v>1.47735298767382E-2</v>
      </c>
      <c r="EA779" s="40">
        <v>1.23921181272947E-2</v>
      </c>
      <c r="EB779" s="40">
        <v>1.00684238235276E-2</v>
      </c>
      <c r="EC779" s="40">
        <v>-3.1933314692134498E-4</v>
      </c>
      <c r="ED779" s="40">
        <v>4.81686183382753E-3</v>
      </c>
      <c r="EE779" s="40">
        <v>1.4164952677407401E-2</v>
      </c>
      <c r="EF779" s="40">
        <v>1.1897079642124501E-2</v>
      </c>
      <c r="EG779" s="40">
        <v>2.0343232091875399E-2</v>
      </c>
      <c r="EH779" s="40">
        <v>7.8912347603059506E-3</v>
      </c>
      <c r="EI779" s="40">
        <v>4.5997132115887698E-2</v>
      </c>
      <c r="EJ779" s="40">
        <v>3.0584305893342398E-4</v>
      </c>
      <c r="EK779" s="40">
        <v>2.2016931886441601E-2</v>
      </c>
      <c r="EL779" s="40">
        <v>2.6111692449247499E-2</v>
      </c>
      <c r="EM779" s="40">
        <v>0.41120581961402702</v>
      </c>
      <c r="EN779" s="40">
        <v>0.57144320755946598</v>
      </c>
      <c r="EO779" s="40">
        <v>0.62917592910761999</v>
      </c>
      <c r="EP779" s="40">
        <v>0.63966492346013204</v>
      </c>
      <c r="EQ779" s="40">
        <v>0.443595832475499</v>
      </c>
      <c r="ER779" s="40">
        <v>-0.16631058398273099</v>
      </c>
      <c r="ES779" s="40">
        <v>-0.21582238245260399</v>
      </c>
      <c r="ET779" s="40">
        <v>-7.5564917835561296E-2</v>
      </c>
      <c r="EU779" s="40">
        <v>-8.0304030788726603E-3</v>
      </c>
      <c r="EV779" s="40">
        <v>-4.37626729911012E-3</v>
      </c>
      <c r="EW779" s="40">
        <v>76.177113540040196</v>
      </c>
      <c r="EX779" s="40">
        <v>75.089337497211702</v>
      </c>
      <c r="EY779" s="40">
        <v>74.089337497211702</v>
      </c>
      <c r="EZ779" s="40">
        <v>74.059558331474506</v>
      </c>
      <c r="FA779" s="40">
        <v>73.824447914343096</v>
      </c>
      <c r="FB779" s="40">
        <v>73.206892705777406</v>
      </c>
      <c r="FC779" s="40">
        <v>72.442003122908801</v>
      </c>
      <c r="FD779" s="40">
        <v>73.382444791434295</v>
      </c>
      <c r="FE779" s="40">
        <v>76.145772919919693</v>
      </c>
      <c r="FF779" s="40">
        <v>79.998438545616807</v>
      </c>
      <c r="FG779" s="40">
        <v>83.733548962748202</v>
      </c>
      <c r="FH779" s="40">
        <v>86.733548962748202</v>
      </c>
      <c r="FI779" s="40">
        <v>90.115993754182497</v>
      </c>
      <c r="FJ779" s="40">
        <v>93.763328128485398</v>
      </c>
      <c r="FK779" s="40">
        <v>95.557996877091199</v>
      </c>
      <c r="FL779" s="40">
        <v>97.205331251394199</v>
      </c>
      <c r="FM779" s="40">
        <v>97.852665625697099</v>
      </c>
      <c r="FN779" s="40">
        <v>97.882444791434295</v>
      </c>
      <c r="FO779" s="40">
        <v>97.764889582868605</v>
      </c>
      <c r="FP779" s="40">
        <v>97.177113540040196</v>
      </c>
      <c r="FQ779" s="40">
        <v>94.706892705777406</v>
      </c>
      <c r="FR779" s="40">
        <v>90.177113540040196</v>
      </c>
      <c r="FS779" s="40">
        <v>86.471782288645997</v>
      </c>
      <c r="FT779" s="40">
        <v>82.854227080080307</v>
      </c>
      <c r="FU779" s="40">
        <v>5.1448855534675403E-2</v>
      </c>
      <c r="FV779" s="40">
        <v>0</v>
      </c>
      <c r="FW779" s="40">
        <v>0</v>
      </c>
      <c r="FX779" s="41">
        <v>1</v>
      </c>
      <c r="FY779" s="22"/>
    </row>
    <row r="780" spans="1:181" x14ac:dyDescent="0.2">
      <c r="A780" t="s">
        <v>42</v>
      </c>
      <c r="B780" t="s">
        <v>58</v>
      </c>
      <c r="C780" t="s">
        <v>55</v>
      </c>
      <c r="D780" t="s">
        <v>41</v>
      </c>
      <c r="E780" t="s">
        <v>78</v>
      </c>
      <c r="F780" t="s">
        <v>1</v>
      </c>
      <c r="G780" s="35">
        <v>43670</v>
      </c>
      <c r="H780" s="40">
        <v>2902</v>
      </c>
      <c r="I780" s="40">
        <v>1.0128689801676301</v>
      </c>
      <c r="J780" s="40">
        <v>0.86516268884784098</v>
      </c>
      <c r="K780" s="40">
        <v>0.76023147212159903</v>
      </c>
      <c r="L780" s="40">
        <v>0.69511656688451295</v>
      </c>
      <c r="M780" s="40">
        <v>0.65329384943203495</v>
      </c>
      <c r="N780" s="40">
        <v>0.63107868347636897</v>
      </c>
      <c r="O780" s="40">
        <v>0.64159862277105095</v>
      </c>
      <c r="P780" s="40">
        <v>0.70905559943934504</v>
      </c>
      <c r="Q780" s="40">
        <v>0.78485792940181598</v>
      </c>
      <c r="R780" s="40">
        <v>0.89535254100172201</v>
      </c>
      <c r="S780" s="40">
        <v>1.0547270231079999</v>
      </c>
      <c r="T780" s="40">
        <v>1.26648485509921</v>
      </c>
      <c r="U780" s="40">
        <v>1.5051238975433101</v>
      </c>
      <c r="V780" s="40">
        <v>1.7337591224377999</v>
      </c>
      <c r="W780" s="40">
        <v>1.93952193980959</v>
      </c>
      <c r="X780" s="40">
        <v>2.1703796763239298</v>
      </c>
      <c r="Y780" s="40">
        <v>2.3501502752572101</v>
      </c>
      <c r="Z780" s="40">
        <v>2.4851116705035898</v>
      </c>
      <c r="AA780" s="40">
        <v>2.4997866337928598</v>
      </c>
      <c r="AB780" s="40">
        <v>2.4329385389264102</v>
      </c>
      <c r="AC780" s="40">
        <v>2.3587307698311899</v>
      </c>
      <c r="AD780" s="40">
        <v>2.1257116946677699</v>
      </c>
      <c r="AE780" s="40">
        <v>1.7976511869899601</v>
      </c>
      <c r="AF780" s="40">
        <v>1.4433050400193099</v>
      </c>
      <c r="AG780" s="40">
        <v>-3.01507675483727E-2</v>
      </c>
      <c r="AH780" s="40">
        <v>-1.4636545109776E-2</v>
      </c>
      <c r="AI780" s="40">
        <v>-1.4357070722558001E-2</v>
      </c>
      <c r="AJ780" s="40">
        <v>-5.6033753783338199E-3</v>
      </c>
      <c r="AK780" s="40">
        <v>-9.0883352307604304E-4</v>
      </c>
      <c r="AL780" s="40">
        <v>-4.5935853324360204E-3</v>
      </c>
      <c r="AM780" s="40">
        <v>-2.04958506662382E-2</v>
      </c>
      <c r="AN780" s="40">
        <v>1.8796605831920801E-2</v>
      </c>
      <c r="AO780" s="40">
        <v>1.4065290423428699E-2</v>
      </c>
      <c r="AP780" s="40">
        <v>7.7080899003739599E-3</v>
      </c>
      <c r="AQ780" s="40">
        <v>-2.4100261330761898E-2</v>
      </c>
      <c r="AR780" s="40">
        <v>-1.52643462480014E-2</v>
      </c>
      <c r="AS780" s="40">
        <v>8.2149111385899703E-4</v>
      </c>
      <c r="AT780" s="40">
        <v>-1.5144381600344699E-2</v>
      </c>
      <c r="AU780" s="40">
        <v>8.5211107482797005E-2</v>
      </c>
      <c r="AV780" s="40">
        <v>0.14157644163979399</v>
      </c>
      <c r="AW780" s="40">
        <v>0.19861726095930601</v>
      </c>
      <c r="AX780" s="40">
        <v>0.21830716403992201</v>
      </c>
      <c r="AY780" s="40">
        <v>0.15766168800340599</v>
      </c>
      <c r="AZ780" s="40">
        <v>-2.4220415078370802E-2</v>
      </c>
      <c r="BA780" s="40">
        <v>-2.0290473636557199E-2</v>
      </c>
      <c r="BB780" s="40">
        <v>-5.6392511019241601E-2</v>
      </c>
      <c r="BC780" s="40">
        <v>-3.7206040251724602E-2</v>
      </c>
      <c r="BD780" s="40">
        <v>-2.6013967878145E-2</v>
      </c>
      <c r="BE780" s="40">
        <v>-1.91969698172402E-2</v>
      </c>
      <c r="BF780" s="40">
        <v>-6.7066343168580298E-3</v>
      </c>
      <c r="BG780" s="40">
        <v>-6.7015214922558301E-3</v>
      </c>
      <c r="BH780" s="40">
        <v>-5.9941908803951601E-4</v>
      </c>
      <c r="BI780" s="40">
        <v>2.7582882730524398E-3</v>
      </c>
      <c r="BJ780" s="40">
        <v>-4.7917906944224301E-4</v>
      </c>
      <c r="BK780" s="40">
        <v>-1.39432183775211E-2</v>
      </c>
      <c r="BL780" s="40">
        <v>2.2932448694370899E-2</v>
      </c>
      <c r="BM780" s="40">
        <v>1.9487715654227401E-2</v>
      </c>
      <c r="BN780" s="40">
        <v>1.3423207360921801E-2</v>
      </c>
      <c r="BO780" s="40">
        <v>-1.6756525050010299E-2</v>
      </c>
      <c r="BP780" s="40">
        <v>-1.0838920957007E-2</v>
      </c>
      <c r="BQ780" s="40">
        <v>5.1601669483092496E-3</v>
      </c>
      <c r="BR780" s="40">
        <v>-6.3939650753695497E-3</v>
      </c>
      <c r="BS780" s="40">
        <v>9.8378663117514198E-2</v>
      </c>
      <c r="BT780" s="40">
        <v>0.155497786571825</v>
      </c>
      <c r="BU780" s="40">
        <v>0.212661088065529</v>
      </c>
      <c r="BV780" s="40">
        <v>0.231307802700148</v>
      </c>
      <c r="BW780" s="40">
        <v>0.17926684128099701</v>
      </c>
      <c r="BX780" s="40">
        <v>-7.4400245740321299E-3</v>
      </c>
      <c r="BY780" s="40">
        <v>-7.1691328778047602E-3</v>
      </c>
      <c r="BZ780" s="40">
        <v>-3.9441366990435697E-2</v>
      </c>
      <c r="CA780" s="40">
        <v>-2.1955852607122201E-2</v>
      </c>
      <c r="CB780" s="40">
        <v>-1.4454375105973199E-2</v>
      </c>
      <c r="CC780" s="40">
        <v>-1.1610402876883599E-2</v>
      </c>
      <c r="CD780" s="40">
        <v>-1.21440225833265E-3</v>
      </c>
      <c r="CE780" s="40">
        <v>-1.39931141621872E-3</v>
      </c>
      <c r="CF780" s="40">
        <v>2.8663057952162401E-3</v>
      </c>
      <c r="CG780" s="40">
        <v>5.2981256580078E-3</v>
      </c>
      <c r="CH780" s="40">
        <v>2.3704461747147501E-3</v>
      </c>
      <c r="CI780" s="40">
        <v>-9.4048852154430696E-3</v>
      </c>
      <c r="CJ780" s="40">
        <v>2.57969208620096E-2</v>
      </c>
      <c r="CK780" s="40">
        <v>2.3243270850907001E-2</v>
      </c>
      <c r="CL780" s="40">
        <v>1.7381480304306099E-2</v>
      </c>
      <c r="CM780" s="40">
        <v>-1.16702756729655E-2</v>
      </c>
      <c r="CN780" s="40">
        <v>-7.7738848815047199E-3</v>
      </c>
      <c r="CO780" s="40">
        <v>8.1651206144713398E-3</v>
      </c>
      <c r="CP780" s="40">
        <v>-3.3345324630340101E-4</v>
      </c>
      <c r="CQ780" s="40">
        <v>0.10749847203818901</v>
      </c>
      <c r="CR780" s="40">
        <v>0.16513966766357399</v>
      </c>
      <c r="CS780" s="40">
        <v>0.222387799938008</v>
      </c>
      <c r="CT780" s="40">
        <v>0.24031200543276501</v>
      </c>
      <c r="CU780" s="40">
        <v>0.194230504625925</v>
      </c>
      <c r="CV780" s="40">
        <v>4.1820227716721399E-3</v>
      </c>
      <c r="CW780" s="40">
        <v>1.9186677605600199E-3</v>
      </c>
      <c r="CX780" s="40">
        <v>-2.7701056273846801E-2</v>
      </c>
      <c r="CY780" s="40">
        <v>-1.1393619100660101E-2</v>
      </c>
      <c r="CZ780" s="40">
        <v>-6.4482363656079601E-3</v>
      </c>
      <c r="DA780" s="40">
        <v>-4.0238359365270199E-3</v>
      </c>
      <c r="DB780" s="40">
        <v>4.2778298001927397E-3</v>
      </c>
      <c r="DC780" s="40">
        <v>3.9028986598183802E-3</v>
      </c>
      <c r="DD780" s="40">
        <v>6.3320306784719902E-3</v>
      </c>
      <c r="DE780" s="40">
        <v>7.8379630429631607E-3</v>
      </c>
      <c r="DF780" s="40">
        <v>5.2200714188717504E-3</v>
      </c>
      <c r="DG780" s="40">
        <v>-4.86655205336501E-3</v>
      </c>
      <c r="DH780" s="40">
        <v>2.8661393029648301E-2</v>
      </c>
      <c r="DI780" s="40">
        <v>2.6998826047586699E-2</v>
      </c>
      <c r="DJ780" s="40">
        <v>2.13397532476905E-2</v>
      </c>
      <c r="DK780" s="40">
        <v>-6.5840262959206896E-3</v>
      </c>
      <c r="DL780" s="40">
        <v>-4.70884880600242E-3</v>
      </c>
      <c r="DM780" s="40">
        <v>1.1170074280633401E-2</v>
      </c>
      <c r="DN780" s="40">
        <v>5.7270585827627401E-3</v>
      </c>
      <c r="DO780" s="40">
        <v>0.11661828095886401</v>
      </c>
      <c r="DP780" s="40">
        <v>0.17478154875532201</v>
      </c>
      <c r="DQ780" s="40">
        <v>0.23211451181048801</v>
      </c>
      <c r="DR780" s="40">
        <v>0.249316208165381</v>
      </c>
      <c r="DS780" s="40">
        <v>0.209194167970853</v>
      </c>
      <c r="DT780" s="40">
        <v>1.58040701173764E-2</v>
      </c>
      <c r="DU780" s="40">
        <v>1.10064683989248E-2</v>
      </c>
      <c r="DV780" s="40">
        <v>-1.5960745557257901E-2</v>
      </c>
      <c r="DW780" s="40">
        <v>-8.3138559419810405E-4</v>
      </c>
      <c r="DX780" s="40">
        <v>1.5579023747572399E-3</v>
      </c>
      <c r="DY780" s="40">
        <v>6.9299617946054597E-3</v>
      </c>
      <c r="DZ780" s="40">
        <v>1.2207740593110699E-2</v>
      </c>
      <c r="EA780" s="40">
        <v>1.15584478901206E-2</v>
      </c>
      <c r="EB780" s="40">
        <v>1.1335986968766301E-2</v>
      </c>
      <c r="EC780" s="40">
        <v>1.1505084839091601E-2</v>
      </c>
      <c r="ED780" s="40">
        <v>9.3344776818655197E-3</v>
      </c>
      <c r="EE780" s="40">
        <v>1.6860802353520299E-3</v>
      </c>
      <c r="EF780" s="40">
        <v>3.2797235892098299E-2</v>
      </c>
      <c r="EG780" s="40">
        <v>3.2421251278385299E-2</v>
      </c>
      <c r="EH780" s="40">
        <v>2.70548707082383E-2</v>
      </c>
      <c r="EI780" s="40">
        <v>7.5970998483090499E-4</v>
      </c>
      <c r="EJ780" s="40">
        <v>-2.8342351500801203E-4</v>
      </c>
      <c r="EK780" s="40">
        <v>1.5508750115083699E-2</v>
      </c>
      <c r="EL780" s="40">
        <v>1.44774751077379E-2</v>
      </c>
      <c r="EM780" s="40">
        <v>0.12978583659358101</v>
      </c>
      <c r="EN780" s="40">
        <v>0.18870289368735299</v>
      </c>
      <c r="EO780" s="40">
        <v>0.24615833891670999</v>
      </c>
      <c r="EP780" s="40">
        <v>0.26231684682560702</v>
      </c>
      <c r="EQ780" s="40">
        <v>0.23079932124844399</v>
      </c>
      <c r="ER780" s="40">
        <v>3.2584460621715099E-2</v>
      </c>
      <c r="ES780" s="40">
        <v>2.4127809157677201E-2</v>
      </c>
      <c r="ET780" s="40">
        <v>9.9039847154793999E-4</v>
      </c>
      <c r="EU780" s="40">
        <v>1.44188020504043E-2</v>
      </c>
      <c r="EV780" s="40">
        <v>1.3117495146929101E-2</v>
      </c>
      <c r="EW780" s="40">
        <v>76.523523351648393</v>
      </c>
      <c r="EX780" s="40">
        <v>75.683182888540003</v>
      </c>
      <c r="EY780" s="40">
        <v>74.683182888540003</v>
      </c>
      <c r="EZ780" s="40">
        <v>74.455455259026706</v>
      </c>
      <c r="FA780" s="40">
        <v>74.319319073783404</v>
      </c>
      <c r="FB780" s="40">
        <v>73.751250981161704</v>
      </c>
      <c r="FC780" s="40">
        <v>72.887387166405006</v>
      </c>
      <c r="FD780" s="40">
        <v>73.431931907378299</v>
      </c>
      <c r="FE780" s="40">
        <v>75.452953296703299</v>
      </c>
      <c r="FF780" s="40">
        <v>79.157157574568302</v>
      </c>
      <c r="FG780" s="40">
        <v>82.793293759811604</v>
      </c>
      <c r="FH780" s="40">
        <v>85.793293759811604</v>
      </c>
      <c r="FI780" s="40">
        <v>89.225225667189903</v>
      </c>
      <c r="FJ780" s="40">
        <v>93.021021389325</v>
      </c>
      <c r="FK780" s="40">
        <v>95.112612833594994</v>
      </c>
      <c r="FL780" s="40">
        <v>96.908408555730006</v>
      </c>
      <c r="FM780" s="40">
        <v>97.704204277865003</v>
      </c>
      <c r="FN780" s="40">
        <v>97.931931907378299</v>
      </c>
      <c r="FO780" s="40">
        <v>97.863863814756698</v>
      </c>
      <c r="FP780" s="40">
        <v>97.523523351648393</v>
      </c>
      <c r="FQ780" s="40">
        <v>95.251250981161704</v>
      </c>
      <c r="FR780" s="40">
        <v>90.523523351648393</v>
      </c>
      <c r="FS780" s="40">
        <v>87.115114795918402</v>
      </c>
      <c r="FT780" s="40">
        <v>83.547046703296701</v>
      </c>
      <c r="FU780" s="40">
        <v>2.0006184849652602E-2</v>
      </c>
      <c r="FV780" s="40">
        <v>0</v>
      </c>
      <c r="FW780" s="40">
        <v>0</v>
      </c>
      <c r="FX780" s="41">
        <v>1</v>
      </c>
      <c r="FY780" s="22"/>
    </row>
    <row r="781" spans="1:181" x14ac:dyDescent="0.2">
      <c r="A781" t="s">
        <v>42</v>
      </c>
      <c r="B781" t="s">
        <v>58</v>
      </c>
      <c r="C781" t="s">
        <v>55</v>
      </c>
      <c r="D781" t="s">
        <v>41</v>
      </c>
      <c r="E781" t="s">
        <v>78</v>
      </c>
      <c r="F781" t="s">
        <v>77</v>
      </c>
      <c r="G781" s="35">
        <v>43670</v>
      </c>
      <c r="H781" s="40">
        <v>2211</v>
      </c>
      <c r="I781" s="40">
        <v>1.04445425426746</v>
      </c>
      <c r="J781" s="40">
        <v>0.89242965780267902</v>
      </c>
      <c r="K781" s="40">
        <v>0.78233275258305202</v>
      </c>
      <c r="L781" s="40">
        <v>0.71488619548126697</v>
      </c>
      <c r="M781" s="40">
        <v>0.67204778755482497</v>
      </c>
      <c r="N781" s="40">
        <v>0.64574821428923401</v>
      </c>
      <c r="O781" s="40">
        <v>0.65279738527818898</v>
      </c>
      <c r="P781" s="40">
        <v>0.72515531148634704</v>
      </c>
      <c r="Q781" s="40">
        <v>0.801699553311223</v>
      </c>
      <c r="R781" s="40">
        <v>0.91629547991076099</v>
      </c>
      <c r="S781" s="40">
        <v>1.0808794519873199</v>
      </c>
      <c r="T781" s="40">
        <v>1.28894796624204</v>
      </c>
      <c r="U781" s="40">
        <v>1.52068970928421</v>
      </c>
      <c r="V781" s="40">
        <v>1.73921078566147</v>
      </c>
      <c r="W781" s="40">
        <v>1.93077951664329</v>
      </c>
      <c r="X781" s="40">
        <v>2.1642236425218799</v>
      </c>
      <c r="Y781" s="40">
        <v>2.3420261375225699</v>
      </c>
      <c r="Z781" s="40">
        <v>2.4760791088874101</v>
      </c>
      <c r="AA781" s="40">
        <v>2.49486804121746</v>
      </c>
      <c r="AB781" s="40">
        <v>2.4177428028346699</v>
      </c>
      <c r="AC781" s="40">
        <v>2.3478155308550699</v>
      </c>
      <c r="AD781" s="40">
        <v>2.1352285893525398</v>
      </c>
      <c r="AE781" s="40">
        <v>1.8246264387231499</v>
      </c>
      <c r="AF781" s="40">
        <v>1.4744157406801299</v>
      </c>
      <c r="AG781" s="40">
        <v>-3.3233298025786701E-2</v>
      </c>
      <c r="AH781" s="40">
        <v>-1.5854029490036201E-2</v>
      </c>
      <c r="AI781" s="40">
        <v>-1.33282275227739E-2</v>
      </c>
      <c r="AJ781" s="40">
        <v>-9.9540978035575906E-3</v>
      </c>
      <c r="AK781" s="40">
        <v>-2.0937704208520401E-4</v>
      </c>
      <c r="AL781" s="40">
        <v>-6.1044291834562404E-3</v>
      </c>
      <c r="AM781" s="40">
        <v>-2.3856776727193701E-2</v>
      </c>
      <c r="AN781" s="40">
        <v>1.73628458784367E-2</v>
      </c>
      <c r="AO781" s="40">
        <v>8.0140649359573407E-3</v>
      </c>
      <c r="AP781" s="40">
        <v>-2.0583223998176499E-4</v>
      </c>
      <c r="AQ781" s="40">
        <v>-2.7711137631668301E-2</v>
      </c>
      <c r="AR781" s="40">
        <v>-1.7360908489178501E-2</v>
      </c>
      <c r="AS781" s="40">
        <v>4.6471608430605601E-4</v>
      </c>
      <c r="AT781" s="40">
        <v>-2.8145410963031001E-2</v>
      </c>
      <c r="AU781" s="40">
        <v>1.38722797152996E-2</v>
      </c>
      <c r="AV781" s="40">
        <v>4.7596966742914901E-2</v>
      </c>
      <c r="AW781" s="40">
        <v>8.2901458071615003E-2</v>
      </c>
      <c r="AX781" s="40">
        <v>0.110221150715195</v>
      </c>
      <c r="AY781" s="40">
        <v>0.102082433656458</v>
      </c>
      <c r="AZ781" s="40">
        <v>4.1723252950020197E-2</v>
      </c>
      <c r="BA781" s="40">
        <v>2.6371287540227498E-2</v>
      </c>
      <c r="BB781" s="40">
        <v>-2.3396967668341099E-2</v>
      </c>
      <c r="BC781" s="40">
        <v>-2.0005511097250898E-2</v>
      </c>
      <c r="BD781" s="40">
        <v>-1.7432214596669601E-2</v>
      </c>
      <c r="BE781" s="40">
        <v>-1.8900893454292099E-2</v>
      </c>
      <c r="BF781" s="40">
        <v>-4.7064568102782797E-3</v>
      </c>
      <c r="BG781" s="40">
        <v>-3.55393044429755E-3</v>
      </c>
      <c r="BH781" s="40">
        <v>-2.5040281842113599E-3</v>
      </c>
      <c r="BI781" s="40">
        <v>4.59362206713028E-3</v>
      </c>
      <c r="BJ781" s="40">
        <v>-1.43045013260702E-3</v>
      </c>
      <c r="BK781" s="40">
        <v>-1.5640636444961799E-2</v>
      </c>
      <c r="BL781" s="40">
        <v>2.2826290324224199E-2</v>
      </c>
      <c r="BM781" s="40">
        <v>1.43892789981833E-2</v>
      </c>
      <c r="BN781" s="40">
        <v>6.2120302664290901E-3</v>
      </c>
      <c r="BO781" s="40">
        <v>-1.7422072718686201E-2</v>
      </c>
      <c r="BP781" s="40">
        <v>-1.21873111861188E-2</v>
      </c>
      <c r="BQ781" s="40">
        <v>5.5196415720247197E-3</v>
      </c>
      <c r="BR781" s="40">
        <v>-1.8704211884956998E-2</v>
      </c>
      <c r="BS781" s="40">
        <v>2.4376494385615802E-2</v>
      </c>
      <c r="BT781" s="40">
        <v>6.0337994849679402E-2</v>
      </c>
      <c r="BU781" s="40">
        <v>0.1011423770332</v>
      </c>
      <c r="BV781" s="40">
        <v>0.125063967426988</v>
      </c>
      <c r="BW781" s="40">
        <v>0.12296859591973</v>
      </c>
      <c r="BX781" s="40">
        <v>5.8583558426059702E-2</v>
      </c>
      <c r="BY781" s="40">
        <v>4.2198246802068698E-2</v>
      </c>
      <c r="BZ781" s="40">
        <v>-6.7840856897525698E-3</v>
      </c>
      <c r="CA781" s="40">
        <v>-3.2920228682667102E-3</v>
      </c>
      <c r="CB781" s="40">
        <v>-4.4078741834821002E-3</v>
      </c>
      <c r="CC781" s="40">
        <v>-8.9743137084494495E-3</v>
      </c>
      <c r="CD781" s="40">
        <v>3.0143180692055E-3</v>
      </c>
      <c r="CE781" s="40">
        <v>3.2157179371069202E-3</v>
      </c>
      <c r="CF781" s="40">
        <v>2.6558673392240301E-3</v>
      </c>
      <c r="CG781" s="40">
        <v>7.9201646189406907E-3</v>
      </c>
      <c r="CH781" s="40">
        <v>1.8067335198088501E-3</v>
      </c>
      <c r="CI781" s="40">
        <v>-9.9501627140698799E-3</v>
      </c>
      <c r="CJ781" s="40">
        <v>2.6610255304249601E-2</v>
      </c>
      <c r="CK781" s="40">
        <v>1.88047328370574E-2</v>
      </c>
      <c r="CL781" s="40">
        <v>1.0657022287827E-2</v>
      </c>
      <c r="CM781" s="40">
        <v>-1.02958977032249E-2</v>
      </c>
      <c r="CN781" s="40">
        <v>-8.6040934541940298E-3</v>
      </c>
      <c r="CO781" s="40">
        <v>9.0206675661506502E-3</v>
      </c>
      <c r="CP781" s="40">
        <v>-1.21652661639248E-2</v>
      </c>
      <c r="CQ781" s="40">
        <v>3.1651681467602402E-2</v>
      </c>
      <c r="CR781" s="40">
        <v>6.9162392103812406E-2</v>
      </c>
      <c r="CS781" s="40">
        <v>0.11377598193923</v>
      </c>
      <c r="CT781" s="40">
        <v>0.135344057066348</v>
      </c>
      <c r="CU781" s="40">
        <v>0.137434288278383</v>
      </c>
      <c r="CV781" s="40">
        <v>7.0260954637721307E-2</v>
      </c>
      <c r="CW781" s="40">
        <v>5.3159950573628198E-2</v>
      </c>
      <c r="CX781" s="40">
        <v>4.7219457612933599E-3</v>
      </c>
      <c r="CY781" s="40">
        <v>8.2836881653294402E-3</v>
      </c>
      <c r="CZ781" s="40">
        <v>4.6127443110336496E-3</v>
      </c>
      <c r="DA781" s="40">
        <v>9.5226603739319998E-4</v>
      </c>
      <c r="DB781" s="40">
        <v>1.0735092948689301E-2</v>
      </c>
      <c r="DC781" s="40">
        <v>9.9853663185113899E-3</v>
      </c>
      <c r="DD781" s="40">
        <v>7.81576286265942E-3</v>
      </c>
      <c r="DE781" s="40">
        <v>1.1246707170751101E-2</v>
      </c>
      <c r="DF781" s="40">
        <v>5.0439171722247104E-3</v>
      </c>
      <c r="DG781" s="40">
        <v>-4.2596889831779698E-3</v>
      </c>
      <c r="DH781" s="40">
        <v>3.0394220284274999E-2</v>
      </c>
      <c r="DI781" s="40">
        <v>2.3220186675931599E-2</v>
      </c>
      <c r="DJ781" s="40">
        <v>1.5102014309225E-2</v>
      </c>
      <c r="DK781" s="40">
        <v>-3.1697226877635399E-3</v>
      </c>
      <c r="DL781" s="40">
        <v>-5.0208757222692801E-3</v>
      </c>
      <c r="DM781" s="40">
        <v>1.25216935602766E-2</v>
      </c>
      <c r="DN781" s="40">
        <v>-5.6263204428926303E-3</v>
      </c>
      <c r="DO781" s="40">
        <v>3.8926868549589003E-2</v>
      </c>
      <c r="DP781" s="40">
        <v>7.7986789357945396E-2</v>
      </c>
      <c r="DQ781" s="40">
        <v>0.12640958684525899</v>
      </c>
      <c r="DR781" s="40">
        <v>0.145624146705708</v>
      </c>
      <c r="DS781" s="40">
        <v>0.151899980637035</v>
      </c>
      <c r="DT781" s="40">
        <v>8.1938350849383002E-2</v>
      </c>
      <c r="DU781" s="40">
        <v>6.4121654345187601E-2</v>
      </c>
      <c r="DV781" s="40">
        <v>1.62279772123393E-2</v>
      </c>
      <c r="DW781" s="40">
        <v>1.9859399198925601E-2</v>
      </c>
      <c r="DX781" s="40">
        <v>1.3633362805549399E-2</v>
      </c>
      <c r="DY781" s="40">
        <v>1.52846706088878E-2</v>
      </c>
      <c r="DZ781" s="40">
        <v>2.18826656284472E-2</v>
      </c>
      <c r="EA781" s="40">
        <v>1.97596633969878E-2</v>
      </c>
      <c r="EB781" s="40">
        <v>1.52658324820056E-2</v>
      </c>
      <c r="EC781" s="40">
        <v>1.6049706279966599E-2</v>
      </c>
      <c r="ED781" s="40">
        <v>9.7178962230739293E-3</v>
      </c>
      <c r="EE781" s="40">
        <v>3.9564512990539402E-3</v>
      </c>
      <c r="EF781" s="40">
        <v>3.5857664730062501E-2</v>
      </c>
      <c r="EG781" s="40">
        <v>2.9595400738157598E-2</v>
      </c>
      <c r="EH781" s="40">
        <v>2.1519876815635799E-2</v>
      </c>
      <c r="EI781" s="40">
        <v>7.1193422252185702E-3</v>
      </c>
      <c r="EJ781" s="40">
        <v>1.5272158079043601E-4</v>
      </c>
      <c r="EK781" s="40">
        <v>1.75766190479952E-2</v>
      </c>
      <c r="EL781" s="40">
        <v>3.8148786351813102E-3</v>
      </c>
      <c r="EM781" s="40">
        <v>4.9431083219905199E-2</v>
      </c>
      <c r="EN781" s="40">
        <v>9.0727817464709898E-2</v>
      </c>
      <c r="EO781" s="40">
        <v>0.14465050580684499</v>
      </c>
      <c r="EP781" s="40">
        <v>0.1604669634175</v>
      </c>
      <c r="EQ781" s="40">
        <v>0.172786142900308</v>
      </c>
      <c r="ER781" s="40">
        <v>9.8798656325422396E-2</v>
      </c>
      <c r="ES781" s="40">
        <v>7.9948613607028804E-2</v>
      </c>
      <c r="ET781" s="40">
        <v>3.2840859190927801E-2</v>
      </c>
      <c r="EU781" s="40">
        <v>3.6572887427909803E-2</v>
      </c>
      <c r="EV781" s="40">
        <v>2.6657703218736901E-2</v>
      </c>
      <c r="EW781" s="40">
        <v>76.502171081198398</v>
      </c>
      <c r="EX781" s="40">
        <v>75.646578996340196</v>
      </c>
      <c r="EY781" s="40">
        <v>74.646578996340196</v>
      </c>
      <c r="EZ781" s="40">
        <v>74.431052664226797</v>
      </c>
      <c r="FA781" s="40">
        <v>74.288815830283497</v>
      </c>
      <c r="FB781" s="40">
        <v>73.717697413311797</v>
      </c>
      <c r="FC781" s="40">
        <v>72.859934247255097</v>
      </c>
      <c r="FD781" s="40">
        <v>73.4288815830283</v>
      </c>
      <c r="FE781" s="40">
        <v>75.495657837603105</v>
      </c>
      <c r="FF781" s="40">
        <v>79.209013088518105</v>
      </c>
      <c r="FG781" s="40">
        <v>82.851249922461406</v>
      </c>
      <c r="FH781" s="40">
        <v>85.851249922461406</v>
      </c>
      <c r="FI781" s="40">
        <v>89.280131505489706</v>
      </c>
      <c r="FJ781" s="40">
        <v>93.066776254574805</v>
      </c>
      <c r="FK781" s="40">
        <v>95.140065752744903</v>
      </c>
      <c r="FL781" s="40">
        <v>96.926710501829902</v>
      </c>
      <c r="FM781" s="40">
        <v>97.713355250915001</v>
      </c>
      <c r="FN781" s="40">
        <v>97.9288815830283</v>
      </c>
      <c r="FO781" s="40">
        <v>97.857763166056699</v>
      </c>
      <c r="FP781" s="40">
        <v>97.502171081198398</v>
      </c>
      <c r="FQ781" s="40">
        <v>95.217697413311797</v>
      </c>
      <c r="FR781" s="40">
        <v>90.502171081198398</v>
      </c>
      <c r="FS781" s="40">
        <v>87.075460579368496</v>
      </c>
      <c r="FT781" s="40">
        <v>83.504342162396895</v>
      </c>
      <c r="FU781" s="40">
        <v>2.0396231484973999E-2</v>
      </c>
      <c r="FV781" s="40">
        <v>0</v>
      </c>
      <c r="FW781" s="40">
        <v>0</v>
      </c>
      <c r="FX781" s="41">
        <v>1</v>
      </c>
      <c r="FY781" s="22"/>
    </row>
    <row r="782" spans="1:181" x14ac:dyDescent="0.2">
      <c r="A782" t="s">
        <v>42</v>
      </c>
      <c r="B782" t="s">
        <v>58</v>
      </c>
      <c r="C782" t="s">
        <v>55</v>
      </c>
      <c r="D782" t="s">
        <v>41</v>
      </c>
      <c r="E782" t="s">
        <v>78</v>
      </c>
      <c r="F782" t="s">
        <v>78</v>
      </c>
      <c r="G782" s="35">
        <v>43670</v>
      </c>
      <c r="H782" s="40">
        <v>691</v>
      </c>
      <c r="I782" s="40">
        <v>0.91353224425487001</v>
      </c>
      <c r="J782" s="40">
        <v>0.78019922113665396</v>
      </c>
      <c r="K782" s="40">
        <v>0.69137698907768597</v>
      </c>
      <c r="L782" s="40">
        <v>0.63443191457717696</v>
      </c>
      <c r="M782" s="40">
        <v>0.59649047554639301</v>
      </c>
      <c r="N782" s="40">
        <v>0.58762234202015295</v>
      </c>
      <c r="O782" s="40">
        <v>0.60882445284891396</v>
      </c>
      <c r="P782" s="40">
        <v>0.66031046755908496</v>
      </c>
      <c r="Q782" s="40">
        <v>0.73114627862043402</v>
      </c>
      <c r="R782" s="40">
        <v>0.82830250096689095</v>
      </c>
      <c r="S782" s="40">
        <v>0.97092262932263895</v>
      </c>
      <c r="T782" s="40">
        <v>1.19548383458291</v>
      </c>
      <c r="U782" s="40">
        <v>1.4565321854356099</v>
      </c>
      <c r="V782" s="40">
        <v>1.7177372920924301</v>
      </c>
      <c r="W782" s="40">
        <v>1.9680138829798399</v>
      </c>
      <c r="X782" s="40">
        <v>2.1891286220315598</v>
      </c>
      <c r="Y782" s="40">
        <v>2.37406404741174</v>
      </c>
      <c r="Z782" s="40">
        <v>2.51053736140855</v>
      </c>
      <c r="AA782" s="40">
        <v>2.5125593380251501</v>
      </c>
      <c r="AB782" s="40">
        <v>2.4771719946724602</v>
      </c>
      <c r="AC782" s="40">
        <v>2.3879714500531799</v>
      </c>
      <c r="AD782" s="40">
        <v>2.0926675679243698</v>
      </c>
      <c r="AE782" s="40">
        <v>1.7096502964787299</v>
      </c>
      <c r="AF782" s="40">
        <v>1.34286726269162</v>
      </c>
      <c r="AG782" s="40">
        <v>-3.9272599815185501E-2</v>
      </c>
      <c r="AH782" s="40">
        <v>-3.9614667669393797E-2</v>
      </c>
      <c r="AI782" s="40">
        <v>-3.3677982231011601E-2</v>
      </c>
      <c r="AJ782" s="40">
        <v>-1.13607677222085E-2</v>
      </c>
      <c r="AK782" s="40">
        <v>-1.6285961108637999E-2</v>
      </c>
      <c r="AL782" s="40">
        <v>-1.19982408467536E-2</v>
      </c>
      <c r="AM782" s="40">
        <v>-2.35679783063063E-2</v>
      </c>
      <c r="AN782" s="40">
        <v>4.6444759503739396E-3</v>
      </c>
      <c r="AO782" s="40">
        <v>1.1518503824015799E-2</v>
      </c>
      <c r="AP782" s="40">
        <v>1.1671571465354901E-2</v>
      </c>
      <c r="AQ782" s="40">
        <v>-4.0345218428670199E-2</v>
      </c>
      <c r="AR782" s="40">
        <v>-2.3322612134988999E-2</v>
      </c>
      <c r="AS782" s="40">
        <v>-1.1210075172393801E-2</v>
      </c>
      <c r="AT782" s="40">
        <v>9.2726705989136602E-3</v>
      </c>
      <c r="AU782" s="40">
        <v>0.293546221236552</v>
      </c>
      <c r="AV782" s="40">
        <v>0.40240829021362001</v>
      </c>
      <c r="AW782" s="40">
        <v>0.50107004709879199</v>
      </c>
      <c r="AX782" s="40">
        <v>0.51948726958274205</v>
      </c>
      <c r="AY782" s="40">
        <v>0.30471427452357702</v>
      </c>
      <c r="AZ782" s="40">
        <v>-0.27268523856525601</v>
      </c>
      <c r="BA782" s="40">
        <v>-0.208842865151493</v>
      </c>
      <c r="BB782" s="40">
        <v>-0.17878803304782701</v>
      </c>
      <c r="BC782" s="40">
        <v>-0.119859141082061</v>
      </c>
      <c r="BD782" s="40">
        <v>-7.6353546341198203E-2</v>
      </c>
      <c r="BE782" s="40">
        <v>-2.85440839768221E-2</v>
      </c>
      <c r="BF782" s="40">
        <v>-2.53123394444443E-2</v>
      </c>
      <c r="BG782" s="40">
        <v>-2.3764572648060801E-2</v>
      </c>
      <c r="BH782" s="40">
        <v>-2.69429965651917E-3</v>
      </c>
      <c r="BI782" s="40">
        <v>-8.65853093850367E-3</v>
      </c>
      <c r="BJ782" s="40">
        <v>-2.4770802007498499E-3</v>
      </c>
      <c r="BK782" s="40">
        <v>-1.4278608338071701E-2</v>
      </c>
      <c r="BL782" s="40">
        <v>1.48040816889159E-2</v>
      </c>
      <c r="BM782" s="40">
        <v>2.5221586881508599E-2</v>
      </c>
      <c r="BN782" s="40">
        <v>2.5966188313597101E-2</v>
      </c>
      <c r="BO782" s="40">
        <v>-2.7697818815879498E-2</v>
      </c>
      <c r="BP782" s="40">
        <v>-1.2999803369450001E-2</v>
      </c>
      <c r="BQ782" s="40">
        <v>-9.55378838647463E-4</v>
      </c>
      <c r="BR782" s="40">
        <v>2.51920631447306E-2</v>
      </c>
      <c r="BS782" s="40">
        <v>0.32258614388393703</v>
      </c>
      <c r="BT782" s="40">
        <v>0.43901366565529298</v>
      </c>
      <c r="BU782" s="40">
        <v>0.53821778863376202</v>
      </c>
      <c r="BV782" s="40">
        <v>0.55008847322856003</v>
      </c>
      <c r="BW782" s="40">
        <v>0.34587667466210098</v>
      </c>
      <c r="BX782" s="40">
        <v>-0.233329912564501</v>
      </c>
      <c r="BY782" s="40">
        <v>-0.180272073782859</v>
      </c>
      <c r="BZ782" s="40">
        <v>-0.14992177353212699</v>
      </c>
      <c r="CA782" s="40">
        <v>-9.2543441268301996E-2</v>
      </c>
      <c r="CB782" s="40">
        <v>-5.5351375232876698E-2</v>
      </c>
      <c r="CC782" s="40">
        <v>-2.11135465891279E-2</v>
      </c>
      <c r="CD782" s="40">
        <v>-1.5406590484598101E-2</v>
      </c>
      <c r="CE782" s="40">
        <v>-1.6898575369831598E-2</v>
      </c>
      <c r="CF782" s="40">
        <v>3.3080697253753499E-3</v>
      </c>
      <c r="CG782" s="40">
        <v>-3.3757960378805801E-3</v>
      </c>
      <c r="CH782" s="40">
        <v>4.1172466586460298E-3</v>
      </c>
      <c r="CI782" s="40">
        <v>-7.8448189960018105E-3</v>
      </c>
      <c r="CJ782" s="40">
        <v>2.1840593674527502E-2</v>
      </c>
      <c r="CK782" s="40">
        <v>3.4712300463836797E-2</v>
      </c>
      <c r="CL782" s="40">
        <v>3.58665963974268E-2</v>
      </c>
      <c r="CM782" s="40">
        <v>-1.89382683714551E-2</v>
      </c>
      <c r="CN782" s="40">
        <v>-5.8502574645005597E-3</v>
      </c>
      <c r="CO782" s="40">
        <v>6.14699260353115E-3</v>
      </c>
      <c r="CP782" s="40">
        <v>3.6217785927195101E-2</v>
      </c>
      <c r="CQ782" s="40">
        <v>0.34269910584607</v>
      </c>
      <c r="CR782" s="40">
        <v>0.46436643717633802</v>
      </c>
      <c r="CS782" s="40">
        <v>0.56394620125882999</v>
      </c>
      <c r="CT782" s="40">
        <v>0.57128277365412405</v>
      </c>
      <c r="CU782" s="40">
        <v>0.37438562760625699</v>
      </c>
      <c r="CV782" s="40">
        <v>-0.20607253366332801</v>
      </c>
      <c r="CW782" s="40">
        <v>-0.160484030715288</v>
      </c>
      <c r="CX782" s="40">
        <v>-0.12992909012597501</v>
      </c>
      <c r="CY782" s="40">
        <v>-7.36246707882902E-2</v>
      </c>
      <c r="CZ782" s="40">
        <v>-4.0805335501537601E-2</v>
      </c>
      <c r="DA782" s="40">
        <v>-1.36830092014336E-2</v>
      </c>
      <c r="DB782" s="40">
        <v>-5.5008415247518802E-3</v>
      </c>
      <c r="DC782" s="40">
        <v>-1.00325780916024E-2</v>
      </c>
      <c r="DD782" s="40">
        <v>9.3104391072698703E-3</v>
      </c>
      <c r="DE782" s="40">
        <v>1.90693886274252E-3</v>
      </c>
      <c r="DF782" s="40">
        <v>1.07115735180419E-2</v>
      </c>
      <c r="DG782" s="40">
        <v>-1.4110296539319E-3</v>
      </c>
      <c r="DH782" s="40">
        <v>2.88771056601391E-2</v>
      </c>
      <c r="DI782" s="40">
        <v>4.4203014046165098E-2</v>
      </c>
      <c r="DJ782" s="40">
        <v>4.5767004481256403E-2</v>
      </c>
      <c r="DK782" s="40">
        <v>-1.0178717927030701E-2</v>
      </c>
      <c r="DL782" s="40">
        <v>1.29928844044883E-3</v>
      </c>
      <c r="DM782" s="40">
        <v>1.32493640457098E-2</v>
      </c>
      <c r="DN782" s="40">
        <v>4.7243508709659501E-2</v>
      </c>
      <c r="DO782" s="40">
        <v>0.36281206780820302</v>
      </c>
      <c r="DP782" s="40">
        <v>0.489719208697383</v>
      </c>
      <c r="DQ782" s="40">
        <v>0.58967461388389897</v>
      </c>
      <c r="DR782" s="40">
        <v>0.59247707407968797</v>
      </c>
      <c r="DS782" s="40">
        <v>0.402894580550413</v>
      </c>
      <c r="DT782" s="40">
        <v>-0.17881515476215501</v>
      </c>
      <c r="DU782" s="40">
        <v>-0.14069598764771701</v>
      </c>
      <c r="DV782" s="40">
        <v>-0.10993640671982299</v>
      </c>
      <c r="DW782" s="40">
        <v>-5.47059003082783E-2</v>
      </c>
      <c r="DX782" s="40">
        <v>-2.6259295770198601E-2</v>
      </c>
      <c r="DY782" s="40">
        <v>-2.95449336307023E-3</v>
      </c>
      <c r="DZ782" s="40">
        <v>8.8014867001976194E-3</v>
      </c>
      <c r="EA782" s="40">
        <v>-1.19168508651606E-4</v>
      </c>
      <c r="EB782" s="40">
        <v>1.7976907172959199E-2</v>
      </c>
      <c r="EC782" s="40">
        <v>9.5343690328768393E-3</v>
      </c>
      <c r="ED782" s="40">
        <v>2.0232734164045699E-2</v>
      </c>
      <c r="EE782" s="40">
        <v>7.8783403143026492E-3</v>
      </c>
      <c r="EF782" s="40">
        <v>3.9036711398681E-2</v>
      </c>
      <c r="EG782" s="40">
        <v>5.7906097103657801E-2</v>
      </c>
      <c r="EH782" s="40">
        <v>6.0061621329498702E-2</v>
      </c>
      <c r="EI782" s="40">
        <v>2.4686816857599899E-3</v>
      </c>
      <c r="EJ782" s="40">
        <v>1.16220972059879E-2</v>
      </c>
      <c r="EK782" s="40">
        <v>2.3504060379456099E-2</v>
      </c>
      <c r="EL782" s="40">
        <v>6.3162901255476495E-2</v>
      </c>
      <c r="EM782" s="40">
        <v>0.39185199045558899</v>
      </c>
      <c r="EN782" s="40">
        <v>0.52632458413905703</v>
      </c>
      <c r="EO782" s="40">
        <v>0.62682235541886799</v>
      </c>
      <c r="EP782" s="40">
        <v>0.62307827772550595</v>
      </c>
      <c r="EQ782" s="40">
        <v>0.44405698068893801</v>
      </c>
      <c r="ER782" s="40">
        <v>-0.13945982876140001</v>
      </c>
      <c r="ES782" s="40">
        <v>-0.112125196279082</v>
      </c>
      <c r="ET782" s="40">
        <v>-8.1070147204124102E-2</v>
      </c>
      <c r="EU782" s="40">
        <v>-2.73902004945192E-2</v>
      </c>
      <c r="EV782" s="40">
        <v>-5.2571246618770204E-3</v>
      </c>
      <c r="EW782" s="40">
        <v>76.655157109888194</v>
      </c>
      <c r="EX782" s="40">
        <v>75.908840759808299</v>
      </c>
      <c r="EY782" s="40">
        <v>74.908840759808299</v>
      </c>
      <c r="EZ782" s="40">
        <v>74.605893839872195</v>
      </c>
      <c r="FA782" s="40">
        <v>74.507367299840197</v>
      </c>
      <c r="FB782" s="40">
        <v>73.958104029824298</v>
      </c>
      <c r="FC782" s="40">
        <v>73.056630569856196</v>
      </c>
      <c r="FD782" s="40">
        <v>73.450736729984001</v>
      </c>
      <c r="FE782" s="40">
        <v>75.189685780223698</v>
      </c>
      <c r="FF782" s="40">
        <v>78.837475590271595</v>
      </c>
      <c r="FG782" s="40">
        <v>82.436002130303606</v>
      </c>
      <c r="FH782" s="40">
        <v>85.436002130303606</v>
      </c>
      <c r="FI782" s="40">
        <v>88.886738860287593</v>
      </c>
      <c r="FJ782" s="40">
        <v>92.738949050239697</v>
      </c>
      <c r="FK782" s="40">
        <v>94.943369430143804</v>
      </c>
      <c r="FL782" s="40">
        <v>96.795579620095907</v>
      </c>
      <c r="FM782" s="40">
        <v>97.647789810047897</v>
      </c>
      <c r="FN782" s="40">
        <v>97.950736729984001</v>
      </c>
      <c r="FO782" s="40">
        <v>97.901473459968003</v>
      </c>
      <c r="FP782" s="40">
        <v>97.655157109888194</v>
      </c>
      <c r="FQ782" s="40">
        <v>95.458104029824298</v>
      </c>
      <c r="FR782" s="40">
        <v>90.655157109888194</v>
      </c>
      <c r="FS782" s="40">
        <v>87.359577489792301</v>
      </c>
      <c r="FT782" s="40">
        <v>83.810314219776302</v>
      </c>
      <c r="FU782" s="40">
        <v>4.61088029276112E-2</v>
      </c>
      <c r="FV782" s="40">
        <v>0</v>
      </c>
      <c r="FW782" s="40">
        <v>0</v>
      </c>
      <c r="FX782" s="41">
        <v>1</v>
      </c>
      <c r="FY782" s="22"/>
    </row>
    <row r="783" spans="1:181" x14ac:dyDescent="0.2">
      <c r="A783" t="s">
        <v>42</v>
      </c>
      <c r="B783" t="s">
        <v>58</v>
      </c>
      <c r="C783" t="s">
        <v>55</v>
      </c>
      <c r="D783" t="s">
        <v>1</v>
      </c>
      <c r="E783" t="s">
        <v>1</v>
      </c>
      <c r="F783" t="s">
        <v>1</v>
      </c>
      <c r="G783" s="35">
        <v>43672</v>
      </c>
      <c r="H783" s="40">
        <v>66529</v>
      </c>
      <c r="I783" s="40">
        <v>1.11513933025069</v>
      </c>
      <c r="J783" s="40">
        <v>0.96970543103660101</v>
      </c>
      <c r="K783" s="40">
        <v>0.87033622058740001</v>
      </c>
      <c r="L783" s="40">
        <v>0.79753953624183704</v>
      </c>
      <c r="M783" s="40">
        <v>0.76340336774866002</v>
      </c>
      <c r="N783" s="40">
        <v>0.76534444163626403</v>
      </c>
      <c r="O783" s="40">
        <v>0.81326652903327201</v>
      </c>
      <c r="P783" s="40">
        <v>0.86777562354537696</v>
      </c>
      <c r="Q783" s="40">
        <v>0.91801424996371095</v>
      </c>
      <c r="R783" s="40">
        <v>1.00971595450921</v>
      </c>
      <c r="S783" s="40">
        <v>1.1455429968828399</v>
      </c>
      <c r="T783" s="40">
        <v>1.3291950299245701</v>
      </c>
      <c r="U783" s="40">
        <v>1.5270351684683601</v>
      </c>
      <c r="V783" s="40">
        <v>1.6966570148600499</v>
      </c>
      <c r="W783" s="40">
        <v>1.8672267953127599</v>
      </c>
      <c r="X783" s="40">
        <v>2.0491211399087499</v>
      </c>
      <c r="Y783" s="40">
        <v>2.20042958021862</v>
      </c>
      <c r="Z783" s="40">
        <v>2.3022612773936602</v>
      </c>
      <c r="AA783" s="40">
        <v>2.2974766671626399</v>
      </c>
      <c r="AB783" s="40">
        <v>2.1878335383679901</v>
      </c>
      <c r="AC783" s="40">
        <v>2.02926188838167</v>
      </c>
      <c r="AD783" s="40">
        <v>1.8596858312886899</v>
      </c>
      <c r="AE783" s="40">
        <v>1.5885255731378001</v>
      </c>
      <c r="AF783" s="40">
        <v>1.3121899143232101</v>
      </c>
      <c r="AG783" s="40">
        <v>-2.82949208622693E-3</v>
      </c>
      <c r="AH783" s="40">
        <v>-4.9287044236614903E-3</v>
      </c>
      <c r="AI783" s="40">
        <v>-4.8426803230657801E-3</v>
      </c>
      <c r="AJ783" s="40">
        <v>-5.85911030627553E-3</v>
      </c>
      <c r="AK783" s="40">
        <v>-6.89908365797767E-3</v>
      </c>
      <c r="AL783" s="40">
        <v>-3.1706541683933099E-3</v>
      </c>
      <c r="AM783" s="40">
        <v>1.2154887708720899E-3</v>
      </c>
      <c r="AN783" s="40">
        <v>3.37792814636947E-3</v>
      </c>
      <c r="AO783" s="40">
        <v>5.4589908867867399E-3</v>
      </c>
      <c r="AP783" s="40">
        <v>-6.5976299741440699E-3</v>
      </c>
      <c r="AQ783" s="40">
        <v>-5.2174286422414697E-3</v>
      </c>
      <c r="AR783" s="40">
        <v>-1.3336863506067801E-4</v>
      </c>
      <c r="AS783" s="40">
        <v>-8.0081004147240103E-4</v>
      </c>
      <c r="AT783" s="40">
        <v>3.2812502778325099E-3</v>
      </c>
      <c r="AU783" s="40">
        <v>0.16641791538839601</v>
      </c>
      <c r="AV783" s="40">
        <v>0.21705023053665201</v>
      </c>
      <c r="AW783" s="40">
        <v>0.23317866363572101</v>
      </c>
      <c r="AX783" s="40">
        <v>0.226883753636967</v>
      </c>
      <c r="AY783" s="40">
        <v>0.175212417863124</v>
      </c>
      <c r="AZ783" s="40">
        <v>-1.9665988443248201E-2</v>
      </c>
      <c r="BA783" s="40">
        <v>-3.78846763190425E-2</v>
      </c>
      <c r="BB783" s="40">
        <v>-3.6624547518202002E-2</v>
      </c>
      <c r="BC783" s="40">
        <v>-2.9234399196106702E-2</v>
      </c>
      <c r="BD783" s="40">
        <v>-2.0837062011411101E-2</v>
      </c>
      <c r="BE783" s="40">
        <v>-2.2550780486654399E-3</v>
      </c>
      <c r="BF783" s="40">
        <v>-4.3340892577995501E-3</v>
      </c>
      <c r="BG783" s="40">
        <v>-4.2800708579131402E-3</v>
      </c>
      <c r="BH783" s="40">
        <v>-5.2413237215120801E-3</v>
      </c>
      <c r="BI783" s="40">
        <v>-6.3339606073206699E-3</v>
      </c>
      <c r="BJ783" s="40">
        <v>-2.6533629533820801E-3</v>
      </c>
      <c r="BK783" s="40">
        <v>1.75808660308276E-3</v>
      </c>
      <c r="BL783" s="40">
        <v>3.8676702128968101E-3</v>
      </c>
      <c r="BM783" s="40">
        <v>5.8776437038967899E-3</v>
      </c>
      <c r="BN783" s="40">
        <v>-6.1464132493616102E-3</v>
      </c>
      <c r="BO783" s="40">
        <v>-4.8263402977220104E-3</v>
      </c>
      <c r="BP783" s="40">
        <v>2.16406923130666E-4</v>
      </c>
      <c r="BQ783" s="40">
        <v>-4.5789582677597298E-4</v>
      </c>
      <c r="BR783" s="40">
        <v>4.1018441216100704E-3</v>
      </c>
      <c r="BS783" s="40">
        <v>0.16761215615080999</v>
      </c>
      <c r="BT783" s="40">
        <v>0.21830325038465001</v>
      </c>
      <c r="BU783" s="40">
        <v>0.234571985219166</v>
      </c>
      <c r="BV783" s="40">
        <v>0.228539630387915</v>
      </c>
      <c r="BW783" s="40">
        <v>0.176840866336059</v>
      </c>
      <c r="BX783" s="40">
        <v>-1.8430527858316101E-2</v>
      </c>
      <c r="BY783" s="40">
        <v>-3.6799558643636501E-2</v>
      </c>
      <c r="BZ783" s="40">
        <v>-3.52619914330859E-2</v>
      </c>
      <c r="CA783" s="40">
        <v>-2.79658494781495E-2</v>
      </c>
      <c r="CB783" s="40">
        <v>-1.99924633541292E-2</v>
      </c>
      <c r="CC783" s="40">
        <v>-1.85724063607061E-3</v>
      </c>
      <c r="CD783" s="40">
        <v>-3.9222606052819299E-3</v>
      </c>
      <c r="CE783" s="40">
        <v>-3.89040925620877E-3</v>
      </c>
      <c r="CF783" s="40">
        <v>-4.8134466148496797E-3</v>
      </c>
      <c r="CG783" s="40">
        <v>-5.9425581039530499E-3</v>
      </c>
      <c r="CH783" s="40">
        <v>-2.2950886336740302E-3</v>
      </c>
      <c r="CI783" s="40">
        <v>2.1338882087723401E-3</v>
      </c>
      <c r="CJ783" s="40">
        <v>4.2068640762870603E-3</v>
      </c>
      <c r="CK783" s="40">
        <v>6.16760136969769E-3</v>
      </c>
      <c r="CL783" s="40">
        <v>-5.8339019203052598E-3</v>
      </c>
      <c r="CM783" s="40">
        <v>-4.5554737016685401E-3</v>
      </c>
      <c r="CN783" s="40">
        <v>4.5866040922319001E-4</v>
      </c>
      <c r="CO783" s="40">
        <v>-2.2039448628652299E-4</v>
      </c>
      <c r="CP783" s="40">
        <v>4.67018491805997E-3</v>
      </c>
      <c r="CQ783" s="40">
        <v>0.16843928366487801</v>
      </c>
      <c r="CR783" s="40">
        <v>0.219171088114336</v>
      </c>
      <c r="CS783" s="40">
        <v>0.23553699550342599</v>
      </c>
      <c r="CT783" s="40">
        <v>0.229686485581375</v>
      </c>
      <c r="CU783" s="40">
        <v>0.17796872478772</v>
      </c>
      <c r="CV783" s="40">
        <v>-1.7574851620738699E-2</v>
      </c>
      <c r="CW783" s="40">
        <v>-3.6048009447211697E-2</v>
      </c>
      <c r="CX783" s="40">
        <v>-3.4318289239248199E-2</v>
      </c>
      <c r="CY783" s="40">
        <v>-2.7087255807837399E-2</v>
      </c>
      <c r="CZ783" s="40">
        <v>-1.9407496896971299E-2</v>
      </c>
      <c r="DA783" s="40">
        <v>-1.4594032234757899E-3</v>
      </c>
      <c r="DB783" s="40">
        <v>-3.5104319527643202E-3</v>
      </c>
      <c r="DC783" s="40">
        <v>-3.5007476545044101E-3</v>
      </c>
      <c r="DD783" s="40">
        <v>-4.3855695081872698E-3</v>
      </c>
      <c r="DE783" s="40">
        <v>-5.5511556005854203E-3</v>
      </c>
      <c r="DF783" s="40">
        <v>-1.93681431396598E-3</v>
      </c>
      <c r="DG783" s="40">
        <v>2.50968981446193E-3</v>
      </c>
      <c r="DH783" s="40">
        <v>4.5460579396773204E-3</v>
      </c>
      <c r="DI783" s="40">
        <v>6.45755903549859E-3</v>
      </c>
      <c r="DJ783" s="40">
        <v>-5.5213905912489102E-3</v>
      </c>
      <c r="DK783" s="40">
        <v>-4.2846071056150698E-3</v>
      </c>
      <c r="DL783" s="40">
        <v>7.0091389531571398E-4</v>
      </c>
      <c r="DM783" s="40">
        <v>1.7106854202928001E-5</v>
      </c>
      <c r="DN783" s="40">
        <v>5.2385257145098696E-3</v>
      </c>
      <c r="DO783" s="40">
        <v>0.169266411178946</v>
      </c>
      <c r="DP783" s="40">
        <v>0.22003892584402199</v>
      </c>
      <c r="DQ783" s="40">
        <v>0.23650200578768599</v>
      </c>
      <c r="DR783" s="40">
        <v>0.230833340774834</v>
      </c>
      <c r="DS783" s="40">
        <v>0.17909658323938099</v>
      </c>
      <c r="DT783" s="40">
        <v>-1.67191753831612E-2</v>
      </c>
      <c r="DU783" s="40">
        <v>-3.5296460250786997E-2</v>
      </c>
      <c r="DV783" s="40">
        <v>-3.3374587045410499E-2</v>
      </c>
      <c r="DW783" s="40">
        <v>-2.6208662137525301E-2</v>
      </c>
      <c r="DX783" s="40">
        <v>-1.8822530439813499E-2</v>
      </c>
      <c r="DY783" s="40">
        <v>-8.8498918591429804E-4</v>
      </c>
      <c r="DZ783" s="40">
        <v>-2.91581678690238E-3</v>
      </c>
      <c r="EA783" s="40">
        <v>-2.9381381893517698E-3</v>
      </c>
      <c r="EB783" s="40">
        <v>-3.76778292342382E-3</v>
      </c>
      <c r="EC783" s="40">
        <v>-4.9860325499284201E-3</v>
      </c>
      <c r="ED783" s="40">
        <v>-1.41952309895476E-3</v>
      </c>
      <c r="EE783" s="40">
        <v>3.0522876466725999E-3</v>
      </c>
      <c r="EF783" s="40">
        <v>5.0358000062046496E-3</v>
      </c>
      <c r="EG783" s="40">
        <v>6.8762118526086401E-3</v>
      </c>
      <c r="EH783" s="40">
        <v>-5.0701738664664497E-3</v>
      </c>
      <c r="EI783" s="40">
        <v>-3.89351876109561E-3</v>
      </c>
      <c r="EJ783" s="40">
        <v>1.0506894535070601E-3</v>
      </c>
      <c r="EK783" s="40">
        <v>3.6002106889935598E-4</v>
      </c>
      <c r="EL783" s="40">
        <v>6.0591195582874197E-3</v>
      </c>
      <c r="EM783" s="40">
        <v>0.17046065194136001</v>
      </c>
      <c r="EN783" s="40">
        <v>0.22129194569201899</v>
      </c>
      <c r="EO783" s="40">
        <v>0.23789532737113001</v>
      </c>
      <c r="EP783" s="40">
        <v>0.232489217525783</v>
      </c>
      <c r="EQ783" s="40">
        <v>0.18072503171231499</v>
      </c>
      <c r="ER783" s="40">
        <v>-1.54837147982291E-2</v>
      </c>
      <c r="ES783" s="40">
        <v>-3.4211342575380901E-2</v>
      </c>
      <c r="ET783" s="40">
        <v>-3.2012030960294299E-2</v>
      </c>
      <c r="EU783" s="40">
        <v>-2.49401124195682E-2</v>
      </c>
      <c r="EV783" s="40">
        <v>-1.7977931782531601E-2</v>
      </c>
      <c r="EW783" s="40">
        <v>77.566384739799602</v>
      </c>
      <c r="EX783" s="40">
        <v>76.088936606367696</v>
      </c>
      <c r="EY783" s="40">
        <v>74.823805726635698</v>
      </c>
      <c r="EZ783" s="40">
        <v>73.2290999275274</v>
      </c>
      <c r="FA783" s="40">
        <v>71.693732921664505</v>
      </c>
      <c r="FB783" s="40">
        <v>70.404537091429404</v>
      </c>
      <c r="FC783" s="40">
        <v>69.354625452042001</v>
      </c>
      <c r="FD783" s="40">
        <v>70.487108242765103</v>
      </c>
      <c r="FE783" s="40">
        <v>73.292134864741399</v>
      </c>
      <c r="FF783" s="40">
        <v>77.156874157822699</v>
      </c>
      <c r="FG783" s="40">
        <v>81.696526162282396</v>
      </c>
      <c r="FH783" s="40">
        <v>85.213811916673507</v>
      </c>
      <c r="FI783" s="40">
        <v>88.192942214225596</v>
      </c>
      <c r="FJ783" s="40">
        <v>90.624265501179195</v>
      </c>
      <c r="FK783" s="40">
        <v>92.889145174139202</v>
      </c>
      <c r="FL783" s="40">
        <v>94.295257631810998</v>
      </c>
      <c r="FM783" s="40">
        <v>95.052820551704599</v>
      </c>
      <c r="FN783" s="40">
        <v>94.752021959324395</v>
      </c>
      <c r="FO783" s="40">
        <v>93.333916945873995</v>
      </c>
      <c r="FP783" s="40">
        <v>90.562676270967401</v>
      </c>
      <c r="FQ783" s="40">
        <v>86.332258263685702</v>
      </c>
      <c r="FR783" s="40">
        <v>82.086000534769298</v>
      </c>
      <c r="FS783" s="40">
        <v>79.180741439790907</v>
      </c>
      <c r="FT783" s="40">
        <v>76.806844269653595</v>
      </c>
      <c r="FU783" s="40">
        <v>1.8820306439637901E-3</v>
      </c>
      <c r="FV783" s="40">
        <v>0</v>
      </c>
      <c r="FW783" s="40">
        <v>0</v>
      </c>
      <c r="FX783" s="41">
        <v>1</v>
      </c>
      <c r="FY783" s="22"/>
    </row>
    <row r="784" spans="1:181" x14ac:dyDescent="0.2">
      <c r="A784" t="s">
        <v>42</v>
      </c>
      <c r="B784" t="s">
        <v>58</v>
      </c>
      <c r="C784" t="s">
        <v>55</v>
      </c>
      <c r="D784" t="s">
        <v>1</v>
      </c>
      <c r="E784" t="s">
        <v>1</v>
      </c>
      <c r="F784" t="s">
        <v>77</v>
      </c>
      <c r="G784" s="35">
        <v>43672</v>
      </c>
      <c r="H784" s="40">
        <v>54201</v>
      </c>
      <c r="I784" s="40">
        <v>1.1536545914677101</v>
      </c>
      <c r="J784" s="40">
        <v>1.0035041071811901</v>
      </c>
      <c r="K784" s="40">
        <v>0.89998334321414797</v>
      </c>
      <c r="L784" s="40">
        <v>0.82617997698803103</v>
      </c>
      <c r="M784" s="40">
        <v>0.79108081368730898</v>
      </c>
      <c r="N784" s="40">
        <v>0.790299047143603</v>
      </c>
      <c r="O784" s="40">
        <v>0.83705552232938496</v>
      </c>
      <c r="P784" s="40">
        <v>0.89001670718262005</v>
      </c>
      <c r="Q784" s="40">
        <v>0.93779515693988003</v>
      </c>
      <c r="R784" s="40">
        <v>1.0296513395778</v>
      </c>
      <c r="S784" s="40">
        <v>1.1668342103913401</v>
      </c>
      <c r="T784" s="40">
        <v>1.3481079293898099</v>
      </c>
      <c r="U784" s="40">
        <v>1.54530855294939</v>
      </c>
      <c r="V784" s="40">
        <v>1.7129962020559599</v>
      </c>
      <c r="W784" s="40">
        <v>1.88077124231505</v>
      </c>
      <c r="X784" s="40">
        <v>2.05629627102737</v>
      </c>
      <c r="Y784" s="40">
        <v>2.1973912882067501</v>
      </c>
      <c r="Z784" s="40">
        <v>2.29623944460148</v>
      </c>
      <c r="AA784" s="40">
        <v>2.2943129432472902</v>
      </c>
      <c r="AB784" s="40">
        <v>2.1888419472175502</v>
      </c>
      <c r="AC784" s="40">
        <v>2.0413732316737399</v>
      </c>
      <c r="AD784" s="40">
        <v>1.8893350043385599</v>
      </c>
      <c r="AE784" s="40">
        <v>1.6271352843581499</v>
      </c>
      <c r="AF784" s="40">
        <v>1.3550055176906599</v>
      </c>
      <c r="AG784" s="40">
        <v>-4.9329709216199497E-3</v>
      </c>
      <c r="AH784" s="40">
        <v>-8.7282415052239593E-3</v>
      </c>
      <c r="AI784" s="40">
        <v>-8.7102154412059297E-3</v>
      </c>
      <c r="AJ784" s="40">
        <v>-9.3766792776576301E-3</v>
      </c>
      <c r="AK784" s="40">
        <v>-1.1828693801347099E-2</v>
      </c>
      <c r="AL784" s="40">
        <v>-6.42468417365245E-3</v>
      </c>
      <c r="AM784" s="40">
        <v>-3.26545120757717E-4</v>
      </c>
      <c r="AN784" s="40">
        <v>7.52114876789905E-3</v>
      </c>
      <c r="AO784" s="40">
        <v>5.5078682900136103E-3</v>
      </c>
      <c r="AP784" s="40">
        <v>-9.9602011203191298E-3</v>
      </c>
      <c r="AQ784" s="40">
        <v>-6.3876130797438802E-3</v>
      </c>
      <c r="AR784" s="40">
        <v>-3.0072210217015499E-3</v>
      </c>
      <c r="AS784" s="40">
        <v>2.1457233225499299E-3</v>
      </c>
      <c r="AT784" s="40">
        <v>5.5631797839840102E-3</v>
      </c>
      <c r="AU784" s="40">
        <v>0.123037581343974</v>
      </c>
      <c r="AV784" s="40">
        <v>0.16570128589345001</v>
      </c>
      <c r="AW784" s="40">
        <v>0.174556468044817</v>
      </c>
      <c r="AX784" s="40">
        <v>0.16897014281916101</v>
      </c>
      <c r="AY784" s="40">
        <v>0.15614176731974999</v>
      </c>
      <c r="AZ784" s="40">
        <v>2.9060975304583899E-2</v>
      </c>
      <c r="BA784" s="40">
        <v>-2.98896449969208E-3</v>
      </c>
      <c r="BB784" s="40">
        <v>-1.3351016999204501E-2</v>
      </c>
      <c r="BC784" s="40">
        <v>-2.1584556742016502E-2</v>
      </c>
      <c r="BD784" s="40">
        <v>-1.89147874255731E-2</v>
      </c>
      <c r="BE784" s="40">
        <v>-4.2797070661479602E-3</v>
      </c>
      <c r="BF784" s="40">
        <v>-8.0981073480913893E-3</v>
      </c>
      <c r="BG784" s="40">
        <v>-8.1372044179712309E-3</v>
      </c>
      <c r="BH784" s="40">
        <v>-8.7261207599263393E-3</v>
      </c>
      <c r="BI784" s="40">
        <v>-1.1272446751196799E-2</v>
      </c>
      <c r="BJ784" s="40">
        <v>-5.86259823308113E-3</v>
      </c>
      <c r="BK784" s="40">
        <v>3.4536619553069802E-4</v>
      </c>
      <c r="BL784" s="40">
        <v>8.1429891128667903E-3</v>
      </c>
      <c r="BM784" s="40">
        <v>6.0515249083306303E-3</v>
      </c>
      <c r="BN784" s="40">
        <v>-9.5357124694183705E-3</v>
      </c>
      <c r="BO784" s="40">
        <v>-6.05444818422119E-3</v>
      </c>
      <c r="BP784" s="40">
        <v>-2.71604247009325E-3</v>
      </c>
      <c r="BQ784" s="40">
        <v>2.4324722162206601E-3</v>
      </c>
      <c r="BR784" s="40">
        <v>6.4252465215389196E-3</v>
      </c>
      <c r="BS784" s="40">
        <v>0.12427725649284101</v>
      </c>
      <c r="BT784" s="40">
        <v>0.166899757451203</v>
      </c>
      <c r="BU784" s="40">
        <v>0.17571862651617601</v>
      </c>
      <c r="BV784" s="40">
        <v>0.170163282259398</v>
      </c>
      <c r="BW784" s="40">
        <v>0.15755168410686901</v>
      </c>
      <c r="BX784" s="40">
        <v>3.0211980045922598E-2</v>
      </c>
      <c r="BY784" s="40">
        <v>-1.94808708722357E-3</v>
      </c>
      <c r="BZ784" s="40">
        <v>-1.1991323290318901E-2</v>
      </c>
      <c r="CA784" s="40">
        <v>-2.0318510483632399E-2</v>
      </c>
      <c r="CB784" s="40">
        <v>-1.80642075208307E-2</v>
      </c>
      <c r="CC784" s="40">
        <v>-3.8272585098661602E-3</v>
      </c>
      <c r="CD784" s="40">
        <v>-7.6616783504201797E-3</v>
      </c>
      <c r="CE784" s="40">
        <v>-7.7403387288251697E-3</v>
      </c>
      <c r="CF784" s="40">
        <v>-8.2755459123225704E-3</v>
      </c>
      <c r="CG784" s="40">
        <v>-1.0887191738741499E-2</v>
      </c>
      <c r="CH784" s="40">
        <v>-5.4732992229069898E-3</v>
      </c>
      <c r="CI784" s="40">
        <v>8.1072992636874901E-4</v>
      </c>
      <c r="CJ784" s="40">
        <v>8.5736738414978406E-3</v>
      </c>
      <c r="CK784" s="40">
        <v>6.4280598260521302E-3</v>
      </c>
      <c r="CL784" s="40">
        <v>-9.2417129229115606E-3</v>
      </c>
      <c r="CM784" s="40">
        <v>-5.8236991924924099E-3</v>
      </c>
      <c r="CN784" s="40">
        <v>-2.5143730922578302E-3</v>
      </c>
      <c r="CO784" s="40">
        <v>2.6310736264624599E-3</v>
      </c>
      <c r="CP784" s="40">
        <v>7.0223113178813903E-3</v>
      </c>
      <c r="CQ784" s="40">
        <v>0.12513585172456099</v>
      </c>
      <c r="CR784" s="40">
        <v>0.16772981520123501</v>
      </c>
      <c r="CS784" s="40">
        <v>0.17652353393319101</v>
      </c>
      <c r="CT784" s="40">
        <v>0.17098964700107999</v>
      </c>
      <c r="CU784" s="40">
        <v>0.15852818817864001</v>
      </c>
      <c r="CV784" s="40">
        <v>3.10091624235025E-2</v>
      </c>
      <c r="CW784" s="40">
        <v>-1.2271785621415501E-3</v>
      </c>
      <c r="CX784" s="40">
        <v>-1.1049603569538999E-2</v>
      </c>
      <c r="CY784" s="40">
        <v>-1.9441650701794402E-2</v>
      </c>
      <c r="CZ784" s="40">
        <v>-1.7475098469902198E-2</v>
      </c>
      <c r="DA784" s="40">
        <v>-3.3748099535843702E-3</v>
      </c>
      <c r="DB784" s="40">
        <v>-7.2252493527489598E-3</v>
      </c>
      <c r="DC784" s="40">
        <v>-7.3434730396791199E-3</v>
      </c>
      <c r="DD784" s="40">
        <v>-7.8249710647187998E-3</v>
      </c>
      <c r="DE784" s="40">
        <v>-1.0501936726286101E-2</v>
      </c>
      <c r="DF784" s="40">
        <v>-5.0840002127328504E-3</v>
      </c>
      <c r="DG784" s="40">
        <v>1.2760936572067999E-3</v>
      </c>
      <c r="DH784" s="40">
        <v>9.0043585701288908E-3</v>
      </c>
      <c r="DI784" s="40">
        <v>6.8045947437736396E-3</v>
      </c>
      <c r="DJ784" s="40">
        <v>-8.9477133764047593E-3</v>
      </c>
      <c r="DK784" s="40">
        <v>-5.5929502007636299E-3</v>
      </c>
      <c r="DL784" s="40">
        <v>-2.3127037144224198E-3</v>
      </c>
      <c r="DM784" s="40">
        <v>2.8296750367042501E-3</v>
      </c>
      <c r="DN784" s="40">
        <v>7.6193761142238602E-3</v>
      </c>
      <c r="DO784" s="40">
        <v>0.12599444695628101</v>
      </c>
      <c r="DP784" s="40">
        <v>0.16855987295126701</v>
      </c>
      <c r="DQ784" s="40">
        <v>0.17732844135020601</v>
      </c>
      <c r="DR784" s="40">
        <v>0.17181601174276301</v>
      </c>
      <c r="DS784" s="40">
        <v>0.159504692250411</v>
      </c>
      <c r="DT784" s="40">
        <v>3.1806344801082402E-2</v>
      </c>
      <c r="DU784" s="40">
        <v>-5.0627003705953097E-4</v>
      </c>
      <c r="DV784" s="40">
        <v>-1.0107883848759E-2</v>
      </c>
      <c r="DW784" s="40">
        <v>-1.85647909199564E-2</v>
      </c>
      <c r="DX784" s="40">
        <v>-1.68859894189737E-2</v>
      </c>
      <c r="DY784" s="40">
        <v>-2.7215460981123798E-3</v>
      </c>
      <c r="DZ784" s="40">
        <v>-6.5951151956163898E-3</v>
      </c>
      <c r="EA784" s="40">
        <v>-6.7704620164444097E-3</v>
      </c>
      <c r="EB784" s="40">
        <v>-7.1744125469875098E-3</v>
      </c>
      <c r="EC784" s="40">
        <v>-9.9456896761358892E-3</v>
      </c>
      <c r="ED784" s="40">
        <v>-4.5219142721615296E-3</v>
      </c>
      <c r="EE784" s="40">
        <v>1.9480049734952099E-3</v>
      </c>
      <c r="EF784" s="40">
        <v>9.6261989150966294E-3</v>
      </c>
      <c r="EG784" s="40">
        <v>7.3482513620906596E-3</v>
      </c>
      <c r="EH784" s="40">
        <v>-8.523224725504E-3</v>
      </c>
      <c r="EI784" s="40">
        <v>-5.2597853052409396E-3</v>
      </c>
      <c r="EJ784" s="40">
        <v>-2.02152516281411E-3</v>
      </c>
      <c r="EK784" s="40">
        <v>3.1164239303749898E-3</v>
      </c>
      <c r="EL784" s="40">
        <v>8.4814428517787695E-3</v>
      </c>
      <c r="EM784" s="40">
        <v>0.12723412210514801</v>
      </c>
      <c r="EN784" s="40">
        <v>0.16975834450902</v>
      </c>
      <c r="EO784" s="40">
        <v>0.17849059982156401</v>
      </c>
      <c r="EP784" s="40">
        <v>0.173009151182999</v>
      </c>
      <c r="EQ784" s="40">
        <v>0.16091460903752999</v>
      </c>
      <c r="ER784" s="40">
        <v>3.2957349542421098E-2</v>
      </c>
      <c r="ES784" s="40">
        <v>5.3460737540897505E-4</v>
      </c>
      <c r="ET784" s="40">
        <v>-8.7481901398733693E-3</v>
      </c>
      <c r="EU784" s="40">
        <v>-1.7298744661572399E-2</v>
      </c>
      <c r="EV784" s="40">
        <v>-1.60354095142313E-2</v>
      </c>
      <c r="EW784" s="40">
        <v>77.539338439208706</v>
      </c>
      <c r="EX784" s="40">
        <v>76.0729095580338</v>
      </c>
      <c r="EY784" s="40">
        <v>74.837188048454195</v>
      </c>
      <c r="EZ784" s="40">
        <v>73.270170978986499</v>
      </c>
      <c r="FA784" s="40">
        <v>71.785023624544095</v>
      </c>
      <c r="FB784" s="40">
        <v>70.517983208094606</v>
      </c>
      <c r="FC784" s="40">
        <v>69.480200916452901</v>
      </c>
      <c r="FD784" s="40">
        <v>70.624111863530601</v>
      </c>
      <c r="FE784" s="40">
        <v>73.396737594232505</v>
      </c>
      <c r="FF784" s="40">
        <v>77.232818495427793</v>
      </c>
      <c r="FG784" s="40">
        <v>81.780055945082907</v>
      </c>
      <c r="FH784" s="40">
        <v>85.276463562282601</v>
      </c>
      <c r="FI784" s="40">
        <v>88.235027387539205</v>
      </c>
      <c r="FJ784" s="40">
        <v>90.628046341288496</v>
      </c>
      <c r="FK784" s="40">
        <v>92.860802392930594</v>
      </c>
      <c r="FL784" s="40">
        <v>94.258525685593398</v>
      </c>
      <c r="FM784" s="40">
        <v>94.9733761348011</v>
      </c>
      <c r="FN784" s="40">
        <v>94.644689628522201</v>
      </c>
      <c r="FO784" s="40">
        <v>93.228397550562207</v>
      </c>
      <c r="FP784" s="40">
        <v>90.498975281605595</v>
      </c>
      <c r="FQ784" s="40">
        <v>86.3415199443738</v>
      </c>
      <c r="FR784" s="40">
        <v>82.174617676339693</v>
      </c>
      <c r="FS784" s="40">
        <v>79.303118761449198</v>
      </c>
      <c r="FT784" s="40">
        <v>76.938130037032295</v>
      </c>
      <c r="FU784" s="40">
        <v>1.6386060303538201E-3</v>
      </c>
      <c r="FV784" s="40">
        <v>0</v>
      </c>
      <c r="FW784" s="40">
        <v>0</v>
      </c>
      <c r="FX784" s="41">
        <v>1</v>
      </c>
      <c r="FY784" s="22"/>
    </row>
    <row r="785" spans="1:181" x14ac:dyDescent="0.2">
      <c r="A785" t="s">
        <v>42</v>
      </c>
      <c r="B785" t="s">
        <v>58</v>
      </c>
      <c r="C785" t="s">
        <v>55</v>
      </c>
      <c r="D785" t="s">
        <v>1</v>
      </c>
      <c r="E785" t="s">
        <v>1</v>
      </c>
      <c r="F785" t="s">
        <v>78</v>
      </c>
      <c r="G785" s="35">
        <v>43672</v>
      </c>
      <c r="H785" s="40">
        <v>12328</v>
      </c>
      <c r="I785" s="40">
        <v>0.96166181993708499</v>
      </c>
      <c r="J785" s="40">
        <v>0.82682403547958605</v>
      </c>
      <c r="K785" s="40">
        <v>0.74331824355878895</v>
      </c>
      <c r="L785" s="40">
        <v>0.67958647238021297</v>
      </c>
      <c r="M785" s="40">
        <v>0.64996229421704599</v>
      </c>
      <c r="N785" s="40">
        <v>0.66483609934731702</v>
      </c>
      <c r="O785" s="40">
        <v>0.72536347419340297</v>
      </c>
      <c r="P785" s="40">
        <v>0.78603082448073103</v>
      </c>
      <c r="Q785" s="40">
        <v>0.84767072696124102</v>
      </c>
      <c r="R785" s="40">
        <v>0.93982652843716796</v>
      </c>
      <c r="S785" s="40">
        <v>1.06869218276692</v>
      </c>
      <c r="T785" s="40">
        <v>1.2600169369099701</v>
      </c>
      <c r="U785" s="40">
        <v>1.4618023649323999</v>
      </c>
      <c r="V785" s="40">
        <v>1.6301325925757999</v>
      </c>
      <c r="W785" s="40">
        <v>1.8105045400952</v>
      </c>
      <c r="X785" s="40">
        <v>2.0166976341309502</v>
      </c>
      <c r="Y785" s="40">
        <v>2.2136995433234201</v>
      </c>
      <c r="Z785" s="40">
        <v>2.3399203638573902</v>
      </c>
      <c r="AA785" s="40">
        <v>2.3110274924357599</v>
      </c>
      <c r="AB785" s="40">
        <v>2.17362432031842</v>
      </c>
      <c r="AC785" s="40">
        <v>1.9681155979057501</v>
      </c>
      <c r="AD785" s="40">
        <v>1.73462310336573</v>
      </c>
      <c r="AE785" s="40">
        <v>1.43143312342776</v>
      </c>
      <c r="AF785" s="40">
        <v>1.1450513441637999</v>
      </c>
      <c r="AG785" s="40">
        <v>4.3532337659298002E-3</v>
      </c>
      <c r="AH785" s="40">
        <v>8.2138018327295803E-4</v>
      </c>
      <c r="AI785" s="40">
        <v>7.2355819077562699E-3</v>
      </c>
      <c r="AJ785" s="40">
        <v>6.3468392811458305E-4</v>
      </c>
      <c r="AK785" s="40">
        <v>1.8690848500797E-3</v>
      </c>
      <c r="AL785" s="40">
        <v>3.3140888403096298E-3</v>
      </c>
      <c r="AM785" s="40">
        <v>-3.5162752468173302E-3</v>
      </c>
      <c r="AN785" s="40">
        <v>-1.75219601740755E-2</v>
      </c>
      <c r="AO785" s="40">
        <v>6.8016721406586097E-3</v>
      </c>
      <c r="AP785" s="40">
        <v>3.0552708904897099E-3</v>
      </c>
      <c r="AQ785" s="40">
        <v>-8.6158119576503194E-3</v>
      </c>
      <c r="AR785" s="40">
        <v>6.8707194117312497E-3</v>
      </c>
      <c r="AS785" s="40">
        <v>-8.7216292773094495E-3</v>
      </c>
      <c r="AT785" s="40">
        <v>-2.32298357686287E-2</v>
      </c>
      <c r="AU785" s="40">
        <v>0.35255254096911498</v>
      </c>
      <c r="AV785" s="40">
        <v>0.44723301364974599</v>
      </c>
      <c r="AW785" s="40">
        <v>0.49719089451339898</v>
      </c>
      <c r="AX785" s="40">
        <v>0.49574663802039498</v>
      </c>
      <c r="AY785" s="40">
        <v>0.25742765468336998</v>
      </c>
      <c r="AZ785" s="40">
        <v>-0.240322414639384</v>
      </c>
      <c r="BA785" s="40">
        <v>-0.19941020107306601</v>
      </c>
      <c r="BB785" s="40">
        <v>-0.14642788112982499</v>
      </c>
      <c r="BC785" s="40">
        <v>-7.1343857312131401E-2</v>
      </c>
      <c r="BD785" s="40">
        <v>-3.4529916646077699E-2</v>
      </c>
      <c r="BE785" s="40">
        <v>5.2192821870324603E-3</v>
      </c>
      <c r="BF785" s="40">
        <v>1.53972909753966E-3</v>
      </c>
      <c r="BG785" s="40">
        <v>7.8409344767568501E-3</v>
      </c>
      <c r="BH785" s="40">
        <v>1.2328544628273199E-3</v>
      </c>
      <c r="BI785" s="40">
        <v>2.4509040593804201E-3</v>
      </c>
      <c r="BJ785" s="40">
        <v>3.78676678850673E-3</v>
      </c>
      <c r="BK785" s="40">
        <v>-2.8838830596982202E-3</v>
      </c>
      <c r="BL785" s="40">
        <v>-1.6705123000249299E-2</v>
      </c>
      <c r="BM785" s="40">
        <v>7.5026273095770302E-3</v>
      </c>
      <c r="BN785" s="40">
        <v>3.8111514671473898E-3</v>
      </c>
      <c r="BO785" s="40">
        <v>-7.9012013234409095E-3</v>
      </c>
      <c r="BP785" s="40">
        <v>7.4814657424946297E-3</v>
      </c>
      <c r="BQ785" s="40">
        <v>-8.1105584531455301E-3</v>
      </c>
      <c r="BR785" s="40">
        <v>-2.1860054717800101E-2</v>
      </c>
      <c r="BS785" s="40">
        <v>0.35444049305980002</v>
      </c>
      <c r="BT785" s="40">
        <v>0.44960746697035597</v>
      </c>
      <c r="BU785" s="40">
        <v>0.50018229491780597</v>
      </c>
      <c r="BV785" s="40">
        <v>0.49887338623866401</v>
      </c>
      <c r="BW785" s="40">
        <v>0.26052775057992</v>
      </c>
      <c r="BX785" s="40">
        <v>-0.23766168803083501</v>
      </c>
      <c r="BY785" s="40">
        <v>-0.19713885385347399</v>
      </c>
      <c r="BZ785" s="40">
        <v>-0.14439579180893</v>
      </c>
      <c r="CA785" s="40">
        <v>-6.95735646879799E-2</v>
      </c>
      <c r="CB785" s="40">
        <v>-3.3292156264874397E-2</v>
      </c>
      <c r="CC785" s="40">
        <v>5.8191046852708204E-3</v>
      </c>
      <c r="CD785" s="40">
        <v>2.0372553672760099E-3</v>
      </c>
      <c r="CE785" s="40">
        <v>8.26019982197926E-3</v>
      </c>
      <c r="CF785" s="40">
        <v>1.6471455529803801E-3</v>
      </c>
      <c r="CG785" s="40">
        <v>2.8538702713636899E-3</v>
      </c>
      <c r="CH785" s="40">
        <v>4.1141420955233699E-3</v>
      </c>
      <c r="CI785" s="40">
        <v>-2.4458901573368901E-3</v>
      </c>
      <c r="CJ785" s="40">
        <v>-1.6139384061963798E-2</v>
      </c>
      <c r="CK785" s="40">
        <v>7.9881067242712003E-3</v>
      </c>
      <c r="CL785" s="40">
        <v>4.3346720519241502E-3</v>
      </c>
      <c r="CM785" s="40">
        <v>-7.4062641750844297E-3</v>
      </c>
      <c r="CN785" s="40">
        <v>7.9044667906831099E-3</v>
      </c>
      <c r="CO785" s="40">
        <v>-7.6873326618163403E-3</v>
      </c>
      <c r="CP785" s="40">
        <v>-2.0911348534719199E-2</v>
      </c>
      <c r="CQ785" s="40">
        <v>0.35574808292659699</v>
      </c>
      <c r="CR785" s="40">
        <v>0.45125200610698502</v>
      </c>
      <c r="CS785" s="40">
        <v>0.50225412972528505</v>
      </c>
      <c r="CT785" s="40">
        <v>0.50103896252971902</v>
      </c>
      <c r="CU785" s="40">
        <v>0.26267486755414099</v>
      </c>
      <c r="CV785" s="40">
        <v>-0.235818876887046</v>
      </c>
      <c r="CW785" s="40">
        <v>-0.19556572568832101</v>
      </c>
      <c r="CX785" s="40">
        <v>-0.14298837293557101</v>
      </c>
      <c r="CY785" s="40">
        <v>-6.8347465409281993E-2</v>
      </c>
      <c r="CZ785" s="40">
        <v>-3.2434887195405403E-2</v>
      </c>
      <c r="DA785" s="40">
        <v>6.4189271835091702E-3</v>
      </c>
      <c r="DB785" s="40">
        <v>2.5347816370123702E-3</v>
      </c>
      <c r="DC785" s="40">
        <v>8.67946516720167E-3</v>
      </c>
      <c r="DD785" s="40">
        <v>2.06143664313345E-3</v>
      </c>
      <c r="DE785" s="40">
        <v>3.2568364833469501E-3</v>
      </c>
      <c r="DF785" s="40">
        <v>4.4415174025400099E-3</v>
      </c>
      <c r="DG785" s="40">
        <v>-2.00789725497557E-3</v>
      </c>
      <c r="DH785" s="40">
        <v>-1.55736451236784E-2</v>
      </c>
      <c r="DI785" s="40">
        <v>8.4735861389653808E-3</v>
      </c>
      <c r="DJ785" s="40">
        <v>4.8581926367009098E-3</v>
      </c>
      <c r="DK785" s="40">
        <v>-6.9113270267279498E-3</v>
      </c>
      <c r="DL785" s="40">
        <v>8.3274678388715797E-3</v>
      </c>
      <c r="DM785" s="40">
        <v>-7.26410687048714E-3</v>
      </c>
      <c r="DN785" s="40">
        <v>-1.9962642351638301E-2</v>
      </c>
      <c r="DO785" s="40">
        <v>0.35705567279339401</v>
      </c>
      <c r="DP785" s="40">
        <v>0.452896545243613</v>
      </c>
      <c r="DQ785" s="40">
        <v>0.50432596453276402</v>
      </c>
      <c r="DR785" s="40">
        <v>0.50320453882077298</v>
      </c>
      <c r="DS785" s="40">
        <v>0.26482198452836297</v>
      </c>
      <c r="DT785" s="40">
        <v>-0.23397606574325699</v>
      </c>
      <c r="DU785" s="40">
        <v>-0.193992597523169</v>
      </c>
      <c r="DV785" s="40">
        <v>-0.141580954062211</v>
      </c>
      <c r="DW785" s="40">
        <v>-6.7121366130584004E-2</v>
      </c>
      <c r="DX785" s="40">
        <v>-3.1577618125936402E-2</v>
      </c>
      <c r="DY785" s="40">
        <v>7.2849756046118397E-3</v>
      </c>
      <c r="DZ785" s="40">
        <v>3.25313055127907E-3</v>
      </c>
      <c r="EA785" s="40">
        <v>9.2848177362022406E-3</v>
      </c>
      <c r="EB785" s="40">
        <v>2.6596071778461801E-3</v>
      </c>
      <c r="EC785" s="40">
        <v>3.8386556926476799E-3</v>
      </c>
      <c r="ED785" s="40">
        <v>4.91419535073711E-3</v>
      </c>
      <c r="EE785" s="40">
        <v>-1.37550506785646E-3</v>
      </c>
      <c r="EF785" s="40">
        <v>-1.47568079498521E-2</v>
      </c>
      <c r="EG785" s="40">
        <v>9.1745413078837892E-3</v>
      </c>
      <c r="EH785" s="40">
        <v>5.6140732133585902E-3</v>
      </c>
      <c r="EI785" s="40">
        <v>-6.1967163925185399E-3</v>
      </c>
      <c r="EJ785" s="40">
        <v>8.9382141696349605E-3</v>
      </c>
      <c r="EK785" s="40">
        <v>-6.6530360463232198E-3</v>
      </c>
      <c r="EL785" s="40">
        <v>-1.8592861300809699E-2</v>
      </c>
      <c r="EM785" s="40">
        <v>0.35894362488407999</v>
      </c>
      <c r="EN785" s="40">
        <v>0.45527099856422298</v>
      </c>
      <c r="EO785" s="40">
        <v>0.50731736493717206</v>
      </c>
      <c r="EP785" s="40">
        <v>0.50633128703904295</v>
      </c>
      <c r="EQ785" s="40">
        <v>0.267922080424913</v>
      </c>
      <c r="ER785" s="40">
        <v>-0.231315339134708</v>
      </c>
      <c r="ES785" s="40">
        <v>-0.19172125030357701</v>
      </c>
      <c r="ET785" s="40">
        <v>-0.139548864741316</v>
      </c>
      <c r="EU785" s="40">
        <v>-6.5351073506432503E-2</v>
      </c>
      <c r="EV785" s="40">
        <v>-3.0339857744733099E-2</v>
      </c>
      <c r="EW785" s="40">
        <v>78.106605616139504</v>
      </c>
      <c r="EX785" s="40">
        <v>76.535700230587594</v>
      </c>
      <c r="EY785" s="40">
        <v>75.111600552916997</v>
      </c>
      <c r="EZ785" s="40">
        <v>73.3152943837637</v>
      </c>
      <c r="FA785" s="40">
        <v>71.448796062976896</v>
      </c>
      <c r="FB785" s="40">
        <v>70.011308412963999</v>
      </c>
      <c r="FC785" s="40">
        <v>68.855640130882705</v>
      </c>
      <c r="FD785" s="40">
        <v>69.941292087501907</v>
      </c>
      <c r="FE785" s="40">
        <v>72.922832067863197</v>
      </c>
      <c r="FF785" s="40">
        <v>76.964372983556004</v>
      </c>
      <c r="FG785" s="40">
        <v>81.510937464280801</v>
      </c>
      <c r="FH785" s="40">
        <v>85.209103811938903</v>
      </c>
      <c r="FI785" s="40">
        <v>88.432774050603797</v>
      </c>
      <c r="FJ785" s="40">
        <v>91.097719884911598</v>
      </c>
      <c r="FK785" s="40">
        <v>93.553936568086797</v>
      </c>
      <c r="FL785" s="40">
        <v>95.027076741049797</v>
      </c>
      <c r="FM785" s="40">
        <v>96.000219069274607</v>
      </c>
      <c r="FN785" s="40">
        <v>95.816225781343107</v>
      </c>
      <c r="FO785" s="40">
        <v>94.425232625833104</v>
      </c>
      <c r="FP785" s="40">
        <v>91.4375508611691</v>
      </c>
      <c r="FQ785" s="40">
        <v>86.830795667305495</v>
      </c>
      <c r="FR785" s="40">
        <v>82.1589615093459</v>
      </c>
      <c r="FS785" s="40">
        <v>79.028146242336007</v>
      </c>
      <c r="FT785" s="40">
        <v>76.562818834107503</v>
      </c>
      <c r="FU785" s="40">
        <v>3.5608878519073502E-3</v>
      </c>
      <c r="FV785" s="40">
        <v>0</v>
      </c>
      <c r="FW785" s="40">
        <v>0</v>
      </c>
      <c r="FX785" s="41">
        <v>1</v>
      </c>
      <c r="FY785" s="22"/>
    </row>
    <row r="786" spans="1:181" x14ac:dyDescent="0.2">
      <c r="A786" t="s">
        <v>42</v>
      </c>
      <c r="B786" t="s">
        <v>58</v>
      </c>
      <c r="C786" t="s">
        <v>55</v>
      </c>
      <c r="D786" t="s">
        <v>1</v>
      </c>
      <c r="E786" t="s">
        <v>77</v>
      </c>
      <c r="F786" t="s">
        <v>1</v>
      </c>
      <c r="G786" s="35">
        <v>43672</v>
      </c>
      <c r="H786" s="40">
        <v>41410</v>
      </c>
      <c r="I786" s="40">
        <v>1.08567458412795</v>
      </c>
      <c r="J786" s="40">
        <v>0.94805293655083001</v>
      </c>
      <c r="K786" s="40">
        <v>0.85692200032570998</v>
      </c>
      <c r="L786" s="40">
        <v>0.79234390265163901</v>
      </c>
      <c r="M786" s="40">
        <v>0.76647289187495604</v>
      </c>
      <c r="N786" s="40">
        <v>0.78413752963676797</v>
      </c>
      <c r="O786" s="40">
        <v>0.85200406274443097</v>
      </c>
      <c r="P786" s="40">
        <v>0.90891016055293306</v>
      </c>
      <c r="Q786" s="40">
        <v>0.95089135417335902</v>
      </c>
      <c r="R786" s="40">
        <v>1.0187249336086299</v>
      </c>
      <c r="S786" s="40">
        <v>1.12222626271014</v>
      </c>
      <c r="T786" s="40">
        <v>1.27431804125907</v>
      </c>
      <c r="U786" s="40">
        <v>1.44109918458012</v>
      </c>
      <c r="V786" s="40">
        <v>1.5845628254809601</v>
      </c>
      <c r="W786" s="40">
        <v>1.73900420466228</v>
      </c>
      <c r="X786" s="40">
        <v>1.91622307840198</v>
      </c>
      <c r="Y786" s="40">
        <v>2.0724670414233599</v>
      </c>
      <c r="Z786" s="40">
        <v>2.1993843863529801</v>
      </c>
      <c r="AA786" s="40">
        <v>2.2127353961247098</v>
      </c>
      <c r="AB786" s="40">
        <v>2.1207018995655802</v>
      </c>
      <c r="AC786" s="40">
        <v>1.9706163062975099</v>
      </c>
      <c r="AD786" s="40">
        <v>1.80615305935021</v>
      </c>
      <c r="AE786" s="40">
        <v>1.5378069998014801</v>
      </c>
      <c r="AF786" s="40">
        <v>1.27198648698546</v>
      </c>
      <c r="AG786" s="40">
        <v>4.3416780417591E-4</v>
      </c>
      <c r="AH786" s="40">
        <v>-2.8793241632969601E-3</v>
      </c>
      <c r="AI786" s="40">
        <v>-4.0267654450550799E-4</v>
      </c>
      <c r="AJ786" s="40">
        <v>-3.75349813818603E-3</v>
      </c>
      <c r="AK786" s="40">
        <v>-3.6590112145367302E-3</v>
      </c>
      <c r="AL786" s="40">
        <v>1.3453596133664999E-3</v>
      </c>
      <c r="AM786" s="40">
        <v>3.7036349559088299E-3</v>
      </c>
      <c r="AN786" s="40">
        <v>5.2630045116598499E-3</v>
      </c>
      <c r="AO786" s="40">
        <v>7.8966009167446404E-3</v>
      </c>
      <c r="AP786" s="40">
        <v>-5.2931810775430198E-4</v>
      </c>
      <c r="AQ786" s="40">
        <v>-5.8670706562101603E-3</v>
      </c>
      <c r="AR786" s="40">
        <v>1.6334372633114199E-3</v>
      </c>
      <c r="AS786" s="40">
        <v>-2.3278608171246802E-3</v>
      </c>
      <c r="AT786" s="40">
        <v>6.6971440214053001E-5</v>
      </c>
      <c r="AU786" s="40">
        <v>0.19081754901550299</v>
      </c>
      <c r="AV786" s="40">
        <v>0.24769714169273099</v>
      </c>
      <c r="AW786" s="40">
        <v>0.26958565889856201</v>
      </c>
      <c r="AX786" s="40">
        <v>0.26307736462744402</v>
      </c>
      <c r="AY786" s="40">
        <v>0.209335012697448</v>
      </c>
      <c r="AZ786" s="40">
        <v>-1.8230849743119001E-2</v>
      </c>
      <c r="BA786" s="40">
        <v>-4.8108940901975997E-2</v>
      </c>
      <c r="BB786" s="40">
        <v>-4.2546795221477599E-2</v>
      </c>
      <c r="BC786" s="40">
        <v>-2.78508141899622E-2</v>
      </c>
      <c r="BD786" s="40">
        <v>-1.7641288895960502E-2</v>
      </c>
      <c r="BE786" s="40">
        <v>1.1426951847023001E-3</v>
      </c>
      <c r="BF786" s="40">
        <v>-2.1518355948230501E-3</v>
      </c>
      <c r="BG786" s="40">
        <v>2.5919100412408999E-4</v>
      </c>
      <c r="BH786" s="40">
        <v>-3.1092896848878499E-3</v>
      </c>
      <c r="BI786" s="40">
        <v>-3.05637964443818E-3</v>
      </c>
      <c r="BJ786" s="40">
        <v>1.8710028391250399E-3</v>
      </c>
      <c r="BK786" s="40">
        <v>4.3504962365734697E-3</v>
      </c>
      <c r="BL786" s="40">
        <v>5.8535045527140601E-3</v>
      </c>
      <c r="BM786" s="40">
        <v>8.4800714205718296E-3</v>
      </c>
      <c r="BN786" s="40">
        <v>4.9818274809370497E-6</v>
      </c>
      <c r="BO786" s="40">
        <v>-5.4603891982845203E-3</v>
      </c>
      <c r="BP786" s="40">
        <v>1.9421551974540101E-3</v>
      </c>
      <c r="BQ786" s="40">
        <v>-2.0257262987976002E-3</v>
      </c>
      <c r="BR786" s="40">
        <v>1.00537868939578E-3</v>
      </c>
      <c r="BS786" s="40">
        <v>0.19208926065337301</v>
      </c>
      <c r="BT786" s="40">
        <v>0.24934938690987099</v>
      </c>
      <c r="BU786" s="40">
        <v>0.27141778818338502</v>
      </c>
      <c r="BV786" s="40">
        <v>0.264996787838787</v>
      </c>
      <c r="BW786" s="40">
        <v>0.21130921251276999</v>
      </c>
      <c r="BX786" s="40">
        <v>-1.67593343382825E-2</v>
      </c>
      <c r="BY786" s="40">
        <v>-4.6831504820996898E-2</v>
      </c>
      <c r="BZ786" s="40">
        <v>-4.1171152834082701E-2</v>
      </c>
      <c r="CA786" s="40">
        <v>-2.64905942924905E-2</v>
      </c>
      <c r="CB786" s="40">
        <v>-1.66635204587052E-2</v>
      </c>
      <c r="CC786" s="40">
        <v>1.63341909008916E-3</v>
      </c>
      <c r="CD786" s="40">
        <v>-1.64797922842464E-3</v>
      </c>
      <c r="CE786" s="40">
        <v>7.1759845207767202E-4</v>
      </c>
      <c r="CF786" s="40">
        <v>-2.6631128725664401E-3</v>
      </c>
      <c r="CG786" s="40">
        <v>-2.63899885476641E-3</v>
      </c>
      <c r="CH786" s="40">
        <v>2.2350617360342002E-3</v>
      </c>
      <c r="CI786" s="40">
        <v>4.7985103890476697E-3</v>
      </c>
      <c r="CJ786" s="40">
        <v>6.2624830823256204E-3</v>
      </c>
      <c r="CK786" s="40">
        <v>8.8841813141138301E-3</v>
      </c>
      <c r="CL786" s="40">
        <v>3.7503633500298399E-4</v>
      </c>
      <c r="CM786" s="40">
        <v>-5.1787228593867599E-3</v>
      </c>
      <c r="CN786" s="40">
        <v>2.1559722982029701E-3</v>
      </c>
      <c r="CO786" s="40">
        <v>-1.81646885178758E-3</v>
      </c>
      <c r="CP786" s="40">
        <v>1.65531669153716E-3</v>
      </c>
      <c r="CQ786" s="40">
        <v>0.19297004425978401</v>
      </c>
      <c r="CR786" s="40">
        <v>0.25049372691407601</v>
      </c>
      <c r="CS786" s="40">
        <v>0.27268671534489197</v>
      </c>
      <c r="CT786" s="40">
        <v>0.26632617450788199</v>
      </c>
      <c r="CU786" s="40">
        <v>0.21267653729091701</v>
      </c>
      <c r="CV786" s="40">
        <v>-1.5740167251526001E-2</v>
      </c>
      <c r="CW786" s="40">
        <v>-4.59467564827261E-2</v>
      </c>
      <c r="CX786" s="40">
        <v>-4.0218387107151102E-2</v>
      </c>
      <c r="CY786" s="40">
        <v>-2.55485101350987E-2</v>
      </c>
      <c r="CZ786" s="40">
        <v>-1.5986321017608902E-2</v>
      </c>
      <c r="DA786" s="40">
        <v>2.1241429954760101E-3</v>
      </c>
      <c r="DB786" s="40">
        <v>-1.1441228620262399E-3</v>
      </c>
      <c r="DC786" s="40">
        <v>1.17600590003125E-3</v>
      </c>
      <c r="DD786" s="40">
        <v>-2.21693606024503E-3</v>
      </c>
      <c r="DE786" s="40">
        <v>-2.22161806509464E-3</v>
      </c>
      <c r="DF786" s="40">
        <v>2.59912063294336E-3</v>
      </c>
      <c r="DG786" s="40">
        <v>5.2465245415218601E-3</v>
      </c>
      <c r="DH786" s="40">
        <v>6.6714616119371902E-3</v>
      </c>
      <c r="DI786" s="40">
        <v>9.2882912076558393E-3</v>
      </c>
      <c r="DJ786" s="40">
        <v>7.4509084252503098E-4</v>
      </c>
      <c r="DK786" s="40">
        <v>-4.8970565204890003E-3</v>
      </c>
      <c r="DL786" s="40">
        <v>2.3697893989519298E-3</v>
      </c>
      <c r="DM786" s="40">
        <v>-1.6072114047775701E-3</v>
      </c>
      <c r="DN786" s="40">
        <v>2.30525469367855E-3</v>
      </c>
      <c r="DO786" s="40">
        <v>0.19385082786619601</v>
      </c>
      <c r="DP786" s="40">
        <v>0.251638066918281</v>
      </c>
      <c r="DQ786" s="40">
        <v>0.27395564250639998</v>
      </c>
      <c r="DR786" s="40">
        <v>0.26765556117697697</v>
      </c>
      <c r="DS786" s="40">
        <v>0.21404386206906301</v>
      </c>
      <c r="DT786" s="40">
        <v>-1.4721000164769399E-2</v>
      </c>
      <c r="DU786" s="40">
        <v>-4.5062008144455198E-2</v>
      </c>
      <c r="DV786" s="40">
        <v>-3.9265621380219599E-2</v>
      </c>
      <c r="DW786" s="40">
        <v>-2.4606425977706899E-2</v>
      </c>
      <c r="DX786" s="40">
        <v>-1.53091215765126E-2</v>
      </c>
      <c r="DY786" s="40">
        <v>2.8326703760024E-3</v>
      </c>
      <c r="DZ786" s="40">
        <v>-4.1663429355232598E-4</v>
      </c>
      <c r="EA786" s="40">
        <v>1.8378734486608501E-3</v>
      </c>
      <c r="EB786" s="40">
        <v>-1.5727276069468601E-3</v>
      </c>
      <c r="EC786" s="40">
        <v>-1.6189864949960799E-3</v>
      </c>
      <c r="ED786" s="40">
        <v>3.1247638587019E-3</v>
      </c>
      <c r="EE786" s="40">
        <v>5.8933858221865004E-3</v>
      </c>
      <c r="EF786" s="40">
        <v>7.2619616529913996E-3</v>
      </c>
      <c r="EG786" s="40">
        <v>9.8717617114830302E-3</v>
      </c>
      <c r="EH786" s="40">
        <v>1.2793907777602701E-3</v>
      </c>
      <c r="EI786" s="40">
        <v>-4.4903750625633603E-3</v>
      </c>
      <c r="EJ786" s="40">
        <v>2.67850733309451E-3</v>
      </c>
      <c r="EK786" s="40">
        <v>-1.3050768864504799E-3</v>
      </c>
      <c r="EL786" s="40">
        <v>3.24366194286027E-3</v>
      </c>
      <c r="EM786" s="40">
        <v>0.19512253950406599</v>
      </c>
      <c r="EN786" s="40">
        <v>0.25329031213542003</v>
      </c>
      <c r="EO786" s="40">
        <v>0.27578777179122299</v>
      </c>
      <c r="EP786" s="40">
        <v>0.26957498438832</v>
      </c>
      <c r="EQ786" s="40">
        <v>0.21601806188438499</v>
      </c>
      <c r="ER786" s="40">
        <v>-1.32494847599329E-2</v>
      </c>
      <c r="ES786" s="40">
        <v>-4.37845720634761E-2</v>
      </c>
      <c r="ET786" s="40">
        <v>-3.7889978992824598E-2</v>
      </c>
      <c r="EU786" s="40">
        <v>-2.3246206080235102E-2</v>
      </c>
      <c r="EV786" s="40">
        <v>-1.43313531392573E-2</v>
      </c>
      <c r="EW786" s="40">
        <v>75.526017868629296</v>
      </c>
      <c r="EX786" s="40">
        <v>74.104511261287996</v>
      </c>
      <c r="EY786" s="40">
        <v>72.834570534237002</v>
      </c>
      <c r="EZ786" s="40">
        <v>71.349305539266595</v>
      </c>
      <c r="FA786" s="40">
        <v>69.878469722475401</v>
      </c>
      <c r="FB786" s="40">
        <v>68.698491268309596</v>
      </c>
      <c r="FC786" s="40">
        <v>67.727465856450095</v>
      </c>
      <c r="FD786" s="40">
        <v>68.826876924983907</v>
      </c>
      <c r="FE786" s="40">
        <v>71.665735293484303</v>
      </c>
      <c r="FF786" s="40">
        <v>75.543050156343696</v>
      </c>
      <c r="FG786" s="40">
        <v>80.067077333881997</v>
      </c>
      <c r="FH786" s="40">
        <v>83.611519975935593</v>
      </c>
      <c r="FI786" s="40">
        <v>86.639257422279996</v>
      </c>
      <c r="FJ786" s="40">
        <v>88.996791367278604</v>
      </c>
      <c r="FK786" s="40">
        <v>91.245462099907499</v>
      </c>
      <c r="FL786" s="40">
        <v>92.542482239479597</v>
      </c>
      <c r="FM786" s="40">
        <v>93.115945808332199</v>
      </c>
      <c r="FN786" s="40">
        <v>92.719174121389401</v>
      </c>
      <c r="FO786" s="40">
        <v>91.232493433204297</v>
      </c>
      <c r="FP786" s="40">
        <v>88.357416200665995</v>
      </c>
      <c r="FQ786" s="40">
        <v>83.972966933279594</v>
      </c>
      <c r="FR786" s="40">
        <v>79.649157338335002</v>
      </c>
      <c r="FS786" s="40">
        <v>76.794982334398298</v>
      </c>
      <c r="FT786" s="40">
        <v>74.530723005418395</v>
      </c>
      <c r="FU786" s="40">
        <v>2.2848041045686698E-3</v>
      </c>
      <c r="FV786" s="40">
        <v>0</v>
      </c>
      <c r="FW786" s="40">
        <v>0</v>
      </c>
      <c r="FX786" s="41">
        <v>1</v>
      </c>
      <c r="FY786" s="22"/>
    </row>
    <row r="787" spans="1:181" x14ac:dyDescent="0.2">
      <c r="A787" t="s">
        <v>42</v>
      </c>
      <c r="B787" t="s">
        <v>58</v>
      </c>
      <c r="C787" t="s">
        <v>55</v>
      </c>
      <c r="D787" t="s">
        <v>1</v>
      </c>
      <c r="E787" t="s">
        <v>77</v>
      </c>
      <c r="F787" t="s">
        <v>77</v>
      </c>
      <c r="G787" s="35">
        <v>43672</v>
      </c>
      <c r="H787" s="40">
        <v>33320</v>
      </c>
      <c r="I787" s="40">
        <v>1.1227783303613199</v>
      </c>
      <c r="J787" s="40">
        <v>0.98251230442615001</v>
      </c>
      <c r="K787" s="40">
        <v>0.88759507663883297</v>
      </c>
      <c r="L787" s="40">
        <v>0.81995726310695904</v>
      </c>
      <c r="M787" s="40">
        <v>0.79131563285975104</v>
      </c>
      <c r="N787" s="40">
        <v>0.80618035424754297</v>
      </c>
      <c r="O787" s="40">
        <v>0.87165508213172205</v>
      </c>
      <c r="P787" s="40">
        <v>0.92596019878629199</v>
      </c>
      <c r="Q787" s="40">
        <v>0.965317022544673</v>
      </c>
      <c r="R787" s="40">
        <v>1.0327555268509301</v>
      </c>
      <c r="S787" s="40">
        <v>1.1379583010727701</v>
      </c>
      <c r="T787" s="40">
        <v>1.28884404656964</v>
      </c>
      <c r="U787" s="40">
        <v>1.4550908973635599</v>
      </c>
      <c r="V787" s="40">
        <v>1.59826950641625</v>
      </c>
      <c r="W787" s="40">
        <v>1.75192831045261</v>
      </c>
      <c r="X787" s="40">
        <v>1.9235294733106001</v>
      </c>
      <c r="Y787" s="40">
        <v>2.0687491348413798</v>
      </c>
      <c r="Z787" s="40">
        <v>2.1893122665466902</v>
      </c>
      <c r="AA787" s="40">
        <v>2.2076646617351998</v>
      </c>
      <c r="AB787" s="40">
        <v>2.1214308025886002</v>
      </c>
      <c r="AC787" s="40">
        <v>1.98241628264198</v>
      </c>
      <c r="AD787" s="40">
        <v>1.8340201710684501</v>
      </c>
      <c r="AE787" s="40">
        <v>1.57213564032608</v>
      </c>
      <c r="AF787" s="40">
        <v>1.3091408910442901</v>
      </c>
      <c r="AG787" s="40">
        <v>-3.5505173481836399E-3</v>
      </c>
      <c r="AH787" s="40">
        <v>-6.1588082399221897E-3</v>
      </c>
      <c r="AI787" s="40">
        <v>-3.9496564398881903E-3</v>
      </c>
      <c r="AJ787" s="40">
        <v>-6.7127983624396797E-3</v>
      </c>
      <c r="AK787" s="40">
        <v>-7.8624684537159008E-3</v>
      </c>
      <c r="AL787" s="40">
        <v>-1.73161649151859E-3</v>
      </c>
      <c r="AM787" s="40">
        <v>2.9605675018966999E-3</v>
      </c>
      <c r="AN787" s="40">
        <v>8.9083500512397006E-3</v>
      </c>
      <c r="AO787" s="40">
        <v>7.3550561225811297E-3</v>
      </c>
      <c r="AP787" s="40">
        <v>-2.2878334533195299E-3</v>
      </c>
      <c r="AQ787" s="40">
        <v>-6.29897486742896E-3</v>
      </c>
      <c r="AR787" s="40">
        <v>-3.8614459233140798E-4</v>
      </c>
      <c r="AS787" s="40">
        <v>-2.9931306174894401E-4</v>
      </c>
      <c r="AT787" s="40">
        <v>7.1756058297986602E-3</v>
      </c>
      <c r="AU787" s="40">
        <v>0.152917856214142</v>
      </c>
      <c r="AV787" s="40">
        <v>0.19939178600271801</v>
      </c>
      <c r="AW787" s="40">
        <v>0.213769057040917</v>
      </c>
      <c r="AX787" s="40">
        <v>0.20638817772072901</v>
      </c>
      <c r="AY787" s="40">
        <v>0.19044896421003699</v>
      </c>
      <c r="AZ787" s="40">
        <v>2.8638990840855701E-2</v>
      </c>
      <c r="BA787" s="40">
        <v>-1.5515260683597499E-2</v>
      </c>
      <c r="BB787" s="40">
        <v>-1.9468304273242299E-2</v>
      </c>
      <c r="BC787" s="40">
        <v>-2.03426348053318E-2</v>
      </c>
      <c r="BD787" s="40">
        <v>-1.65204263750851E-2</v>
      </c>
      <c r="BE787" s="40">
        <v>-2.788717532833E-3</v>
      </c>
      <c r="BF787" s="40">
        <v>-5.3589755023887402E-3</v>
      </c>
      <c r="BG787" s="40">
        <v>-3.1941175767547401E-3</v>
      </c>
      <c r="BH787" s="40">
        <v>-6.0065273714111E-3</v>
      </c>
      <c r="BI787" s="40">
        <v>-7.2311694700970802E-3</v>
      </c>
      <c r="BJ787" s="40">
        <v>-1.1239265017707399E-3</v>
      </c>
      <c r="BK787" s="40">
        <v>3.7335703385185199E-3</v>
      </c>
      <c r="BL787" s="40">
        <v>9.6277488199562992E-3</v>
      </c>
      <c r="BM787" s="40">
        <v>8.0139844961781993E-3</v>
      </c>
      <c r="BN787" s="40">
        <v>-1.6995376912527799E-3</v>
      </c>
      <c r="BO787" s="40">
        <v>-5.7937523097204699E-3</v>
      </c>
      <c r="BP787" s="40">
        <v>-6.5230853582273396E-5</v>
      </c>
      <c r="BQ787" s="40">
        <v>1.3574299734310499E-5</v>
      </c>
      <c r="BR787" s="40">
        <v>8.0926971779429098E-3</v>
      </c>
      <c r="BS787" s="40">
        <v>0.154188718533285</v>
      </c>
      <c r="BT787" s="40">
        <v>0.20101849066219299</v>
      </c>
      <c r="BU787" s="40">
        <v>0.21550550694449599</v>
      </c>
      <c r="BV787" s="40">
        <v>0.20808080394401901</v>
      </c>
      <c r="BW787" s="40">
        <v>0.192330794246165</v>
      </c>
      <c r="BX787" s="40">
        <v>3.0062960858313101E-2</v>
      </c>
      <c r="BY787" s="40">
        <v>-1.42345923645082E-2</v>
      </c>
      <c r="BZ787" s="40">
        <v>-1.8073520670401001E-2</v>
      </c>
      <c r="CA787" s="40">
        <v>-1.8939880832002699E-2</v>
      </c>
      <c r="CB787" s="40">
        <v>-1.54588229490344E-2</v>
      </c>
      <c r="CC787" s="40">
        <v>-2.2610973013690999E-3</v>
      </c>
      <c r="CD787" s="40">
        <v>-4.8050137848795697E-3</v>
      </c>
      <c r="CE787" s="40">
        <v>-2.6708336617239101E-3</v>
      </c>
      <c r="CF787" s="40">
        <v>-5.51736623451686E-3</v>
      </c>
      <c r="CG787" s="40">
        <v>-6.7939337171498597E-3</v>
      </c>
      <c r="CH787" s="40">
        <v>-7.03042266059188E-4</v>
      </c>
      <c r="CI787" s="40">
        <v>4.2689497483874199E-3</v>
      </c>
      <c r="CJ787" s="40">
        <v>1.01260022156865E-2</v>
      </c>
      <c r="CK787" s="40">
        <v>8.4703562804577699E-3</v>
      </c>
      <c r="CL787" s="40">
        <v>-1.2920858385530999E-3</v>
      </c>
      <c r="CM787" s="40">
        <v>-5.4438367052959099E-3</v>
      </c>
      <c r="CN787" s="40">
        <v>1.5703302428547199E-4</v>
      </c>
      <c r="CO787" s="40">
        <v>2.3027913315822E-4</v>
      </c>
      <c r="CP787" s="40">
        <v>8.7278718519597301E-3</v>
      </c>
      <c r="CQ787" s="40">
        <v>0.15506891390413399</v>
      </c>
      <c r="CR787" s="40">
        <v>0.202145141353963</v>
      </c>
      <c r="CS787" s="40">
        <v>0.216708166858019</v>
      </c>
      <c r="CT787" s="40">
        <v>0.20925311171007399</v>
      </c>
      <c r="CU787" s="40">
        <v>0.19363414399662501</v>
      </c>
      <c r="CV787" s="40">
        <v>3.10491981546069E-2</v>
      </c>
      <c r="CW787" s="40">
        <v>-1.33476053879685E-2</v>
      </c>
      <c r="CX787" s="40">
        <v>-1.7107497795960599E-2</v>
      </c>
      <c r="CY787" s="40">
        <v>-1.7968337703242399E-2</v>
      </c>
      <c r="CZ787" s="40">
        <v>-1.47235596500824E-2</v>
      </c>
      <c r="DA787" s="40">
        <v>-1.7334770699052001E-3</v>
      </c>
      <c r="DB787" s="40">
        <v>-4.2510520673704E-3</v>
      </c>
      <c r="DC787" s="40">
        <v>-2.1475497466930801E-3</v>
      </c>
      <c r="DD787" s="40">
        <v>-5.0282050976226201E-3</v>
      </c>
      <c r="DE787" s="40">
        <v>-6.3566979642026497E-3</v>
      </c>
      <c r="DF787" s="40">
        <v>-2.8215803034763398E-4</v>
      </c>
      <c r="DG787" s="40">
        <v>4.8043291582563199E-3</v>
      </c>
      <c r="DH787" s="40">
        <v>1.0624255611416699E-2</v>
      </c>
      <c r="DI787" s="40">
        <v>8.9267280647373406E-3</v>
      </c>
      <c r="DJ787" s="40">
        <v>-8.8463398585341899E-4</v>
      </c>
      <c r="DK787" s="40">
        <v>-5.0939211008713403E-3</v>
      </c>
      <c r="DL787" s="40">
        <v>3.7929690215321801E-4</v>
      </c>
      <c r="DM787" s="40">
        <v>4.4698396658213001E-4</v>
      </c>
      <c r="DN787" s="40">
        <v>9.3630465259765504E-3</v>
      </c>
      <c r="DO787" s="40">
        <v>0.15594910927498301</v>
      </c>
      <c r="DP787" s="40">
        <v>0.20327179204573401</v>
      </c>
      <c r="DQ787" s="40">
        <v>0.217910826771543</v>
      </c>
      <c r="DR787" s="40">
        <v>0.210425419476128</v>
      </c>
      <c r="DS787" s="40">
        <v>0.19493749374708499</v>
      </c>
      <c r="DT787" s="40">
        <v>3.20354354509007E-2</v>
      </c>
      <c r="DU787" s="40">
        <v>-1.24606184114287E-2</v>
      </c>
      <c r="DV787" s="40">
        <v>-1.61414749215202E-2</v>
      </c>
      <c r="DW787" s="40">
        <v>-1.69967945744821E-2</v>
      </c>
      <c r="DX787" s="40">
        <v>-1.3988296351130299E-2</v>
      </c>
      <c r="DY787" s="40">
        <v>-9.7167725455456005E-4</v>
      </c>
      <c r="DZ787" s="40">
        <v>-3.45121932983694E-3</v>
      </c>
      <c r="EA787" s="40">
        <v>-1.3920108835596299E-3</v>
      </c>
      <c r="EB787" s="40">
        <v>-4.32193410659403E-3</v>
      </c>
      <c r="EC787" s="40">
        <v>-5.7253989805838299E-3</v>
      </c>
      <c r="ED787" s="40">
        <v>3.2553195940020999E-4</v>
      </c>
      <c r="EE787" s="40">
        <v>5.5773319948781404E-3</v>
      </c>
      <c r="EF787" s="40">
        <v>1.13436543801333E-2</v>
      </c>
      <c r="EG787" s="40">
        <v>9.5856564383344101E-3</v>
      </c>
      <c r="EH787" s="40">
        <v>-2.9633822378666899E-4</v>
      </c>
      <c r="EI787" s="40">
        <v>-4.5886985431628502E-3</v>
      </c>
      <c r="EJ787" s="40">
        <v>7.0021064090235196E-4</v>
      </c>
      <c r="EK787" s="40">
        <v>7.5987132806538504E-4</v>
      </c>
      <c r="EL787" s="40">
        <v>1.02801378741208E-2</v>
      </c>
      <c r="EM787" s="40">
        <v>0.15721997159412601</v>
      </c>
      <c r="EN787" s="40">
        <v>0.20489849670520899</v>
      </c>
      <c r="EO787" s="40">
        <v>0.21964727667512199</v>
      </c>
      <c r="EP787" s="40">
        <v>0.212118045699418</v>
      </c>
      <c r="EQ787" s="40">
        <v>0.19681932378321301</v>
      </c>
      <c r="ER787" s="40">
        <v>3.3459405468358003E-2</v>
      </c>
      <c r="ES787" s="40">
        <v>-1.1179950092339399E-2</v>
      </c>
      <c r="ET787" s="40">
        <v>-1.47466913186789E-2</v>
      </c>
      <c r="EU787" s="40">
        <v>-1.5594040601153001E-2</v>
      </c>
      <c r="EV787" s="40">
        <v>-1.29266929250796E-2</v>
      </c>
      <c r="EW787" s="40">
        <v>75.381327515633103</v>
      </c>
      <c r="EX787" s="40">
        <v>73.975341719588002</v>
      </c>
      <c r="EY787" s="40">
        <v>72.739687801899606</v>
      </c>
      <c r="EZ787" s="40">
        <v>71.290926692606604</v>
      </c>
      <c r="FA787" s="40">
        <v>69.8812243723997</v>
      </c>
      <c r="FB787" s="40">
        <v>68.727863276626493</v>
      </c>
      <c r="FC787" s="40">
        <v>67.767794595632097</v>
      </c>
      <c r="FD787" s="40">
        <v>68.875184050591102</v>
      </c>
      <c r="FE787" s="40">
        <v>71.6692221695901</v>
      </c>
      <c r="FF787" s="40">
        <v>75.502536083128604</v>
      </c>
      <c r="FG787" s="40">
        <v>80.044160437312797</v>
      </c>
      <c r="FH787" s="40">
        <v>83.569102660256206</v>
      </c>
      <c r="FI787" s="40">
        <v>86.568101828482298</v>
      </c>
      <c r="FJ787" s="40">
        <v>88.872153613513603</v>
      </c>
      <c r="FK787" s="40">
        <v>91.081111874141001</v>
      </c>
      <c r="FL787" s="40">
        <v>92.365718303592402</v>
      </c>
      <c r="FM787" s="40">
        <v>92.881625421432702</v>
      </c>
      <c r="FN787" s="40">
        <v>92.442950959493601</v>
      </c>
      <c r="FO787" s="40">
        <v>90.948059417012701</v>
      </c>
      <c r="FP787" s="40">
        <v>88.107998899512793</v>
      </c>
      <c r="FQ787" s="40">
        <v>83.809199351696506</v>
      </c>
      <c r="FR787" s="40">
        <v>79.579995013311404</v>
      </c>
      <c r="FS787" s="40">
        <v>76.776738820854305</v>
      </c>
      <c r="FT787" s="40">
        <v>74.537630070579795</v>
      </c>
      <c r="FU787" s="40">
        <v>2.1682524539491598E-3</v>
      </c>
      <c r="FV787" s="40">
        <v>0</v>
      </c>
      <c r="FW787" s="40">
        <v>0</v>
      </c>
      <c r="FX787" s="41">
        <v>1</v>
      </c>
      <c r="FY787" s="22"/>
    </row>
    <row r="788" spans="1:181" x14ac:dyDescent="0.2">
      <c r="A788" t="s">
        <v>42</v>
      </c>
      <c r="B788" t="s">
        <v>58</v>
      </c>
      <c r="C788" t="s">
        <v>55</v>
      </c>
      <c r="D788" t="s">
        <v>1</v>
      </c>
      <c r="E788" t="s">
        <v>77</v>
      </c>
      <c r="F788" t="s">
        <v>78</v>
      </c>
      <c r="G788" s="35">
        <v>43672</v>
      </c>
      <c r="H788" s="40">
        <v>8090</v>
      </c>
      <c r="I788" s="40">
        <v>0.92286052188433798</v>
      </c>
      <c r="J788" s="40">
        <v>0.79606755793058304</v>
      </c>
      <c r="K788" s="40">
        <v>0.72077097041493898</v>
      </c>
      <c r="L788" s="40">
        <v>0.66776581178752803</v>
      </c>
      <c r="M788" s="40">
        <v>0.64727019671494102</v>
      </c>
      <c r="N788" s="40">
        <v>0.67692590488817606</v>
      </c>
      <c r="O788" s="40">
        <v>0.75462864755876802</v>
      </c>
      <c r="P788" s="40">
        <v>0.82168461347294997</v>
      </c>
      <c r="Q788" s="40">
        <v>0.875147328749599</v>
      </c>
      <c r="R788" s="40">
        <v>0.94871926708786003</v>
      </c>
      <c r="S788" s="40">
        <v>1.0495702512731</v>
      </c>
      <c r="T788" s="40">
        <v>1.21402124396469</v>
      </c>
      <c r="U788" s="40">
        <v>1.3835173368474201</v>
      </c>
      <c r="V788" s="40">
        <v>1.5238555921849699</v>
      </c>
      <c r="W788" s="40">
        <v>1.67863549785199</v>
      </c>
      <c r="X788" s="40">
        <v>1.8811248941197101</v>
      </c>
      <c r="Y788" s="40">
        <v>2.0879226024309201</v>
      </c>
      <c r="Z788" s="40">
        <v>2.24324473747216</v>
      </c>
      <c r="AA788" s="40">
        <v>2.2325613770118902</v>
      </c>
      <c r="AB788" s="40">
        <v>2.1129330297346902</v>
      </c>
      <c r="AC788" s="40">
        <v>1.9147598771875001</v>
      </c>
      <c r="AD788" s="40">
        <v>1.67816035329813</v>
      </c>
      <c r="AE788" s="40">
        <v>1.38138373521393</v>
      </c>
      <c r="AF788" s="40">
        <v>1.1038675122368999</v>
      </c>
      <c r="AG788" s="40">
        <v>1.0371841109298801E-2</v>
      </c>
      <c r="AH788" s="40">
        <v>3.2617460236701199E-3</v>
      </c>
      <c r="AI788" s="40">
        <v>5.7646166881488098E-3</v>
      </c>
      <c r="AJ788" s="40">
        <v>1.7806858623680501E-4</v>
      </c>
      <c r="AK788" s="40">
        <v>5.7473258991456201E-3</v>
      </c>
      <c r="AL788" s="40">
        <v>5.5912025958235996E-3</v>
      </c>
      <c r="AM788" s="40">
        <v>-2.4086234715261601E-3</v>
      </c>
      <c r="AN788" s="40">
        <v>-1.9350373499188601E-2</v>
      </c>
      <c r="AO788" s="40">
        <v>3.1394514550461502E-3</v>
      </c>
      <c r="AP788" s="40">
        <v>7.9564825203933996E-4</v>
      </c>
      <c r="AQ788" s="40">
        <v>-9.1224052666659793E-3</v>
      </c>
      <c r="AR788" s="40">
        <v>9.7938746081999394E-3</v>
      </c>
      <c r="AS788" s="40">
        <v>-1.1837516145793699E-2</v>
      </c>
      <c r="AT788" s="40">
        <v>-3.2744903677414998E-2</v>
      </c>
      <c r="AU788" s="40">
        <v>0.34239825345593999</v>
      </c>
      <c r="AV788" s="40">
        <v>0.440910378421078</v>
      </c>
      <c r="AW788" s="40">
        <v>0.49590844994398398</v>
      </c>
      <c r="AX788" s="40">
        <v>0.49329511022079497</v>
      </c>
      <c r="AY788" s="40">
        <v>0.28215062924749601</v>
      </c>
      <c r="AZ788" s="40">
        <v>-0.219221364242004</v>
      </c>
      <c r="BA788" s="40">
        <v>-0.19011022196286401</v>
      </c>
      <c r="BB788" s="40">
        <v>-0.14625171393250599</v>
      </c>
      <c r="BC788" s="40">
        <v>-6.7754266198151294E-2</v>
      </c>
      <c r="BD788" s="40">
        <v>-3.05339059885518E-2</v>
      </c>
      <c r="BE788" s="40">
        <v>1.15221123768697E-2</v>
      </c>
      <c r="BF788" s="40">
        <v>4.2235400792508702E-3</v>
      </c>
      <c r="BG788" s="40">
        <v>6.4916391302761696E-3</v>
      </c>
      <c r="BH788" s="40">
        <v>9.0890944947700895E-4</v>
      </c>
      <c r="BI788" s="40">
        <v>6.5328049188371701E-3</v>
      </c>
      <c r="BJ788" s="40">
        <v>6.1817810408320998E-3</v>
      </c>
      <c r="BK788" s="40">
        <v>-1.5690061976986901E-3</v>
      </c>
      <c r="BL788" s="40">
        <v>-1.8319958101158499E-2</v>
      </c>
      <c r="BM788" s="40">
        <v>3.98663931709042E-3</v>
      </c>
      <c r="BN788" s="40">
        <v>1.7124148913535699E-3</v>
      </c>
      <c r="BO788" s="40">
        <v>-8.1386402891159195E-3</v>
      </c>
      <c r="BP788" s="40">
        <v>1.04242271744018E-2</v>
      </c>
      <c r="BQ788" s="40">
        <v>-1.11968555747117E-2</v>
      </c>
      <c r="BR788" s="40">
        <v>-3.1164706328217499E-2</v>
      </c>
      <c r="BS788" s="40">
        <v>0.34458514409232399</v>
      </c>
      <c r="BT788" s="40">
        <v>0.44414830472431699</v>
      </c>
      <c r="BU788" s="40">
        <v>0.49950372396103498</v>
      </c>
      <c r="BV788" s="40">
        <v>0.497236326574089</v>
      </c>
      <c r="BW788" s="40">
        <v>0.28590325192626898</v>
      </c>
      <c r="BX788" s="40">
        <v>-0.215824363933623</v>
      </c>
      <c r="BY788" s="40">
        <v>-0.18717505775073201</v>
      </c>
      <c r="BZ788" s="40">
        <v>-0.14360553214274199</v>
      </c>
      <c r="CA788" s="40">
        <v>-6.5470609309262795E-2</v>
      </c>
      <c r="CB788" s="40">
        <v>-2.90389056244479E-2</v>
      </c>
      <c r="CC788" s="40">
        <v>1.23187867527524E-2</v>
      </c>
      <c r="CD788" s="40">
        <v>4.8896757122616902E-3</v>
      </c>
      <c r="CE788" s="40">
        <v>6.9951726589868998E-3</v>
      </c>
      <c r="CF788" s="40">
        <v>1.41508760501856E-3</v>
      </c>
      <c r="CG788" s="40">
        <v>7.0768252950943501E-3</v>
      </c>
      <c r="CH788" s="40">
        <v>6.5908138727835703E-3</v>
      </c>
      <c r="CI788" s="40">
        <v>-9.8748983154671802E-4</v>
      </c>
      <c r="CJ788" s="40">
        <v>-1.76062955354063E-2</v>
      </c>
      <c r="CK788" s="40">
        <v>4.5733990495792796E-3</v>
      </c>
      <c r="CL788" s="40">
        <v>2.34736467302386E-3</v>
      </c>
      <c r="CM788" s="40">
        <v>-7.4572876624785199E-3</v>
      </c>
      <c r="CN788" s="40">
        <v>1.08608074415291E-2</v>
      </c>
      <c r="CO788" s="40">
        <v>-1.0753136014805299E-2</v>
      </c>
      <c r="CP788" s="40">
        <v>-3.0070266457871201E-2</v>
      </c>
      <c r="CQ788" s="40">
        <v>0.346099777885223</v>
      </c>
      <c r="CR788" s="40">
        <v>0.44639088261834298</v>
      </c>
      <c r="CS788" s="40">
        <v>0.50199379979306902</v>
      </c>
      <c r="CT788" s="40">
        <v>0.499966001014371</v>
      </c>
      <c r="CU788" s="40">
        <v>0.28850230696208501</v>
      </c>
      <c r="CV788" s="40">
        <v>-0.213471611868218</v>
      </c>
      <c r="CW788" s="40">
        <v>-0.18514217195871199</v>
      </c>
      <c r="CX788" s="40">
        <v>-0.14177279469613499</v>
      </c>
      <c r="CY788" s="40">
        <v>-6.3888955504654205E-2</v>
      </c>
      <c r="CZ788" s="40">
        <v>-2.8003472926444301E-2</v>
      </c>
      <c r="DA788" s="40">
        <v>1.3115461128635099E-2</v>
      </c>
      <c r="DB788" s="40">
        <v>5.5558113452725197E-3</v>
      </c>
      <c r="DC788" s="40">
        <v>7.49870618769763E-3</v>
      </c>
      <c r="DD788" s="40">
        <v>1.9212657605601001E-3</v>
      </c>
      <c r="DE788" s="40">
        <v>7.6208456713515197E-3</v>
      </c>
      <c r="DF788" s="40">
        <v>6.9998467047350304E-3</v>
      </c>
      <c r="DG788" s="40">
        <v>-4.0597346539474998E-4</v>
      </c>
      <c r="DH788" s="40">
        <v>-1.6892632969654198E-2</v>
      </c>
      <c r="DI788" s="40">
        <v>5.16015878206814E-3</v>
      </c>
      <c r="DJ788" s="40">
        <v>2.9823144546941602E-3</v>
      </c>
      <c r="DK788" s="40">
        <v>-6.7759350358411203E-3</v>
      </c>
      <c r="DL788" s="40">
        <v>1.1297387708656299E-2</v>
      </c>
      <c r="DM788" s="40">
        <v>-1.0309416454899E-2</v>
      </c>
      <c r="DN788" s="40">
        <v>-2.8975826587524799E-2</v>
      </c>
      <c r="DO788" s="40">
        <v>0.34761441167812301</v>
      </c>
      <c r="DP788" s="40">
        <v>0.44863346051236802</v>
      </c>
      <c r="DQ788" s="40">
        <v>0.504483875625103</v>
      </c>
      <c r="DR788" s="40">
        <v>0.50269567545465399</v>
      </c>
      <c r="DS788" s="40">
        <v>0.29110136199790099</v>
      </c>
      <c r="DT788" s="40">
        <v>-0.211118859802813</v>
      </c>
      <c r="DU788" s="40">
        <v>-0.183109286166692</v>
      </c>
      <c r="DV788" s="40">
        <v>-0.13994005724952799</v>
      </c>
      <c r="DW788" s="40">
        <v>-6.23073017000456E-2</v>
      </c>
      <c r="DX788" s="40">
        <v>-2.6968040228440699E-2</v>
      </c>
      <c r="DY788" s="40">
        <v>1.4265732396206E-2</v>
      </c>
      <c r="DZ788" s="40">
        <v>6.5176054008532699E-3</v>
      </c>
      <c r="EA788" s="40">
        <v>8.2257286298249906E-3</v>
      </c>
      <c r="EB788" s="40">
        <v>2.65210662380031E-3</v>
      </c>
      <c r="EC788" s="40">
        <v>8.4063246910430697E-3</v>
      </c>
      <c r="ED788" s="40">
        <v>7.5904251497435297E-3</v>
      </c>
      <c r="EE788" s="40">
        <v>4.3364380843272001E-4</v>
      </c>
      <c r="EF788" s="40">
        <v>-1.58622175716241E-2</v>
      </c>
      <c r="EG788" s="40">
        <v>6.0073466441124103E-3</v>
      </c>
      <c r="EH788" s="40">
        <v>3.8990810940083801E-3</v>
      </c>
      <c r="EI788" s="40">
        <v>-5.79217005829107E-3</v>
      </c>
      <c r="EJ788" s="40">
        <v>1.19277402748582E-2</v>
      </c>
      <c r="EK788" s="40">
        <v>-9.6687558838168697E-3</v>
      </c>
      <c r="EL788" s="40">
        <v>-2.7395629238327401E-2</v>
      </c>
      <c r="EM788" s="40">
        <v>0.34980130231450701</v>
      </c>
      <c r="EN788" s="40">
        <v>0.45187138681560701</v>
      </c>
      <c r="EO788" s="40">
        <v>0.50807914964215395</v>
      </c>
      <c r="EP788" s="40">
        <v>0.50663689180794802</v>
      </c>
      <c r="EQ788" s="40">
        <v>0.29485398467667501</v>
      </c>
      <c r="ER788" s="40">
        <v>-0.207721859494431</v>
      </c>
      <c r="ES788" s="40">
        <v>-0.18017412195456001</v>
      </c>
      <c r="ET788" s="40">
        <v>-0.13729387545976399</v>
      </c>
      <c r="EU788" s="40">
        <v>-6.0023644811157198E-2</v>
      </c>
      <c r="EV788" s="40">
        <v>-2.5473039864336799E-2</v>
      </c>
      <c r="EW788" s="40">
        <v>76.610513833871494</v>
      </c>
      <c r="EX788" s="40">
        <v>75.073091325880299</v>
      </c>
      <c r="EY788" s="40">
        <v>73.622188467272295</v>
      </c>
      <c r="EZ788" s="40">
        <v>71.902761813862696</v>
      </c>
      <c r="FA788" s="40">
        <v>70.057431572904093</v>
      </c>
      <c r="FB788" s="40">
        <v>68.722025942042393</v>
      </c>
      <c r="FC788" s="40">
        <v>67.662415108019502</v>
      </c>
      <c r="FD788" s="40">
        <v>68.724933547410501</v>
      </c>
      <c r="FE788" s="40">
        <v>71.783843596114096</v>
      </c>
      <c r="FF788" s="40">
        <v>75.908652657716203</v>
      </c>
      <c r="FG788" s="40">
        <v>80.410132443535204</v>
      </c>
      <c r="FH788" s="40">
        <v>84.132354675660693</v>
      </c>
      <c r="FI788" s="40">
        <v>87.451775727425598</v>
      </c>
      <c r="FJ788" s="40">
        <v>90.099600918973294</v>
      </c>
      <c r="FK788" s="40">
        <v>92.566255250414898</v>
      </c>
      <c r="FL788" s="40">
        <v>93.948840931977898</v>
      </c>
      <c r="FM788" s="40">
        <v>94.777916593359606</v>
      </c>
      <c r="FN788" s="40">
        <v>94.541554631700606</v>
      </c>
      <c r="FO788" s="40">
        <v>93.136720212368004</v>
      </c>
      <c r="FP788" s="40">
        <v>90.084787479212196</v>
      </c>
      <c r="FQ788" s="40">
        <v>85.279315337932104</v>
      </c>
      <c r="FR788" s="40">
        <v>80.480511195263006</v>
      </c>
      <c r="FS788" s="40">
        <v>77.331878640415894</v>
      </c>
      <c r="FT788" s="40">
        <v>74.897510177060397</v>
      </c>
      <c r="FU788" s="40">
        <v>4.4149525847252003E-3</v>
      </c>
      <c r="FV788" s="40">
        <v>0</v>
      </c>
      <c r="FW788" s="40">
        <v>0</v>
      </c>
      <c r="FX788" s="41">
        <v>1</v>
      </c>
      <c r="FY788" s="22"/>
    </row>
    <row r="789" spans="1:181" x14ac:dyDescent="0.2">
      <c r="A789" t="s">
        <v>42</v>
      </c>
      <c r="B789" t="s">
        <v>58</v>
      </c>
      <c r="C789" t="s">
        <v>55</v>
      </c>
      <c r="D789" t="s">
        <v>1</v>
      </c>
      <c r="E789" t="s">
        <v>78</v>
      </c>
      <c r="F789" t="s">
        <v>1</v>
      </c>
      <c r="G789" s="35">
        <v>43672</v>
      </c>
      <c r="H789" s="40">
        <v>25119</v>
      </c>
      <c r="I789" s="40">
        <v>1.17319686115369</v>
      </c>
      <c r="J789" s="40">
        <v>1.0138114822719999</v>
      </c>
      <c r="K789" s="40">
        <v>0.90248755911256096</v>
      </c>
      <c r="L789" s="40">
        <v>0.815699248382738</v>
      </c>
      <c r="M789" s="40">
        <v>0.76767655919733702</v>
      </c>
      <c r="N789" s="40">
        <v>0.74311948334479005</v>
      </c>
      <c r="O789" s="40">
        <v>0.76019367626479895</v>
      </c>
      <c r="P789" s="40">
        <v>0.81002595992844695</v>
      </c>
      <c r="Q789" s="40">
        <v>0.87190727507625798</v>
      </c>
      <c r="R789" s="40">
        <v>1.00111715729323</v>
      </c>
      <c r="S789" s="40">
        <v>1.19039355896512</v>
      </c>
      <c r="T789" s="40">
        <v>1.4255503350245</v>
      </c>
      <c r="U789" s="40">
        <v>1.6732052176404799</v>
      </c>
      <c r="V789" s="40">
        <v>1.8820112264309301</v>
      </c>
      <c r="W789" s="40">
        <v>2.07977465002041</v>
      </c>
      <c r="X789" s="40">
        <v>2.2676391411493402</v>
      </c>
      <c r="Y789" s="40">
        <v>2.4081951976723102</v>
      </c>
      <c r="Z789" s="40">
        <v>2.4744232303942</v>
      </c>
      <c r="AA789" s="40">
        <v>2.4371382444526399</v>
      </c>
      <c r="AB789" s="40">
        <v>2.2950033366847</v>
      </c>
      <c r="AC789" s="40">
        <v>2.1260677961389201</v>
      </c>
      <c r="AD789" s="40">
        <v>1.9527866377324801</v>
      </c>
      <c r="AE789" s="40">
        <v>1.67918439591993</v>
      </c>
      <c r="AF789" s="40">
        <v>1.38971527848161</v>
      </c>
      <c r="AG789" s="40">
        <v>-7.9147991670615505E-3</v>
      </c>
      <c r="AH789" s="40">
        <v>-7.8441676512160993E-3</v>
      </c>
      <c r="AI789" s="40">
        <v>-7.5338853310677198E-3</v>
      </c>
      <c r="AJ789" s="40">
        <v>-7.8962862184456997E-3</v>
      </c>
      <c r="AK789" s="40">
        <v>-1.3058516716512E-2</v>
      </c>
      <c r="AL789" s="40">
        <v>-8.5593223420321104E-3</v>
      </c>
      <c r="AM789" s="40">
        <v>-1.2776318820345201E-3</v>
      </c>
      <c r="AN789" s="40">
        <v>3.4100248856454699E-3</v>
      </c>
      <c r="AO789" s="40">
        <v>4.25483522721964E-3</v>
      </c>
      <c r="AP789" s="40">
        <v>-1.5110900819188901E-2</v>
      </c>
      <c r="AQ789" s="40">
        <v>-7.7175885194724902E-3</v>
      </c>
      <c r="AR789" s="40">
        <v>-2.87826718725707E-3</v>
      </c>
      <c r="AS789" s="40">
        <v>1.18967533272226E-3</v>
      </c>
      <c r="AT789" s="40">
        <v>2.0804737498638899E-3</v>
      </c>
      <c r="AU789" s="40">
        <v>0.12754232481187</v>
      </c>
      <c r="AV789" s="40">
        <v>0.17053820453912599</v>
      </c>
      <c r="AW789" s="40">
        <v>0.17449036601324999</v>
      </c>
      <c r="AX789" s="40">
        <v>0.17281225271717399</v>
      </c>
      <c r="AY789" s="40">
        <v>0.119554489856855</v>
      </c>
      <c r="AZ789" s="40">
        <v>-2.1196599456600899E-2</v>
      </c>
      <c r="BA789" s="40">
        <v>-1.9570545566018199E-2</v>
      </c>
      <c r="BB789" s="40">
        <v>-2.6202936462854501E-2</v>
      </c>
      <c r="BC789" s="40">
        <v>-3.2574107850758899E-2</v>
      </c>
      <c r="BD789" s="40">
        <v>-2.8872451776965801E-2</v>
      </c>
      <c r="BE789" s="40">
        <v>-6.6809573246793003E-3</v>
      </c>
      <c r="BF789" s="40">
        <v>-6.7323739919541098E-3</v>
      </c>
      <c r="BG789" s="40">
        <v>-6.6104965017956896E-3</v>
      </c>
      <c r="BH789" s="40">
        <v>-6.8996621430748297E-3</v>
      </c>
      <c r="BI789" s="40">
        <v>-1.22955791879232E-2</v>
      </c>
      <c r="BJ789" s="40">
        <v>-7.7441842293967597E-3</v>
      </c>
      <c r="BK789" s="40">
        <v>-4.5848176956215099E-4</v>
      </c>
      <c r="BL789" s="40">
        <v>4.2324105992021998E-3</v>
      </c>
      <c r="BM789" s="40">
        <v>4.9056001048564503E-3</v>
      </c>
      <c r="BN789" s="40">
        <v>-1.4514254874038599E-2</v>
      </c>
      <c r="BO789" s="40">
        <v>-7.1034477893131397E-3</v>
      </c>
      <c r="BP789" s="40">
        <v>-2.45131521928339E-3</v>
      </c>
      <c r="BQ789" s="40">
        <v>1.61451069674011E-3</v>
      </c>
      <c r="BR789" s="40">
        <v>3.15887606196161E-3</v>
      </c>
      <c r="BS789" s="40">
        <v>0.129079245913964</v>
      </c>
      <c r="BT789" s="40">
        <v>0.171984642535914</v>
      </c>
      <c r="BU789" s="40">
        <v>0.17595849576932299</v>
      </c>
      <c r="BV789" s="40">
        <v>0.17450725917577301</v>
      </c>
      <c r="BW789" s="40">
        <v>0.121436625352597</v>
      </c>
      <c r="BX789" s="40">
        <v>-1.9625701229812099E-2</v>
      </c>
      <c r="BY789" s="40">
        <v>-1.80397675156861E-2</v>
      </c>
      <c r="BZ789" s="40">
        <v>-2.4295117286935199E-2</v>
      </c>
      <c r="CA789" s="40">
        <v>-3.0709625274839499E-2</v>
      </c>
      <c r="CB789" s="40">
        <v>-2.7566910312706201E-2</v>
      </c>
      <c r="CC789" s="40">
        <v>-5.8264022232607801E-3</v>
      </c>
      <c r="CD789" s="40">
        <v>-5.9623490903729596E-3</v>
      </c>
      <c r="CE789" s="40">
        <v>-5.9709602115336101E-3</v>
      </c>
      <c r="CF789" s="40">
        <v>-6.20940334445902E-3</v>
      </c>
      <c r="CG789" s="40">
        <v>-1.1767170979736299E-2</v>
      </c>
      <c r="CH789" s="40">
        <v>-7.1796220557163301E-3</v>
      </c>
      <c r="CI789" s="40">
        <v>1.08859102983774E-4</v>
      </c>
      <c r="CJ789" s="40">
        <v>4.8019924392026401E-3</v>
      </c>
      <c r="CK789" s="40">
        <v>5.3563178767021598E-3</v>
      </c>
      <c r="CL789" s="40">
        <v>-1.41010197099722E-2</v>
      </c>
      <c r="CM789" s="40">
        <v>-6.6780957904432701E-3</v>
      </c>
      <c r="CN789" s="40">
        <v>-2.1556095868758098E-3</v>
      </c>
      <c r="CO789" s="40">
        <v>1.9087503756956301E-3</v>
      </c>
      <c r="CP789" s="40">
        <v>3.9057742182158502E-3</v>
      </c>
      <c r="CQ789" s="40">
        <v>0.130143712787397</v>
      </c>
      <c r="CR789" s="40">
        <v>0.172986441086249</v>
      </c>
      <c r="CS789" s="40">
        <v>0.176975317966059</v>
      </c>
      <c r="CT789" s="40">
        <v>0.17568121548555099</v>
      </c>
      <c r="CU789" s="40">
        <v>0.122740186663454</v>
      </c>
      <c r="CV789" s="40">
        <v>-1.8537701903318299E-2</v>
      </c>
      <c r="CW789" s="40">
        <v>-1.6979555301189501E-2</v>
      </c>
      <c r="CX789" s="40">
        <v>-2.2973767537425801E-2</v>
      </c>
      <c r="CY789" s="40">
        <v>-2.9418290322475098E-2</v>
      </c>
      <c r="CZ789" s="40">
        <v>-2.6662696271591901E-2</v>
      </c>
      <c r="DA789" s="40">
        <v>-4.97184712184226E-3</v>
      </c>
      <c r="DB789" s="40">
        <v>-5.1923241887917998E-3</v>
      </c>
      <c r="DC789" s="40">
        <v>-5.3314239212715201E-3</v>
      </c>
      <c r="DD789" s="40">
        <v>-5.5191445458432197E-3</v>
      </c>
      <c r="DE789" s="40">
        <v>-1.12387627715494E-2</v>
      </c>
      <c r="DF789" s="40">
        <v>-6.6150598820358996E-3</v>
      </c>
      <c r="DG789" s="40">
        <v>6.7619997552969895E-4</v>
      </c>
      <c r="DH789" s="40">
        <v>5.3715742792030804E-3</v>
      </c>
      <c r="DI789" s="40">
        <v>5.8070356485478702E-3</v>
      </c>
      <c r="DJ789" s="40">
        <v>-1.3687784545905799E-2</v>
      </c>
      <c r="DK789" s="40">
        <v>-6.25274379157341E-3</v>
      </c>
      <c r="DL789" s="40">
        <v>-1.8599039544682299E-3</v>
      </c>
      <c r="DM789" s="40">
        <v>2.2029900546511501E-3</v>
      </c>
      <c r="DN789" s="40">
        <v>4.65267237447008E-3</v>
      </c>
      <c r="DO789" s="40">
        <v>0.13120817966083101</v>
      </c>
      <c r="DP789" s="40">
        <v>0.173988239636584</v>
      </c>
      <c r="DQ789" s="40">
        <v>0.17799214016279499</v>
      </c>
      <c r="DR789" s="40">
        <v>0.176855171795329</v>
      </c>
      <c r="DS789" s="40">
        <v>0.124043747974312</v>
      </c>
      <c r="DT789" s="40">
        <v>-1.7449702576824599E-2</v>
      </c>
      <c r="DU789" s="40">
        <v>-1.5919343086692801E-2</v>
      </c>
      <c r="DV789" s="40">
        <v>-2.16524177879165E-2</v>
      </c>
      <c r="DW789" s="40">
        <v>-2.8126955370110701E-2</v>
      </c>
      <c r="DX789" s="40">
        <v>-2.5758482230477601E-2</v>
      </c>
      <c r="DY789" s="40">
        <v>-3.7380052794600098E-3</v>
      </c>
      <c r="DZ789" s="40">
        <v>-4.0805305295298104E-3</v>
      </c>
      <c r="EA789" s="40">
        <v>-4.4080350919994899E-3</v>
      </c>
      <c r="EB789" s="40">
        <v>-4.5225204704723498E-3</v>
      </c>
      <c r="EC789" s="40">
        <v>-1.0475825242960601E-2</v>
      </c>
      <c r="ED789" s="40">
        <v>-5.7999217694005498E-3</v>
      </c>
      <c r="EE789" s="40">
        <v>1.4953500880020699E-3</v>
      </c>
      <c r="EF789" s="40">
        <v>6.1939599927598203E-3</v>
      </c>
      <c r="EG789" s="40">
        <v>6.4578005261846797E-3</v>
      </c>
      <c r="EH789" s="40">
        <v>-1.30911386007555E-2</v>
      </c>
      <c r="EI789" s="40">
        <v>-5.6386030614140603E-3</v>
      </c>
      <c r="EJ789" s="40">
        <v>-1.4329519864945499E-3</v>
      </c>
      <c r="EK789" s="40">
        <v>2.62782541866899E-3</v>
      </c>
      <c r="EL789" s="40">
        <v>5.7310746865678001E-3</v>
      </c>
      <c r="EM789" s="40">
        <v>0.13274510076292401</v>
      </c>
      <c r="EN789" s="40">
        <v>0.175434677633373</v>
      </c>
      <c r="EO789" s="40">
        <v>0.17946026991886799</v>
      </c>
      <c r="EP789" s="40">
        <v>0.17855017825392699</v>
      </c>
      <c r="EQ789" s="40">
        <v>0.12592588347005401</v>
      </c>
      <c r="ER789" s="40">
        <v>-1.5878804350035702E-2</v>
      </c>
      <c r="ES789" s="40">
        <v>-1.43885650363607E-2</v>
      </c>
      <c r="ET789" s="40">
        <v>-1.9744598611997202E-2</v>
      </c>
      <c r="EU789" s="40">
        <v>-2.6262472794191302E-2</v>
      </c>
      <c r="EV789" s="40">
        <v>-2.4452940766218099E-2</v>
      </c>
      <c r="EW789" s="40">
        <v>81.147785358183299</v>
      </c>
      <c r="EX789" s="40">
        <v>79.559392830047599</v>
      </c>
      <c r="EY789" s="40">
        <v>78.280444952634397</v>
      </c>
      <c r="EZ789" s="40">
        <v>76.464532545779406</v>
      </c>
      <c r="FA789" s="40">
        <v>74.777824185437694</v>
      </c>
      <c r="FB789" s="40">
        <v>73.276741925577696</v>
      </c>
      <c r="FC789" s="40">
        <v>72.070364416139199</v>
      </c>
      <c r="FD789" s="40">
        <v>73.258900533211403</v>
      </c>
      <c r="FE789" s="40">
        <v>76.010901431924495</v>
      </c>
      <c r="FF789" s="40">
        <v>79.849709771374506</v>
      </c>
      <c r="FG789" s="40">
        <v>84.426787435803703</v>
      </c>
      <c r="FH789" s="40">
        <v>87.922809641360601</v>
      </c>
      <c r="FI789" s="40">
        <v>90.872873014509096</v>
      </c>
      <c r="FJ789" s="40">
        <v>93.458731207536204</v>
      </c>
      <c r="FK789" s="40">
        <v>95.766411462471396</v>
      </c>
      <c r="FL789" s="40">
        <v>97.366049181765803</v>
      </c>
      <c r="FM789" s="40">
        <v>98.444832216109504</v>
      </c>
      <c r="FN789" s="40">
        <v>98.306334587938906</v>
      </c>
      <c r="FO789" s="40">
        <v>97.012145270516598</v>
      </c>
      <c r="FP789" s="40">
        <v>94.404553303383906</v>
      </c>
      <c r="FQ789" s="40">
        <v>90.423822270993995</v>
      </c>
      <c r="FR789" s="40">
        <v>86.299093077816096</v>
      </c>
      <c r="FS789" s="40">
        <v>83.290122140001301</v>
      </c>
      <c r="FT789" s="40">
        <v>80.727008833794699</v>
      </c>
      <c r="FU789" s="40">
        <v>2.1207474464222898E-3</v>
      </c>
      <c r="FV789" s="40">
        <v>0</v>
      </c>
      <c r="FW789" s="40">
        <v>0</v>
      </c>
      <c r="FX789" s="41">
        <v>1</v>
      </c>
      <c r="FY789" s="22"/>
    </row>
    <row r="790" spans="1:181" x14ac:dyDescent="0.2">
      <c r="A790" t="s">
        <v>42</v>
      </c>
      <c r="B790" t="s">
        <v>58</v>
      </c>
      <c r="C790" t="s">
        <v>55</v>
      </c>
      <c r="D790" t="s">
        <v>1</v>
      </c>
      <c r="E790" t="s">
        <v>78</v>
      </c>
      <c r="F790" t="s">
        <v>77</v>
      </c>
      <c r="G790" s="35">
        <v>43672</v>
      </c>
      <c r="H790" s="40">
        <v>20881</v>
      </c>
      <c r="I790" s="40">
        <v>1.1998098360553899</v>
      </c>
      <c r="J790" s="40">
        <v>1.038113647014</v>
      </c>
      <c r="K790" s="40">
        <v>0.92447348359040205</v>
      </c>
      <c r="L790" s="40">
        <v>0.83749420936174002</v>
      </c>
      <c r="M790" s="40">
        <v>0.78944237125155903</v>
      </c>
      <c r="N790" s="40">
        <v>0.76233628744763204</v>
      </c>
      <c r="O790" s="40">
        <v>0.77710155941890202</v>
      </c>
      <c r="P790" s="40">
        <v>0.82674356923804704</v>
      </c>
      <c r="Q790" s="40">
        <v>0.88624185180222104</v>
      </c>
      <c r="R790" s="40">
        <v>1.0166878561828701</v>
      </c>
      <c r="S790" s="40">
        <v>1.20758272237666</v>
      </c>
      <c r="T790" s="40">
        <v>1.4412904819619601</v>
      </c>
      <c r="U790" s="40">
        <v>1.68583643122977</v>
      </c>
      <c r="V790" s="40">
        <v>1.89169077766087</v>
      </c>
      <c r="W790" s="40">
        <v>2.0827126942742402</v>
      </c>
      <c r="X790" s="40">
        <v>2.2653625406114899</v>
      </c>
      <c r="Y790" s="40">
        <v>2.3988333422294001</v>
      </c>
      <c r="Z790" s="40">
        <v>2.4640854455382999</v>
      </c>
      <c r="AA790" s="40">
        <v>2.4315460943595699</v>
      </c>
      <c r="AB790" s="40">
        <v>2.2944769892044201</v>
      </c>
      <c r="AC790" s="40">
        <v>2.13566544017214</v>
      </c>
      <c r="AD790" s="40">
        <v>1.9734744188367801</v>
      </c>
      <c r="AE790" s="40">
        <v>1.70826749349081</v>
      </c>
      <c r="AF790" s="40">
        <v>1.42132810583921</v>
      </c>
      <c r="AG790" s="40">
        <v>-8.7345100139693908E-3</v>
      </c>
      <c r="AH790" s="40">
        <v>-9.5557872359246093E-3</v>
      </c>
      <c r="AI790" s="40">
        <v>-1.2096631774975599E-2</v>
      </c>
      <c r="AJ790" s="40">
        <v>-1.05757302786829E-2</v>
      </c>
      <c r="AK790" s="40">
        <v>-1.5001593845763401E-2</v>
      </c>
      <c r="AL790" s="40">
        <v>-1.0690612511052701E-2</v>
      </c>
      <c r="AM790" s="40">
        <v>-1.18749613303083E-3</v>
      </c>
      <c r="AN790" s="40">
        <v>5.8574906428244698E-3</v>
      </c>
      <c r="AO790" s="40">
        <v>1.653557488911E-3</v>
      </c>
      <c r="AP790" s="40">
        <v>-1.9789159005035199E-2</v>
      </c>
      <c r="AQ790" s="40">
        <v>-7.8886837078752294E-3</v>
      </c>
      <c r="AR790" s="40">
        <v>-3.8318898623432799E-3</v>
      </c>
      <c r="AS790" s="40">
        <v>1.8957705230129599E-3</v>
      </c>
      <c r="AT790" s="40">
        <v>3.5308230691887999E-3</v>
      </c>
      <c r="AU790" s="40">
        <v>7.7913338511570299E-2</v>
      </c>
      <c r="AV790" s="40">
        <v>0.11172426421201601</v>
      </c>
      <c r="AW790" s="40">
        <v>0.10830031823870501</v>
      </c>
      <c r="AX790" s="40">
        <v>0.106414267001098</v>
      </c>
      <c r="AY790" s="40">
        <v>0.100452135114068</v>
      </c>
      <c r="AZ790" s="40">
        <v>2.9849652526683101E-2</v>
      </c>
      <c r="BA790" s="40">
        <v>1.9166905689549402E-2</v>
      </c>
      <c r="BB790" s="40">
        <v>-2.1215112217084198E-3</v>
      </c>
      <c r="BC790" s="40">
        <v>-2.3567747197061902E-2</v>
      </c>
      <c r="BD790" s="40">
        <v>-2.66343014848179E-2</v>
      </c>
      <c r="BE790" s="40">
        <v>-7.3417148932536803E-3</v>
      </c>
      <c r="BF790" s="40">
        <v>-8.2670392507295208E-3</v>
      </c>
      <c r="BG790" s="40">
        <v>-1.1012370581298701E-2</v>
      </c>
      <c r="BH790" s="40">
        <v>-9.4121432294922008E-3</v>
      </c>
      <c r="BI790" s="40">
        <v>-1.4136128267381099E-2</v>
      </c>
      <c r="BJ790" s="40">
        <v>-9.7854650574942196E-3</v>
      </c>
      <c r="BK790" s="40">
        <v>-2.5240613581576499E-4</v>
      </c>
      <c r="BL790" s="40">
        <v>6.8608465053646896E-3</v>
      </c>
      <c r="BM790" s="40">
        <v>2.3863167709051599E-3</v>
      </c>
      <c r="BN790" s="40">
        <v>-1.9115305838221901E-2</v>
      </c>
      <c r="BO790" s="40">
        <v>-7.1422529337331403E-3</v>
      </c>
      <c r="BP790" s="40">
        <v>-3.3639398391817699E-3</v>
      </c>
      <c r="BQ790" s="40">
        <v>2.3626785824410099E-3</v>
      </c>
      <c r="BR790" s="40">
        <v>4.5102638861712801E-3</v>
      </c>
      <c r="BS790" s="40">
        <v>7.9402999652486095E-2</v>
      </c>
      <c r="BT790" s="40">
        <v>0.113328247396996</v>
      </c>
      <c r="BU790" s="40">
        <v>0.109949012110405</v>
      </c>
      <c r="BV790" s="40">
        <v>0.108046654251816</v>
      </c>
      <c r="BW790" s="40">
        <v>0.10230990131404299</v>
      </c>
      <c r="BX790" s="40">
        <v>3.1444862977569099E-2</v>
      </c>
      <c r="BY790" s="40">
        <v>2.07451845414146E-2</v>
      </c>
      <c r="BZ790" s="40">
        <v>-1.9088208973263001E-4</v>
      </c>
      <c r="CA790" s="40">
        <v>-2.1660817844992498E-2</v>
      </c>
      <c r="CB790" s="40">
        <v>-2.5182804848590999E-2</v>
      </c>
      <c r="CC790" s="40">
        <v>-6.3770692354760102E-3</v>
      </c>
      <c r="CD790" s="40">
        <v>-7.3744563220577699E-3</v>
      </c>
      <c r="CE790" s="40">
        <v>-1.0261414581510499E-2</v>
      </c>
      <c r="CF790" s="40">
        <v>-8.6062463838231205E-3</v>
      </c>
      <c r="CG790" s="40">
        <v>-1.3536709444235399E-2</v>
      </c>
      <c r="CH790" s="40">
        <v>-9.1585626884831406E-3</v>
      </c>
      <c r="CI790" s="40">
        <v>3.9523434771875402E-4</v>
      </c>
      <c r="CJ790" s="40">
        <v>7.5557677192671499E-3</v>
      </c>
      <c r="CK790" s="40">
        <v>2.8938236174316698E-3</v>
      </c>
      <c r="CL790" s="40">
        <v>-1.8648597187625699E-2</v>
      </c>
      <c r="CM790" s="40">
        <v>-6.6252772533920198E-3</v>
      </c>
      <c r="CN790" s="40">
        <v>-3.0398390786422402E-3</v>
      </c>
      <c r="CO790" s="40">
        <v>2.68605768207285E-3</v>
      </c>
      <c r="CP790" s="40">
        <v>5.18862161237214E-3</v>
      </c>
      <c r="CQ790" s="40">
        <v>8.0434734420774395E-2</v>
      </c>
      <c r="CR790" s="40">
        <v>0.114439161264747</v>
      </c>
      <c r="CS790" s="40">
        <v>0.11109089246357801</v>
      </c>
      <c r="CT790" s="40">
        <v>0.109177240688971</v>
      </c>
      <c r="CU790" s="40">
        <v>0.103596584524888</v>
      </c>
      <c r="CV790" s="40">
        <v>3.2549700876410903E-2</v>
      </c>
      <c r="CW790" s="40">
        <v>2.1838295666352901E-2</v>
      </c>
      <c r="CX790" s="40">
        <v>1.1462657658561401E-3</v>
      </c>
      <c r="CY790" s="40">
        <v>-2.0340084384771001E-2</v>
      </c>
      <c r="CZ790" s="40">
        <v>-2.4177502699990899E-2</v>
      </c>
      <c r="DA790" s="40">
        <v>-5.4124235776983401E-3</v>
      </c>
      <c r="DB790" s="40">
        <v>-6.4818733933860104E-3</v>
      </c>
      <c r="DC790" s="40">
        <v>-9.5104585817222895E-3</v>
      </c>
      <c r="DD790" s="40">
        <v>-7.8003495381540298E-3</v>
      </c>
      <c r="DE790" s="40">
        <v>-1.2937290621089699E-2</v>
      </c>
      <c r="DF790" s="40">
        <v>-8.5316603194720703E-3</v>
      </c>
      <c r="DG790" s="40">
        <v>1.0428748312532701E-3</v>
      </c>
      <c r="DH790" s="40">
        <v>8.2506889331696205E-3</v>
      </c>
      <c r="DI790" s="40">
        <v>3.4013304639581902E-3</v>
      </c>
      <c r="DJ790" s="40">
        <v>-1.81818885370294E-2</v>
      </c>
      <c r="DK790" s="40">
        <v>-6.1083015730509097E-3</v>
      </c>
      <c r="DL790" s="40">
        <v>-2.7157383181027101E-3</v>
      </c>
      <c r="DM790" s="40">
        <v>3.00943678170469E-3</v>
      </c>
      <c r="DN790" s="40">
        <v>5.866979338573E-3</v>
      </c>
      <c r="DO790" s="40">
        <v>8.1466469189062599E-2</v>
      </c>
      <c r="DP790" s="40">
        <v>0.115550075132498</v>
      </c>
      <c r="DQ790" s="40">
        <v>0.11223277281675099</v>
      </c>
      <c r="DR790" s="40">
        <v>0.110307827126126</v>
      </c>
      <c r="DS790" s="40">
        <v>0.104883267735734</v>
      </c>
      <c r="DT790" s="40">
        <v>3.3654538775252797E-2</v>
      </c>
      <c r="DU790" s="40">
        <v>2.2931406791291201E-2</v>
      </c>
      <c r="DV790" s="40">
        <v>2.4834136214449002E-3</v>
      </c>
      <c r="DW790" s="40">
        <v>-1.9019350924549601E-2</v>
      </c>
      <c r="DX790" s="40">
        <v>-2.3172200551390802E-2</v>
      </c>
      <c r="DY790" s="40">
        <v>-4.0196284569826296E-3</v>
      </c>
      <c r="DZ790" s="40">
        <v>-5.1931254081909297E-3</v>
      </c>
      <c r="EA790" s="40">
        <v>-8.4261973880454394E-3</v>
      </c>
      <c r="EB790" s="40">
        <v>-6.6367624889633802E-3</v>
      </c>
      <c r="EC790" s="40">
        <v>-1.20718250427074E-2</v>
      </c>
      <c r="ED790" s="40">
        <v>-7.6265128659135399E-3</v>
      </c>
      <c r="EE790" s="40">
        <v>1.97796482846834E-3</v>
      </c>
      <c r="EF790" s="40">
        <v>9.2540447957098395E-3</v>
      </c>
      <c r="EG790" s="40">
        <v>4.1340897459523499E-3</v>
      </c>
      <c r="EH790" s="40">
        <v>-1.7508035370216099E-2</v>
      </c>
      <c r="EI790" s="40">
        <v>-5.3618707989088101E-3</v>
      </c>
      <c r="EJ790" s="40">
        <v>-2.2477882949412001E-3</v>
      </c>
      <c r="EK790" s="40">
        <v>3.47634484113274E-3</v>
      </c>
      <c r="EL790" s="40">
        <v>6.8464201555554797E-3</v>
      </c>
      <c r="EM790" s="40">
        <v>8.2956130329978506E-2</v>
      </c>
      <c r="EN790" s="40">
        <v>0.11715405831747799</v>
      </c>
      <c r="EO790" s="40">
        <v>0.11388146668845101</v>
      </c>
      <c r="EP790" s="40">
        <v>0.111940214376844</v>
      </c>
      <c r="EQ790" s="40">
        <v>0.106741033935709</v>
      </c>
      <c r="ER790" s="40">
        <v>3.5249749226138702E-2</v>
      </c>
      <c r="ES790" s="40">
        <v>2.4509685643156399E-2</v>
      </c>
      <c r="ET790" s="40">
        <v>4.4140427534206904E-3</v>
      </c>
      <c r="EU790" s="40">
        <v>-1.7112421572480201E-2</v>
      </c>
      <c r="EV790" s="40">
        <v>-2.17207039151639E-2</v>
      </c>
      <c r="EW790" s="40">
        <v>81.210778354584704</v>
      </c>
      <c r="EX790" s="40">
        <v>79.630412346321904</v>
      </c>
      <c r="EY790" s="40">
        <v>78.368497644691004</v>
      </c>
      <c r="EZ790" s="40">
        <v>76.572961083507593</v>
      </c>
      <c r="FA790" s="40">
        <v>74.929057546563897</v>
      </c>
      <c r="FB790" s="40">
        <v>73.451927312973297</v>
      </c>
      <c r="FC790" s="40">
        <v>72.2692762255585</v>
      </c>
      <c r="FD790" s="40">
        <v>73.472528949886893</v>
      </c>
      <c r="FE790" s="40">
        <v>76.208331109071395</v>
      </c>
      <c r="FF790" s="40">
        <v>80.036257238362296</v>
      </c>
      <c r="FG790" s="40">
        <v>84.602994017704205</v>
      </c>
      <c r="FH790" s="40">
        <v>88.0697222141997</v>
      </c>
      <c r="FI790" s="40">
        <v>91.003491279156506</v>
      </c>
      <c r="FJ790" s="40">
        <v>93.569035854712197</v>
      </c>
      <c r="FK790" s="40">
        <v>95.851960221641505</v>
      </c>
      <c r="FL790" s="40">
        <v>97.4444627366574</v>
      </c>
      <c r="FM790" s="40">
        <v>98.489596407764395</v>
      </c>
      <c r="FN790" s="40">
        <v>98.339391023976503</v>
      </c>
      <c r="FO790" s="40">
        <v>97.060891330453799</v>
      </c>
      <c r="FP790" s="40">
        <v>94.506476952930299</v>
      </c>
      <c r="FQ790" s="40">
        <v>90.574828803119303</v>
      </c>
      <c r="FR790" s="40">
        <v>86.510960970078003</v>
      </c>
      <c r="FS790" s="40">
        <v>83.520140188636702</v>
      </c>
      <c r="FT790" s="40">
        <v>80.949307549853501</v>
      </c>
      <c r="FU790" s="40">
        <v>2.1745968964705302E-3</v>
      </c>
      <c r="FV790" s="40">
        <v>0</v>
      </c>
      <c r="FW790" s="40">
        <v>0</v>
      </c>
      <c r="FX790" s="41">
        <v>1</v>
      </c>
      <c r="FY790" s="22"/>
    </row>
    <row r="791" spans="1:181" x14ac:dyDescent="0.2">
      <c r="A791" t="s">
        <v>42</v>
      </c>
      <c r="B791" t="s">
        <v>58</v>
      </c>
      <c r="C791" t="s">
        <v>55</v>
      </c>
      <c r="D791" t="s">
        <v>1</v>
      </c>
      <c r="E791" t="s">
        <v>78</v>
      </c>
      <c r="F791" t="s">
        <v>78</v>
      </c>
      <c r="G791" s="35">
        <v>43672</v>
      </c>
      <c r="H791" s="40">
        <v>4238</v>
      </c>
      <c r="I791" s="40">
        <v>1.0391179753878299</v>
      </c>
      <c r="J791" s="40">
        <v>0.89126706403809197</v>
      </c>
      <c r="K791" s="40">
        <v>0.79282967008646699</v>
      </c>
      <c r="L791" s="40">
        <v>0.70729986748600104</v>
      </c>
      <c r="M791" s="40">
        <v>0.65843982523881395</v>
      </c>
      <c r="N791" s="40">
        <v>0.64521156941042301</v>
      </c>
      <c r="O791" s="40">
        <v>0.67258566835768996</v>
      </c>
      <c r="P791" s="40">
        <v>0.72246955245857303</v>
      </c>
      <c r="Q791" s="40">
        <v>0.79700308733915703</v>
      </c>
      <c r="R791" s="40">
        <v>0.92239728641472596</v>
      </c>
      <c r="S791" s="40">
        <v>1.10533993671621</v>
      </c>
      <c r="T791" s="40">
        <v>1.34808963275699</v>
      </c>
      <c r="U791" s="40">
        <v>1.61061189245986</v>
      </c>
      <c r="V791" s="40">
        <v>1.83158764515994</v>
      </c>
      <c r="W791" s="40">
        <v>2.0607826775526701</v>
      </c>
      <c r="X791" s="40">
        <v>2.2735567533936298</v>
      </c>
      <c r="Y791" s="40">
        <v>2.45185954204698</v>
      </c>
      <c r="Z791" s="40">
        <v>2.5240720712444702</v>
      </c>
      <c r="AA791" s="40">
        <v>2.46218976722183</v>
      </c>
      <c r="AB791" s="40">
        <v>2.2913217860602701</v>
      </c>
      <c r="AC791" s="40">
        <v>2.0721190933645901</v>
      </c>
      <c r="AD791" s="40">
        <v>1.8429070483525301</v>
      </c>
      <c r="AE791" s="40">
        <v>1.5275123325778399</v>
      </c>
      <c r="AF791" s="40">
        <v>1.22487684732282</v>
      </c>
      <c r="AG791" s="40">
        <v>-5.4341457453771398E-3</v>
      </c>
      <c r="AH791" s="40">
        <v>-9.5182124795422805E-4</v>
      </c>
      <c r="AI791" s="40">
        <v>1.4020452000455401E-2</v>
      </c>
      <c r="AJ791" s="40">
        <v>4.8001282105199598E-3</v>
      </c>
      <c r="AK791" s="40">
        <v>-3.9183855830347203E-3</v>
      </c>
      <c r="AL791" s="40">
        <v>1.66945683585899E-3</v>
      </c>
      <c r="AM791" s="40">
        <v>-3.3246829371568602E-3</v>
      </c>
      <c r="AN791" s="40">
        <v>-1.12303171391055E-2</v>
      </c>
      <c r="AO791" s="40">
        <v>1.4731807809465701E-2</v>
      </c>
      <c r="AP791" s="40">
        <v>6.34476308441619E-3</v>
      </c>
      <c r="AQ791" s="40">
        <v>-8.4252311272521897E-3</v>
      </c>
      <c r="AR791" s="40">
        <v>7.1458497162387705E-4</v>
      </c>
      <c r="AS791" s="40">
        <v>-4.0079236472254504E-3</v>
      </c>
      <c r="AT791" s="40">
        <v>-7.7929107817835902E-3</v>
      </c>
      <c r="AU791" s="40">
        <v>0.36761921093857403</v>
      </c>
      <c r="AV791" s="40">
        <v>0.45372093881687198</v>
      </c>
      <c r="AW791" s="40">
        <v>0.49312429587626</v>
      </c>
      <c r="AX791" s="40">
        <v>0.49555333689789599</v>
      </c>
      <c r="AY791" s="40">
        <v>0.20753614888359501</v>
      </c>
      <c r="AZ791" s="40">
        <v>-0.282153003881012</v>
      </c>
      <c r="BA791" s="40">
        <v>-0.21849173190327401</v>
      </c>
      <c r="BB791" s="40">
        <v>-0.14989154877733599</v>
      </c>
      <c r="BC791" s="40">
        <v>-8.0801178257354597E-2</v>
      </c>
      <c r="BD791" s="40">
        <v>-4.3659959060764301E-2</v>
      </c>
      <c r="BE791" s="40">
        <v>-4.0771934327246597E-3</v>
      </c>
      <c r="BF791" s="40">
        <v>3.1644415610583299E-4</v>
      </c>
      <c r="BG791" s="40">
        <v>1.5130973932380999E-2</v>
      </c>
      <c r="BH791" s="40">
        <v>5.7209072017467902E-3</v>
      </c>
      <c r="BI791" s="40">
        <v>-3.02411036371445E-3</v>
      </c>
      <c r="BJ791" s="40">
        <v>2.4392924069282099E-3</v>
      </c>
      <c r="BK791" s="40">
        <v>-2.3960303813621801E-3</v>
      </c>
      <c r="BL791" s="40">
        <v>-1.0238412883226199E-2</v>
      </c>
      <c r="BM791" s="40">
        <v>1.5831852825232199E-2</v>
      </c>
      <c r="BN791" s="40">
        <v>7.50679217862489E-3</v>
      </c>
      <c r="BO791" s="40">
        <v>-7.1456105966820199E-3</v>
      </c>
      <c r="BP791" s="40">
        <v>1.7654166450271E-3</v>
      </c>
      <c r="BQ791" s="40">
        <v>-2.95902897598881E-3</v>
      </c>
      <c r="BR791" s="40">
        <v>-5.4671740348299098E-3</v>
      </c>
      <c r="BS791" s="40">
        <v>0.37065055658033602</v>
      </c>
      <c r="BT791" s="40">
        <v>0.45637232223369101</v>
      </c>
      <c r="BU791" s="40">
        <v>0.49669033945882501</v>
      </c>
      <c r="BV791" s="40">
        <v>0.49922536829506398</v>
      </c>
      <c r="BW791" s="40">
        <v>0.21138949915911801</v>
      </c>
      <c r="BX791" s="40">
        <v>-0.27892864973147002</v>
      </c>
      <c r="BY791" s="40">
        <v>-0.21598783021746901</v>
      </c>
      <c r="BZ791" s="40">
        <v>-0.147084847047941</v>
      </c>
      <c r="CA791" s="40">
        <v>-7.8266476902496704E-2</v>
      </c>
      <c r="CB791" s="40">
        <v>-4.1629821901971897E-2</v>
      </c>
      <c r="CC791" s="40">
        <v>-3.1373723946247099E-3</v>
      </c>
      <c r="CD791" s="40">
        <v>1.19484091147894E-3</v>
      </c>
      <c r="CE791" s="40">
        <v>1.5900118039483099E-2</v>
      </c>
      <c r="CF791" s="40">
        <v>6.3586359261290498E-3</v>
      </c>
      <c r="CG791" s="40">
        <v>-2.4047380710170399E-3</v>
      </c>
      <c r="CH791" s="40">
        <v>2.9724781783237201E-3</v>
      </c>
      <c r="CI791" s="40">
        <v>-1.7528484501452401E-3</v>
      </c>
      <c r="CJ791" s="40">
        <v>-9.5514230172124397E-3</v>
      </c>
      <c r="CK791" s="40">
        <v>1.6593740652117901E-2</v>
      </c>
      <c r="CL791" s="40">
        <v>8.3116099894194398E-3</v>
      </c>
      <c r="CM791" s="40">
        <v>-6.25934931527879E-3</v>
      </c>
      <c r="CN791" s="40">
        <v>2.4932194609091399E-3</v>
      </c>
      <c r="CO791" s="40">
        <v>-2.2325677219067102E-3</v>
      </c>
      <c r="CP791" s="40">
        <v>-3.8563758487119401E-3</v>
      </c>
      <c r="CQ791" s="40">
        <v>0.37275005733752298</v>
      </c>
      <c r="CR791" s="40">
        <v>0.45820866231134899</v>
      </c>
      <c r="CS791" s="40">
        <v>0.49916017038097799</v>
      </c>
      <c r="CT791" s="40">
        <v>0.50176860605474305</v>
      </c>
      <c r="CU791" s="40">
        <v>0.21405831782159901</v>
      </c>
      <c r="CV791" s="40">
        <v>-0.27669547186975002</v>
      </c>
      <c r="CW791" s="40">
        <v>-0.21425363553744101</v>
      </c>
      <c r="CX791" s="40">
        <v>-0.145140933980133</v>
      </c>
      <c r="CY791" s="40">
        <v>-7.6510950465506905E-2</v>
      </c>
      <c r="CZ791" s="40">
        <v>-4.0223755090138202E-2</v>
      </c>
      <c r="DA791" s="40">
        <v>-2.1975513565247601E-3</v>
      </c>
      <c r="DB791" s="40">
        <v>2.0732376668520501E-3</v>
      </c>
      <c r="DC791" s="40">
        <v>1.6669262146585099E-2</v>
      </c>
      <c r="DD791" s="40">
        <v>6.9963646505113103E-3</v>
      </c>
      <c r="DE791" s="40">
        <v>-1.78536577831963E-3</v>
      </c>
      <c r="DF791" s="40">
        <v>3.5056639497192299E-3</v>
      </c>
      <c r="DG791" s="40">
        <v>-1.1096665189282899E-3</v>
      </c>
      <c r="DH791" s="40">
        <v>-8.86443315119868E-3</v>
      </c>
      <c r="DI791" s="40">
        <v>1.7355628479003599E-2</v>
      </c>
      <c r="DJ791" s="40">
        <v>9.1164278002139904E-3</v>
      </c>
      <c r="DK791" s="40">
        <v>-5.3730880338755602E-3</v>
      </c>
      <c r="DL791" s="40">
        <v>3.2210222767911799E-3</v>
      </c>
      <c r="DM791" s="40">
        <v>-1.5061064678246099E-3</v>
      </c>
      <c r="DN791" s="40">
        <v>-2.24557766259397E-3</v>
      </c>
      <c r="DO791" s="40">
        <v>0.37484955809470999</v>
      </c>
      <c r="DP791" s="40">
        <v>0.46004500238900797</v>
      </c>
      <c r="DQ791" s="40">
        <v>0.50163000130313096</v>
      </c>
      <c r="DR791" s="40">
        <v>0.50431184381442196</v>
      </c>
      <c r="DS791" s="40">
        <v>0.21672713648408001</v>
      </c>
      <c r="DT791" s="40">
        <v>-0.27446229400803102</v>
      </c>
      <c r="DU791" s="40">
        <v>-0.21251944085741301</v>
      </c>
      <c r="DV791" s="40">
        <v>-0.143197020912325</v>
      </c>
      <c r="DW791" s="40">
        <v>-7.4755424028517106E-2</v>
      </c>
      <c r="DX791" s="40">
        <v>-3.8817688278304598E-2</v>
      </c>
      <c r="DY791" s="40">
        <v>-8.4059904387227596E-4</v>
      </c>
      <c r="DZ791" s="40">
        <v>3.34150307091211E-3</v>
      </c>
      <c r="EA791" s="40">
        <v>1.7779784078510798E-2</v>
      </c>
      <c r="EB791" s="40">
        <v>7.9171436417381502E-3</v>
      </c>
      <c r="EC791" s="40">
        <v>-8.9109055899936598E-4</v>
      </c>
      <c r="ED791" s="40">
        <v>4.27549952078845E-3</v>
      </c>
      <c r="EE791" s="40">
        <v>-1.81013963133611E-4</v>
      </c>
      <c r="EF791" s="40">
        <v>-7.8725288953194299E-3</v>
      </c>
      <c r="EG791" s="40">
        <v>1.8455673494770099E-2</v>
      </c>
      <c r="EH791" s="40">
        <v>1.0278456894422699E-2</v>
      </c>
      <c r="EI791" s="40">
        <v>-4.0934675033053904E-3</v>
      </c>
      <c r="EJ791" s="40">
        <v>4.2718539501943997E-3</v>
      </c>
      <c r="EK791" s="40">
        <v>-4.5721179658796802E-4</v>
      </c>
      <c r="EL791" s="40">
        <v>8.0159084359707794E-5</v>
      </c>
      <c r="EM791" s="40">
        <v>0.37788090373647198</v>
      </c>
      <c r="EN791" s="40">
        <v>0.462696385805826</v>
      </c>
      <c r="EO791" s="40">
        <v>0.50519604488569703</v>
      </c>
      <c r="EP791" s="40">
        <v>0.50798387521158905</v>
      </c>
      <c r="EQ791" s="40">
        <v>0.22058048675960301</v>
      </c>
      <c r="ER791" s="40">
        <v>-0.27123793985848899</v>
      </c>
      <c r="ES791" s="40">
        <v>-0.21001553917160801</v>
      </c>
      <c r="ET791" s="40">
        <v>-0.14039031918292999</v>
      </c>
      <c r="EU791" s="40">
        <v>-7.2220722673659102E-2</v>
      </c>
      <c r="EV791" s="40">
        <v>-3.67875511195122E-2</v>
      </c>
      <c r="EW791" s="40">
        <v>81.055387161292302</v>
      </c>
      <c r="EX791" s="40">
        <v>79.416589568685296</v>
      </c>
      <c r="EY791" s="40">
        <v>78.039743222426907</v>
      </c>
      <c r="EZ791" s="40">
        <v>76.079875997679494</v>
      </c>
      <c r="FA791" s="40">
        <v>74.149693168310307</v>
      </c>
      <c r="FB791" s="40">
        <v>72.498429492600494</v>
      </c>
      <c r="FC791" s="40">
        <v>71.147982063712107</v>
      </c>
      <c r="FD791" s="40">
        <v>72.263743096422303</v>
      </c>
      <c r="FE791" s="40">
        <v>75.082873398180993</v>
      </c>
      <c r="FF791" s="40">
        <v>78.955628797717395</v>
      </c>
      <c r="FG791" s="40">
        <v>83.591794807415596</v>
      </c>
      <c r="FH791" s="40">
        <v>87.252222098101797</v>
      </c>
      <c r="FI791" s="40">
        <v>90.3264972862044</v>
      </c>
      <c r="FJ791" s="40">
        <v>93.047024031978694</v>
      </c>
      <c r="FK791" s="40">
        <v>95.493105411959206</v>
      </c>
      <c r="FL791" s="40">
        <v>97.151123253221698</v>
      </c>
      <c r="FM791" s="40">
        <v>98.407390117262693</v>
      </c>
      <c r="FN791" s="40">
        <v>98.323935866550997</v>
      </c>
      <c r="FO791" s="40">
        <v>96.964651616400502</v>
      </c>
      <c r="FP791" s="40">
        <v>94.086588690171098</v>
      </c>
      <c r="FQ791" s="40">
        <v>89.873014219209296</v>
      </c>
      <c r="FR791" s="40">
        <v>85.451228190635106</v>
      </c>
      <c r="FS791" s="40">
        <v>82.3425672197138</v>
      </c>
      <c r="FT791" s="40">
        <v>79.818465881731598</v>
      </c>
      <c r="FU791" s="40">
        <v>4.4308607248166199E-3</v>
      </c>
      <c r="FV791" s="40">
        <v>0</v>
      </c>
      <c r="FW791" s="40">
        <v>0</v>
      </c>
      <c r="FX791" s="41">
        <v>1</v>
      </c>
      <c r="FY791" s="22"/>
    </row>
    <row r="792" spans="1:181" x14ac:dyDescent="0.2">
      <c r="A792" t="s">
        <v>42</v>
      </c>
      <c r="B792" t="s">
        <v>58</v>
      </c>
      <c r="C792" t="s">
        <v>55</v>
      </c>
      <c r="D792" t="s">
        <v>37</v>
      </c>
      <c r="E792" t="s">
        <v>1</v>
      </c>
      <c r="F792" t="s">
        <v>1</v>
      </c>
      <c r="G792" s="35">
        <v>43672</v>
      </c>
      <c r="H792" s="40">
        <v>9473</v>
      </c>
      <c r="I792" s="40">
        <v>0.74194539503454204</v>
      </c>
      <c r="J792" s="40">
        <v>0.64767170509407002</v>
      </c>
      <c r="K792" s="40">
        <v>0.58663797567751697</v>
      </c>
      <c r="L792" s="40">
        <v>0.55332987501147202</v>
      </c>
      <c r="M792" s="40">
        <v>0.54346116339279604</v>
      </c>
      <c r="N792" s="40">
        <v>0.55029872615919995</v>
      </c>
      <c r="O792" s="40">
        <v>0.59888478081308105</v>
      </c>
      <c r="P792" s="40">
        <v>0.66246140560281597</v>
      </c>
      <c r="Q792" s="40">
        <v>0.69980521207537805</v>
      </c>
      <c r="R792" s="40">
        <v>0.732284270403745</v>
      </c>
      <c r="S792" s="40">
        <v>0.77402454903087903</v>
      </c>
      <c r="T792" s="40">
        <v>0.84034837486000102</v>
      </c>
      <c r="U792" s="40">
        <v>0.90485053235052804</v>
      </c>
      <c r="V792" s="40">
        <v>0.93777071162329395</v>
      </c>
      <c r="W792" s="40">
        <v>0.999950868921618</v>
      </c>
      <c r="X792" s="40">
        <v>1.08406752130019</v>
      </c>
      <c r="Y792" s="40">
        <v>1.1748451217754801</v>
      </c>
      <c r="Z792" s="40">
        <v>1.2664178189319599</v>
      </c>
      <c r="AA792" s="40">
        <v>1.3405360815313401</v>
      </c>
      <c r="AB792" s="40">
        <v>1.3181800348074799</v>
      </c>
      <c r="AC792" s="40">
        <v>1.26037700801617</v>
      </c>
      <c r="AD792" s="40">
        <v>1.2083512999338399</v>
      </c>
      <c r="AE792" s="40">
        <v>1.0595141235616199</v>
      </c>
      <c r="AF792" s="40">
        <v>0.89449383416022799</v>
      </c>
      <c r="AG792" s="40">
        <v>-1.1813893642931899E-2</v>
      </c>
      <c r="AH792" s="40">
        <v>-1.8601565478580701E-3</v>
      </c>
      <c r="AI792" s="40">
        <v>2.0503388221820902E-6</v>
      </c>
      <c r="AJ792" s="40">
        <v>-5.5743872732351798E-4</v>
      </c>
      <c r="AK792" s="40">
        <v>-6.6844995898987401E-3</v>
      </c>
      <c r="AL792" s="40">
        <v>-3.2512408406104999E-3</v>
      </c>
      <c r="AM792" s="40">
        <v>-4.9018466933659901E-3</v>
      </c>
      <c r="AN792" s="40">
        <v>-7.4703014926221396E-3</v>
      </c>
      <c r="AO792" s="40">
        <v>-5.4711500426542596E-3</v>
      </c>
      <c r="AP792" s="40">
        <v>-1.7972184840509199E-2</v>
      </c>
      <c r="AQ792" s="40">
        <v>-2.4806977132090301E-2</v>
      </c>
      <c r="AR792" s="40">
        <v>-2.78923492128633E-3</v>
      </c>
      <c r="AS792" s="40">
        <v>-8.8327423860435298E-3</v>
      </c>
      <c r="AT792" s="40">
        <v>-1.3182390332942599E-2</v>
      </c>
      <c r="AU792" s="40">
        <v>9.3172467355376196E-2</v>
      </c>
      <c r="AV792" s="40">
        <v>0.138767958979582</v>
      </c>
      <c r="AW792" s="40">
        <v>0.151608904720333</v>
      </c>
      <c r="AX792" s="40">
        <v>0.151051982789182</v>
      </c>
      <c r="AY792" s="40">
        <v>0.122539868439872</v>
      </c>
      <c r="AZ792" s="40">
        <v>1.0071434406382E-2</v>
      </c>
      <c r="BA792" s="40">
        <v>-2.0289778903767501E-3</v>
      </c>
      <c r="BB792" s="40">
        <v>-3.8755168976708099E-3</v>
      </c>
      <c r="BC792" s="40">
        <v>-1.4025556217321201E-2</v>
      </c>
      <c r="BD792" s="40">
        <v>2.1181857866387102E-3</v>
      </c>
      <c r="BE792" s="40">
        <v>-3.7574255661252899E-3</v>
      </c>
      <c r="BF792" s="40">
        <v>4.7904218734090599E-3</v>
      </c>
      <c r="BG792" s="40">
        <v>6.0779665503791803E-3</v>
      </c>
      <c r="BH792" s="40">
        <v>6.0122426081413499E-3</v>
      </c>
      <c r="BI792" s="40">
        <v>-1.3688281354263701E-3</v>
      </c>
      <c r="BJ792" s="40">
        <v>2.32094930862252E-3</v>
      </c>
      <c r="BK792" s="40">
        <v>1.67053077765252E-3</v>
      </c>
      <c r="BL792" s="40">
        <v>-9.3033068903459202E-4</v>
      </c>
      <c r="BM792" s="40">
        <v>2.20558308624297E-4</v>
      </c>
      <c r="BN792" s="40">
        <v>-1.06017976876948E-2</v>
      </c>
      <c r="BO792" s="40">
        <v>-1.9422471830104201E-2</v>
      </c>
      <c r="BP792" s="40">
        <v>6.4346244315627299E-4</v>
      </c>
      <c r="BQ792" s="40">
        <v>-5.4490513122528502E-3</v>
      </c>
      <c r="BR792" s="40">
        <v>-4.3006999134457503E-3</v>
      </c>
      <c r="BS792" s="40">
        <v>0.102730146817089</v>
      </c>
      <c r="BT792" s="40">
        <v>0.14901452429658801</v>
      </c>
      <c r="BU792" s="40">
        <v>0.163659878696919</v>
      </c>
      <c r="BV792" s="40">
        <v>0.16672187760566801</v>
      </c>
      <c r="BW792" s="40">
        <v>0.13877454669933201</v>
      </c>
      <c r="BX792" s="40">
        <v>2.5442324225761901E-2</v>
      </c>
      <c r="BY792" s="40">
        <v>1.1581751755479699E-2</v>
      </c>
      <c r="BZ792" s="40">
        <v>1.0224541600608801E-2</v>
      </c>
      <c r="CA792" s="40">
        <v>-5.6081015866712098E-3</v>
      </c>
      <c r="CB792" s="40">
        <v>8.5738750598990301E-3</v>
      </c>
      <c r="CC792" s="40">
        <v>1.8224596816937199E-3</v>
      </c>
      <c r="CD792" s="40">
        <v>9.3965922285209492E-3</v>
      </c>
      <c r="CE792" s="40">
        <v>1.02861276096221E-2</v>
      </c>
      <c r="CF792" s="40">
        <v>1.0562383888060901E-2</v>
      </c>
      <c r="CG792" s="40">
        <v>2.3127897209705602E-3</v>
      </c>
      <c r="CH792" s="40">
        <v>6.18023123158545E-3</v>
      </c>
      <c r="CI792" s="40">
        <v>6.2225393928434097E-3</v>
      </c>
      <c r="CJ792" s="40">
        <v>3.5992331670130898E-3</v>
      </c>
      <c r="CK792" s="40">
        <v>4.1626181742392496E-3</v>
      </c>
      <c r="CL792" s="40">
        <v>-5.4970899978450602E-3</v>
      </c>
      <c r="CM792" s="40">
        <v>-1.5693179860605699E-2</v>
      </c>
      <c r="CN792" s="40">
        <v>3.0209381808461101E-3</v>
      </c>
      <c r="CO792" s="40">
        <v>-3.10551718218213E-3</v>
      </c>
      <c r="CP792" s="40">
        <v>1.8507318150704001E-3</v>
      </c>
      <c r="CQ792" s="40">
        <v>0.109349766496998</v>
      </c>
      <c r="CR792" s="40">
        <v>0.156111264221341</v>
      </c>
      <c r="CS792" s="40">
        <v>0.17200634656258099</v>
      </c>
      <c r="CT792" s="40">
        <v>0.177574799020836</v>
      </c>
      <c r="CU792" s="40">
        <v>0.150018635406621</v>
      </c>
      <c r="CV792" s="40">
        <v>3.6088155690783302E-2</v>
      </c>
      <c r="CW792" s="40">
        <v>2.1008501646242E-2</v>
      </c>
      <c r="CX792" s="40">
        <v>1.9990199163931601E-2</v>
      </c>
      <c r="CY792" s="40">
        <v>2.2180184867721801E-4</v>
      </c>
      <c r="CZ792" s="40">
        <v>1.3045065784786401E-2</v>
      </c>
      <c r="DA792" s="40">
        <v>7.4023449295127297E-3</v>
      </c>
      <c r="DB792" s="40">
        <v>1.40027625836328E-2</v>
      </c>
      <c r="DC792" s="40">
        <v>1.4494288668865001E-2</v>
      </c>
      <c r="DD792" s="40">
        <v>1.5112525167980499E-2</v>
      </c>
      <c r="DE792" s="40">
        <v>5.9944075773674804E-3</v>
      </c>
      <c r="DF792" s="40">
        <v>1.00395131545484E-2</v>
      </c>
      <c r="DG792" s="40">
        <v>1.0774548008034301E-2</v>
      </c>
      <c r="DH792" s="40">
        <v>8.1287970230607704E-3</v>
      </c>
      <c r="DI792" s="40">
        <v>8.1046780398542108E-3</v>
      </c>
      <c r="DJ792" s="40">
        <v>-3.9238230799529998E-4</v>
      </c>
      <c r="DK792" s="40">
        <v>-1.19638878911073E-2</v>
      </c>
      <c r="DL792" s="40">
        <v>5.3984139185359499E-3</v>
      </c>
      <c r="DM792" s="40">
        <v>-7.6198305211142101E-4</v>
      </c>
      <c r="DN792" s="40">
        <v>8.0021635435865504E-3</v>
      </c>
      <c r="DO792" s="40">
        <v>0.115969386176907</v>
      </c>
      <c r="DP792" s="40">
        <v>0.16320800414609499</v>
      </c>
      <c r="DQ792" s="40">
        <v>0.180352814428244</v>
      </c>
      <c r="DR792" s="40">
        <v>0.188427720436003</v>
      </c>
      <c r="DS792" s="40">
        <v>0.16126272411390899</v>
      </c>
      <c r="DT792" s="40">
        <v>4.6733987155804797E-2</v>
      </c>
      <c r="DU792" s="40">
        <v>3.0435251537004299E-2</v>
      </c>
      <c r="DV792" s="40">
        <v>2.97558567272544E-2</v>
      </c>
      <c r="DW792" s="40">
        <v>6.0517052840256399E-3</v>
      </c>
      <c r="DX792" s="40">
        <v>1.75162565096737E-2</v>
      </c>
      <c r="DY792" s="40">
        <v>1.54588130063194E-2</v>
      </c>
      <c r="DZ792" s="40">
        <v>2.0653341004899999E-2</v>
      </c>
      <c r="EA792" s="40">
        <v>2.0570204880422001E-2</v>
      </c>
      <c r="EB792" s="40">
        <v>2.1682206503445399E-2</v>
      </c>
      <c r="EC792" s="40">
        <v>1.1310079031839899E-2</v>
      </c>
      <c r="ED792" s="40">
        <v>1.56117033037814E-2</v>
      </c>
      <c r="EE792" s="40">
        <v>1.73469254790528E-2</v>
      </c>
      <c r="EF792" s="40">
        <v>1.4668767826648299E-2</v>
      </c>
      <c r="EG792" s="40">
        <v>1.3796386391132801E-2</v>
      </c>
      <c r="EH792" s="40">
        <v>6.97800484481911E-3</v>
      </c>
      <c r="EI792" s="40">
        <v>-6.5793825891211702E-3</v>
      </c>
      <c r="EJ792" s="40">
        <v>8.8311112829785494E-3</v>
      </c>
      <c r="EK792" s="40">
        <v>2.6217080216792599E-3</v>
      </c>
      <c r="EL792" s="40">
        <v>1.6883853963083399E-2</v>
      </c>
      <c r="EM792" s="40">
        <v>0.12552706563862001</v>
      </c>
      <c r="EN792" s="40">
        <v>0.173454569463101</v>
      </c>
      <c r="EO792" s="40">
        <v>0.192403788404829</v>
      </c>
      <c r="EP792" s="40">
        <v>0.20409761525248901</v>
      </c>
      <c r="EQ792" s="40">
        <v>0.17749740237337</v>
      </c>
      <c r="ER792" s="40">
        <v>6.21048769751847E-2</v>
      </c>
      <c r="ES792" s="40">
        <v>4.4045981182860697E-2</v>
      </c>
      <c r="ET792" s="40">
        <v>4.3855915225534003E-2</v>
      </c>
      <c r="EU792" s="40">
        <v>1.44691599146757E-2</v>
      </c>
      <c r="EV792" s="40">
        <v>2.3971945782934E-2</v>
      </c>
      <c r="EW792" s="40">
        <v>64.995969547693704</v>
      </c>
      <c r="EX792" s="40">
        <v>64.314323607427099</v>
      </c>
      <c r="EY792" s="40">
        <v>63.605601295256498</v>
      </c>
      <c r="EZ792" s="40">
        <v>62.6504185469703</v>
      </c>
      <c r="FA792" s="40">
        <v>61.271039305522102</v>
      </c>
      <c r="FB792" s="40">
        <v>60.312273932963599</v>
      </c>
      <c r="FC792" s="40">
        <v>59.957129077818699</v>
      </c>
      <c r="FD792" s="40">
        <v>60.485238899031998</v>
      </c>
      <c r="FE792" s="40">
        <v>62.658410554962302</v>
      </c>
      <c r="FF792" s="40">
        <v>66.130731337627907</v>
      </c>
      <c r="FG792" s="40">
        <v>69.489527713665694</v>
      </c>
      <c r="FH792" s="40">
        <v>72.299390264907501</v>
      </c>
      <c r="FI792" s="40">
        <v>75.214475179992405</v>
      </c>
      <c r="FJ792" s="40">
        <v>77.666540356195497</v>
      </c>
      <c r="FK792" s="40">
        <v>79.891074442798597</v>
      </c>
      <c r="FL792" s="40">
        <v>80.833184057322001</v>
      </c>
      <c r="FM792" s="40">
        <v>80.914809328602402</v>
      </c>
      <c r="FN792" s="40">
        <v>79.988528712666593</v>
      </c>
      <c r="FO792" s="40">
        <v>78.424299838092907</v>
      </c>
      <c r="FP792" s="40">
        <v>75.296772193323903</v>
      </c>
      <c r="FQ792" s="40">
        <v>71.099831203279507</v>
      </c>
      <c r="FR792" s="40">
        <v>67.994109338936894</v>
      </c>
      <c r="FS792" s="40">
        <v>65.918443625340203</v>
      </c>
      <c r="FT792" s="40">
        <v>64.447190740294204</v>
      </c>
      <c r="FU792" s="40">
        <v>1.6842026856433399E-2</v>
      </c>
      <c r="FV792" s="40">
        <v>0</v>
      </c>
      <c r="FW792" s="40">
        <v>0</v>
      </c>
      <c r="FX792" s="41">
        <v>1</v>
      </c>
      <c r="FY792" s="22"/>
    </row>
    <row r="793" spans="1:181" x14ac:dyDescent="0.2">
      <c r="A793" t="s">
        <v>42</v>
      </c>
      <c r="B793" t="s">
        <v>58</v>
      </c>
      <c r="C793" t="s">
        <v>55</v>
      </c>
      <c r="D793" t="s">
        <v>37</v>
      </c>
      <c r="E793" t="s">
        <v>1</v>
      </c>
      <c r="F793" t="s">
        <v>77</v>
      </c>
      <c r="G793" s="35">
        <v>43672</v>
      </c>
      <c r="H793" s="40">
        <v>7429</v>
      </c>
      <c r="I793" s="40">
        <v>0.75958444385720203</v>
      </c>
      <c r="J793" s="40">
        <v>0.66640415253065299</v>
      </c>
      <c r="K793" s="40">
        <v>0.60492575354909395</v>
      </c>
      <c r="L793" s="40">
        <v>0.569827248898364</v>
      </c>
      <c r="M793" s="40">
        <v>0.55696133549024796</v>
      </c>
      <c r="N793" s="40">
        <v>0.56341600836725403</v>
      </c>
      <c r="O793" s="40">
        <v>0.61086932604134403</v>
      </c>
      <c r="P793" s="40">
        <v>0.67298161294343195</v>
      </c>
      <c r="Q793" s="40">
        <v>0.70626816451808505</v>
      </c>
      <c r="R793" s="40">
        <v>0.73658563838477498</v>
      </c>
      <c r="S793" s="40">
        <v>0.776394202700322</v>
      </c>
      <c r="T793" s="40">
        <v>0.83744033695482201</v>
      </c>
      <c r="U793" s="40">
        <v>0.89745954949499096</v>
      </c>
      <c r="V793" s="40">
        <v>0.92557696728827599</v>
      </c>
      <c r="W793" s="40">
        <v>0.97850549951251597</v>
      </c>
      <c r="X793" s="40">
        <v>1.04771098515822</v>
      </c>
      <c r="Y793" s="40">
        <v>1.12189823751297</v>
      </c>
      <c r="Z793" s="40">
        <v>1.2041450727612999</v>
      </c>
      <c r="AA793" s="40">
        <v>1.2800058462406601</v>
      </c>
      <c r="AB793" s="40">
        <v>1.26990085343528</v>
      </c>
      <c r="AC793" s="40">
        <v>1.22817517190898</v>
      </c>
      <c r="AD793" s="40">
        <v>1.19448571050831</v>
      </c>
      <c r="AE793" s="40">
        <v>1.0583983769612</v>
      </c>
      <c r="AF793" s="40">
        <v>0.90511314809816001</v>
      </c>
      <c r="AG793" s="40">
        <v>-1.6248706654419701E-2</v>
      </c>
      <c r="AH793" s="40">
        <v>-1.0394883153695101E-2</v>
      </c>
      <c r="AI793" s="40">
        <v>-7.5494938833671798E-3</v>
      </c>
      <c r="AJ793" s="40">
        <v>-8.0488891071768699E-3</v>
      </c>
      <c r="AK793" s="40">
        <v>-1.5021996696253001E-2</v>
      </c>
      <c r="AL793" s="40">
        <v>-7.4305858236971903E-3</v>
      </c>
      <c r="AM793" s="40">
        <v>-8.0228178434554598E-3</v>
      </c>
      <c r="AN793" s="40">
        <v>-7.6699900675339001E-3</v>
      </c>
      <c r="AO793" s="40">
        <v>-1.04446966231076E-2</v>
      </c>
      <c r="AP793" s="40">
        <v>-2.2574821182066499E-2</v>
      </c>
      <c r="AQ793" s="40">
        <v>-2.4383558821469701E-2</v>
      </c>
      <c r="AR793" s="40">
        <v>-2.4444207601856099E-3</v>
      </c>
      <c r="AS793" s="40">
        <v>-9.0832113589276193E-3</v>
      </c>
      <c r="AT793" s="40">
        <v>-1.67522360007968E-2</v>
      </c>
      <c r="AU793" s="40">
        <v>5.9058488684311801E-2</v>
      </c>
      <c r="AV793" s="40">
        <v>9.67365605315849E-2</v>
      </c>
      <c r="AW793" s="40">
        <v>0.10599227956227</v>
      </c>
      <c r="AX793" s="40">
        <v>0.113366288197214</v>
      </c>
      <c r="AY793" s="40">
        <v>0.11887090830748601</v>
      </c>
      <c r="AZ793" s="40">
        <v>5.7463217335478101E-2</v>
      </c>
      <c r="BA793" s="40">
        <v>2.4570316452883101E-2</v>
      </c>
      <c r="BB793" s="40">
        <v>1.12917740853196E-2</v>
      </c>
      <c r="BC793" s="40">
        <v>-1.43521501788314E-2</v>
      </c>
      <c r="BD793" s="40">
        <v>-4.8985595447196498E-3</v>
      </c>
      <c r="BE793" s="40">
        <v>-6.6152672527281103E-3</v>
      </c>
      <c r="BF793" s="40">
        <v>-1.31203796252443E-3</v>
      </c>
      <c r="BG793" s="40">
        <v>1.1476741955264401E-3</v>
      </c>
      <c r="BH793" s="40">
        <v>4.5986621091817802E-4</v>
      </c>
      <c r="BI793" s="40">
        <v>-8.0367138022517607E-3</v>
      </c>
      <c r="BJ793" s="40">
        <v>-1.7674919000812501E-4</v>
      </c>
      <c r="BK793" s="40">
        <v>2.3735098157165601E-4</v>
      </c>
      <c r="BL793" s="40">
        <v>4.1791015384429002E-4</v>
      </c>
      <c r="BM793" s="40">
        <v>-2.1771894048861402E-3</v>
      </c>
      <c r="BN793" s="40">
        <v>-1.34881371219043E-2</v>
      </c>
      <c r="BO793" s="40">
        <v>-1.7670022649989299E-2</v>
      </c>
      <c r="BP793" s="40">
        <v>9.3781747749090497E-4</v>
      </c>
      <c r="BQ793" s="40">
        <v>-5.8082998555011797E-3</v>
      </c>
      <c r="BR793" s="40">
        <v>-7.9089328989611005E-3</v>
      </c>
      <c r="BS793" s="40">
        <v>7.0102016752269403E-2</v>
      </c>
      <c r="BT793" s="40">
        <v>0.10921205799193499</v>
      </c>
      <c r="BU793" s="40">
        <v>0.119315496351396</v>
      </c>
      <c r="BV793" s="40">
        <v>0.12636845885884199</v>
      </c>
      <c r="BW793" s="40">
        <v>0.13046272482504601</v>
      </c>
      <c r="BX793" s="40">
        <v>6.75128329443343E-2</v>
      </c>
      <c r="BY793" s="40">
        <v>3.9046926480302398E-2</v>
      </c>
      <c r="BZ793" s="40">
        <v>2.5612158572828801E-2</v>
      </c>
      <c r="CA793" s="40">
        <v>-5.1880664856297897E-3</v>
      </c>
      <c r="CB793" s="40">
        <v>4.7748257110034999E-3</v>
      </c>
      <c r="CC793" s="40">
        <v>5.6823530825746302E-5</v>
      </c>
      <c r="CD793" s="40">
        <v>4.9787129480813102E-3</v>
      </c>
      <c r="CE793" s="40">
        <v>7.1713063130456898E-3</v>
      </c>
      <c r="CF793" s="40">
        <v>6.35300422426448E-3</v>
      </c>
      <c r="CG793" s="40">
        <v>-3.1987281489244102E-3</v>
      </c>
      <c r="CH793" s="40">
        <v>4.8472359653397804E-3</v>
      </c>
      <c r="CI793" s="40">
        <v>5.9583187470807E-3</v>
      </c>
      <c r="CJ793" s="40">
        <v>6.01956520924277E-3</v>
      </c>
      <c r="CK793" s="40">
        <v>3.5488609093945502E-3</v>
      </c>
      <c r="CL793" s="40">
        <v>-7.1947274223293197E-3</v>
      </c>
      <c r="CM793" s="40">
        <v>-1.3020247948865899E-2</v>
      </c>
      <c r="CN793" s="40">
        <v>3.2803453776946798E-3</v>
      </c>
      <c r="CO793" s="40">
        <v>-3.5401061244928001E-3</v>
      </c>
      <c r="CP793" s="40">
        <v>-1.7840881097188799E-3</v>
      </c>
      <c r="CQ793" s="40">
        <v>7.7750730650568201E-2</v>
      </c>
      <c r="CR793" s="40">
        <v>0.117852549529239</v>
      </c>
      <c r="CS793" s="40">
        <v>0.128543115713429</v>
      </c>
      <c r="CT793" s="40">
        <v>0.13537372265096301</v>
      </c>
      <c r="CU793" s="40">
        <v>0.13849118163330501</v>
      </c>
      <c r="CV793" s="40">
        <v>7.4473166101185304E-2</v>
      </c>
      <c r="CW793" s="40">
        <v>4.9073382485629702E-2</v>
      </c>
      <c r="CX793" s="40">
        <v>3.5530413245119699E-2</v>
      </c>
      <c r="CY793" s="40">
        <v>1.15894996400815E-3</v>
      </c>
      <c r="CZ793" s="40">
        <v>1.14745828713738E-2</v>
      </c>
      <c r="DA793" s="40">
        <v>6.7289143143796004E-3</v>
      </c>
      <c r="DB793" s="40">
        <v>1.1269463858687E-2</v>
      </c>
      <c r="DC793" s="40">
        <v>1.31949384305649E-2</v>
      </c>
      <c r="DD793" s="40">
        <v>1.2246142237610801E-2</v>
      </c>
      <c r="DE793" s="40">
        <v>1.63925750440295E-3</v>
      </c>
      <c r="DF793" s="40">
        <v>9.8712211206876798E-3</v>
      </c>
      <c r="DG793" s="40">
        <v>1.16792865125897E-2</v>
      </c>
      <c r="DH793" s="40">
        <v>1.16212202646413E-2</v>
      </c>
      <c r="DI793" s="40">
        <v>9.2749112236752401E-3</v>
      </c>
      <c r="DJ793" s="40">
        <v>-9.0131772275432005E-4</v>
      </c>
      <c r="DK793" s="40">
        <v>-8.3704732477425502E-3</v>
      </c>
      <c r="DL793" s="40">
        <v>5.6228732778984504E-3</v>
      </c>
      <c r="DM793" s="40">
        <v>-1.27191239348441E-3</v>
      </c>
      <c r="DN793" s="40">
        <v>4.3407566795233398E-3</v>
      </c>
      <c r="DO793" s="40">
        <v>8.5399444548867096E-2</v>
      </c>
      <c r="DP793" s="40">
        <v>0.12649304106654299</v>
      </c>
      <c r="DQ793" s="40">
        <v>0.137770735075462</v>
      </c>
      <c r="DR793" s="40">
        <v>0.144378986443083</v>
      </c>
      <c r="DS793" s="40">
        <v>0.14651963844156399</v>
      </c>
      <c r="DT793" s="40">
        <v>8.1433499258036293E-2</v>
      </c>
      <c r="DU793" s="40">
        <v>5.9099838490956999E-2</v>
      </c>
      <c r="DV793" s="40">
        <v>4.54486679174105E-2</v>
      </c>
      <c r="DW793" s="40">
        <v>7.5059664136460898E-3</v>
      </c>
      <c r="DX793" s="40">
        <v>1.8174340031744E-2</v>
      </c>
      <c r="DY793" s="40">
        <v>1.6362353716071198E-2</v>
      </c>
      <c r="DZ793" s="40">
        <v>2.0352309049857801E-2</v>
      </c>
      <c r="EA793" s="40">
        <v>2.1892106509458598E-2</v>
      </c>
      <c r="EB793" s="40">
        <v>2.0754897555705799E-2</v>
      </c>
      <c r="EC793" s="40">
        <v>8.6245403984042401E-3</v>
      </c>
      <c r="ED793" s="40">
        <v>1.7125057754376699E-2</v>
      </c>
      <c r="EE793" s="40">
        <v>1.9939455337616901E-2</v>
      </c>
      <c r="EF793" s="40">
        <v>1.9709120486019398E-2</v>
      </c>
      <c r="EG793" s="40">
        <v>1.75424184418967E-2</v>
      </c>
      <c r="EH793" s="40">
        <v>8.1853663374078702E-3</v>
      </c>
      <c r="EI793" s="40">
        <v>-1.6569370762620601E-3</v>
      </c>
      <c r="EJ793" s="40">
        <v>9.0051115155749591E-3</v>
      </c>
      <c r="EK793" s="40">
        <v>2.00299910994202E-3</v>
      </c>
      <c r="EL793" s="40">
        <v>1.31840597813591E-2</v>
      </c>
      <c r="EM793" s="40">
        <v>9.6442972616824704E-2</v>
      </c>
      <c r="EN793" s="40">
        <v>0.138968538526893</v>
      </c>
      <c r="EO793" s="40">
        <v>0.15109395186458799</v>
      </c>
      <c r="EP793" s="40">
        <v>0.15738115710471101</v>
      </c>
      <c r="EQ793" s="40">
        <v>0.15811145495912299</v>
      </c>
      <c r="ER793" s="40">
        <v>9.1483114866892604E-2</v>
      </c>
      <c r="ES793" s="40">
        <v>7.3576448518376303E-2</v>
      </c>
      <c r="ET793" s="40">
        <v>5.9769052404919698E-2</v>
      </c>
      <c r="EU793" s="40">
        <v>1.66700501068477E-2</v>
      </c>
      <c r="EV793" s="40">
        <v>2.78477252874672E-2</v>
      </c>
      <c r="EW793" s="40">
        <v>64.642635750156899</v>
      </c>
      <c r="EX793" s="40">
        <v>63.995586158192097</v>
      </c>
      <c r="EY793" s="40">
        <v>63.310028248587599</v>
      </c>
      <c r="EZ793" s="40">
        <v>62.420727401129902</v>
      </c>
      <c r="FA793" s="40">
        <v>61.1211550533584</v>
      </c>
      <c r="FB793" s="40">
        <v>60.194581763967399</v>
      </c>
      <c r="FC793" s="40">
        <v>59.8729009730069</v>
      </c>
      <c r="FD793" s="40">
        <v>60.4253374136849</v>
      </c>
      <c r="FE793" s="40">
        <v>62.577820935342103</v>
      </c>
      <c r="FF793" s="40">
        <v>65.992192404268707</v>
      </c>
      <c r="FG793" s="40">
        <v>69.305241682360304</v>
      </c>
      <c r="FH793" s="40">
        <v>72.052240269930905</v>
      </c>
      <c r="FI793" s="40">
        <v>74.858168549905798</v>
      </c>
      <c r="FJ793" s="40">
        <v>77.233168549905798</v>
      </c>
      <c r="FK793" s="40">
        <v>79.403052416823598</v>
      </c>
      <c r="FL793" s="40">
        <v>80.3097732266164</v>
      </c>
      <c r="FM793" s="40">
        <v>80.385318581293205</v>
      </c>
      <c r="FN793" s="40">
        <v>79.461511299435003</v>
      </c>
      <c r="FO793" s="40">
        <v>77.852459981167598</v>
      </c>
      <c r="FP793" s="40">
        <v>74.7549631198996</v>
      </c>
      <c r="FQ793" s="40">
        <v>70.638418079095999</v>
      </c>
      <c r="FR793" s="40">
        <v>67.600223634651599</v>
      </c>
      <c r="FS793" s="40">
        <v>65.574309478970505</v>
      </c>
      <c r="FT793" s="40">
        <v>64.151228028876304</v>
      </c>
      <c r="FU793" s="40">
        <v>1.6228262317395999E-2</v>
      </c>
      <c r="FV793" s="40">
        <v>0</v>
      </c>
      <c r="FW793" s="40">
        <v>0</v>
      </c>
      <c r="FX793" s="41">
        <v>1</v>
      </c>
      <c r="FY793" s="22"/>
    </row>
    <row r="794" spans="1:181" x14ac:dyDescent="0.2">
      <c r="A794" t="s">
        <v>42</v>
      </c>
      <c r="B794" t="s">
        <v>58</v>
      </c>
      <c r="C794" t="s">
        <v>55</v>
      </c>
      <c r="D794" t="s">
        <v>37</v>
      </c>
      <c r="E794" t="s">
        <v>1</v>
      </c>
      <c r="F794" t="s">
        <v>78</v>
      </c>
      <c r="G794" s="35">
        <v>43672</v>
      </c>
      <c r="H794" s="40">
        <v>2044</v>
      </c>
      <c r="I794" s="40">
        <v>0.68158104741382197</v>
      </c>
      <c r="J794" s="40">
        <v>0.58818405128950801</v>
      </c>
      <c r="K794" s="40">
        <v>0.53345335595434495</v>
      </c>
      <c r="L794" s="40">
        <v>0.49852072345222598</v>
      </c>
      <c r="M794" s="40">
        <v>0.47741824939594402</v>
      </c>
      <c r="N794" s="40">
        <v>0.49274999149130899</v>
      </c>
      <c r="O794" s="40">
        <v>0.54757929666798399</v>
      </c>
      <c r="P794" s="40">
        <v>0.61196738071638601</v>
      </c>
      <c r="Q794" s="40">
        <v>0.65827478648582005</v>
      </c>
      <c r="R794" s="40">
        <v>0.70145995986891896</v>
      </c>
      <c r="S794" s="40">
        <v>0.75575165033051706</v>
      </c>
      <c r="T794" s="40">
        <v>0.84984372646008399</v>
      </c>
      <c r="U794" s="40">
        <v>0.93187521739614498</v>
      </c>
      <c r="V794" s="40">
        <v>0.97250547339137094</v>
      </c>
      <c r="W794" s="40">
        <v>1.0666747917432799</v>
      </c>
      <c r="X794" s="40">
        <v>1.2126103569273301</v>
      </c>
      <c r="Y794" s="40">
        <v>1.38245608863015</v>
      </c>
      <c r="Z794" s="40">
        <v>1.5181492359170501</v>
      </c>
      <c r="AA794" s="40">
        <v>1.57772606292619</v>
      </c>
      <c r="AB794" s="40">
        <v>1.5025229442952099</v>
      </c>
      <c r="AC794" s="40">
        <v>1.38127173234792</v>
      </c>
      <c r="AD794" s="40">
        <v>1.2581703180889099</v>
      </c>
      <c r="AE794" s="40">
        <v>1.06124676352366</v>
      </c>
      <c r="AF794" s="40">
        <v>0.85520678849589604</v>
      </c>
      <c r="AG794" s="40">
        <v>-1.6517593272989201E-2</v>
      </c>
      <c r="AH794" s="40">
        <v>4.9310996341232699E-3</v>
      </c>
      <c r="AI794" s="40">
        <v>7.1423818948141201E-3</v>
      </c>
      <c r="AJ794" s="40">
        <v>1.10898727690755E-2</v>
      </c>
      <c r="AK794" s="40">
        <v>6.2978499317214503E-3</v>
      </c>
      <c r="AL794" s="40">
        <v>2.5323094974464698E-3</v>
      </c>
      <c r="AM794" s="40">
        <v>-9.2110960775763796E-3</v>
      </c>
      <c r="AN794" s="40">
        <v>-2.4763189316592001E-2</v>
      </c>
      <c r="AO794" s="40">
        <v>-1.2631143114779199E-2</v>
      </c>
      <c r="AP794" s="40">
        <v>-1.65107924118458E-2</v>
      </c>
      <c r="AQ794" s="40">
        <v>-3.8851281327964601E-2</v>
      </c>
      <c r="AR794" s="40">
        <v>-9.0907994178810493E-3</v>
      </c>
      <c r="AS794" s="40">
        <v>-1.54750486227524E-2</v>
      </c>
      <c r="AT794" s="40">
        <v>-2.3429472355937501E-2</v>
      </c>
      <c r="AU794" s="40">
        <v>0.180179710817854</v>
      </c>
      <c r="AV794" s="40">
        <v>0.228401377772978</v>
      </c>
      <c r="AW794" s="40">
        <v>0.25979933290902901</v>
      </c>
      <c r="AX794" s="40">
        <v>0.249045193545191</v>
      </c>
      <c r="AY794" s="40">
        <v>9.2368240339055094E-2</v>
      </c>
      <c r="AZ794" s="40">
        <v>-0.19802709792638701</v>
      </c>
      <c r="BA794" s="40">
        <v>-0.15778219076675401</v>
      </c>
      <c r="BB794" s="40">
        <v>-9.6669860630220705E-2</v>
      </c>
      <c r="BC794" s="40">
        <v>-5.1190475202326398E-2</v>
      </c>
      <c r="BD794" s="40">
        <v>-6.7935148971145004E-3</v>
      </c>
      <c r="BE794" s="40">
        <v>-4.2410369706534596E-3</v>
      </c>
      <c r="BF794" s="40">
        <v>1.49152728179571E-2</v>
      </c>
      <c r="BG794" s="40">
        <v>1.3791358237097999E-2</v>
      </c>
      <c r="BH794" s="40">
        <v>1.7344509077519402E-2</v>
      </c>
      <c r="BI794" s="40">
        <v>1.39802621081956E-2</v>
      </c>
      <c r="BJ794" s="40">
        <v>5.4934737873540401E-3</v>
      </c>
      <c r="BK794" s="40">
        <v>-1.8101088262389301E-3</v>
      </c>
      <c r="BL794" s="40">
        <v>-1.5480424038335701E-2</v>
      </c>
      <c r="BM794" s="40">
        <v>-3.5499310896230899E-3</v>
      </c>
      <c r="BN794" s="40">
        <v>-7.5974510964091097E-3</v>
      </c>
      <c r="BO794" s="40">
        <v>-3.2007526911169502E-2</v>
      </c>
      <c r="BP794" s="40">
        <v>-1.75643476024118E-3</v>
      </c>
      <c r="BQ794" s="40">
        <v>-7.9139429407083708E-3</v>
      </c>
      <c r="BR794" s="40">
        <v>-5.1563424598711502E-3</v>
      </c>
      <c r="BS794" s="40">
        <v>0.20243460984912601</v>
      </c>
      <c r="BT794" s="40">
        <v>0.26294378191719597</v>
      </c>
      <c r="BU794" s="40">
        <v>0.30227372760334598</v>
      </c>
      <c r="BV794" s="40">
        <v>0.29958985331168098</v>
      </c>
      <c r="BW794" s="40">
        <v>0.14980487672724699</v>
      </c>
      <c r="BX794" s="40">
        <v>-0.14478207261753201</v>
      </c>
      <c r="BY794" s="40">
        <v>-0.114603050484543</v>
      </c>
      <c r="BZ794" s="40">
        <v>-6.3629503873430096E-2</v>
      </c>
      <c r="CA794" s="40">
        <v>-2.53138471499539E-2</v>
      </c>
      <c r="CB794" s="40">
        <v>6.4514512362211403E-3</v>
      </c>
      <c r="CC794" s="40">
        <v>4.2616685266387601E-3</v>
      </c>
      <c r="CD794" s="40">
        <v>2.1830280750592901E-2</v>
      </c>
      <c r="CE794" s="40">
        <v>1.8396418997186401E-2</v>
      </c>
      <c r="CF794" s="40">
        <v>2.16764511314365E-2</v>
      </c>
      <c r="CG794" s="40">
        <v>1.9301077378919701E-2</v>
      </c>
      <c r="CH794" s="40">
        <v>7.544367154038E-3</v>
      </c>
      <c r="CI794" s="40">
        <v>3.3157923986317402E-3</v>
      </c>
      <c r="CJ794" s="40">
        <v>-9.0512090844249993E-3</v>
      </c>
      <c r="CK794" s="40">
        <v>2.7396886951760301E-3</v>
      </c>
      <c r="CL794" s="40">
        <v>-1.4240980537821701E-3</v>
      </c>
      <c r="CM794" s="40">
        <v>-2.7267563450021199E-2</v>
      </c>
      <c r="CN794" s="40">
        <v>3.3233238591849402E-3</v>
      </c>
      <c r="CO794" s="40">
        <v>-2.6771441784942899E-3</v>
      </c>
      <c r="CP794" s="40">
        <v>7.4995716412564698E-3</v>
      </c>
      <c r="CQ794" s="40">
        <v>0.21784828512375401</v>
      </c>
      <c r="CR794" s="40">
        <v>0.28686774580199098</v>
      </c>
      <c r="CS794" s="40">
        <v>0.33169136398015397</v>
      </c>
      <c r="CT794" s="40">
        <v>0.33459693069327001</v>
      </c>
      <c r="CU794" s="40">
        <v>0.189585316122205</v>
      </c>
      <c r="CV794" s="40">
        <v>-0.107904730287345</v>
      </c>
      <c r="CW794" s="40">
        <v>-8.4697309460404602E-2</v>
      </c>
      <c r="CX794" s="40">
        <v>-4.0745853433525603E-2</v>
      </c>
      <c r="CY794" s="40">
        <v>-7.39177338807723E-3</v>
      </c>
      <c r="CZ794" s="40">
        <v>1.5624874432426E-2</v>
      </c>
      <c r="DA794" s="40">
        <v>1.2764374023931E-2</v>
      </c>
      <c r="DB794" s="40">
        <v>2.87452886832287E-2</v>
      </c>
      <c r="DC794" s="40">
        <v>2.3001479757274901E-2</v>
      </c>
      <c r="DD794" s="40">
        <v>2.6008393185353602E-2</v>
      </c>
      <c r="DE794" s="40">
        <v>2.4621892649643699E-2</v>
      </c>
      <c r="DF794" s="40">
        <v>9.5952605207219495E-3</v>
      </c>
      <c r="DG794" s="40">
        <v>8.4416936235024009E-3</v>
      </c>
      <c r="DH794" s="40">
        <v>-2.6219941305143501E-3</v>
      </c>
      <c r="DI794" s="40">
        <v>9.0293084799751393E-3</v>
      </c>
      <c r="DJ794" s="40">
        <v>4.74925498884476E-3</v>
      </c>
      <c r="DK794" s="40">
        <v>-2.2527599988872899E-2</v>
      </c>
      <c r="DL794" s="40">
        <v>8.4030824786110597E-3</v>
      </c>
      <c r="DM794" s="40">
        <v>2.5596545837197901E-3</v>
      </c>
      <c r="DN794" s="40">
        <v>2.0155485742384099E-2</v>
      </c>
      <c r="DO794" s="40">
        <v>0.23326196039838101</v>
      </c>
      <c r="DP794" s="40">
        <v>0.31079170968678599</v>
      </c>
      <c r="DQ794" s="40">
        <v>0.36110900035696197</v>
      </c>
      <c r="DR794" s="40">
        <v>0.36960400807485899</v>
      </c>
      <c r="DS794" s="40">
        <v>0.22936575551716301</v>
      </c>
      <c r="DT794" s="40">
        <v>-7.1027387957157101E-2</v>
      </c>
      <c r="DU794" s="40">
        <v>-5.47915684362663E-2</v>
      </c>
      <c r="DV794" s="40">
        <v>-1.7862202993620999E-2</v>
      </c>
      <c r="DW794" s="40">
        <v>1.0530300373799499E-2</v>
      </c>
      <c r="DX794" s="40">
        <v>2.4798297628630901E-2</v>
      </c>
      <c r="DY794" s="40">
        <v>2.5040930326266801E-2</v>
      </c>
      <c r="DZ794" s="40">
        <v>3.8729461867062602E-2</v>
      </c>
      <c r="EA794" s="40">
        <v>2.9650456099558801E-2</v>
      </c>
      <c r="EB794" s="40">
        <v>3.2263029493797502E-2</v>
      </c>
      <c r="EC794" s="40">
        <v>3.2304304826117902E-2</v>
      </c>
      <c r="ED794" s="40">
        <v>1.2556424810629499E-2</v>
      </c>
      <c r="EE794" s="40">
        <v>1.58426808748399E-2</v>
      </c>
      <c r="EF794" s="40">
        <v>6.6607711477419604E-3</v>
      </c>
      <c r="EG794" s="40">
        <v>1.8110520505131299E-2</v>
      </c>
      <c r="EH794" s="40">
        <v>1.36625963042815E-2</v>
      </c>
      <c r="EI794" s="40">
        <v>-1.56838455720778E-2</v>
      </c>
      <c r="EJ794" s="40">
        <v>1.5737447136250901E-2</v>
      </c>
      <c r="EK794" s="40">
        <v>1.01207602657639E-2</v>
      </c>
      <c r="EL794" s="40">
        <v>3.84286156384505E-2</v>
      </c>
      <c r="EM794" s="40">
        <v>0.25551685942965302</v>
      </c>
      <c r="EN794" s="40">
        <v>0.34533411383100399</v>
      </c>
      <c r="EO794" s="40">
        <v>0.40358339505127799</v>
      </c>
      <c r="EP794" s="40">
        <v>0.42014866784134902</v>
      </c>
      <c r="EQ794" s="40">
        <v>0.286802391905355</v>
      </c>
      <c r="ER794" s="40">
        <v>-1.77823626483028E-2</v>
      </c>
      <c r="ES794" s="40">
        <v>-1.16124281540554E-2</v>
      </c>
      <c r="ET794" s="40">
        <v>1.51781537631695E-2</v>
      </c>
      <c r="EU794" s="40">
        <v>3.6406928426171999E-2</v>
      </c>
      <c r="EV794" s="40">
        <v>3.8043263761966498E-2</v>
      </c>
      <c r="EW794" s="40">
        <v>68.397429403570996</v>
      </c>
      <c r="EX794" s="40">
        <v>67.391667721919703</v>
      </c>
      <c r="EY794" s="40">
        <v>66.465366594909497</v>
      </c>
      <c r="EZ794" s="40">
        <v>64.928200582499699</v>
      </c>
      <c r="FA794" s="40">
        <v>62.732050145624903</v>
      </c>
      <c r="FB794" s="40">
        <v>61.450867418006801</v>
      </c>
      <c r="FC794" s="40">
        <v>60.801443586171999</v>
      </c>
      <c r="FD794" s="40">
        <v>61.028618462707399</v>
      </c>
      <c r="FE794" s="40">
        <v>63.296568317082397</v>
      </c>
      <c r="FF794" s="40">
        <v>67.2573129036343</v>
      </c>
      <c r="FG794" s="40">
        <v>71.004052171710796</v>
      </c>
      <c r="FH794" s="40">
        <v>74.309674559959504</v>
      </c>
      <c r="FI794" s="40">
        <v>78.323667215398302</v>
      </c>
      <c r="FJ794" s="40">
        <v>81.499430163353196</v>
      </c>
      <c r="FK794" s="40">
        <v>84.203621628466493</v>
      </c>
      <c r="FL794" s="40">
        <v>85.409269342788406</v>
      </c>
      <c r="FM794" s="40">
        <v>85.589274408003007</v>
      </c>
      <c r="FN794" s="40">
        <v>84.659617576294806</v>
      </c>
      <c r="FO794" s="40">
        <v>83.477079903760895</v>
      </c>
      <c r="FP794" s="40">
        <v>80.050525516018695</v>
      </c>
      <c r="FQ794" s="40">
        <v>75.271115613524103</v>
      </c>
      <c r="FR794" s="40">
        <v>71.664112954286395</v>
      </c>
      <c r="FS794" s="40">
        <v>69.142142585792101</v>
      </c>
      <c r="FT794" s="40">
        <v>67.260478662783299</v>
      </c>
      <c r="FU794" s="40">
        <v>5.4745481300737697E-2</v>
      </c>
      <c r="FV794" s="40">
        <v>0</v>
      </c>
      <c r="FW794" s="40">
        <v>0</v>
      </c>
      <c r="FX794" s="41">
        <v>1</v>
      </c>
      <c r="FY794" s="22"/>
    </row>
    <row r="795" spans="1:181" x14ac:dyDescent="0.2">
      <c r="A795" t="s">
        <v>42</v>
      </c>
      <c r="B795" t="s">
        <v>58</v>
      </c>
      <c r="C795" t="s">
        <v>55</v>
      </c>
      <c r="D795" t="s">
        <v>37</v>
      </c>
      <c r="E795" t="s">
        <v>77</v>
      </c>
      <c r="F795" t="s">
        <v>1</v>
      </c>
      <c r="G795" s="35">
        <v>43672</v>
      </c>
      <c r="H795" s="40">
        <v>7665</v>
      </c>
      <c r="I795" s="40">
        <v>0.76460102541789499</v>
      </c>
      <c r="J795" s="40">
        <v>0.66930433013911705</v>
      </c>
      <c r="K795" s="40">
        <v>0.60853358713763295</v>
      </c>
      <c r="L795" s="40">
        <v>0.57519478747544195</v>
      </c>
      <c r="M795" s="40">
        <v>0.56611381943120798</v>
      </c>
      <c r="N795" s="40">
        <v>0.57254131120057095</v>
      </c>
      <c r="O795" s="40">
        <v>0.62542340989275702</v>
      </c>
      <c r="P795" s="40">
        <v>0.69232216918493605</v>
      </c>
      <c r="Q795" s="40">
        <v>0.72961809218436302</v>
      </c>
      <c r="R795" s="40">
        <v>0.76108696413625299</v>
      </c>
      <c r="S795" s="40">
        <v>0.80083064121667002</v>
      </c>
      <c r="T795" s="40">
        <v>0.86259710283089397</v>
      </c>
      <c r="U795" s="40">
        <v>0.92394279909919697</v>
      </c>
      <c r="V795" s="40">
        <v>0.95557905374017804</v>
      </c>
      <c r="W795" s="40">
        <v>1.0161631358587699</v>
      </c>
      <c r="X795" s="40">
        <v>1.1003131517203999</v>
      </c>
      <c r="Y795" s="40">
        <v>1.1894554394457399</v>
      </c>
      <c r="Z795" s="40">
        <v>1.2823396622137999</v>
      </c>
      <c r="AA795" s="40">
        <v>1.36392647578422</v>
      </c>
      <c r="AB795" s="40">
        <v>1.3427578658133701</v>
      </c>
      <c r="AC795" s="40">
        <v>1.28426278416892</v>
      </c>
      <c r="AD795" s="40">
        <v>1.23670854810834</v>
      </c>
      <c r="AE795" s="40">
        <v>1.08765428865509</v>
      </c>
      <c r="AF795" s="40">
        <v>0.91870567664847302</v>
      </c>
      <c r="AG795" s="40">
        <v>-1.1355052874652201E-2</v>
      </c>
      <c r="AH795" s="40">
        <v>-9.9061997250932598E-4</v>
      </c>
      <c r="AI795" s="40">
        <v>3.2060075975381898E-3</v>
      </c>
      <c r="AJ795" s="40">
        <v>2.5788717110475298E-3</v>
      </c>
      <c r="AK795" s="40">
        <v>-1.9343666013881E-3</v>
      </c>
      <c r="AL795" s="40">
        <v>-1.55099352569622E-4</v>
      </c>
      <c r="AM795" s="40">
        <v>-7.5001722949785698E-4</v>
      </c>
      <c r="AN795" s="40">
        <v>-2.3179906989222801E-3</v>
      </c>
      <c r="AO795" s="40">
        <v>-2.1945748990194301E-4</v>
      </c>
      <c r="AP795" s="40">
        <v>-1.4132148826579E-2</v>
      </c>
      <c r="AQ795" s="40">
        <v>-2.0942158754534201E-2</v>
      </c>
      <c r="AR795" s="40">
        <v>-2.0292715983118801E-3</v>
      </c>
      <c r="AS795" s="40">
        <v>-1.03972170330545E-2</v>
      </c>
      <c r="AT795" s="40">
        <v>-1.5639217944360299E-2</v>
      </c>
      <c r="AU795" s="40">
        <v>9.2887655789444898E-2</v>
      </c>
      <c r="AV795" s="40">
        <v>0.14416744649023699</v>
      </c>
      <c r="AW795" s="40">
        <v>0.15534048333137901</v>
      </c>
      <c r="AX795" s="40">
        <v>0.15865779881231901</v>
      </c>
      <c r="AY795" s="40">
        <v>0.13157852069933701</v>
      </c>
      <c r="AZ795" s="40">
        <v>8.4853338155331907E-3</v>
      </c>
      <c r="BA795" s="40">
        <v>-5.1061302360353999E-3</v>
      </c>
      <c r="BB795" s="40">
        <v>-2.25494800198533E-3</v>
      </c>
      <c r="BC795" s="40">
        <v>-1.4682515772692801E-2</v>
      </c>
      <c r="BD795" s="40">
        <v>1.0972815865084201E-2</v>
      </c>
      <c r="BE795" s="40">
        <v>-1.3369486598258499E-3</v>
      </c>
      <c r="BF795" s="40">
        <v>7.37547190909278E-3</v>
      </c>
      <c r="BG795" s="40">
        <v>9.4567328027946301E-3</v>
      </c>
      <c r="BH795" s="40">
        <v>9.8927361811761705E-3</v>
      </c>
      <c r="BI795" s="40">
        <v>4.1280767743813104E-3</v>
      </c>
      <c r="BJ795" s="40">
        <v>6.2674821377190597E-3</v>
      </c>
      <c r="BK795" s="40">
        <v>5.6637927079533903E-3</v>
      </c>
      <c r="BL795" s="40">
        <v>3.7673566818207499E-3</v>
      </c>
      <c r="BM795" s="40">
        <v>6.0735060700419603E-3</v>
      </c>
      <c r="BN795" s="40">
        <v>-6.0284905290116497E-3</v>
      </c>
      <c r="BO795" s="40">
        <v>-1.4920087927270601E-2</v>
      </c>
      <c r="BP795" s="40">
        <v>1.64065527850983E-3</v>
      </c>
      <c r="BQ795" s="40">
        <v>-6.7455591785314899E-3</v>
      </c>
      <c r="BR795" s="40">
        <v>-5.1772489747156404E-3</v>
      </c>
      <c r="BS795" s="40">
        <v>0.10428036477418599</v>
      </c>
      <c r="BT795" s="40">
        <v>0.15754452572375199</v>
      </c>
      <c r="BU795" s="40">
        <v>0.171993899756957</v>
      </c>
      <c r="BV795" s="40">
        <v>0.177869221930891</v>
      </c>
      <c r="BW795" s="40">
        <v>0.151102735984354</v>
      </c>
      <c r="BX795" s="40">
        <v>2.64202077728121E-2</v>
      </c>
      <c r="BY795" s="40">
        <v>9.3790048678482601E-3</v>
      </c>
      <c r="BZ795" s="40">
        <v>1.53812930482932E-2</v>
      </c>
      <c r="CA795" s="40">
        <v>-2.5354182181361001E-3</v>
      </c>
      <c r="CB795" s="40">
        <v>1.8041342475398701E-2</v>
      </c>
      <c r="CC795" s="40">
        <v>5.6015598015122297E-3</v>
      </c>
      <c r="CD795" s="40">
        <v>1.3169801660915401E-2</v>
      </c>
      <c r="CE795" s="40">
        <v>1.37859660385584E-2</v>
      </c>
      <c r="CF795" s="40">
        <v>1.49582964331811E-2</v>
      </c>
      <c r="CG795" s="40">
        <v>8.3269065885996398E-3</v>
      </c>
      <c r="CH795" s="40">
        <v>1.0715742512975499E-2</v>
      </c>
      <c r="CI795" s="40">
        <v>1.01059779324351E-2</v>
      </c>
      <c r="CJ795" s="40">
        <v>7.9820497401120304E-3</v>
      </c>
      <c r="CK795" s="40">
        <v>1.0431993461592799E-2</v>
      </c>
      <c r="CL795" s="40">
        <v>-4.1592147804793102E-4</v>
      </c>
      <c r="CM795" s="40">
        <v>-1.0749220017161601E-2</v>
      </c>
      <c r="CN795" s="40">
        <v>4.1824354538082904E-3</v>
      </c>
      <c r="CO795" s="40">
        <v>-4.2164320724247702E-3</v>
      </c>
      <c r="CP795" s="40">
        <v>2.0686788636776901E-3</v>
      </c>
      <c r="CQ795" s="40">
        <v>0.11217092031174999</v>
      </c>
      <c r="CR795" s="40">
        <v>0.16680945005068901</v>
      </c>
      <c r="CS795" s="40">
        <v>0.18352800524251001</v>
      </c>
      <c r="CT795" s="40">
        <v>0.19117499505963101</v>
      </c>
      <c r="CU795" s="40">
        <v>0.164625148014724</v>
      </c>
      <c r="CV795" s="40">
        <v>3.8841846841154298E-2</v>
      </c>
      <c r="CW795" s="40">
        <v>1.9411365315165099E-2</v>
      </c>
      <c r="CX795" s="40">
        <v>2.75960998749635E-2</v>
      </c>
      <c r="CY795" s="40">
        <v>5.8776245448106104E-3</v>
      </c>
      <c r="CZ795" s="40">
        <v>2.2936982473061699E-2</v>
      </c>
      <c r="DA795" s="40">
        <v>1.25400682628503E-2</v>
      </c>
      <c r="DB795" s="40">
        <v>1.8964131412738099E-2</v>
      </c>
      <c r="DC795" s="40">
        <v>1.8115199274322102E-2</v>
      </c>
      <c r="DD795" s="40">
        <v>2.0023856685186098E-2</v>
      </c>
      <c r="DE795" s="40">
        <v>1.2525736402818E-2</v>
      </c>
      <c r="DF795" s="40">
        <v>1.5164002888231901E-2</v>
      </c>
      <c r="DG795" s="40">
        <v>1.4548163156916901E-2</v>
      </c>
      <c r="DH795" s="40">
        <v>1.21967427984033E-2</v>
      </c>
      <c r="DI795" s="40">
        <v>1.47904808531437E-2</v>
      </c>
      <c r="DJ795" s="40">
        <v>5.1966475729157899E-3</v>
      </c>
      <c r="DK795" s="40">
        <v>-6.5783521070527104E-3</v>
      </c>
      <c r="DL795" s="40">
        <v>6.7242156291067402E-3</v>
      </c>
      <c r="DM795" s="40">
        <v>-1.6873049663180401E-3</v>
      </c>
      <c r="DN795" s="40">
        <v>9.3146067020710294E-3</v>
      </c>
      <c r="DO795" s="40">
        <v>0.12006147584931399</v>
      </c>
      <c r="DP795" s="40">
        <v>0.17607437437762599</v>
      </c>
      <c r="DQ795" s="40">
        <v>0.19506211072806201</v>
      </c>
      <c r="DR795" s="40">
        <v>0.20448076818837099</v>
      </c>
      <c r="DS795" s="40">
        <v>0.17814756004509499</v>
      </c>
      <c r="DT795" s="40">
        <v>5.1263485909496601E-2</v>
      </c>
      <c r="DU795" s="40">
        <v>2.9443725762482002E-2</v>
      </c>
      <c r="DV795" s="40">
        <v>3.98109067016338E-2</v>
      </c>
      <c r="DW795" s="40">
        <v>1.42906673077573E-2</v>
      </c>
      <c r="DX795" s="40">
        <v>2.78326224707247E-2</v>
      </c>
      <c r="DY795" s="40">
        <v>2.2558172477676601E-2</v>
      </c>
      <c r="DZ795" s="40">
        <v>2.7330223294340199E-2</v>
      </c>
      <c r="EA795" s="40">
        <v>2.43659244795786E-2</v>
      </c>
      <c r="EB795" s="40">
        <v>2.7337721155314701E-2</v>
      </c>
      <c r="EC795" s="40">
        <v>1.8588179778587399E-2</v>
      </c>
      <c r="ED795" s="40">
        <v>2.1586584378520599E-2</v>
      </c>
      <c r="EE795" s="40">
        <v>2.0961973094368098E-2</v>
      </c>
      <c r="EF795" s="40">
        <v>1.8282090179146299E-2</v>
      </c>
      <c r="EG795" s="40">
        <v>2.1083444413087599E-2</v>
      </c>
      <c r="EH795" s="40">
        <v>1.3300305870483101E-2</v>
      </c>
      <c r="EI795" s="40">
        <v>-5.5628127978906696E-4</v>
      </c>
      <c r="EJ795" s="40">
        <v>1.0394142505928501E-2</v>
      </c>
      <c r="EK795" s="40">
        <v>1.9643528882049201E-3</v>
      </c>
      <c r="EL795" s="40">
        <v>1.9776575671715702E-2</v>
      </c>
      <c r="EM795" s="40">
        <v>0.13145418483405499</v>
      </c>
      <c r="EN795" s="40">
        <v>0.18945145361114099</v>
      </c>
      <c r="EO795" s="40">
        <v>0.21171552715364</v>
      </c>
      <c r="EP795" s="40">
        <v>0.22369219130694301</v>
      </c>
      <c r="EQ795" s="40">
        <v>0.19767177533011099</v>
      </c>
      <c r="ER795" s="40">
        <v>6.91983598667755E-2</v>
      </c>
      <c r="ES795" s="40">
        <v>4.3928860866365702E-2</v>
      </c>
      <c r="ET795" s="40">
        <v>5.74471477519123E-2</v>
      </c>
      <c r="EU795" s="40">
        <v>2.6437764862314E-2</v>
      </c>
      <c r="EV795" s="40">
        <v>3.4901149081039202E-2</v>
      </c>
      <c r="EW795" s="40">
        <v>65.186544281618396</v>
      </c>
      <c r="EX795" s="40">
        <v>64.480925453966194</v>
      </c>
      <c r="EY795" s="40">
        <v>63.766864447276198</v>
      </c>
      <c r="EZ795" s="40">
        <v>62.751473399171701</v>
      </c>
      <c r="FA795" s="40">
        <v>61.3189112774769</v>
      </c>
      <c r="FB795" s="40">
        <v>60.3538746416056</v>
      </c>
      <c r="FC795" s="40">
        <v>59.975290697674403</v>
      </c>
      <c r="FD795" s="40">
        <v>60.4913985345651</v>
      </c>
      <c r="FE795" s="40">
        <v>62.6746774450462</v>
      </c>
      <c r="FF795" s="40">
        <v>66.184573112456206</v>
      </c>
      <c r="FG795" s="40">
        <v>69.544321439949002</v>
      </c>
      <c r="FH795" s="40">
        <v>72.386448709780197</v>
      </c>
      <c r="FI795" s="40">
        <v>75.356343580758207</v>
      </c>
      <c r="FJ795" s="40">
        <v>77.868170595731101</v>
      </c>
      <c r="FK795" s="40">
        <v>80.102222045237298</v>
      </c>
      <c r="FL795" s="40">
        <v>81.05885632367</v>
      </c>
      <c r="FM795" s="40">
        <v>81.132765211850895</v>
      </c>
      <c r="FN795" s="40">
        <v>80.197933258999697</v>
      </c>
      <c r="FO795" s="40">
        <v>78.624183657215696</v>
      </c>
      <c r="FP795" s="40">
        <v>75.479292768397599</v>
      </c>
      <c r="FQ795" s="40">
        <v>71.245918286078407</v>
      </c>
      <c r="FR795" s="40">
        <v>68.118668365721604</v>
      </c>
      <c r="FS795" s="40">
        <v>66.055909525326499</v>
      </c>
      <c r="FT795" s="40">
        <v>64.577433099713303</v>
      </c>
      <c r="FU795" s="40">
        <v>2.1173804816652899E-2</v>
      </c>
      <c r="FV795" s="40">
        <v>0</v>
      </c>
      <c r="FW795" s="40">
        <v>0</v>
      </c>
      <c r="FX795" s="41">
        <v>1</v>
      </c>
      <c r="FY795" s="22"/>
    </row>
    <row r="796" spans="1:181" x14ac:dyDescent="0.2">
      <c r="A796" t="s">
        <v>42</v>
      </c>
      <c r="B796" t="s">
        <v>58</v>
      </c>
      <c r="C796" t="s">
        <v>55</v>
      </c>
      <c r="D796" t="s">
        <v>37</v>
      </c>
      <c r="E796" t="s">
        <v>77</v>
      </c>
      <c r="F796" t="s">
        <v>77</v>
      </c>
      <c r="G796" s="35">
        <v>43672</v>
      </c>
      <c r="H796" s="40">
        <v>5963</v>
      </c>
      <c r="I796" s="40">
        <v>0.78928044255394203</v>
      </c>
      <c r="J796" s="40">
        <v>0.69412132690355599</v>
      </c>
      <c r="K796" s="40">
        <v>0.63216312314322798</v>
      </c>
      <c r="L796" s="40">
        <v>0.59645374826272202</v>
      </c>
      <c r="M796" s="40">
        <v>0.58400351074616297</v>
      </c>
      <c r="N796" s="40">
        <v>0.58988230740261804</v>
      </c>
      <c r="O796" s="40">
        <v>0.64167841032567496</v>
      </c>
      <c r="P796" s="40">
        <v>0.70647708292015998</v>
      </c>
      <c r="Q796" s="40">
        <v>0.74019740316843496</v>
      </c>
      <c r="R796" s="40">
        <v>0.76974837071901603</v>
      </c>
      <c r="S796" s="40">
        <v>0.80835495792585399</v>
      </c>
      <c r="T796" s="40">
        <v>0.86483524412799395</v>
      </c>
      <c r="U796" s="40">
        <v>0.92233473734697902</v>
      </c>
      <c r="V796" s="40">
        <v>0.94989000493310605</v>
      </c>
      <c r="W796" s="40">
        <v>1.00196267958506</v>
      </c>
      <c r="X796" s="40">
        <v>1.07032027146243</v>
      </c>
      <c r="Y796" s="40">
        <v>1.14190655798561</v>
      </c>
      <c r="Z796" s="40">
        <v>1.22561741463119</v>
      </c>
      <c r="AA796" s="40">
        <v>1.3099708189789401</v>
      </c>
      <c r="AB796" s="40">
        <v>1.3005899251250601</v>
      </c>
      <c r="AC796" s="40">
        <v>1.2571728660374</v>
      </c>
      <c r="AD796" s="40">
        <v>1.2320633907445599</v>
      </c>
      <c r="AE796" s="40">
        <v>1.09615831490063</v>
      </c>
      <c r="AF796" s="40">
        <v>0.93804241544724998</v>
      </c>
      <c r="AG796" s="40">
        <v>-1.7412722760067001E-2</v>
      </c>
      <c r="AH796" s="40">
        <v>-1.0513922852612E-2</v>
      </c>
      <c r="AI796" s="40">
        <v>-6.3944601086514301E-3</v>
      </c>
      <c r="AJ796" s="40">
        <v>-5.9070527979984602E-3</v>
      </c>
      <c r="AK796" s="40">
        <v>-1.0564326017917E-2</v>
      </c>
      <c r="AL796" s="40">
        <v>-4.1204545309769898E-3</v>
      </c>
      <c r="AM796" s="40">
        <v>-2.1978637265601701E-3</v>
      </c>
      <c r="AN796" s="40">
        <v>-2.4890358844492999E-3</v>
      </c>
      <c r="AO796" s="40">
        <v>-3.8500483332095299E-3</v>
      </c>
      <c r="AP796" s="40">
        <v>-1.8978489459469599E-2</v>
      </c>
      <c r="AQ796" s="40">
        <v>-2.28172284024723E-2</v>
      </c>
      <c r="AR796" s="40">
        <v>-2.3264037265435899E-3</v>
      </c>
      <c r="AS796" s="40">
        <v>-1.02545272306955E-2</v>
      </c>
      <c r="AT796" s="40">
        <v>-1.8911213419392399E-2</v>
      </c>
      <c r="AU796" s="40">
        <v>6.1682987897404298E-2</v>
      </c>
      <c r="AV796" s="40">
        <v>0.103207088539656</v>
      </c>
      <c r="AW796" s="40">
        <v>0.111943385564371</v>
      </c>
      <c r="AX796" s="40">
        <v>0.122007951392107</v>
      </c>
      <c r="AY796" s="40">
        <v>0.12745198786946199</v>
      </c>
      <c r="AZ796" s="40">
        <v>5.9188873942805198E-2</v>
      </c>
      <c r="BA796" s="40">
        <v>2.4656618690544901E-2</v>
      </c>
      <c r="BB796" s="40">
        <v>1.9052177736679901E-2</v>
      </c>
      <c r="BC796" s="40">
        <v>-1.15438411249447E-2</v>
      </c>
      <c r="BD796" s="40">
        <v>7.2273780946167203E-3</v>
      </c>
      <c r="BE796" s="40">
        <v>-5.9725366085028198E-3</v>
      </c>
      <c r="BF796" s="40">
        <v>3.8821050908614498E-4</v>
      </c>
      <c r="BG796" s="40">
        <v>2.8212070612115502E-3</v>
      </c>
      <c r="BH796" s="40">
        <v>3.5108408942353501E-3</v>
      </c>
      <c r="BI796" s="40">
        <v>-3.1855300887418002E-3</v>
      </c>
      <c r="BJ796" s="40">
        <v>3.76246998740767E-3</v>
      </c>
      <c r="BK796" s="40">
        <v>5.6783806450505601E-3</v>
      </c>
      <c r="BL796" s="40">
        <v>4.8651141837594601E-3</v>
      </c>
      <c r="BM796" s="40">
        <v>4.6264374841606002E-3</v>
      </c>
      <c r="BN796" s="40">
        <v>-8.6199377100122394E-3</v>
      </c>
      <c r="BO796" s="40">
        <v>-1.4894022131516299E-2</v>
      </c>
      <c r="BP796" s="40">
        <v>1.36939157932426E-3</v>
      </c>
      <c r="BQ796" s="40">
        <v>-6.6377630350361099E-3</v>
      </c>
      <c r="BR796" s="40">
        <v>-8.07942684256472E-3</v>
      </c>
      <c r="BS796" s="40">
        <v>7.4487400003909396E-2</v>
      </c>
      <c r="BT796" s="40">
        <v>0.117566676921144</v>
      </c>
      <c r="BU796" s="40">
        <v>0.127897285927284</v>
      </c>
      <c r="BV796" s="40">
        <v>0.13626797182334199</v>
      </c>
      <c r="BW796" s="40">
        <v>0.14068281682141301</v>
      </c>
      <c r="BX796" s="40">
        <v>6.9649752726183997E-2</v>
      </c>
      <c r="BY796" s="40">
        <v>3.8393536019143103E-2</v>
      </c>
      <c r="BZ796" s="40">
        <v>3.46628791151899E-2</v>
      </c>
      <c r="CA796" s="40">
        <v>5.1176738817818902E-4</v>
      </c>
      <c r="CB796" s="40">
        <v>1.7118725834876301E-2</v>
      </c>
      <c r="CC796" s="40">
        <v>1.9509014701743E-3</v>
      </c>
      <c r="CD796" s="40">
        <v>7.9389948645561606E-3</v>
      </c>
      <c r="CE796" s="40">
        <v>9.2039500696479305E-3</v>
      </c>
      <c r="CF796" s="40">
        <v>1.00336453760292E-2</v>
      </c>
      <c r="CG796" s="40">
        <v>1.92500149400005E-3</v>
      </c>
      <c r="CH796" s="40">
        <v>9.2221594953241798E-3</v>
      </c>
      <c r="CI796" s="40">
        <v>1.1133443503661E-2</v>
      </c>
      <c r="CJ796" s="40">
        <v>9.9585761182738996E-3</v>
      </c>
      <c r="CK796" s="40">
        <v>1.0497225739606399E-2</v>
      </c>
      <c r="CL796" s="40">
        <v>-1.44563632328382E-3</v>
      </c>
      <c r="CM796" s="40">
        <v>-9.4064336044779196E-3</v>
      </c>
      <c r="CN796" s="40">
        <v>3.9290881497778601E-3</v>
      </c>
      <c r="CO796" s="40">
        <v>-4.1328031707627902E-3</v>
      </c>
      <c r="CP796" s="40">
        <v>-5.7736445600069003E-4</v>
      </c>
      <c r="CQ796" s="40">
        <v>8.3355696823178005E-2</v>
      </c>
      <c r="CR796" s="40">
        <v>0.127512084090979</v>
      </c>
      <c r="CS796" s="40">
        <v>0.13894690871874901</v>
      </c>
      <c r="CT796" s="40">
        <v>0.14614441853414301</v>
      </c>
      <c r="CU796" s="40">
        <v>0.14984644864885699</v>
      </c>
      <c r="CV796" s="40">
        <v>7.6894925504890604E-2</v>
      </c>
      <c r="CW796" s="40">
        <v>4.79076831145707E-2</v>
      </c>
      <c r="CX796" s="40">
        <v>4.5474803335534199E-2</v>
      </c>
      <c r="CY796" s="40">
        <v>8.86144511972815E-3</v>
      </c>
      <c r="CZ796" s="40">
        <v>2.3969443148063901E-2</v>
      </c>
      <c r="DA796" s="40">
        <v>9.8743395488514307E-3</v>
      </c>
      <c r="DB796" s="40">
        <v>1.5489779220026201E-2</v>
      </c>
      <c r="DC796" s="40">
        <v>1.55866930780843E-2</v>
      </c>
      <c r="DD796" s="40">
        <v>1.6556449857823001E-2</v>
      </c>
      <c r="DE796" s="40">
        <v>7.0355330767419002E-3</v>
      </c>
      <c r="DF796" s="40">
        <v>1.46818490032407E-2</v>
      </c>
      <c r="DG796" s="40">
        <v>1.65885063622714E-2</v>
      </c>
      <c r="DH796" s="40">
        <v>1.50520380527883E-2</v>
      </c>
      <c r="DI796" s="40">
        <v>1.6368013995052302E-2</v>
      </c>
      <c r="DJ796" s="40">
        <v>5.7286650634446002E-3</v>
      </c>
      <c r="DK796" s="40">
        <v>-3.9188450774395901E-3</v>
      </c>
      <c r="DL796" s="40">
        <v>6.4887847202314596E-3</v>
      </c>
      <c r="DM796" s="40">
        <v>-1.62784330648947E-3</v>
      </c>
      <c r="DN796" s="40">
        <v>6.9246979305633404E-3</v>
      </c>
      <c r="DO796" s="40">
        <v>9.2223993642446697E-2</v>
      </c>
      <c r="DP796" s="40">
        <v>0.137457491260813</v>
      </c>
      <c r="DQ796" s="40">
        <v>0.149996531510213</v>
      </c>
      <c r="DR796" s="40">
        <v>0.15602086524494399</v>
      </c>
      <c r="DS796" s="40">
        <v>0.1590100804763</v>
      </c>
      <c r="DT796" s="40">
        <v>8.4140098283597295E-2</v>
      </c>
      <c r="DU796" s="40">
        <v>5.7421830209998199E-2</v>
      </c>
      <c r="DV796" s="40">
        <v>5.6286727555878401E-2</v>
      </c>
      <c r="DW796" s="40">
        <v>1.7211122851278099E-2</v>
      </c>
      <c r="DX796" s="40">
        <v>3.0820160461251501E-2</v>
      </c>
      <c r="DY796" s="40">
        <v>2.1314525700415601E-2</v>
      </c>
      <c r="DZ796" s="40">
        <v>2.6391912581724301E-2</v>
      </c>
      <c r="EA796" s="40">
        <v>2.4802360247947301E-2</v>
      </c>
      <c r="EB796" s="40">
        <v>2.5974343550056799E-2</v>
      </c>
      <c r="EC796" s="40">
        <v>1.44143290059171E-2</v>
      </c>
      <c r="ED796" s="40">
        <v>2.2564773521625298E-2</v>
      </c>
      <c r="EE796" s="40">
        <v>2.4464750733882101E-2</v>
      </c>
      <c r="EF796" s="40">
        <v>2.2406188120997102E-2</v>
      </c>
      <c r="EG796" s="40">
        <v>2.4844499812422399E-2</v>
      </c>
      <c r="EH796" s="40">
        <v>1.6087216812902001E-2</v>
      </c>
      <c r="EI796" s="40">
        <v>4.0043611935164404E-3</v>
      </c>
      <c r="EJ796" s="40">
        <v>1.01845800260993E-2</v>
      </c>
      <c r="EK796" s="40">
        <v>1.9889208891699299E-3</v>
      </c>
      <c r="EL796" s="40">
        <v>1.7756484507391E-2</v>
      </c>
      <c r="EM796" s="40">
        <v>0.105028405748952</v>
      </c>
      <c r="EN796" s="40">
        <v>0.15181707964230101</v>
      </c>
      <c r="EO796" s="40">
        <v>0.165950431873126</v>
      </c>
      <c r="EP796" s="40">
        <v>0.17028088567617899</v>
      </c>
      <c r="EQ796" s="40">
        <v>0.17224090942825099</v>
      </c>
      <c r="ER796" s="40">
        <v>9.4600977066976094E-2</v>
      </c>
      <c r="ES796" s="40">
        <v>7.1158747538596495E-2</v>
      </c>
      <c r="ET796" s="40">
        <v>7.1897428934388399E-2</v>
      </c>
      <c r="EU796" s="40">
        <v>2.9266731364401E-2</v>
      </c>
      <c r="EV796" s="40">
        <v>4.07115082015111E-2</v>
      </c>
      <c r="EW796" s="40">
        <v>64.825073152889502</v>
      </c>
      <c r="EX796" s="40">
        <v>64.155861375274299</v>
      </c>
      <c r="EY796" s="40">
        <v>63.466143928310203</v>
      </c>
      <c r="EZ796" s="40">
        <v>62.516710863204104</v>
      </c>
      <c r="FA796" s="40">
        <v>61.168023043160197</v>
      </c>
      <c r="FB796" s="40">
        <v>60.234272128749097</v>
      </c>
      <c r="FC796" s="40">
        <v>59.888921909290403</v>
      </c>
      <c r="FD796" s="40">
        <v>60.431076261887299</v>
      </c>
      <c r="FE796" s="40">
        <v>62.597110460863199</v>
      </c>
      <c r="FF796" s="40">
        <v>66.050155449890298</v>
      </c>
      <c r="FG796" s="40">
        <v>69.362312545720599</v>
      </c>
      <c r="FH796" s="40">
        <v>72.139219092904199</v>
      </c>
      <c r="FI796" s="40">
        <v>74.998079736649601</v>
      </c>
      <c r="FJ796" s="40">
        <v>77.431419166057097</v>
      </c>
      <c r="FK796" s="40">
        <v>79.609363569861003</v>
      </c>
      <c r="FL796" s="40">
        <v>80.529832662765202</v>
      </c>
      <c r="FM796" s="40">
        <v>80.595944586686201</v>
      </c>
      <c r="FN796" s="40">
        <v>79.664616861740996</v>
      </c>
      <c r="FO796" s="40">
        <v>78.044760424286807</v>
      </c>
      <c r="FP796" s="40">
        <v>74.929201719092902</v>
      </c>
      <c r="FQ796" s="40">
        <v>70.773203182150695</v>
      </c>
      <c r="FR796" s="40">
        <v>67.716875457205603</v>
      </c>
      <c r="FS796" s="40">
        <v>65.705879663496702</v>
      </c>
      <c r="FT796" s="40">
        <v>64.277478054133098</v>
      </c>
      <c r="FU796" s="40">
        <v>1.86511660967957E-2</v>
      </c>
      <c r="FV796" s="40">
        <v>0</v>
      </c>
      <c r="FW796" s="40">
        <v>0</v>
      </c>
      <c r="FX796" s="41">
        <v>1</v>
      </c>
      <c r="FY796" s="22"/>
    </row>
    <row r="797" spans="1:181" x14ac:dyDescent="0.2">
      <c r="A797" t="s">
        <v>42</v>
      </c>
      <c r="B797" t="s">
        <v>58</v>
      </c>
      <c r="C797" t="s">
        <v>55</v>
      </c>
      <c r="D797" t="s">
        <v>37</v>
      </c>
      <c r="E797" t="s">
        <v>77</v>
      </c>
      <c r="F797" t="s">
        <v>78</v>
      </c>
      <c r="G797" s="35">
        <v>43672</v>
      </c>
      <c r="H797" s="40">
        <v>1702</v>
      </c>
      <c r="I797" s="40">
        <v>0.67695997705298405</v>
      </c>
      <c r="J797" s="40">
        <v>0.586312691365099</v>
      </c>
      <c r="K797" s="40">
        <v>0.53468391327014597</v>
      </c>
      <c r="L797" s="40">
        <v>0.50143898330060199</v>
      </c>
      <c r="M797" s="40">
        <v>0.480675975207011</v>
      </c>
      <c r="N797" s="40">
        <v>0.49757062182758099</v>
      </c>
      <c r="O797" s="40">
        <v>0.55632545950585799</v>
      </c>
      <c r="P797" s="40">
        <v>0.62539483047460798</v>
      </c>
      <c r="Q797" s="40">
        <v>0.66949253083075699</v>
      </c>
      <c r="R797" s="40">
        <v>0.70997487921512104</v>
      </c>
      <c r="S797" s="40">
        <v>0.76031803861528602</v>
      </c>
      <c r="T797" s="40">
        <v>0.85313294840074005</v>
      </c>
      <c r="U797" s="40">
        <v>0.930347006142763</v>
      </c>
      <c r="V797" s="40">
        <v>0.96550322007732703</v>
      </c>
      <c r="W797" s="40">
        <v>1.05567234756786</v>
      </c>
      <c r="X797" s="40">
        <v>1.20462070936229</v>
      </c>
      <c r="Y797" s="40">
        <v>1.3735890092205301</v>
      </c>
      <c r="Z797" s="40">
        <v>1.5076291836472899</v>
      </c>
      <c r="AA797" s="40">
        <v>1.56809670336328</v>
      </c>
      <c r="AB797" s="40">
        <v>1.4969262070665299</v>
      </c>
      <c r="AC797" s="40">
        <v>1.3805891277246001</v>
      </c>
      <c r="AD797" s="40">
        <v>1.24853144231052</v>
      </c>
      <c r="AE797" s="40">
        <v>1.05138384980741</v>
      </c>
      <c r="AF797" s="40">
        <v>0.84657493863123401</v>
      </c>
      <c r="AG797" s="40">
        <v>-1.5667266100871099E-2</v>
      </c>
      <c r="AH797" s="40">
        <v>2.1971891029762399E-3</v>
      </c>
      <c r="AI797" s="40">
        <v>8.3605392486072704E-3</v>
      </c>
      <c r="AJ797" s="40">
        <v>8.4751387353132496E-3</v>
      </c>
      <c r="AK797" s="40">
        <v>5.5374291381483001E-3</v>
      </c>
      <c r="AL797" s="40">
        <v>7.8105775912871999E-4</v>
      </c>
      <c r="AM797" s="40">
        <v>-1.7848973514649601E-2</v>
      </c>
      <c r="AN797" s="40">
        <v>-2.3265044515998499E-2</v>
      </c>
      <c r="AO797" s="40">
        <v>-1.34358118660653E-2</v>
      </c>
      <c r="AP797" s="40">
        <v>-1.8767969141138999E-2</v>
      </c>
      <c r="AQ797" s="40">
        <v>-3.7164612956960101E-2</v>
      </c>
      <c r="AR797" s="40">
        <v>-6.5999587278370696E-3</v>
      </c>
      <c r="AS797" s="40">
        <v>-1.76896474533258E-2</v>
      </c>
      <c r="AT797" s="40">
        <v>-2.5904822513709298E-2</v>
      </c>
      <c r="AU797" s="40">
        <v>0.168157453417768</v>
      </c>
      <c r="AV797" s="40">
        <v>0.23462135620854499</v>
      </c>
      <c r="AW797" s="40">
        <v>0.265034482209417</v>
      </c>
      <c r="AX797" s="40">
        <v>0.26017013971386499</v>
      </c>
      <c r="AY797" s="40">
        <v>0.112393011189071</v>
      </c>
      <c r="AZ797" s="40">
        <v>-0.19492070190317301</v>
      </c>
      <c r="BA797" s="40">
        <v>-0.16347444291393001</v>
      </c>
      <c r="BB797" s="40">
        <v>-0.111427020999399</v>
      </c>
      <c r="BC797" s="40">
        <v>-6.2952871125249998E-2</v>
      </c>
      <c r="BD797" s="40">
        <v>-1.4541815482233799E-2</v>
      </c>
      <c r="BE797" s="40">
        <v>-1.3736795390662201E-3</v>
      </c>
      <c r="BF797" s="40">
        <v>1.38536961042885E-2</v>
      </c>
      <c r="BG797" s="40">
        <v>1.54613888716692E-2</v>
      </c>
      <c r="BH797" s="40">
        <v>1.63880041330592E-2</v>
      </c>
      <c r="BI797" s="40">
        <v>1.5151510445113399E-2</v>
      </c>
      <c r="BJ797" s="40">
        <v>4.6133476728120199E-3</v>
      </c>
      <c r="BK797" s="40">
        <v>-9.2024601385998304E-3</v>
      </c>
      <c r="BL797" s="40">
        <v>-1.44472586471947E-2</v>
      </c>
      <c r="BM797" s="40">
        <v>-4.0079887154476097E-3</v>
      </c>
      <c r="BN797" s="40">
        <v>-9.4370545772911405E-3</v>
      </c>
      <c r="BO797" s="40">
        <v>-2.7416425072651501E-2</v>
      </c>
      <c r="BP797" s="40">
        <v>6.3398376847701105E-4</v>
      </c>
      <c r="BQ797" s="40">
        <v>-1.0151025572597099E-2</v>
      </c>
      <c r="BR797" s="40">
        <v>-9.0419623684080807E-3</v>
      </c>
      <c r="BS797" s="40">
        <v>0.19068055500240899</v>
      </c>
      <c r="BT797" s="40">
        <v>0.27076192891609202</v>
      </c>
      <c r="BU797" s="40">
        <v>0.30963620892704102</v>
      </c>
      <c r="BV797" s="40">
        <v>0.314151084838452</v>
      </c>
      <c r="BW797" s="40">
        <v>0.17140589643995199</v>
      </c>
      <c r="BX797" s="40">
        <v>-0.13923088639202399</v>
      </c>
      <c r="BY797" s="40">
        <v>-0.117635658982021</v>
      </c>
      <c r="BZ797" s="40">
        <v>-7.0946646926389606E-2</v>
      </c>
      <c r="CA797" s="40">
        <v>-3.3409371417120297E-2</v>
      </c>
      <c r="CB797" s="40">
        <v>1.0722257529708001E-3</v>
      </c>
      <c r="CC797" s="40">
        <v>8.5260149715154394E-3</v>
      </c>
      <c r="CD797" s="40">
        <v>2.1926957344529398E-2</v>
      </c>
      <c r="CE797" s="40">
        <v>2.03794156894965E-2</v>
      </c>
      <c r="CF797" s="40">
        <v>2.1868430602813401E-2</v>
      </c>
      <c r="CG797" s="40">
        <v>2.1810193871229601E-2</v>
      </c>
      <c r="CH797" s="40">
        <v>7.2675799928391604E-3</v>
      </c>
      <c r="CI797" s="40">
        <v>-3.2139113139623E-3</v>
      </c>
      <c r="CJ797" s="40">
        <v>-8.3400870158180807E-3</v>
      </c>
      <c r="CK797" s="40">
        <v>2.5216928789750801E-3</v>
      </c>
      <c r="CL797" s="40">
        <v>-2.97449157485554E-3</v>
      </c>
      <c r="CM797" s="40">
        <v>-2.06648598395919E-2</v>
      </c>
      <c r="CN797" s="40">
        <v>5.64419030488191E-3</v>
      </c>
      <c r="CO797" s="40">
        <v>-4.9297990226823797E-3</v>
      </c>
      <c r="CP797" s="40">
        <v>2.6372031994020498E-3</v>
      </c>
      <c r="CQ797" s="40">
        <v>0.20627998654848201</v>
      </c>
      <c r="CR797" s="40">
        <v>0.29579277947939497</v>
      </c>
      <c r="CS797" s="40">
        <v>0.340527228982764</v>
      </c>
      <c r="CT797" s="40">
        <v>0.35153812299120502</v>
      </c>
      <c r="CU797" s="40">
        <v>0.21227804099552899</v>
      </c>
      <c r="CV797" s="40">
        <v>-0.100660289815218</v>
      </c>
      <c r="CW797" s="40">
        <v>-8.5887856868094595E-2</v>
      </c>
      <c r="CX797" s="40">
        <v>-4.2910063157574001E-2</v>
      </c>
      <c r="CY797" s="40">
        <v>-1.2947633516747501E-2</v>
      </c>
      <c r="CZ797" s="40">
        <v>1.18864631478876E-2</v>
      </c>
      <c r="DA797" s="40">
        <v>1.84257094820971E-2</v>
      </c>
      <c r="DB797" s="40">
        <v>3.00002185847703E-2</v>
      </c>
      <c r="DC797" s="40">
        <v>2.5297442507323801E-2</v>
      </c>
      <c r="DD797" s="40">
        <v>2.7348857072567501E-2</v>
      </c>
      <c r="DE797" s="40">
        <v>2.8468877297345901E-2</v>
      </c>
      <c r="DF797" s="40">
        <v>9.9218123128662992E-3</v>
      </c>
      <c r="DG797" s="40">
        <v>2.7746375106752299E-3</v>
      </c>
      <c r="DH797" s="40">
        <v>-2.2329153844414099E-3</v>
      </c>
      <c r="DI797" s="40">
        <v>9.0513744733977698E-3</v>
      </c>
      <c r="DJ797" s="40">
        <v>3.48807142758006E-3</v>
      </c>
      <c r="DK797" s="40">
        <v>-1.39132946065324E-2</v>
      </c>
      <c r="DL797" s="40">
        <v>1.0654396841286801E-2</v>
      </c>
      <c r="DM797" s="40">
        <v>2.91427527232374E-4</v>
      </c>
      <c r="DN797" s="40">
        <v>1.4316368767212199E-2</v>
      </c>
      <c r="DO797" s="40">
        <v>0.221879418094556</v>
      </c>
      <c r="DP797" s="40">
        <v>0.32082363004269898</v>
      </c>
      <c r="DQ797" s="40">
        <v>0.37141824903848702</v>
      </c>
      <c r="DR797" s="40">
        <v>0.38892516114395898</v>
      </c>
      <c r="DS797" s="40">
        <v>0.25315018555110502</v>
      </c>
      <c r="DT797" s="40">
        <v>-6.2089693238412701E-2</v>
      </c>
      <c r="DU797" s="40">
        <v>-5.41400547541682E-2</v>
      </c>
      <c r="DV797" s="40">
        <v>-1.4873479388758401E-2</v>
      </c>
      <c r="DW797" s="40">
        <v>7.51410438362535E-3</v>
      </c>
      <c r="DX797" s="40">
        <v>2.27007005428045E-2</v>
      </c>
      <c r="DY797" s="40">
        <v>3.2719296043901898E-2</v>
      </c>
      <c r="DZ797" s="40">
        <v>4.1656725586082501E-2</v>
      </c>
      <c r="EA797" s="40">
        <v>3.2398292130385697E-2</v>
      </c>
      <c r="EB797" s="40">
        <v>3.5261722470313499E-2</v>
      </c>
      <c r="EC797" s="40">
        <v>3.8082958604310997E-2</v>
      </c>
      <c r="ED797" s="40">
        <v>1.3754102226549599E-2</v>
      </c>
      <c r="EE797" s="40">
        <v>1.1421150886725E-2</v>
      </c>
      <c r="EF797" s="40">
        <v>6.5848704843623597E-3</v>
      </c>
      <c r="EG797" s="40">
        <v>1.8479197624015401E-2</v>
      </c>
      <c r="EH797" s="40">
        <v>1.28189859914279E-2</v>
      </c>
      <c r="EI797" s="40">
        <v>-4.1651067222237903E-3</v>
      </c>
      <c r="EJ797" s="40">
        <v>1.7888339337600902E-2</v>
      </c>
      <c r="EK797" s="40">
        <v>7.8300494079610195E-3</v>
      </c>
      <c r="EL797" s="40">
        <v>3.1179228912513401E-2</v>
      </c>
      <c r="EM797" s="40">
        <v>0.24440251967919699</v>
      </c>
      <c r="EN797" s="40">
        <v>0.35696420275024598</v>
      </c>
      <c r="EO797" s="40">
        <v>0.41601997575611099</v>
      </c>
      <c r="EP797" s="40">
        <v>0.44290610626854598</v>
      </c>
      <c r="EQ797" s="40">
        <v>0.31216307080198602</v>
      </c>
      <c r="ER797" s="40">
        <v>-6.3998777272638698E-3</v>
      </c>
      <c r="ES797" s="40">
        <v>-8.3012708222592498E-3</v>
      </c>
      <c r="ET797" s="40">
        <v>2.5606894684250502E-2</v>
      </c>
      <c r="EU797" s="40">
        <v>3.7057604091755E-2</v>
      </c>
      <c r="EV797" s="40">
        <v>3.8314741778008997E-2</v>
      </c>
      <c r="EW797" s="40">
        <v>68.366715328467194</v>
      </c>
      <c r="EX797" s="40">
        <v>67.335985401459894</v>
      </c>
      <c r="EY797" s="40">
        <v>66.408978102189806</v>
      </c>
      <c r="EZ797" s="40">
        <v>64.820802919708001</v>
      </c>
      <c r="FA797" s="40">
        <v>62.574963503649599</v>
      </c>
      <c r="FB797" s="40">
        <v>61.3335766423358</v>
      </c>
      <c r="FC797" s="40">
        <v>60.699270072992697</v>
      </c>
      <c r="FD797" s="40">
        <v>60.912481751824799</v>
      </c>
      <c r="FE797" s="40">
        <v>63.156277372262799</v>
      </c>
      <c r="FF797" s="40">
        <v>67.140802919707994</v>
      </c>
      <c r="FG797" s="40">
        <v>70.879051094890499</v>
      </c>
      <c r="FH797" s="40">
        <v>74.232408759124098</v>
      </c>
      <c r="FI797" s="40">
        <v>78.247372262773695</v>
      </c>
      <c r="FJ797" s="40">
        <v>81.456934306569295</v>
      </c>
      <c r="FK797" s="40">
        <v>84.153649635036501</v>
      </c>
      <c r="FL797" s="40">
        <v>85.391021897810205</v>
      </c>
      <c r="FM797" s="40">
        <v>85.545985401459902</v>
      </c>
      <c r="FN797" s="40">
        <v>84.579270072992699</v>
      </c>
      <c r="FO797" s="40">
        <v>83.401532846715298</v>
      </c>
      <c r="FP797" s="40">
        <v>79.996423357664199</v>
      </c>
      <c r="FQ797" s="40">
        <v>75.223722627737203</v>
      </c>
      <c r="FR797" s="40">
        <v>71.551240875912399</v>
      </c>
      <c r="FS797" s="40">
        <v>69.047591240875903</v>
      </c>
      <c r="FT797" s="40">
        <v>67.162919708029193</v>
      </c>
      <c r="FU797" s="40">
        <v>5.7124461644765701E-2</v>
      </c>
      <c r="FV797" s="40">
        <v>0</v>
      </c>
      <c r="FW797" s="40">
        <v>0</v>
      </c>
      <c r="FX797" s="41">
        <v>1</v>
      </c>
      <c r="FY797" s="22"/>
    </row>
    <row r="798" spans="1:181" x14ac:dyDescent="0.2">
      <c r="A798" t="s">
        <v>42</v>
      </c>
      <c r="B798" t="s">
        <v>58</v>
      </c>
      <c r="C798" t="s">
        <v>55</v>
      </c>
      <c r="D798" t="s">
        <v>37</v>
      </c>
      <c r="E798" t="s">
        <v>78</v>
      </c>
      <c r="F798" t="s">
        <v>1</v>
      </c>
      <c r="G798" s="35">
        <v>43672</v>
      </c>
      <c r="H798" s="40">
        <v>1808</v>
      </c>
      <c r="I798" s="40">
        <v>0.66670281796664199</v>
      </c>
      <c r="J798" s="40">
        <v>0.58175589982714504</v>
      </c>
      <c r="K798" s="40">
        <v>0.52306965880554102</v>
      </c>
      <c r="L798" s="40">
        <v>0.48237467809065299</v>
      </c>
      <c r="M798" s="40">
        <v>0.45826294357633202</v>
      </c>
      <c r="N798" s="40">
        <v>0.46842703903649702</v>
      </c>
      <c r="O798" s="40">
        <v>0.50562595597697402</v>
      </c>
      <c r="P798" s="40">
        <v>0.54770556893077904</v>
      </c>
      <c r="Q798" s="40">
        <v>0.56340161599259098</v>
      </c>
      <c r="R798" s="40">
        <v>0.59806452705365498</v>
      </c>
      <c r="S798" s="40">
        <v>0.65137530074578898</v>
      </c>
      <c r="T798" s="40">
        <v>0.74320684175518603</v>
      </c>
      <c r="U798" s="40">
        <v>0.82609299885743803</v>
      </c>
      <c r="V798" s="40">
        <v>0.86524356437663097</v>
      </c>
      <c r="W798" s="40">
        <v>0.93381115826849603</v>
      </c>
      <c r="X798" s="40">
        <v>1.01780746204466</v>
      </c>
      <c r="Y798" s="40">
        <v>1.1157995907373399</v>
      </c>
      <c r="Z798" s="40">
        <v>1.20078576377236</v>
      </c>
      <c r="AA798" s="40">
        <v>1.24094868263862</v>
      </c>
      <c r="AB798" s="40">
        <v>1.21371960329827</v>
      </c>
      <c r="AC798" s="40">
        <v>1.1588395582601301</v>
      </c>
      <c r="AD798" s="40">
        <v>1.0929182921549001</v>
      </c>
      <c r="AE798" s="40">
        <v>0.94757736217732202</v>
      </c>
      <c r="AF798" s="40">
        <v>0.80375689547190698</v>
      </c>
      <c r="AG798" s="40">
        <v>-2.5169621887734001E-2</v>
      </c>
      <c r="AH798" s="40">
        <v>-1.4991944177857999E-2</v>
      </c>
      <c r="AI798" s="40">
        <v>-1.07345274292725E-2</v>
      </c>
      <c r="AJ798" s="40">
        <v>-1.3611643989356E-2</v>
      </c>
      <c r="AK798" s="40">
        <v>-2.35889482322937E-2</v>
      </c>
      <c r="AL798" s="40">
        <v>-1.44377478466095E-2</v>
      </c>
      <c r="AM798" s="40">
        <v>-1.4973864219779601E-2</v>
      </c>
      <c r="AN798" s="40">
        <v>-1.6088146231610399E-2</v>
      </c>
      <c r="AO798" s="40">
        <v>-2.87539198633525E-2</v>
      </c>
      <c r="AP798" s="40">
        <v>-3.9234073702385998E-2</v>
      </c>
      <c r="AQ798" s="40">
        <v>-4.10722273774798E-2</v>
      </c>
      <c r="AR798" s="40">
        <v>-1.1246234375447001E-2</v>
      </c>
      <c r="AS798" s="40">
        <v>-9.8764300316828302E-3</v>
      </c>
      <c r="AT798" s="40">
        <v>-2.9144453632457198E-2</v>
      </c>
      <c r="AU798" s="40">
        <v>6.6360083531033898E-2</v>
      </c>
      <c r="AV798" s="40">
        <v>6.9072745363487106E-2</v>
      </c>
      <c r="AW798" s="40">
        <v>6.3035633313595102E-2</v>
      </c>
      <c r="AX798" s="40">
        <v>6.2497686549136601E-2</v>
      </c>
      <c r="AY798" s="40">
        <v>3.9678349045175698E-2</v>
      </c>
      <c r="AZ798" s="40">
        <v>-2.1824903926645999E-2</v>
      </c>
      <c r="BA798" s="40">
        <v>-1.8028918450670998E-2</v>
      </c>
      <c r="BB798" s="40">
        <v>-5.3011004306803403E-2</v>
      </c>
      <c r="BC798" s="40">
        <v>-4.61572604745729E-2</v>
      </c>
      <c r="BD798" s="40">
        <v>-4.5780342784848903E-2</v>
      </c>
      <c r="BE798" s="40">
        <v>-1.32145448102097E-2</v>
      </c>
      <c r="BF798" s="40">
        <v>-4.4149812176701901E-3</v>
      </c>
      <c r="BG798" s="40">
        <v>-1.0288266610529999E-3</v>
      </c>
      <c r="BH798" s="40">
        <v>-3.3363633060622799E-3</v>
      </c>
      <c r="BI798" s="40">
        <v>-1.4772030651759799E-2</v>
      </c>
      <c r="BJ798" s="40">
        <v>-6.4689266514660199E-3</v>
      </c>
      <c r="BK798" s="40">
        <v>-3.9310556671625701E-3</v>
      </c>
      <c r="BL798" s="40">
        <v>-7.5769649483519701E-3</v>
      </c>
      <c r="BM798" s="40">
        <v>-1.9988372283241299E-2</v>
      </c>
      <c r="BN798" s="40">
        <v>-2.7887659753349399E-2</v>
      </c>
      <c r="BO798" s="40">
        <v>-3.4797142420202397E-2</v>
      </c>
      <c r="BP798" s="40">
        <v>-5.0307885860332302E-3</v>
      </c>
      <c r="BQ798" s="40">
        <v>-3.7326089809253098E-3</v>
      </c>
      <c r="BR798" s="40">
        <v>-1.2540588534494799E-2</v>
      </c>
      <c r="BS798" s="40">
        <v>8.3542726134180997E-2</v>
      </c>
      <c r="BT798" s="40">
        <v>9.1327270553672804E-2</v>
      </c>
      <c r="BU798" s="40">
        <v>9.5424421008837204E-2</v>
      </c>
      <c r="BV798" s="40">
        <v>9.2953163568041799E-2</v>
      </c>
      <c r="BW798" s="40">
        <v>6.6952813793080296E-2</v>
      </c>
      <c r="BX798" s="40">
        <v>6.03153357185737E-3</v>
      </c>
      <c r="BY798" s="40">
        <v>1.10109253912468E-2</v>
      </c>
      <c r="BZ798" s="40">
        <v>-2.6003078829781898E-2</v>
      </c>
      <c r="CA798" s="40">
        <v>-2.92175036910143E-2</v>
      </c>
      <c r="CB798" s="40">
        <v>-3.1470285633043903E-2</v>
      </c>
      <c r="CC798" s="40">
        <v>-4.9344948447093504E-3</v>
      </c>
      <c r="CD798" s="40">
        <v>2.91059110827063E-3</v>
      </c>
      <c r="CE798" s="40">
        <v>5.6933121248304401E-3</v>
      </c>
      <c r="CF798" s="40">
        <v>3.7802647939073199E-3</v>
      </c>
      <c r="CG798" s="40">
        <v>-8.6654603941937799E-3</v>
      </c>
      <c r="CH798" s="40">
        <v>-9.4974536689083802E-4</v>
      </c>
      <c r="CI798" s="40">
        <v>3.7171598970032601E-3</v>
      </c>
      <c r="CJ798" s="40">
        <v>-1.68214671892368E-3</v>
      </c>
      <c r="CK798" s="40">
        <v>-1.39173807314812E-2</v>
      </c>
      <c r="CL798" s="40">
        <v>-2.0029168016487499E-2</v>
      </c>
      <c r="CM798" s="40">
        <v>-3.0451037694395201E-2</v>
      </c>
      <c r="CN798" s="40">
        <v>-7.2598976621147102E-4</v>
      </c>
      <c r="CO798" s="40">
        <v>5.2258276309141499E-4</v>
      </c>
      <c r="CP798" s="40">
        <v>-1.04080214750274E-3</v>
      </c>
      <c r="CQ798" s="40">
        <v>9.5443372058151399E-2</v>
      </c>
      <c r="CR798" s="40">
        <v>0.10674068690710201</v>
      </c>
      <c r="CS798" s="40">
        <v>0.117856796701569</v>
      </c>
      <c r="CT798" s="40">
        <v>0.11404653417572901</v>
      </c>
      <c r="CU798" s="40">
        <v>8.5843024992094494E-2</v>
      </c>
      <c r="CV798" s="40">
        <v>2.532481732509E-2</v>
      </c>
      <c r="CW798" s="40">
        <v>3.1123832772953001E-2</v>
      </c>
      <c r="CX798" s="40">
        <v>-7.29747191783076E-3</v>
      </c>
      <c r="CY798" s="40">
        <v>-1.74850797457951E-2</v>
      </c>
      <c r="CZ798" s="40">
        <v>-2.1559183642001999E-2</v>
      </c>
      <c r="DA798" s="40">
        <v>3.3455551207909801E-3</v>
      </c>
      <c r="DB798" s="40">
        <v>1.0236163434211401E-2</v>
      </c>
      <c r="DC798" s="40">
        <v>1.24154509107139E-2</v>
      </c>
      <c r="DD798" s="40">
        <v>1.08968928938769E-2</v>
      </c>
      <c r="DE798" s="40">
        <v>-2.5588901366278001E-3</v>
      </c>
      <c r="DF798" s="40">
        <v>4.5694359176843401E-3</v>
      </c>
      <c r="DG798" s="40">
        <v>1.13653754611691E-2</v>
      </c>
      <c r="DH798" s="40">
        <v>4.2126715105046102E-3</v>
      </c>
      <c r="DI798" s="40">
        <v>-7.8463891797210493E-3</v>
      </c>
      <c r="DJ798" s="40">
        <v>-1.2170676279625601E-2</v>
      </c>
      <c r="DK798" s="40">
        <v>-2.6104932968588099E-2</v>
      </c>
      <c r="DL798" s="40">
        <v>3.5788090536102899E-3</v>
      </c>
      <c r="DM798" s="40">
        <v>4.7777745071081396E-3</v>
      </c>
      <c r="DN798" s="40">
        <v>1.0458984239489299E-2</v>
      </c>
      <c r="DO798" s="40">
        <v>0.10734401798212199</v>
      </c>
      <c r="DP798" s="40">
        <v>0.122154103260532</v>
      </c>
      <c r="DQ798" s="40">
        <v>0.1402891723943</v>
      </c>
      <c r="DR798" s="40">
        <v>0.135139904783415</v>
      </c>
      <c r="DS798" s="40">
        <v>0.104733236191109</v>
      </c>
      <c r="DT798" s="40">
        <v>4.4618101078322703E-2</v>
      </c>
      <c r="DU798" s="40">
        <v>5.1236740154659302E-2</v>
      </c>
      <c r="DV798" s="40">
        <v>1.1408134994120399E-2</v>
      </c>
      <c r="DW798" s="40">
        <v>-5.7526558005758198E-3</v>
      </c>
      <c r="DX798" s="40">
        <v>-1.1648081650960099E-2</v>
      </c>
      <c r="DY798" s="40">
        <v>1.53006321983153E-2</v>
      </c>
      <c r="DZ798" s="40">
        <v>2.0813126394399299E-2</v>
      </c>
      <c r="EA798" s="40">
        <v>2.2121151678933401E-2</v>
      </c>
      <c r="EB798" s="40">
        <v>2.1172173577170599E-2</v>
      </c>
      <c r="EC798" s="40">
        <v>6.2580274439060796E-3</v>
      </c>
      <c r="ED798" s="40">
        <v>1.25382571128278E-2</v>
      </c>
      <c r="EE798" s="40">
        <v>2.2408184013786098E-2</v>
      </c>
      <c r="EF798" s="40">
        <v>1.2723852793763001E-2</v>
      </c>
      <c r="EG798" s="40">
        <v>9.1915840039013597E-4</v>
      </c>
      <c r="EH798" s="40">
        <v>-8.2426233058900699E-4</v>
      </c>
      <c r="EI798" s="40">
        <v>-1.98298480113107E-2</v>
      </c>
      <c r="EJ798" s="40">
        <v>9.7942548430240799E-3</v>
      </c>
      <c r="EK798" s="40">
        <v>1.0921595557865701E-2</v>
      </c>
      <c r="EL798" s="40">
        <v>2.7062849337451698E-2</v>
      </c>
      <c r="EM798" s="40">
        <v>0.124526660585269</v>
      </c>
      <c r="EN798" s="40">
        <v>0.144408628450717</v>
      </c>
      <c r="EO798" s="40">
        <v>0.172677960089542</v>
      </c>
      <c r="EP798" s="40">
        <v>0.165595381802321</v>
      </c>
      <c r="EQ798" s="40">
        <v>0.13200770093901301</v>
      </c>
      <c r="ER798" s="40">
        <v>7.2474538576826106E-2</v>
      </c>
      <c r="ES798" s="40">
        <v>8.0276583996577097E-2</v>
      </c>
      <c r="ET798" s="40">
        <v>3.8416060471141898E-2</v>
      </c>
      <c r="EU798" s="40">
        <v>1.1187100982982799E-2</v>
      </c>
      <c r="EV798" s="40">
        <v>2.6619755008449701E-3</v>
      </c>
      <c r="EW798" s="40">
        <v>65.692493025614993</v>
      </c>
      <c r="EX798" s="40">
        <v>65.022127821455697</v>
      </c>
      <c r="EY798" s="40">
        <v>64.265343646969299</v>
      </c>
      <c r="EZ798" s="40">
        <v>63.423725589652499</v>
      </c>
      <c r="FA798" s="40">
        <v>61.965191478569601</v>
      </c>
      <c r="FB798" s="40">
        <v>60.8237382703525</v>
      </c>
      <c r="FC798" s="40">
        <v>60.4298757291402</v>
      </c>
      <c r="FD798" s="40">
        <v>60.871798123256397</v>
      </c>
      <c r="FE798" s="40">
        <v>63.031701749936602</v>
      </c>
      <c r="FF798" s="40">
        <v>66.466459548567101</v>
      </c>
      <c r="FG798" s="40">
        <v>69.944965762110101</v>
      </c>
      <c r="FH798" s="40">
        <v>72.663390819173202</v>
      </c>
      <c r="FI798" s="40">
        <v>75.816700481866604</v>
      </c>
      <c r="FJ798" s="40">
        <v>78.280750697438506</v>
      </c>
      <c r="FK798" s="40">
        <v>80.622051737255902</v>
      </c>
      <c r="FL798" s="40">
        <v>81.499682982500602</v>
      </c>
      <c r="FM798" s="40">
        <v>81.724067968551907</v>
      </c>
      <c r="FN798" s="40">
        <v>80.913200608673606</v>
      </c>
      <c r="FO798" s="40">
        <v>79.472863302054293</v>
      </c>
      <c r="FP798" s="40">
        <v>76.230915546538199</v>
      </c>
      <c r="FQ798" s="40">
        <v>72.064417955871207</v>
      </c>
      <c r="FR798" s="40">
        <v>69.061945219376099</v>
      </c>
      <c r="FS798" s="40">
        <v>66.761159015977697</v>
      </c>
      <c r="FT798" s="40">
        <v>65.212211514075605</v>
      </c>
      <c r="FU798" s="40">
        <v>3.4221942047104499E-2</v>
      </c>
      <c r="FV798" s="40">
        <v>0</v>
      </c>
      <c r="FW798" s="40">
        <v>0</v>
      </c>
      <c r="FX798" s="41">
        <v>1</v>
      </c>
      <c r="FY798" s="22"/>
    </row>
    <row r="799" spans="1:181" x14ac:dyDescent="0.2">
      <c r="A799" t="s">
        <v>42</v>
      </c>
      <c r="B799" t="s">
        <v>58</v>
      </c>
      <c r="C799" t="s">
        <v>55</v>
      </c>
      <c r="D799" t="s">
        <v>37</v>
      </c>
      <c r="E799" t="s">
        <v>78</v>
      </c>
      <c r="F799" t="s">
        <v>77</v>
      </c>
      <c r="G799" s="35">
        <v>43672</v>
      </c>
      <c r="H799" s="40">
        <v>1466</v>
      </c>
      <c r="I799" s="40">
        <v>0.65724698838133899</v>
      </c>
      <c r="J799" s="40">
        <v>0.57746064491319504</v>
      </c>
      <c r="K799" s="40">
        <v>0.52141287482217902</v>
      </c>
      <c r="L799" s="40">
        <v>0.481664859799524</v>
      </c>
      <c r="M799" s="40">
        <v>0.457976332433015</v>
      </c>
      <c r="N799" s="40">
        <v>0.46871992923677702</v>
      </c>
      <c r="O799" s="40">
        <v>0.506053165098303</v>
      </c>
      <c r="P799" s="40">
        <v>0.54882542966649805</v>
      </c>
      <c r="Q799" s="40">
        <v>0.556159155378531</v>
      </c>
      <c r="R799" s="40">
        <v>0.58632367668895902</v>
      </c>
      <c r="S799" s="40">
        <v>0.63471158505372904</v>
      </c>
      <c r="T799" s="40">
        <v>0.72262916388076104</v>
      </c>
      <c r="U799" s="40">
        <v>0.79917839088436005</v>
      </c>
      <c r="V799" s="40">
        <v>0.83020266693107503</v>
      </c>
      <c r="W799" s="40">
        <v>0.88583662571755695</v>
      </c>
      <c r="X799" s="40">
        <v>0.95879704355768303</v>
      </c>
      <c r="Y799" s="40">
        <v>1.04424704051915</v>
      </c>
      <c r="Z799" s="40">
        <v>1.1201116456521401</v>
      </c>
      <c r="AA799" s="40">
        <v>1.1577296254723399</v>
      </c>
      <c r="AB799" s="40">
        <v>1.1447413704128599</v>
      </c>
      <c r="AC799" s="40">
        <v>1.1102837881749801</v>
      </c>
      <c r="AD799" s="40">
        <v>1.04542591023289</v>
      </c>
      <c r="AE799" s="40">
        <v>0.91056736518866999</v>
      </c>
      <c r="AF799" s="40">
        <v>0.781969412423965</v>
      </c>
      <c r="AG799" s="40">
        <v>-2.4796288159801599E-2</v>
      </c>
      <c r="AH799" s="40">
        <v>-2.0645025631308201E-2</v>
      </c>
      <c r="AI799" s="40">
        <v>-1.3717570403875501E-2</v>
      </c>
      <c r="AJ799" s="40">
        <v>-1.9233359656178801E-2</v>
      </c>
      <c r="AK799" s="40">
        <v>-2.7972922502018199E-2</v>
      </c>
      <c r="AL799" s="40">
        <v>-1.7382438893277299E-2</v>
      </c>
      <c r="AM799" s="40">
        <v>-2.3781629750847001E-2</v>
      </c>
      <c r="AN799" s="40">
        <v>-1.6188533385050299E-2</v>
      </c>
      <c r="AO799" s="40">
        <v>-3.8223408470843302E-2</v>
      </c>
      <c r="AP799" s="40">
        <v>-4.85958526802239E-2</v>
      </c>
      <c r="AQ799" s="40">
        <v>-3.8146072468125999E-2</v>
      </c>
      <c r="AR799" s="40">
        <v>-9.1692400198694606E-3</v>
      </c>
      <c r="AS799" s="40">
        <v>-1.23264328396095E-2</v>
      </c>
      <c r="AT799" s="40">
        <v>-3.65804827713452E-2</v>
      </c>
      <c r="AU799" s="40">
        <v>2.34145894258826E-2</v>
      </c>
      <c r="AV799" s="40">
        <v>3.3045906177656403E-2</v>
      </c>
      <c r="AW799" s="40">
        <v>2.3802965140411199E-2</v>
      </c>
      <c r="AX799" s="40">
        <v>2.8936422507937501E-2</v>
      </c>
      <c r="AY799" s="40">
        <v>4.0494596090353198E-2</v>
      </c>
      <c r="AZ799" s="40">
        <v>1.64087236628765E-2</v>
      </c>
      <c r="BA799" s="40">
        <v>4.4121513260911701E-3</v>
      </c>
      <c r="BB799" s="40">
        <v>-5.0971826218254003E-2</v>
      </c>
      <c r="BC799" s="40">
        <v>-6.1356579237039702E-2</v>
      </c>
      <c r="BD799" s="40">
        <v>-6.3623962780243404E-2</v>
      </c>
      <c r="BE799" s="40">
        <v>-1.08460936777226E-2</v>
      </c>
      <c r="BF799" s="40">
        <v>-8.7684043614324695E-3</v>
      </c>
      <c r="BG799" s="40">
        <v>-2.1914607335752801E-3</v>
      </c>
      <c r="BH799" s="40">
        <v>-7.6953704505419301E-3</v>
      </c>
      <c r="BI799" s="40">
        <v>-1.7966646804550599E-2</v>
      </c>
      <c r="BJ799" s="40">
        <v>-8.4796241221501405E-3</v>
      </c>
      <c r="BK799" s="40">
        <v>-1.15437889116068E-2</v>
      </c>
      <c r="BL799" s="40">
        <v>-5.6211773467750303E-3</v>
      </c>
      <c r="BM799" s="40">
        <v>-2.5843420071278999E-2</v>
      </c>
      <c r="BN799" s="40">
        <v>-3.4781303300208302E-2</v>
      </c>
      <c r="BO799" s="40">
        <v>-2.91780204121963E-2</v>
      </c>
      <c r="BP799" s="40">
        <v>-2.8783411602844402E-3</v>
      </c>
      <c r="BQ799" s="40">
        <v>-6.1211374244602599E-3</v>
      </c>
      <c r="BR799" s="40">
        <v>-1.9731079979449902E-2</v>
      </c>
      <c r="BS799" s="40">
        <v>4.1230558786722202E-2</v>
      </c>
      <c r="BT799" s="40">
        <v>5.7984868109152002E-2</v>
      </c>
      <c r="BU799" s="40">
        <v>5.8008555905304501E-2</v>
      </c>
      <c r="BV799" s="40">
        <v>6.3243164516711206E-2</v>
      </c>
      <c r="BW799" s="40">
        <v>7.0025061180805204E-2</v>
      </c>
      <c r="BX799" s="40">
        <v>4.5247440329777899E-2</v>
      </c>
      <c r="BY799" s="40">
        <v>3.5363939315456103E-2</v>
      </c>
      <c r="BZ799" s="40">
        <v>-2.11992684398409E-2</v>
      </c>
      <c r="CA799" s="40">
        <v>-3.9855369415101101E-2</v>
      </c>
      <c r="CB799" s="40">
        <v>-4.5629116097870598E-2</v>
      </c>
      <c r="CC799" s="40">
        <v>-1.1842314754939901E-3</v>
      </c>
      <c r="CD799" s="40">
        <v>-5.4269264931196704E-4</v>
      </c>
      <c r="CE799" s="40">
        <v>5.7914877124321702E-3</v>
      </c>
      <c r="CF799" s="40">
        <v>2.9580572545142398E-4</v>
      </c>
      <c r="CG799" s="40">
        <v>-1.10363307383023E-2</v>
      </c>
      <c r="CH799" s="40">
        <v>-2.3135617320452898E-3</v>
      </c>
      <c r="CI799" s="40">
        <v>-3.0678976261168602E-3</v>
      </c>
      <c r="CJ799" s="40">
        <v>1.69774125431443E-3</v>
      </c>
      <c r="CK799" s="40">
        <v>-1.7269077818528399E-2</v>
      </c>
      <c r="CL799" s="40">
        <v>-2.5213388482457199E-2</v>
      </c>
      <c r="CM799" s="40">
        <v>-2.2966774877367702E-2</v>
      </c>
      <c r="CN799" s="40">
        <v>1.47871622608748E-3</v>
      </c>
      <c r="CO799" s="40">
        <v>-1.8233687229333201E-3</v>
      </c>
      <c r="CP799" s="40">
        <v>-8.0612349336139297E-3</v>
      </c>
      <c r="CQ799" s="40">
        <v>5.3569844893786203E-2</v>
      </c>
      <c r="CR799" s="40">
        <v>7.5257517172093599E-2</v>
      </c>
      <c r="CS799" s="40">
        <v>8.1699243869603602E-2</v>
      </c>
      <c r="CT799" s="40">
        <v>8.7003909524387801E-2</v>
      </c>
      <c r="CU799" s="40">
        <v>9.0477771344681407E-2</v>
      </c>
      <c r="CV799" s="40">
        <v>6.5221047642755603E-2</v>
      </c>
      <c r="CW799" s="40">
        <v>5.6801053389386097E-2</v>
      </c>
      <c r="CX799" s="40">
        <v>-5.7888561776242402E-4</v>
      </c>
      <c r="CY799" s="40">
        <v>-2.4963696990917501E-2</v>
      </c>
      <c r="CZ799" s="40">
        <v>-3.3165940102821402E-2</v>
      </c>
      <c r="DA799" s="40">
        <v>8.4776307267345908E-3</v>
      </c>
      <c r="DB799" s="40">
        <v>7.6830190628085302E-3</v>
      </c>
      <c r="DC799" s="40">
        <v>1.3774436158439599E-2</v>
      </c>
      <c r="DD799" s="40">
        <v>8.2869819014447805E-3</v>
      </c>
      <c r="DE799" s="40">
        <v>-4.1060146720539297E-3</v>
      </c>
      <c r="DF799" s="40">
        <v>3.85250065805956E-3</v>
      </c>
      <c r="DG799" s="40">
        <v>5.4079936593730803E-3</v>
      </c>
      <c r="DH799" s="40">
        <v>9.0166598554039003E-3</v>
      </c>
      <c r="DI799" s="40">
        <v>-8.6947355657777895E-3</v>
      </c>
      <c r="DJ799" s="40">
        <v>-1.56454736647062E-2</v>
      </c>
      <c r="DK799" s="40">
        <v>-1.6755529342538999E-2</v>
      </c>
      <c r="DL799" s="40">
        <v>5.8357736124593999E-3</v>
      </c>
      <c r="DM799" s="40">
        <v>2.4743999785936102E-3</v>
      </c>
      <c r="DN799" s="40">
        <v>3.6086101122220098E-3</v>
      </c>
      <c r="DO799" s="40">
        <v>6.5909131000850205E-2</v>
      </c>
      <c r="DP799" s="40">
        <v>9.2530166235035197E-2</v>
      </c>
      <c r="DQ799" s="40">
        <v>0.10538993183390299</v>
      </c>
      <c r="DR799" s="40">
        <v>0.11076465453206399</v>
      </c>
      <c r="DS799" s="40">
        <v>0.110930481508558</v>
      </c>
      <c r="DT799" s="40">
        <v>8.5194654955733196E-2</v>
      </c>
      <c r="DU799" s="40">
        <v>7.8238167463316105E-2</v>
      </c>
      <c r="DV799" s="40">
        <v>2.0041497204316E-2</v>
      </c>
      <c r="DW799" s="40">
        <v>-1.0072024566734001E-2</v>
      </c>
      <c r="DX799" s="40">
        <v>-2.0702764107772199E-2</v>
      </c>
      <c r="DY799" s="40">
        <v>2.24278252088136E-2</v>
      </c>
      <c r="DZ799" s="40">
        <v>1.95596403326843E-2</v>
      </c>
      <c r="EA799" s="40">
        <v>2.53005458287398E-2</v>
      </c>
      <c r="EB799" s="40">
        <v>1.9824971107081601E-2</v>
      </c>
      <c r="EC799" s="40">
        <v>5.9002610254137297E-3</v>
      </c>
      <c r="ED799" s="40">
        <v>1.27553154291867E-2</v>
      </c>
      <c r="EE799" s="40">
        <v>1.7645834498613198E-2</v>
      </c>
      <c r="EF799" s="40">
        <v>1.95840158936792E-2</v>
      </c>
      <c r="EG799" s="40">
        <v>3.6852528337865298E-3</v>
      </c>
      <c r="EH799" s="40">
        <v>-1.83092428469055E-3</v>
      </c>
      <c r="EI799" s="40">
        <v>-7.7874772866092902E-3</v>
      </c>
      <c r="EJ799" s="40">
        <v>1.21266724720444E-2</v>
      </c>
      <c r="EK799" s="40">
        <v>8.6796953937428797E-3</v>
      </c>
      <c r="EL799" s="40">
        <v>2.04580129041173E-2</v>
      </c>
      <c r="EM799" s="40">
        <v>8.37251003616898E-2</v>
      </c>
      <c r="EN799" s="40">
        <v>0.117469128166531</v>
      </c>
      <c r="EO799" s="40">
        <v>0.13959552259879601</v>
      </c>
      <c r="EP799" s="40">
        <v>0.145071396540838</v>
      </c>
      <c r="EQ799" s="40">
        <v>0.14046094659900901</v>
      </c>
      <c r="ER799" s="40">
        <v>0.11403337162263499</v>
      </c>
      <c r="ES799" s="40">
        <v>0.109189955452681</v>
      </c>
      <c r="ET799" s="40">
        <v>4.9814054982729103E-2</v>
      </c>
      <c r="EU799" s="40">
        <v>1.14291852552046E-2</v>
      </c>
      <c r="EV799" s="40">
        <v>-2.7079174253994902E-3</v>
      </c>
      <c r="EW799" s="40">
        <v>65.089584905660402</v>
      </c>
      <c r="EX799" s="40">
        <v>64.463471698113196</v>
      </c>
      <c r="EY799" s="40">
        <v>63.740528301886798</v>
      </c>
      <c r="EZ799" s="40">
        <v>62.991320754717002</v>
      </c>
      <c r="FA799" s="40">
        <v>61.641660377358498</v>
      </c>
      <c r="FB799" s="40">
        <v>60.573735849056597</v>
      </c>
      <c r="FC799" s="40">
        <v>60.2463396226415</v>
      </c>
      <c r="FD799" s="40">
        <v>60.724301886792503</v>
      </c>
      <c r="FE799" s="40">
        <v>62.839396226415097</v>
      </c>
      <c r="FF799" s="40">
        <v>66.189660377358507</v>
      </c>
      <c r="FG799" s="40">
        <v>69.603320754717004</v>
      </c>
      <c r="FH799" s="40">
        <v>72.252301886792495</v>
      </c>
      <c r="FI799" s="40">
        <v>75.219169811320796</v>
      </c>
      <c r="FJ799" s="40">
        <v>77.567547169811306</v>
      </c>
      <c r="FK799" s="40">
        <v>79.825811320754696</v>
      </c>
      <c r="FL799" s="40">
        <v>80.668075471698103</v>
      </c>
      <c r="FM799" s="40">
        <v>80.875698113207505</v>
      </c>
      <c r="FN799" s="40">
        <v>80.049811320754699</v>
      </c>
      <c r="FO799" s="40">
        <v>78.555245283018905</v>
      </c>
      <c r="FP799" s="40">
        <v>75.377056603773596</v>
      </c>
      <c r="FQ799" s="40">
        <v>71.339622641509393</v>
      </c>
      <c r="FR799" s="40">
        <v>68.391471698113193</v>
      </c>
      <c r="FS799" s="40">
        <v>66.160981132075506</v>
      </c>
      <c r="FT799" s="40">
        <v>64.677283018867897</v>
      </c>
      <c r="FU799" s="40">
        <v>3.7191450405827303E-2</v>
      </c>
      <c r="FV799" s="40">
        <v>0</v>
      </c>
      <c r="FW799" s="40">
        <v>0</v>
      </c>
      <c r="FX799" s="41">
        <v>1</v>
      </c>
      <c r="FY799" s="22"/>
    </row>
    <row r="800" spans="1:181" x14ac:dyDescent="0.2">
      <c r="A800" t="s">
        <v>42</v>
      </c>
      <c r="B800" t="s">
        <v>58</v>
      </c>
      <c r="C800" t="s">
        <v>55</v>
      </c>
      <c r="D800" t="s">
        <v>37</v>
      </c>
      <c r="E800" t="s">
        <v>78</v>
      </c>
      <c r="F800" t="s">
        <v>78</v>
      </c>
      <c r="G800" s="35">
        <v>43672</v>
      </c>
      <c r="H800" s="40">
        <v>342</v>
      </c>
      <c r="I800" s="40">
        <v>0.70594545335217296</v>
      </c>
      <c r="J800" s="40">
        <v>0.59860758443517703</v>
      </c>
      <c r="K800" s="40">
        <v>0.52927150100055198</v>
      </c>
      <c r="L800" s="40">
        <v>0.48506438197427698</v>
      </c>
      <c r="M800" s="40">
        <v>0.46081694808228002</v>
      </c>
      <c r="N800" s="40">
        <v>0.46816163572435499</v>
      </c>
      <c r="O800" s="40">
        <v>0.50327346387178395</v>
      </c>
      <c r="P800" s="40">
        <v>0.54292973313955395</v>
      </c>
      <c r="Q800" s="40">
        <v>0.59707122198621099</v>
      </c>
      <c r="R800" s="40">
        <v>0.65407773007038805</v>
      </c>
      <c r="S800" s="40">
        <v>0.73284228075985203</v>
      </c>
      <c r="T800" s="40">
        <v>0.83293253028196601</v>
      </c>
      <c r="U800" s="40">
        <v>0.93951740917381099</v>
      </c>
      <c r="V800" s="40">
        <v>1.0106682079420499</v>
      </c>
      <c r="W800" s="40">
        <v>1.1313618321879699</v>
      </c>
      <c r="X800" s="40">
        <v>1.25915686074684</v>
      </c>
      <c r="Y800" s="40">
        <v>1.4323671344791999</v>
      </c>
      <c r="Z800" s="40">
        <v>1.57445841889603</v>
      </c>
      <c r="AA800" s="40">
        <v>1.6239161361705601</v>
      </c>
      <c r="AB800" s="40">
        <v>1.5242612099141299</v>
      </c>
      <c r="AC800" s="40">
        <v>1.3794035558597899</v>
      </c>
      <c r="AD800" s="40">
        <v>1.3046635364861401</v>
      </c>
      <c r="AE800" s="40">
        <v>1.10968337546018</v>
      </c>
      <c r="AF800" s="40">
        <v>0.89685724719965798</v>
      </c>
      <c r="AG800" s="40">
        <v>-5.5898675744166001E-2</v>
      </c>
      <c r="AH800" s="40">
        <v>-1.1823978071730299E-2</v>
      </c>
      <c r="AI800" s="40">
        <v>-2.02782970400553E-2</v>
      </c>
      <c r="AJ800" s="40">
        <v>-1.9668606484417898E-3</v>
      </c>
      <c r="AK800" s="40">
        <v>-1.55909159063843E-2</v>
      </c>
      <c r="AL800" s="40">
        <v>-1.6085647490889799E-2</v>
      </c>
      <c r="AM800" s="40">
        <v>7.8433545850747095E-3</v>
      </c>
      <c r="AN800" s="40">
        <v>-3.9697034494406799E-2</v>
      </c>
      <c r="AO800" s="40">
        <v>-2.8554643186212699E-2</v>
      </c>
      <c r="AP800" s="40">
        <v>-3.7919530480475999E-2</v>
      </c>
      <c r="AQ800" s="40">
        <v>-9.9729010828585901E-2</v>
      </c>
      <c r="AR800" s="40">
        <v>-4.0074084519256099E-2</v>
      </c>
      <c r="AS800" s="40">
        <v>-2.7712661822432299E-2</v>
      </c>
      <c r="AT800" s="40">
        <v>-3.7084345465027299E-2</v>
      </c>
      <c r="AU800" s="40">
        <v>0.17726329889905701</v>
      </c>
      <c r="AV800" s="40">
        <v>0.147054734901964</v>
      </c>
      <c r="AW800" s="40">
        <v>0.172429244096726</v>
      </c>
      <c r="AX800" s="40">
        <v>0.12738440014251801</v>
      </c>
      <c r="AY800" s="40">
        <v>-5.0570268100481701E-2</v>
      </c>
      <c r="AZ800" s="40">
        <v>-0.243326317411066</v>
      </c>
      <c r="BA800" s="40">
        <v>-0.16350192006564601</v>
      </c>
      <c r="BB800" s="40">
        <v>-9.0208301502716401E-2</v>
      </c>
      <c r="BC800" s="40">
        <v>-3.1184284766465301E-2</v>
      </c>
      <c r="BD800" s="40">
        <v>5.7280826388974998E-3</v>
      </c>
      <c r="BE800" s="40">
        <v>-3.3123401535698101E-2</v>
      </c>
      <c r="BF800" s="40">
        <v>7.6871755547005399E-3</v>
      </c>
      <c r="BG800" s="40">
        <v>-2.1214270611574402E-3</v>
      </c>
      <c r="BH800" s="40">
        <v>1.2058012595235699E-2</v>
      </c>
      <c r="BI800" s="40">
        <v>-2.97319993342849E-3</v>
      </c>
      <c r="BJ800" s="40">
        <v>-1.7562159004813E-3</v>
      </c>
      <c r="BK800" s="40">
        <v>2.4639906602224398E-2</v>
      </c>
      <c r="BL800" s="40">
        <v>-2.4540561168960699E-2</v>
      </c>
      <c r="BM800" s="40">
        <v>-1.1187164357851401E-2</v>
      </c>
      <c r="BN800" s="40">
        <v>-1.31159604641091E-2</v>
      </c>
      <c r="BO800" s="40">
        <v>-7.3977196745460702E-2</v>
      </c>
      <c r="BP800" s="40">
        <v>-1.98960283180999E-2</v>
      </c>
      <c r="BQ800" s="40">
        <v>-7.4640248899328302E-3</v>
      </c>
      <c r="BR800" s="40">
        <v>1.1460784470248701E-3</v>
      </c>
      <c r="BS800" s="40">
        <v>0.233555155894899</v>
      </c>
      <c r="BT800" s="40">
        <v>0.20067200547946701</v>
      </c>
      <c r="BU800" s="40">
        <v>0.23644573409480499</v>
      </c>
      <c r="BV800" s="40">
        <v>0.19636554090516301</v>
      </c>
      <c r="BW800" s="40">
        <v>2.1801485645042199E-2</v>
      </c>
      <c r="BX800" s="40">
        <v>-0.18629988564938799</v>
      </c>
      <c r="BY800" s="40">
        <v>-0.11319091044938499</v>
      </c>
      <c r="BZ800" s="40">
        <v>-5.6405512554810501E-2</v>
      </c>
      <c r="CA800" s="40">
        <v>-2.4812584948722201E-3</v>
      </c>
      <c r="CB800" s="40">
        <v>2.02282084940579E-2</v>
      </c>
      <c r="CC800" s="40">
        <v>-1.7349315998548401E-2</v>
      </c>
      <c r="CD800" s="40">
        <v>2.1200541120124001E-2</v>
      </c>
      <c r="CE800" s="40">
        <v>1.0453965775498401E-2</v>
      </c>
      <c r="CF800" s="40">
        <v>2.1771597080255601E-2</v>
      </c>
      <c r="CG800" s="40">
        <v>5.7657917124706703E-3</v>
      </c>
      <c r="CH800" s="40">
        <v>8.1683047677176199E-3</v>
      </c>
      <c r="CI800" s="40">
        <v>3.6273147362469199E-2</v>
      </c>
      <c r="CJ800" s="40">
        <v>-1.40432339144672E-2</v>
      </c>
      <c r="CK800" s="40">
        <v>8.4149857264131499E-4</v>
      </c>
      <c r="CL800" s="40">
        <v>4.0629165708546003E-3</v>
      </c>
      <c r="CM800" s="40">
        <v>-5.6141568758467701E-2</v>
      </c>
      <c r="CN800" s="40">
        <v>-5.920768060987E-3</v>
      </c>
      <c r="CO800" s="40">
        <v>6.5601193667004596E-3</v>
      </c>
      <c r="CP800" s="40">
        <v>2.76243535883176E-2</v>
      </c>
      <c r="CQ800" s="40">
        <v>0.27254272457002299</v>
      </c>
      <c r="CR800" s="40">
        <v>0.23780716374876101</v>
      </c>
      <c r="CS800" s="40">
        <v>0.280783360055959</v>
      </c>
      <c r="CT800" s="40">
        <v>0.24414166886218899</v>
      </c>
      <c r="CU800" s="40">
        <v>7.1925941825287498E-2</v>
      </c>
      <c r="CV800" s="40">
        <v>-0.14680355272915999</v>
      </c>
      <c r="CW800" s="40">
        <v>-7.8345658450083899E-2</v>
      </c>
      <c r="CX800" s="40">
        <v>-3.29938039019139E-2</v>
      </c>
      <c r="CY800" s="40">
        <v>1.73983700636644E-2</v>
      </c>
      <c r="CZ800" s="40">
        <v>3.0270951490043201E-2</v>
      </c>
      <c r="DA800" s="40">
        <v>-1.57523046139877E-3</v>
      </c>
      <c r="DB800" s="40">
        <v>3.4713906685547399E-2</v>
      </c>
      <c r="DC800" s="40">
        <v>2.3029358612154199E-2</v>
      </c>
      <c r="DD800" s="40">
        <v>3.1485181565275598E-2</v>
      </c>
      <c r="DE800" s="40">
        <v>1.4504783358369799E-2</v>
      </c>
      <c r="DF800" s="40">
        <v>1.8092825435916501E-2</v>
      </c>
      <c r="DG800" s="40">
        <v>4.7906388122714E-2</v>
      </c>
      <c r="DH800" s="40">
        <v>-3.5459066599736601E-3</v>
      </c>
      <c r="DI800" s="40">
        <v>1.28701615031341E-2</v>
      </c>
      <c r="DJ800" s="40">
        <v>2.12417936058183E-2</v>
      </c>
      <c r="DK800" s="40">
        <v>-3.83059407714747E-2</v>
      </c>
      <c r="DL800" s="40">
        <v>8.0544921961259106E-3</v>
      </c>
      <c r="DM800" s="40">
        <v>2.05842636233338E-2</v>
      </c>
      <c r="DN800" s="40">
        <v>5.4102628729610303E-2</v>
      </c>
      <c r="DO800" s="40">
        <v>0.31153029324514703</v>
      </c>
      <c r="DP800" s="40">
        <v>0.27494232201805502</v>
      </c>
      <c r="DQ800" s="40">
        <v>0.32512098601711298</v>
      </c>
      <c r="DR800" s="40">
        <v>0.29191779681921498</v>
      </c>
      <c r="DS800" s="40">
        <v>0.122050398005533</v>
      </c>
      <c r="DT800" s="40">
        <v>-0.107307219808932</v>
      </c>
      <c r="DU800" s="40">
        <v>-4.3500406450782701E-2</v>
      </c>
      <c r="DV800" s="40">
        <v>-9.5820952490172501E-3</v>
      </c>
      <c r="DW800" s="40">
        <v>3.7277998622201103E-2</v>
      </c>
      <c r="DX800" s="40">
        <v>4.0313694486028402E-2</v>
      </c>
      <c r="DY800" s="40">
        <v>2.12000437470692E-2</v>
      </c>
      <c r="DZ800" s="40">
        <v>5.4225060311978199E-2</v>
      </c>
      <c r="EA800" s="40">
        <v>4.1186228591051997E-2</v>
      </c>
      <c r="EB800" s="40">
        <v>4.5510054808953003E-2</v>
      </c>
      <c r="EC800" s="40">
        <v>2.71224993313256E-2</v>
      </c>
      <c r="ED800" s="40">
        <v>3.2422257026325098E-2</v>
      </c>
      <c r="EE800" s="40">
        <v>6.4702940139863704E-2</v>
      </c>
      <c r="EF800" s="40">
        <v>1.1610566665472499E-2</v>
      </c>
      <c r="EG800" s="40">
        <v>3.02376403314953E-2</v>
      </c>
      <c r="EH800" s="40">
        <v>4.6045363622185198E-2</v>
      </c>
      <c r="EI800" s="40">
        <v>-1.25541266883496E-2</v>
      </c>
      <c r="EJ800" s="40">
        <v>2.8232548397282099E-2</v>
      </c>
      <c r="EK800" s="40">
        <v>4.0832900555833197E-2</v>
      </c>
      <c r="EL800" s="40">
        <v>9.23330526416625E-2</v>
      </c>
      <c r="EM800" s="40">
        <v>0.36782215024099002</v>
      </c>
      <c r="EN800" s="40">
        <v>0.328559592595557</v>
      </c>
      <c r="EO800" s="40">
        <v>0.389137476015192</v>
      </c>
      <c r="EP800" s="40">
        <v>0.36089893758185998</v>
      </c>
      <c r="EQ800" s="40">
        <v>0.19442215175105701</v>
      </c>
      <c r="ER800" s="40">
        <v>-5.0280788047254797E-2</v>
      </c>
      <c r="ES800" s="40">
        <v>6.8106031654778703E-3</v>
      </c>
      <c r="ET800" s="40">
        <v>2.4220693698888601E-2</v>
      </c>
      <c r="EU800" s="40">
        <v>6.5981024893794205E-2</v>
      </c>
      <c r="EV800" s="40">
        <v>5.4813820341188903E-2</v>
      </c>
      <c r="EW800" s="40">
        <v>69.341351660939296</v>
      </c>
      <c r="EX800" s="40">
        <v>68.4135166093929</v>
      </c>
      <c r="EY800" s="40">
        <v>67.463344788087099</v>
      </c>
      <c r="EZ800" s="40">
        <v>66.103379152348197</v>
      </c>
      <c r="FA800" s="40">
        <v>63.978808705612799</v>
      </c>
      <c r="FB800" s="40">
        <v>62.378579610538402</v>
      </c>
      <c r="FC800" s="40">
        <v>61.589060710194701</v>
      </c>
      <c r="FD800" s="40">
        <v>61.793814432989699</v>
      </c>
      <c r="FE800" s="40">
        <v>64.189289805269198</v>
      </c>
      <c r="FF800" s="40">
        <v>68.082187857961102</v>
      </c>
      <c r="FG800" s="40">
        <v>71.932130584192393</v>
      </c>
      <c r="FH800" s="40">
        <v>75.007731958762903</v>
      </c>
      <c r="FI800" s="40">
        <v>79.292382588774302</v>
      </c>
      <c r="FJ800" s="40">
        <v>82.443012600229096</v>
      </c>
      <c r="FK800" s="40">
        <v>85.258304696449002</v>
      </c>
      <c r="FL800" s="40">
        <v>86.308132875143201</v>
      </c>
      <c r="FM800" s="40">
        <v>86.658934707903796</v>
      </c>
      <c r="FN800" s="40">
        <v>85.960767468499398</v>
      </c>
      <c r="FO800" s="40">
        <v>84.821019473081293</v>
      </c>
      <c r="FP800" s="40">
        <v>81.176975945017205</v>
      </c>
      <c r="FQ800" s="40">
        <v>76.323596792668994</v>
      </c>
      <c r="FR800" s="40">
        <v>73.081328751431798</v>
      </c>
      <c r="FS800" s="40">
        <v>70.3642611683849</v>
      </c>
      <c r="FT800" s="40">
        <v>68.452176403207304</v>
      </c>
      <c r="FU800" s="40">
        <v>8.3280214931603494E-2</v>
      </c>
      <c r="FV800" s="40">
        <v>0</v>
      </c>
      <c r="FW800" s="40">
        <v>0</v>
      </c>
      <c r="FX800" s="41">
        <v>1</v>
      </c>
      <c r="FY800" s="22"/>
    </row>
    <row r="801" spans="1:181" x14ac:dyDescent="0.2">
      <c r="A801" t="s">
        <v>42</v>
      </c>
      <c r="B801" t="s">
        <v>58</v>
      </c>
      <c r="C801" t="s">
        <v>55</v>
      </c>
      <c r="D801" t="s">
        <v>80</v>
      </c>
      <c r="E801" t="s">
        <v>1</v>
      </c>
      <c r="F801" t="s">
        <v>1</v>
      </c>
      <c r="G801" s="35">
        <v>43672</v>
      </c>
      <c r="H801" s="40">
        <v>14636</v>
      </c>
      <c r="I801" s="40">
        <v>1.5248110812217399</v>
      </c>
      <c r="J801" s="40">
        <v>1.3243016192207</v>
      </c>
      <c r="K801" s="40">
        <v>1.1724452249031501</v>
      </c>
      <c r="L801" s="40">
        <v>1.0557083686731099</v>
      </c>
      <c r="M801" s="40">
        <v>0.98890922112422397</v>
      </c>
      <c r="N801" s="40">
        <v>0.95027658097757906</v>
      </c>
      <c r="O801" s="40">
        <v>0.97089937693287098</v>
      </c>
      <c r="P801" s="40">
        <v>1.0248488673598</v>
      </c>
      <c r="Q801" s="40">
        <v>1.1104553411346201</v>
      </c>
      <c r="R801" s="40">
        <v>1.27513565430572</v>
      </c>
      <c r="S801" s="40">
        <v>1.5151904757873</v>
      </c>
      <c r="T801" s="40">
        <v>1.8294544770221399</v>
      </c>
      <c r="U801" s="40">
        <v>2.1485368410260199</v>
      </c>
      <c r="V801" s="40">
        <v>2.3964205766929001</v>
      </c>
      <c r="W801" s="40">
        <v>2.6354157780754002</v>
      </c>
      <c r="X801" s="40">
        <v>2.8893530647176102</v>
      </c>
      <c r="Y801" s="40">
        <v>3.07808006501583</v>
      </c>
      <c r="Z801" s="40">
        <v>3.1528127153657102</v>
      </c>
      <c r="AA801" s="40">
        <v>3.0921607991406801</v>
      </c>
      <c r="AB801" s="40">
        <v>2.90043063638542</v>
      </c>
      <c r="AC801" s="40">
        <v>2.7021309624865002</v>
      </c>
      <c r="AD801" s="40">
        <v>2.5007513921392599</v>
      </c>
      <c r="AE801" s="40">
        <v>2.1633090793238599</v>
      </c>
      <c r="AF801" s="40">
        <v>1.8037490762245401</v>
      </c>
      <c r="AG801" s="40">
        <v>-3.9088891257411502E-2</v>
      </c>
      <c r="AH801" s="40">
        <v>-4.0683176243736199E-2</v>
      </c>
      <c r="AI801" s="40">
        <v>-4.2970654054563698E-2</v>
      </c>
      <c r="AJ801" s="40">
        <v>-4.2288205155964799E-2</v>
      </c>
      <c r="AK801" s="40">
        <v>-4.1379277338528503E-2</v>
      </c>
      <c r="AL801" s="40">
        <v>-3.4781387879890602E-2</v>
      </c>
      <c r="AM801" s="40">
        <v>-1.8851964586048701E-2</v>
      </c>
      <c r="AN801" s="40">
        <v>-2.8617050400083499E-3</v>
      </c>
      <c r="AO801" s="40">
        <v>-1.71721870929844E-2</v>
      </c>
      <c r="AP801" s="40">
        <v>-2.4036040924971601E-2</v>
      </c>
      <c r="AQ801" s="40">
        <v>-2.28713998922522E-2</v>
      </c>
      <c r="AR801" s="40">
        <v>-4.7359676931755402E-3</v>
      </c>
      <c r="AS801" s="40">
        <v>-1.4500572370772799E-2</v>
      </c>
      <c r="AT801" s="40">
        <v>-3.3030003674805998E-2</v>
      </c>
      <c r="AU801" s="40">
        <v>0.173202449137556</v>
      </c>
      <c r="AV801" s="40">
        <v>0.22712869244503101</v>
      </c>
      <c r="AW801" s="40">
        <v>0.25036690755476099</v>
      </c>
      <c r="AX801" s="40">
        <v>0.21577574972392399</v>
      </c>
      <c r="AY801" s="40">
        <v>0.148046549284997</v>
      </c>
      <c r="AZ801" s="40">
        <v>-8.7250251954506503E-2</v>
      </c>
      <c r="BA801" s="40">
        <v>-0.104198890659812</v>
      </c>
      <c r="BB801" s="40">
        <v>-0.12669282502280299</v>
      </c>
      <c r="BC801" s="40">
        <v>-0.103821449152165</v>
      </c>
      <c r="BD801" s="40">
        <v>-8.1216689127899894E-2</v>
      </c>
      <c r="BE801" s="40">
        <v>-3.1292074789998403E-2</v>
      </c>
      <c r="BF801" s="40">
        <v>-3.27937779248074E-2</v>
      </c>
      <c r="BG801" s="40">
        <v>-3.5428440424980598E-2</v>
      </c>
      <c r="BH801" s="40">
        <v>-3.4062872706989801E-2</v>
      </c>
      <c r="BI801" s="40">
        <v>-3.4263313572600297E-2</v>
      </c>
      <c r="BJ801" s="40">
        <v>-2.74170160819572E-2</v>
      </c>
      <c r="BK801" s="40">
        <v>-1.28702597058203E-2</v>
      </c>
      <c r="BL801" s="40">
        <v>1.10658739216658E-3</v>
      </c>
      <c r="BM801" s="40">
        <v>-1.24614378887699E-2</v>
      </c>
      <c r="BN801" s="40">
        <v>-1.8222807360442E-2</v>
      </c>
      <c r="BO801" s="40">
        <v>-1.6552020591604499E-2</v>
      </c>
      <c r="BP801" s="40">
        <v>1.21569580257836E-3</v>
      </c>
      <c r="BQ801" s="40">
        <v>-8.6502309279071505E-3</v>
      </c>
      <c r="BR801" s="40">
        <v>-2.1173721106023301E-2</v>
      </c>
      <c r="BS801" s="40">
        <v>0.190591319469126</v>
      </c>
      <c r="BT801" s="40">
        <v>0.24416578197257</v>
      </c>
      <c r="BU801" s="40">
        <v>0.26889313487012301</v>
      </c>
      <c r="BV801" s="40">
        <v>0.24000449616987901</v>
      </c>
      <c r="BW801" s="40">
        <v>0.17060129206229399</v>
      </c>
      <c r="BX801" s="40">
        <v>-6.7466230619451201E-2</v>
      </c>
      <c r="BY801" s="40">
        <v>-8.8872348784255303E-2</v>
      </c>
      <c r="BZ801" s="40">
        <v>-0.105616049887163</v>
      </c>
      <c r="CA801" s="40">
        <v>-8.4214065412634501E-2</v>
      </c>
      <c r="CB801" s="40">
        <v>-6.99603521490402E-2</v>
      </c>
      <c r="CC801" s="40">
        <v>-2.5892023455876399E-2</v>
      </c>
      <c r="CD801" s="40">
        <v>-2.7329604682354999E-2</v>
      </c>
      <c r="CE801" s="40">
        <v>-3.0204726240750601E-2</v>
      </c>
      <c r="CF801" s="40">
        <v>-2.83660325094134E-2</v>
      </c>
      <c r="CG801" s="40">
        <v>-2.9334818745465601E-2</v>
      </c>
      <c r="CH801" s="40">
        <v>-2.2316474608573701E-2</v>
      </c>
      <c r="CI801" s="40">
        <v>-8.7273491276624107E-3</v>
      </c>
      <c r="CJ801" s="40">
        <v>3.8550146422006298E-3</v>
      </c>
      <c r="CK801" s="40">
        <v>-9.1987873401451307E-3</v>
      </c>
      <c r="CL801" s="40">
        <v>-1.4196579502327999E-2</v>
      </c>
      <c r="CM801" s="40">
        <v>-1.2175237738511599E-2</v>
      </c>
      <c r="CN801" s="40">
        <v>5.3377998093633696E-3</v>
      </c>
      <c r="CO801" s="40">
        <v>-4.5983022662981904E-3</v>
      </c>
      <c r="CP801" s="40">
        <v>-1.2962095916322599E-2</v>
      </c>
      <c r="CQ801" s="40">
        <v>0.20263479808957599</v>
      </c>
      <c r="CR801" s="40">
        <v>0.25596561827976899</v>
      </c>
      <c r="CS801" s="40">
        <v>0.28172434347285202</v>
      </c>
      <c r="CT801" s="40">
        <v>0.25678525215104397</v>
      </c>
      <c r="CU801" s="40">
        <v>0.18622263820201301</v>
      </c>
      <c r="CV801" s="40">
        <v>-5.37638777102631E-2</v>
      </c>
      <c r="CW801" s="40">
        <v>-7.8257232570029603E-2</v>
      </c>
      <c r="CX801" s="40">
        <v>-9.1018339633767306E-2</v>
      </c>
      <c r="CY801" s="40">
        <v>-7.06340511640213E-2</v>
      </c>
      <c r="CZ801" s="40">
        <v>-6.21642474473241E-2</v>
      </c>
      <c r="DA801" s="40">
        <v>-2.0491972121754399E-2</v>
      </c>
      <c r="DB801" s="40">
        <v>-2.1865431439902501E-2</v>
      </c>
      <c r="DC801" s="40">
        <v>-2.4981012056520702E-2</v>
      </c>
      <c r="DD801" s="40">
        <v>-2.2669192311837099E-2</v>
      </c>
      <c r="DE801" s="40">
        <v>-2.4406323918330902E-2</v>
      </c>
      <c r="DF801" s="40">
        <v>-1.7215933135190199E-2</v>
      </c>
      <c r="DG801" s="40">
        <v>-4.5844385495044998E-3</v>
      </c>
      <c r="DH801" s="40">
        <v>6.6034418922346697E-3</v>
      </c>
      <c r="DI801" s="40">
        <v>-5.93613679152033E-3</v>
      </c>
      <c r="DJ801" s="40">
        <v>-1.0170351644213999E-2</v>
      </c>
      <c r="DK801" s="40">
        <v>-7.7984548854187303E-3</v>
      </c>
      <c r="DL801" s="40">
        <v>9.4599038161483802E-3</v>
      </c>
      <c r="DM801" s="40">
        <v>-5.4637360468922497E-4</v>
      </c>
      <c r="DN801" s="40">
        <v>-4.7504707266219897E-3</v>
      </c>
      <c r="DO801" s="40">
        <v>0.21467827671002601</v>
      </c>
      <c r="DP801" s="40">
        <v>0.26776545458696799</v>
      </c>
      <c r="DQ801" s="40">
        <v>0.29455555207557998</v>
      </c>
      <c r="DR801" s="40">
        <v>0.27356600813220799</v>
      </c>
      <c r="DS801" s="40">
        <v>0.20184398434173201</v>
      </c>
      <c r="DT801" s="40">
        <v>-4.0061524801075103E-2</v>
      </c>
      <c r="DU801" s="40">
        <v>-6.7642116355803902E-2</v>
      </c>
      <c r="DV801" s="40">
        <v>-7.6420629380371599E-2</v>
      </c>
      <c r="DW801" s="40">
        <v>-5.7054036915408099E-2</v>
      </c>
      <c r="DX801" s="40">
        <v>-5.4368142745607903E-2</v>
      </c>
      <c r="DY801" s="40">
        <v>-1.26951556543413E-2</v>
      </c>
      <c r="DZ801" s="40">
        <v>-1.3976033120973799E-2</v>
      </c>
      <c r="EA801" s="40">
        <v>-1.7438798426937501E-2</v>
      </c>
      <c r="EB801" s="40">
        <v>-1.4443859862862E-2</v>
      </c>
      <c r="EC801" s="40">
        <v>-1.7290360152402699E-2</v>
      </c>
      <c r="ED801" s="40">
        <v>-9.8515613372568405E-3</v>
      </c>
      <c r="EE801" s="40">
        <v>1.3972663307239301E-3</v>
      </c>
      <c r="EF801" s="40">
        <v>1.0571734324409599E-2</v>
      </c>
      <c r="EG801" s="40">
        <v>-1.22538758730589E-3</v>
      </c>
      <c r="EH801" s="40">
        <v>-4.3571180796843799E-3</v>
      </c>
      <c r="EI801" s="40">
        <v>-1.47907558477097E-3</v>
      </c>
      <c r="EJ801" s="40">
        <v>1.54115673119023E-2</v>
      </c>
      <c r="EK801" s="40">
        <v>5.3039678381764602E-3</v>
      </c>
      <c r="EL801" s="40">
        <v>7.1058118421607501E-3</v>
      </c>
      <c r="EM801" s="40">
        <v>0.23206714704159601</v>
      </c>
      <c r="EN801" s="40">
        <v>0.28480254411450801</v>
      </c>
      <c r="EO801" s="40">
        <v>0.31308177939094201</v>
      </c>
      <c r="EP801" s="40">
        <v>0.29779475457816301</v>
      </c>
      <c r="EQ801" s="40">
        <v>0.224398727119029</v>
      </c>
      <c r="ER801" s="40">
        <v>-2.0277503466019801E-2</v>
      </c>
      <c r="ES801" s="40">
        <v>-5.2315574480246797E-2</v>
      </c>
      <c r="ET801" s="40">
        <v>-5.5343854244731698E-2</v>
      </c>
      <c r="EU801" s="40">
        <v>-3.7446653175877899E-2</v>
      </c>
      <c r="EV801" s="40">
        <v>-4.3111805766748203E-2</v>
      </c>
      <c r="EW801" s="40">
        <v>88.873170610087499</v>
      </c>
      <c r="EX801" s="40">
        <v>87.323169363484496</v>
      </c>
      <c r="EY801" s="40">
        <v>86.304133735570602</v>
      </c>
      <c r="EZ801" s="40">
        <v>84.797028098431795</v>
      </c>
      <c r="FA801" s="40">
        <v>83.701849958862098</v>
      </c>
      <c r="FB801" s="40">
        <v>81.251851205465101</v>
      </c>
      <c r="FC801" s="40">
        <v>79.313782442843205</v>
      </c>
      <c r="FD801" s="40">
        <v>80.313782442843205</v>
      </c>
      <c r="FE801" s="40">
        <v>82.865391807324997</v>
      </c>
      <c r="FF801" s="40">
        <v>86.447966790495897</v>
      </c>
      <c r="FG801" s="40">
        <v>91.918609289685605</v>
      </c>
      <c r="FH801" s="40">
        <v>95.436036799720796</v>
      </c>
      <c r="FI801" s="40">
        <v>97.925714926824398</v>
      </c>
      <c r="FJ801" s="40">
        <v>99.943142436859603</v>
      </c>
      <c r="FK801" s="40">
        <v>101.96056994689501</v>
      </c>
      <c r="FL801" s="40">
        <v>103.919282455309</v>
      </c>
      <c r="FM801" s="40">
        <v>104.955745593258</v>
      </c>
      <c r="FN801" s="40">
        <v>104.495424966965</v>
      </c>
      <c r="FO801" s="40">
        <v>103.42638809244799</v>
      </c>
      <c r="FP801" s="40">
        <v>100.869281208706</v>
      </c>
      <c r="FQ801" s="40">
        <v>98.212171831758496</v>
      </c>
      <c r="FR801" s="40">
        <v>95.105063701413599</v>
      </c>
      <c r="FS801" s="40">
        <v>92.124099329327606</v>
      </c>
      <c r="FT801" s="40">
        <v>89.151848712259095</v>
      </c>
      <c r="FU801" s="40">
        <v>2.6344987839369002E-2</v>
      </c>
      <c r="FV801" s="40">
        <v>0</v>
      </c>
      <c r="FW801" s="40">
        <v>0</v>
      </c>
      <c r="FX801" s="41">
        <v>1</v>
      </c>
      <c r="FY801" s="22"/>
    </row>
    <row r="802" spans="1:181" x14ac:dyDescent="0.2">
      <c r="A802" t="s">
        <v>42</v>
      </c>
      <c r="B802" t="s">
        <v>58</v>
      </c>
      <c r="C802" t="s">
        <v>55</v>
      </c>
      <c r="D802" t="s">
        <v>80</v>
      </c>
      <c r="E802" t="s">
        <v>1</v>
      </c>
      <c r="F802" t="s">
        <v>77</v>
      </c>
      <c r="G802" s="35">
        <v>43672</v>
      </c>
      <c r="H802" s="40">
        <v>12246</v>
      </c>
      <c r="I802" s="40">
        <v>1.58593280267437</v>
      </c>
      <c r="J802" s="40">
        <v>1.37248298566282</v>
      </c>
      <c r="K802" s="40">
        <v>1.21409736657517</v>
      </c>
      <c r="L802" s="40">
        <v>1.1000382154425199</v>
      </c>
      <c r="M802" s="40">
        <v>1.0282763222350599</v>
      </c>
      <c r="N802" s="40">
        <v>0.98220232631847304</v>
      </c>
      <c r="O802" s="40">
        <v>1.00526531790407</v>
      </c>
      <c r="P802" s="40">
        <v>1.0613643651069</v>
      </c>
      <c r="Q802" s="40">
        <v>1.14612221232373</v>
      </c>
      <c r="R802" s="40">
        <v>1.3107806981644099</v>
      </c>
      <c r="S802" s="40">
        <v>1.55374961639026</v>
      </c>
      <c r="T802" s="40">
        <v>1.8602549874274401</v>
      </c>
      <c r="U802" s="40">
        <v>2.1750830508467001</v>
      </c>
      <c r="V802" s="40">
        <v>2.4162840988870702</v>
      </c>
      <c r="W802" s="40">
        <v>2.6559449169942999</v>
      </c>
      <c r="X802" s="40">
        <v>2.90000088996816</v>
      </c>
      <c r="Y802" s="40">
        <v>3.08582579060471</v>
      </c>
      <c r="Z802" s="40">
        <v>3.16875694795407</v>
      </c>
      <c r="AA802" s="40">
        <v>3.1096442250960399</v>
      </c>
      <c r="AB802" s="40">
        <v>2.9187429550240198</v>
      </c>
      <c r="AC802" s="40">
        <v>2.72606897041319</v>
      </c>
      <c r="AD802" s="40">
        <v>2.5512669414469</v>
      </c>
      <c r="AE802" s="40">
        <v>2.2267058254580601</v>
      </c>
      <c r="AF802" s="40">
        <v>1.8722318863310099</v>
      </c>
      <c r="AG802" s="40">
        <v>-4.3717356950754002E-2</v>
      </c>
      <c r="AH802" s="40">
        <v>-4.2016563633176698E-2</v>
      </c>
      <c r="AI802" s="40">
        <v>-3.9768223439826902E-2</v>
      </c>
      <c r="AJ802" s="40">
        <v>-4.1797228596755803E-2</v>
      </c>
      <c r="AK802" s="40">
        <v>-4.1154957098645903E-2</v>
      </c>
      <c r="AL802" s="40">
        <v>-4.1380124607279502E-2</v>
      </c>
      <c r="AM802" s="40">
        <v>-3.4512358454238001E-2</v>
      </c>
      <c r="AN802" s="40">
        <v>1.2340396240598801E-3</v>
      </c>
      <c r="AO802" s="40">
        <v>-1.1652913771926199E-2</v>
      </c>
      <c r="AP802" s="40">
        <v>-2.0858130749134299E-2</v>
      </c>
      <c r="AQ802" s="40">
        <v>-1.54784354640853E-2</v>
      </c>
      <c r="AR802" s="40">
        <v>-8.0474858245869405E-3</v>
      </c>
      <c r="AS802" s="40">
        <v>-6.7615014847407203E-3</v>
      </c>
      <c r="AT802" s="40">
        <v>-3.2619591403991698E-2</v>
      </c>
      <c r="AU802" s="40">
        <v>9.6674885570266503E-2</v>
      </c>
      <c r="AV802" s="40">
        <v>0.1525599049878</v>
      </c>
      <c r="AW802" s="40">
        <v>0.173702295144925</v>
      </c>
      <c r="AX802" s="40">
        <v>0.16009714561529201</v>
      </c>
      <c r="AY802" s="40">
        <v>0.124795682023539</v>
      </c>
      <c r="AZ802" s="40">
        <v>-2.8980591239747201E-2</v>
      </c>
      <c r="BA802" s="40">
        <v>-5.1806297956685503E-2</v>
      </c>
      <c r="BB802" s="40">
        <v>-9.25980029326018E-2</v>
      </c>
      <c r="BC802" s="40">
        <v>-8.6528320512111498E-2</v>
      </c>
      <c r="BD802" s="40">
        <v>-7.7055126139634902E-2</v>
      </c>
      <c r="BE802" s="40">
        <v>-3.5377052849482997E-2</v>
      </c>
      <c r="BF802" s="40">
        <v>-3.4721491846214703E-2</v>
      </c>
      <c r="BG802" s="40">
        <v>-3.4010515417259003E-2</v>
      </c>
      <c r="BH802" s="40">
        <v>-3.4555873641583801E-2</v>
      </c>
      <c r="BI802" s="40">
        <v>-3.61956312870335E-2</v>
      </c>
      <c r="BJ802" s="40">
        <v>-3.4605755012310599E-2</v>
      </c>
      <c r="BK802" s="40">
        <v>-2.7881510982587999E-2</v>
      </c>
      <c r="BL802" s="40">
        <v>6.0996898162695998E-3</v>
      </c>
      <c r="BM802" s="40">
        <v>-4.9648854264602096E-3</v>
      </c>
      <c r="BN802" s="40">
        <v>-1.5731256174835499E-2</v>
      </c>
      <c r="BO802" s="40">
        <v>-1.15548249697081E-2</v>
      </c>
      <c r="BP802" s="40">
        <v>-3.5949582518663E-3</v>
      </c>
      <c r="BQ802" s="40">
        <v>-2.3545032755357101E-3</v>
      </c>
      <c r="BR802" s="40">
        <v>-1.9173612204367401E-2</v>
      </c>
      <c r="BS802" s="40">
        <v>0.115736173470588</v>
      </c>
      <c r="BT802" s="40">
        <v>0.16899374635744899</v>
      </c>
      <c r="BU802" s="40">
        <v>0.18810570272978799</v>
      </c>
      <c r="BV802" s="40">
        <v>0.174722548053415</v>
      </c>
      <c r="BW802" s="40">
        <v>0.14473724524383799</v>
      </c>
      <c r="BX802" s="40">
        <v>-1.0256421850932E-2</v>
      </c>
      <c r="BY802" s="40">
        <v>-3.6763063935107698E-2</v>
      </c>
      <c r="BZ802" s="40">
        <v>-7.0882367228320406E-2</v>
      </c>
      <c r="CA802" s="40">
        <v>-6.6707795057656297E-2</v>
      </c>
      <c r="CB802" s="40">
        <v>-6.4573775791237797E-2</v>
      </c>
      <c r="CC802" s="40">
        <v>-2.96005836357611E-2</v>
      </c>
      <c r="CD802" s="40">
        <v>-2.9668947349323401E-2</v>
      </c>
      <c r="CE802" s="40">
        <v>-3.0022744380361802E-2</v>
      </c>
      <c r="CF802" s="40">
        <v>-2.95405332587543E-2</v>
      </c>
      <c r="CG802" s="40">
        <v>-3.27608173373563E-2</v>
      </c>
      <c r="CH802" s="40">
        <v>-2.9913847267394201E-2</v>
      </c>
      <c r="CI802" s="40">
        <v>-2.3289006223075202E-2</v>
      </c>
      <c r="CJ802" s="40">
        <v>9.4696243173096797E-3</v>
      </c>
      <c r="CK802" s="40">
        <v>-3.3277736793078201E-4</v>
      </c>
      <c r="CL802" s="40">
        <v>-1.2180398462520401E-2</v>
      </c>
      <c r="CM802" s="40">
        <v>-8.8373442936795898E-3</v>
      </c>
      <c r="CN802" s="40">
        <v>-5.1115121860128199E-4</v>
      </c>
      <c r="CO802" s="40">
        <v>6.9777025925310695E-4</v>
      </c>
      <c r="CP802" s="40">
        <v>-9.8609679707911107E-3</v>
      </c>
      <c r="CQ802" s="40">
        <v>0.12893796340452099</v>
      </c>
      <c r="CR802" s="40">
        <v>0.18037577482815001</v>
      </c>
      <c r="CS802" s="40">
        <v>0.19808145894639501</v>
      </c>
      <c r="CT802" s="40">
        <v>0.184852057229133</v>
      </c>
      <c r="CU802" s="40">
        <v>0.15854871118283001</v>
      </c>
      <c r="CV802" s="40">
        <v>2.7118808288852502E-3</v>
      </c>
      <c r="CW802" s="40">
        <v>-2.6344165877515899E-2</v>
      </c>
      <c r="CX802" s="40">
        <v>-5.5842184091225301E-2</v>
      </c>
      <c r="CY802" s="40">
        <v>-5.29801595065734E-2</v>
      </c>
      <c r="CZ802" s="40">
        <v>-5.5929230561501501E-2</v>
      </c>
      <c r="DA802" s="40">
        <v>-2.38241144220393E-2</v>
      </c>
      <c r="DB802" s="40">
        <v>-2.46164028524322E-2</v>
      </c>
      <c r="DC802" s="40">
        <v>-2.6034973343464701E-2</v>
      </c>
      <c r="DD802" s="40">
        <v>-2.4525192875924799E-2</v>
      </c>
      <c r="DE802" s="40">
        <v>-2.93260033876791E-2</v>
      </c>
      <c r="DF802" s="40">
        <v>-2.5221939522477799E-2</v>
      </c>
      <c r="DG802" s="40">
        <v>-1.86965014635623E-2</v>
      </c>
      <c r="DH802" s="40">
        <v>1.28395588183498E-2</v>
      </c>
      <c r="DI802" s="40">
        <v>4.29933069059865E-3</v>
      </c>
      <c r="DJ802" s="40">
        <v>-8.6295407502054097E-3</v>
      </c>
      <c r="DK802" s="40">
        <v>-6.1198636176510498E-3</v>
      </c>
      <c r="DL802" s="40">
        <v>2.5726558146637298E-3</v>
      </c>
      <c r="DM802" s="40">
        <v>3.7500437940419301E-3</v>
      </c>
      <c r="DN802" s="40">
        <v>-5.4832373721479298E-4</v>
      </c>
      <c r="DO802" s="40">
        <v>0.14213975333845399</v>
      </c>
      <c r="DP802" s="40">
        <v>0.19175780329885</v>
      </c>
      <c r="DQ802" s="40">
        <v>0.20805721516300199</v>
      </c>
      <c r="DR802" s="40">
        <v>0.19498156640485201</v>
      </c>
      <c r="DS802" s="40">
        <v>0.172360177121823</v>
      </c>
      <c r="DT802" s="40">
        <v>1.5680183508702501E-2</v>
      </c>
      <c r="DU802" s="40">
        <v>-1.5925267819924101E-2</v>
      </c>
      <c r="DV802" s="40">
        <v>-4.0802000954130203E-2</v>
      </c>
      <c r="DW802" s="40">
        <v>-3.92525239554904E-2</v>
      </c>
      <c r="DX802" s="40">
        <v>-4.7284685331765199E-2</v>
      </c>
      <c r="DY802" s="40">
        <v>-1.54838103207683E-2</v>
      </c>
      <c r="DZ802" s="40">
        <v>-1.7321331065470201E-2</v>
      </c>
      <c r="EA802" s="40">
        <v>-2.0277265320896801E-2</v>
      </c>
      <c r="EB802" s="40">
        <v>-1.72838379207528E-2</v>
      </c>
      <c r="EC802" s="40">
        <v>-2.43666775760666E-2</v>
      </c>
      <c r="ED802" s="40">
        <v>-1.84475699275089E-2</v>
      </c>
      <c r="EE802" s="40">
        <v>-1.20656539919124E-2</v>
      </c>
      <c r="EF802" s="40">
        <v>1.7705209010559501E-2</v>
      </c>
      <c r="EG802" s="40">
        <v>1.09873590360646E-2</v>
      </c>
      <c r="EH802" s="40">
        <v>-3.5026661759065599E-3</v>
      </c>
      <c r="EI802" s="40">
        <v>-2.1962531232739102E-3</v>
      </c>
      <c r="EJ802" s="40">
        <v>7.0251833873843797E-3</v>
      </c>
      <c r="EK802" s="40">
        <v>8.1570420032469407E-3</v>
      </c>
      <c r="EL802" s="40">
        <v>1.2897655462409501E-2</v>
      </c>
      <c r="EM802" s="40">
        <v>0.16120104123877599</v>
      </c>
      <c r="EN802" s="40">
        <v>0.20819164466849899</v>
      </c>
      <c r="EO802" s="40">
        <v>0.22246062274786499</v>
      </c>
      <c r="EP802" s="40">
        <v>0.209606968842974</v>
      </c>
      <c r="EQ802" s="40">
        <v>0.192301740342121</v>
      </c>
      <c r="ER802" s="40">
        <v>3.4404352897517698E-2</v>
      </c>
      <c r="ES802" s="40">
        <v>-8.8203379834630297E-4</v>
      </c>
      <c r="ET802" s="40">
        <v>-1.9086365249848799E-2</v>
      </c>
      <c r="EU802" s="40">
        <v>-1.9431998501035198E-2</v>
      </c>
      <c r="EV802" s="40">
        <v>-3.4803334983368198E-2</v>
      </c>
      <c r="EW802" s="40">
        <v>88.884127340263802</v>
      </c>
      <c r="EX802" s="40">
        <v>87.335988332959403</v>
      </c>
      <c r="EY802" s="40">
        <v>86.316755166654204</v>
      </c>
      <c r="EZ802" s="40">
        <v>84.807194675042993</v>
      </c>
      <c r="FA802" s="40">
        <v>83.711028843517099</v>
      </c>
      <c r="FB802" s="40">
        <v>81.259167850821399</v>
      </c>
      <c r="FC802" s="40">
        <v>79.316979532819801</v>
      </c>
      <c r="FD802" s="40">
        <v>80.316979532819801</v>
      </c>
      <c r="FE802" s="40">
        <v>82.865155934485102</v>
      </c>
      <c r="FF802" s="40">
        <v>86.442238177149505</v>
      </c>
      <c r="FG802" s="40">
        <v>91.913369730511306</v>
      </c>
      <c r="FH802" s="40">
        <v>95.432565502455603</v>
      </c>
      <c r="FI802" s="40">
        <v>97.922930222122503</v>
      </c>
      <c r="FJ802" s="40">
        <v>99.942125994066799</v>
      </c>
      <c r="FK802" s="40">
        <v>101.961321766011</v>
      </c>
      <c r="FL802" s="40">
        <v>103.92278064467899</v>
      </c>
      <c r="FM802" s="40">
        <v>104.96120958292801</v>
      </c>
      <c r="FN802" s="40">
        <v>104.4997133099</v>
      </c>
      <c r="FO802" s="40">
        <v>103.43234113629001</v>
      </c>
      <c r="FP802" s="40">
        <v>100.874641637374</v>
      </c>
      <c r="FQ802" s="40">
        <v>98.220664123850099</v>
      </c>
      <c r="FR802" s="40">
        <v>95.114825617630203</v>
      </c>
      <c r="FS802" s="40">
        <v>92.134058783935401</v>
      </c>
      <c r="FT802" s="40">
        <v>89.162889836212699</v>
      </c>
      <c r="FU802" s="40">
        <v>2.2311400663531201E-2</v>
      </c>
      <c r="FV802" s="40">
        <v>0</v>
      </c>
      <c r="FW802" s="40">
        <v>0</v>
      </c>
      <c r="FX802" s="41">
        <v>1</v>
      </c>
      <c r="FY802" s="22"/>
    </row>
    <row r="803" spans="1:181" x14ac:dyDescent="0.2">
      <c r="A803" t="s">
        <v>42</v>
      </c>
      <c r="B803" t="s">
        <v>58</v>
      </c>
      <c r="C803" t="s">
        <v>55</v>
      </c>
      <c r="D803" t="s">
        <v>80</v>
      </c>
      <c r="E803" t="s">
        <v>1</v>
      </c>
      <c r="F803" t="s">
        <v>78</v>
      </c>
      <c r="G803" s="35">
        <v>43672</v>
      </c>
      <c r="H803" s="40">
        <v>2390</v>
      </c>
      <c r="I803" s="40">
        <v>1.31589613484913</v>
      </c>
      <c r="J803" s="40">
        <v>1.1324990865695099</v>
      </c>
      <c r="K803" s="40">
        <v>0.99956224733374899</v>
      </c>
      <c r="L803" s="40">
        <v>0.89503164606178898</v>
      </c>
      <c r="M803" s="40">
        <v>0.84291358283012496</v>
      </c>
      <c r="N803" s="40">
        <v>0.83945628677720197</v>
      </c>
      <c r="O803" s="40">
        <v>0.88920358393365795</v>
      </c>
      <c r="P803" s="40">
        <v>0.94838146877769602</v>
      </c>
      <c r="Q803" s="40">
        <v>1.0508033591697901</v>
      </c>
      <c r="R803" s="40">
        <v>1.2173881888539999</v>
      </c>
      <c r="S803" s="40">
        <v>1.4316398811864799</v>
      </c>
      <c r="T803" s="40">
        <v>1.7471309316685</v>
      </c>
      <c r="U803" s="40">
        <v>2.0879439612848198</v>
      </c>
      <c r="V803" s="40">
        <v>2.3305312979115098</v>
      </c>
      <c r="W803" s="40">
        <v>2.56564346412793</v>
      </c>
      <c r="X803" s="40">
        <v>2.8361508343282398</v>
      </c>
      <c r="Y803" s="40">
        <v>3.0324507049782601</v>
      </c>
      <c r="Z803" s="40">
        <v>3.1199363889990801</v>
      </c>
      <c r="AA803" s="40">
        <v>3.0312088854181098</v>
      </c>
      <c r="AB803" s="40">
        <v>2.8285077277753499</v>
      </c>
      <c r="AC803" s="40">
        <v>2.5954083101724601</v>
      </c>
      <c r="AD803" s="40">
        <v>2.3294207188193399</v>
      </c>
      <c r="AE803" s="40">
        <v>1.9522902774561499</v>
      </c>
      <c r="AF803" s="40">
        <v>1.5811251981654599</v>
      </c>
      <c r="AG803" s="40">
        <v>-5.7799926077653802E-2</v>
      </c>
      <c r="AH803" s="40">
        <v>-7.2616815806962207E-2</v>
      </c>
      <c r="AI803" s="40">
        <v>-5.1193124289025997E-2</v>
      </c>
      <c r="AJ803" s="40">
        <v>-5.5284146390198997E-2</v>
      </c>
      <c r="AK803" s="40">
        <v>-5.2703059092747799E-2</v>
      </c>
      <c r="AL803" s="40">
        <v>-2.3949351188354302E-2</v>
      </c>
      <c r="AM803" s="40">
        <v>-2.9128447361006501E-2</v>
      </c>
      <c r="AN803" s="40">
        <v>-6.9216463580703699E-2</v>
      </c>
      <c r="AO803" s="40">
        <v>-2.7168781377749401E-2</v>
      </c>
      <c r="AP803" s="40">
        <v>-5.2074051117197998E-2</v>
      </c>
      <c r="AQ803" s="40">
        <v>-5.6820217512467498E-2</v>
      </c>
      <c r="AR803" s="40">
        <v>-1.24819158165128E-2</v>
      </c>
      <c r="AS803" s="40">
        <v>-1.8170732114037198E-2</v>
      </c>
      <c r="AT803" s="40">
        <v>-0.102171652742644</v>
      </c>
      <c r="AU803" s="40">
        <v>0.500023572546756</v>
      </c>
      <c r="AV803" s="40">
        <v>0.58504564731758302</v>
      </c>
      <c r="AW803" s="40">
        <v>0.59491396620619297</v>
      </c>
      <c r="AX803" s="40">
        <v>0.56631921096394899</v>
      </c>
      <c r="AY803" s="40">
        <v>0.22864933076910901</v>
      </c>
      <c r="AZ803" s="40">
        <v>-0.44949053587965099</v>
      </c>
      <c r="BA803" s="40">
        <v>-0.43313019730138003</v>
      </c>
      <c r="BB803" s="40">
        <v>-0.33168650320932402</v>
      </c>
      <c r="BC803" s="40">
        <v>-0.21800554662226401</v>
      </c>
      <c r="BD803" s="40">
        <v>-0.120529999817217</v>
      </c>
      <c r="BE803" s="40">
        <v>-4.6264695663892699E-2</v>
      </c>
      <c r="BF803" s="40">
        <v>-6.2586610489443806E-2</v>
      </c>
      <c r="BG803" s="40">
        <v>-4.0562903023137302E-2</v>
      </c>
      <c r="BH803" s="40">
        <v>-4.4128764101512501E-2</v>
      </c>
      <c r="BI803" s="40">
        <v>-4.2889741471715398E-2</v>
      </c>
      <c r="BJ803" s="40">
        <v>-1.6554634319432299E-2</v>
      </c>
      <c r="BK803" s="40">
        <v>-2.0721731472105799E-2</v>
      </c>
      <c r="BL803" s="40">
        <v>-5.8012932132016498E-2</v>
      </c>
      <c r="BM803" s="40">
        <v>-1.83581800715251E-2</v>
      </c>
      <c r="BN803" s="40">
        <v>-4.37191114363292E-2</v>
      </c>
      <c r="BO803" s="40">
        <v>-4.9527552105430098E-2</v>
      </c>
      <c r="BP803" s="40">
        <v>-2.8475653255653202E-3</v>
      </c>
      <c r="BQ803" s="40">
        <v>-8.7113676380758207E-3</v>
      </c>
      <c r="BR803" s="40">
        <v>-7.8907347596009494E-2</v>
      </c>
      <c r="BS803" s="40">
        <v>0.53126997940790299</v>
      </c>
      <c r="BT803" s="40">
        <v>0.62037028463081001</v>
      </c>
      <c r="BU803" s="40">
        <v>0.64623665485023096</v>
      </c>
      <c r="BV803" s="40">
        <v>0.612551861385912</v>
      </c>
      <c r="BW803" s="40">
        <v>0.270701645882514</v>
      </c>
      <c r="BX803" s="40">
        <v>-0.40741949857494902</v>
      </c>
      <c r="BY803" s="40">
        <v>-0.40124830026581998</v>
      </c>
      <c r="BZ803" s="40">
        <v>-0.29913597913533702</v>
      </c>
      <c r="CA803" s="40">
        <v>-0.19086961103494199</v>
      </c>
      <c r="CB803" s="40">
        <v>-0.102590792846163</v>
      </c>
      <c r="CC803" s="40">
        <v>-3.8275430218748401E-2</v>
      </c>
      <c r="CD803" s="40">
        <v>-5.5639720841244397E-2</v>
      </c>
      <c r="CE803" s="40">
        <v>-3.3200444156907302E-2</v>
      </c>
      <c r="CF803" s="40">
        <v>-3.6402580310675003E-2</v>
      </c>
      <c r="CG803" s="40">
        <v>-3.60930675814038E-2</v>
      </c>
      <c r="CH803" s="40">
        <v>-1.1433075942321401E-2</v>
      </c>
      <c r="CI803" s="40">
        <v>-1.4899265656579799E-2</v>
      </c>
      <c r="CJ803" s="40">
        <v>-5.0253400379637901E-2</v>
      </c>
      <c r="CK803" s="40">
        <v>-1.22559844463048E-2</v>
      </c>
      <c r="CL803" s="40">
        <v>-3.7932505664761897E-2</v>
      </c>
      <c r="CM803" s="40">
        <v>-4.4476674259943998E-2</v>
      </c>
      <c r="CN803" s="40">
        <v>3.8251564756317498E-3</v>
      </c>
      <c r="CO803" s="40">
        <v>-2.15984061780344E-3</v>
      </c>
      <c r="CP803" s="40">
        <v>-6.2794560720806095E-2</v>
      </c>
      <c r="CQ803" s="40">
        <v>0.55291114561494104</v>
      </c>
      <c r="CR803" s="40">
        <v>0.64483602082556601</v>
      </c>
      <c r="CS803" s="40">
        <v>0.68178259266232299</v>
      </c>
      <c r="CT803" s="40">
        <v>0.64457245423102605</v>
      </c>
      <c r="CU803" s="40">
        <v>0.29982695122735098</v>
      </c>
      <c r="CV803" s="40">
        <v>-0.37828122629745298</v>
      </c>
      <c r="CW803" s="40">
        <v>-0.37916699549985899</v>
      </c>
      <c r="CX803" s="40">
        <v>-0.27659158531938</v>
      </c>
      <c r="CY803" s="40">
        <v>-0.17207534471055</v>
      </c>
      <c r="CZ803" s="40">
        <v>-9.0166152745679504E-2</v>
      </c>
      <c r="DA803" s="40">
        <v>-3.0286164773604199E-2</v>
      </c>
      <c r="DB803" s="40">
        <v>-4.8692831193045003E-2</v>
      </c>
      <c r="DC803" s="40">
        <v>-2.5837985290677299E-2</v>
      </c>
      <c r="DD803" s="40">
        <v>-2.8676396519837499E-2</v>
      </c>
      <c r="DE803" s="40">
        <v>-2.9296393691092101E-2</v>
      </c>
      <c r="DF803" s="40">
        <v>-6.31151756521046E-3</v>
      </c>
      <c r="DG803" s="40">
        <v>-9.0767998410538498E-3</v>
      </c>
      <c r="DH803" s="40">
        <v>-4.24938686272592E-2</v>
      </c>
      <c r="DI803" s="40">
        <v>-6.1537888210845097E-3</v>
      </c>
      <c r="DJ803" s="40">
        <v>-3.2145899893194503E-2</v>
      </c>
      <c r="DK803" s="40">
        <v>-3.9425796414458002E-2</v>
      </c>
      <c r="DL803" s="40">
        <v>1.04978782768288E-2</v>
      </c>
      <c r="DM803" s="40">
        <v>4.3916864024689303E-3</v>
      </c>
      <c r="DN803" s="40">
        <v>-4.6681773845602702E-2</v>
      </c>
      <c r="DO803" s="40">
        <v>0.57455231182197897</v>
      </c>
      <c r="DP803" s="40">
        <v>0.66930175702032202</v>
      </c>
      <c r="DQ803" s="40">
        <v>0.71732853047441503</v>
      </c>
      <c r="DR803" s="40">
        <v>0.67659304707613999</v>
      </c>
      <c r="DS803" s="40">
        <v>0.32895225657218902</v>
      </c>
      <c r="DT803" s="40">
        <v>-0.34914295401995599</v>
      </c>
      <c r="DU803" s="40">
        <v>-0.35708569073389701</v>
      </c>
      <c r="DV803" s="40">
        <v>-0.25404719150342298</v>
      </c>
      <c r="DW803" s="40">
        <v>-0.15328107838615901</v>
      </c>
      <c r="DX803" s="40">
        <v>-7.7741512645196104E-2</v>
      </c>
      <c r="DY803" s="40">
        <v>-1.87509343598431E-2</v>
      </c>
      <c r="DZ803" s="40">
        <v>-3.8662625875526602E-2</v>
      </c>
      <c r="EA803" s="40">
        <v>-1.5207764024788699E-2</v>
      </c>
      <c r="EB803" s="40">
        <v>-1.7521014231150999E-2</v>
      </c>
      <c r="EC803" s="40">
        <v>-1.94830760700598E-2</v>
      </c>
      <c r="ED803" s="40">
        <v>1.08319930371146E-3</v>
      </c>
      <c r="EE803" s="40">
        <v>-6.7008395215312601E-4</v>
      </c>
      <c r="EF803" s="40">
        <v>-3.1290337178571999E-2</v>
      </c>
      <c r="EG803" s="40">
        <v>2.6568124851398299E-3</v>
      </c>
      <c r="EH803" s="40">
        <v>-2.3790960212325799E-2</v>
      </c>
      <c r="EI803" s="40">
        <v>-3.2133131007420601E-2</v>
      </c>
      <c r="EJ803" s="40">
        <v>2.0132228767776299E-2</v>
      </c>
      <c r="EK803" s="40">
        <v>1.38510508784304E-2</v>
      </c>
      <c r="EL803" s="40">
        <v>-2.34174686989683E-2</v>
      </c>
      <c r="EM803" s="40">
        <v>0.60579871868312596</v>
      </c>
      <c r="EN803" s="40">
        <v>0.70462639433354901</v>
      </c>
      <c r="EO803" s="40">
        <v>0.76865121911845202</v>
      </c>
      <c r="EP803" s="40">
        <v>0.72282569749810299</v>
      </c>
      <c r="EQ803" s="40">
        <v>0.37100457168559398</v>
      </c>
      <c r="ER803" s="40">
        <v>-0.30707191671525402</v>
      </c>
      <c r="ES803" s="40">
        <v>-0.32520379369833802</v>
      </c>
      <c r="ET803" s="40">
        <v>-0.22149666742943599</v>
      </c>
      <c r="EU803" s="40">
        <v>-0.12614514279883701</v>
      </c>
      <c r="EV803" s="40">
        <v>-5.9802305674142103E-2</v>
      </c>
      <c r="EW803" s="40">
        <v>88.890413293566297</v>
      </c>
      <c r="EX803" s="40">
        <v>87.338176395398406</v>
      </c>
      <c r="EY803" s="40">
        <v>86.321602045163999</v>
      </c>
      <c r="EZ803" s="40">
        <v>84.824115892628896</v>
      </c>
      <c r="FA803" s="40">
        <v>83.741244141457202</v>
      </c>
      <c r="FB803" s="40">
        <v>81.293481039624993</v>
      </c>
      <c r="FC803" s="40">
        <v>79.364806135492103</v>
      </c>
      <c r="FD803" s="40">
        <v>80.364806135492103</v>
      </c>
      <c r="FE803" s="40">
        <v>82.924243715381294</v>
      </c>
      <c r="FF803" s="40">
        <v>86.519343843204098</v>
      </c>
      <c r="FG803" s="40">
        <v>91.990881976991901</v>
      </c>
      <c r="FH803" s="40">
        <v>95.500255645504893</v>
      </c>
      <c r="FI803" s="40">
        <v>97.988368129527103</v>
      </c>
      <c r="FJ803" s="40">
        <v>99.997741798040096</v>
      </c>
      <c r="FK803" s="40">
        <v>102.007115466553</v>
      </c>
      <c r="FL803" s="40">
        <v>103.959565402642</v>
      </c>
      <c r="FM803" s="40">
        <v>104.985513421389</v>
      </c>
      <c r="FN803" s="40">
        <v>104.525862803579</v>
      </c>
      <c r="FO803" s="40">
        <v>103.457051555177</v>
      </c>
      <c r="FP803" s="40">
        <v>100.90732850447399</v>
      </c>
      <c r="FQ803" s="40">
        <v>98.253131657435006</v>
      </c>
      <c r="FR803" s="40">
        <v>95.151171708564107</v>
      </c>
      <c r="FS803" s="40">
        <v>92.1677460587985</v>
      </c>
      <c r="FT803" s="40">
        <v>89.189007243289296</v>
      </c>
      <c r="FU803" s="40">
        <v>5.4461708157536003E-2</v>
      </c>
      <c r="FV803" s="40">
        <v>0</v>
      </c>
      <c r="FW803" s="40">
        <v>0</v>
      </c>
      <c r="FX803" s="41">
        <v>1</v>
      </c>
      <c r="FY803" s="22"/>
    </row>
    <row r="804" spans="1:181" x14ac:dyDescent="0.2">
      <c r="A804" t="s">
        <v>42</v>
      </c>
      <c r="B804" t="s">
        <v>58</v>
      </c>
      <c r="C804" t="s">
        <v>55</v>
      </c>
      <c r="D804" t="s">
        <v>80</v>
      </c>
      <c r="E804" t="s">
        <v>77</v>
      </c>
      <c r="F804" t="s">
        <v>1</v>
      </c>
      <c r="G804" s="35">
        <v>43672</v>
      </c>
      <c r="H804" s="40">
        <v>7210</v>
      </c>
      <c r="I804" s="40">
        <v>1.62793981867918</v>
      </c>
      <c r="J804" s="40">
        <v>1.4164536573445199</v>
      </c>
      <c r="K804" s="40">
        <v>1.26387007757758</v>
      </c>
      <c r="L804" s="40">
        <v>1.14191429042296</v>
      </c>
      <c r="M804" s="40">
        <v>1.0750995758435999</v>
      </c>
      <c r="N804" s="40">
        <v>1.05628771417471</v>
      </c>
      <c r="O804" s="40">
        <v>1.11420449424274</v>
      </c>
      <c r="P804" s="40">
        <v>1.1721982813153</v>
      </c>
      <c r="Q804" s="40">
        <v>1.2411473684742</v>
      </c>
      <c r="R804" s="40">
        <v>1.3825027606323601</v>
      </c>
      <c r="S804" s="40">
        <v>1.58853228829214</v>
      </c>
      <c r="T804" s="40">
        <v>1.8831327046722199</v>
      </c>
      <c r="U804" s="40">
        <v>2.1934996678551602</v>
      </c>
      <c r="V804" s="40">
        <v>2.4324924282653302</v>
      </c>
      <c r="W804" s="40">
        <v>2.6717680552568299</v>
      </c>
      <c r="X804" s="40">
        <v>2.9604729217373502</v>
      </c>
      <c r="Y804" s="40">
        <v>3.1714232758049001</v>
      </c>
      <c r="Z804" s="40">
        <v>3.2929287142096699</v>
      </c>
      <c r="AA804" s="40">
        <v>3.2409680149064402</v>
      </c>
      <c r="AB804" s="40">
        <v>3.04988219796518</v>
      </c>
      <c r="AC804" s="40">
        <v>2.8389255064873602</v>
      </c>
      <c r="AD804" s="40">
        <v>2.6431150957573899</v>
      </c>
      <c r="AE804" s="40">
        <v>2.2931196577174302</v>
      </c>
      <c r="AF804" s="40">
        <v>1.9191766971497299</v>
      </c>
      <c r="AG804" s="40">
        <v>-3.9434364842498598E-2</v>
      </c>
      <c r="AH804" s="40">
        <v>-4.2128953425212098E-2</v>
      </c>
      <c r="AI804" s="40">
        <v>-3.86687169641763E-2</v>
      </c>
      <c r="AJ804" s="40">
        <v>-3.6143264439417302E-2</v>
      </c>
      <c r="AK804" s="40">
        <v>-3.6240239425487798E-2</v>
      </c>
      <c r="AL804" s="40">
        <v>-3.5836202706317002E-2</v>
      </c>
      <c r="AM804" s="40">
        <v>-2.8272073451883001E-2</v>
      </c>
      <c r="AN804" s="40">
        <v>-1.11698273726291E-2</v>
      </c>
      <c r="AO804" s="40">
        <v>-1.7195499305843898E-2</v>
      </c>
      <c r="AP804" s="40">
        <v>-1.0810279256387599E-2</v>
      </c>
      <c r="AQ804" s="40">
        <v>-2.5594118498948399E-2</v>
      </c>
      <c r="AR804" s="40">
        <v>-2.4040659953426199E-3</v>
      </c>
      <c r="AS804" s="40">
        <v>-1.83611697393792E-2</v>
      </c>
      <c r="AT804" s="40">
        <v>-4.6355672117047803E-2</v>
      </c>
      <c r="AU804" s="40">
        <v>0.22735131495046501</v>
      </c>
      <c r="AV804" s="40">
        <v>0.28986958582086902</v>
      </c>
      <c r="AW804" s="40">
        <v>0.32103321096585302</v>
      </c>
      <c r="AX804" s="40">
        <v>0.308844539406264</v>
      </c>
      <c r="AY804" s="40">
        <v>0.21180003199476</v>
      </c>
      <c r="AZ804" s="40">
        <v>-0.124193756658497</v>
      </c>
      <c r="BA804" s="40">
        <v>-0.147281902934673</v>
      </c>
      <c r="BB804" s="40">
        <v>-0.16925585101288801</v>
      </c>
      <c r="BC804" s="40">
        <v>-0.10253367555132301</v>
      </c>
      <c r="BD804" s="40">
        <v>-9.4754063809648306E-2</v>
      </c>
      <c r="BE804" s="40">
        <v>-2.7363236064801601E-2</v>
      </c>
      <c r="BF804" s="40">
        <v>-3.0673528656085799E-2</v>
      </c>
      <c r="BG804" s="40">
        <v>-2.8334517698915301E-2</v>
      </c>
      <c r="BH804" s="40">
        <v>-2.84632670200376E-2</v>
      </c>
      <c r="BI804" s="40">
        <v>-2.8598854191846799E-2</v>
      </c>
      <c r="BJ804" s="40">
        <v>-2.61046135173633E-2</v>
      </c>
      <c r="BK804" s="40">
        <v>-2.0100791069846899E-2</v>
      </c>
      <c r="BL804" s="40">
        <v>-1.76539745248413E-3</v>
      </c>
      <c r="BM804" s="40">
        <v>-9.1962247247601107E-3</v>
      </c>
      <c r="BN804" s="40">
        <v>-3.0868458970953099E-3</v>
      </c>
      <c r="BO804" s="40">
        <v>-1.9108418924111002E-2</v>
      </c>
      <c r="BP804" s="40">
        <v>4.1516176800319802E-3</v>
      </c>
      <c r="BQ804" s="40">
        <v>-1.19822400706693E-2</v>
      </c>
      <c r="BR804" s="40">
        <v>-2.9882342593065599E-2</v>
      </c>
      <c r="BS804" s="40">
        <v>0.24990798911679199</v>
      </c>
      <c r="BT804" s="40">
        <v>0.31579522505202801</v>
      </c>
      <c r="BU804" s="40">
        <v>0.35043434965312498</v>
      </c>
      <c r="BV804" s="40">
        <v>0.33759098789210701</v>
      </c>
      <c r="BW804" s="40">
        <v>0.24439023197415799</v>
      </c>
      <c r="BX804" s="40">
        <v>-9.2173968913621701E-2</v>
      </c>
      <c r="BY804" s="40">
        <v>-0.121585942497049</v>
      </c>
      <c r="BZ804" s="40">
        <v>-0.14114585553320699</v>
      </c>
      <c r="CA804" s="40">
        <v>-8.1244321393445201E-2</v>
      </c>
      <c r="CB804" s="40">
        <v>-8.0645034556176706E-2</v>
      </c>
      <c r="CC804" s="40">
        <v>-1.9002809045286399E-2</v>
      </c>
      <c r="CD804" s="40">
        <v>-2.2739536357306099E-2</v>
      </c>
      <c r="CE804" s="40">
        <v>-2.1177082768556999E-2</v>
      </c>
      <c r="CF804" s="40">
        <v>-2.3144124202721099E-2</v>
      </c>
      <c r="CG804" s="40">
        <v>-2.33064540567498E-2</v>
      </c>
      <c r="CH804" s="40">
        <v>-1.93645444901425E-2</v>
      </c>
      <c r="CI804" s="40">
        <v>-1.44413857839814E-2</v>
      </c>
      <c r="CJ804" s="40">
        <v>4.7480820617752601E-3</v>
      </c>
      <c r="CK804" s="40">
        <v>-3.6559515178519E-3</v>
      </c>
      <c r="CL804" s="40">
        <v>2.26238051988694E-3</v>
      </c>
      <c r="CM804" s="40">
        <v>-1.4616443155770899E-2</v>
      </c>
      <c r="CN804" s="40">
        <v>8.6920642232137107E-3</v>
      </c>
      <c r="CO804" s="40">
        <v>-7.5642128140630998E-3</v>
      </c>
      <c r="CP804" s="40">
        <v>-1.8472964746965598E-2</v>
      </c>
      <c r="CQ804" s="40">
        <v>0.26553067293066901</v>
      </c>
      <c r="CR804" s="40">
        <v>0.33375124380703097</v>
      </c>
      <c r="CS804" s="40">
        <v>0.37079748874412199</v>
      </c>
      <c r="CT804" s="40">
        <v>0.357500690543957</v>
      </c>
      <c r="CU804" s="40">
        <v>0.26696210520134001</v>
      </c>
      <c r="CV804" s="40">
        <v>-6.9997161462440893E-2</v>
      </c>
      <c r="CW804" s="40">
        <v>-0.103788998574785</v>
      </c>
      <c r="CX804" s="40">
        <v>-0.121676958294617</v>
      </c>
      <c r="CY804" s="40">
        <v>-6.6499379556820601E-2</v>
      </c>
      <c r="CZ804" s="40">
        <v>-7.08731638751353E-2</v>
      </c>
      <c r="DA804" s="40">
        <v>-1.0642382025771301E-2</v>
      </c>
      <c r="DB804" s="40">
        <v>-1.48055440585263E-2</v>
      </c>
      <c r="DC804" s="40">
        <v>-1.40196478381988E-2</v>
      </c>
      <c r="DD804" s="40">
        <v>-1.7824981385404701E-2</v>
      </c>
      <c r="DE804" s="40">
        <v>-1.8014053921652898E-2</v>
      </c>
      <c r="DF804" s="40">
        <v>-1.2624475462921701E-2</v>
      </c>
      <c r="DG804" s="40">
        <v>-8.78198049811592E-3</v>
      </c>
      <c r="DH804" s="40">
        <v>1.1261561576034701E-2</v>
      </c>
      <c r="DI804" s="40">
        <v>1.88432168905632E-3</v>
      </c>
      <c r="DJ804" s="40">
        <v>7.6116069368692002E-3</v>
      </c>
      <c r="DK804" s="40">
        <v>-1.01244673874307E-2</v>
      </c>
      <c r="DL804" s="40">
        <v>1.32325107663954E-2</v>
      </c>
      <c r="DM804" s="40">
        <v>-3.1461855574569102E-3</v>
      </c>
      <c r="DN804" s="40">
        <v>-7.0635869008655802E-3</v>
      </c>
      <c r="DO804" s="40">
        <v>0.281153356744547</v>
      </c>
      <c r="DP804" s="40">
        <v>0.351707262562033</v>
      </c>
      <c r="DQ804" s="40">
        <v>0.39116062783511801</v>
      </c>
      <c r="DR804" s="40">
        <v>0.37741039319580699</v>
      </c>
      <c r="DS804" s="40">
        <v>0.28953397842852202</v>
      </c>
      <c r="DT804" s="40">
        <v>-4.7820354011260197E-2</v>
      </c>
      <c r="DU804" s="40">
        <v>-8.5992054652521105E-2</v>
      </c>
      <c r="DV804" s="40">
        <v>-0.10220806105602701</v>
      </c>
      <c r="DW804" s="40">
        <v>-5.1754437720196098E-2</v>
      </c>
      <c r="DX804" s="40">
        <v>-6.1101293194093902E-2</v>
      </c>
      <c r="DY804" s="40">
        <v>1.4287467519257899E-3</v>
      </c>
      <c r="DZ804" s="40">
        <v>-3.3501192894000199E-3</v>
      </c>
      <c r="EA804" s="40">
        <v>-3.6854485729378101E-3</v>
      </c>
      <c r="EB804" s="40">
        <v>-1.01449839660249E-2</v>
      </c>
      <c r="EC804" s="40">
        <v>-1.0372668688011901E-2</v>
      </c>
      <c r="ED804" s="40">
        <v>-2.8928862739679901E-3</v>
      </c>
      <c r="EE804" s="40">
        <v>-6.1069811607990102E-4</v>
      </c>
      <c r="EF804" s="40">
        <v>2.0665991496179599E-2</v>
      </c>
      <c r="EG804" s="40">
        <v>9.8835962701401305E-3</v>
      </c>
      <c r="EH804" s="40">
        <v>1.5335040296161499E-2</v>
      </c>
      <c r="EI804" s="40">
        <v>-3.6387678125932698E-3</v>
      </c>
      <c r="EJ804" s="40">
        <v>1.9788194441770001E-2</v>
      </c>
      <c r="EK804" s="40">
        <v>3.23274411125299E-3</v>
      </c>
      <c r="EL804" s="40">
        <v>9.40974262311659E-3</v>
      </c>
      <c r="EM804" s="40">
        <v>0.30371003091087401</v>
      </c>
      <c r="EN804" s="40">
        <v>0.37763290179319198</v>
      </c>
      <c r="EO804" s="40">
        <v>0.42056176652239002</v>
      </c>
      <c r="EP804" s="40">
        <v>0.40615684168165</v>
      </c>
      <c r="EQ804" s="40">
        <v>0.32212417840792001</v>
      </c>
      <c r="ER804" s="40">
        <v>-1.58005662663851E-2</v>
      </c>
      <c r="ES804" s="40">
        <v>-6.02960942148974E-2</v>
      </c>
      <c r="ET804" s="40">
        <v>-7.40980655763461E-2</v>
      </c>
      <c r="EU804" s="40">
        <v>-3.0465083562318401E-2</v>
      </c>
      <c r="EV804" s="40">
        <v>-4.6992263940622302E-2</v>
      </c>
      <c r="EW804" s="40">
        <v>88.858279268412005</v>
      </c>
      <c r="EX804" s="40">
        <v>87.300573794542402</v>
      </c>
      <c r="EY804" s="40">
        <v>86.284582531868395</v>
      </c>
      <c r="EZ804" s="40">
        <v>84.794314217715893</v>
      </c>
      <c r="FA804" s="40">
        <v>83.714357904345803</v>
      </c>
      <c r="FB804" s="40">
        <v>81.272063378215407</v>
      </c>
      <c r="FC804" s="40">
        <v>79.355491800606401</v>
      </c>
      <c r="FD804" s="40">
        <v>80.355491800606401</v>
      </c>
      <c r="FE804" s="40">
        <v>82.925015485932207</v>
      </c>
      <c r="FF804" s="40">
        <v>86.536253382453594</v>
      </c>
      <c r="FG804" s="40">
        <v>92.006357382714398</v>
      </c>
      <c r="FH804" s="40">
        <v>95.510530433932104</v>
      </c>
      <c r="FI804" s="40">
        <v>97.996625696867</v>
      </c>
      <c r="FJ804" s="40">
        <v>100.000798748085</v>
      </c>
      <c r="FK804" s="40">
        <v>102.004971799302</v>
      </c>
      <c r="FL804" s="40">
        <v>103.94935285104199</v>
      </c>
      <c r="FM804" s="40">
        <v>104.969517164933</v>
      </c>
      <c r="FN804" s="40">
        <v>104.51331790173801</v>
      </c>
      <c r="FO804" s="40">
        <v>103.439621165194</v>
      </c>
      <c r="FP804" s="40">
        <v>100.89164737717201</v>
      </c>
      <c r="FQ804" s="40">
        <v>98.228262641411007</v>
      </c>
      <c r="FR804" s="40">
        <v>95.122583379519398</v>
      </c>
      <c r="FS804" s="40">
        <v>92.138574642193504</v>
      </c>
      <c r="FT804" s="40">
        <v>89.156652430476299</v>
      </c>
      <c r="FU804" s="40">
        <v>3.6774722831971203E-2</v>
      </c>
      <c r="FV804" s="40">
        <v>0</v>
      </c>
      <c r="FW804" s="40">
        <v>0</v>
      </c>
      <c r="FX804" s="41">
        <v>1</v>
      </c>
      <c r="FY804" s="22"/>
    </row>
    <row r="805" spans="1:181" x14ac:dyDescent="0.2">
      <c r="A805" t="s">
        <v>42</v>
      </c>
      <c r="B805" t="s">
        <v>58</v>
      </c>
      <c r="C805" t="s">
        <v>55</v>
      </c>
      <c r="D805" t="s">
        <v>80</v>
      </c>
      <c r="E805" t="s">
        <v>77</v>
      </c>
      <c r="F805" t="s">
        <v>77</v>
      </c>
      <c r="G805" s="35">
        <v>43672</v>
      </c>
      <c r="H805" s="40">
        <v>5981</v>
      </c>
      <c r="I805" s="40">
        <v>1.68044696879758</v>
      </c>
      <c r="J805" s="40">
        <v>1.4665795216642099</v>
      </c>
      <c r="K805" s="40">
        <v>1.3093813256809701</v>
      </c>
      <c r="L805" s="40">
        <v>1.1838703446617</v>
      </c>
      <c r="M805" s="40">
        <v>1.11129458864174</v>
      </c>
      <c r="N805" s="40">
        <v>1.08232407767981</v>
      </c>
      <c r="O805" s="40">
        <v>1.13395707003621</v>
      </c>
      <c r="P805" s="40">
        <v>1.1914163775791999</v>
      </c>
      <c r="Q805" s="40">
        <v>1.2598852551708599</v>
      </c>
      <c r="R805" s="40">
        <v>1.40051819315797</v>
      </c>
      <c r="S805" s="40">
        <v>1.61442759040172</v>
      </c>
      <c r="T805" s="40">
        <v>1.9121991209892</v>
      </c>
      <c r="U805" s="40">
        <v>2.22129767969101</v>
      </c>
      <c r="V805" s="40">
        <v>2.4639704799781299</v>
      </c>
      <c r="W805" s="40">
        <v>2.7091587911063399</v>
      </c>
      <c r="X805" s="40">
        <v>2.9971696282262599</v>
      </c>
      <c r="Y805" s="40">
        <v>3.2077300678896701</v>
      </c>
      <c r="Z805" s="40">
        <v>3.3223824377955</v>
      </c>
      <c r="AA805" s="40">
        <v>3.2745730081762701</v>
      </c>
      <c r="AB805" s="40">
        <v>3.07965393047937</v>
      </c>
      <c r="AC805" s="40">
        <v>2.8724221317839298</v>
      </c>
      <c r="AD805" s="40">
        <v>2.6923116268361502</v>
      </c>
      <c r="AE805" s="40">
        <v>2.3485353452086</v>
      </c>
      <c r="AF805" s="40">
        <v>1.9738543072030299</v>
      </c>
      <c r="AG805" s="40">
        <v>-4.3239547479178103E-2</v>
      </c>
      <c r="AH805" s="40">
        <v>-3.7395675341804602E-2</v>
      </c>
      <c r="AI805" s="40">
        <v>-3.7605623920996201E-2</v>
      </c>
      <c r="AJ805" s="40">
        <v>-3.64042029756214E-2</v>
      </c>
      <c r="AK805" s="40">
        <v>-3.9828590662E-2</v>
      </c>
      <c r="AL805" s="40">
        <v>-4.6138332921081299E-2</v>
      </c>
      <c r="AM805" s="40">
        <v>-3.3969209468110398E-2</v>
      </c>
      <c r="AN805" s="40">
        <v>-4.2683320238307504E-3</v>
      </c>
      <c r="AO805" s="40">
        <v>-1.57273418921044E-2</v>
      </c>
      <c r="AP805" s="40">
        <v>-3.3087339881245101E-3</v>
      </c>
      <c r="AQ805" s="40">
        <v>-1.9759572556142999E-2</v>
      </c>
      <c r="AR805" s="40">
        <v>-1.86974757948768E-3</v>
      </c>
      <c r="AS805" s="40">
        <v>-1.8829690617898499E-2</v>
      </c>
      <c r="AT805" s="40">
        <v>-3.3078241861296501E-2</v>
      </c>
      <c r="AU805" s="40">
        <v>0.16172124055397999</v>
      </c>
      <c r="AV805" s="40">
        <v>0.21434675905283501</v>
      </c>
      <c r="AW805" s="40">
        <v>0.24914301424468299</v>
      </c>
      <c r="AX805" s="40">
        <v>0.24497063331690799</v>
      </c>
      <c r="AY805" s="40">
        <v>0.19501225496649099</v>
      </c>
      <c r="AZ805" s="40">
        <v>-5.0462336877738198E-2</v>
      </c>
      <c r="BA805" s="40">
        <v>-8.3290047835321707E-2</v>
      </c>
      <c r="BB805" s="40">
        <v>-0.128270649993631</v>
      </c>
      <c r="BC805" s="40">
        <v>-7.8607033621836395E-2</v>
      </c>
      <c r="BD805" s="40">
        <v>-9.4538726748479796E-2</v>
      </c>
      <c r="BE805" s="40">
        <v>-3.1978434594587601E-2</v>
      </c>
      <c r="BF805" s="40">
        <v>-2.54755086735763E-2</v>
      </c>
      <c r="BG805" s="40">
        <v>-2.7111638031205799E-2</v>
      </c>
      <c r="BH805" s="40">
        <v>-2.8975310579785599E-2</v>
      </c>
      <c r="BI805" s="40">
        <v>-3.1955738076205303E-2</v>
      </c>
      <c r="BJ805" s="40">
        <v>-3.5979023834335197E-2</v>
      </c>
      <c r="BK805" s="40">
        <v>-2.4996339807452601E-2</v>
      </c>
      <c r="BL805" s="40">
        <v>6.2984750027024004E-3</v>
      </c>
      <c r="BM805" s="40">
        <v>-6.5850688111481499E-3</v>
      </c>
      <c r="BN805" s="40">
        <v>5.3289745672604298E-3</v>
      </c>
      <c r="BO805" s="40">
        <v>-1.23544650550681E-2</v>
      </c>
      <c r="BP805" s="40">
        <v>4.6667691492743701E-3</v>
      </c>
      <c r="BQ805" s="40">
        <v>-1.2461197260113299E-2</v>
      </c>
      <c r="BR805" s="40">
        <v>-1.6600252262141901E-2</v>
      </c>
      <c r="BS805" s="40">
        <v>0.183579669136817</v>
      </c>
      <c r="BT805" s="40">
        <v>0.24014758514020901</v>
      </c>
      <c r="BU805" s="40">
        <v>0.27501399801412402</v>
      </c>
      <c r="BV805" s="40">
        <v>0.27032167403135898</v>
      </c>
      <c r="BW805" s="40">
        <v>0.22615942665455799</v>
      </c>
      <c r="BX805" s="40">
        <v>-2.1640627108499101E-2</v>
      </c>
      <c r="BY805" s="40">
        <v>-5.8246894429267997E-2</v>
      </c>
      <c r="BZ805" s="40">
        <v>-9.9570520786628494E-2</v>
      </c>
      <c r="CA805" s="40">
        <v>-5.7071941025177202E-2</v>
      </c>
      <c r="CB805" s="40">
        <v>-7.8790367304561099E-2</v>
      </c>
      <c r="CC805" s="40">
        <v>-2.4179022115110901E-2</v>
      </c>
      <c r="CD805" s="40">
        <v>-1.7219637551207902E-2</v>
      </c>
      <c r="CE805" s="40">
        <v>-1.9843535371451799E-2</v>
      </c>
      <c r="CF805" s="40">
        <v>-2.3830082336842001E-2</v>
      </c>
      <c r="CG805" s="40">
        <v>-2.6503024358118701E-2</v>
      </c>
      <c r="CH805" s="40">
        <v>-2.8942717308853699E-2</v>
      </c>
      <c r="CI805" s="40">
        <v>-1.8781757614264899E-2</v>
      </c>
      <c r="CJ805" s="40">
        <v>1.36170133599317E-2</v>
      </c>
      <c r="CK805" s="40">
        <v>-2.5315832511032198E-4</v>
      </c>
      <c r="CL805" s="40">
        <v>1.13114251999273E-2</v>
      </c>
      <c r="CM805" s="40">
        <v>-7.2257101577806503E-3</v>
      </c>
      <c r="CN805" s="40">
        <v>9.1939407236199602E-3</v>
      </c>
      <c r="CO805" s="40">
        <v>-8.0503981606616492E-3</v>
      </c>
      <c r="CP805" s="40">
        <v>-5.1876468621732397E-3</v>
      </c>
      <c r="CQ805" s="40">
        <v>0.198718750186615</v>
      </c>
      <c r="CR805" s="40">
        <v>0.258017158692042</v>
      </c>
      <c r="CS805" s="40">
        <v>0.292932162562836</v>
      </c>
      <c r="CT805" s="40">
        <v>0.28787972760407199</v>
      </c>
      <c r="CU805" s="40">
        <v>0.24773186288301799</v>
      </c>
      <c r="CV805" s="40">
        <v>-1.67879872103482E-3</v>
      </c>
      <c r="CW805" s="40">
        <v>-4.0902082668442898E-2</v>
      </c>
      <c r="CX805" s="40">
        <v>-7.9692898726201902E-2</v>
      </c>
      <c r="CY805" s="40">
        <v>-4.2156801494438199E-2</v>
      </c>
      <c r="CZ805" s="40">
        <v>-6.7883101527458495E-2</v>
      </c>
      <c r="DA805" s="40">
        <v>-1.6379609635634201E-2</v>
      </c>
      <c r="DB805" s="40">
        <v>-8.9637664288394307E-3</v>
      </c>
      <c r="DC805" s="40">
        <v>-1.25754327116977E-2</v>
      </c>
      <c r="DD805" s="40">
        <v>-1.86848540938983E-2</v>
      </c>
      <c r="DE805" s="40">
        <v>-2.1050310640032099E-2</v>
      </c>
      <c r="DF805" s="40">
        <v>-2.1906410783372202E-2</v>
      </c>
      <c r="DG805" s="40">
        <v>-1.25671754210773E-2</v>
      </c>
      <c r="DH805" s="40">
        <v>2.0935551717161001E-2</v>
      </c>
      <c r="DI805" s="40">
        <v>6.0787521609275098E-3</v>
      </c>
      <c r="DJ805" s="40">
        <v>1.7293875832594199E-2</v>
      </c>
      <c r="DK805" s="40">
        <v>-2.09695526049323E-3</v>
      </c>
      <c r="DL805" s="40">
        <v>1.37211122979655E-2</v>
      </c>
      <c r="DM805" s="40">
        <v>-3.6395990612100399E-3</v>
      </c>
      <c r="DN805" s="40">
        <v>6.2249585377953604E-3</v>
      </c>
      <c r="DO805" s="40">
        <v>0.213857831236412</v>
      </c>
      <c r="DP805" s="40">
        <v>0.275886732243874</v>
      </c>
      <c r="DQ805" s="40">
        <v>0.31085032711154797</v>
      </c>
      <c r="DR805" s="40">
        <v>0.305437781176784</v>
      </c>
      <c r="DS805" s="40">
        <v>0.26930429911147702</v>
      </c>
      <c r="DT805" s="40">
        <v>1.8283029666429501E-2</v>
      </c>
      <c r="DU805" s="40">
        <v>-2.3557270907617799E-2</v>
      </c>
      <c r="DV805" s="40">
        <v>-5.9815276665775297E-2</v>
      </c>
      <c r="DW805" s="40">
        <v>-2.72416619636991E-2</v>
      </c>
      <c r="DX805" s="40">
        <v>-5.6975835750355801E-2</v>
      </c>
      <c r="DY805" s="40">
        <v>-5.1184967510437404E-3</v>
      </c>
      <c r="DZ805" s="40">
        <v>2.95640023938885E-3</v>
      </c>
      <c r="EA805" s="40">
        <v>-2.0814468219073901E-3</v>
      </c>
      <c r="EB805" s="40">
        <v>-1.12559616980625E-2</v>
      </c>
      <c r="EC805" s="40">
        <v>-1.3177458054237401E-2</v>
      </c>
      <c r="ED805" s="40">
        <v>-1.17471016966261E-2</v>
      </c>
      <c r="EE805" s="40">
        <v>-3.5943057604194699E-3</v>
      </c>
      <c r="EF805" s="40">
        <v>3.15023587436941E-2</v>
      </c>
      <c r="EG805" s="40">
        <v>1.52210252418838E-2</v>
      </c>
      <c r="EH805" s="40">
        <v>2.5931584387979201E-2</v>
      </c>
      <c r="EI805" s="40">
        <v>5.3081522405816796E-3</v>
      </c>
      <c r="EJ805" s="40">
        <v>2.0257629026727599E-2</v>
      </c>
      <c r="EK805" s="40">
        <v>2.7288942965752001E-3</v>
      </c>
      <c r="EL805" s="40">
        <v>2.2702948136950001E-2</v>
      </c>
      <c r="EM805" s="40">
        <v>0.23571625981924901</v>
      </c>
      <c r="EN805" s="40">
        <v>0.301687558331248</v>
      </c>
      <c r="EO805" s="40">
        <v>0.336721310880989</v>
      </c>
      <c r="EP805" s="40">
        <v>0.33078882189123499</v>
      </c>
      <c r="EQ805" s="40">
        <v>0.30045147079954398</v>
      </c>
      <c r="ER805" s="40">
        <v>4.7104739435668501E-2</v>
      </c>
      <c r="ES805" s="40">
        <v>1.48588249843591E-3</v>
      </c>
      <c r="ET805" s="40">
        <v>-3.1115147458772599E-2</v>
      </c>
      <c r="EU805" s="40">
        <v>-5.7065693670398801E-3</v>
      </c>
      <c r="EV805" s="40">
        <v>-4.1227476306437097E-2</v>
      </c>
      <c r="EW805" s="40">
        <v>88.910624551328098</v>
      </c>
      <c r="EX805" s="40">
        <v>87.358843087618496</v>
      </c>
      <c r="EY805" s="40">
        <v>86.343503230437904</v>
      </c>
      <c r="EZ805" s="40">
        <v>84.849265122605502</v>
      </c>
      <c r="FA805" s="40">
        <v>83.772565836702299</v>
      </c>
      <c r="FB805" s="40">
        <v>81.324347300411802</v>
      </c>
      <c r="FC805" s="40">
        <v>79.397230513469594</v>
      </c>
      <c r="FD805" s="40">
        <v>80.397230513469594</v>
      </c>
      <c r="FE805" s="40">
        <v>82.957966524351093</v>
      </c>
      <c r="FF805" s="40">
        <v>86.555144141761403</v>
      </c>
      <c r="FG805" s="40">
        <v>92.027657082404502</v>
      </c>
      <c r="FH805" s="40">
        <v>95.534042392413198</v>
      </c>
      <c r="FI805" s="40">
        <v>98.021895190236904</v>
      </c>
      <c r="FJ805" s="40">
        <v>100.028280500246</v>
      </c>
      <c r="FK805" s="40">
        <v>102.034665810254</v>
      </c>
      <c r="FL805" s="40">
        <v>103.98607700154901</v>
      </c>
      <c r="FM805" s="40">
        <v>105.007802168738</v>
      </c>
      <c r="FN805" s="40">
        <v>104.547436430272</v>
      </c>
      <c r="FO805" s="40">
        <v>103.480315109381</v>
      </c>
      <c r="FP805" s="40">
        <v>100.93429553784</v>
      </c>
      <c r="FQ805" s="40">
        <v>98.284713038878607</v>
      </c>
      <c r="FR805" s="40">
        <v>95.186912003627199</v>
      </c>
      <c r="FS805" s="40">
        <v>92.202251860807806</v>
      </c>
      <c r="FT805" s="40">
        <v>89.220784372992796</v>
      </c>
      <c r="FU805" s="40">
        <v>3.4346766171700301E-2</v>
      </c>
      <c r="FV805" s="40">
        <v>0</v>
      </c>
      <c r="FW805" s="40">
        <v>0</v>
      </c>
      <c r="FX805" s="41">
        <v>1</v>
      </c>
      <c r="FY805" s="22"/>
    </row>
    <row r="806" spans="1:181" x14ac:dyDescent="0.2">
      <c r="A806" t="s">
        <v>42</v>
      </c>
      <c r="B806" t="s">
        <v>58</v>
      </c>
      <c r="C806" t="s">
        <v>55</v>
      </c>
      <c r="D806" t="s">
        <v>80</v>
      </c>
      <c r="E806" t="s">
        <v>77</v>
      </c>
      <c r="F806" t="s">
        <v>78</v>
      </c>
      <c r="G806" s="35">
        <v>43672</v>
      </c>
      <c r="H806" s="40">
        <v>1229</v>
      </c>
      <c r="I806" s="40">
        <v>1.34191775980308</v>
      </c>
      <c r="J806" s="40">
        <v>1.14615960792699</v>
      </c>
      <c r="K806" s="40">
        <v>1.0148913048328101</v>
      </c>
      <c r="L806" s="40">
        <v>0.91397934281000903</v>
      </c>
      <c r="M806" s="40">
        <v>0.87875089286720098</v>
      </c>
      <c r="N806" s="40">
        <v>0.91268200753950801</v>
      </c>
      <c r="O806" s="40">
        <v>1.0034220106445</v>
      </c>
      <c r="P806" s="40">
        <v>1.0681461496412401</v>
      </c>
      <c r="Q806" s="40">
        <v>1.1409662619216601</v>
      </c>
      <c r="R806" s="40">
        <v>1.28806293140502</v>
      </c>
      <c r="S806" s="40">
        <v>1.4585557799847599</v>
      </c>
      <c r="T806" s="40">
        <v>1.7413997991875301</v>
      </c>
      <c r="U806" s="40">
        <v>2.0584236068108202</v>
      </c>
      <c r="V806" s="40">
        <v>2.2774014706788002</v>
      </c>
      <c r="W806" s="40">
        <v>2.48072264313085</v>
      </c>
      <c r="X806" s="40">
        <v>2.7681130664401801</v>
      </c>
      <c r="Y806" s="40">
        <v>2.98460462361848</v>
      </c>
      <c r="Z806" s="40">
        <v>3.1440648932174402</v>
      </c>
      <c r="AA806" s="40">
        <v>3.0733230469574999</v>
      </c>
      <c r="AB806" s="40">
        <v>2.9012560485676699</v>
      </c>
      <c r="AC806" s="40">
        <v>2.6652569322359101</v>
      </c>
      <c r="AD806" s="40">
        <v>2.3813094518073998</v>
      </c>
      <c r="AE806" s="40">
        <v>1.9962521063560199</v>
      </c>
      <c r="AF806" s="40">
        <v>1.6217914605319701</v>
      </c>
      <c r="AG806" s="40">
        <v>-4.6206235368078503E-2</v>
      </c>
      <c r="AH806" s="40">
        <v>-9.6806884201934701E-2</v>
      </c>
      <c r="AI806" s="40">
        <v>-7.6320665964980494E-2</v>
      </c>
      <c r="AJ806" s="40">
        <v>-6.17933741543715E-2</v>
      </c>
      <c r="AK806" s="40">
        <v>-4.1703443541222199E-2</v>
      </c>
      <c r="AL806" s="40">
        <v>-1.54611877181976E-3</v>
      </c>
      <c r="AM806" s="40">
        <v>-1.78441406263306E-2</v>
      </c>
      <c r="AN806" s="40">
        <v>-7.4820517284828997E-2</v>
      </c>
      <c r="AO806" s="40">
        <v>-4.7043065728570102E-2</v>
      </c>
      <c r="AP806" s="40">
        <v>-7.6269952323077095E-2</v>
      </c>
      <c r="AQ806" s="40">
        <v>-7.8459989179354706E-2</v>
      </c>
      <c r="AR806" s="40">
        <v>-1.19765578509728E-2</v>
      </c>
      <c r="AS806" s="40">
        <v>-2.6096704881734201E-2</v>
      </c>
      <c r="AT806" s="40">
        <v>-0.12890153481224101</v>
      </c>
      <c r="AU806" s="40">
        <v>0.52046946313187403</v>
      </c>
      <c r="AV806" s="40">
        <v>0.60748761299696197</v>
      </c>
      <c r="AW806" s="40">
        <v>0.62238265291373995</v>
      </c>
      <c r="AX806" s="40">
        <v>0.59240201033631701</v>
      </c>
      <c r="AY806" s="40">
        <v>0.27065151313744501</v>
      </c>
      <c r="AZ806" s="40">
        <v>-0.51261656682029699</v>
      </c>
      <c r="BA806" s="40">
        <v>-0.50186067380377297</v>
      </c>
      <c r="BB806" s="40">
        <v>-0.40716742810796003</v>
      </c>
      <c r="BC806" s="40">
        <v>-0.25546906138522901</v>
      </c>
      <c r="BD806" s="40">
        <v>-0.13171764739674</v>
      </c>
      <c r="BE806" s="40">
        <v>-2.5058296195682402E-2</v>
      </c>
      <c r="BF806" s="40">
        <v>-7.9939589148571799E-2</v>
      </c>
      <c r="BG806" s="40">
        <v>-5.9757663160444299E-2</v>
      </c>
      <c r="BH806" s="40">
        <v>-4.6795489821592998E-2</v>
      </c>
      <c r="BI806" s="40">
        <v>-2.9730140971146499E-2</v>
      </c>
      <c r="BJ806" s="40">
        <v>9.4908009691808508E-3</v>
      </c>
      <c r="BK806" s="40">
        <v>-6.9503200925594899E-3</v>
      </c>
      <c r="BL806" s="40">
        <v>-5.9247880461185301E-2</v>
      </c>
      <c r="BM806" s="40">
        <v>-3.40029858306286E-2</v>
      </c>
      <c r="BN806" s="40">
        <v>-5.98380909130646E-2</v>
      </c>
      <c r="BO806" s="40">
        <v>-6.3446533926561605E-2</v>
      </c>
      <c r="BP806" s="40">
        <v>-3.7018816922422201E-4</v>
      </c>
      <c r="BQ806" s="40">
        <v>-1.4584580012392399E-2</v>
      </c>
      <c r="BR806" s="40">
        <v>-0.100720728749168</v>
      </c>
      <c r="BS806" s="40">
        <v>0.56120244323966695</v>
      </c>
      <c r="BT806" s="40">
        <v>0.66137028741760595</v>
      </c>
      <c r="BU806" s="40">
        <v>0.69403900274900499</v>
      </c>
      <c r="BV806" s="40">
        <v>0.64910444509919296</v>
      </c>
      <c r="BW806" s="40">
        <v>0.32324022507258499</v>
      </c>
      <c r="BX806" s="40">
        <v>-0.44953154366498099</v>
      </c>
      <c r="BY806" s="40">
        <v>-0.451055382986908</v>
      </c>
      <c r="BZ806" s="40">
        <v>-0.36173021858254201</v>
      </c>
      <c r="CA806" s="40">
        <v>-0.218419984845801</v>
      </c>
      <c r="CB806" s="40">
        <v>-0.107283202470695</v>
      </c>
      <c r="CC806" s="40">
        <v>-1.04112979472141E-2</v>
      </c>
      <c r="CD806" s="40">
        <v>-6.8257351976948002E-2</v>
      </c>
      <c r="CE806" s="40">
        <v>-4.8286177873401601E-2</v>
      </c>
      <c r="CF806" s="40">
        <v>-3.6408000820316103E-2</v>
      </c>
      <c r="CG806" s="40">
        <v>-2.1437468085024902E-2</v>
      </c>
      <c r="CH806" s="40">
        <v>1.7134937960359999E-2</v>
      </c>
      <c r="CI806" s="40">
        <v>5.9470682361138804E-4</v>
      </c>
      <c r="CJ806" s="40">
        <v>-4.8462319635586497E-2</v>
      </c>
      <c r="CK806" s="40">
        <v>-2.49714662169188E-2</v>
      </c>
      <c r="CL806" s="40">
        <v>-4.84574337563769E-2</v>
      </c>
      <c r="CM806" s="40">
        <v>-5.30482605535159E-2</v>
      </c>
      <c r="CN806" s="40">
        <v>7.6683481162187102E-3</v>
      </c>
      <c r="CO806" s="40">
        <v>-6.6113173969273098E-3</v>
      </c>
      <c r="CP806" s="40">
        <v>-8.1202788316229096E-2</v>
      </c>
      <c r="CQ806" s="40">
        <v>0.58941398117866795</v>
      </c>
      <c r="CR806" s="40">
        <v>0.69868926358016703</v>
      </c>
      <c r="CS806" s="40">
        <v>0.74366797236031901</v>
      </c>
      <c r="CT806" s="40">
        <v>0.68837637868503299</v>
      </c>
      <c r="CU806" s="40">
        <v>0.35966300675944601</v>
      </c>
      <c r="CV806" s="40">
        <v>-0.40583904880162402</v>
      </c>
      <c r="CW806" s="40">
        <v>-0.41586779333378199</v>
      </c>
      <c r="CX806" s="40">
        <v>-0.33026054567924601</v>
      </c>
      <c r="CY806" s="40">
        <v>-0.192759907296084</v>
      </c>
      <c r="CZ806" s="40">
        <v>-9.0359980348832802E-2</v>
      </c>
      <c r="DA806" s="40">
        <v>4.2357003012541E-3</v>
      </c>
      <c r="DB806" s="40">
        <v>-5.6575114805324303E-2</v>
      </c>
      <c r="DC806" s="40">
        <v>-3.6814692586358798E-2</v>
      </c>
      <c r="DD806" s="40">
        <v>-2.6020511819039301E-2</v>
      </c>
      <c r="DE806" s="40">
        <v>-1.3144795198903301E-2</v>
      </c>
      <c r="DF806" s="40">
        <v>2.47790749515392E-2</v>
      </c>
      <c r="DG806" s="40">
        <v>8.1397337397822699E-3</v>
      </c>
      <c r="DH806" s="40">
        <v>-3.76767588099877E-2</v>
      </c>
      <c r="DI806" s="40">
        <v>-1.5939946603209101E-2</v>
      </c>
      <c r="DJ806" s="40">
        <v>-3.70767765996892E-2</v>
      </c>
      <c r="DK806" s="40">
        <v>-4.2649987180470202E-2</v>
      </c>
      <c r="DL806" s="40">
        <v>1.5706884401661601E-2</v>
      </c>
      <c r="DM806" s="40">
        <v>1.3619452185378101E-3</v>
      </c>
      <c r="DN806" s="40">
        <v>-6.1684847883289901E-2</v>
      </c>
      <c r="DO806" s="40">
        <v>0.61762551911766905</v>
      </c>
      <c r="DP806" s="40">
        <v>0.736008239742729</v>
      </c>
      <c r="DQ806" s="40">
        <v>0.79329694197163203</v>
      </c>
      <c r="DR806" s="40">
        <v>0.72764831227087301</v>
      </c>
      <c r="DS806" s="40">
        <v>0.39608578844630699</v>
      </c>
      <c r="DT806" s="40">
        <v>-0.362146553938268</v>
      </c>
      <c r="DU806" s="40">
        <v>-0.38068020368065603</v>
      </c>
      <c r="DV806" s="40">
        <v>-0.29879087277595101</v>
      </c>
      <c r="DW806" s="40">
        <v>-0.167099829746368</v>
      </c>
      <c r="DX806" s="40">
        <v>-7.3436758226971099E-2</v>
      </c>
      <c r="DY806" s="40">
        <v>2.5383639473650198E-2</v>
      </c>
      <c r="DZ806" s="40">
        <v>-3.9707819751961401E-2</v>
      </c>
      <c r="EA806" s="40">
        <v>-2.02516897818226E-2</v>
      </c>
      <c r="EB806" s="40">
        <v>-1.1022627486260801E-2</v>
      </c>
      <c r="EC806" s="40">
        <v>-1.1714926288275899E-3</v>
      </c>
      <c r="ED806" s="40">
        <v>3.58159946925398E-2</v>
      </c>
      <c r="EE806" s="40">
        <v>1.90335542735534E-2</v>
      </c>
      <c r="EF806" s="40">
        <v>-2.2104121986344E-2</v>
      </c>
      <c r="EG806" s="40">
        <v>-2.8998667052675701E-3</v>
      </c>
      <c r="EH806" s="40">
        <v>-2.0644915189676601E-2</v>
      </c>
      <c r="EI806" s="40">
        <v>-2.7636531927677101E-2</v>
      </c>
      <c r="EJ806" s="40">
        <v>2.7313254083410201E-2</v>
      </c>
      <c r="EK806" s="40">
        <v>1.2874070087879601E-2</v>
      </c>
      <c r="EL806" s="40">
        <v>-3.3504041820217198E-2</v>
      </c>
      <c r="EM806" s="40">
        <v>0.65835849922546197</v>
      </c>
      <c r="EN806" s="40">
        <v>0.78989091416337198</v>
      </c>
      <c r="EO806" s="40">
        <v>0.86495329180689695</v>
      </c>
      <c r="EP806" s="40">
        <v>0.78435074703374796</v>
      </c>
      <c r="EQ806" s="40">
        <v>0.44867450038144602</v>
      </c>
      <c r="ER806" s="40">
        <v>-0.299061530782952</v>
      </c>
      <c r="ES806" s="40">
        <v>-0.329874912863791</v>
      </c>
      <c r="ET806" s="40">
        <v>-0.25335366325053199</v>
      </c>
      <c r="EU806" s="40">
        <v>-0.13005075320694001</v>
      </c>
      <c r="EV806" s="40">
        <v>-4.9002313300925603E-2</v>
      </c>
      <c r="EW806" s="40">
        <v>88.802389855308107</v>
      </c>
      <c r="EX806" s="40">
        <v>87.233620549504195</v>
      </c>
      <c r="EY806" s="40">
        <v>86.219476507884906</v>
      </c>
      <c r="EZ806" s="40">
        <v>84.745813688831106</v>
      </c>
      <c r="FA806" s="40">
        <v>83.675093480734802</v>
      </c>
      <c r="FB806" s="40">
        <v>81.243862786538799</v>
      </c>
      <c r="FC806" s="40">
        <v>79.3531133149081</v>
      </c>
      <c r="FD806" s="40">
        <v>80.3531133149081</v>
      </c>
      <c r="FE806" s="40">
        <v>82.944155421882598</v>
      </c>
      <c r="FF806" s="40">
        <v>86.589822793041805</v>
      </c>
      <c r="FG806" s="40">
        <v>92.057470330027598</v>
      </c>
      <c r="FH806" s="40">
        <v>95.549341570476301</v>
      </c>
      <c r="FI806" s="40">
        <v>98.031133149081498</v>
      </c>
      <c r="FJ806" s="40">
        <v>100.02300438953</v>
      </c>
      <c r="FK806" s="40">
        <v>102.014875629979</v>
      </c>
      <c r="FL806" s="40">
        <v>103.94204194439899</v>
      </c>
      <c r="FM806" s="40">
        <v>104.948057226467</v>
      </c>
      <c r="FN806" s="40">
        <v>104.498618110876</v>
      </c>
      <c r="FO806" s="40">
        <v>103.41570476345299</v>
      </c>
      <c r="FP806" s="40">
        <v>100.873272638595</v>
      </c>
      <c r="FQ806" s="40">
        <v>98.193301902129704</v>
      </c>
      <c r="FR806" s="40">
        <v>95.082100471468095</v>
      </c>
      <c r="FS806" s="40">
        <v>92.096244513087299</v>
      </c>
      <c r="FT806" s="40">
        <v>89.106324174930904</v>
      </c>
      <c r="FU806" s="40">
        <v>7.2789478408399097E-2</v>
      </c>
      <c r="FV806" s="40">
        <v>0</v>
      </c>
      <c r="FW806" s="40">
        <v>0</v>
      </c>
      <c r="FX806" s="41">
        <v>1</v>
      </c>
      <c r="FY806" s="22"/>
    </row>
    <row r="807" spans="1:181" x14ac:dyDescent="0.2">
      <c r="A807" t="s">
        <v>42</v>
      </c>
      <c r="B807" t="s">
        <v>58</v>
      </c>
      <c r="C807" t="s">
        <v>55</v>
      </c>
      <c r="D807" t="s">
        <v>80</v>
      </c>
      <c r="E807" t="s">
        <v>78</v>
      </c>
      <c r="F807" t="s">
        <v>1</v>
      </c>
      <c r="G807" s="35">
        <v>43672</v>
      </c>
      <c r="H807" s="40">
        <v>7426</v>
      </c>
      <c r="I807" s="40">
        <v>1.45279905847706</v>
      </c>
      <c r="J807" s="40">
        <v>1.2562976408225599</v>
      </c>
      <c r="K807" s="40">
        <v>1.10762180635924</v>
      </c>
      <c r="L807" s="40">
        <v>0.99744459027505505</v>
      </c>
      <c r="M807" s="40">
        <v>0.92567293723500499</v>
      </c>
      <c r="N807" s="40">
        <v>0.86541570162139303</v>
      </c>
      <c r="O807" s="40">
        <v>0.85753671145668298</v>
      </c>
      <c r="P807" s="40">
        <v>0.91066542964334996</v>
      </c>
      <c r="Q807" s="40">
        <v>1.0103649706148601</v>
      </c>
      <c r="R807" s="40">
        <v>1.19627523279179</v>
      </c>
      <c r="S807" s="40">
        <v>1.4713299145804699</v>
      </c>
      <c r="T807" s="40">
        <v>1.8016753359136</v>
      </c>
      <c r="U807" s="40">
        <v>2.1246646570638998</v>
      </c>
      <c r="V807" s="40">
        <v>2.3676735945704799</v>
      </c>
      <c r="W807" s="40">
        <v>2.60912152218356</v>
      </c>
      <c r="X807" s="40">
        <v>2.8238838201062699</v>
      </c>
      <c r="Y807" s="40">
        <v>2.9826678968147702</v>
      </c>
      <c r="Z807" s="40">
        <v>3.0262378007542501</v>
      </c>
      <c r="AA807" s="40">
        <v>2.9576656745387901</v>
      </c>
      <c r="AB807" s="40">
        <v>2.7621188467915498</v>
      </c>
      <c r="AC807" s="40">
        <v>2.5774088880355301</v>
      </c>
      <c r="AD807" s="40">
        <v>2.3838230544235399</v>
      </c>
      <c r="AE807" s="40">
        <v>2.0612533222031502</v>
      </c>
      <c r="AF807" s="40">
        <v>1.7207319617974399</v>
      </c>
      <c r="AG807" s="40">
        <v>-5.9755310520331201E-2</v>
      </c>
      <c r="AH807" s="40">
        <v>-5.1029151621864298E-2</v>
      </c>
      <c r="AI807" s="40">
        <v>-3.9892363068453902E-2</v>
      </c>
      <c r="AJ807" s="40">
        <v>-4.66190121644302E-2</v>
      </c>
      <c r="AK807" s="40">
        <v>-4.6711694435585698E-2</v>
      </c>
      <c r="AL807" s="40">
        <v>-3.8895717620506101E-2</v>
      </c>
      <c r="AM807" s="40">
        <v>-2.9831941742771199E-2</v>
      </c>
      <c r="AN807" s="40">
        <v>-1.1944343437043699E-2</v>
      </c>
      <c r="AO807" s="40">
        <v>-1.33299642091903E-2</v>
      </c>
      <c r="AP807" s="40">
        <v>-3.5007801864042599E-2</v>
      </c>
      <c r="AQ807" s="40">
        <v>-2.6395535129234399E-2</v>
      </c>
      <c r="AR807" s="40">
        <v>-3.0415720542365898E-3</v>
      </c>
      <c r="AS807" s="40">
        <v>-1.04183653776675E-2</v>
      </c>
      <c r="AT807" s="40">
        <v>-3.9625750939030598E-2</v>
      </c>
      <c r="AU807" s="40">
        <v>0.115876254994975</v>
      </c>
      <c r="AV807" s="40">
        <v>0.16313988871670301</v>
      </c>
      <c r="AW807" s="40">
        <v>0.16045336973989599</v>
      </c>
      <c r="AX807" s="40">
        <v>0.137587970535576</v>
      </c>
      <c r="AY807" s="40">
        <v>6.9793125752399696E-2</v>
      </c>
      <c r="AZ807" s="40">
        <v>-7.6648179172162198E-2</v>
      </c>
      <c r="BA807" s="40">
        <v>-8.4366243582758904E-2</v>
      </c>
      <c r="BB807" s="40">
        <v>-9.5213963850426506E-2</v>
      </c>
      <c r="BC807" s="40">
        <v>-0.10979507117621</v>
      </c>
      <c r="BD807" s="40">
        <v>-7.7761549048627907E-2</v>
      </c>
      <c r="BE807" s="40">
        <v>-4.7032631208988901E-2</v>
      </c>
      <c r="BF807" s="40">
        <v>-3.9374701440947103E-2</v>
      </c>
      <c r="BG807" s="40">
        <v>-3.0363633180226401E-2</v>
      </c>
      <c r="BH807" s="40">
        <v>-3.6392370566317597E-2</v>
      </c>
      <c r="BI807" s="40">
        <v>-3.9334971576840898E-2</v>
      </c>
      <c r="BJ807" s="40">
        <v>-3.08195020097966E-2</v>
      </c>
      <c r="BK807" s="40">
        <v>-2.2099493610794801E-2</v>
      </c>
      <c r="BL807" s="40">
        <v>-5.4041889881527002E-3</v>
      </c>
      <c r="BM807" s="40">
        <v>-7.2132678632237197E-3</v>
      </c>
      <c r="BN807" s="40">
        <v>-3.0217847124012601E-2</v>
      </c>
      <c r="BO807" s="40">
        <v>-2.0869574640296502E-2</v>
      </c>
      <c r="BP807" s="40">
        <v>8.2653224080057397E-4</v>
      </c>
      <c r="BQ807" s="40">
        <v>-6.5509038050806699E-3</v>
      </c>
      <c r="BR807" s="40">
        <v>-2.8453840988246899E-2</v>
      </c>
      <c r="BS807" s="40">
        <v>0.13149550867222301</v>
      </c>
      <c r="BT807" s="40">
        <v>0.17766777036959799</v>
      </c>
      <c r="BU807" s="40">
        <v>0.174915460516544</v>
      </c>
      <c r="BV807" s="40">
        <v>0.154173141374291</v>
      </c>
      <c r="BW807" s="40">
        <v>8.8278263721930497E-2</v>
      </c>
      <c r="BX807" s="40">
        <v>-6.11913225672902E-2</v>
      </c>
      <c r="BY807" s="40">
        <v>-6.8964529731287097E-2</v>
      </c>
      <c r="BZ807" s="40">
        <v>-7.5205247100113698E-2</v>
      </c>
      <c r="CA807" s="40">
        <v>-8.9293015451419294E-2</v>
      </c>
      <c r="CB807" s="40">
        <v>-6.4333583553856405E-2</v>
      </c>
      <c r="CC807" s="40">
        <v>-3.8220942274670003E-2</v>
      </c>
      <c r="CD807" s="40">
        <v>-3.1302864748246097E-2</v>
      </c>
      <c r="CE807" s="40">
        <v>-2.3764063886724199E-2</v>
      </c>
      <c r="CF807" s="40">
        <v>-2.9309429748576699E-2</v>
      </c>
      <c r="CG807" s="40">
        <v>-3.4225875796363998E-2</v>
      </c>
      <c r="CH807" s="40">
        <v>-2.5225939680152801E-2</v>
      </c>
      <c r="CI807" s="40">
        <v>-1.67440235897129E-2</v>
      </c>
      <c r="CJ807" s="40">
        <v>-8.7449793992727199E-4</v>
      </c>
      <c r="CK807" s="40">
        <v>-2.9768626071160599E-3</v>
      </c>
      <c r="CL807" s="40">
        <v>-2.6900339062563401E-2</v>
      </c>
      <c r="CM807" s="40">
        <v>-1.70423112392259E-2</v>
      </c>
      <c r="CN807" s="40">
        <v>3.5055694922531298E-3</v>
      </c>
      <c r="CO807" s="40">
        <v>-3.8723117012393099E-3</v>
      </c>
      <c r="CP807" s="40">
        <v>-2.0716210188988601E-2</v>
      </c>
      <c r="CQ807" s="40">
        <v>0.14231335618862001</v>
      </c>
      <c r="CR807" s="40">
        <v>0.18772973694654299</v>
      </c>
      <c r="CS807" s="40">
        <v>0.184931860533017</v>
      </c>
      <c r="CT807" s="40">
        <v>0.16565998017427599</v>
      </c>
      <c r="CU807" s="40">
        <v>0.10108101396890599</v>
      </c>
      <c r="CV807" s="40">
        <v>-5.0485950768515003E-2</v>
      </c>
      <c r="CW807" s="40">
        <v>-5.8297349635537003E-2</v>
      </c>
      <c r="CX807" s="40">
        <v>-6.1347270830801298E-2</v>
      </c>
      <c r="CY807" s="40">
        <v>-7.5093354111227195E-2</v>
      </c>
      <c r="CZ807" s="40">
        <v>-5.50334155573865E-2</v>
      </c>
      <c r="DA807" s="40">
        <v>-2.9409253340351101E-2</v>
      </c>
      <c r="DB807" s="40">
        <v>-2.3231028055545201E-2</v>
      </c>
      <c r="DC807" s="40">
        <v>-1.7164494593222099E-2</v>
      </c>
      <c r="DD807" s="40">
        <v>-2.2226488930835699E-2</v>
      </c>
      <c r="DE807" s="40">
        <v>-2.91167800158872E-2</v>
      </c>
      <c r="DF807" s="40">
        <v>-1.9632377350509E-2</v>
      </c>
      <c r="DG807" s="40">
        <v>-1.1388553568631001E-2</v>
      </c>
      <c r="DH807" s="40">
        <v>3.6551931082981501E-3</v>
      </c>
      <c r="DI807" s="40">
        <v>1.2595426489916E-3</v>
      </c>
      <c r="DJ807" s="40">
        <v>-2.3582831001114201E-2</v>
      </c>
      <c r="DK807" s="40">
        <v>-1.3215047838155299E-2</v>
      </c>
      <c r="DL807" s="40">
        <v>6.18460674370568E-3</v>
      </c>
      <c r="DM807" s="40">
        <v>-1.1937195973979399E-3</v>
      </c>
      <c r="DN807" s="40">
        <v>-1.2978579389730301E-2</v>
      </c>
      <c r="DO807" s="40">
        <v>0.15313120370501801</v>
      </c>
      <c r="DP807" s="40">
        <v>0.19779170352348699</v>
      </c>
      <c r="DQ807" s="40">
        <v>0.19494826054948999</v>
      </c>
      <c r="DR807" s="40">
        <v>0.17714681897425999</v>
      </c>
      <c r="DS807" s="40">
        <v>0.11388376421588101</v>
      </c>
      <c r="DT807" s="40">
        <v>-3.9780578969739799E-2</v>
      </c>
      <c r="DU807" s="40">
        <v>-4.7630169539786903E-2</v>
      </c>
      <c r="DV807" s="40">
        <v>-4.7489294561488801E-2</v>
      </c>
      <c r="DW807" s="40">
        <v>-6.0893692771035103E-2</v>
      </c>
      <c r="DX807" s="40">
        <v>-4.57332475609167E-2</v>
      </c>
      <c r="DY807" s="40">
        <v>-1.6686574029008801E-2</v>
      </c>
      <c r="DZ807" s="40">
        <v>-1.1576577874628E-2</v>
      </c>
      <c r="EA807" s="40">
        <v>-7.6357647049945E-3</v>
      </c>
      <c r="EB807" s="40">
        <v>-1.19998473327231E-2</v>
      </c>
      <c r="EC807" s="40">
        <v>-2.17400571571424E-2</v>
      </c>
      <c r="ED807" s="40">
        <v>-1.15561617397995E-2</v>
      </c>
      <c r="EE807" s="40">
        <v>-3.6561054366545699E-3</v>
      </c>
      <c r="EF807" s="40">
        <v>1.01953475571892E-2</v>
      </c>
      <c r="EG807" s="40">
        <v>7.3762389949581404E-3</v>
      </c>
      <c r="EH807" s="40">
        <v>-1.8792876261084199E-2</v>
      </c>
      <c r="EI807" s="40">
        <v>-7.6890873492172999E-3</v>
      </c>
      <c r="EJ807" s="40">
        <v>1.00527110387428E-2</v>
      </c>
      <c r="EK807" s="40">
        <v>2.6737419751889E-3</v>
      </c>
      <c r="EL807" s="40">
        <v>-1.80666943894657E-3</v>
      </c>
      <c r="EM807" s="40">
        <v>0.16875045738226599</v>
      </c>
      <c r="EN807" s="40">
        <v>0.212319585176382</v>
      </c>
      <c r="EO807" s="40">
        <v>0.209410351326138</v>
      </c>
      <c r="EP807" s="40">
        <v>0.19373198981297499</v>
      </c>
      <c r="EQ807" s="40">
        <v>0.132368902185412</v>
      </c>
      <c r="ER807" s="40">
        <v>-2.4323722364867802E-2</v>
      </c>
      <c r="ES807" s="40">
        <v>-3.2228455688315102E-2</v>
      </c>
      <c r="ET807" s="40">
        <v>-2.7480577811176E-2</v>
      </c>
      <c r="EU807" s="40">
        <v>-4.0391637046244502E-2</v>
      </c>
      <c r="EV807" s="40">
        <v>-3.2305282066145198E-2</v>
      </c>
      <c r="EW807" s="40">
        <v>88.939975952411103</v>
      </c>
      <c r="EX807" s="40">
        <v>87.402528160992304</v>
      </c>
      <c r="EY807" s="40">
        <v>86.381644728515397</v>
      </c>
      <c r="EZ807" s="40">
        <v>84.856442222503503</v>
      </c>
      <c r="FA807" s="40">
        <v>83.752025060118996</v>
      </c>
      <c r="FB807" s="40">
        <v>81.289472851537795</v>
      </c>
      <c r="FC807" s="40">
        <v>79.322601569421593</v>
      </c>
      <c r="FD807" s="40">
        <v>80.322601569421593</v>
      </c>
      <c r="FE807" s="40">
        <v>82.850208834324803</v>
      </c>
      <c r="FF807" s="40">
        <v>86.394380458169806</v>
      </c>
      <c r="FG807" s="40">
        <v>91.867975572712297</v>
      </c>
      <c r="FH807" s="40">
        <v>95.398699531704807</v>
      </c>
      <c r="FI807" s="40">
        <v>97.893178078724205</v>
      </c>
      <c r="FJ807" s="40">
        <v>99.923902037716701</v>
      </c>
      <c r="FK807" s="40">
        <v>101.954625996709</v>
      </c>
      <c r="FL807" s="40">
        <v>103.932540184787</v>
      </c>
      <c r="FM807" s="40">
        <v>104.98414757625601</v>
      </c>
      <c r="FN807" s="40">
        <v>104.516073914694</v>
      </c>
      <c r="FO807" s="40">
        <v>103.45774269079899</v>
      </c>
      <c r="FP807" s="40">
        <v>100.895092393368</v>
      </c>
      <c r="FQ807" s="40">
        <v>98.257546513099598</v>
      </c>
      <c r="FR807" s="40">
        <v>95.157448424250106</v>
      </c>
      <c r="FS807" s="40">
        <v>92.178331856726999</v>
      </c>
      <c r="FT807" s="40">
        <v>89.214577268700197</v>
      </c>
      <c r="FU807" s="40">
        <v>2.1047196491777401E-2</v>
      </c>
      <c r="FV807" s="40">
        <v>0</v>
      </c>
      <c r="FW807" s="40">
        <v>0</v>
      </c>
      <c r="FX807" s="41">
        <v>1</v>
      </c>
      <c r="FY807" s="22"/>
    </row>
    <row r="808" spans="1:181" x14ac:dyDescent="0.2">
      <c r="A808" t="s">
        <v>42</v>
      </c>
      <c r="B808" t="s">
        <v>58</v>
      </c>
      <c r="C808" t="s">
        <v>55</v>
      </c>
      <c r="D808" t="s">
        <v>80</v>
      </c>
      <c r="E808" t="s">
        <v>78</v>
      </c>
      <c r="F808" t="s">
        <v>77</v>
      </c>
      <c r="G808" s="35">
        <v>43672</v>
      </c>
      <c r="H808" s="40">
        <v>6265</v>
      </c>
      <c r="I808" s="40">
        <v>1.48084348266709</v>
      </c>
      <c r="J808" s="40">
        <v>1.2786689499781101</v>
      </c>
      <c r="K808" s="40">
        <v>1.1271097434942701</v>
      </c>
      <c r="L808" s="40">
        <v>1.0169082461071299</v>
      </c>
      <c r="M808" s="40">
        <v>0.94562277443095599</v>
      </c>
      <c r="N808" s="40">
        <v>0.88175418197297195</v>
      </c>
      <c r="O808" s="40">
        <v>0.87099000930720505</v>
      </c>
      <c r="P808" s="40">
        <v>0.92410410234666396</v>
      </c>
      <c r="Q808" s="40">
        <v>1.0196409315628501</v>
      </c>
      <c r="R808" s="40">
        <v>1.2062491806531099</v>
      </c>
      <c r="S808" s="40">
        <v>1.48421810339164</v>
      </c>
      <c r="T808" s="40">
        <v>1.81082487827255</v>
      </c>
      <c r="U808" s="40">
        <v>2.12551313207058</v>
      </c>
      <c r="V808" s="40">
        <v>2.3634788125350799</v>
      </c>
      <c r="W808" s="40">
        <v>2.6004809674030702</v>
      </c>
      <c r="X808" s="40">
        <v>2.8094845747343999</v>
      </c>
      <c r="Y808" s="40">
        <v>2.9656013280554898</v>
      </c>
      <c r="Z808" s="40">
        <v>3.0138609701547399</v>
      </c>
      <c r="AA808" s="40">
        <v>2.9508396960435901</v>
      </c>
      <c r="AB808" s="40">
        <v>2.7617148644404401</v>
      </c>
      <c r="AC808" s="40">
        <v>2.5851857473307001</v>
      </c>
      <c r="AD808" s="40">
        <v>2.4012185824150798</v>
      </c>
      <c r="AE808" s="40">
        <v>2.08665529068467</v>
      </c>
      <c r="AF808" s="40">
        <v>1.7512780623870801</v>
      </c>
      <c r="AG808" s="40">
        <v>-5.7457310966324199E-2</v>
      </c>
      <c r="AH808" s="40">
        <v>-5.3276545208880803E-2</v>
      </c>
      <c r="AI808" s="40">
        <v>-4.55755752318504E-2</v>
      </c>
      <c r="AJ808" s="40">
        <v>-4.9680189479076597E-2</v>
      </c>
      <c r="AK808" s="40">
        <v>-4.6119196100788497E-2</v>
      </c>
      <c r="AL808" s="40">
        <v>-3.8463874192591098E-2</v>
      </c>
      <c r="AM808" s="40">
        <v>-3.0507605918153598E-2</v>
      </c>
      <c r="AN808" s="40">
        <v>-7.2031436760915599E-3</v>
      </c>
      <c r="AO808" s="40">
        <v>-1.5824084174942001E-2</v>
      </c>
      <c r="AP808" s="40">
        <v>-3.69341690692679E-2</v>
      </c>
      <c r="AQ808" s="40">
        <v>-2.5238435855948101E-2</v>
      </c>
      <c r="AR808" s="40">
        <v>-3.3335665816441999E-3</v>
      </c>
      <c r="AS808" s="40">
        <v>-1.2346238771257E-2</v>
      </c>
      <c r="AT808" s="40">
        <v>-3.3862929010400097E-2</v>
      </c>
      <c r="AU808" s="40">
        <v>4.8291849025119897E-2</v>
      </c>
      <c r="AV808" s="40">
        <v>8.7330797037487307E-2</v>
      </c>
      <c r="AW808" s="40">
        <v>7.8392099911909402E-2</v>
      </c>
      <c r="AX808" s="40">
        <v>5.9918083516986E-2</v>
      </c>
      <c r="AY808" s="40">
        <v>4.5992995383330099E-2</v>
      </c>
      <c r="AZ808" s="40">
        <v>-2.1996945175425098E-2</v>
      </c>
      <c r="BA808" s="40">
        <v>-3.3668290471246497E-2</v>
      </c>
      <c r="BB808" s="40">
        <v>-6.6711186690427096E-2</v>
      </c>
      <c r="BC808" s="40">
        <v>-9.7596945558179105E-2</v>
      </c>
      <c r="BD808" s="40">
        <v>-7.45762579479754E-2</v>
      </c>
      <c r="BE808" s="40">
        <v>-4.3714553747203302E-2</v>
      </c>
      <c r="BF808" s="40">
        <v>-4.0476203330244501E-2</v>
      </c>
      <c r="BG808" s="40">
        <v>-3.5012622305390602E-2</v>
      </c>
      <c r="BH808" s="40">
        <v>-3.8378162528113199E-2</v>
      </c>
      <c r="BI808" s="40">
        <v>-3.8294064002330701E-2</v>
      </c>
      <c r="BJ808" s="40">
        <v>-3.0212895676051399E-2</v>
      </c>
      <c r="BK808" s="40">
        <v>-2.2366192974714001E-2</v>
      </c>
      <c r="BL808" s="40">
        <v>4.5350315361742798E-4</v>
      </c>
      <c r="BM808" s="40">
        <v>-9.4295809452583906E-3</v>
      </c>
      <c r="BN808" s="40">
        <v>-3.1096664028236399E-2</v>
      </c>
      <c r="BO808" s="40">
        <v>-1.8347677043095499E-2</v>
      </c>
      <c r="BP808" s="40">
        <v>1.0452616104738501E-3</v>
      </c>
      <c r="BQ808" s="40">
        <v>-7.9520223057730696E-3</v>
      </c>
      <c r="BR808" s="40">
        <v>-2.4120766486455999E-2</v>
      </c>
      <c r="BS808" s="40">
        <v>6.3027344209912795E-2</v>
      </c>
      <c r="BT808" s="40">
        <v>0.103074796100944</v>
      </c>
      <c r="BU808" s="40">
        <v>9.4437065783130894E-2</v>
      </c>
      <c r="BV808" s="40">
        <v>7.4965866679690699E-2</v>
      </c>
      <c r="BW808" s="40">
        <v>6.2914833545662893E-2</v>
      </c>
      <c r="BX808" s="40">
        <v>-7.3005469042137401E-3</v>
      </c>
      <c r="BY808" s="40">
        <v>-1.84204605308898E-2</v>
      </c>
      <c r="BZ808" s="40">
        <v>-4.7046705697843201E-2</v>
      </c>
      <c r="CA808" s="40">
        <v>-7.7233647880790401E-2</v>
      </c>
      <c r="CB808" s="40">
        <v>-6.0166510975032401E-2</v>
      </c>
      <c r="CC808" s="40">
        <v>-3.4196361961389601E-2</v>
      </c>
      <c r="CD808" s="40">
        <v>-3.1610725538398901E-2</v>
      </c>
      <c r="CE808" s="40">
        <v>-2.7696753286131401E-2</v>
      </c>
      <c r="CF808" s="40">
        <v>-3.0550413090901798E-2</v>
      </c>
      <c r="CG808" s="40">
        <v>-3.2874401348404199E-2</v>
      </c>
      <c r="CH808" s="40">
        <v>-2.4498293090204602E-2</v>
      </c>
      <c r="CI808" s="40">
        <v>-1.6727475171030098E-2</v>
      </c>
      <c r="CJ808" s="40">
        <v>5.7564734236600999E-3</v>
      </c>
      <c r="CK808" s="40">
        <v>-5.0007674877630701E-3</v>
      </c>
      <c r="CL808" s="40">
        <v>-2.7053625819434601E-2</v>
      </c>
      <c r="CM808" s="40">
        <v>-1.35751584804258E-2</v>
      </c>
      <c r="CN808" s="40">
        <v>4.0780246772417197E-3</v>
      </c>
      <c r="CO808" s="40">
        <v>-4.90860136774879E-3</v>
      </c>
      <c r="CP808" s="40">
        <v>-1.73733743996301E-2</v>
      </c>
      <c r="CQ808" s="40">
        <v>7.3233103286602999E-2</v>
      </c>
      <c r="CR808" s="40">
        <v>0.11397904189182199</v>
      </c>
      <c r="CS808" s="40">
        <v>0.10554976026824001</v>
      </c>
      <c r="CT808" s="40">
        <v>8.5387915458569094E-2</v>
      </c>
      <c r="CU808" s="40">
        <v>7.4634847108406094E-2</v>
      </c>
      <c r="CV808" s="40">
        <v>2.8781337692296502E-3</v>
      </c>
      <c r="CW808" s="40">
        <v>-7.8598599632060499E-3</v>
      </c>
      <c r="CX808" s="40">
        <v>-3.3427146065698701E-2</v>
      </c>
      <c r="CY808" s="40">
        <v>-6.3130089941534503E-2</v>
      </c>
      <c r="CZ808" s="40">
        <v>-5.01863641175525E-2</v>
      </c>
      <c r="DA808" s="40">
        <v>-2.46781701755759E-2</v>
      </c>
      <c r="DB808" s="40">
        <v>-2.2745247746553302E-2</v>
      </c>
      <c r="DC808" s="40">
        <v>-2.03808842668723E-2</v>
      </c>
      <c r="DD808" s="40">
        <v>-2.2722663653690502E-2</v>
      </c>
      <c r="DE808" s="40">
        <v>-2.7454738694477801E-2</v>
      </c>
      <c r="DF808" s="40">
        <v>-1.8783690504357801E-2</v>
      </c>
      <c r="DG808" s="40">
        <v>-1.1088757367346099E-2</v>
      </c>
      <c r="DH808" s="40">
        <v>1.10594436937028E-2</v>
      </c>
      <c r="DI808" s="40">
        <v>-5.7195403026774497E-4</v>
      </c>
      <c r="DJ808" s="40">
        <v>-2.3010587610632901E-2</v>
      </c>
      <c r="DK808" s="40">
        <v>-8.8026399177561707E-3</v>
      </c>
      <c r="DL808" s="40">
        <v>7.1107877440095904E-3</v>
      </c>
      <c r="DM808" s="40">
        <v>-1.86518042972452E-3</v>
      </c>
      <c r="DN808" s="40">
        <v>-1.06259823128042E-2</v>
      </c>
      <c r="DO808" s="40">
        <v>8.3438862363293204E-2</v>
      </c>
      <c r="DP808" s="40">
        <v>0.1248832876827</v>
      </c>
      <c r="DQ808" s="40">
        <v>0.11666245475335001</v>
      </c>
      <c r="DR808" s="40">
        <v>9.5809964237447504E-2</v>
      </c>
      <c r="DS808" s="40">
        <v>8.6354860671149405E-2</v>
      </c>
      <c r="DT808" s="40">
        <v>1.3056814442673099E-2</v>
      </c>
      <c r="DU808" s="40">
        <v>2.7007406044776599E-3</v>
      </c>
      <c r="DV808" s="40">
        <v>-1.9807586433554101E-2</v>
      </c>
      <c r="DW808" s="40">
        <v>-4.9026532002278501E-2</v>
      </c>
      <c r="DX808" s="40">
        <v>-4.0206217260072501E-2</v>
      </c>
      <c r="DY808" s="40">
        <v>-1.0935412956455001E-2</v>
      </c>
      <c r="DZ808" s="40">
        <v>-9.9449058679170494E-3</v>
      </c>
      <c r="EA808" s="40">
        <v>-9.8179313404125005E-3</v>
      </c>
      <c r="EB808" s="40">
        <v>-1.14206367027271E-2</v>
      </c>
      <c r="EC808" s="40">
        <v>-1.9629606596020002E-2</v>
      </c>
      <c r="ED808" s="40">
        <v>-1.05327119878181E-2</v>
      </c>
      <c r="EE808" s="40">
        <v>-2.9473444239065802E-3</v>
      </c>
      <c r="EF808" s="40">
        <v>1.8716090523411801E-2</v>
      </c>
      <c r="EG808" s="40">
        <v>5.8225491994158699E-3</v>
      </c>
      <c r="EH808" s="40">
        <v>-1.71730825696014E-2</v>
      </c>
      <c r="EI808" s="40">
        <v>-1.9118811049035601E-3</v>
      </c>
      <c r="EJ808" s="40">
        <v>1.1489615936127601E-2</v>
      </c>
      <c r="EK808" s="40">
        <v>2.5290360357594602E-3</v>
      </c>
      <c r="EL808" s="40">
        <v>-8.8381978886007198E-4</v>
      </c>
      <c r="EM808" s="40">
        <v>9.8174357548086094E-2</v>
      </c>
      <c r="EN808" s="40">
        <v>0.14062728674615599</v>
      </c>
      <c r="EO808" s="40">
        <v>0.132707420624571</v>
      </c>
      <c r="EP808" s="40">
        <v>0.110857747400152</v>
      </c>
      <c r="EQ808" s="40">
        <v>0.10327669883348201</v>
      </c>
      <c r="ER808" s="40">
        <v>2.7753212713884399E-2</v>
      </c>
      <c r="ES808" s="40">
        <v>1.79485705448344E-2</v>
      </c>
      <c r="ET808" s="40">
        <v>-1.43105440970161E-4</v>
      </c>
      <c r="EU808" s="40">
        <v>-2.8663234324889798E-2</v>
      </c>
      <c r="EV808" s="40">
        <v>-2.5796470287129499E-2</v>
      </c>
      <c r="EW808" s="40">
        <v>88.959544811063907</v>
      </c>
      <c r="EX808" s="40">
        <v>87.423391048676905</v>
      </c>
      <c r="EY808" s="40">
        <v>86.403245126864903</v>
      </c>
      <c r="EZ808" s="40">
        <v>84.878961123815699</v>
      </c>
      <c r="FA808" s="40">
        <v>83.778231514755504</v>
      </c>
      <c r="FB808" s="40">
        <v>81.314385277142506</v>
      </c>
      <c r="FC808" s="40">
        <v>79.346400958292506</v>
      </c>
      <c r="FD808" s="40">
        <v>80.346400958292506</v>
      </c>
      <c r="FE808" s="40">
        <v>82.873080692584097</v>
      </c>
      <c r="FF808" s="40">
        <v>86.415768267450702</v>
      </c>
      <c r="FG808" s="40">
        <v>91.890286398780404</v>
      </c>
      <c r="FH808" s="40">
        <v>95.419906348687803</v>
      </c>
      <c r="FI808" s="40">
        <v>97.914570401829494</v>
      </c>
      <c r="FJ808" s="40">
        <v>99.944190351736907</v>
      </c>
      <c r="FK808" s="40">
        <v>101.97381030164399</v>
      </c>
      <c r="FL808" s="40">
        <v>103.952466514211</v>
      </c>
      <c r="FM808" s="40">
        <v>105.00223238593099</v>
      </c>
      <c r="FN808" s="40">
        <v>104.53305020145901</v>
      </c>
      <c r="FO808" s="40">
        <v>103.47675051726</v>
      </c>
      <c r="FP808" s="40">
        <v>100.91631275182399</v>
      </c>
      <c r="FQ808" s="40">
        <v>98.283567461613899</v>
      </c>
      <c r="FR808" s="40">
        <v>95.186975933790706</v>
      </c>
      <c r="FS808" s="40">
        <v>92.207121855602793</v>
      </c>
      <c r="FT808" s="40">
        <v>89.242077752368502</v>
      </c>
      <c r="FU808" s="40">
        <v>2.0734061228718299E-2</v>
      </c>
      <c r="FV808" s="40">
        <v>0</v>
      </c>
      <c r="FW808" s="40">
        <v>0</v>
      </c>
      <c r="FX808" s="41">
        <v>1</v>
      </c>
      <c r="FY808" s="22"/>
    </row>
    <row r="809" spans="1:181" x14ac:dyDescent="0.2">
      <c r="A809" t="s">
        <v>42</v>
      </c>
      <c r="B809" t="s">
        <v>58</v>
      </c>
      <c r="C809" t="s">
        <v>55</v>
      </c>
      <c r="D809" t="s">
        <v>80</v>
      </c>
      <c r="E809" t="s">
        <v>78</v>
      </c>
      <c r="F809" t="s">
        <v>78</v>
      </c>
      <c r="G809" s="35">
        <v>43672</v>
      </c>
      <c r="H809" s="40">
        <v>1161</v>
      </c>
      <c r="I809" s="40">
        <v>1.29112235923013</v>
      </c>
      <c r="J809" s="40">
        <v>1.12635306535198</v>
      </c>
      <c r="K809" s="40">
        <v>0.99443298870084795</v>
      </c>
      <c r="L809" s="40">
        <v>0.88637210142386003</v>
      </c>
      <c r="M809" s="40">
        <v>0.81314490975540499</v>
      </c>
      <c r="N809" s="40">
        <v>0.77220883237240401</v>
      </c>
      <c r="O809" s="40">
        <v>0.77991565969211196</v>
      </c>
      <c r="P809" s="40">
        <v>0.83304801517391602</v>
      </c>
      <c r="Q809" s="40">
        <v>0.95557294461281195</v>
      </c>
      <c r="R809" s="40">
        <v>1.13843143287528</v>
      </c>
      <c r="S809" s="40">
        <v>1.39967703309071</v>
      </c>
      <c r="T809" s="40">
        <v>1.7519838526003699</v>
      </c>
      <c r="U809" s="40">
        <v>2.1203031649463702</v>
      </c>
      <c r="V809" s="40">
        <v>2.3879417869051802</v>
      </c>
      <c r="W809" s="40">
        <v>2.6505032361275198</v>
      </c>
      <c r="X809" s="40">
        <v>2.8962446999686402</v>
      </c>
      <c r="Y809" s="40">
        <v>3.0698933744183399</v>
      </c>
      <c r="Z809" s="40">
        <v>3.08803105483429</v>
      </c>
      <c r="AA809" s="40">
        <v>2.9872541844602201</v>
      </c>
      <c r="AB809" s="40">
        <v>2.7553464216925199</v>
      </c>
      <c r="AC809" s="40">
        <v>2.5239583699363801</v>
      </c>
      <c r="AD809" s="40">
        <v>2.27609386436127</v>
      </c>
      <c r="AE809" s="40">
        <v>1.9081313712871699</v>
      </c>
      <c r="AF809" s="40">
        <v>1.53927377013538</v>
      </c>
      <c r="AG809" s="40">
        <v>-9.0749313119347599E-2</v>
      </c>
      <c r="AH809" s="40">
        <v>-5.8134692011251099E-2</v>
      </c>
      <c r="AI809" s="40">
        <v>-2.8953287793737702E-2</v>
      </c>
      <c r="AJ809" s="40">
        <v>-4.4729910166107202E-2</v>
      </c>
      <c r="AK809" s="40">
        <v>-6.2376669913686997E-2</v>
      </c>
      <c r="AL809" s="40">
        <v>-4.6823658049135797E-2</v>
      </c>
      <c r="AM809" s="40">
        <v>-3.5713738928217803E-2</v>
      </c>
      <c r="AN809" s="40">
        <v>-5.7365858459952401E-2</v>
      </c>
      <c r="AO809" s="40">
        <v>-1.45498587984934E-2</v>
      </c>
      <c r="AP809" s="40">
        <v>-4.4155295724770997E-2</v>
      </c>
      <c r="AQ809" s="40">
        <v>-5.7935477722271103E-2</v>
      </c>
      <c r="AR809" s="40">
        <v>-1.9080287100280501E-2</v>
      </c>
      <c r="AS809" s="40">
        <v>-1.5443546829019701E-2</v>
      </c>
      <c r="AT809" s="40">
        <v>-8.9566000786703306E-2</v>
      </c>
      <c r="AU809" s="40">
        <v>0.451501438232846</v>
      </c>
      <c r="AV809" s="40">
        <v>0.53561293681702304</v>
      </c>
      <c r="AW809" s="40">
        <v>0.54471476738775504</v>
      </c>
      <c r="AX809" s="40">
        <v>0.52514757757027997</v>
      </c>
      <c r="AY809" s="40">
        <v>0.17468616870430401</v>
      </c>
      <c r="AZ809" s="40">
        <v>-0.40271250739660802</v>
      </c>
      <c r="BA809" s="40">
        <v>-0.377557571078109</v>
      </c>
      <c r="BB809" s="40">
        <v>-0.269525952282964</v>
      </c>
      <c r="BC809" s="40">
        <v>-0.197116828748957</v>
      </c>
      <c r="BD809" s="40">
        <v>-0.126644167049353</v>
      </c>
      <c r="BE809" s="40">
        <v>-7.6247892258567998E-2</v>
      </c>
      <c r="BF809" s="40">
        <v>-4.4806840887244098E-2</v>
      </c>
      <c r="BG809" s="40">
        <v>-1.6762300579537801E-2</v>
      </c>
      <c r="BH809" s="40">
        <v>-3.4549964675441303E-2</v>
      </c>
      <c r="BI809" s="40">
        <v>-5.2253824352286399E-2</v>
      </c>
      <c r="BJ809" s="40">
        <v>-3.8326681260116402E-2</v>
      </c>
      <c r="BK809" s="40">
        <v>-2.65555901598271E-2</v>
      </c>
      <c r="BL809" s="40">
        <v>-4.7827019541096603E-2</v>
      </c>
      <c r="BM809" s="40">
        <v>-4.1052276665922201E-3</v>
      </c>
      <c r="BN809" s="40">
        <v>-3.5227306284205402E-2</v>
      </c>
      <c r="BO809" s="40">
        <v>-4.5848562306086402E-2</v>
      </c>
      <c r="BP809" s="40">
        <v>-8.1838161818219308E-3</v>
      </c>
      <c r="BQ809" s="40">
        <v>-4.6584965855186499E-3</v>
      </c>
      <c r="BR809" s="40">
        <v>-6.1537287159667303E-2</v>
      </c>
      <c r="BS809" s="40">
        <v>0.486838019363806</v>
      </c>
      <c r="BT809" s="40">
        <v>0.56205256784400004</v>
      </c>
      <c r="BU809" s="40">
        <v>0.58278282227080802</v>
      </c>
      <c r="BV809" s="40">
        <v>0.56694737951327001</v>
      </c>
      <c r="BW809" s="40">
        <v>0.21298900292567599</v>
      </c>
      <c r="BX809" s="40">
        <v>-0.36874555837094802</v>
      </c>
      <c r="BY809" s="40">
        <v>-0.35423336317190501</v>
      </c>
      <c r="BZ809" s="40">
        <v>-0.23894175448058499</v>
      </c>
      <c r="CA809" s="40">
        <v>-0.16758206176507601</v>
      </c>
      <c r="CB809" s="40">
        <v>-0.103862321839286</v>
      </c>
      <c r="CC809" s="40">
        <v>-6.6204252345635803E-2</v>
      </c>
      <c r="CD809" s="40">
        <v>-3.5576011798990399E-2</v>
      </c>
      <c r="CE809" s="40">
        <v>-8.3188599720219695E-3</v>
      </c>
      <c r="CF809" s="40">
        <v>-2.74993654394689E-2</v>
      </c>
      <c r="CG809" s="40">
        <v>-4.5242772353381498E-2</v>
      </c>
      <c r="CH809" s="40">
        <v>-3.2441701020127403E-2</v>
      </c>
      <c r="CI809" s="40">
        <v>-2.02126842210338E-2</v>
      </c>
      <c r="CJ809" s="40">
        <v>-4.1220448763776202E-2</v>
      </c>
      <c r="CK809" s="40">
        <v>3.1286920381957202E-3</v>
      </c>
      <c r="CL809" s="40">
        <v>-2.9043807994736302E-2</v>
      </c>
      <c r="CM809" s="40">
        <v>-3.74772015088451E-2</v>
      </c>
      <c r="CN809" s="40">
        <v>-6.3695361729034004E-4</v>
      </c>
      <c r="CO809" s="40">
        <v>2.8111963589548101E-3</v>
      </c>
      <c r="CP809" s="40">
        <v>-4.2124685484612401E-2</v>
      </c>
      <c r="CQ809" s="40">
        <v>0.51131202781034102</v>
      </c>
      <c r="CR809" s="40">
        <v>0.58036457575102895</v>
      </c>
      <c r="CS809" s="40">
        <v>0.60914864111723599</v>
      </c>
      <c r="CT809" s="40">
        <v>0.595897795005501</v>
      </c>
      <c r="CU809" s="40">
        <v>0.239517429226622</v>
      </c>
      <c r="CV809" s="40">
        <v>-0.34522015294827402</v>
      </c>
      <c r="CW809" s="40">
        <v>-0.33807908782790402</v>
      </c>
      <c r="CX809" s="40">
        <v>-0.21775923225038299</v>
      </c>
      <c r="CY809" s="40">
        <v>-0.14712637212291599</v>
      </c>
      <c r="CZ809" s="40">
        <v>-8.8083685246446497E-2</v>
      </c>
      <c r="DA809" s="40">
        <v>-5.6160612432703601E-2</v>
      </c>
      <c r="DB809" s="40">
        <v>-2.63451827107366E-2</v>
      </c>
      <c r="DC809" s="40">
        <v>1.2458063549388099E-4</v>
      </c>
      <c r="DD809" s="40">
        <v>-2.0448766203496602E-2</v>
      </c>
      <c r="DE809" s="40">
        <v>-3.8231720354476501E-2</v>
      </c>
      <c r="DF809" s="40">
        <v>-2.65567207801383E-2</v>
      </c>
      <c r="DG809" s="40">
        <v>-1.38697782822406E-2</v>
      </c>
      <c r="DH809" s="40">
        <v>-3.46138779864558E-2</v>
      </c>
      <c r="DI809" s="40">
        <v>1.03626117429837E-2</v>
      </c>
      <c r="DJ809" s="40">
        <v>-2.2860309705267201E-2</v>
      </c>
      <c r="DK809" s="40">
        <v>-2.9105840711603801E-2</v>
      </c>
      <c r="DL809" s="40">
        <v>6.90990894724125E-3</v>
      </c>
      <c r="DM809" s="40">
        <v>1.0280889303428299E-2</v>
      </c>
      <c r="DN809" s="40">
        <v>-2.2712083809557599E-2</v>
      </c>
      <c r="DO809" s="40">
        <v>0.53578603625687604</v>
      </c>
      <c r="DP809" s="40">
        <v>0.59867658365805698</v>
      </c>
      <c r="DQ809" s="40">
        <v>0.63551445996366496</v>
      </c>
      <c r="DR809" s="40">
        <v>0.62484821049773198</v>
      </c>
      <c r="DS809" s="40">
        <v>0.26604585552756799</v>
      </c>
      <c r="DT809" s="40">
        <v>-0.32169474752560001</v>
      </c>
      <c r="DU809" s="40">
        <v>-0.32192481248390298</v>
      </c>
      <c r="DV809" s="40">
        <v>-0.19657671002018101</v>
      </c>
      <c r="DW809" s="40">
        <v>-0.126670682480756</v>
      </c>
      <c r="DX809" s="40">
        <v>-7.2305048653606596E-2</v>
      </c>
      <c r="DY809" s="40">
        <v>-4.1659191571923999E-2</v>
      </c>
      <c r="DZ809" s="40">
        <v>-1.30173315867297E-2</v>
      </c>
      <c r="EA809" s="40">
        <v>1.2315567849693799E-2</v>
      </c>
      <c r="EB809" s="40">
        <v>-1.02688207128307E-2</v>
      </c>
      <c r="EC809" s="40">
        <v>-2.8108874793076E-2</v>
      </c>
      <c r="ED809" s="40">
        <v>-1.8059743991118999E-2</v>
      </c>
      <c r="EE809" s="40">
        <v>-4.7116295138499202E-3</v>
      </c>
      <c r="EF809" s="40">
        <v>-2.5075039067600099E-2</v>
      </c>
      <c r="EG809" s="40">
        <v>2.08072428748848E-2</v>
      </c>
      <c r="EH809" s="40">
        <v>-1.3932320264701601E-2</v>
      </c>
      <c r="EI809" s="40">
        <v>-1.70189252954192E-2</v>
      </c>
      <c r="EJ809" s="40">
        <v>1.7806379865699801E-2</v>
      </c>
      <c r="EK809" s="40">
        <v>2.1065939546929299E-2</v>
      </c>
      <c r="EL809" s="40">
        <v>5.3166298174784398E-3</v>
      </c>
      <c r="EM809" s="40">
        <v>0.57112261738783598</v>
      </c>
      <c r="EN809" s="40">
        <v>0.62511621468503398</v>
      </c>
      <c r="EO809" s="40">
        <v>0.67358251484671805</v>
      </c>
      <c r="EP809" s="40">
        <v>0.66664801244072203</v>
      </c>
      <c r="EQ809" s="40">
        <v>0.30434868974893903</v>
      </c>
      <c r="ER809" s="40">
        <v>-0.28772779849993901</v>
      </c>
      <c r="ES809" s="40">
        <v>-0.29860060457769999</v>
      </c>
      <c r="ET809" s="40">
        <v>-0.16599251221780201</v>
      </c>
      <c r="EU809" s="40">
        <v>-9.71359154968751E-2</v>
      </c>
      <c r="EV809" s="40">
        <v>-4.9523203443539901E-2</v>
      </c>
      <c r="EW809" s="40">
        <v>89.018970636753593</v>
      </c>
      <c r="EX809" s="40">
        <v>87.486885516331199</v>
      </c>
      <c r="EY809" s="40">
        <v>86.468904651930103</v>
      </c>
      <c r="EZ809" s="40">
        <v>84.947047179148797</v>
      </c>
      <c r="FA809" s="40">
        <v>83.857142857142904</v>
      </c>
      <c r="FB809" s="40">
        <v>81.389227977565199</v>
      </c>
      <c r="FC809" s="40">
        <v>79.417436489607397</v>
      </c>
      <c r="FD809" s="40">
        <v>80.417436489607397</v>
      </c>
      <c r="FE809" s="40">
        <v>82.940943582975905</v>
      </c>
      <c r="FF809" s="40">
        <v>86.478554932365597</v>
      </c>
      <c r="FG809" s="40">
        <v>91.955872649290697</v>
      </c>
      <c r="FH809" s="40">
        <v>95.482431540745594</v>
      </c>
      <c r="FI809" s="40">
        <v>97.977730122071904</v>
      </c>
      <c r="FJ809" s="40">
        <v>100.004289013527</v>
      </c>
      <c r="FK809" s="40">
        <v>102.030847904982</v>
      </c>
      <c r="FL809" s="40">
        <v>104.01204223028699</v>
      </c>
      <c r="FM809" s="40">
        <v>105.056581986143</v>
      </c>
      <c r="FN809" s="40">
        <v>104.583965687892</v>
      </c>
      <c r="FO809" s="40">
        <v>103.533899703068</v>
      </c>
      <c r="FP809" s="40">
        <v>100.979957109865</v>
      </c>
      <c r="FQ809" s="40">
        <v>98.361844275816594</v>
      </c>
      <c r="FR809" s="40">
        <v>95.275816562190698</v>
      </c>
      <c r="FS809" s="40">
        <v>92.293797426591894</v>
      </c>
      <c r="FT809" s="40">
        <v>89.325057736720595</v>
      </c>
      <c r="FU809" s="40">
        <v>4.7532629725919602E-2</v>
      </c>
      <c r="FV809" s="40">
        <v>0</v>
      </c>
      <c r="FW809" s="40">
        <v>0</v>
      </c>
      <c r="FX809" s="41">
        <v>1</v>
      </c>
      <c r="FY809" s="22"/>
    </row>
    <row r="810" spans="1:181" x14ac:dyDescent="0.2">
      <c r="A810" t="s">
        <v>42</v>
      </c>
      <c r="B810" t="s">
        <v>58</v>
      </c>
      <c r="C810" t="s">
        <v>55</v>
      </c>
      <c r="D810" t="s">
        <v>39</v>
      </c>
      <c r="E810" t="s">
        <v>1</v>
      </c>
      <c r="F810" t="s">
        <v>1</v>
      </c>
      <c r="G810" s="35">
        <v>43672</v>
      </c>
      <c r="H810" s="40">
        <v>6537</v>
      </c>
      <c r="I810" s="40">
        <v>1.55384508219594</v>
      </c>
      <c r="J810" s="40">
        <v>1.37635917024472</v>
      </c>
      <c r="K810" s="40">
        <v>1.2540402058292199</v>
      </c>
      <c r="L810" s="40">
        <v>1.1197564434326499</v>
      </c>
      <c r="M810" s="40">
        <v>1.0528530443683799</v>
      </c>
      <c r="N810" s="40">
        <v>1.00979753231127</v>
      </c>
      <c r="O810" s="40">
        <v>1.0122283938138901</v>
      </c>
      <c r="P810" s="40">
        <v>1.05400775564649</v>
      </c>
      <c r="Q810" s="40">
        <v>1.13006739571391</v>
      </c>
      <c r="R810" s="40">
        <v>1.3047761284628601</v>
      </c>
      <c r="S810" s="40">
        <v>1.51529362496889</v>
      </c>
      <c r="T810" s="40">
        <v>1.7627161137834799</v>
      </c>
      <c r="U810" s="40">
        <v>2.0669599551673499</v>
      </c>
      <c r="V810" s="40">
        <v>2.3866214097043899</v>
      </c>
      <c r="W810" s="40">
        <v>2.6512565361663598</v>
      </c>
      <c r="X810" s="40">
        <v>2.9088079641191298</v>
      </c>
      <c r="Y810" s="40">
        <v>3.0646607009824902</v>
      </c>
      <c r="Z810" s="40">
        <v>3.1549886132830198</v>
      </c>
      <c r="AA810" s="40">
        <v>3.1340182837270198</v>
      </c>
      <c r="AB810" s="40">
        <v>3.0003014384193198</v>
      </c>
      <c r="AC810" s="40">
        <v>2.7874732954576</v>
      </c>
      <c r="AD810" s="40">
        <v>2.6079147846413702</v>
      </c>
      <c r="AE810" s="40">
        <v>2.2871604983959801</v>
      </c>
      <c r="AF810" s="40">
        <v>1.91239716917484</v>
      </c>
      <c r="AG810" s="40">
        <v>4.20921026641312E-5</v>
      </c>
      <c r="AH810" s="40">
        <v>-2.2509611560317801E-2</v>
      </c>
      <c r="AI810" s="40">
        <v>-1.7876325908255799E-2</v>
      </c>
      <c r="AJ810" s="40">
        <v>-1.2122116340622199E-2</v>
      </c>
      <c r="AK810" s="40">
        <v>-1.25565865428354E-2</v>
      </c>
      <c r="AL810" s="40">
        <v>-2.3923335007438899E-3</v>
      </c>
      <c r="AM810" s="40">
        <v>-2.0842910494923098E-3</v>
      </c>
      <c r="AN810" s="40">
        <v>-1.4515523466749201E-2</v>
      </c>
      <c r="AO810" s="40">
        <v>-1.2655998033801401E-2</v>
      </c>
      <c r="AP810" s="40">
        <v>-2.7297396258061799E-2</v>
      </c>
      <c r="AQ810" s="40">
        <v>-1.7288581237605301E-2</v>
      </c>
      <c r="AR810" s="40">
        <v>-3.47151366260885E-3</v>
      </c>
      <c r="AS810" s="40">
        <v>-8.6514471727240898E-3</v>
      </c>
      <c r="AT810" s="40">
        <v>1.7939062306358999E-2</v>
      </c>
      <c r="AU810" s="40">
        <v>0.202301368457736</v>
      </c>
      <c r="AV810" s="40">
        <v>0.25790822993977702</v>
      </c>
      <c r="AW810" s="40">
        <v>0.26264979024137802</v>
      </c>
      <c r="AX810" s="40">
        <v>0.260023492272768</v>
      </c>
      <c r="AY810" s="40">
        <v>0.17481429937593501</v>
      </c>
      <c r="AZ810" s="40">
        <v>-5.5441719713775303E-2</v>
      </c>
      <c r="BA810" s="40">
        <v>-7.0594335905238295E-2</v>
      </c>
      <c r="BB810" s="40">
        <v>-6.1264547821648301E-2</v>
      </c>
      <c r="BC810" s="40">
        <v>-4.0149162033995503E-2</v>
      </c>
      <c r="BD810" s="40">
        <v>-3.9942406337238202E-2</v>
      </c>
      <c r="BE810" s="40">
        <v>6.80893342655217E-3</v>
      </c>
      <c r="BF810" s="40">
        <v>-1.5547999437700201E-2</v>
      </c>
      <c r="BG810" s="40">
        <v>-1.2881042609509501E-2</v>
      </c>
      <c r="BH810" s="40">
        <v>-6.6273966295653701E-3</v>
      </c>
      <c r="BI810" s="40">
        <v>-6.7373115286564001E-3</v>
      </c>
      <c r="BJ810" s="40">
        <v>3.3885383103805099E-3</v>
      </c>
      <c r="BK810" s="40">
        <v>4.5220747943555302E-3</v>
      </c>
      <c r="BL810" s="40">
        <v>-6.7897278944611204E-3</v>
      </c>
      <c r="BM810" s="40">
        <v>-4.2982868107839601E-3</v>
      </c>
      <c r="BN810" s="40">
        <v>-1.96252965676561E-2</v>
      </c>
      <c r="BO810" s="40">
        <v>-9.3534374036662107E-3</v>
      </c>
      <c r="BP810" s="40">
        <v>1.9718086567662799E-4</v>
      </c>
      <c r="BQ810" s="40">
        <v>-5.0030484123425398E-3</v>
      </c>
      <c r="BR810" s="40">
        <v>2.9562395280713201E-2</v>
      </c>
      <c r="BS810" s="40">
        <v>0.21305457970689201</v>
      </c>
      <c r="BT810" s="40">
        <v>0.27266514341200998</v>
      </c>
      <c r="BU810" s="40">
        <v>0.27842792130842797</v>
      </c>
      <c r="BV810" s="40">
        <v>0.27215689271160598</v>
      </c>
      <c r="BW810" s="40">
        <v>0.18770221897698899</v>
      </c>
      <c r="BX810" s="40">
        <v>-4.6039491659571302E-2</v>
      </c>
      <c r="BY810" s="40">
        <v>-5.8052088964953098E-2</v>
      </c>
      <c r="BZ810" s="40">
        <v>-5.2387069556958002E-2</v>
      </c>
      <c r="CA810" s="40">
        <v>-3.3859759797790802E-2</v>
      </c>
      <c r="CB810" s="40">
        <v>-3.0061660073014501E-2</v>
      </c>
      <c r="CC810" s="40">
        <v>1.14956271138511E-2</v>
      </c>
      <c r="CD810" s="40">
        <v>-1.07264080885256E-2</v>
      </c>
      <c r="CE810" s="40">
        <v>-9.4213246137796296E-3</v>
      </c>
      <c r="CF810" s="40">
        <v>-2.8217704960873898E-3</v>
      </c>
      <c r="CG810" s="40">
        <v>-2.7068993809190702E-3</v>
      </c>
      <c r="CH810" s="40">
        <v>7.39235251666871E-3</v>
      </c>
      <c r="CI810" s="40">
        <v>9.0976236530302592E-3</v>
      </c>
      <c r="CJ810" s="40">
        <v>-1.43886541595388E-3</v>
      </c>
      <c r="CK810" s="40">
        <v>1.49023852243271E-3</v>
      </c>
      <c r="CL810" s="40">
        <v>-1.43116236933684E-2</v>
      </c>
      <c r="CM810" s="40">
        <v>-3.8575809568708701E-3</v>
      </c>
      <c r="CN810" s="40">
        <v>2.7381075201329602E-3</v>
      </c>
      <c r="CO810" s="40">
        <v>-2.4761785449100801E-3</v>
      </c>
      <c r="CP810" s="40">
        <v>3.7612680290940101E-2</v>
      </c>
      <c r="CQ810" s="40">
        <v>0.220502221060873</v>
      </c>
      <c r="CR810" s="40">
        <v>0.28288573672933498</v>
      </c>
      <c r="CS810" s="40">
        <v>0.28935580682102002</v>
      </c>
      <c r="CT810" s="40">
        <v>0.280560448893931</v>
      </c>
      <c r="CU810" s="40">
        <v>0.196628352832595</v>
      </c>
      <c r="CV810" s="40">
        <v>-3.9527537150955097E-2</v>
      </c>
      <c r="CW810" s="40">
        <v>-4.9365366941182501E-2</v>
      </c>
      <c r="CX810" s="40">
        <v>-4.6238555154029401E-2</v>
      </c>
      <c r="CY810" s="40">
        <v>-2.95037389682129E-2</v>
      </c>
      <c r="CZ810" s="40">
        <v>-2.3218285309834399E-2</v>
      </c>
      <c r="DA810" s="40">
        <v>1.6182320801150001E-2</v>
      </c>
      <c r="DB810" s="40">
        <v>-5.90481673935098E-3</v>
      </c>
      <c r="DC810" s="40">
        <v>-5.9616066180497498E-3</v>
      </c>
      <c r="DD810" s="40">
        <v>9.8385563739058807E-4</v>
      </c>
      <c r="DE810" s="40">
        <v>1.32351276681825E-3</v>
      </c>
      <c r="DF810" s="40">
        <v>1.13961667229569E-2</v>
      </c>
      <c r="DG810" s="40">
        <v>1.3673172511705E-2</v>
      </c>
      <c r="DH810" s="40">
        <v>3.91199706255335E-3</v>
      </c>
      <c r="DI810" s="40">
        <v>7.2787638556493801E-3</v>
      </c>
      <c r="DJ810" s="40">
        <v>-8.99795081908078E-3</v>
      </c>
      <c r="DK810" s="40">
        <v>1.63827548992446E-3</v>
      </c>
      <c r="DL810" s="40">
        <v>5.2790341745892798E-3</v>
      </c>
      <c r="DM810" s="40">
        <v>5.0691322522378399E-5</v>
      </c>
      <c r="DN810" s="40">
        <v>4.5662965301166897E-2</v>
      </c>
      <c r="DO810" s="40">
        <v>0.22794986241485399</v>
      </c>
      <c r="DP810" s="40">
        <v>0.29310633004666098</v>
      </c>
      <c r="DQ810" s="40">
        <v>0.30028369233361102</v>
      </c>
      <c r="DR810" s="40">
        <v>0.28896400507625603</v>
      </c>
      <c r="DS810" s="40">
        <v>0.205554486688202</v>
      </c>
      <c r="DT810" s="40">
        <v>-3.3015582642338899E-2</v>
      </c>
      <c r="DU810" s="40">
        <v>-4.0678644917411903E-2</v>
      </c>
      <c r="DV810" s="40">
        <v>-4.0090040751100897E-2</v>
      </c>
      <c r="DW810" s="40">
        <v>-2.5147718138634999E-2</v>
      </c>
      <c r="DX810" s="40">
        <v>-1.6374910546654201E-2</v>
      </c>
      <c r="DY810" s="40">
        <v>2.29491621250381E-2</v>
      </c>
      <c r="DZ810" s="40">
        <v>1.0567953832666601E-3</v>
      </c>
      <c r="EA810" s="40">
        <v>-9.6632331930345905E-4</v>
      </c>
      <c r="EB810" s="40">
        <v>6.4785753484474197E-3</v>
      </c>
      <c r="EC810" s="40">
        <v>7.1427877809972897E-3</v>
      </c>
      <c r="ED810" s="40">
        <v>1.7177038534081299E-2</v>
      </c>
      <c r="EE810" s="40">
        <v>2.0279538355552799E-2</v>
      </c>
      <c r="EF810" s="40">
        <v>1.16377926348415E-2</v>
      </c>
      <c r="EG810" s="40">
        <v>1.5636475078666799E-2</v>
      </c>
      <c r="EH810" s="40">
        <v>-1.3258511286750501E-3</v>
      </c>
      <c r="EI810" s="40">
        <v>9.5734193238635103E-3</v>
      </c>
      <c r="EJ810" s="40">
        <v>8.9477287028747604E-3</v>
      </c>
      <c r="EK810" s="40">
        <v>3.6990900829039302E-3</v>
      </c>
      <c r="EL810" s="40">
        <v>5.7286298275521098E-2</v>
      </c>
      <c r="EM810" s="40">
        <v>0.23870307366401</v>
      </c>
      <c r="EN810" s="40">
        <v>0.30786324351889399</v>
      </c>
      <c r="EO810" s="40">
        <v>0.31606182340066202</v>
      </c>
      <c r="EP810" s="40">
        <v>0.30109740551509401</v>
      </c>
      <c r="EQ810" s="40">
        <v>0.21844240628925601</v>
      </c>
      <c r="ER810" s="40">
        <v>-2.3613354588134901E-2</v>
      </c>
      <c r="ES810" s="40">
        <v>-2.8136397977126599E-2</v>
      </c>
      <c r="ET810" s="40">
        <v>-3.1212562486410501E-2</v>
      </c>
      <c r="EU810" s="40">
        <v>-1.8858315902430301E-2</v>
      </c>
      <c r="EV810" s="40">
        <v>-6.4941642824305201E-3</v>
      </c>
      <c r="EW810" s="40">
        <v>86.5</v>
      </c>
      <c r="EX810" s="40">
        <v>85</v>
      </c>
      <c r="EY810" s="40">
        <v>84.5</v>
      </c>
      <c r="EZ810" s="40">
        <v>82.5</v>
      </c>
      <c r="FA810" s="40">
        <v>81</v>
      </c>
      <c r="FB810" s="40">
        <v>80.5</v>
      </c>
      <c r="FC810" s="40">
        <v>80</v>
      </c>
      <c r="FD810" s="40">
        <v>82</v>
      </c>
      <c r="FE810" s="40">
        <v>84.5</v>
      </c>
      <c r="FF810" s="40">
        <v>88.5</v>
      </c>
      <c r="FG810" s="40">
        <v>92</v>
      </c>
      <c r="FH810" s="40">
        <v>94.5</v>
      </c>
      <c r="FI810" s="40">
        <v>97.5</v>
      </c>
      <c r="FJ810" s="40">
        <v>100.5</v>
      </c>
      <c r="FK810" s="40">
        <v>102.5</v>
      </c>
      <c r="FL810" s="40">
        <v>104</v>
      </c>
      <c r="FM810" s="40">
        <v>105.5</v>
      </c>
      <c r="FN810" s="40">
        <v>106</v>
      </c>
      <c r="FO810" s="40">
        <v>105</v>
      </c>
      <c r="FP810" s="40">
        <v>104</v>
      </c>
      <c r="FQ810" s="40">
        <v>101</v>
      </c>
      <c r="FR810" s="40">
        <v>98</v>
      </c>
      <c r="FS810" s="40">
        <v>95</v>
      </c>
      <c r="FT810" s="40">
        <v>92</v>
      </c>
      <c r="FU810" s="40">
        <v>1.7515547414195001E-2</v>
      </c>
      <c r="FV810" s="40">
        <v>0</v>
      </c>
      <c r="FW810" s="40">
        <v>0</v>
      </c>
      <c r="FX810" s="41">
        <v>1</v>
      </c>
      <c r="FY810" s="22"/>
    </row>
    <row r="811" spans="1:181" x14ac:dyDescent="0.2">
      <c r="A811" t="s">
        <v>42</v>
      </c>
      <c r="B811" t="s">
        <v>58</v>
      </c>
      <c r="C811" t="s">
        <v>55</v>
      </c>
      <c r="D811" t="s">
        <v>39</v>
      </c>
      <c r="E811" t="s">
        <v>1</v>
      </c>
      <c r="F811" t="s">
        <v>77</v>
      </c>
      <c r="G811" s="35">
        <v>43672</v>
      </c>
      <c r="H811" s="40">
        <v>5831</v>
      </c>
      <c r="I811" s="40">
        <v>1.55778647468126</v>
      </c>
      <c r="J811" s="40">
        <v>1.3810259393406901</v>
      </c>
      <c r="K811" s="40">
        <v>1.2578808048802399</v>
      </c>
      <c r="L811" s="40">
        <v>1.12541185392993</v>
      </c>
      <c r="M811" s="40">
        <v>1.05879916353195</v>
      </c>
      <c r="N811" s="40">
        <v>1.0130794186661001</v>
      </c>
      <c r="O811" s="40">
        <v>1.01168013281281</v>
      </c>
      <c r="P811" s="40">
        <v>1.05251677559806</v>
      </c>
      <c r="Q811" s="40">
        <v>1.1301270792131799</v>
      </c>
      <c r="R811" s="40">
        <v>1.30443977262408</v>
      </c>
      <c r="S811" s="40">
        <v>1.51146633945349</v>
      </c>
      <c r="T811" s="40">
        <v>1.7539948193867301</v>
      </c>
      <c r="U811" s="40">
        <v>2.0556445487408701</v>
      </c>
      <c r="V811" s="40">
        <v>2.3737602778104199</v>
      </c>
      <c r="W811" s="40">
        <v>2.6383838152116499</v>
      </c>
      <c r="X811" s="40">
        <v>2.89109728470588</v>
      </c>
      <c r="Y811" s="40">
        <v>3.0451498495646199</v>
      </c>
      <c r="Z811" s="40">
        <v>3.1310253359719802</v>
      </c>
      <c r="AA811" s="40">
        <v>3.11043671431363</v>
      </c>
      <c r="AB811" s="40">
        <v>2.9737729829284598</v>
      </c>
      <c r="AC811" s="40">
        <v>2.7630381061909102</v>
      </c>
      <c r="AD811" s="40">
        <v>2.5894031970702902</v>
      </c>
      <c r="AE811" s="40">
        <v>2.2755022294873899</v>
      </c>
      <c r="AF811" s="40">
        <v>1.90641190935205</v>
      </c>
      <c r="AG811" s="40">
        <v>-3.92283371744611E-3</v>
      </c>
      <c r="AH811" s="40">
        <v>-2.39301248447817E-2</v>
      </c>
      <c r="AI811" s="40">
        <v>-2.18721794266356E-2</v>
      </c>
      <c r="AJ811" s="40">
        <v>-1.54915438722487E-2</v>
      </c>
      <c r="AK811" s="40">
        <v>-1.5307149123669501E-2</v>
      </c>
      <c r="AL811" s="40">
        <v>-6.0290370280034599E-3</v>
      </c>
      <c r="AM811" s="40">
        <v>-6.9960993755202603E-3</v>
      </c>
      <c r="AN811" s="40">
        <v>-1.43566105237742E-2</v>
      </c>
      <c r="AO811" s="40">
        <v>-1.33749919416333E-2</v>
      </c>
      <c r="AP811" s="40">
        <v>-3.46532314135184E-2</v>
      </c>
      <c r="AQ811" s="40">
        <v>-2.6167201329635899E-2</v>
      </c>
      <c r="AR811" s="40">
        <v>-3.6534400327781998E-3</v>
      </c>
      <c r="AS811" s="40">
        <v>-6.6854943115456601E-3</v>
      </c>
      <c r="AT811" s="40">
        <v>2.52764737224659E-2</v>
      </c>
      <c r="AU811" s="40">
        <v>0.16194624753678899</v>
      </c>
      <c r="AV811" s="40">
        <v>0.19819799539897201</v>
      </c>
      <c r="AW811" s="40">
        <v>0.20270142968295299</v>
      </c>
      <c r="AX811" s="40">
        <v>0.19735796038896899</v>
      </c>
      <c r="AY811" s="40">
        <v>0.151777509358658</v>
      </c>
      <c r="AZ811" s="40">
        <v>-2.8889288492072299E-2</v>
      </c>
      <c r="BA811" s="40">
        <v>-4.6219178270325303E-2</v>
      </c>
      <c r="BB811" s="40">
        <v>-4.2692526976877199E-2</v>
      </c>
      <c r="BC811" s="40">
        <v>-3.5035812880739398E-2</v>
      </c>
      <c r="BD811" s="40">
        <v>-3.78904642490012E-2</v>
      </c>
      <c r="BE811" s="40">
        <v>2.6799357000828702E-3</v>
      </c>
      <c r="BF811" s="40">
        <v>-1.7516289052422501E-2</v>
      </c>
      <c r="BG811" s="40">
        <v>-1.7257411392601299E-2</v>
      </c>
      <c r="BH811" s="40">
        <v>-9.5839578301525896E-3</v>
      </c>
      <c r="BI811" s="40">
        <v>-1.01240627781129E-2</v>
      </c>
      <c r="BJ811" s="40">
        <v>-6.4023722733816196E-4</v>
      </c>
      <c r="BK811" s="40">
        <v>-6.6981090893510596E-4</v>
      </c>
      <c r="BL811" s="40">
        <v>-6.8666873303178796E-3</v>
      </c>
      <c r="BM811" s="40">
        <v>-5.0748693352085398E-3</v>
      </c>
      <c r="BN811" s="40">
        <v>-2.68660262228782E-2</v>
      </c>
      <c r="BO811" s="40">
        <v>-1.7444707608110399E-2</v>
      </c>
      <c r="BP811" s="40">
        <v>-5.8592322413949605E-4</v>
      </c>
      <c r="BQ811" s="40">
        <v>-3.6284619247466E-3</v>
      </c>
      <c r="BR811" s="40">
        <v>3.5813925987213197E-2</v>
      </c>
      <c r="BS811" s="40">
        <v>0.17033160233782399</v>
      </c>
      <c r="BT811" s="40">
        <v>0.21157856774918701</v>
      </c>
      <c r="BU811" s="40">
        <v>0.216625034451675</v>
      </c>
      <c r="BV811" s="40">
        <v>0.20893762748799199</v>
      </c>
      <c r="BW811" s="40">
        <v>0.163391501712362</v>
      </c>
      <c r="BX811" s="40">
        <v>-1.9867670381031901E-2</v>
      </c>
      <c r="BY811" s="40">
        <v>-3.4045360265781102E-2</v>
      </c>
      <c r="BZ811" s="40">
        <v>-3.2987602649837397E-2</v>
      </c>
      <c r="CA811" s="40">
        <v>-2.7847561112067699E-2</v>
      </c>
      <c r="CB811" s="40">
        <v>-2.6941755844148499E-2</v>
      </c>
      <c r="CC811" s="40">
        <v>7.2529936848448502E-3</v>
      </c>
      <c r="CD811" s="40">
        <v>-1.30740859209103E-2</v>
      </c>
      <c r="CE811" s="40">
        <v>-1.4061237110058701E-2</v>
      </c>
      <c r="CF811" s="40">
        <v>-5.4923817334991097E-3</v>
      </c>
      <c r="CG811" s="40">
        <v>-6.5342729642609296E-3</v>
      </c>
      <c r="CH811" s="40">
        <v>3.09202909886329E-3</v>
      </c>
      <c r="CI811" s="40">
        <v>3.71175721143881E-3</v>
      </c>
      <c r="CJ811" s="40">
        <v>-1.67918934285861E-3</v>
      </c>
      <c r="CK811" s="40">
        <v>6.7377029758648895E-4</v>
      </c>
      <c r="CL811" s="40">
        <v>-2.1472631629770599E-2</v>
      </c>
      <c r="CM811" s="40">
        <v>-1.14035350276531E-2</v>
      </c>
      <c r="CN811" s="40">
        <v>1.5386295730391499E-3</v>
      </c>
      <c r="CO811" s="40">
        <v>-1.51117060619572E-3</v>
      </c>
      <c r="CP811" s="40">
        <v>4.3112133325852099E-2</v>
      </c>
      <c r="CQ811" s="40">
        <v>0.176139273528965</v>
      </c>
      <c r="CR811" s="40">
        <v>0.22084591139811</v>
      </c>
      <c r="CS811" s="40">
        <v>0.22626848069943301</v>
      </c>
      <c r="CT811" s="40">
        <v>0.21695766964598201</v>
      </c>
      <c r="CU811" s="40">
        <v>0.17143531743718099</v>
      </c>
      <c r="CV811" s="40">
        <v>-1.3619325159610099E-2</v>
      </c>
      <c r="CW811" s="40">
        <v>-2.5613811000570801E-2</v>
      </c>
      <c r="CX811" s="40">
        <v>-2.6266001624749801E-2</v>
      </c>
      <c r="CY811" s="40">
        <v>-2.28689998344416E-2</v>
      </c>
      <c r="CZ811" s="40">
        <v>-1.9358713755669901E-2</v>
      </c>
      <c r="DA811" s="40">
        <v>1.1826051669606799E-2</v>
      </c>
      <c r="DB811" s="40">
        <v>-8.6318827893980508E-3</v>
      </c>
      <c r="DC811" s="40">
        <v>-1.08650628275162E-2</v>
      </c>
      <c r="DD811" s="40">
        <v>-1.40080563684563E-3</v>
      </c>
      <c r="DE811" s="40">
        <v>-2.9444831504089899E-3</v>
      </c>
      <c r="DF811" s="40">
        <v>6.8242954250647397E-3</v>
      </c>
      <c r="DG811" s="40">
        <v>8.0933253318127302E-3</v>
      </c>
      <c r="DH811" s="40">
        <v>3.5083086446006501E-3</v>
      </c>
      <c r="DI811" s="40">
        <v>6.4224099303815197E-3</v>
      </c>
      <c r="DJ811" s="40">
        <v>-1.6079237036662902E-2</v>
      </c>
      <c r="DK811" s="40">
        <v>-5.3623624471957803E-3</v>
      </c>
      <c r="DL811" s="40">
        <v>3.6631823702178001E-3</v>
      </c>
      <c r="DM811" s="40">
        <v>6.0612071235517E-4</v>
      </c>
      <c r="DN811" s="40">
        <v>5.0410340664491002E-2</v>
      </c>
      <c r="DO811" s="40">
        <v>0.181946944720107</v>
      </c>
      <c r="DP811" s="40">
        <v>0.23011325504703201</v>
      </c>
      <c r="DQ811" s="40">
        <v>0.23591192694718999</v>
      </c>
      <c r="DR811" s="40">
        <v>0.224977711803973</v>
      </c>
      <c r="DS811" s="40">
        <v>0.17947913316200001</v>
      </c>
      <c r="DT811" s="40">
        <v>-7.3709799381883497E-3</v>
      </c>
      <c r="DU811" s="40">
        <v>-1.7182261735360398E-2</v>
      </c>
      <c r="DV811" s="40">
        <v>-1.9544400599662198E-2</v>
      </c>
      <c r="DW811" s="40">
        <v>-1.7890438556815599E-2</v>
      </c>
      <c r="DX811" s="40">
        <v>-1.17756716671912E-2</v>
      </c>
      <c r="DY811" s="40">
        <v>1.84288210871358E-2</v>
      </c>
      <c r="DZ811" s="40">
        <v>-2.21804699703883E-3</v>
      </c>
      <c r="EA811" s="40">
        <v>-6.2502947934818904E-3</v>
      </c>
      <c r="EB811" s="40">
        <v>4.5067804052505199E-3</v>
      </c>
      <c r="EC811" s="40">
        <v>2.2386031951476598E-3</v>
      </c>
      <c r="ED811" s="40">
        <v>1.2213095225730001E-2</v>
      </c>
      <c r="EE811" s="40">
        <v>1.4419613798397899E-2</v>
      </c>
      <c r="EF811" s="40">
        <v>1.0998231838056901E-2</v>
      </c>
      <c r="EG811" s="40">
        <v>1.4722532536806301E-2</v>
      </c>
      <c r="EH811" s="40">
        <v>-8.2920318460227398E-3</v>
      </c>
      <c r="EI811" s="40">
        <v>3.3601312743296802E-3</v>
      </c>
      <c r="EJ811" s="40">
        <v>6.73069917885651E-3</v>
      </c>
      <c r="EK811" s="40">
        <v>3.6631530991542301E-3</v>
      </c>
      <c r="EL811" s="40">
        <v>6.0947792929238201E-2</v>
      </c>
      <c r="EM811" s="40">
        <v>0.190332299521141</v>
      </c>
      <c r="EN811" s="40">
        <v>0.24349382739724801</v>
      </c>
      <c r="EO811" s="40">
        <v>0.249835531715912</v>
      </c>
      <c r="EP811" s="40">
        <v>0.236557378902995</v>
      </c>
      <c r="EQ811" s="40">
        <v>0.19109312551570501</v>
      </c>
      <c r="ER811" s="40">
        <v>1.65063817285212E-3</v>
      </c>
      <c r="ES811" s="40">
        <v>-5.0084437308162699E-3</v>
      </c>
      <c r="ET811" s="40">
        <v>-9.8394762726224001E-3</v>
      </c>
      <c r="EU811" s="40">
        <v>-1.07021867881439E-2</v>
      </c>
      <c r="EV811" s="40">
        <v>-8.2696326233859898E-4</v>
      </c>
      <c r="EW811" s="40">
        <v>86.5</v>
      </c>
      <c r="EX811" s="40">
        <v>85</v>
      </c>
      <c r="EY811" s="40">
        <v>84.5</v>
      </c>
      <c r="EZ811" s="40">
        <v>82.5</v>
      </c>
      <c r="FA811" s="40">
        <v>81</v>
      </c>
      <c r="FB811" s="40">
        <v>80.5</v>
      </c>
      <c r="FC811" s="40">
        <v>80</v>
      </c>
      <c r="FD811" s="40">
        <v>82</v>
      </c>
      <c r="FE811" s="40">
        <v>84.5</v>
      </c>
      <c r="FF811" s="40">
        <v>88.5</v>
      </c>
      <c r="FG811" s="40">
        <v>92</v>
      </c>
      <c r="FH811" s="40">
        <v>94.5</v>
      </c>
      <c r="FI811" s="40">
        <v>97.5</v>
      </c>
      <c r="FJ811" s="40">
        <v>100.5</v>
      </c>
      <c r="FK811" s="40">
        <v>102.5</v>
      </c>
      <c r="FL811" s="40">
        <v>104</v>
      </c>
      <c r="FM811" s="40">
        <v>105.5</v>
      </c>
      <c r="FN811" s="40">
        <v>106</v>
      </c>
      <c r="FO811" s="40">
        <v>105</v>
      </c>
      <c r="FP811" s="40">
        <v>104</v>
      </c>
      <c r="FQ811" s="40">
        <v>101</v>
      </c>
      <c r="FR811" s="40">
        <v>98</v>
      </c>
      <c r="FS811" s="40">
        <v>95</v>
      </c>
      <c r="FT811" s="40">
        <v>92</v>
      </c>
      <c r="FU811" s="40">
        <v>1.5553882188264E-2</v>
      </c>
      <c r="FV811" s="40">
        <v>0</v>
      </c>
      <c r="FW811" s="40">
        <v>0</v>
      </c>
      <c r="FX811" s="41">
        <v>1</v>
      </c>
      <c r="FY811" s="22"/>
    </row>
    <row r="812" spans="1:181" x14ac:dyDescent="0.2">
      <c r="A812" t="s">
        <v>42</v>
      </c>
      <c r="B812" t="s">
        <v>58</v>
      </c>
      <c r="C812" t="s">
        <v>55</v>
      </c>
      <c r="D812" t="s">
        <v>39</v>
      </c>
      <c r="E812" t="s">
        <v>1</v>
      </c>
      <c r="F812" t="s">
        <v>78</v>
      </c>
      <c r="G812" s="35">
        <v>43672</v>
      </c>
      <c r="H812" s="40">
        <v>706</v>
      </c>
      <c r="I812" s="40">
        <v>1.49278611273772</v>
      </c>
      <c r="J812" s="40">
        <v>1.3130239875082199</v>
      </c>
      <c r="K812" s="40">
        <v>1.2022782498939699</v>
      </c>
      <c r="L812" s="40">
        <v>1.05195786083726</v>
      </c>
      <c r="M812" s="40">
        <v>0.98357802574835895</v>
      </c>
      <c r="N812" s="40">
        <v>0.96425270945500696</v>
      </c>
      <c r="O812" s="40">
        <v>1.0001225910751099</v>
      </c>
      <c r="P812" s="40">
        <v>1.0546711948132901</v>
      </c>
      <c r="Q812" s="40">
        <v>1.11553894636446</v>
      </c>
      <c r="R812" s="40">
        <v>1.29621803634467</v>
      </c>
      <c r="S812" s="40">
        <v>1.54180153522345</v>
      </c>
      <c r="T812" s="40">
        <v>1.83567321226652</v>
      </c>
      <c r="U812" s="40">
        <v>2.1636871862332101</v>
      </c>
      <c r="V812" s="40">
        <v>2.4937044078008599</v>
      </c>
      <c r="W812" s="40">
        <v>2.7536160399909102</v>
      </c>
      <c r="X812" s="40">
        <v>3.0494073603527099</v>
      </c>
      <c r="Y812" s="40">
        <v>3.220951459613</v>
      </c>
      <c r="Z812" s="40">
        <v>3.3479488907777601</v>
      </c>
      <c r="AA812" s="40">
        <v>3.3207335552174002</v>
      </c>
      <c r="AB812" s="40">
        <v>3.2067315407472399</v>
      </c>
      <c r="AC812" s="40">
        <v>2.9719784459521201</v>
      </c>
      <c r="AD812" s="40">
        <v>2.73956765105553</v>
      </c>
      <c r="AE812" s="40">
        <v>2.3646047424046102</v>
      </c>
      <c r="AF812" s="40">
        <v>1.94325695954225</v>
      </c>
      <c r="AG812" s="40">
        <v>-5.3630721611543E-3</v>
      </c>
      <c r="AH812" s="40">
        <v>-3.0798103454586001E-2</v>
      </c>
      <c r="AI812" s="40">
        <v>-7.8910642601355101E-3</v>
      </c>
      <c r="AJ812" s="40">
        <v>-1.6503910074945699E-2</v>
      </c>
      <c r="AK812" s="40">
        <v>-1.08972505185661E-2</v>
      </c>
      <c r="AL812" s="40">
        <v>1.1648288749129199E-2</v>
      </c>
      <c r="AM812" s="40">
        <v>1.9163907732838801E-2</v>
      </c>
      <c r="AN812" s="40">
        <v>-3.27023892978777E-2</v>
      </c>
      <c r="AO812" s="40">
        <v>-3.2364949396419297E-2</v>
      </c>
      <c r="AP812" s="40">
        <v>1.54489291476642E-2</v>
      </c>
      <c r="AQ812" s="40">
        <v>3.07767742353614E-2</v>
      </c>
      <c r="AR812" s="40">
        <v>-5.7849794752601802E-3</v>
      </c>
      <c r="AS812" s="40">
        <v>-2.83560385279528E-2</v>
      </c>
      <c r="AT812" s="40">
        <v>-7.9044987936914196E-2</v>
      </c>
      <c r="AU812" s="40">
        <v>0.51433939212051305</v>
      </c>
      <c r="AV812" s="40">
        <v>0.72067656014354498</v>
      </c>
      <c r="AW812" s="40">
        <v>0.74186026206874001</v>
      </c>
      <c r="AX812" s="40">
        <v>0.74565160608890202</v>
      </c>
      <c r="AY812" s="40">
        <v>0.321258108953624</v>
      </c>
      <c r="AZ812" s="40">
        <v>-0.338855611234887</v>
      </c>
      <c r="BA812" s="40">
        <v>-0.33844229127069397</v>
      </c>
      <c r="BB812" s="40">
        <v>-0.28057079107347199</v>
      </c>
      <c r="BC812" s="40">
        <v>-0.135669090926611</v>
      </c>
      <c r="BD812" s="40">
        <v>-0.10018082013143099</v>
      </c>
      <c r="BE812" s="40">
        <v>1.71841665661337E-2</v>
      </c>
      <c r="BF812" s="40">
        <v>-1.5056105758714E-2</v>
      </c>
      <c r="BG812" s="40">
        <v>7.8196904083627297E-3</v>
      </c>
      <c r="BH812" s="40">
        <v>-1.9470381549219901E-3</v>
      </c>
      <c r="BI812" s="40">
        <v>6.9242262270179404E-3</v>
      </c>
      <c r="BJ812" s="40">
        <v>2.48184385330508E-2</v>
      </c>
      <c r="BK812" s="40">
        <v>3.3614399194465197E-2</v>
      </c>
      <c r="BL812" s="40">
        <v>-1.8485405093431499E-2</v>
      </c>
      <c r="BM812" s="40">
        <v>-1.45850346170155E-2</v>
      </c>
      <c r="BN812" s="40">
        <v>2.8762027832357401E-2</v>
      </c>
      <c r="BO812" s="40">
        <v>4.4421940609868697E-2</v>
      </c>
      <c r="BP812" s="40">
        <v>4.9245486542208701E-3</v>
      </c>
      <c r="BQ812" s="40">
        <v>-1.7516231520246801E-2</v>
      </c>
      <c r="BR812" s="40">
        <v>-4.0617033498435699E-2</v>
      </c>
      <c r="BS812" s="40">
        <v>0.55800178510211695</v>
      </c>
      <c r="BT812" s="40">
        <v>0.76725640185340105</v>
      </c>
      <c r="BU812" s="40">
        <v>0.78544213019410902</v>
      </c>
      <c r="BV812" s="40">
        <v>0.78249635464256895</v>
      </c>
      <c r="BW812" s="40">
        <v>0.36540510861191</v>
      </c>
      <c r="BX812" s="40">
        <v>-0.30379497801743499</v>
      </c>
      <c r="BY812" s="40">
        <v>-0.29933863437526698</v>
      </c>
      <c r="BZ812" s="40">
        <v>-0.25436234578907302</v>
      </c>
      <c r="CA812" s="40">
        <v>-0.11551158527541</v>
      </c>
      <c r="CB812" s="40">
        <v>-8.1915440859921404E-2</v>
      </c>
      <c r="CC812" s="40">
        <v>3.2800315423675702E-2</v>
      </c>
      <c r="CD812" s="40">
        <v>-4.1532461089288297E-3</v>
      </c>
      <c r="CE812" s="40">
        <v>1.87009112325635E-2</v>
      </c>
      <c r="CF812" s="40">
        <v>8.1350069927237506E-3</v>
      </c>
      <c r="CG812" s="40">
        <v>1.9267326731978899E-2</v>
      </c>
      <c r="CH812" s="40">
        <v>3.3940044153562401E-2</v>
      </c>
      <c r="CI812" s="40">
        <v>4.3622765560688601E-2</v>
      </c>
      <c r="CJ812" s="40">
        <v>-8.6387651422049506E-3</v>
      </c>
      <c r="CK812" s="40">
        <v>-2.2707198032219898E-3</v>
      </c>
      <c r="CL812" s="40">
        <v>3.79826394260823E-2</v>
      </c>
      <c r="CM812" s="40">
        <v>5.3872541273991097E-2</v>
      </c>
      <c r="CN812" s="40">
        <v>1.2341935212584899E-2</v>
      </c>
      <c r="CO812" s="40">
        <v>-1.0008614207688799E-2</v>
      </c>
      <c r="CP812" s="40">
        <v>-1.4001949316271399E-2</v>
      </c>
      <c r="CQ812" s="40">
        <v>0.58824222547373695</v>
      </c>
      <c r="CR812" s="40">
        <v>0.79951745832687104</v>
      </c>
      <c r="CS812" s="40">
        <v>0.815626799295601</v>
      </c>
      <c r="CT812" s="40">
        <v>0.80801491525178504</v>
      </c>
      <c r="CU812" s="40">
        <v>0.39598118609155702</v>
      </c>
      <c r="CV812" s="40">
        <v>-0.27951209025518398</v>
      </c>
      <c r="CW812" s="40">
        <v>-0.27225556072979301</v>
      </c>
      <c r="CX812" s="40">
        <v>-0.23621045642310101</v>
      </c>
      <c r="CY812" s="40">
        <v>-0.101550558266593</v>
      </c>
      <c r="CZ812" s="40">
        <v>-6.9264894817751402E-2</v>
      </c>
      <c r="DA812" s="40">
        <v>4.8416464281217798E-2</v>
      </c>
      <c r="DB812" s="40">
        <v>6.7496135408563404E-3</v>
      </c>
      <c r="DC812" s="40">
        <v>2.9582132056764299E-2</v>
      </c>
      <c r="DD812" s="40">
        <v>1.8217052140369502E-2</v>
      </c>
      <c r="DE812" s="40">
        <v>3.1610427236939902E-2</v>
      </c>
      <c r="DF812" s="40">
        <v>4.3061649774073903E-2</v>
      </c>
      <c r="DG812" s="40">
        <v>5.36311319269119E-2</v>
      </c>
      <c r="DH812" s="40">
        <v>1.20787480902158E-3</v>
      </c>
      <c r="DI812" s="40">
        <v>1.0043595010571499E-2</v>
      </c>
      <c r="DJ812" s="40">
        <v>4.7203251019807199E-2</v>
      </c>
      <c r="DK812" s="40">
        <v>6.3323141938113503E-2</v>
      </c>
      <c r="DL812" s="40">
        <v>1.9759321770948898E-2</v>
      </c>
      <c r="DM812" s="40">
        <v>-2.5009968951308099E-3</v>
      </c>
      <c r="DN812" s="40">
        <v>1.2613134865892901E-2</v>
      </c>
      <c r="DO812" s="40">
        <v>0.61848266584535605</v>
      </c>
      <c r="DP812" s="40">
        <v>0.83177851480034204</v>
      </c>
      <c r="DQ812" s="40">
        <v>0.84581146839709298</v>
      </c>
      <c r="DR812" s="40">
        <v>0.83353347586100102</v>
      </c>
      <c r="DS812" s="40">
        <v>0.42655726357120399</v>
      </c>
      <c r="DT812" s="40">
        <v>-0.25522920249293202</v>
      </c>
      <c r="DU812" s="40">
        <v>-0.24517248708431799</v>
      </c>
      <c r="DV812" s="40">
        <v>-0.21805856705712801</v>
      </c>
      <c r="DW812" s="40">
        <v>-8.7589531257776798E-2</v>
      </c>
      <c r="DX812" s="40">
        <v>-5.66143487755814E-2</v>
      </c>
      <c r="DY812" s="40">
        <v>7.0963703008505699E-2</v>
      </c>
      <c r="DZ812" s="40">
        <v>2.2491611236728399E-2</v>
      </c>
      <c r="EA812" s="40">
        <v>4.52928867252625E-2</v>
      </c>
      <c r="EB812" s="40">
        <v>3.27739240603932E-2</v>
      </c>
      <c r="EC812" s="40">
        <v>4.9431903982523999E-2</v>
      </c>
      <c r="ED812" s="40">
        <v>5.62317995579956E-2</v>
      </c>
      <c r="EE812" s="40">
        <v>6.8081623388538307E-2</v>
      </c>
      <c r="EF812" s="40">
        <v>1.5424859013467801E-2</v>
      </c>
      <c r="EG812" s="40">
        <v>2.78235097899753E-2</v>
      </c>
      <c r="EH812" s="40">
        <v>6.05163497045004E-2</v>
      </c>
      <c r="EI812" s="40">
        <v>7.6968308312620803E-2</v>
      </c>
      <c r="EJ812" s="40">
        <v>3.04688499004299E-2</v>
      </c>
      <c r="EK812" s="40">
        <v>8.3388101125752394E-3</v>
      </c>
      <c r="EL812" s="40">
        <v>5.1041089304371401E-2</v>
      </c>
      <c r="EM812" s="40">
        <v>0.66214505882695995</v>
      </c>
      <c r="EN812" s="40">
        <v>0.878358356510197</v>
      </c>
      <c r="EO812" s="40">
        <v>0.889393336522462</v>
      </c>
      <c r="EP812" s="40">
        <v>0.87037822441466794</v>
      </c>
      <c r="EQ812" s="40">
        <v>0.47070426322948999</v>
      </c>
      <c r="ER812" s="40">
        <v>-0.22016856927548001</v>
      </c>
      <c r="ES812" s="40">
        <v>-0.20606883018889199</v>
      </c>
      <c r="ET812" s="40">
        <v>-0.191850121772729</v>
      </c>
      <c r="EU812" s="40">
        <v>-6.7432025606575699E-2</v>
      </c>
      <c r="EV812" s="40">
        <v>-3.8348969504071899E-2</v>
      </c>
      <c r="EW812" s="40">
        <v>86.5</v>
      </c>
      <c r="EX812" s="40">
        <v>85</v>
      </c>
      <c r="EY812" s="40">
        <v>84.5</v>
      </c>
      <c r="EZ812" s="40">
        <v>82.5</v>
      </c>
      <c r="FA812" s="40">
        <v>81</v>
      </c>
      <c r="FB812" s="40">
        <v>80.5</v>
      </c>
      <c r="FC812" s="40">
        <v>80</v>
      </c>
      <c r="FD812" s="40">
        <v>82</v>
      </c>
      <c r="FE812" s="40">
        <v>84.5</v>
      </c>
      <c r="FF812" s="40">
        <v>88.5</v>
      </c>
      <c r="FG812" s="40">
        <v>92</v>
      </c>
      <c r="FH812" s="40">
        <v>94.5</v>
      </c>
      <c r="FI812" s="40">
        <v>97.5</v>
      </c>
      <c r="FJ812" s="40">
        <v>100.5</v>
      </c>
      <c r="FK812" s="40">
        <v>102.5</v>
      </c>
      <c r="FL812" s="40">
        <v>104</v>
      </c>
      <c r="FM812" s="40">
        <v>105.5</v>
      </c>
      <c r="FN812" s="40">
        <v>106</v>
      </c>
      <c r="FO812" s="40">
        <v>105</v>
      </c>
      <c r="FP812" s="40">
        <v>104</v>
      </c>
      <c r="FQ812" s="40">
        <v>101</v>
      </c>
      <c r="FR812" s="40">
        <v>98</v>
      </c>
      <c r="FS812" s="40">
        <v>95</v>
      </c>
      <c r="FT812" s="40">
        <v>92</v>
      </c>
      <c r="FU812" s="40">
        <v>5.6743195488932897E-2</v>
      </c>
      <c r="FV812" s="40">
        <v>0</v>
      </c>
      <c r="FW812" s="40">
        <v>0</v>
      </c>
      <c r="FX812" s="41">
        <v>1</v>
      </c>
      <c r="FY812" s="22"/>
    </row>
    <row r="813" spans="1:181" x14ac:dyDescent="0.2">
      <c r="A813" t="s">
        <v>42</v>
      </c>
      <c r="B813" t="s">
        <v>58</v>
      </c>
      <c r="C813" t="s">
        <v>55</v>
      </c>
      <c r="D813" t="s">
        <v>39</v>
      </c>
      <c r="E813" t="s">
        <v>77</v>
      </c>
      <c r="F813" t="s">
        <v>1</v>
      </c>
      <c r="G813" s="35">
        <v>43672</v>
      </c>
      <c r="H813" s="40">
        <v>2876</v>
      </c>
      <c r="I813" s="40">
        <v>1.7156164068420201</v>
      </c>
      <c r="J813" s="40">
        <v>1.52218879501108</v>
      </c>
      <c r="K813" s="40">
        <v>1.38466010849982</v>
      </c>
      <c r="L813" s="40">
        <v>1.2372233904891901</v>
      </c>
      <c r="M813" s="40">
        <v>1.16889968511441</v>
      </c>
      <c r="N813" s="40">
        <v>1.14363703840541</v>
      </c>
      <c r="O813" s="40">
        <v>1.1768366526982399</v>
      </c>
      <c r="P813" s="40">
        <v>1.2197710208233701</v>
      </c>
      <c r="Q813" s="40">
        <v>1.2883832180825701</v>
      </c>
      <c r="R813" s="40">
        <v>1.4398504133405601</v>
      </c>
      <c r="S813" s="40">
        <v>1.6161857104397701</v>
      </c>
      <c r="T813" s="40">
        <v>1.84929317042021</v>
      </c>
      <c r="U813" s="40">
        <v>2.1423199533161901</v>
      </c>
      <c r="V813" s="40">
        <v>2.46961563983976</v>
      </c>
      <c r="W813" s="40">
        <v>2.7513388332728601</v>
      </c>
      <c r="X813" s="40">
        <v>3.0433587807325599</v>
      </c>
      <c r="Y813" s="40">
        <v>3.2500379980604102</v>
      </c>
      <c r="Z813" s="40">
        <v>3.4082646718599001</v>
      </c>
      <c r="AA813" s="40">
        <v>3.4130021916565099</v>
      </c>
      <c r="AB813" s="40">
        <v>3.3056331383973001</v>
      </c>
      <c r="AC813" s="40">
        <v>3.0706280123466398</v>
      </c>
      <c r="AD813" s="40">
        <v>2.8716805913632699</v>
      </c>
      <c r="AE813" s="40">
        <v>2.5007115616898901</v>
      </c>
      <c r="AF813" s="40">
        <v>2.1015739599833898</v>
      </c>
      <c r="AG813" s="40">
        <v>-1.0122883310671099E-2</v>
      </c>
      <c r="AH813" s="40">
        <v>-3.9373340985907002E-2</v>
      </c>
      <c r="AI813" s="40">
        <v>-2.9521469294666002E-2</v>
      </c>
      <c r="AJ813" s="40">
        <v>-3.10514267560646E-2</v>
      </c>
      <c r="AK813" s="40">
        <v>-1.8767770636509699E-2</v>
      </c>
      <c r="AL813" s="40">
        <v>-1.0027979229238E-3</v>
      </c>
      <c r="AM813" s="40">
        <v>-5.2211057472486598E-3</v>
      </c>
      <c r="AN813" s="40">
        <v>-3.0065059928713E-2</v>
      </c>
      <c r="AO813" s="40">
        <v>-1.77544838210934E-2</v>
      </c>
      <c r="AP813" s="40">
        <v>-3.2125163052596398E-2</v>
      </c>
      <c r="AQ813" s="40">
        <v>-4.1648868580656299E-2</v>
      </c>
      <c r="AR813" s="40">
        <v>-1.3346739354828999E-2</v>
      </c>
      <c r="AS813" s="40">
        <v>-9.6452678097067104E-3</v>
      </c>
      <c r="AT813" s="40">
        <v>6.8445823419690296E-3</v>
      </c>
      <c r="AU813" s="40">
        <v>0.28848171295720798</v>
      </c>
      <c r="AV813" s="40">
        <v>0.38978248254416997</v>
      </c>
      <c r="AW813" s="40">
        <v>0.40109240536309698</v>
      </c>
      <c r="AX813" s="40">
        <v>0.36257467406350402</v>
      </c>
      <c r="AY813" s="40">
        <v>0.24813612981858801</v>
      </c>
      <c r="AZ813" s="40">
        <v>-4.37136887543184E-2</v>
      </c>
      <c r="BA813" s="40">
        <v>-0.11071907355503401</v>
      </c>
      <c r="BB813" s="40">
        <v>-0.12521988452305699</v>
      </c>
      <c r="BC813" s="40">
        <v>-8.6451711379979701E-2</v>
      </c>
      <c r="BD813" s="40">
        <v>-6.1418865934344903E-2</v>
      </c>
      <c r="BE813" s="40">
        <v>1.1546052805699401E-3</v>
      </c>
      <c r="BF813" s="40">
        <v>-2.82306023996041E-2</v>
      </c>
      <c r="BG813" s="40">
        <v>-1.9158666777043299E-2</v>
      </c>
      <c r="BH813" s="40">
        <v>-1.9583793834705598E-2</v>
      </c>
      <c r="BI813" s="40">
        <v>-9.4476711819154093E-3</v>
      </c>
      <c r="BJ813" s="40">
        <v>8.7663172123422506E-3</v>
      </c>
      <c r="BK813" s="40">
        <v>6.2287209642544203E-3</v>
      </c>
      <c r="BL813" s="40">
        <v>-1.6393359345916798E-2</v>
      </c>
      <c r="BM813" s="40">
        <v>-5.8037589905675698E-3</v>
      </c>
      <c r="BN813" s="40">
        <v>-2.01460308814502E-2</v>
      </c>
      <c r="BO813" s="40">
        <v>-2.9439401561283999E-2</v>
      </c>
      <c r="BP813" s="40">
        <v>-6.1830556507429203E-3</v>
      </c>
      <c r="BQ813" s="40">
        <v>-2.5400836479670102E-3</v>
      </c>
      <c r="BR813" s="40">
        <v>2.42957819677262E-2</v>
      </c>
      <c r="BS813" s="40">
        <v>0.30886391362167698</v>
      </c>
      <c r="BT813" s="40">
        <v>0.410469810355159</v>
      </c>
      <c r="BU813" s="40">
        <v>0.42647063198590601</v>
      </c>
      <c r="BV813" s="40">
        <v>0.38324380843934902</v>
      </c>
      <c r="BW813" s="40">
        <v>0.27981832864505302</v>
      </c>
      <c r="BX813" s="40">
        <v>-1.9885178912388501E-2</v>
      </c>
      <c r="BY813" s="40">
        <v>-8.6611223665152295E-2</v>
      </c>
      <c r="BZ813" s="40">
        <v>-0.106264988822709</v>
      </c>
      <c r="CA813" s="40">
        <v>-7.5804232534003896E-2</v>
      </c>
      <c r="CB813" s="40">
        <v>-4.73340598637303E-2</v>
      </c>
      <c r="CC813" s="40">
        <v>8.9653595245879295E-3</v>
      </c>
      <c r="CD813" s="40">
        <v>-2.05131755985213E-2</v>
      </c>
      <c r="CE813" s="40">
        <v>-1.19814213212325E-2</v>
      </c>
      <c r="CF813" s="40">
        <v>-1.1641346206878799E-2</v>
      </c>
      <c r="CG813" s="40">
        <v>-2.9925986912030401E-3</v>
      </c>
      <c r="CH813" s="40">
        <v>1.55323765956649E-2</v>
      </c>
      <c r="CI813" s="40">
        <v>1.41588360653775E-2</v>
      </c>
      <c r="CJ813" s="40">
        <v>-6.9243811699638402E-3</v>
      </c>
      <c r="CK813" s="40">
        <v>2.47327662191975E-3</v>
      </c>
      <c r="CL813" s="40">
        <v>-1.18493204313857E-2</v>
      </c>
      <c r="CM813" s="40">
        <v>-2.0983161897000301E-2</v>
      </c>
      <c r="CN813" s="40">
        <v>-1.22151013980789E-3</v>
      </c>
      <c r="CO813" s="40">
        <v>2.3809452581443299E-3</v>
      </c>
      <c r="CP813" s="40">
        <v>3.63824296674592E-2</v>
      </c>
      <c r="CQ813" s="40">
        <v>0.32298056371220102</v>
      </c>
      <c r="CR813" s="40">
        <v>0.42479779057786299</v>
      </c>
      <c r="CS813" s="40">
        <v>0.44404751443593299</v>
      </c>
      <c r="CT813" s="40">
        <v>0.39755918794429501</v>
      </c>
      <c r="CU813" s="40">
        <v>0.30176132303973002</v>
      </c>
      <c r="CV813" s="40">
        <v>-3.3816255839432801E-3</v>
      </c>
      <c r="CW813" s="40">
        <v>-6.9914200270440999E-2</v>
      </c>
      <c r="CX813" s="40">
        <v>-9.3136885802379304E-2</v>
      </c>
      <c r="CY813" s="40">
        <v>-6.8429821120376794E-2</v>
      </c>
      <c r="CZ813" s="40">
        <v>-3.7578966085345299E-2</v>
      </c>
      <c r="DA813" s="40">
        <v>1.67761137686059E-2</v>
      </c>
      <c r="DB813" s="40">
        <v>-1.27957487974385E-2</v>
      </c>
      <c r="DC813" s="40">
        <v>-4.8041758654217403E-3</v>
      </c>
      <c r="DD813" s="40">
        <v>-3.6988985790520701E-3</v>
      </c>
      <c r="DE813" s="40">
        <v>3.4624737995093201E-3</v>
      </c>
      <c r="DF813" s="40">
        <v>2.2298435978987501E-2</v>
      </c>
      <c r="DG813" s="40">
        <v>2.20889511665005E-2</v>
      </c>
      <c r="DH813" s="40">
        <v>2.5445970059890899E-3</v>
      </c>
      <c r="DI813" s="40">
        <v>1.0750312234407099E-2</v>
      </c>
      <c r="DJ813" s="40">
        <v>-3.5526099813211901E-3</v>
      </c>
      <c r="DK813" s="40">
        <v>-1.2526922232716601E-2</v>
      </c>
      <c r="DL813" s="40">
        <v>3.7400353711271399E-3</v>
      </c>
      <c r="DM813" s="40">
        <v>7.30197416425567E-3</v>
      </c>
      <c r="DN813" s="40">
        <v>4.84690773671922E-2</v>
      </c>
      <c r="DO813" s="40">
        <v>0.337097213802725</v>
      </c>
      <c r="DP813" s="40">
        <v>0.43912577080056697</v>
      </c>
      <c r="DQ813" s="40">
        <v>0.46162439688595902</v>
      </c>
      <c r="DR813" s="40">
        <v>0.41187456744924</v>
      </c>
      <c r="DS813" s="40">
        <v>0.32370431743440697</v>
      </c>
      <c r="DT813" s="40">
        <v>1.31219277445019E-2</v>
      </c>
      <c r="DU813" s="40">
        <v>-5.3217176875729702E-2</v>
      </c>
      <c r="DV813" s="40">
        <v>-8.0008782782049398E-2</v>
      </c>
      <c r="DW813" s="40">
        <v>-6.1055409706749698E-2</v>
      </c>
      <c r="DX813" s="40">
        <v>-2.78238723069603E-2</v>
      </c>
      <c r="DY813" s="40">
        <v>2.8053602359846899E-2</v>
      </c>
      <c r="DZ813" s="40">
        <v>-1.6530102111355701E-3</v>
      </c>
      <c r="EA813" s="40">
        <v>5.5586266522010003E-3</v>
      </c>
      <c r="EB813" s="40">
        <v>7.7687343423069304E-3</v>
      </c>
      <c r="EC813" s="40">
        <v>1.2782573254103599E-2</v>
      </c>
      <c r="ED813" s="40">
        <v>3.2067551114253502E-2</v>
      </c>
      <c r="EE813" s="40">
        <v>3.3538777878003599E-2</v>
      </c>
      <c r="EF813" s="40">
        <v>1.6216297588785299E-2</v>
      </c>
      <c r="EG813" s="40">
        <v>2.27010370649329E-2</v>
      </c>
      <c r="EH813" s="40">
        <v>8.4265221898250104E-3</v>
      </c>
      <c r="EI813" s="40">
        <v>-3.1745521334433597E-4</v>
      </c>
      <c r="EJ813" s="40">
        <v>1.0903719075213199E-2</v>
      </c>
      <c r="EK813" s="40">
        <v>1.4407158325995401E-2</v>
      </c>
      <c r="EL813" s="40">
        <v>6.5920276992949403E-2</v>
      </c>
      <c r="EM813" s="40">
        <v>0.357479414467194</v>
      </c>
      <c r="EN813" s="40">
        <v>0.459813098611556</v>
      </c>
      <c r="EO813" s="40">
        <v>0.487002623508768</v>
      </c>
      <c r="EP813" s="40">
        <v>0.432543701825085</v>
      </c>
      <c r="EQ813" s="40">
        <v>0.35538651626087198</v>
      </c>
      <c r="ER813" s="40">
        <v>3.6950437586431802E-2</v>
      </c>
      <c r="ES813" s="40">
        <v>-2.91093269858482E-2</v>
      </c>
      <c r="ET813" s="40">
        <v>-6.1053887081702098E-2</v>
      </c>
      <c r="EU813" s="40">
        <v>-5.04079308607739E-2</v>
      </c>
      <c r="EV813" s="40">
        <v>-1.3739066236345699E-2</v>
      </c>
      <c r="EW813" s="40">
        <v>86.5</v>
      </c>
      <c r="EX813" s="40">
        <v>85</v>
      </c>
      <c r="EY813" s="40">
        <v>84.5</v>
      </c>
      <c r="EZ813" s="40">
        <v>82.5</v>
      </c>
      <c r="FA813" s="40">
        <v>81</v>
      </c>
      <c r="FB813" s="40">
        <v>80.5</v>
      </c>
      <c r="FC813" s="40">
        <v>80</v>
      </c>
      <c r="FD813" s="40">
        <v>82</v>
      </c>
      <c r="FE813" s="40">
        <v>84.5</v>
      </c>
      <c r="FF813" s="40">
        <v>88.5</v>
      </c>
      <c r="FG813" s="40">
        <v>92</v>
      </c>
      <c r="FH813" s="40">
        <v>94.5</v>
      </c>
      <c r="FI813" s="40">
        <v>97.5</v>
      </c>
      <c r="FJ813" s="40">
        <v>100.5</v>
      </c>
      <c r="FK813" s="40">
        <v>102.5</v>
      </c>
      <c r="FL813" s="40">
        <v>104</v>
      </c>
      <c r="FM813" s="40">
        <v>105.5</v>
      </c>
      <c r="FN813" s="40">
        <v>106</v>
      </c>
      <c r="FO813" s="40">
        <v>105</v>
      </c>
      <c r="FP813" s="40">
        <v>104</v>
      </c>
      <c r="FQ813" s="40">
        <v>101</v>
      </c>
      <c r="FR813" s="40">
        <v>98</v>
      </c>
      <c r="FS813" s="40">
        <v>95</v>
      </c>
      <c r="FT813" s="40">
        <v>92</v>
      </c>
      <c r="FU813" s="40">
        <v>3.1380551570393399E-2</v>
      </c>
      <c r="FV813" s="40">
        <v>0</v>
      </c>
      <c r="FW813" s="40">
        <v>0</v>
      </c>
      <c r="FX813" s="41">
        <v>1</v>
      </c>
      <c r="FY813" s="22"/>
    </row>
    <row r="814" spans="1:181" x14ac:dyDescent="0.2">
      <c r="A814" t="s">
        <v>42</v>
      </c>
      <c r="B814" t="s">
        <v>58</v>
      </c>
      <c r="C814" t="s">
        <v>55</v>
      </c>
      <c r="D814" t="s">
        <v>39</v>
      </c>
      <c r="E814" t="s">
        <v>77</v>
      </c>
      <c r="F814" t="s">
        <v>77</v>
      </c>
      <c r="G814" s="35">
        <v>43672</v>
      </c>
      <c r="H814" s="40">
        <v>2577</v>
      </c>
      <c r="I814" s="40">
        <v>1.71907315936658</v>
      </c>
      <c r="J814" s="40">
        <v>1.52705090978308</v>
      </c>
      <c r="K814" s="40">
        <v>1.39013531587336</v>
      </c>
      <c r="L814" s="40">
        <v>1.2428636468667</v>
      </c>
      <c r="M814" s="40">
        <v>1.1751141424237701</v>
      </c>
      <c r="N814" s="40">
        <v>1.1469649497964101</v>
      </c>
      <c r="O814" s="40">
        <v>1.1744559958046401</v>
      </c>
      <c r="P814" s="40">
        <v>1.2156905130164199</v>
      </c>
      <c r="Q814" s="40">
        <v>1.2849855552581599</v>
      </c>
      <c r="R814" s="40">
        <v>1.43852901182443</v>
      </c>
      <c r="S814" s="40">
        <v>1.6152181278348301</v>
      </c>
      <c r="T814" s="40">
        <v>1.8413670327479701</v>
      </c>
      <c r="U814" s="40">
        <v>2.1334120584907201</v>
      </c>
      <c r="V814" s="40">
        <v>2.46397431657571</v>
      </c>
      <c r="W814" s="40">
        <v>2.7500884586413199</v>
      </c>
      <c r="X814" s="40">
        <v>3.0381383346721398</v>
      </c>
      <c r="Y814" s="40">
        <v>3.2412004710482298</v>
      </c>
      <c r="Z814" s="40">
        <v>3.39043258974566</v>
      </c>
      <c r="AA814" s="40">
        <v>3.39401527579074</v>
      </c>
      <c r="AB814" s="40">
        <v>3.2801461394224498</v>
      </c>
      <c r="AC814" s="40">
        <v>3.0469202583803399</v>
      </c>
      <c r="AD814" s="40">
        <v>2.8566961042344099</v>
      </c>
      <c r="AE814" s="40">
        <v>2.4890985410700601</v>
      </c>
      <c r="AF814" s="40">
        <v>2.09372514805094</v>
      </c>
      <c r="AG814" s="40">
        <v>-1.7027332076278899E-2</v>
      </c>
      <c r="AH814" s="40">
        <v>-4.0332369383630703E-2</v>
      </c>
      <c r="AI814" s="40">
        <v>-3.4356138999615198E-2</v>
      </c>
      <c r="AJ814" s="40">
        <v>-3.2479054995270998E-2</v>
      </c>
      <c r="AK814" s="40">
        <v>-2.02787154724044E-2</v>
      </c>
      <c r="AL814" s="40">
        <v>-6.7205008910417403E-3</v>
      </c>
      <c r="AM814" s="40">
        <v>-1.08238866843613E-2</v>
      </c>
      <c r="AN814" s="40">
        <v>-2.73341681412732E-2</v>
      </c>
      <c r="AO814" s="40">
        <v>-2.0403423405785898E-2</v>
      </c>
      <c r="AP814" s="40">
        <v>-4.60006037446265E-2</v>
      </c>
      <c r="AQ814" s="40">
        <v>-6.2912970238598404E-2</v>
      </c>
      <c r="AR814" s="40">
        <v>-2.0871039783705501E-2</v>
      </c>
      <c r="AS814" s="40">
        <v>-2.4404090014303998E-3</v>
      </c>
      <c r="AT814" s="40">
        <v>2.4371002053714001E-2</v>
      </c>
      <c r="AU814" s="40">
        <v>0.26049760795468602</v>
      </c>
      <c r="AV814" s="40">
        <v>0.34565834687361802</v>
      </c>
      <c r="AW814" s="40">
        <v>0.352550195244069</v>
      </c>
      <c r="AX814" s="40">
        <v>0.30964510521810201</v>
      </c>
      <c r="AY814" s="40">
        <v>0.217895284027461</v>
      </c>
      <c r="AZ814" s="40">
        <v>-3.3563831826474398E-2</v>
      </c>
      <c r="BA814" s="40">
        <v>-9.8164123817016294E-2</v>
      </c>
      <c r="BB814" s="40">
        <v>-0.10832741189417699</v>
      </c>
      <c r="BC814" s="40">
        <v>-8.6732166847932293E-2</v>
      </c>
      <c r="BD814" s="40">
        <v>-6.0057499033455697E-2</v>
      </c>
      <c r="BE814" s="40">
        <v>-5.3670484417350601E-3</v>
      </c>
      <c r="BF814" s="40">
        <v>-2.9881419519502801E-2</v>
      </c>
      <c r="BG814" s="40">
        <v>-2.44093531703432E-2</v>
      </c>
      <c r="BH814" s="40">
        <v>-2.15220561352144E-2</v>
      </c>
      <c r="BI814" s="40">
        <v>-1.2685743338119599E-2</v>
      </c>
      <c r="BJ814" s="40">
        <v>2.5793606899386502E-3</v>
      </c>
      <c r="BK814" s="40">
        <v>-5.7000488798124001E-4</v>
      </c>
      <c r="BL814" s="40">
        <v>-1.44889630156252E-2</v>
      </c>
      <c r="BM814" s="40">
        <v>-8.4693939641214393E-3</v>
      </c>
      <c r="BN814" s="40">
        <v>-3.3960966759029702E-2</v>
      </c>
      <c r="BO814" s="40">
        <v>-4.9728308918043203E-2</v>
      </c>
      <c r="BP814" s="40">
        <v>-1.37559418765246E-2</v>
      </c>
      <c r="BQ814" s="40">
        <v>4.6266557123620898E-3</v>
      </c>
      <c r="BR814" s="40">
        <v>3.97126120378824E-2</v>
      </c>
      <c r="BS814" s="40">
        <v>0.27815165925507801</v>
      </c>
      <c r="BT814" s="40">
        <v>0.36324457675854899</v>
      </c>
      <c r="BU814" s="40">
        <v>0.37597203383558297</v>
      </c>
      <c r="BV814" s="40">
        <v>0.32828637932905302</v>
      </c>
      <c r="BW814" s="40">
        <v>0.24952831080009599</v>
      </c>
      <c r="BX814" s="40">
        <v>-9.5290984861650992E-3</v>
      </c>
      <c r="BY814" s="40">
        <v>-7.3169450550548895E-2</v>
      </c>
      <c r="BZ814" s="40">
        <v>-8.8029762282231E-2</v>
      </c>
      <c r="CA814" s="40">
        <v>-7.3849908277777307E-2</v>
      </c>
      <c r="CB814" s="40">
        <v>-4.4228653559084098E-2</v>
      </c>
      <c r="CC814" s="40">
        <v>2.7088284831773999E-3</v>
      </c>
      <c r="CD814" s="40">
        <v>-2.26431234800233E-2</v>
      </c>
      <c r="CE814" s="40">
        <v>-1.7520239605584999E-2</v>
      </c>
      <c r="CF814" s="40">
        <v>-1.39332721027164E-2</v>
      </c>
      <c r="CG814" s="40">
        <v>-7.4268739681573603E-3</v>
      </c>
      <c r="CH814" s="40">
        <v>9.0204164910360398E-3</v>
      </c>
      <c r="CI814" s="40">
        <v>6.5318024080987603E-3</v>
      </c>
      <c r="CJ814" s="40">
        <v>-5.5924130755647602E-3</v>
      </c>
      <c r="CK814" s="40">
        <v>-2.0392152710083699E-4</v>
      </c>
      <c r="CL814" s="40">
        <v>-2.56223508587906E-2</v>
      </c>
      <c r="CM814" s="40">
        <v>-4.0596652651465198E-2</v>
      </c>
      <c r="CN814" s="40">
        <v>-8.8280467405205797E-3</v>
      </c>
      <c r="CO814" s="40">
        <v>9.5212832049473197E-3</v>
      </c>
      <c r="CP814" s="40">
        <v>5.0338164378230701E-2</v>
      </c>
      <c r="CQ814" s="40">
        <v>0.29037880140672301</v>
      </c>
      <c r="CR814" s="40">
        <v>0.37542474600444697</v>
      </c>
      <c r="CS814" s="40">
        <v>0.39219392789482099</v>
      </c>
      <c r="CT814" s="40">
        <v>0.34119726899194203</v>
      </c>
      <c r="CU814" s="40">
        <v>0.27143724878008102</v>
      </c>
      <c r="CV814" s="40">
        <v>7.1172846090452298E-3</v>
      </c>
      <c r="CW814" s="40">
        <v>-5.5858215986717703E-2</v>
      </c>
      <c r="CX814" s="40">
        <v>-7.3971671993119006E-2</v>
      </c>
      <c r="CY814" s="40">
        <v>-6.4927695234926197E-2</v>
      </c>
      <c r="CZ814" s="40">
        <v>-3.3265643402471901E-2</v>
      </c>
      <c r="DA814" s="40">
        <v>1.0784705408089901E-2</v>
      </c>
      <c r="DB814" s="40">
        <v>-1.54048274405437E-2</v>
      </c>
      <c r="DC814" s="40">
        <v>-1.06311260408269E-2</v>
      </c>
      <c r="DD814" s="40">
        <v>-6.3444880702183404E-3</v>
      </c>
      <c r="DE814" s="40">
        <v>-2.16800459819514E-3</v>
      </c>
      <c r="DF814" s="40">
        <v>1.5461472292133399E-2</v>
      </c>
      <c r="DG814" s="40">
        <v>1.36336097041788E-2</v>
      </c>
      <c r="DH814" s="40">
        <v>3.30413686449566E-3</v>
      </c>
      <c r="DI814" s="40">
        <v>8.0615509099197704E-3</v>
      </c>
      <c r="DJ814" s="40">
        <v>-1.7283734958551601E-2</v>
      </c>
      <c r="DK814" s="40">
        <v>-3.1464996384887298E-2</v>
      </c>
      <c r="DL814" s="40">
        <v>-3.9001516045166001E-3</v>
      </c>
      <c r="DM814" s="40">
        <v>1.44159106975326E-2</v>
      </c>
      <c r="DN814" s="40">
        <v>6.0963716718579003E-2</v>
      </c>
      <c r="DO814" s="40">
        <v>0.30260594355836701</v>
      </c>
      <c r="DP814" s="40">
        <v>0.38760491525034602</v>
      </c>
      <c r="DQ814" s="40">
        <v>0.40841582195405901</v>
      </c>
      <c r="DR814" s="40">
        <v>0.35410815865483197</v>
      </c>
      <c r="DS814" s="40">
        <v>0.29334618676006702</v>
      </c>
      <c r="DT814" s="40">
        <v>2.37636677042555E-2</v>
      </c>
      <c r="DU814" s="40">
        <v>-3.8546981422886498E-2</v>
      </c>
      <c r="DV814" s="40">
        <v>-5.9913581704007103E-2</v>
      </c>
      <c r="DW814" s="40">
        <v>-5.6005482192075101E-2</v>
      </c>
      <c r="DX814" s="40">
        <v>-2.2302633245859699E-2</v>
      </c>
      <c r="DY814" s="40">
        <v>2.2444989042633701E-2</v>
      </c>
      <c r="DZ814" s="40">
        <v>-4.9538775764158098E-3</v>
      </c>
      <c r="EA814" s="40">
        <v>-6.8434021155489E-4</v>
      </c>
      <c r="EB814" s="40">
        <v>4.6125107898383503E-3</v>
      </c>
      <c r="EC814" s="40">
        <v>5.4249675360896902E-3</v>
      </c>
      <c r="ED814" s="40">
        <v>2.47613338731138E-2</v>
      </c>
      <c r="EE814" s="40">
        <v>2.38874915005588E-2</v>
      </c>
      <c r="EF814" s="40">
        <v>1.6149341990143701E-2</v>
      </c>
      <c r="EG814" s="40">
        <v>1.9995580351584299E-2</v>
      </c>
      <c r="EH814" s="40">
        <v>-5.2440979729548301E-3</v>
      </c>
      <c r="EI814" s="40">
        <v>-1.8280335064332E-2</v>
      </c>
      <c r="EJ814" s="40">
        <v>3.2149463026643001E-3</v>
      </c>
      <c r="EK814" s="40">
        <v>2.1482975411325E-2</v>
      </c>
      <c r="EL814" s="40">
        <v>7.6305326702747395E-2</v>
      </c>
      <c r="EM814" s="40">
        <v>0.320259994858759</v>
      </c>
      <c r="EN814" s="40">
        <v>0.40519114513527699</v>
      </c>
      <c r="EO814" s="40">
        <v>0.43183766054557399</v>
      </c>
      <c r="EP814" s="40">
        <v>0.37274943276578298</v>
      </c>
      <c r="EQ814" s="40">
        <v>0.32497921353270198</v>
      </c>
      <c r="ER814" s="40">
        <v>4.7798401044564801E-2</v>
      </c>
      <c r="ES814" s="40">
        <v>-1.3552308156419101E-2</v>
      </c>
      <c r="ET814" s="40">
        <v>-3.96159320920614E-2</v>
      </c>
      <c r="EU814" s="40">
        <v>-4.3123223621920101E-2</v>
      </c>
      <c r="EV814" s="40">
        <v>-6.4737877714880999E-3</v>
      </c>
      <c r="EW814" s="40">
        <v>86.5</v>
      </c>
      <c r="EX814" s="40">
        <v>85</v>
      </c>
      <c r="EY814" s="40">
        <v>84.5</v>
      </c>
      <c r="EZ814" s="40">
        <v>82.5</v>
      </c>
      <c r="FA814" s="40">
        <v>81</v>
      </c>
      <c r="FB814" s="40">
        <v>80.5</v>
      </c>
      <c r="FC814" s="40">
        <v>80</v>
      </c>
      <c r="FD814" s="40">
        <v>82</v>
      </c>
      <c r="FE814" s="40">
        <v>84.5</v>
      </c>
      <c r="FF814" s="40">
        <v>88.5</v>
      </c>
      <c r="FG814" s="40">
        <v>92</v>
      </c>
      <c r="FH814" s="40">
        <v>94.5</v>
      </c>
      <c r="FI814" s="40">
        <v>97.5</v>
      </c>
      <c r="FJ814" s="40">
        <v>100.5</v>
      </c>
      <c r="FK814" s="40">
        <v>102.5</v>
      </c>
      <c r="FL814" s="40">
        <v>104</v>
      </c>
      <c r="FM814" s="40">
        <v>105.5</v>
      </c>
      <c r="FN814" s="40">
        <v>106</v>
      </c>
      <c r="FO814" s="40">
        <v>105</v>
      </c>
      <c r="FP814" s="40">
        <v>104</v>
      </c>
      <c r="FQ814" s="40">
        <v>101</v>
      </c>
      <c r="FR814" s="40">
        <v>98</v>
      </c>
      <c r="FS814" s="40">
        <v>95</v>
      </c>
      <c r="FT814" s="40">
        <v>92</v>
      </c>
      <c r="FU814" s="40">
        <v>2.8775346808885501E-2</v>
      </c>
      <c r="FV814" s="40">
        <v>0</v>
      </c>
      <c r="FW814" s="40">
        <v>0</v>
      </c>
      <c r="FX814" s="41">
        <v>1</v>
      </c>
      <c r="FY814" s="22"/>
    </row>
    <row r="815" spans="1:181" x14ac:dyDescent="0.2">
      <c r="A815" t="s">
        <v>42</v>
      </c>
      <c r="B815" t="s">
        <v>58</v>
      </c>
      <c r="C815" t="s">
        <v>55</v>
      </c>
      <c r="D815" t="s">
        <v>39</v>
      </c>
      <c r="E815" t="s">
        <v>77</v>
      </c>
      <c r="F815" t="s">
        <v>78</v>
      </c>
      <c r="G815" s="35">
        <v>43672</v>
      </c>
      <c r="H815" s="40">
        <v>299</v>
      </c>
      <c r="I815" s="40">
        <v>1.64651377614711</v>
      </c>
      <c r="J815" s="40">
        <v>1.4443022746369401</v>
      </c>
      <c r="K815" s="40">
        <v>1.30731495424693</v>
      </c>
      <c r="L815" s="40">
        <v>1.1567097951903</v>
      </c>
      <c r="M815" s="40">
        <v>1.08298759577801</v>
      </c>
      <c r="N815" s="40">
        <v>1.0846179314401601</v>
      </c>
      <c r="O815" s="40">
        <v>1.1702767643716101</v>
      </c>
      <c r="P815" s="40">
        <v>1.23640664153346</v>
      </c>
      <c r="Q815" s="40">
        <v>1.2960244350133101</v>
      </c>
      <c r="R815" s="40">
        <v>1.43219227421405</v>
      </c>
      <c r="S815" s="40">
        <v>1.61503697968043</v>
      </c>
      <c r="T815" s="40">
        <v>1.91698304509253</v>
      </c>
      <c r="U815" s="40">
        <v>2.2214884113295201</v>
      </c>
      <c r="V815" s="40">
        <v>2.5163847678411102</v>
      </c>
      <c r="W815" s="40">
        <v>2.7548725965373499</v>
      </c>
      <c r="X815" s="40">
        <v>3.0798034489160302</v>
      </c>
      <c r="Y815" s="40">
        <v>3.3197415032158601</v>
      </c>
      <c r="Z815" s="40">
        <v>3.5540913460628798</v>
      </c>
      <c r="AA815" s="40">
        <v>3.5643192321927701</v>
      </c>
      <c r="AB815" s="40">
        <v>3.5037253511655599</v>
      </c>
      <c r="AC815" s="40">
        <v>3.2491002114035799</v>
      </c>
      <c r="AD815" s="40">
        <v>2.9731675498433501</v>
      </c>
      <c r="AE815" s="40">
        <v>2.5750278682818299</v>
      </c>
      <c r="AF815" s="40">
        <v>2.1441485677181</v>
      </c>
      <c r="AG815" s="40">
        <v>-9.0817467359299801E-3</v>
      </c>
      <c r="AH815" s="40">
        <v>-6.9395191970152495E-2</v>
      </c>
      <c r="AI815" s="40">
        <v>-1.7957987346896499E-2</v>
      </c>
      <c r="AJ815" s="40">
        <v>-4.52803916054468E-2</v>
      </c>
      <c r="AK815" s="40">
        <v>-3.5719595288245198E-2</v>
      </c>
      <c r="AL815" s="40">
        <v>2.3562898764474299E-2</v>
      </c>
      <c r="AM815" s="40">
        <v>1.2258065972159201E-2</v>
      </c>
      <c r="AN815" s="40">
        <v>-8.13130186892871E-2</v>
      </c>
      <c r="AO815" s="40">
        <v>-3.2984167052200301E-2</v>
      </c>
      <c r="AP815" s="40">
        <v>4.9667913831085299E-2</v>
      </c>
      <c r="AQ815" s="40">
        <v>9.8214148444513594E-2</v>
      </c>
      <c r="AR815" s="40">
        <v>4.15330243293544E-2</v>
      </c>
      <c r="AS815" s="40">
        <v>-8.3124982036315201E-2</v>
      </c>
      <c r="AT815" s="40">
        <v>-0.17968641893666201</v>
      </c>
      <c r="AU815" s="40">
        <v>0.46967079825296898</v>
      </c>
      <c r="AV815" s="40">
        <v>0.73037139269629903</v>
      </c>
      <c r="AW815" s="40">
        <v>0.77568195755509695</v>
      </c>
      <c r="AX815" s="40">
        <v>0.77157238768957204</v>
      </c>
      <c r="AY815" s="40">
        <v>0.44892100760672399</v>
      </c>
      <c r="AZ815" s="40">
        <v>-0.19747521844691701</v>
      </c>
      <c r="BA815" s="40">
        <v>-0.30515012863337398</v>
      </c>
      <c r="BB815" s="40">
        <v>-0.338066676033213</v>
      </c>
      <c r="BC815" s="40">
        <v>-0.17704506990493099</v>
      </c>
      <c r="BD815" s="40">
        <v>-0.139608113368377</v>
      </c>
      <c r="BE815" s="40">
        <v>1.95299227631223E-2</v>
      </c>
      <c r="BF815" s="40">
        <v>-4.3128226220240998E-2</v>
      </c>
      <c r="BG815" s="40">
        <v>2.3281884944481401E-3</v>
      </c>
      <c r="BH815" s="40">
        <v>-2.6115756755813999E-2</v>
      </c>
      <c r="BI815" s="40">
        <v>-5.6679480760050598E-3</v>
      </c>
      <c r="BJ815" s="40">
        <v>4.0884174522070597E-2</v>
      </c>
      <c r="BK815" s="40">
        <v>4.0654483712337597E-2</v>
      </c>
      <c r="BL815" s="40">
        <v>-5.35556141322353E-2</v>
      </c>
      <c r="BM815" s="40">
        <v>-8.7148990611612201E-3</v>
      </c>
      <c r="BN815" s="40">
        <v>7.5599488121427402E-2</v>
      </c>
      <c r="BO815" s="40">
        <v>0.123366814503913</v>
      </c>
      <c r="BP815" s="40">
        <v>5.529918880615E-2</v>
      </c>
      <c r="BQ815" s="40">
        <v>-6.9181267374923902E-2</v>
      </c>
      <c r="BR815" s="40">
        <v>-0.127556499315026</v>
      </c>
      <c r="BS815" s="40">
        <v>0.54642562953132001</v>
      </c>
      <c r="BT815" s="40">
        <v>0.80026517270106001</v>
      </c>
      <c r="BU815" s="40">
        <v>0.84460392247804605</v>
      </c>
      <c r="BV815" s="40">
        <v>0.83577673542483699</v>
      </c>
      <c r="BW815" s="40">
        <v>0.51029050418640998</v>
      </c>
      <c r="BX815" s="40">
        <v>-0.15203738551965801</v>
      </c>
      <c r="BY815" s="40">
        <v>-0.25488942351351601</v>
      </c>
      <c r="BZ815" s="40">
        <v>-0.30714770816968701</v>
      </c>
      <c r="CA815" s="40">
        <v>-0.14446208429559501</v>
      </c>
      <c r="CB815" s="40">
        <v>-0.113564037827215</v>
      </c>
      <c r="CC815" s="40">
        <v>3.9346277899294603E-2</v>
      </c>
      <c r="CD815" s="40">
        <v>-2.4935805758122799E-2</v>
      </c>
      <c r="CE815" s="40">
        <v>1.63783320849939E-2</v>
      </c>
      <c r="CF815" s="40">
        <v>-1.28423890396111E-2</v>
      </c>
      <c r="CG815" s="40">
        <v>1.51457312377602E-2</v>
      </c>
      <c r="CH815" s="40">
        <v>5.2880837346498601E-2</v>
      </c>
      <c r="CI815" s="40">
        <v>6.0321756136028901E-2</v>
      </c>
      <c r="CJ815" s="40">
        <v>-3.4330920292570802E-2</v>
      </c>
      <c r="CK815" s="40">
        <v>8.0939220186886703E-3</v>
      </c>
      <c r="CL815" s="40">
        <v>9.3559617480340695E-2</v>
      </c>
      <c r="CM815" s="40">
        <v>0.14078747439483999</v>
      </c>
      <c r="CN815" s="40">
        <v>6.4833592387324404E-2</v>
      </c>
      <c r="CO815" s="40">
        <v>-5.9523893076764298E-2</v>
      </c>
      <c r="CP815" s="40">
        <v>-9.1451475786893097E-2</v>
      </c>
      <c r="CQ815" s="40">
        <v>0.59958579185876304</v>
      </c>
      <c r="CR815" s="40">
        <v>0.84867339181702905</v>
      </c>
      <c r="CS815" s="40">
        <v>0.89233906542876396</v>
      </c>
      <c r="CT815" s="40">
        <v>0.88024447108250004</v>
      </c>
      <c r="CU815" s="40">
        <v>0.55279483056944301</v>
      </c>
      <c r="CV815" s="40">
        <v>-0.12056728085014699</v>
      </c>
      <c r="CW815" s="40">
        <v>-0.220079012255182</v>
      </c>
      <c r="CX815" s="40">
        <v>-0.285733325214934</v>
      </c>
      <c r="CY815" s="40">
        <v>-0.121895207719142</v>
      </c>
      <c r="CZ815" s="40">
        <v>-9.5525990444693898E-2</v>
      </c>
      <c r="DA815" s="40">
        <v>5.9162633035466997E-2</v>
      </c>
      <c r="DB815" s="40">
        <v>-6.7433852960046602E-3</v>
      </c>
      <c r="DC815" s="40">
        <v>3.0428475675539701E-2</v>
      </c>
      <c r="DD815" s="40">
        <v>4.3097867659173603E-4</v>
      </c>
      <c r="DE815" s="40">
        <v>3.5959410551525503E-2</v>
      </c>
      <c r="DF815" s="40">
        <v>6.4877500170926694E-2</v>
      </c>
      <c r="DG815" s="40">
        <v>7.9989028559720093E-2</v>
      </c>
      <c r="DH815" s="40">
        <v>-1.51062264529064E-2</v>
      </c>
      <c r="DI815" s="40">
        <v>2.4902743098538599E-2</v>
      </c>
      <c r="DJ815" s="40">
        <v>0.111519746839254</v>
      </c>
      <c r="DK815" s="40">
        <v>0.15820813428576699</v>
      </c>
      <c r="DL815" s="40">
        <v>7.4367995968498801E-2</v>
      </c>
      <c r="DM815" s="40">
        <v>-4.98665187786047E-2</v>
      </c>
      <c r="DN815" s="40">
        <v>-5.53464522587599E-2</v>
      </c>
      <c r="DO815" s="40">
        <v>0.65274595418620596</v>
      </c>
      <c r="DP815" s="40">
        <v>0.89708161093299899</v>
      </c>
      <c r="DQ815" s="40">
        <v>0.94007420837948197</v>
      </c>
      <c r="DR815" s="40">
        <v>0.92471220674016397</v>
      </c>
      <c r="DS815" s="40">
        <v>0.59529915695247504</v>
      </c>
      <c r="DT815" s="40">
        <v>-8.9097176180635507E-2</v>
      </c>
      <c r="DU815" s="40">
        <v>-0.185268600996848</v>
      </c>
      <c r="DV815" s="40">
        <v>-0.26431894226018099</v>
      </c>
      <c r="DW815" s="40">
        <v>-9.9328331142688006E-2</v>
      </c>
      <c r="DX815" s="40">
        <v>-7.7487943062172299E-2</v>
      </c>
      <c r="DY815" s="40">
        <v>8.7774302534519302E-2</v>
      </c>
      <c r="DZ815" s="40">
        <v>1.95235804539069E-2</v>
      </c>
      <c r="EA815" s="40">
        <v>5.0714651516884299E-2</v>
      </c>
      <c r="EB815" s="40">
        <v>1.9595613526224499E-2</v>
      </c>
      <c r="EC815" s="40">
        <v>6.6011057763765701E-2</v>
      </c>
      <c r="ED815" s="40">
        <v>8.2198775928522996E-2</v>
      </c>
      <c r="EE815" s="40">
        <v>0.108385446299899</v>
      </c>
      <c r="EF815" s="40">
        <v>1.26511781041454E-2</v>
      </c>
      <c r="EG815" s="40">
        <v>4.9172011089577597E-2</v>
      </c>
      <c r="EH815" s="40">
        <v>0.13745132112959599</v>
      </c>
      <c r="EI815" s="40">
        <v>0.183360800345166</v>
      </c>
      <c r="EJ815" s="40">
        <v>8.8134160445294499E-2</v>
      </c>
      <c r="EK815" s="40">
        <v>-3.5922804117213401E-2</v>
      </c>
      <c r="EL815" s="40">
        <v>-3.2165326371240001E-3</v>
      </c>
      <c r="EM815" s="40">
        <v>0.72950078546455699</v>
      </c>
      <c r="EN815" s="40">
        <v>0.96697539093775897</v>
      </c>
      <c r="EO815" s="40">
        <v>1.00899617330243</v>
      </c>
      <c r="EP815" s="40">
        <v>0.98891655447542803</v>
      </c>
      <c r="EQ815" s="40">
        <v>0.65666865353216197</v>
      </c>
      <c r="ER815" s="40">
        <v>-4.3659343253376198E-2</v>
      </c>
      <c r="ES815" s="40">
        <v>-0.13500789587699</v>
      </c>
      <c r="ET815" s="40">
        <v>-0.233399974396655</v>
      </c>
      <c r="EU815" s="40">
        <v>-6.6745345533351902E-2</v>
      </c>
      <c r="EV815" s="40">
        <v>-5.1443867521011002E-2</v>
      </c>
      <c r="EW815" s="40">
        <v>86.5</v>
      </c>
      <c r="EX815" s="40">
        <v>85</v>
      </c>
      <c r="EY815" s="40">
        <v>84.5</v>
      </c>
      <c r="EZ815" s="40">
        <v>82.5</v>
      </c>
      <c r="FA815" s="40">
        <v>81</v>
      </c>
      <c r="FB815" s="40">
        <v>80.5</v>
      </c>
      <c r="FC815" s="40">
        <v>80</v>
      </c>
      <c r="FD815" s="40">
        <v>82</v>
      </c>
      <c r="FE815" s="40">
        <v>84.5</v>
      </c>
      <c r="FF815" s="40">
        <v>88.5</v>
      </c>
      <c r="FG815" s="40">
        <v>92</v>
      </c>
      <c r="FH815" s="40">
        <v>94.5</v>
      </c>
      <c r="FI815" s="40">
        <v>97.5</v>
      </c>
      <c r="FJ815" s="40">
        <v>100.5</v>
      </c>
      <c r="FK815" s="40">
        <v>102.5</v>
      </c>
      <c r="FL815" s="40">
        <v>104</v>
      </c>
      <c r="FM815" s="40">
        <v>105.5</v>
      </c>
      <c r="FN815" s="40">
        <v>106</v>
      </c>
      <c r="FO815" s="40">
        <v>105</v>
      </c>
      <c r="FP815" s="40">
        <v>104</v>
      </c>
      <c r="FQ815" s="40">
        <v>101</v>
      </c>
      <c r="FR815" s="40">
        <v>98</v>
      </c>
      <c r="FS815" s="40">
        <v>95</v>
      </c>
      <c r="FT815" s="40">
        <v>92</v>
      </c>
      <c r="FU815" s="40">
        <v>9.0112645090556304E-2</v>
      </c>
      <c r="FV815" s="40">
        <v>0</v>
      </c>
      <c r="FW815" s="40">
        <v>0</v>
      </c>
      <c r="FX815" s="41">
        <v>1</v>
      </c>
      <c r="FY815" s="22"/>
    </row>
    <row r="816" spans="1:181" x14ac:dyDescent="0.2">
      <c r="A816" t="s">
        <v>42</v>
      </c>
      <c r="B816" t="s">
        <v>58</v>
      </c>
      <c r="C816" t="s">
        <v>55</v>
      </c>
      <c r="D816" t="s">
        <v>39</v>
      </c>
      <c r="E816" t="s">
        <v>78</v>
      </c>
      <c r="F816" t="s">
        <v>1</v>
      </c>
      <c r="G816" s="35">
        <v>43672</v>
      </c>
      <c r="H816" s="40">
        <v>3661</v>
      </c>
      <c r="I816" s="40">
        <v>1.4262429570500399</v>
      </c>
      <c r="J816" s="40">
        <v>1.2610323680153099</v>
      </c>
      <c r="K816" s="40">
        <v>1.15184435914256</v>
      </c>
      <c r="L816" s="40">
        <v>1.02657934298227</v>
      </c>
      <c r="M816" s="40">
        <v>0.96009351851115599</v>
      </c>
      <c r="N816" s="40">
        <v>0.90586603556094902</v>
      </c>
      <c r="O816" s="40">
        <v>0.88756256518236099</v>
      </c>
      <c r="P816" s="40">
        <v>0.93208816428042796</v>
      </c>
      <c r="Q816" s="40">
        <v>1.0130632540800399</v>
      </c>
      <c r="R816" s="40">
        <v>1.2063629033821901</v>
      </c>
      <c r="S816" s="40">
        <v>1.4444686333658501</v>
      </c>
      <c r="T816" s="40">
        <v>1.69989428742816</v>
      </c>
      <c r="U816" s="40">
        <v>2.0113989911277099</v>
      </c>
      <c r="V816" s="40">
        <v>2.3266153543745398</v>
      </c>
      <c r="W816" s="40">
        <v>2.5789856091400201</v>
      </c>
      <c r="X816" s="40">
        <v>2.8108576753181902</v>
      </c>
      <c r="Y816" s="40">
        <v>2.9301585559552099</v>
      </c>
      <c r="Z816" s="40">
        <v>2.9721731367367701</v>
      </c>
      <c r="AA816" s="40">
        <v>2.9317853228191</v>
      </c>
      <c r="AB816" s="40">
        <v>2.7795068337318098</v>
      </c>
      <c r="AC816" s="40">
        <v>2.5818472967225601</v>
      </c>
      <c r="AD816" s="40">
        <v>2.4154425569526699</v>
      </c>
      <c r="AE816" s="40">
        <v>2.1311066867866102</v>
      </c>
      <c r="AF816" s="40">
        <v>1.77318096040774</v>
      </c>
      <c r="AG816" s="40">
        <v>1.1639372926188099E-3</v>
      </c>
      <c r="AH816" s="40">
        <v>-1.56140676594748E-2</v>
      </c>
      <c r="AI816" s="40">
        <v>-1.5053522830841401E-2</v>
      </c>
      <c r="AJ816" s="40">
        <v>-7.1292005960667103E-3</v>
      </c>
      <c r="AK816" s="40">
        <v>-1.19792465811061E-2</v>
      </c>
      <c r="AL816" s="40">
        <v>-9.2927895045718002E-3</v>
      </c>
      <c r="AM816" s="40">
        <v>-3.4601782157315398E-3</v>
      </c>
      <c r="AN816" s="40">
        <v>-8.5277889097660695E-3</v>
      </c>
      <c r="AO816" s="40">
        <v>-9.6170155561538795E-3</v>
      </c>
      <c r="AP816" s="40">
        <v>-2.97876563610114E-2</v>
      </c>
      <c r="AQ816" s="40">
        <v>-7.92710447916521E-3</v>
      </c>
      <c r="AR816" s="40">
        <v>1.2898338514380501E-3</v>
      </c>
      <c r="AS816" s="40">
        <v>-1.14692965544313E-2</v>
      </c>
      <c r="AT816" s="40">
        <v>2.09711726105598E-2</v>
      </c>
      <c r="AU816" s="40">
        <v>0.12876884424052201</v>
      </c>
      <c r="AV816" s="40">
        <v>0.150349437593611</v>
      </c>
      <c r="AW816" s="40">
        <v>0.14595655518737399</v>
      </c>
      <c r="AX816" s="40">
        <v>0.165225096062381</v>
      </c>
      <c r="AY816" s="40">
        <v>8.8973241909780496E-2</v>
      </c>
      <c r="AZ816" s="40">
        <v>-9.2894815743625903E-2</v>
      </c>
      <c r="BA816" s="40">
        <v>-5.7554735427595899E-2</v>
      </c>
      <c r="BB816" s="40">
        <v>-2.3887974085915999E-2</v>
      </c>
      <c r="BC816" s="40">
        <v>-1.31173679462097E-2</v>
      </c>
      <c r="BD816" s="40">
        <v>-3.0252168950738099E-2</v>
      </c>
      <c r="BE816" s="40">
        <v>9.4447140262201405E-3</v>
      </c>
      <c r="BF816" s="40">
        <v>-7.84644332993795E-3</v>
      </c>
      <c r="BG816" s="40">
        <v>-9.6124130985820906E-3</v>
      </c>
      <c r="BH816" s="40">
        <v>2.24526698460404E-4</v>
      </c>
      <c r="BI816" s="40">
        <v>-5.6329003713967403E-3</v>
      </c>
      <c r="BJ816" s="40">
        <v>-2.34133402639017E-3</v>
      </c>
      <c r="BK816" s="40">
        <v>2.3279993243211601E-3</v>
      </c>
      <c r="BL816" s="40">
        <v>-1.31572930704343E-3</v>
      </c>
      <c r="BM816" s="40">
        <v>-2.71555969567978E-3</v>
      </c>
      <c r="BN816" s="40">
        <v>-2.1164025765961301E-2</v>
      </c>
      <c r="BO816" s="40">
        <v>2.39366156102754E-3</v>
      </c>
      <c r="BP816" s="40">
        <v>4.1631521734989503E-3</v>
      </c>
      <c r="BQ816" s="40">
        <v>-8.5681736844505103E-3</v>
      </c>
      <c r="BR816" s="40">
        <v>3.1343540053320497E-2</v>
      </c>
      <c r="BS816" s="40">
        <v>0.138809488143321</v>
      </c>
      <c r="BT816" s="40">
        <v>0.16682863370494699</v>
      </c>
      <c r="BU816" s="40">
        <v>0.16382143158939599</v>
      </c>
      <c r="BV816" s="40">
        <v>0.18400936133603599</v>
      </c>
      <c r="BW816" s="40">
        <v>0.108756649480995</v>
      </c>
      <c r="BX816" s="40">
        <v>-7.4533311717510403E-2</v>
      </c>
      <c r="BY816" s="40">
        <v>-4.2402995238356403E-2</v>
      </c>
      <c r="BZ816" s="40">
        <v>-1.52710301918714E-2</v>
      </c>
      <c r="CA816" s="40">
        <v>-4.9536531356858399E-3</v>
      </c>
      <c r="CB816" s="40">
        <v>-1.8854989652117699E-2</v>
      </c>
      <c r="CC816" s="40">
        <v>1.5179954766430401E-2</v>
      </c>
      <c r="CD816" s="40">
        <v>-2.4666103815819298E-3</v>
      </c>
      <c r="CE816" s="40">
        <v>-5.8439170731088399E-3</v>
      </c>
      <c r="CF816" s="40">
        <v>5.3176958212108102E-3</v>
      </c>
      <c r="CG816" s="40">
        <v>-1.23744031923629E-3</v>
      </c>
      <c r="CH816" s="40">
        <v>2.4732228617879398E-3</v>
      </c>
      <c r="CI816" s="40">
        <v>6.33687345620989E-3</v>
      </c>
      <c r="CJ816" s="40">
        <v>3.6793212039212498E-3</v>
      </c>
      <c r="CK816" s="40">
        <v>2.0643676095864301E-3</v>
      </c>
      <c r="CL816" s="40">
        <v>-1.51913254857371E-2</v>
      </c>
      <c r="CM816" s="40">
        <v>9.54179268062476E-3</v>
      </c>
      <c r="CN816" s="40">
        <v>6.1532036904548403E-3</v>
      </c>
      <c r="CO816" s="40">
        <v>-6.5588648223054904E-3</v>
      </c>
      <c r="CP816" s="40">
        <v>3.8527410147144503E-2</v>
      </c>
      <c r="CQ816" s="40">
        <v>0.14576360752388701</v>
      </c>
      <c r="CR816" s="40">
        <v>0.17824207473157699</v>
      </c>
      <c r="CS816" s="40">
        <v>0.17619459056419901</v>
      </c>
      <c r="CT816" s="40">
        <v>0.19701928624262499</v>
      </c>
      <c r="CU816" s="40">
        <v>0.122458577299217</v>
      </c>
      <c r="CV816" s="40">
        <v>-6.1816189963122298E-2</v>
      </c>
      <c r="CW816" s="40">
        <v>-3.1908946139581097E-2</v>
      </c>
      <c r="CX816" s="40">
        <v>-9.30296110039407E-3</v>
      </c>
      <c r="CY816" s="40">
        <v>7.00510873203252E-4</v>
      </c>
      <c r="CZ816" s="40">
        <v>-1.0961337988778999E-2</v>
      </c>
      <c r="DA816" s="40">
        <v>2.0915195506640699E-2</v>
      </c>
      <c r="DB816" s="40">
        <v>2.9132225667740999E-3</v>
      </c>
      <c r="DC816" s="40">
        <v>-2.07542104763559E-3</v>
      </c>
      <c r="DD816" s="40">
        <v>1.04108649439612E-2</v>
      </c>
      <c r="DE816" s="40">
        <v>3.1580197329241699E-3</v>
      </c>
      <c r="DF816" s="40">
        <v>7.2877797499660401E-3</v>
      </c>
      <c r="DG816" s="40">
        <v>1.03457475880986E-2</v>
      </c>
      <c r="DH816" s="40">
        <v>8.6743717148859197E-3</v>
      </c>
      <c r="DI816" s="40">
        <v>6.8442949148526397E-3</v>
      </c>
      <c r="DJ816" s="40">
        <v>-9.2186252055128908E-3</v>
      </c>
      <c r="DK816" s="40">
        <v>1.6689923800221999E-2</v>
      </c>
      <c r="DL816" s="40">
        <v>8.1432552074107208E-3</v>
      </c>
      <c r="DM816" s="40">
        <v>-4.54955596016048E-3</v>
      </c>
      <c r="DN816" s="40">
        <v>4.5711280240968502E-2</v>
      </c>
      <c r="DO816" s="40">
        <v>0.15271772690445401</v>
      </c>
      <c r="DP816" s="40">
        <v>0.18965551575820799</v>
      </c>
      <c r="DQ816" s="40">
        <v>0.18856774953900099</v>
      </c>
      <c r="DR816" s="40">
        <v>0.210029211149214</v>
      </c>
      <c r="DS816" s="40">
        <v>0.13616050511743899</v>
      </c>
      <c r="DT816" s="40">
        <v>-4.9099068208734199E-2</v>
      </c>
      <c r="DU816" s="40">
        <v>-2.1414897040805899E-2</v>
      </c>
      <c r="DV816" s="40">
        <v>-3.3348920089167101E-3</v>
      </c>
      <c r="DW816" s="40">
        <v>6.3546748820923404E-3</v>
      </c>
      <c r="DX816" s="40">
        <v>-3.0676863254402199E-3</v>
      </c>
      <c r="DY816" s="40">
        <v>2.9195972240242E-2</v>
      </c>
      <c r="DZ816" s="40">
        <v>1.0680846896311E-2</v>
      </c>
      <c r="EA816" s="40">
        <v>3.3656886846236702E-3</v>
      </c>
      <c r="EB816" s="40">
        <v>1.7764592238488301E-2</v>
      </c>
      <c r="EC816" s="40">
        <v>9.5043659426335397E-3</v>
      </c>
      <c r="ED816" s="40">
        <v>1.42392352281477E-2</v>
      </c>
      <c r="EE816" s="40">
        <v>1.6133925128151299E-2</v>
      </c>
      <c r="EF816" s="40">
        <v>1.5886431317608599E-2</v>
      </c>
      <c r="EG816" s="40">
        <v>1.37457507753267E-2</v>
      </c>
      <c r="EH816" s="40">
        <v>-5.94994610462847E-4</v>
      </c>
      <c r="EI816" s="40">
        <v>2.7010689840414701E-2</v>
      </c>
      <c r="EJ816" s="40">
        <v>1.10165735294716E-2</v>
      </c>
      <c r="EK816" s="40">
        <v>-1.64843309017972E-3</v>
      </c>
      <c r="EL816" s="40">
        <v>5.6083647683729199E-2</v>
      </c>
      <c r="EM816" s="40">
        <v>0.162758370807253</v>
      </c>
      <c r="EN816" s="40">
        <v>0.20613471186954399</v>
      </c>
      <c r="EO816" s="40">
        <v>0.20643262594102299</v>
      </c>
      <c r="EP816" s="40">
        <v>0.22881347642286901</v>
      </c>
      <c r="EQ816" s="40">
        <v>0.15594391268865401</v>
      </c>
      <c r="ER816" s="40">
        <v>-3.07375641826187E-2</v>
      </c>
      <c r="ES816" s="40">
        <v>-6.2631568515663198E-3</v>
      </c>
      <c r="ET816" s="40">
        <v>5.2820518851279096E-3</v>
      </c>
      <c r="EU816" s="40">
        <v>1.4518389692616301E-2</v>
      </c>
      <c r="EV816" s="40">
        <v>8.3294929731801692E-3</v>
      </c>
      <c r="EW816" s="40">
        <v>86.5</v>
      </c>
      <c r="EX816" s="40">
        <v>85</v>
      </c>
      <c r="EY816" s="40">
        <v>84.5</v>
      </c>
      <c r="EZ816" s="40">
        <v>82.5</v>
      </c>
      <c r="FA816" s="40">
        <v>81</v>
      </c>
      <c r="FB816" s="40">
        <v>80.5</v>
      </c>
      <c r="FC816" s="40">
        <v>80</v>
      </c>
      <c r="FD816" s="40">
        <v>82</v>
      </c>
      <c r="FE816" s="40">
        <v>84.5</v>
      </c>
      <c r="FF816" s="40">
        <v>88.5</v>
      </c>
      <c r="FG816" s="40">
        <v>92</v>
      </c>
      <c r="FH816" s="40">
        <v>94.5</v>
      </c>
      <c r="FI816" s="40">
        <v>97.5</v>
      </c>
      <c r="FJ816" s="40">
        <v>100.5</v>
      </c>
      <c r="FK816" s="40">
        <v>102.5</v>
      </c>
      <c r="FL816" s="40">
        <v>104</v>
      </c>
      <c r="FM816" s="40">
        <v>105.5</v>
      </c>
      <c r="FN816" s="40">
        <v>106</v>
      </c>
      <c r="FO816" s="40">
        <v>105</v>
      </c>
      <c r="FP816" s="40">
        <v>104</v>
      </c>
      <c r="FQ816" s="40">
        <v>101</v>
      </c>
      <c r="FR816" s="40">
        <v>98</v>
      </c>
      <c r="FS816" s="40">
        <v>95</v>
      </c>
      <c r="FT816" s="40">
        <v>92</v>
      </c>
      <c r="FU816" s="40">
        <v>2.1911714696891099E-2</v>
      </c>
      <c r="FV816" s="40">
        <v>0</v>
      </c>
      <c r="FW816" s="40">
        <v>0</v>
      </c>
      <c r="FX816" s="41">
        <v>1</v>
      </c>
      <c r="FY816" s="22"/>
    </row>
    <row r="817" spans="1:181" x14ac:dyDescent="0.2">
      <c r="A817" t="s">
        <v>42</v>
      </c>
      <c r="B817" t="s">
        <v>58</v>
      </c>
      <c r="C817" t="s">
        <v>55</v>
      </c>
      <c r="D817" t="s">
        <v>39</v>
      </c>
      <c r="E817" t="s">
        <v>78</v>
      </c>
      <c r="F817" t="s">
        <v>77</v>
      </c>
      <c r="G817" s="35">
        <v>43672</v>
      </c>
      <c r="H817" s="40">
        <v>3254</v>
      </c>
      <c r="I817" s="40">
        <v>1.42962618847101</v>
      </c>
      <c r="J817" s="40">
        <v>1.2646386195738599</v>
      </c>
      <c r="K817" s="40">
        <v>1.15369961587957</v>
      </c>
      <c r="L817" s="40">
        <v>1.03147552416857</v>
      </c>
      <c r="M817" s="40">
        <v>0.96496279432376997</v>
      </c>
      <c r="N817" s="40">
        <v>0.90828276550015896</v>
      </c>
      <c r="O817" s="40">
        <v>0.88761465206718904</v>
      </c>
      <c r="P817" s="40">
        <v>0.93204001061471697</v>
      </c>
      <c r="Q817" s="40">
        <v>1.0152221277976801</v>
      </c>
      <c r="R817" s="40">
        <v>1.2064627449938301</v>
      </c>
      <c r="S817" s="40">
        <v>1.43851666763932</v>
      </c>
      <c r="T817" s="40">
        <v>1.6903027642442701</v>
      </c>
      <c r="U817" s="40">
        <v>1.9979643235731901</v>
      </c>
      <c r="V817" s="40">
        <v>2.30818196451383</v>
      </c>
      <c r="W817" s="40">
        <v>2.5571839890968899</v>
      </c>
      <c r="X817" s="40">
        <v>2.7834561508923001</v>
      </c>
      <c r="Y817" s="40">
        <v>2.9020413039147299</v>
      </c>
      <c r="Z817" s="40">
        <v>2.9426392390662599</v>
      </c>
      <c r="AA817" s="40">
        <v>2.9036627191114399</v>
      </c>
      <c r="AB817" s="40">
        <v>2.7510637361805999</v>
      </c>
      <c r="AC817" s="40">
        <v>2.5558154736929302</v>
      </c>
      <c r="AD817" s="40">
        <v>2.3933747884357399</v>
      </c>
      <c r="AE817" s="40">
        <v>2.1186380594679699</v>
      </c>
      <c r="AF817" s="40">
        <v>1.7679039761114901</v>
      </c>
      <c r="AG817" s="40">
        <v>-1.71504441937551E-3</v>
      </c>
      <c r="AH817" s="40">
        <v>-1.97108328094905E-2</v>
      </c>
      <c r="AI817" s="40">
        <v>-2.0637941510542698E-2</v>
      </c>
      <c r="AJ817" s="40">
        <v>-1.18626196329001E-2</v>
      </c>
      <c r="AK817" s="40">
        <v>-1.6317999497396599E-2</v>
      </c>
      <c r="AL817" s="40">
        <v>-1.2456592291313301E-2</v>
      </c>
      <c r="AM817" s="40">
        <v>-7.8700841401322507E-3</v>
      </c>
      <c r="AN817" s="40">
        <v>-1.02179650392573E-2</v>
      </c>
      <c r="AO817" s="40">
        <v>-9.8948946271650001E-3</v>
      </c>
      <c r="AP817" s="40">
        <v>-3.1671256998674499E-2</v>
      </c>
      <c r="AQ817" s="40">
        <v>-8.5249736573486303E-3</v>
      </c>
      <c r="AR817" s="40">
        <v>5.3521468645179896E-3</v>
      </c>
      <c r="AS817" s="40">
        <v>-1.4968632903894901E-2</v>
      </c>
      <c r="AT817" s="40">
        <v>2.1122102426928802E-2</v>
      </c>
      <c r="AU817" s="40">
        <v>7.4430311063260604E-2</v>
      </c>
      <c r="AV817" s="40">
        <v>7.7198047605703701E-2</v>
      </c>
      <c r="AW817" s="40">
        <v>7.52599315320754E-2</v>
      </c>
      <c r="AX817" s="40">
        <v>9.6644563080252696E-2</v>
      </c>
      <c r="AY817" s="40">
        <v>6.3834786109839003E-2</v>
      </c>
      <c r="AZ817" s="40">
        <v>-5.7385593148566803E-2</v>
      </c>
      <c r="BA817" s="40">
        <v>-2.6675747658501801E-2</v>
      </c>
      <c r="BB817" s="40">
        <v>-5.2217452568977304E-3</v>
      </c>
      <c r="BC817" s="40">
        <v>-4.8812567372059001E-3</v>
      </c>
      <c r="BD817" s="40">
        <v>-2.86815391194854E-2</v>
      </c>
      <c r="BE817" s="40">
        <v>6.7312935277941497E-3</v>
      </c>
      <c r="BF817" s="40">
        <v>-1.09121215686773E-2</v>
      </c>
      <c r="BG817" s="40">
        <v>-1.420006381171E-2</v>
      </c>
      <c r="BH817" s="40">
        <v>-3.38972315279639E-3</v>
      </c>
      <c r="BI817" s="40">
        <v>-9.3407371556277607E-3</v>
      </c>
      <c r="BJ817" s="40">
        <v>-5.0856407089199702E-3</v>
      </c>
      <c r="BK817" s="40">
        <v>-1.5816929795198799E-3</v>
      </c>
      <c r="BL817" s="40">
        <v>-2.6710424528617002E-3</v>
      </c>
      <c r="BM817" s="40">
        <v>-2.313101131E-3</v>
      </c>
      <c r="BN817" s="40">
        <v>-2.3057726810217598E-2</v>
      </c>
      <c r="BO817" s="40">
        <v>3.18950469328047E-3</v>
      </c>
      <c r="BP817" s="40">
        <v>8.0271439110644899E-3</v>
      </c>
      <c r="BQ817" s="40">
        <v>-1.2238723754950101E-2</v>
      </c>
      <c r="BR817" s="40">
        <v>3.09667421629857E-2</v>
      </c>
      <c r="BS817" s="40">
        <v>8.5104443886950695E-2</v>
      </c>
      <c r="BT817" s="40">
        <v>9.4607934301722499E-2</v>
      </c>
      <c r="BU817" s="40">
        <v>9.2657974040258995E-2</v>
      </c>
      <c r="BV817" s="40">
        <v>0.115153969090129</v>
      </c>
      <c r="BW817" s="40">
        <v>8.5752833229418096E-2</v>
      </c>
      <c r="BX817" s="40">
        <v>-3.7948032535719198E-2</v>
      </c>
      <c r="BY817" s="40">
        <v>-1.1415961205731099E-2</v>
      </c>
      <c r="BZ817" s="40">
        <v>4.6818508055669903E-3</v>
      </c>
      <c r="CA817" s="40">
        <v>3.7248863340619402E-3</v>
      </c>
      <c r="CB817" s="40">
        <v>-1.6092709755063401E-2</v>
      </c>
      <c r="CC817" s="40">
        <v>1.25812014601777E-2</v>
      </c>
      <c r="CD817" s="40">
        <v>-4.8181609665404503E-3</v>
      </c>
      <c r="CE817" s="40">
        <v>-9.7412093290124308E-3</v>
      </c>
      <c r="CF817" s="40">
        <v>2.4785791385927998E-3</v>
      </c>
      <c r="CG817" s="40">
        <v>-4.5083065123438203E-3</v>
      </c>
      <c r="CH817" s="40">
        <v>1.9457903136718901E-5</v>
      </c>
      <c r="CI817" s="40">
        <v>2.7736275821827099E-3</v>
      </c>
      <c r="CJ817" s="40">
        <v>2.5559331405118099E-3</v>
      </c>
      <c r="CK817" s="40">
        <v>2.9380259482535702E-3</v>
      </c>
      <c r="CL817" s="40">
        <v>-1.7092022040831201E-2</v>
      </c>
      <c r="CM817" s="40">
        <v>1.13029167134619E-2</v>
      </c>
      <c r="CN817" s="40">
        <v>9.8798387167392601E-3</v>
      </c>
      <c r="CO817" s="40">
        <v>-1.03479969944314E-2</v>
      </c>
      <c r="CP817" s="40">
        <v>3.7785109654747698E-2</v>
      </c>
      <c r="CQ817" s="40">
        <v>9.2497315764347596E-2</v>
      </c>
      <c r="CR817" s="40">
        <v>0.106665968792169</v>
      </c>
      <c r="CS817" s="40">
        <v>0.104707805282291</v>
      </c>
      <c r="CT817" s="40">
        <v>0.127973527307921</v>
      </c>
      <c r="CU817" s="40">
        <v>0.100933205896148</v>
      </c>
      <c r="CV817" s="40">
        <v>-2.44856372673193E-2</v>
      </c>
      <c r="CW817" s="40">
        <v>-8.4707959397235105E-4</v>
      </c>
      <c r="CX817" s="40">
        <v>1.15410512694022E-2</v>
      </c>
      <c r="CY817" s="40">
        <v>9.6854748085863397E-3</v>
      </c>
      <c r="CZ817" s="40">
        <v>-7.3737248862382797E-3</v>
      </c>
      <c r="DA817" s="40">
        <v>1.8431109392561301E-2</v>
      </c>
      <c r="DB817" s="40">
        <v>1.27579963559639E-3</v>
      </c>
      <c r="DC817" s="40">
        <v>-5.2823548463148302E-3</v>
      </c>
      <c r="DD817" s="40">
        <v>8.3468814299819793E-3</v>
      </c>
      <c r="DE817" s="40">
        <v>3.2412413094011201E-4</v>
      </c>
      <c r="DF817" s="40">
        <v>5.1245565151934102E-3</v>
      </c>
      <c r="DG817" s="40">
        <v>7.1289481438852999E-3</v>
      </c>
      <c r="DH817" s="40">
        <v>7.78290873388533E-3</v>
      </c>
      <c r="DI817" s="40">
        <v>8.18915302750714E-3</v>
      </c>
      <c r="DJ817" s="40">
        <v>-1.1126317271444801E-2</v>
      </c>
      <c r="DK817" s="40">
        <v>1.9416328733643299E-2</v>
      </c>
      <c r="DL817" s="40">
        <v>1.1732533522414001E-2</v>
      </c>
      <c r="DM817" s="40">
        <v>-8.4572702339126993E-3</v>
      </c>
      <c r="DN817" s="40">
        <v>4.4603477146509703E-2</v>
      </c>
      <c r="DO817" s="40">
        <v>9.9890187641744399E-2</v>
      </c>
      <c r="DP817" s="40">
        <v>0.11872400328261599</v>
      </c>
      <c r="DQ817" s="40">
        <v>0.116757636524324</v>
      </c>
      <c r="DR817" s="40">
        <v>0.14079308552571301</v>
      </c>
      <c r="DS817" s="40">
        <v>0.116113578562879</v>
      </c>
      <c r="DT817" s="40">
        <v>-1.10232419989194E-2</v>
      </c>
      <c r="DU817" s="40">
        <v>9.7218020177864493E-3</v>
      </c>
      <c r="DV817" s="40">
        <v>1.8400251733237401E-2</v>
      </c>
      <c r="DW817" s="40">
        <v>1.56460632831107E-2</v>
      </c>
      <c r="DX817" s="40">
        <v>1.34525998258682E-3</v>
      </c>
      <c r="DY817" s="40">
        <v>2.6877447339730898E-2</v>
      </c>
      <c r="DZ817" s="40">
        <v>1.0074510876409599E-2</v>
      </c>
      <c r="EA817" s="40">
        <v>1.15552285251783E-3</v>
      </c>
      <c r="EB817" s="40">
        <v>1.6819777910085699E-2</v>
      </c>
      <c r="EC817" s="40">
        <v>7.3013864727089596E-3</v>
      </c>
      <c r="ED817" s="40">
        <v>1.24955080975867E-2</v>
      </c>
      <c r="EE817" s="40">
        <v>1.34173393044977E-2</v>
      </c>
      <c r="EF817" s="40">
        <v>1.5329831320281E-2</v>
      </c>
      <c r="EG817" s="40">
        <v>1.57709465236721E-2</v>
      </c>
      <c r="EH817" s="40">
        <v>-2.5127870829878499E-3</v>
      </c>
      <c r="EI817" s="40">
        <v>3.1130807084272401E-2</v>
      </c>
      <c r="EJ817" s="40">
        <v>1.44075305689605E-2</v>
      </c>
      <c r="EK817" s="40">
        <v>-5.7273610849679401E-3</v>
      </c>
      <c r="EL817" s="40">
        <v>5.4448116882566497E-2</v>
      </c>
      <c r="EM817" s="40">
        <v>0.110564320465435</v>
      </c>
      <c r="EN817" s="40">
        <v>0.13613388997863499</v>
      </c>
      <c r="EO817" s="40">
        <v>0.134155679032508</v>
      </c>
      <c r="EP817" s="40">
        <v>0.15930249153559001</v>
      </c>
      <c r="EQ817" s="40">
        <v>0.138031625682458</v>
      </c>
      <c r="ER817" s="40">
        <v>8.4143186139282698E-3</v>
      </c>
      <c r="ES817" s="40">
        <v>2.4981588470557099E-2</v>
      </c>
      <c r="ET817" s="40">
        <v>2.8303847795702101E-2</v>
      </c>
      <c r="EU817" s="40">
        <v>2.4252206354378601E-2</v>
      </c>
      <c r="EV817" s="40">
        <v>1.3934089347008899E-2</v>
      </c>
      <c r="EW817" s="40">
        <v>86.5</v>
      </c>
      <c r="EX817" s="40">
        <v>85</v>
      </c>
      <c r="EY817" s="40">
        <v>84.5</v>
      </c>
      <c r="EZ817" s="40">
        <v>82.5</v>
      </c>
      <c r="FA817" s="40">
        <v>81</v>
      </c>
      <c r="FB817" s="40">
        <v>80.5</v>
      </c>
      <c r="FC817" s="40">
        <v>80</v>
      </c>
      <c r="FD817" s="40">
        <v>82</v>
      </c>
      <c r="FE817" s="40">
        <v>84.5</v>
      </c>
      <c r="FF817" s="40">
        <v>88.5</v>
      </c>
      <c r="FG817" s="40">
        <v>92</v>
      </c>
      <c r="FH817" s="40">
        <v>94.5</v>
      </c>
      <c r="FI817" s="40">
        <v>97.5</v>
      </c>
      <c r="FJ817" s="40">
        <v>100.5</v>
      </c>
      <c r="FK817" s="40">
        <v>102.5</v>
      </c>
      <c r="FL817" s="40">
        <v>104</v>
      </c>
      <c r="FM817" s="40">
        <v>105.5</v>
      </c>
      <c r="FN817" s="40">
        <v>106</v>
      </c>
      <c r="FO817" s="40">
        <v>105</v>
      </c>
      <c r="FP817" s="40">
        <v>104</v>
      </c>
      <c r="FQ817" s="40">
        <v>101</v>
      </c>
      <c r="FR817" s="40">
        <v>98</v>
      </c>
      <c r="FS817" s="40">
        <v>95</v>
      </c>
      <c r="FT817" s="40">
        <v>92</v>
      </c>
      <c r="FU817" s="40">
        <v>2.2692833836920799E-2</v>
      </c>
      <c r="FV817" s="40">
        <v>0</v>
      </c>
      <c r="FW817" s="40">
        <v>0</v>
      </c>
      <c r="FX817" s="41">
        <v>1</v>
      </c>
      <c r="FY817" s="22"/>
    </row>
    <row r="818" spans="1:181" x14ac:dyDescent="0.2">
      <c r="A818" t="s">
        <v>42</v>
      </c>
      <c r="B818" t="s">
        <v>58</v>
      </c>
      <c r="C818" t="s">
        <v>55</v>
      </c>
      <c r="D818" t="s">
        <v>39</v>
      </c>
      <c r="E818" t="s">
        <v>78</v>
      </c>
      <c r="F818" t="s">
        <v>78</v>
      </c>
      <c r="G818" s="35">
        <v>43672</v>
      </c>
      <c r="H818" s="40">
        <v>407</v>
      </c>
      <c r="I818" s="40">
        <v>1.38441210983107</v>
      </c>
      <c r="J818" s="40">
        <v>1.2206478852184699</v>
      </c>
      <c r="K818" s="40">
        <v>1.12857616608218</v>
      </c>
      <c r="L818" s="40">
        <v>0.97845297584933499</v>
      </c>
      <c r="M818" s="40">
        <v>0.91389300513208904</v>
      </c>
      <c r="N818" s="40">
        <v>0.880192304238122</v>
      </c>
      <c r="O818" s="40">
        <v>0.881271077613206</v>
      </c>
      <c r="P818" s="40">
        <v>0.92788879990442896</v>
      </c>
      <c r="Q818" s="40">
        <v>0.98965040785215397</v>
      </c>
      <c r="R818" s="40">
        <v>1.20158275509502</v>
      </c>
      <c r="S818" s="40">
        <v>1.49122045794965</v>
      </c>
      <c r="T818" s="40">
        <v>1.77908117004609</v>
      </c>
      <c r="U818" s="40">
        <v>2.1230877784084998</v>
      </c>
      <c r="V818" s="40">
        <v>2.4779874173875398</v>
      </c>
      <c r="W818" s="40">
        <v>2.7540088567506502</v>
      </c>
      <c r="X818" s="40">
        <v>3.0295398545018299</v>
      </c>
      <c r="Y818" s="40">
        <v>3.1544304583947</v>
      </c>
      <c r="Z818" s="40">
        <v>3.2075569734132299</v>
      </c>
      <c r="AA818" s="40">
        <v>3.1536742441015599</v>
      </c>
      <c r="AB818" s="40">
        <v>3.00164938791041</v>
      </c>
      <c r="AC818" s="40">
        <v>2.7808037881945098</v>
      </c>
      <c r="AD818" s="40">
        <v>2.57887024774978</v>
      </c>
      <c r="AE818" s="40">
        <v>2.2195040512495798</v>
      </c>
      <c r="AF818" s="40">
        <v>1.80415466693162</v>
      </c>
      <c r="AG818" s="40">
        <v>-2.3699716714611699E-2</v>
      </c>
      <c r="AH818" s="40">
        <v>-2.6500620615200601E-2</v>
      </c>
      <c r="AI818" s="40">
        <v>-1.12361491113475E-2</v>
      </c>
      <c r="AJ818" s="40">
        <v>-6.3225587612700702E-3</v>
      </c>
      <c r="AK818" s="40">
        <v>-7.5451269591382602E-3</v>
      </c>
      <c r="AL818" s="40">
        <v>-2.5084663384607798E-3</v>
      </c>
      <c r="AM818" s="40">
        <v>1.1398764106247E-2</v>
      </c>
      <c r="AN818" s="40">
        <v>-1.7363553570739699E-2</v>
      </c>
      <c r="AO818" s="40">
        <v>-4.1002511611821002E-2</v>
      </c>
      <c r="AP818" s="40">
        <v>-3.1226642185330101E-2</v>
      </c>
      <c r="AQ818" s="40">
        <v>-4.03996169225177E-2</v>
      </c>
      <c r="AR818" s="40">
        <v>-5.2932376733241297E-2</v>
      </c>
      <c r="AS818" s="40">
        <v>-2.1531051779070201E-3</v>
      </c>
      <c r="AT818" s="40">
        <v>-2.6975927604724802E-2</v>
      </c>
      <c r="AU818" s="40">
        <v>0.52075233681511301</v>
      </c>
      <c r="AV818" s="40">
        <v>0.67327154439047399</v>
      </c>
      <c r="AW818" s="40">
        <v>0.67420444885035502</v>
      </c>
      <c r="AX818" s="40">
        <v>0.69384815108999598</v>
      </c>
      <c r="AY818" s="40">
        <v>0.19465381847956501</v>
      </c>
      <c r="AZ818" s="40">
        <v>-0.45951460849272202</v>
      </c>
      <c r="BA818" s="40">
        <v>-0.376654808662923</v>
      </c>
      <c r="BB818" s="40">
        <v>-0.25415878474758902</v>
      </c>
      <c r="BC818" s="40">
        <v>-0.12462473767155199</v>
      </c>
      <c r="BD818" s="40">
        <v>-8.2708273547589001E-2</v>
      </c>
      <c r="BE818" s="40">
        <v>7.9432565070268694E-3</v>
      </c>
      <c r="BF818" s="40">
        <v>-4.2464063637451203E-3</v>
      </c>
      <c r="BG818" s="40">
        <v>8.3786424441038808E-3</v>
      </c>
      <c r="BH818" s="40">
        <v>1.18699204306392E-2</v>
      </c>
      <c r="BI818" s="40">
        <v>1.0313938422554099E-2</v>
      </c>
      <c r="BJ818" s="40">
        <v>1.0531031843038101E-2</v>
      </c>
      <c r="BK818" s="40">
        <v>2.3505785901660602E-2</v>
      </c>
      <c r="BL818" s="40">
        <v>-1.5253741564447501E-3</v>
      </c>
      <c r="BM818" s="40">
        <v>-2.2390419011695601E-2</v>
      </c>
      <c r="BN818" s="40">
        <v>-1.39927356153934E-2</v>
      </c>
      <c r="BO818" s="40">
        <v>-2.0999492277510499E-2</v>
      </c>
      <c r="BP818" s="40">
        <v>-3.6633887615404398E-2</v>
      </c>
      <c r="BQ818" s="40">
        <v>1.4208652682736E-2</v>
      </c>
      <c r="BR818" s="40">
        <v>1.30097205251819E-2</v>
      </c>
      <c r="BS818" s="40">
        <v>0.55570686476994102</v>
      </c>
      <c r="BT818" s="40">
        <v>0.72594961846936801</v>
      </c>
      <c r="BU818" s="40">
        <v>0.72432172208075296</v>
      </c>
      <c r="BV818" s="40">
        <v>0.73163979403022805</v>
      </c>
      <c r="BW818" s="40">
        <v>0.24960874085835899</v>
      </c>
      <c r="BX818" s="40">
        <v>-0.41684133118408201</v>
      </c>
      <c r="BY818" s="40">
        <v>-0.33462463507414503</v>
      </c>
      <c r="BZ818" s="40">
        <v>-0.220712504790086</v>
      </c>
      <c r="CA818" s="40">
        <v>-0.100013720800279</v>
      </c>
      <c r="CB818" s="40">
        <v>-6.1974466330784801E-2</v>
      </c>
      <c r="CC818" s="40">
        <v>2.9859083367292701E-2</v>
      </c>
      <c r="CD818" s="40">
        <v>1.1166794634467E-2</v>
      </c>
      <c r="CE818" s="40">
        <v>2.1963787323457801E-2</v>
      </c>
      <c r="CF818" s="40">
        <v>2.4469976099751298E-2</v>
      </c>
      <c r="CG818" s="40">
        <v>2.2683072702378501E-2</v>
      </c>
      <c r="CH818" s="40">
        <v>1.9562148561711699E-2</v>
      </c>
      <c r="CI818" s="40">
        <v>3.1891072315906502E-2</v>
      </c>
      <c r="CJ818" s="40">
        <v>9.4441006585246207E-3</v>
      </c>
      <c r="CK818" s="40">
        <v>-9.4997403743086704E-3</v>
      </c>
      <c r="CL818" s="40">
        <v>-2.05658442418834E-3</v>
      </c>
      <c r="CM818" s="40">
        <v>-7.5630250463968899E-3</v>
      </c>
      <c r="CN818" s="40">
        <v>-2.5345603701989499E-2</v>
      </c>
      <c r="CO818" s="40">
        <v>2.5540756334684701E-2</v>
      </c>
      <c r="CP818" s="40">
        <v>4.0703658612873797E-2</v>
      </c>
      <c r="CQ818" s="40">
        <v>0.57991626435052401</v>
      </c>
      <c r="CR818" s="40">
        <v>0.76243429210477198</v>
      </c>
      <c r="CS818" s="40">
        <v>0.75903279284937897</v>
      </c>
      <c r="CT818" s="40">
        <v>0.75781417080708402</v>
      </c>
      <c r="CU818" s="40">
        <v>0.28767035269037899</v>
      </c>
      <c r="CV818" s="40">
        <v>-0.38728594931444399</v>
      </c>
      <c r="CW818" s="40">
        <v>-0.305514664881816</v>
      </c>
      <c r="CX818" s="40">
        <v>-0.197547713177919</v>
      </c>
      <c r="CY818" s="40">
        <v>-8.2968205487039107E-2</v>
      </c>
      <c r="CZ818" s="40">
        <v>-4.7614294613201699E-2</v>
      </c>
      <c r="DA818" s="40">
        <v>5.1774910227558597E-2</v>
      </c>
      <c r="DB818" s="40">
        <v>2.6579995632679199E-2</v>
      </c>
      <c r="DC818" s="40">
        <v>3.55489322028118E-2</v>
      </c>
      <c r="DD818" s="40">
        <v>3.7070031768863497E-2</v>
      </c>
      <c r="DE818" s="40">
        <v>3.5052206982203002E-2</v>
      </c>
      <c r="DF818" s="40">
        <v>2.8593265280385201E-2</v>
      </c>
      <c r="DG818" s="40">
        <v>4.0276358730152298E-2</v>
      </c>
      <c r="DH818" s="40">
        <v>2.0413575473494001E-2</v>
      </c>
      <c r="DI818" s="40">
        <v>3.3909382630782602E-3</v>
      </c>
      <c r="DJ818" s="40">
        <v>9.8795667670167203E-3</v>
      </c>
      <c r="DK818" s="40">
        <v>5.8734421847167597E-3</v>
      </c>
      <c r="DL818" s="40">
        <v>-1.40573197885746E-2</v>
      </c>
      <c r="DM818" s="40">
        <v>3.6872859986633401E-2</v>
      </c>
      <c r="DN818" s="40">
        <v>6.8397596700565597E-2</v>
      </c>
      <c r="DO818" s="40">
        <v>0.604125663931107</v>
      </c>
      <c r="DP818" s="40">
        <v>0.79891896574017496</v>
      </c>
      <c r="DQ818" s="40">
        <v>0.79374386361800497</v>
      </c>
      <c r="DR818" s="40">
        <v>0.78398854758393899</v>
      </c>
      <c r="DS818" s="40">
        <v>0.325731964522399</v>
      </c>
      <c r="DT818" s="40">
        <v>-0.35773056744480602</v>
      </c>
      <c r="DU818" s="40">
        <v>-0.27640469468948597</v>
      </c>
      <c r="DV818" s="40">
        <v>-0.174382921565752</v>
      </c>
      <c r="DW818" s="40">
        <v>-6.5922690173798704E-2</v>
      </c>
      <c r="DX818" s="40">
        <v>-3.3254122895618701E-2</v>
      </c>
      <c r="DY818" s="40">
        <v>8.3417883449197205E-2</v>
      </c>
      <c r="DZ818" s="40">
        <v>4.8834209884134699E-2</v>
      </c>
      <c r="EA818" s="40">
        <v>5.5163723758263103E-2</v>
      </c>
      <c r="EB818" s="40">
        <v>5.5262510960772698E-2</v>
      </c>
      <c r="EC818" s="40">
        <v>5.2911272363895298E-2</v>
      </c>
      <c r="ED818" s="40">
        <v>4.1632763461884097E-2</v>
      </c>
      <c r="EE818" s="40">
        <v>5.2383380525566001E-2</v>
      </c>
      <c r="EF818" s="40">
        <v>3.6251754887788902E-2</v>
      </c>
      <c r="EG818" s="40">
        <v>2.2003030863203599E-2</v>
      </c>
      <c r="EH818" s="40">
        <v>2.7113473336953402E-2</v>
      </c>
      <c r="EI818" s="40">
        <v>2.5273566829723901E-2</v>
      </c>
      <c r="EJ818" s="40">
        <v>2.2411693292622502E-3</v>
      </c>
      <c r="EK818" s="40">
        <v>5.32346178472764E-2</v>
      </c>
      <c r="EL818" s="40">
        <v>0.108383244830472</v>
      </c>
      <c r="EM818" s="40">
        <v>0.63908019188593501</v>
      </c>
      <c r="EN818" s="40">
        <v>0.85159703981906898</v>
      </c>
      <c r="EO818" s="40">
        <v>0.84386113684840303</v>
      </c>
      <c r="EP818" s="40">
        <v>0.82178019052417195</v>
      </c>
      <c r="EQ818" s="40">
        <v>0.38068688690119301</v>
      </c>
      <c r="ER818" s="40">
        <v>-0.31505729013616701</v>
      </c>
      <c r="ES818" s="40">
        <v>-0.234374521100708</v>
      </c>
      <c r="ET818" s="40">
        <v>-0.14093664160824901</v>
      </c>
      <c r="EU818" s="40">
        <v>-4.1311673302525997E-2</v>
      </c>
      <c r="EV818" s="40">
        <v>-1.2520315678814399E-2</v>
      </c>
      <c r="EW818" s="40">
        <v>86.5</v>
      </c>
      <c r="EX818" s="40">
        <v>85</v>
      </c>
      <c r="EY818" s="40">
        <v>84.5</v>
      </c>
      <c r="EZ818" s="40">
        <v>82.5</v>
      </c>
      <c r="FA818" s="40">
        <v>81</v>
      </c>
      <c r="FB818" s="40">
        <v>80.5</v>
      </c>
      <c r="FC818" s="40">
        <v>80</v>
      </c>
      <c r="FD818" s="40">
        <v>82</v>
      </c>
      <c r="FE818" s="40">
        <v>84.5</v>
      </c>
      <c r="FF818" s="40">
        <v>88.5</v>
      </c>
      <c r="FG818" s="40">
        <v>92</v>
      </c>
      <c r="FH818" s="40">
        <v>94.5</v>
      </c>
      <c r="FI818" s="40">
        <v>97.5</v>
      </c>
      <c r="FJ818" s="40">
        <v>100.5</v>
      </c>
      <c r="FK818" s="40">
        <v>102.5</v>
      </c>
      <c r="FL818" s="40">
        <v>104</v>
      </c>
      <c r="FM818" s="40">
        <v>105.5</v>
      </c>
      <c r="FN818" s="40">
        <v>106</v>
      </c>
      <c r="FO818" s="40">
        <v>105</v>
      </c>
      <c r="FP818" s="40">
        <v>104</v>
      </c>
      <c r="FQ818" s="40">
        <v>101</v>
      </c>
      <c r="FR818" s="40">
        <v>98</v>
      </c>
      <c r="FS818" s="40">
        <v>95</v>
      </c>
      <c r="FT818" s="40">
        <v>92</v>
      </c>
      <c r="FU818" s="40">
        <v>6.0885193177668703E-2</v>
      </c>
      <c r="FV818" s="40">
        <v>0</v>
      </c>
      <c r="FW818" s="40">
        <v>0</v>
      </c>
      <c r="FX818" s="41">
        <v>1</v>
      </c>
      <c r="FY818" s="22"/>
    </row>
    <row r="819" spans="1:181" x14ac:dyDescent="0.2">
      <c r="A819" t="s">
        <v>42</v>
      </c>
      <c r="B819" t="s">
        <v>58</v>
      </c>
      <c r="C819" t="s">
        <v>55</v>
      </c>
      <c r="D819" t="s">
        <v>226</v>
      </c>
      <c r="E819" t="s">
        <v>1</v>
      </c>
      <c r="F819" t="s">
        <v>1</v>
      </c>
      <c r="G819" s="35">
        <v>43672</v>
      </c>
      <c r="H819" s="40">
        <v>2819</v>
      </c>
      <c r="I819" s="40">
        <v>0.67072487141420001</v>
      </c>
      <c r="J819" s="40">
        <v>0.58993256303839803</v>
      </c>
      <c r="K819" s="40">
        <v>0.541693279974786</v>
      </c>
      <c r="L819" s="40">
        <v>0.52118673698862095</v>
      </c>
      <c r="M819" s="40">
        <v>0.52473897976570405</v>
      </c>
      <c r="N819" s="40">
        <v>0.55979960917438698</v>
      </c>
      <c r="O819" s="40">
        <v>0.62887804919478196</v>
      </c>
      <c r="P819" s="40">
        <v>0.68578326438565296</v>
      </c>
      <c r="Q819" s="40">
        <v>0.70832412137239098</v>
      </c>
      <c r="R819" s="40">
        <v>0.72997160362378499</v>
      </c>
      <c r="S819" s="40">
        <v>0.76294391009495699</v>
      </c>
      <c r="T819" s="40">
        <v>0.803472250169742</v>
      </c>
      <c r="U819" s="40">
        <v>0.83295911114664101</v>
      </c>
      <c r="V819" s="40">
        <v>0.83783469836539004</v>
      </c>
      <c r="W819" s="40">
        <v>0.88821815814537297</v>
      </c>
      <c r="X819" s="40">
        <v>0.97552391842312902</v>
      </c>
      <c r="Y819" s="40">
        <v>1.0175291665013499</v>
      </c>
      <c r="Z819" s="40">
        <v>1.10072258082125</v>
      </c>
      <c r="AA819" s="40">
        <v>1.22381882027561</v>
      </c>
      <c r="AB819" s="40">
        <v>1.23859196988565</v>
      </c>
      <c r="AC819" s="40">
        <v>1.17346617564217</v>
      </c>
      <c r="AD819" s="40">
        <v>1.07014372591246</v>
      </c>
      <c r="AE819" s="40">
        <v>0.91073700126129697</v>
      </c>
      <c r="AF819" s="40">
        <v>0.76405232985736404</v>
      </c>
      <c r="AG819" s="40">
        <v>-1.13753229100083E-2</v>
      </c>
      <c r="AH819" s="40">
        <v>-1.1541091526821701E-2</v>
      </c>
      <c r="AI819" s="40">
        <v>-1.9630880638253499E-2</v>
      </c>
      <c r="AJ819" s="40">
        <v>-1.0898692109505E-2</v>
      </c>
      <c r="AK819" s="40">
        <v>-1.8983388657796401E-2</v>
      </c>
      <c r="AL819" s="40">
        <v>-2.5214760877003702E-2</v>
      </c>
      <c r="AM819" s="40">
        <v>-3.1277908078762601E-2</v>
      </c>
      <c r="AN819" s="40">
        <v>-3.5281199346183602E-2</v>
      </c>
      <c r="AO819" s="40">
        <v>-1.73981591178695E-3</v>
      </c>
      <c r="AP819" s="40">
        <v>-2.22343683999453E-2</v>
      </c>
      <c r="AQ819" s="40">
        <v>-1.20698375777762E-2</v>
      </c>
      <c r="AR819" s="40">
        <v>-1.06987359207348E-2</v>
      </c>
      <c r="AS819" s="40">
        <v>-8.0485316647549397E-3</v>
      </c>
      <c r="AT819" s="40">
        <v>-2.4643698871276501E-3</v>
      </c>
      <c r="AU819" s="40">
        <v>3.03747743136208E-2</v>
      </c>
      <c r="AV819" s="40">
        <v>6.4400508976609705E-2</v>
      </c>
      <c r="AW819" s="40">
        <v>5.5663708184566001E-2</v>
      </c>
      <c r="AX819" s="40">
        <v>3.17452434995108E-2</v>
      </c>
      <c r="AY819" s="40">
        <v>6.7219342047502406E-2</v>
      </c>
      <c r="AZ819" s="40">
        <v>-9.5774535620356E-3</v>
      </c>
      <c r="BA819" s="40">
        <v>-2.0049351875511202E-2</v>
      </c>
      <c r="BB819" s="40">
        <v>-5.7546180087140297E-2</v>
      </c>
      <c r="BC819" s="40">
        <v>-3.9846957096705798E-2</v>
      </c>
      <c r="BD819" s="40">
        <v>-3.4766755544854297E-2</v>
      </c>
      <c r="BE819" s="40">
        <v>-1.8989425994570301E-3</v>
      </c>
      <c r="BF819" s="40">
        <v>-4.22644541024946E-3</v>
      </c>
      <c r="BG819" s="40">
        <v>-1.23857485465786E-2</v>
      </c>
      <c r="BH819" s="40">
        <v>-5.5163997241971102E-3</v>
      </c>
      <c r="BI819" s="40">
        <v>-1.24169064840978E-2</v>
      </c>
      <c r="BJ819" s="40">
        <v>-1.8528027730686399E-2</v>
      </c>
      <c r="BK819" s="40">
        <v>-2.25496898198616E-2</v>
      </c>
      <c r="BL819" s="40">
        <v>-2.4684546074869002E-2</v>
      </c>
      <c r="BM819" s="40">
        <v>7.1179291276493497E-3</v>
      </c>
      <c r="BN819" s="40">
        <v>-1.4814610249858799E-2</v>
      </c>
      <c r="BO819" s="40">
        <v>-4.45530466049124E-3</v>
      </c>
      <c r="BP819" s="40">
        <v>-5.0876827281224101E-3</v>
      </c>
      <c r="BQ819" s="40">
        <v>-2.5441523292575501E-3</v>
      </c>
      <c r="BR819" s="40">
        <v>1.0536809514673E-2</v>
      </c>
      <c r="BS819" s="40">
        <v>4.6542873552154702E-2</v>
      </c>
      <c r="BT819" s="40">
        <v>8.1092202950101902E-2</v>
      </c>
      <c r="BU819" s="40">
        <v>7.2420508225082295E-2</v>
      </c>
      <c r="BV819" s="40">
        <v>5.3889147207631098E-2</v>
      </c>
      <c r="BW819" s="40">
        <v>8.8282926522098001E-2</v>
      </c>
      <c r="BX819" s="40">
        <v>1.25719802251701E-2</v>
      </c>
      <c r="BY819" s="40">
        <v>-3.04058743704875E-3</v>
      </c>
      <c r="BZ819" s="40">
        <v>-3.9139900329313797E-2</v>
      </c>
      <c r="CA819" s="40">
        <v>-2.7332874150576999E-2</v>
      </c>
      <c r="CB819" s="40">
        <v>-2.5132662583364999E-2</v>
      </c>
      <c r="CC819" s="40">
        <v>4.6643695360174499E-3</v>
      </c>
      <c r="CD819" s="40">
        <v>8.3965620770118702E-4</v>
      </c>
      <c r="CE819" s="40">
        <v>-7.3677921305132501E-3</v>
      </c>
      <c r="CF819" s="40">
        <v>-1.78864041404888E-3</v>
      </c>
      <c r="CG819" s="40">
        <v>-7.8689809338720398E-3</v>
      </c>
      <c r="CH819" s="40">
        <v>-1.38968167231419E-2</v>
      </c>
      <c r="CI819" s="40">
        <v>-1.6504552442256501E-2</v>
      </c>
      <c r="CJ819" s="40">
        <v>-1.7345336299423801E-2</v>
      </c>
      <c r="CK819" s="40">
        <v>1.3252776358879699E-2</v>
      </c>
      <c r="CL819" s="40">
        <v>-9.6757083576956993E-3</v>
      </c>
      <c r="CM819" s="40">
        <v>8.18497642096874E-4</v>
      </c>
      <c r="CN819" s="40">
        <v>-1.20148437970225E-3</v>
      </c>
      <c r="CO819" s="40">
        <v>1.26816403068214E-3</v>
      </c>
      <c r="CP819" s="40">
        <v>1.95413867632569E-2</v>
      </c>
      <c r="CQ819" s="40">
        <v>5.77408498323672E-2</v>
      </c>
      <c r="CR819" s="40">
        <v>9.2652819348735496E-2</v>
      </c>
      <c r="CS819" s="40">
        <v>8.4026216887406205E-2</v>
      </c>
      <c r="CT819" s="40">
        <v>6.9225947459564993E-2</v>
      </c>
      <c r="CU819" s="40">
        <v>0.102871500963837</v>
      </c>
      <c r="CV819" s="40">
        <v>2.7912610593032301E-2</v>
      </c>
      <c r="CW819" s="40">
        <v>8.7396309997409497E-3</v>
      </c>
      <c r="CX819" s="40">
        <v>-2.6391767039541599E-2</v>
      </c>
      <c r="CY819" s="40">
        <v>-1.8665658423363998E-2</v>
      </c>
      <c r="CZ819" s="40">
        <v>-1.8460119146286199E-2</v>
      </c>
      <c r="DA819" s="40">
        <v>1.12276816714919E-2</v>
      </c>
      <c r="DB819" s="40">
        <v>5.9057578256518396E-3</v>
      </c>
      <c r="DC819" s="40">
        <v>-2.3498357144479199E-3</v>
      </c>
      <c r="DD819" s="40">
        <v>1.93911889609936E-3</v>
      </c>
      <c r="DE819" s="40">
        <v>-3.32105538364625E-3</v>
      </c>
      <c r="DF819" s="40">
        <v>-9.2656057155973397E-3</v>
      </c>
      <c r="DG819" s="40">
        <v>-1.04594150646514E-2</v>
      </c>
      <c r="DH819" s="40">
        <v>-1.00061265239785E-2</v>
      </c>
      <c r="DI819" s="40">
        <v>1.9387623590109999E-2</v>
      </c>
      <c r="DJ819" s="40">
        <v>-4.5368064655326298E-3</v>
      </c>
      <c r="DK819" s="40">
        <v>6.0922999446849898E-3</v>
      </c>
      <c r="DL819" s="40">
        <v>2.6847139687179201E-3</v>
      </c>
      <c r="DM819" s="40">
        <v>5.0804803906218301E-3</v>
      </c>
      <c r="DN819" s="40">
        <v>2.8545964011840799E-2</v>
      </c>
      <c r="DO819" s="40">
        <v>6.8938826112579593E-2</v>
      </c>
      <c r="DP819" s="40">
        <v>0.10421343574736899</v>
      </c>
      <c r="DQ819" s="40">
        <v>9.5631925549730004E-2</v>
      </c>
      <c r="DR819" s="40">
        <v>8.4562747711498895E-2</v>
      </c>
      <c r="DS819" s="40">
        <v>0.117460075405576</v>
      </c>
      <c r="DT819" s="40">
        <v>4.3253240960894598E-2</v>
      </c>
      <c r="DU819" s="40">
        <v>2.05198494365307E-2</v>
      </c>
      <c r="DV819" s="40">
        <v>-1.36436337497694E-2</v>
      </c>
      <c r="DW819" s="40">
        <v>-9.9984426961510393E-3</v>
      </c>
      <c r="DX819" s="40">
        <v>-1.1787575709207399E-2</v>
      </c>
      <c r="DY819" s="40">
        <v>2.07040619820432E-2</v>
      </c>
      <c r="DZ819" s="40">
        <v>1.3220403942224001E-2</v>
      </c>
      <c r="EA819" s="40">
        <v>4.8952963772270503E-3</v>
      </c>
      <c r="EB819" s="40">
        <v>7.3214112814072203E-3</v>
      </c>
      <c r="EC819" s="40">
        <v>3.24542679005233E-3</v>
      </c>
      <c r="ED819" s="40">
        <v>-2.57887256928007E-3</v>
      </c>
      <c r="EE819" s="40">
        <v>-1.73119680575037E-3</v>
      </c>
      <c r="EF819" s="40">
        <v>5.9052674733608296E-4</v>
      </c>
      <c r="EG819" s="40">
        <v>2.82453686295463E-2</v>
      </c>
      <c r="EH819" s="40">
        <v>2.88295168455393E-3</v>
      </c>
      <c r="EI819" s="40">
        <v>1.37068328619699E-2</v>
      </c>
      <c r="EJ819" s="40">
        <v>8.2957671613303197E-3</v>
      </c>
      <c r="EK819" s="40">
        <v>1.05848597261192E-2</v>
      </c>
      <c r="EL819" s="40">
        <v>4.1547143413641401E-2</v>
      </c>
      <c r="EM819" s="40">
        <v>8.5106925351113596E-2</v>
      </c>
      <c r="EN819" s="40">
        <v>0.120905129720861</v>
      </c>
      <c r="EO819" s="40">
        <v>0.112388725590246</v>
      </c>
      <c r="EP819" s="40">
        <v>0.10670665141961901</v>
      </c>
      <c r="EQ819" s="40">
        <v>0.13852365988017101</v>
      </c>
      <c r="ER819" s="40">
        <v>6.5402674748100298E-2</v>
      </c>
      <c r="ES819" s="40">
        <v>3.7528613874993101E-2</v>
      </c>
      <c r="ET819" s="40">
        <v>4.7626460080570998E-3</v>
      </c>
      <c r="EU819" s="40">
        <v>2.5156402499777598E-3</v>
      </c>
      <c r="EV819" s="40">
        <v>-2.1534827477181799E-3</v>
      </c>
      <c r="EW819" s="40">
        <v>60.5355561126431</v>
      </c>
      <c r="EX819" s="40">
        <v>59.3195454165622</v>
      </c>
      <c r="EY819" s="40">
        <v>58.292303835547798</v>
      </c>
      <c r="EZ819" s="40">
        <v>57.678908665496799</v>
      </c>
      <c r="FA819" s="40">
        <v>56.658769950697803</v>
      </c>
      <c r="FB819" s="40">
        <v>55.746594802373203</v>
      </c>
      <c r="FC819" s="40">
        <v>56.160106960808903</v>
      </c>
      <c r="FD819" s="40">
        <v>57.052226957466402</v>
      </c>
      <c r="FE819" s="40">
        <v>59.215718225119097</v>
      </c>
      <c r="FF819" s="40">
        <v>62.953998495863601</v>
      </c>
      <c r="FG819" s="40">
        <v>67.618743210495495</v>
      </c>
      <c r="FH819" s="40">
        <v>72.766775298738196</v>
      </c>
      <c r="FI819" s="40">
        <v>76.861243419403394</v>
      </c>
      <c r="FJ819" s="40">
        <v>79.958176652460907</v>
      </c>
      <c r="FK819" s="40">
        <v>83.570777972758407</v>
      </c>
      <c r="FL819" s="40">
        <v>86.0329656555528</v>
      </c>
      <c r="FM819" s="40">
        <v>84.026865546920703</v>
      </c>
      <c r="FN819" s="40">
        <v>82.364544163115198</v>
      </c>
      <c r="FO819" s="40">
        <v>82.976059162697396</v>
      </c>
      <c r="FP819" s="40">
        <v>80.048048800869097</v>
      </c>
      <c r="FQ819" s="40">
        <v>73.920197208991397</v>
      </c>
      <c r="FR819" s="40">
        <v>67.631110554023607</v>
      </c>
      <c r="FS819" s="40">
        <v>63.795897050221399</v>
      </c>
      <c r="FT819" s="40">
        <v>61.294601821676302</v>
      </c>
      <c r="FU819" s="40">
        <v>2.4519303271785999E-2</v>
      </c>
      <c r="FV819" s="40">
        <v>0</v>
      </c>
      <c r="FW819" s="40">
        <v>0</v>
      </c>
      <c r="FX819" s="41">
        <v>1</v>
      </c>
      <c r="FY819" s="22"/>
    </row>
    <row r="820" spans="1:181" x14ac:dyDescent="0.2">
      <c r="A820" t="s">
        <v>42</v>
      </c>
      <c r="B820" t="s">
        <v>58</v>
      </c>
      <c r="C820" t="s">
        <v>55</v>
      </c>
      <c r="D820" t="s">
        <v>226</v>
      </c>
      <c r="E820" t="s">
        <v>1</v>
      </c>
      <c r="F820" t="s">
        <v>77</v>
      </c>
      <c r="G820" s="35">
        <v>43672</v>
      </c>
      <c r="H820" s="40">
        <v>2446</v>
      </c>
      <c r="I820" s="40">
        <v>0.69464026917356703</v>
      </c>
      <c r="J820" s="40">
        <v>0.61127920778048705</v>
      </c>
      <c r="K820" s="40">
        <v>0.56127682986803995</v>
      </c>
      <c r="L820" s="40">
        <v>0.54063457696220696</v>
      </c>
      <c r="M820" s="40">
        <v>0.54509216991807696</v>
      </c>
      <c r="N820" s="40">
        <v>0.58034324061612796</v>
      </c>
      <c r="O820" s="40">
        <v>0.65263571813744603</v>
      </c>
      <c r="P820" s="40">
        <v>0.70820189307220505</v>
      </c>
      <c r="Q820" s="40">
        <v>0.72734311197855295</v>
      </c>
      <c r="R820" s="40">
        <v>0.74731778891265499</v>
      </c>
      <c r="S820" s="40">
        <v>0.78075535413067099</v>
      </c>
      <c r="T820" s="40">
        <v>0.81919590733547898</v>
      </c>
      <c r="U820" s="40">
        <v>0.85158288477148303</v>
      </c>
      <c r="V820" s="40">
        <v>0.85168497764937201</v>
      </c>
      <c r="W820" s="40">
        <v>0.89485684536835497</v>
      </c>
      <c r="X820" s="40">
        <v>0.97451526663194699</v>
      </c>
      <c r="Y820" s="40">
        <v>1.01123919430813</v>
      </c>
      <c r="Z820" s="40">
        <v>1.0930377219359599</v>
      </c>
      <c r="AA820" s="40">
        <v>1.2189687278806001</v>
      </c>
      <c r="AB820" s="40">
        <v>1.2364258474544001</v>
      </c>
      <c r="AC820" s="40">
        <v>1.1848942820152699</v>
      </c>
      <c r="AD820" s="40">
        <v>1.09245450467983</v>
      </c>
      <c r="AE820" s="40">
        <v>0.93453205050496002</v>
      </c>
      <c r="AF820" s="40">
        <v>0.78864942150248396</v>
      </c>
      <c r="AG820" s="40">
        <v>-1.30764429463926E-2</v>
      </c>
      <c r="AH820" s="40">
        <v>-1.2661699600295199E-2</v>
      </c>
      <c r="AI820" s="40">
        <v>-1.9931738062168101E-2</v>
      </c>
      <c r="AJ820" s="40">
        <v>-1.0341871002449699E-2</v>
      </c>
      <c r="AK820" s="40">
        <v>-2.02403727976622E-2</v>
      </c>
      <c r="AL820" s="40">
        <v>-2.3963176392016099E-2</v>
      </c>
      <c r="AM820" s="40">
        <v>-2.91405757175556E-2</v>
      </c>
      <c r="AN820" s="40">
        <v>-3.3721439635825398E-2</v>
      </c>
      <c r="AO820" s="40">
        <v>7.0556167654744497E-4</v>
      </c>
      <c r="AP820" s="40">
        <v>-1.6975536773682399E-2</v>
      </c>
      <c r="AQ820" s="40">
        <v>-7.6654281232629799E-3</v>
      </c>
      <c r="AR820" s="40">
        <v>-1.5995442736805601E-2</v>
      </c>
      <c r="AS820" s="40">
        <v>-4.7752309424640999E-3</v>
      </c>
      <c r="AT820" s="40">
        <v>4.1871054802961197E-3</v>
      </c>
      <c r="AU820" s="40">
        <v>2.5545991997729799E-2</v>
      </c>
      <c r="AV820" s="40">
        <v>5.37883846369904E-2</v>
      </c>
      <c r="AW820" s="40">
        <v>4.2874041917270303E-2</v>
      </c>
      <c r="AX820" s="40">
        <v>1.66948910333817E-2</v>
      </c>
      <c r="AY820" s="40">
        <v>5.5491272112522097E-2</v>
      </c>
      <c r="AZ820" s="40">
        <v>-1.0559173913459001E-3</v>
      </c>
      <c r="BA820" s="40">
        <v>-1.6667848057110701E-2</v>
      </c>
      <c r="BB820" s="40">
        <v>-5.5529273435547699E-2</v>
      </c>
      <c r="BC820" s="40">
        <v>-4.1431962911336502E-2</v>
      </c>
      <c r="BD820" s="40">
        <v>-4.1390372753098197E-2</v>
      </c>
      <c r="BE820" s="40">
        <v>-3.5981955405720799E-3</v>
      </c>
      <c r="BF820" s="40">
        <v>-4.8496635487547098E-3</v>
      </c>
      <c r="BG820" s="40">
        <v>-1.2052493405824E-2</v>
      </c>
      <c r="BH820" s="40">
        <v>-4.7517713303261997E-3</v>
      </c>
      <c r="BI820" s="40">
        <v>-1.33920209748375E-2</v>
      </c>
      <c r="BJ820" s="40">
        <v>-1.76009083465745E-2</v>
      </c>
      <c r="BK820" s="40">
        <v>-1.9665047873874901E-2</v>
      </c>
      <c r="BL820" s="40">
        <v>-2.1673557433794999E-2</v>
      </c>
      <c r="BM820" s="40">
        <v>9.1921334179318401E-3</v>
      </c>
      <c r="BN820" s="40">
        <v>-9.8612270090712491E-3</v>
      </c>
      <c r="BO820" s="40">
        <v>1.8624069241971299E-4</v>
      </c>
      <c r="BP820" s="40">
        <v>-9.9422871181228493E-3</v>
      </c>
      <c r="BQ820" s="40">
        <v>1.2865893344423101E-3</v>
      </c>
      <c r="BR820" s="40">
        <v>1.88381850024587E-2</v>
      </c>
      <c r="BS820" s="40">
        <v>4.0901667016787498E-2</v>
      </c>
      <c r="BT820" s="40">
        <v>6.7844104193683502E-2</v>
      </c>
      <c r="BU820" s="40">
        <v>5.8303228956509502E-2</v>
      </c>
      <c r="BV820" s="40">
        <v>3.5154873392965399E-2</v>
      </c>
      <c r="BW820" s="40">
        <v>7.5974433453398105E-2</v>
      </c>
      <c r="BX820" s="40">
        <v>1.9613675754583799E-2</v>
      </c>
      <c r="BY820" s="40">
        <v>-2.08236025819637E-4</v>
      </c>
      <c r="BZ820" s="40">
        <v>-3.7414154504613002E-2</v>
      </c>
      <c r="CA820" s="40">
        <v>-2.8703723003938801E-2</v>
      </c>
      <c r="CB820" s="40">
        <v>-2.93463543089032E-2</v>
      </c>
      <c r="CC820" s="40">
        <v>2.9664097393982099E-3</v>
      </c>
      <c r="CD820" s="40">
        <v>5.6092882297094696E-4</v>
      </c>
      <c r="CE820" s="40">
        <v>-6.5953525591470096E-3</v>
      </c>
      <c r="CF820" s="40">
        <v>-8.8008532636657804E-4</v>
      </c>
      <c r="CG820" s="40">
        <v>-8.6488733642780397E-3</v>
      </c>
      <c r="CH820" s="40">
        <v>-1.3194420879488199E-2</v>
      </c>
      <c r="CI820" s="40">
        <v>-1.31023261543581E-2</v>
      </c>
      <c r="CJ820" s="40">
        <v>-1.3329230921771301E-2</v>
      </c>
      <c r="CK820" s="40">
        <v>1.50699071536255E-2</v>
      </c>
      <c r="CL820" s="40">
        <v>-4.9338777382101897E-3</v>
      </c>
      <c r="CM820" s="40">
        <v>5.6242825958581402E-3</v>
      </c>
      <c r="CN820" s="40">
        <v>-5.7498899761697503E-3</v>
      </c>
      <c r="CO820" s="40">
        <v>5.4849875922862498E-3</v>
      </c>
      <c r="CP820" s="40">
        <v>2.8985478048364099E-2</v>
      </c>
      <c r="CQ820" s="40">
        <v>5.15369607574543E-2</v>
      </c>
      <c r="CR820" s="40">
        <v>7.7579052741131999E-2</v>
      </c>
      <c r="CS820" s="40">
        <v>6.8989436898416495E-2</v>
      </c>
      <c r="CT820" s="40">
        <v>4.7940200941122099E-2</v>
      </c>
      <c r="CU820" s="40">
        <v>9.0161008600848302E-2</v>
      </c>
      <c r="CV820" s="40">
        <v>3.3929373002292498E-2</v>
      </c>
      <c r="CW820" s="40">
        <v>1.11916411266297E-2</v>
      </c>
      <c r="CX820" s="40">
        <v>-2.48676783165915E-2</v>
      </c>
      <c r="CY820" s="40">
        <v>-1.9888182817730998E-2</v>
      </c>
      <c r="CZ820" s="40">
        <v>-2.1004703823786199E-2</v>
      </c>
      <c r="DA820" s="40">
        <v>9.5310150193685002E-3</v>
      </c>
      <c r="DB820" s="40">
        <v>5.9715211946965996E-3</v>
      </c>
      <c r="DC820" s="40">
        <v>-1.13821171246998E-3</v>
      </c>
      <c r="DD820" s="40">
        <v>2.9916006775930399E-3</v>
      </c>
      <c r="DE820" s="40">
        <v>-3.9057257537185898E-3</v>
      </c>
      <c r="DF820" s="40">
        <v>-8.7879334124017997E-3</v>
      </c>
      <c r="DG820" s="40">
        <v>-6.5396044348413297E-3</v>
      </c>
      <c r="DH820" s="40">
        <v>-4.9849044097475797E-3</v>
      </c>
      <c r="DI820" s="40">
        <v>2.0947680889319201E-2</v>
      </c>
      <c r="DJ820" s="40">
        <v>-6.5284673491251096E-6</v>
      </c>
      <c r="DK820" s="40">
        <v>1.1062324499296601E-2</v>
      </c>
      <c r="DL820" s="40">
        <v>-1.5574928342166499E-3</v>
      </c>
      <c r="DM820" s="40">
        <v>9.6833858501301894E-3</v>
      </c>
      <c r="DN820" s="40">
        <v>3.9132771094269402E-2</v>
      </c>
      <c r="DO820" s="40">
        <v>6.2172254498121103E-2</v>
      </c>
      <c r="DP820" s="40">
        <v>8.7314001288580398E-2</v>
      </c>
      <c r="DQ820" s="40">
        <v>7.9675644840323495E-2</v>
      </c>
      <c r="DR820" s="40">
        <v>6.0725528489278799E-2</v>
      </c>
      <c r="DS820" s="40">
        <v>0.104347583748299</v>
      </c>
      <c r="DT820" s="40">
        <v>4.8245070250001298E-2</v>
      </c>
      <c r="DU820" s="40">
        <v>2.2591518279079001E-2</v>
      </c>
      <c r="DV820" s="40">
        <v>-1.232120212857E-2</v>
      </c>
      <c r="DW820" s="40">
        <v>-1.1072642631523201E-2</v>
      </c>
      <c r="DX820" s="40">
        <v>-1.2663053338669201E-2</v>
      </c>
      <c r="DY820" s="40">
        <v>1.9009262425189001E-2</v>
      </c>
      <c r="DZ820" s="40">
        <v>1.37835572462371E-2</v>
      </c>
      <c r="EA820" s="40">
        <v>6.7410329438740597E-3</v>
      </c>
      <c r="EB820" s="40">
        <v>8.5817003497165208E-3</v>
      </c>
      <c r="EC820" s="40">
        <v>2.9426260691060801E-3</v>
      </c>
      <c r="ED820" s="40">
        <v>-2.42566536696022E-3</v>
      </c>
      <c r="EE820" s="40">
        <v>2.9359234088393699E-3</v>
      </c>
      <c r="EF820" s="40">
        <v>7.0629777922827496E-3</v>
      </c>
      <c r="EG820" s="40">
        <v>2.9434252630703601E-2</v>
      </c>
      <c r="EH820" s="40">
        <v>7.1077812972620297E-3</v>
      </c>
      <c r="EI820" s="40">
        <v>1.89139933149793E-2</v>
      </c>
      <c r="EJ820" s="40">
        <v>4.4956627844660703E-3</v>
      </c>
      <c r="EK820" s="40">
        <v>1.5745206127036601E-2</v>
      </c>
      <c r="EL820" s="40">
        <v>5.3783850616431997E-2</v>
      </c>
      <c r="EM820" s="40">
        <v>7.7527929517178795E-2</v>
      </c>
      <c r="EN820" s="40">
        <v>0.101369720845274</v>
      </c>
      <c r="EO820" s="40">
        <v>9.5104831879562701E-2</v>
      </c>
      <c r="EP820" s="40">
        <v>7.9185510848862495E-2</v>
      </c>
      <c r="EQ820" s="40">
        <v>0.12483074508917499</v>
      </c>
      <c r="ER820" s="40">
        <v>6.89146633959309E-2</v>
      </c>
      <c r="ES820" s="40">
        <v>3.9051130310369997E-2</v>
      </c>
      <c r="ET820" s="40">
        <v>5.7939168023646804E-3</v>
      </c>
      <c r="EU820" s="40">
        <v>1.6555972758743899E-3</v>
      </c>
      <c r="EV820" s="40">
        <v>-6.1903489447419E-4</v>
      </c>
      <c r="EW820" s="40">
        <v>60.649720193493302</v>
      </c>
      <c r="EX820" s="40">
        <v>59.396044769041097</v>
      </c>
      <c r="EY820" s="40">
        <v>58.344683676373002</v>
      </c>
      <c r="EZ820" s="40">
        <v>57.6875177843119</v>
      </c>
      <c r="FA820" s="40">
        <v>56.644218913022897</v>
      </c>
      <c r="FB820" s="40">
        <v>55.712795219577004</v>
      </c>
      <c r="FC820" s="40">
        <v>56.116001138195998</v>
      </c>
      <c r="FD820" s="40">
        <v>57.0340510291188</v>
      </c>
      <c r="FE820" s="40">
        <v>59.253058901640898</v>
      </c>
      <c r="FF820" s="40">
        <v>63.022716494356402</v>
      </c>
      <c r="FG820" s="40">
        <v>67.700891586834899</v>
      </c>
      <c r="FH820" s="40">
        <v>72.8756520914351</v>
      </c>
      <c r="FI820" s="40">
        <v>76.959688893104399</v>
      </c>
      <c r="FJ820" s="40">
        <v>80.024708337285404</v>
      </c>
      <c r="FK820" s="40">
        <v>83.613867020772105</v>
      </c>
      <c r="FL820" s="40">
        <v>86.077207625912905</v>
      </c>
      <c r="FM820" s="40">
        <v>84.076448828606701</v>
      </c>
      <c r="FN820" s="40">
        <v>82.424594517689499</v>
      </c>
      <c r="FO820" s="40">
        <v>83.079815991653206</v>
      </c>
      <c r="FP820" s="40">
        <v>80.2274494925543</v>
      </c>
      <c r="FQ820" s="40">
        <v>74.100445793417407</v>
      </c>
      <c r="FR820" s="40">
        <v>67.780660153656498</v>
      </c>
      <c r="FS820" s="40">
        <v>63.911647538651202</v>
      </c>
      <c r="FT820" s="40">
        <v>61.3772171108793</v>
      </c>
      <c r="FU820" s="40">
        <v>2.2131310522930901E-2</v>
      </c>
      <c r="FV820" s="40">
        <v>0</v>
      </c>
      <c r="FW820" s="40">
        <v>0</v>
      </c>
      <c r="FX820" s="41">
        <v>1</v>
      </c>
      <c r="FY820" s="22"/>
    </row>
    <row r="821" spans="1:181" x14ac:dyDescent="0.2">
      <c r="A821" t="s">
        <v>42</v>
      </c>
      <c r="B821" t="s">
        <v>58</v>
      </c>
      <c r="C821" t="s">
        <v>55</v>
      </c>
      <c r="D821" t="s">
        <v>226</v>
      </c>
      <c r="E821" t="s">
        <v>1</v>
      </c>
      <c r="F821" t="s">
        <v>78</v>
      </c>
      <c r="G821" s="35">
        <v>43672</v>
      </c>
      <c r="H821" s="40">
        <v>373</v>
      </c>
      <c r="I821" s="40">
        <v>0.556052113877335</v>
      </c>
      <c r="J821" s="40">
        <v>0.48456309861769897</v>
      </c>
      <c r="K821" s="40">
        <v>0.44322134288735399</v>
      </c>
      <c r="L821" s="40">
        <v>0.42059111706215502</v>
      </c>
      <c r="M821" s="40">
        <v>0.41860722471323503</v>
      </c>
      <c r="N821" s="40">
        <v>0.45109186442233901</v>
      </c>
      <c r="O821" s="40">
        <v>0.50135902588453496</v>
      </c>
      <c r="P821" s="40">
        <v>0.56557728927637596</v>
      </c>
      <c r="Q821" s="40">
        <v>0.60201419594647798</v>
      </c>
      <c r="R821" s="40">
        <v>0.63117744552947797</v>
      </c>
      <c r="S821" s="40">
        <v>0.662927654150263</v>
      </c>
      <c r="T821" s="40">
        <v>0.71647309317479402</v>
      </c>
      <c r="U821" s="40">
        <v>0.72874426575766904</v>
      </c>
      <c r="V821" s="40">
        <v>0.75678758098188303</v>
      </c>
      <c r="W821" s="40">
        <v>0.84379850020954195</v>
      </c>
      <c r="X821" s="40">
        <v>0.97059701832198397</v>
      </c>
      <c r="Y821" s="40">
        <v>1.0528775721611401</v>
      </c>
      <c r="Z821" s="40">
        <v>1.15154713200735</v>
      </c>
      <c r="AA821" s="40">
        <v>1.2448179724539301</v>
      </c>
      <c r="AB821" s="40">
        <v>1.2363890990381401</v>
      </c>
      <c r="AC821" s="40">
        <v>1.1099105926266299</v>
      </c>
      <c r="AD821" s="40">
        <v>0.95112874870981501</v>
      </c>
      <c r="AE821" s="40">
        <v>0.780167567695074</v>
      </c>
      <c r="AF821" s="40">
        <v>0.63020242815778704</v>
      </c>
      <c r="AG821" s="40">
        <v>-7.9979909062620307E-3</v>
      </c>
      <c r="AH821" s="40">
        <v>-2.0591382854128201E-2</v>
      </c>
      <c r="AI821" s="40">
        <v>-3.0823067809079799E-2</v>
      </c>
      <c r="AJ821" s="40">
        <v>-2.06743751667753E-2</v>
      </c>
      <c r="AK821" s="40">
        <v>-2.1312638802736299E-2</v>
      </c>
      <c r="AL821" s="40">
        <v>-4.4710602790289898E-2</v>
      </c>
      <c r="AM821" s="40">
        <v>-5.7421884140027399E-2</v>
      </c>
      <c r="AN821" s="40">
        <v>-6.0742781015184898E-2</v>
      </c>
      <c r="AO821" s="40">
        <v>-2.91411143394723E-2</v>
      </c>
      <c r="AP821" s="40">
        <v>-7.2526509379671297E-2</v>
      </c>
      <c r="AQ821" s="40">
        <v>-6.5660862830808894E-2</v>
      </c>
      <c r="AR821" s="40">
        <v>2.11064070159105E-3</v>
      </c>
      <c r="AS821" s="40">
        <v>-4.5518606667503E-2</v>
      </c>
      <c r="AT821" s="40">
        <v>-9.6023907181721505E-2</v>
      </c>
      <c r="AU821" s="40">
        <v>5.5821772359968798E-3</v>
      </c>
      <c r="AV821" s="40">
        <v>9.3803993093724003E-2</v>
      </c>
      <c r="AW821" s="40">
        <v>9.5272272891142998E-2</v>
      </c>
      <c r="AX821" s="40">
        <v>9.9820409644362201E-2</v>
      </c>
      <c r="AY821" s="40">
        <v>8.0640658405355295E-2</v>
      </c>
      <c r="AZ821" s="40">
        <v>-0.11398361577403</v>
      </c>
      <c r="BA821" s="40">
        <v>-0.118588350985935</v>
      </c>
      <c r="BB821" s="40">
        <v>-0.13560901293060601</v>
      </c>
      <c r="BC821" s="40">
        <v>-6.9026915113800894E-2</v>
      </c>
      <c r="BD821" s="40">
        <v>-4.4605059818822498E-2</v>
      </c>
      <c r="BE821" s="40">
        <v>1.36273648562704E-2</v>
      </c>
      <c r="BF821" s="40">
        <v>-2.4683240381658499E-4</v>
      </c>
      <c r="BG821" s="40">
        <v>-1.3775963655184501E-2</v>
      </c>
      <c r="BH821" s="40">
        <v>-7.8329648483964499E-3</v>
      </c>
      <c r="BI821" s="40">
        <v>-6.5025548806950297E-3</v>
      </c>
      <c r="BJ821" s="40">
        <v>-2.5674194075537199E-2</v>
      </c>
      <c r="BK821" s="40">
        <v>-4.3086379626896203E-2</v>
      </c>
      <c r="BL821" s="40">
        <v>-4.5237868507527999E-2</v>
      </c>
      <c r="BM821" s="40">
        <v>-7.47406386786819E-3</v>
      </c>
      <c r="BN821" s="40">
        <v>-5.2021912243319299E-2</v>
      </c>
      <c r="BO821" s="40">
        <v>-4.3334345973108798E-2</v>
      </c>
      <c r="BP821" s="40">
        <v>1.5543836099598E-2</v>
      </c>
      <c r="BQ821" s="40">
        <v>-3.22804585087791E-2</v>
      </c>
      <c r="BR821" s="40">
        <v>-6.1881130367138298E-2</v>
      </c>
      <c r="BS821" s="40">
        <v>5.3949038383970402E-2</v>
      </c>
      <c r="BT821" s="40">
        <v>0.137913820999959</v>
      </c>
      <c r="BU821" s="40">
        <v>0.13913932325998599</v>
      </c>
      <c r="BV821" s="40">
        <v>0.15805786309349201</v>
      </c>
      <c r="BW821" s="40">
        <v>0.13280002681977701</v>
      </c>
      <c r="BX821" s="40">
        <v>-5.7000035106045198E-2</v>
      </c>
      <c r="BY821" s="40">
        <v>-5.3886920746757702E-2</v>
      </c>
      <c r="BZ821" s="40">
        <v>-7.3864907239327302E-2</v>
      </c>
      <c r="CA821" s="40">
        <v>-3.67869709132259E-2</v>
      </c>
      <c r="CB821" s="40">
        <v>-2.0844729550750202E-2</v>
      </c>
      <c r="CC821" s="40">
        <v>2.8605020380727101E-2</v>
      </c>
      <c r="CD821" s="40">
        <v>1.38437412630749E-2</v>
      </c>
      <c r="CE821" s="40">
        <v>-1.9691912482790999E-3</v>
      </c>
      <c r="CF821" s="40">
        <v>1.0609568197093801E-3</v>
      </c>
      <c r="CG821" s="40">
        <v>3.7548641281959301E-3</v>
      </c>
      <c r="CH821" s="40">
        <v>-1.24896353897409E-2</v>
      </c>
      <c r="CI821" s="40">
        <v>-3.3157652870919298E-2</v>
      </c>
      <c r="CJ821" s="40">
        <v>-3.4499213336875098E-2</v>
      </c>
      <c r="CK821" s="40">
        <v>7.5324692850782899E-3</v>
      </c>
      <c r="CL821" s="40">
        <v>-3.7820490729221702E-2</v>
      </c>
      <c r="CM821" s="40">
        <v>-2.7871068410064901E-2</v>
      </c>
      <c r="CN821" s="40">
        <v>2.4847626311117098E-2</v>
      </c>
      <c r="CO821" s="40">
        <v>-2.3111757421020999E-2</v>
      </c>
      <c r="CP821" s="40">
        <v>-3.8233947153475799E-2</v>
      </c>
      <c r="CQ821" s="40">
        <v>8.7447779076537197E-2</v>
      </c>
      <c r="CR821" s="40">
        <v>0.16846415343737101</v>
      </c>
      <c r="CS821" s="40">
        <v>0.169521508714566</v>
      </c>
      <c r="CT821" s="40">
        <v>0.19839294594535001</v>
      </c>
      <c r="CU821" s="40">
        <v>0.16892544649208499</v>
      </c>
      <c r="CV821" s="40">
        <v>-1.7533380722772999E-2</v>
      </c>
      <c r="CW821" s="40">
        <v>-9.0749072611315904E-3</v>
      </c>
      <c r="CX821" s="40">
        <v>-3.1101127726766101E-2</v>
      </c>
      <c r="CY821" s="40">
        <v>-1.4457683771483499E-2</v>
      </c>
      <c r="CZ821" s="40">
        <v>-4.3883971874653701E-3</v>
      </c>
      <c r="DA821" s="40">
        <v>4.3582675905183901E-2</v>
      </c>
      <c r="DB821" s="40">
        <v>2.7934314929966401E-2</v>
      </c>
      <c r="DC821" s="40">
        <v>9.8375811586262907E-3</v>
      </c>
      <c r="DD821" s="40">
        <v>9.9548784878152E-3</v>
      </c>
      <c r="DE821" s="40">
        <v>1.40122831370869E-2</v>
      </c>
      <c r="DF821" s="40">
        <v>6.9492329605549605E-4</v>
      </c>
      <c r="DG821" s="40">
        <v>-2.32289261149424E-2</v>
      </c>
      <c r="DH821" s="40">
        <v>-2.3760558166222301E-2</v>
      </c>
      <c r="DI821" s="40">
        <v>2.2539002438024799E-2</v>
      </c>
      <c r="DJ821" s="40">
        <v>-2.3619069215124099E-2</v>
      </c>
      <c r="DK821" s="40">
        <v>-1.2407790847021E-2</v>
      </c>
      <c r="DL821" s="40">
        <v>3.4151416522636098E-2</v>
      </c>
      <c r="DM821" s="40">
        <v>-1.39430563332628E-2</v>
      </c>
      <c r="DN821" s="40">
        <v>-1.4586763939813299E-2</v>
      </c>
      <c r="DO821" s="40">
        <v>0.12094651976910401</v>
      </c>
      <c r="DP821" s="40">
        <v>0.19901448587478199</v>
      </c>
      <c r="DQ821" s="40">
        <v>0.199903694169145</v>
      </c>
      <c r="DR821" s="40">
        <v>0.238728028797208</v>
      </c>
      <c r="DS821" s="40">
        <v>0.205050866164393</v>
      </c>
      <c r="DT821" s="40">
        <v>2.19332736604992E-2</v>
      </c>
      <c r="DU821" s="40">
        <v>3.5737106224494497E-2</v>
      </c>
      <c r="DV821" s="40">
        <v>1.1662651785795E-2</v>
      </c>
      <c r="DW821" s="40">
        <v>7.8716033702588995E-3</v>
      </c>
      <c r="DX821" s="40">
        <v>1.20679351758195E-2</v>
      </c>
      <c r="DY821" s="40">
        <v>6.5208031667716299E-2</v>
      </c>
      <c r="DZ821" s="40">
        <v>4.8278865380278001E-2</v>
      </c>
      <c r="EA821" s="40">
        <v>2.6884685312521601E-2</v>
      </c>
      <c r="EB821" s="40">
        <v>2.2796288806194099E-2</v>
      </c>
      <c r="EC821" s="40">
        <v>2.88223670591281E-2</v>
      </c>
      <c r="ED821" s="40">
        <v>1.9731332010808199E-2</v>
      </c>
      <c r="EE821" s="40">
        <v>-8.8934216018111793E-3</v>
      </c>
      <c r="EF821" s="40">
        <v>-8.2556456585654008E-3</v>
      </c>
      <c r="EG821" s="40">
        <v>4.4206052909628799E-2</v>
      </c>
      <c r="EH821" s="40">
        <v>-3.1144720787722002E-3</v>
      </c>
      <c r="EI821" s="40">
        <v>9.9187260106790905E-3</v>
      </c>
      <c r="EJ821" s="40">
        <v>4.7584611920643102E-2</v>
      </c>
      <c r="EK821" s="40">
        <v>-7.0490817453886E-4</v>
      </c>
      <c r="EL821" s="40">
        <v>1.9556012874769799E-2</v>
      </c>
      <c r="EM821" s="40">
        <v>0.16931338091707801</v>
      </c>
      <c r="EN821" s="40">
        <v>0.24312431378101801</v>
      </c>
      <c r="EO821" s="40">
        <v>0.243770744537988</v>
      </c>
      <c r="EP821" s="40">
        <v>0.29696548224633701</v>
      </c>
      <c r="EQ821" s="40">
        <v>0.25721023457881498</v>
      </c>
      <c r="ER821" s="40">
        <v>7.8916854328483901E-2</v>
      </c>
      <c r="ES821" s="40">
        <v>0.100438536463671</v>
      </c>
      <c r="ET821" s="40">
        <v>7.3406757477074105E-2</v>
      </c>
      <c r="EU821" s="40">
        <v>4.0111547570833801E-2</v>
      </c>
      <c r="EV821" s="40">
        <v>3.5828265443891803E-2</v>
      </c>
      <c r="EW821" s="40">
        <v>60.848886986301402</v>
      </c>
      <c r="EX821" s="40">
        <v>59.596960616438402</v>
      </c>
      <c r="EY821" s="40">
        <v>58.541095890411</v>
      </c>
      <c r="EZ821" s="40">
        <v>57.912671232876697</v>
      </c>
      <c r="FA821" s="40">
        <v>56.853381849315099</v>
      </c>
      <c r="FB821" s="40">
        <v>55.911601027397303</v>
      </c>
      <c r="FC821" s="40">
        <v>56.293236301369902</v>
      </c>
      <c r="FD821" s="40">
        <v>57.192636986301402</v>
      </c>
      <c r="FE821" s="40">
        <v>59.364511986301402</v>
      </c>
      <c r="FF821" s="40">
        <v>63.112157534246599</v>
      </c>
      <c r="FG821" s="40">
        <v>67.787243150684901</v>
      </c>
      <c r="FH821" s="40">
        <v>72.938356164383606</v>
      </c>
      <c r="FI821" s="40">
        <v>77.122645547945197</v>
      </c>
      <c r="FJ821" s="40">
        <v>80.369434931506802</v>
      </c>
      <c r="FK821" s="40">
        <v>84.034460616438395</v>
      </c>
      <c r="FL821" s="40">
        <v>86.502782534246606</v>
      </c>
      <c r="FM821" s="40">
        <v>84.507491438356197</v>
      </c>
      <c r="FN821" s="40">
        <v>82.870719178082197</v>
      </c>
      <c r="FO821" s="40">
        <v>83.405821917808197</v>
      </c>
      <c r="FP821" s="40">
        <v>80.397688356164394</v>
      </c>
      <c r="FQ821" s="40">
        <v>74.216609589041099</v>
      </c>
      <c r="FR821" s="40">
        <v>67.865582191780803</v>
      </c>
      <c r="FS821" s="40">
        <v>64.007277397260296</v>
      </c>
      <c r="FT821" s="40">
        <v>61.511344178082197</v>
      </c>
      <c r="FU821" s="40">
        <v>6.5176046539781998E-2</v>
      </c>
      <c r="FV821" s="40">
        <v>0</v>
      </c>
      <c r="FW821" s="40">
        <v>0</v>
      </c>
      <c r="FX821" s="41">
        <v>1</v>
      </c>
      <c r="FY821" s="22"/>
    </row>
    <row r="822" spans="1:181" x14ac:dyDescent="0.2">
      <c r="A822" t="s">
        <v>42</v>
      </c>
      <c r="B822" t="s">
        <v>58</v>
      </c>
      <c r="C822" t="s">
        <v>55</v>
      </c>
      <c r="D822" t="s">
        <v>226</v>
      </c>
      <c r="E822" t="s">
        <v>77</v>
      </c>
      <c r="F822" t="s">
        <v>1</v>
      </c>
      <c r="G822" s="35">
        <v>43672</v>
      </c>
      <c r="H822" s="40">
        <v>2022</v>
      </c>
      <c r="I822" s="40">
        <v>0.66959317091692605</v>
      </c>
      <c r="J822" s="40">
        <v>0.59193440835401501</v>
      </c>
      <c r="K822" s="40">
        <v>0.545882001160789</v>
      </c>
      <c r="L822" s="40">
        <v>0.52569026623214998</v>
      </c>
      <c r="M822" s="40">
        <v>0.53100119647979804</v>
      </c>
      <c r="N822" s="40">
        <v>0.57252787412032202</v>
      </c>
      <c r="O822" s="40">
        <v>0.644378536328721</v>
      </c>
      <c r="P822" s="40">
        <v>0.71136267631064798</v>
      </c>
      <c r="Q822" s="40">
        <v>0.74097277084838598</v>
      </c>
      <c r="R822" s="40">
        <v>0.75835934022323703</v>
      </c>
      <c r="S822" s="40">
        <v>0.78210854542546704</v>
      </c>
      <c r="T822" s="40">
        <v>0.81003524479082201</v>
      </c>
      <c r="U822" s="40">
        <v>0.83100357799120395</v>
      </c>
      <c r="V822" s="40">
        <v>0.82330966490784396</v>
      </c>
      <c r="W822" s="40">
        <v>0.86669487054647598</v>
      </c>
      <c r="X822" s="40">
        <v>0.95038669040949497</v>
      </c>
      <c r="Y822" s="40">
        <v>0.99330549735864904</v>
      </c>
      <c r="Z822" s="40">
        <v>1.0769743574075701</v>
      </c>
      <c r="AA822" s="40">
        <v>1.21245223033333</v>
      </c>
      <c r="AB822" s="40">
        <v>1.2302463305434299</v>
      </c>
      <c r="AC822" s="40">
        <v>1.16671378190494</v>
      </c>
      <c r="AD822" s="40">
        <v>1.07503837526567</v>
      </c>
      <c r="AE822" s="40">
        <v>0.91271951746518598</v>
      </c>
      <c r="AF822" s="40">
        <v>0.76519986815330698</v>
      </c>
      <c r="AG822" s="40">
        <v>-1.95849809473123E-2</v>
      </c>
      <c r="AH822" s="40">
        <v>-1.41810145089484E-2</v>
      </c>
      <c r="AI822" s="40">
        <v>-1.8822988318599299E-2</v>
      </c>
      <c r="AJ822" s="40">
        <v>-1.3092416540271001E-2</v>
      </c>
      <c r="AK822" s="40">
        <v>-2.3384799527045998E-2</v>
      </c>
      <c r="AL822" s="40">
        <v>-3.21869779223996E-2</v>
      </c>
      <c r="AM822" s="40">
        <v>-4.3243117202570201E-2</v>
      </c>
      <c r="AN822" s="40">
        <v>-5.3543076803690699E-2</v>
      </c>
      <c r="AO822" s="40">
        <v>-1.3059789953496E-2</v>
      </c>
      <c r="AP822" s="40">
        <v>-3.5171986616406997E-2</v>
      </c>
      <c r="AQ822" s="40">
        <v>-1.98623215240341E-2</v>
      </c>
      <c r="AR822" s="40">
        <v>-8.0163819949214208E-3</v>
      </c>
      <c r="AS822" s="40">
        <v>-9.6076678163687299E-3</v>
      </c>
      <c r="AT822" s="40">
        <v>-4.9985833887200301E-3</v>
      </c>
      <c r="AU822" s="40">
        <v>1.8357273233485401E-2</v>
      </c>
      <c r="AV822" s="40">
        <v>4.3527511170827697E-2</v>
      </c>
      <c r="AW822" s="40">
        <v>4.5862224013333702E-2</v>
      </c>
      <c r="AX822" s="40">
        <v>1.53519672496964E-2</v>
      </c>
      <c r="AY822" s="40">
        <v>5.5846440638972497E-2</v>
      </c>
      <c r="AZ822" s="40">
        <v>-3.2138197675457301E-2</v>
      </c>
      <c r="BA822" s="40">
        <v>-4.58561768366657E-2</v>
      </c>
      <c r="BB822" s="40">
        <v>-7.4614943735611602E-2</v>
      </c>
      <c r="BC822" s="40">
        <v>-5.0791797863205701E-2</v>
      </c>
      <c r="BD822" s="40">
        <v>-4.0070674386367702E-2</v>
      </c>
      <c r="BE822" s="40">
        <v>-7.5926711272580501E-3</v>
      </c>
      <c r="BF822" s="40">
        <v>-6.5417298132128699E-3</v>
      </c>
      <c r="BG822" s="40">
        <v>-1.02456671515802E-2</v>
      </c>
      <c r="BH822" s="40">
        <v>-7.4875907894082702E-3</v>
      </c>
      <c r="BI822" s="40">
        <v>-1.6367016996502799E-2</v>
      </c>
      <c r="BJ822" s="40">
        <v>-2.3529797698107001E-2</v>
      </c>
      <c r="BK822" s="40">
        <v>-3.1795435698773897E-2</v>
      </c>
      <c r="BL822" s="40">
        <v>-4.0849569997519201E-2</v>
      </c>
      <c r="BM822" s="40">
        <v>-4.6932445579085297E-5</v>
      </c>
      <c r="BN822" s="40">
        <v>-2.42925605410283E-2</v>
      </c>
      <c r="BO822" s="40">
        <v>-1.02432802232123E-2</v>
      </c>
      <c r="BP822" s="40">
        <v>-2.77832968214797E-3</v>
      </c>
      <c r="BQ822" s="40">
        <v>-4.4722658896156802E-3</v>
      </c>
      <c r="BR822" s="40">
        <v>9.6747962107913005E-3</v>
      </c>
      <c r="BS822" s="40">
        <v>3.8559627831330497E-2</v>
      </c>
      <c r="BT822" s="40">
        <v>6.3745263157952606E-2</v>
      </c>
      <c r="BU822" s="40">
        <v>6.4535777423793295E-2</v>
      </c>
      <c r="BV822" s="40">
        <v>3.8650730585265601E-2</v>
      </c>
      <c r="BW822" s="40">
        <v>7.7394709690583402E-2</v>
      </c>
      <c r="BX822" s="40">
        <v>-7.4896480351616997E-3</v>
      </c>
      <c r="BY822" s="40">
        <v>-2.7016749768908499E-2</v>
      </c>
      <c r="BZ822" s="40">
        <v>-5.49273726329743E-2</v>
      </c>
      <c r="CA822" s="40">
        <v>-3.51323439442646E-2</v>
      </c>
      <c r="CB822" s="40">
        <v>-2.7527933336268198E-2</v>
      </c>
      <c r="CC822" s="40">
        <v>7.1316612229749396E-4</v>
      </c>
      <c r="CD822" s="40">
        <v>-1.2507845042704501E-3</v>
      </c>
      <c r="CE822" s="40">
        <v>-4.3050406401392198E-3</v>
      </c>
      <c r="CF822" s="40">
        <v>-3.60570554817346E-3</v>
      </c>
      <c r="CG822" s="40">
        <v>-1.1506522193909101E-2</v>
      </c>
      <c r="CH822" s="40">
        <v>-1.75338610468707E-2</v>
      </c>
      <c r="CI822" s="40">
        <v>-2.3866806361973601E-2</v>
      </c>
      <c r="CJ822" s="40">
        <v>-3.2058085851414099E-2</v>
      </c>
      <c r="CK822" s="40">
        <v>8.9657330237263595E-3</v>
      </c>
      <c r="CL822" s="40">
        <v>-1.6757503182890598E-2</v>
      </c>
      <c r="CM822" s="40">
        <v>-3.5811615204602801E-3</v>
      </c>
      <c r="CN822" s="40">
        <v>8.4952939315714401E-4</v>
      </c>
      <c r="CO822" s="40">
        <v>-9.1550215896750995E-4</v>
      </c>
      <c r="CP822" s="40">
        <v>1.9837534222336299E-2</v>
      </c>
      <c r="CQ822" s="40">
        <v>5.2551717083970703E-2</v>
      </c>
      <c r="CR822" s="40">
        <v>7.7748016595503303E-2</v>
      </c>
      <c r="CS822" s="40">
        <v>7.74690236311915E-2</v>
      </c>
      <c r="CT822" s="40">
        <v>5.4787383097156403E-2</v>
      </c>
      <c r="CU822" s="40">
        <v>9.2318975193882893E-2</v>
      </c>
      <c r="CV822" s="40">
        <v>9.5818623595689805E-3</v>
      </c>
      <c r="CW822" s="40">
        <v>-1.39686199717619E-2</v>
      </c>
      <c r="CX822" s="40">
        <v>-4.1291820860945502E-2</v>
      </c>
      <c r="CY822" s="40">
        <v>-2.42866538629311E-2</v>
      </c>
      <c r="CZ822" s="40">
        <v>-1.8840869093545501E-2</v>
      </c>
      <c r="DA822" s="40">
        <v>9.0190033718530408E-3</v>
      </c>
      <c r="DB822" s="40">
        <v>4.0401608046719602E-3</v>
      </c>
      <c r="DC822" s="40">
        <v>1.6355858713018E-3</v>
      </c>
      <c r="DD822" s="40">
        <v>2.7617969306135E-4</v>
      </c>
      <c r="DE822" s="40">
        <v>-6.64602739131551E-3</v>
      </c>
      <c r="DF822" s="40">
        <v>-1.1537924395634299E-2</v>
      </c>
      <c r="DG822" s="40">
        <v>-1.5938177025173399E-2</v>
      </c>
      <c r="DH822" s="40">
        <v>-2.3266601705309101E-2</v>
      </c>
      <c r="DI822" s="40">
        <v>1.7978398493031799E-2</v>
      </c>
      <c r="DJ822" s="40">
        <v>-9.2224458247529006E-3</v>
      </c>
      <c r="DK822" s="40">
        <v>3.08095718229169E-3</v>
      </c>
      <c r="DL822" s="40">
        <v>4.47738846846226E-3</v>
      </c>
      <c r="DM822" s="40">
        <v>2.6412615716806601E-3</v>
      </c>
      <c r="DN822" s="40">
        <v>3.0000272233881398E-2</v>
      </c>
      <c r="DO822" s="40">
        <v>6.6543806336610903E-2</v>
      </c>
      <c r="DP822" s="40">
        <v>9.1750770033054097E-2</v>
      </c>
      <c r="DQ822" s="40">
        <v>9.0402269838589705E-2</v>
      </c>
      <c r="DR822" s="40">
        <v>7.0924035609047101E-2</v>
      </c>
      <c r="DS822" s="40">
        <v>0.107243240697182</v>
      </c>
      <c r="DT822" s="40">
        <v>2.6653372754299701E-2</v>
      </c>
      <c r="DU822" s="40">
        <v>-9.2049017461540302E-4</v>
      </c>
      <c r="DV822" s="40">
        <v>-2.7656269088916802E-2</v>
      </c>
      <c r="DW822" s="40">
        <v>-1.34409637815977E-2</v>
      </c>
      <c r="DX822" s="40">
        <v>-1.0153804850822699E-2</v>
      </c>
      <c r="DY822" s="40">
        <v>2.1011313191907299E-2</v>
      </c>
      <c r="DZ822" s="40">
        <v>1.16794455004075E-2</v>
      </c>
      <c r="EA822" s="40">
        <v>1.0212907038320901E-2</v>
      </c>
      <c r="EB822" s="40">
        <v>5.8810054439240702E-3</v>
      </c>
      <c r="EC822" s="40">
        <v>3.71755139227704E-4</v>
      </c>
      <c r="ED822" s="40">
        <v>-2.8807441713417799E-3</v>
      </c>
      <c r="EE822" s="40">
        <v>-4.4904955213770897E-3</v>
      </c>
      <c r="EF822" s="40">
        <v>-1.05730948991375E-2</v>
      </c>
      <c r="EG822" s="40">
        <v>3.0991256000948798E-2</v>
      </c>
      <c r="EH822" s="40">
        <v>1.65698025062581E-3</v>
      </c>
      <c r="EI822" s="40">
        <v>1.2699998483113499E-2</v>
      </c>
      <c r="EJ822" s="40">
        <v>9.7154407812357103E-3</v>
      </c>
      <c r="EK822" s="40">
        <v>7.7766634984337002E-3</v>
      </c>
      <c r="EL822" s="40">
        <v>4.4673651833392697E-2</v>
      </c>
      <c r="EM822" s="40">
        <v>8.6746160934456001E-2</v>
      </c>
      <c r="EN822" s="40">
        <v>0.111968522020179</v>
      </c>
      <c r="EO822" s="40">
        <v>0.10907582324904901</v>
      </c>
      <c r="EP822" s="40">
        <v>9.4222798944616298E-2</v>
      </c>
      <c r="EQ822" s="40">
        <v>0.128791509748793</v>
      </c>
      <c r="ER822" s="40">
        <v>5.1301922394595301E-2</v>
      </c>
      <c r="ES822" s="40">
        <v>1.79189368931418E-2</v>
      </c>
      <c r="ET822" s="40">
        <v>-7.9686979862794802E-3</v>
      </c>
      <c r="EU822" s="40">
        <v>2.21849013734347E-3</v>
      </c>
      <c r="EV822" s="40">
        <v>2.3889361992767899E-3</v>
      </c>
      <c r="EW822" s="40">
        <v>60.205182894315897</v>
      </c>
      <c r="EX822" s="40">
        <v>59.071238135864299</v>
      </c>
      <c r="EY822" s="40">
        <v>58.097899114855501</v>
      </c>
      <c r="EZ822" s="40">
        <v>57.567985496427397</v>
      </c>
      <c r="FA822" s="40">
        <v>56.6052575450571</v>
      </c>
      <c r="FB822" s="40">
        <v>55.739575557214501</v>
      </c>
      <c r="FC822" s="40">
        <v>56.185240482030501</v>
      </c>
      <c r="FD822" s="40">
        <v>57.028047349898699</v>
      </c>
      <c r="FE822" s="40">
        <v>59.0912338701077</v>
      </c>
      <c r="FF822" s="40">
        <v>62.771248800255897</v>
      </c>
      <c r="FG822" s="40">
        <v>67.409192705556194</v>
      </c>
      <c r="FH822" s="40">
        <v>72.507571718033503</v>
      </c>
      <c r="FI822" s="40">
        <v>76.581529273754896</v>
      </c>
      <c r="FJ822" s="40">
        <v>79.671216807081194</v>
      </c>
      <c r="FK822" s="40">
        <v>83.3045750239949</v>
      </c>
      <c r="FL822" s="40">
        <v>85.7636770822225</v>
      </c>
      <c r="FM822" s="40">
        <v>83.745920870214306</v>
      </c>
      <c r="FN822" s="40">
        <v>82.055294870427602</v>
      </c>
      <c r="FO822" s="40">
        <v>82.624346806014699</v>
      </c>
      <c r="FP822" s="40">
        <v>79.596512743947997</v>
      </c>
      <c r="FQ822" s="40">
        <v>73.487842593579998</v>
      </c>
      <c r="FR822" s="40">
        <v>67.276421030180202</v>
      </c>
      <c r="FS822" s="40">
        <v>63.507145142369602</v>
      </c>
      <c r="FT822" s="40">
        <v>61.060946997973801</v>
      </c>
      <c r="FU822" s="40">
        <v>2.74557347554918E-2</v>
      </c>
      <c r="FV822" s="40">
        <v>0</v>
      </c>
      <c r="FW822" s="40">
        <v>0</v>
      </c>
      <c r="FX822" s="41">
        <v>1</v>
      </c>
      <c r="FY822" s="22"/>
    </row>
    <row r="823" spans="1:181" x14ac:dyDescent="0.2">
      <c r="A823" t="s">
        <v>42</v>
      </c>
      <c r="B823" t="s">
        <v>58</v>
      </c>
      <c r="C823" t="s">
        <v>55</v>
      </c>
      <c r="D823" t="s">
        <v>226</v>
      </c>
      <c r="E823" t="s">
        <v>77</v>
      </c>
      <c r="F823" t="s">
        <v>77</v>
      </c>
      <c r="G823" s="35">
        <v>43672</v>
      </c>
      <c r="H823" s="40">
        <v>1726</v>
      </c>
      <c r="I823" s="40">
        <v>0.69661614260513105</v>
      </c>
      <c r="J823" s="40">
        <v>0.61553211443393896</v>
      </c>
      <c r="K823" s="40">
        <v>0.56813162554316898</v>
      </c>
      <c r="L823" s="40">
        <v>0.54713111123587399</v>
      </c>
      <c r="M823" s="40">
        <v>0.55345324894041303</v>
      </c>
      <c r="N823" s="40">
        <v>0.59605203448750299</v>
      </c>
      <c r="O823" s="40">
        <v>0.67138791710780299</v>
      </c>
      <c r="P823" s="40">
        <v>0.73789255316686198</v>
      </c>
      <c r="Q823" s="40">
        <v>0.76388660515030504</v>
      </c>
      <c r="R823" s="40">
        <v>0.78031522603865899</v>
      </c>
      <c r="S823" s="40">
        <v>0.804473654732622</v>
      </c>
      <c r="T823" s="40">
        <v>0.83026313506620797</v>
      </c>
      <c r="U823" s="40">
        <v>0.85293173223617702</v>
      </c>
      <c r="V823" s="40">
        <v>0.84005624858449401</v>
      </c>
      <c r="W823" s="40">
        <v>0.87802782818477498</v>
      </c>
      <c r="X823" s="40">
        <v>0.95404936133587204</v>
      </c>
      <c r="Y823" s="40">
        <v>0.99079089131047904</v>
      </c>
      <c r="Z823" s="40">
        <v>1.07087564455402</v>
      </c>
      <c r="AA823" s="40">
        <v>1.2113385863810999</v>
      </c>
      <c r="AB823" s="40">
        <v>1.23153257072417</v>
      </c>
      <c r="AC823" s="40">
        <v>1.1788632587244801</v>
      </c>
      <c r="AD823" s="40">
        <v>1.0991218491922801</v>
      </c>
      <c r="AE823" s="40">
        <v>0.93851166012017795</v>
      </c>
      <c r="AF823" s="40">
        <v>0.79200263484011202</v>
      </c>
      <c r="AG823" s="40">
        <v>-2.7104949504219499E-2</v>
      </c>
      <c r="AH823" s="40">
        <v>-1.8303979017369E-2</v>
      </c>
      <c r="AI823" s="40">
        <v>-2.04997445708575E-2</v>
      </c>
      <c r="AJ823" s="40">
        <v>-1.4716869100111499E-2</v>
      </c>
      <c r="AK823" s="40">
        <v>-2.7278380119950801E-2</v>
      </c>
      <c r="AL823" s="40">
        <v>-3.1806110220247999E-2</v>
      </c>
      <c r="AM823" s="40">
        <v>-4.0096387817642999E-2</v>
      </c>
      <c r="AN823" s="40">
        <v>-5.0629404636240799E-2</v>
      </c>
      <c r="AO823" s="40">
        <v>-1.3477409642067201E-2</v>
      </c>
      <c r="AP823" s="40">
        <v>-3.0177020171356098E-2</v>
      </c>
      <c r="AQ823" s="40">
        <v>-1.40078387174655E-2</v>
      </c>
      <c r="AR823" s="40">
        <v>-1.2657480333883199E-2</v>
      </c>
      <c r="AS823" s="40">
        <v>-7.5525269859396298E-3</v>
      </c>
      <c r="AT823" s="40">
        <v>-9.4999513432256905E-5</v>
      </c>
      <c r="AU823" s="40">
        <v>2.1887416578521099E-2</v>
      </c>
      <c r="AV823" s="40">
        <v>4.0465395159096203E-2</v>
      </c>
      <c r="AW823" s="40">
        <v>3.5154882277203398E-2</v>
      </c>
      <c r="AX823" s="40">
        <v>-1.6653776914230701E-3</v>
      </c>
      <c r="AY823" s="40">
        <v>4.5069968896619302E-2</v>
      </c>
      <c r="AZ823" s="40">
        <v>-2.2669582189603601E-2</v>
      </c>
      <c r="BA823" s="40">
        <v>-4.08422280937418E-2</v>
      </c>
      <c r="BB823" s="40">
        <v>-6.6246369005513298E-2</v>
      </c>
      <c r="BC823" s="40">
        <v>-4.9189745056546802E-2</v>
      </c>
      <c r="BD823" s="40">
        <v>-4.8353169902458699E-2</v>
      </c>
      <c r="BE823" s="40">
        <v>-1.38323587657546E-2</v>
      </c>
      <c r="BF823" s="40">
        <v>-1.0071135513964701E-2</v>
      </c>
      <c r="BG823" s="40">
        <v>-1.0992001475448199E-2</v>
      </c>
      <c r="BH823" s="40">
        <v>-8.5325475258934604E-3</v>
      </c>
      <c r="BI823" s="40">
        <v>-1.9525370847888902E-2</v>
      </c>
      <c r="BJ823" s="40">
        <v>-2.2848279057926399E-2</v>
      </c>
      <c r="BK823" s="40">
        <v>-2.7688115804849402E-2</v>
      </c>
      <c r="BL823" s="40">
        <v>-3.6365952663220603E-2</v>
      </c>
      <c r="BM823" s="40">
        <v>5.1337119809218902E-4</v>
      </c>
      <c r="BN823" s="40">
        <v>-1.9758602297843202E-2</v>
      </c>
      <c r="BO823" s="40">
        <v>-3.2608973188642098E-3</v>
      </c>
      <c r="BP823" s="40">
        <v>-6.7493009182911E-3</v>
      </c>
      <c r="BQ823" s="40">
        <v>-1.648660980909E-3</v>
      </c>
      <c r="BR823" s="40">
        <v>1.7778897197920401E-2</v>
      </c>
      <c r="BS823" s="40">
        <v>4.03858326212845E-2</v>
      </c>
      <c r="BT823" s="40">
        <v>5.7068679302512103E-2</v>
      </c>
      <c r="BU823" s="40">
        <v>5.28891417387456E-2</v>
      </c>
      <c r="BV823" s="40">
        <v>1.84380715724204E-2</v>
      </c>
      <c r="BW823" s="40">
        <v>6.61384652664741E-2</v>
      </c>
      <c r="BX823" s="40">
        <v>5.6430816532010105E-4</v>
      </c>
      <c r="BY823" s="40">
        <v>-2.2611516735241401E-2</v>
      </c>
      <c r="BZ823" s="40">
        <v>-4.9837039762900999E-2</v>
      </c>
      <c r="CA823" s="40">
        <v>-3.4092271734796599E-2</v>
      </c>
      <c r="CB823" s="40">
        <v>-3.2324462239287699E-2</v>
      </c>
      <c r="CC823" s="40">
        <v>-4.6398028521892299E-3</v>
      </c>
      <c r="CD823" s="40">
        <v>-4.3690931829712702E-3</v>
      </c>
      <c r="CE823" s="40">
        <v>-4.4069675707206699E-3</v>
      </c>
      <c r="CF823" s="40">
        <v>-4.2493052427035197E-3</v>
      </c>
      <c r="CG823" s="40">
        <v>-1.41556602438187E-2</v>
      </c>
      <c r="CH823" s="40">
        <v>-1.6644112482875E-2</v>
      </c>
      <c r="CI823" s="40">
        <v>-1.90941844077358E-2</v>
      </c>
      <c r="CJ823" s="40">
        <v>-2.6487129277033099E-2</v>
      </c>
      <c r="CK823" s="40">
        <v>1.02033433882902E-2</v>
      </c>
      <c r="CL823" s="40">
        <v>-1.2542837815962301E-2</v>
      </c>
      <c r="CM823" s="40">
        <v>4.1824015557215301E-3</v>
      </c>
      <c r="CN823" s="40">
        <v>-2.6573138529619E-3</v>
      </c>
      <c r="CO823" s="40">
        <v>2.4403386294051298E-3</v>
      </c>
      <c r="CP823" s="40">
        <v>3.0158303611487299E-2</v>
      </c>
      <c r="CQ823" s="40">
        <v>5.3197779221332099E-2</v>
      </c>
      <c r="CR823" s="40">
        <v>6.8568063322155107E-2</v>
      </c>
      <c r="CS823" s="40">
        <v>6.5171835818466597E-2</v>
      </c>
      <c r="CT823" s="40">
        <v>3.2361659292023302E-2</v>
      </c>
      <c r="CU823" s="40">
        <v>8.0730441671906503E-2</v>
      </c>
      <c r="CV823" s="40">
        <v>1.66560298484364E-2</v>
      </c>
      <c r="CW823" s="40">
        <v>-9.9849815840137406E-3</v>
      </c>
      <c r="CX823" s="40">
        <v>-3.8471988316715597E-2</v>
      </c>
      <c r="CY823" s="40">
        <v>-2.3635807703133001E-2</v>
      </c>
      <c r="CZ823" s="40">
        <v>-2.1223028139547101E-2</v>
      </c>
      <c r="DA823" s="40">
        <v>4.5527530613761599E-3</v>
      </c>
      <c r="DB823" s="40">
        <v>1.33294914802215E-3</v>
      </c>
      <c r="DC823" s="40">
        <v>2.1780663340069E-3</v>
      </c>
      <c r="DD823" s="40">
        <v>3.3937040486428003E-5</v>
      </c>
      <c r="DE823" s="40">
        <v>-8.7859496397484204E-3</v>
      </c>
      <c r="DF823" s="40">
        <v>-1.0439945907823701E-2</v>
      </c>
      <c r="DG823" s="40">
        <v>-1.05002530106221E-2</v>
      </c>
      <c r="DH823" s="40">
        <v>-1.6608305890845498E-2</v>
      </c>
      <c r="DI823" s="40">
        <v>1.98933155784882E-2</v>
      </c>
      <c r="DJ823" s="40">
        <v>-5.3270733340814898E-3</v>
      </c>
      <c r="DK823" s="40">
        <v>1.1625700430307299E-2</v>
      </c>
      <c r="DL823" s="40">
        <v>1.4346732123673E-3</v>
      </c>
      <c r="DM823" s="40">
        <v>6.52933823971926E-3</v>
      </c>
      <c r="DN823" s="40">
        <v>4.2537710025054201E-2</v>
      </c>
      <c r="DO823" s="40">
        <v>6.6009725821379706E-2</v>
      </c>
      <c r="DP823" s="40">
        <v>8.0067447341798006E-2</v>
      </c>
      <c r="DQ823" s="40">
        <v>7.7454529898187602E-2</v>
      </c>
      <c r="DR823" s="40">
        <v>4.6285247011626299E-2</v>
      </c>
      <c r="DS823" s="40">
        <v>9.5322418077338905E-2</v>
      </c>
      <c r="DT823" s="40">
        <v>3.2747751531552599E-2</v>
      </c>
      <c r="DU823" s="40">
        <v>2.6415535672139599E-3</v>
      </c>
      <c r="DV823" s="40">
        <v>-2.7106936870530299E-2</v>
      </c>
      <c r="DW823" s="40">
        <v>-1.31793436714693E-2</v>
      </c>
      <c r="DX823" s="40">
        <v>-1.01215940398066E-2</v>
      </c>
      <c r="DY823" s="40">
        <v>1.7825343799840999E-2</v>
      </c>
      <c r="DZ823" s="40">
        <v>9.5657926514264996E-3</v>
      </c>
      <c r="EA823" s="40">
        <v>1.16858094294161E-2</v>
      </c>
      <c r="EB823" s="40">
        <v>6.2182586147044704E-3</v>
      </c>
      <c r="EC823" s="40">
        <v>-1.0329403676865401E-3</v>
      </c>
      <c r="ED823" s="40">
        <v>-1.4821147455020499E-3</v>
      </c>
      <c r="EE823" s="40">
        <v>1.90801900217145E-3</v>
      </c>
      <c r="EF823" s="40">
        <v>-2.3448539178253301E-3</v>
      </c>
      <c r="EG823" s="40">
        <v>3.3884096418647598E-2</v>
      </c>
      <c r="EH823" s="40">
        <v>5.0913445394313601E-3</v>
      </c>
      <c r="EI823" s="40">
        <v>2.23726418289085E-2</v>
      </c>
      <c r="EJ823" s="40">
        <v>7.3428526279594002E-3</v>
      </c>
      <c r="EK823" s="40">
        <v>1.2433204244749901E-2</v>
      </c>
      <c r="EL823" s="40">
        <v>6.0411606736406803E-2</v>
      </c>
      <c r="EM823" s="40">
        <v>8.4508141864143196E-2</v>
      </c>
      <c r="EN823" s="40">
        <v>9.6670731485213907E-2</v>
      </c>
      <c r="EO823" s="40">
        <v>9.51887893597297E-2</v>
      </c>
      <c r="EP823" s="40">
        <v>6.6388696275469797E-2</v>
      </c>
      <c r="EQ823" s="40">
        <v>0.116390914447194</v>
      </c>
      <c r="ER823" s="40">
        <v>5.5981641886476301E-2</v>
      </c>
      <c r="ES823" s="40">
        <v>2.0872264925714298E-2</v>
      </c>
      <c r="ET823" s="40">
        <v>-1.0697607627918E-2</v>
      </c>
      <c r="EU823" s="40">
        <v>1.9181296502808799E-3</v>
      </c>
      <c r="EV823" s="40">
        <v>5.9071136233644602E-3</v>
      </c>
      <c r="EW823" s="40">
        <v>60.251327652216901</v>
      </c>
      <c r="EX823" s="40">
        <v>59.0935531678399</v>
      </c>
      <c r="EY823" s="40">
        <v>58.104977152031601</v>
      </c>
      <c r="EZ823" s="40">
        <v>57.5441521551192</v>
      </c>
      <c r="FA823" s="40">
        <v>56.568852661479603</v>
      </c>
      <c r="FB823" s="40">
        <v>55.692293442015597</v>
      </c>
      <c r="FC823" s="40">
        <v>56.135111769791301</v>
      </c>
      <c r="FD823" s="40">
        <v>56.996665431641297</v>
      </c>
      <c r="FE823" s="40">
        <v>59.102507101395602</v>
      </c>
      <c r="FF823" s="40">
        <v>62.806718537729999</v>
      </c>
      <c r="FG823" s="40">
        <v>67.455477337285402</v>
      </c>
      <c r="FH823" s="40">
        <v>72.572989996294893</v>
      </c>
      <c r="FI823" s="40">
        <v>76.626713597628793</v>
      </c>
      <c r="FJ823" s="40">
        <v>79.673459305915799</v>
      </c>
      <c r="FK823" s="40">
        <v>83.284982092132907</v>
      </c>
      <c r="FL823" s="40">
        <v>85.746264048412996</v>
      </c>
      <c r="FM823" s="40">
        <v>83.732740521180702</v>
      </c>
      <c r="FN823" s="40">
        <v>82.047239718414204</v>
      </c>
      <c r="FO823" s="40">
        <v>82.662529331851303</v>
      </c>
      <c r="FP823" s="40">
        <v>79.701803136964301</v>
      </c>
      <c r="FQ823" s="40">
        <v>73.596825984932707</v>
      </c>
      <c r="FR823" s="40">
        <v>67.366061504260799</v>
      </c>
      <c r="FS823" s="40">
        <v>63.570149438063503</v>
      </c>
      <c r="FT823" s="40">
        <v>61.0967024824009</v>
      </c>
      <c r="FU823" s="40">
        <v>2.4832008072691002E-2</v>
      </c>
      <c r="FV823" s="40">
        <v>0</v>
      </c>
      <c r="FW823" s="40">
        <v>0</v>
      </c>
      <c r="FX823" s="41">
        <v>1</v>
      </c>
      <c r="FY823" s="22"/>
    </row>
    <row r="824" spans="1:181" x14ac:dyDescent="0.2">
      <c r="A824" t="s">
        <v>42</v>
      </c>
      <c r="B824" t="s">
        <v>58</v>
      </c>
      <c r="C824" t="s">
        <v>55</v>
      </c>
      <c r="D824" t="s">
        <v>226</v>
      </c>
      <c r="E824" t="s">
        <v>77</v>
      </c>
      <c r="F824" t="s">
        <v>78</v>
      </c>
      <c r="G824" s="35">
        <v>43672</v>
      </c>
      <c r="H824" s="40">
        <v>296</v>
      </c>
      <c r="I824" s="40">
        <v>0.55435027423190697</v>
      </c>
      <c r="J824" s="40">
        <v>0.48841897080291302</v>
      </c>
      <c r="K824" s="40">
        <v>0.44612123234071199</v>
      </c>
      <c r="L824" s="40">
        <v>0.42717445108976099</v>
      </c>
      <c r="M824" s="40">
        <v>0.42750619164804698</v>
      </c>
      <c r="N824" s="40">
        <v>0.462138793724785</v>
      </c>
      <c r="O824" s="40">
        <v>0.51580474182575098</v>
      </c>
      <c r="P824" s="40">
        <v>0.58518034329009105</v>
      </c>
      <c r="Q824" s="40">
        <v>0.62830422058917601</v>
      </c>
      <c r="R824" s="40">
        <v>0.64791996396922402</v>
      </c>
      <c r="S824" s="40">
        <v>0.670605499385445</v>
      </c>
      <c r="T824" s="40">
        <v>0.71015657951318201</v>
      </c>
      <c r="U824" s="40">
        <v>0.72257523176502203</v>
      </c>
      <c r="V824" s="40">
        <v>0.739388957075368</v>
      </c>
      <c r="W824" s="40">
        <v>0.80486862491568001</v>
      </c>
      <c r="X824" s="40">
        <v>0.92416328012839999</v>
      </c>
      <c r="Y824" s="40">
        <v>1.0099092121817801</v>
      </c>
      <c r="Z824" s="40">
        <v>1.11993432831619</v>
      </c>
      <c r="AA824" s="40">
        <v>1.21558248239569</v>
      </c>
      <c r="AB824" s="40">
        <v>1.2160531139032</v>
      </c>
      <c r="AC824" s="40">
        <v>1.1075974951013701</v>
      </c>
      <c r="AD824" s="40">
        <v>0.95885848299283405</v>
      </c>
      <c r="AE824" s="40">
        <v>0.78335759400209004</v>
      </c>
      <c r="AF824" s="40">
        <v>0.63296183268218797</v>
      </c>
      <c r="AG824" s="40">
        <v>5.85206754213753E-3</v>
      </c>
      <c r="AH824" s="40">
        <v>-1.14534461834657E-2</v>
      </c>
      <c r="AI824" s="40">
        <v>-2.5015318898487598E-2</v>
      </c>
      <c r="AJ824" s="40">
        <v>-1.33469557265492E-2</v>
      </c>
      <c r="AK824" s="40">
        <v>-1.28358271916734E-2</v>
      </c>
      <c r="AL824" s="40">
        <v>-5.5246144819995999E-2</v>
      </c>
      <c r="AM824" s="40">
        <v>-7.4909757824286105E-2</v>
      </c>
      <c r="AN824" s="40">
        <v>-8.2262343179340794E-2</v>
      </c>
      <c r="AO824" s="40">
        <v>-3.03081222751302E-2</v>
      </c>
      <c r="AP824" s="40">
        <v>-7.9015859310872696E-2</v>
      </c>
      <c r="AQ824" s="40">
        <v>-8.0886487695969206E-2</v>
      </c>
      <c r="AR824" s="40">
        <v>-5.84522227247662E-3</v>
      </c>
      <c r="AS824" s="40">
        <v>-4.0503272865568297E-2</v>
      </c>
      <c r="AT824" s="40">
        <v>-0.104495605624069</v>
      </c>
      <c r="AU824" s="40">
        <v>-5.9384314050388402E-2</v>
      </c>
      <c r="AV824" s="40">
        <v>2.3936551609768202E-2</v>
      </c>
      <c r="AW824" s="40">
        <v>4.8489810786529003E-2</v>
      </c>
      <c r="AX824" s="40">
        <v>7.1936243611334105E-2</v>
      </c>
      <c r="AY824" s="40">
        <v>7.1444874328033606E-2</v>
      </c>
      <c r="AZ824" s="40">
        <v>-0.1291807591312</v>
      </c>
      <c r="BA824" s="40">
        <v>-0.17212705912260201</v>
      </c>
      <c r="BB824" s="40">
        <v>-0.180709266526215</v>
      </c>
      <c r="BC824" s="40">
        <v>-9.8270668106600997E-2</v>
      </c>
      <c r="BD824" s="40">
        <v>-6.2931343316704497E-2</v>
      </c>
      <c r="BE824" s="40">
        <v>2.74561517950161E-2</v>
      </c>
      <c r="BF824" s="40">
        <v>1.0016852144319899E-2</v>
      </c>
      <c r="BG824" s="40">
        <v>-7.2118733710787603E-3</v>
      </c>
      <c r="BH824" s="40">
        <v>-1.1864246679006399E-3</v>
      </c>
      <c r="BI824" s="40">
        <v>5.6082476378174902E-4</v>
      </c>
      <c r="BJ824" s="40">
        <v>-3.2361978617898302E-2</v>
      </c>
      <c r="BK824" s="40">
        <v>-5.7584324233958997E-2</v>
      </c>
      <c r="BL824" s="40">
        <v>-6.4747710508190504E-2</v>
      </c>
      <c r="BM824" s="40">
        <v>-6.17013785436267E-3</v>
      </c>
      <c r="BN824" s="40">
        <v>-5.4303649490051002E-2</v>
      </c>
      <c r="BO824" s="40">
        <v>-5.8398449974885198E-2</v>
      </c>
      <c r="BP824" s="40">
        <v>8.2422461264343404E-3</v>
      </c>
      <c r="BQ824" s="40">
        <v>-2.7115167983186101E-2</v>
      </c>
      <c r="BR824" s="40">
        <v>-6.5346626121849896E-2</v>
      </c>
      <c r="BS824" s="40">
        <v>-1.7928477457411501E-4</v>
      </c>
      <c r="BT824" s="40">
        <v>7.5128261067087004E-2</v>
      </c>
      <c r="BU824" s="40">
        <v>0.10161151111129001</v>
      </c>
      <c r="BV824" s="40">
        <v>0.13351100803718899</v>
      </c>
      <c r="BW824" s="40">
        <v>0.115758895041431</v>
      </c>
      <c r="BX824" s="40">
        <v>-7.1534856695014901E-2</v>
      </c>
      <c r="BY824" s="40">
        <v>-9.3069191068987103E-2</v>
      </c>
      <c r="BZ824" s="40">
        <v>-0.106610749238439</v>
      </c>
      <c r="CA824" s="40">
        <v>-5.9793818197620599E-2</v>
      </c>
      <c r="CB824" s="40">
        <v>-3.1301519896531599E-2</v>
      </c>
      <c r="CC824" s="40">
        <v>4.2419074736685401E-2</v>
      </c>
      <c r="CD824" s="40">
        <v>2.48871153618179E-2</v>
      </c>
      <c r="CE824" s="40">
        <v>5.1187387671020801E-3</v>
      </c>
      <c r="CF824" s="40">
        <v>7.2359220990580401E-3</v>
      </c>
      <c r="CG824" s="40">
        <v>9.8393050983105902E-3</v>
      </c>
      <c r="CH824" s="40">
        <v>-1.65124748176751E-2</v>
      </c>
      <c r="CI824" s="40">
        <v>-4.5584781707247599E-2</v>
      </c>
      <c r="CJ824" s="40">
        <v>-5.2617129274452501E-2</v>
      </c>
      <c r="CK824" s="40">
        <v>1.05477566246424E-2</v>
      </c>
      <c r="CL824" s="40">
        <v>-3.7188048248214103E-2</v>
      </c>
      <c r="CM824" s="40">
        <v>-4.2823303553897699E-2</v>
      </c>
      <c r="CN824" s="40">
        <v>1.7999183825287299E-2</v>
      </c>
      <c r="CO824" s="40">
        <v>-1.7842607325430901E-2</v>
      </c>
      <c r="CP824" s="40">
        <v>-3.8232162176975899E-2</v>
      </c>
      <c r="CQ824" s="40">
        <v>4.0825938147348501E-2</v>
      </c>
      <c r="CR824" s="40">
        <v>0.110583483093456</v>
      </c>
      <c r="CS824" s="40">
        <v>0.138403438933175</v>
      </c>
      <c r="CT824" s="40">
        <v>0.17615750230517699</v>
      </c>
      <c r="CU824" s="40">
        <v>0.14645065079505701</v>
      </c>
      <c r="CV824" s="40">
        <v>-3.1609480272698297E-2</v>
      </c>
      <c r="CW824" s="40">
        <v>-3.8313952486667899E-2</v>
      </c>
      <c r="CX824" s="40">
        <v>-5.5290341889017401E-2</v>
      </c>
      <c r="CY824" s="40">
        <v>-3.3144869161535501E-2</v>
      </c>
      <c r="CZ824" s="40">
        <v>-9.3948005487030101E-3</v>
      </c>
      <c r="DA824" s="40">
        <v>5.7381997678354703E-2</v>
      </c>
      <c r="DB824" s="40">
        <v>3.97573785793158E-2</v>
      </c>
      <c r="DC824" s="40">
        <v>1.74493509052829E-2</v>
      </c>
      <c r="DD824" s="40">
        <v>1.5658268866016699E-2</v>
      </c>
      <c r="DE824" s="40">
        <v>1.9117785432839401E-2</v>
      </c>
      <c r="DF824" s="40">
        <v>-6.6297101745190303E-4</v>
      </c>
      <c r="DG824" s="40">
        <v>-3.3585239180536297E-2</v>
      </c>
      <c r="DH824" s="40">
        <v>-4.0486548040714401E-2</v>
      </c>
      <c r="DI824" s="40">
        <v>2.7265651103647402E-2</v>
      </c>
      <c r="DJ824" s="40">
        <v>-2.0072447006377201E-2</v>
      </c>
      <c r="DK824" s="40">
        <v>-2.7248157132910299E-2</v>
      </c>
      <c r="DL824" s="40">
        <v>2.7756121524140202E-2</v>
      </c>
      <c r="DM824" s="40">
        <v>-8.5700466676757493E-3</v>
      </c>
      <c r="DN824" s="40">
        <v>-1.1117698232101901E-2</v>
      </c>
      <c r="DO824" s="40">
        <v>8.1831161069271199E-2</v>
      </c>
      <c r="DP824" s="40">
        <v>0.146038705119824</v>
      </c>
      <c r="DQ824" s="40">
        <v>0.175195366755061</v>
      </c>
      <c r="DR824" s="40">
        <v>0.21880399657316499</v>
      </c>
      <c r="DS824" s="40">
        <v>0.17714240654868199</v>
      </c>
      <c r="DT824" s="40">
        <v>8.3158961496183799E-3</v>
      </c>
      <c r="DU824" s="40">
        <v>1.6441286095651399E-2</v>
      </c>
      <c r="DV824" s="40">
        <v>-3.9699345395962198E-3</v>
      </c>
      <c r="DW824" s="40">
        <v>-6.4959201254504804E-3</v>
      </c>
      <c r="DX824" s="40">
        <v>1.2511918799125599E-2</v>
      </c>
      <c r="DY824" s="40">
        <v>7.8986081931233298E-2</v>
      </c>
      <c r="DZ824" s="40">
        <v>6.12276769071015E-2</v>
      </c>
      <c r="EA824" s="40">
        <v>3.5252796432691802E-2</v>
      </c>
      <c r="EB824" s="40">
        <v>2.7818799924665301E-2</v>
      </c>
      <c r="EC824" s="40">
        <v>3.2514437388294501E-2</v>
      </c>
      <c r="ED824" s="40">
        <v>2.2221195184645801E-2</v>
      </c>
      <c r="EE824" s="40">
        <v>-1.62598055902092E-2</v>
      </c>
      <c r="EF824" s="40">
        <v>-2.2971915369564201E-2</v>
      </c>
      <c r="EG824" s="40">
        <v>5.1403635524414903E-2</v>
      </c>
      <c r="EH824" s="40">
        <v>4.6397628144444801E-3</v>
      </c>
      <c r="EI824" s="40">
        <v>-4.7601194118262703E-3</v>
      </c>
      <c r="EJ824" s="40">
        <v>4.1843589923051198E-2</v>
      </c>
      <c r="EK824" s="40">
        <v>4.8180582147063699E-3</v>
      </c>
      <c r="EL824" s="40">
        <v>2.8031281270117201E-2</v>
      </c>
      <c r="EM824" s="40">
        <v>0.14103619034508499</v>
      </c>
      <c r="EN824" s="40">
        <v>0.19723041457714299</v>
      </c>
      <c r="EO824" s="40">
        <v>0.22831706707982199</v>
      </c>
      <c r="EP824" s="40">
        <v>0.28037876099901998</v>
      </c>
      <c r="EQ824" s="40">
        <v>0.22145642726208001</v>
      </c>
      <c r="ER824" s="40">
        <v>6.59617985858032E-2</v>
      </c>
      <c r="ES824" s="40">
        <v>9.5499154149265894E-2</v>
      </c>
      <c r="ET824" s="40">
        <v>7.0128582748179805E-2</v>
      </c>
      <c r="EU824" s="40">
        <v>3.1980929783529899E-2</v>
      </c>
      <c r="EV824" s="40">
        <v>4.4141742219298501E-2</v>
      </c>
      <c r="EW824" s="40">
        <v>60.425356750823298</v>
      </c>
      <c r="EX824" s="40">
        <v>59.290065861690501</v>
      </c>
      <c r="EY824" s="40">
        <v>58.305159165751903</v>
      </c>
      <c r="EZ824" s="40">
        <v>57.793358946212997</v>
      </c>
      <c r="FA824" s="40">
        <v>56.812843029637797</v>
      </c>
      <c r="FB824" s="40">
        <v>55.935236004390802</v>
      </c>
      <c r="FC824" s="40">
        <v>56.361690450054901</v>
      </c>
      <c r="FD824" s="40">
        <v>57.188254665203097</v>
      </c>
      <c r="FE824" s="40">
        <v>59.222283205268901</v>
      </c>
      <c r="FF824" s="40">
        <v>62.891328210757401</v>
      </c>
      <c r="FG824" s="40">
        <v>67.5334796926454</v>
      </c>
      <c r="FH824" s="40">
        <v>72.607848518111993</v>
      </c>
      <c r="FI824" s="40">
        <v>76.765642151481899</v>
      </c>
      <c r="FJ824" s="40">
        <v>80.012074643249207</v>
      </c>
      <c r="FK824" s="40">
        <v>83.715971459934096</v>
      </c>
      <c r="FL824" s="40">
        <v>86.186333699231596</v>
      </c>
      <c r="FM824" s="40">
        <v>84.187156970362196</v>
      </c>
      <c r="FN824" s="40">
        <v>82.517288693743097</v>
      </c>
      <c r="FO824" s="40">
        <v>82.994511525795801</v>
      </c>
      <c r="FP824" s="40">
        <v>79.836992316136104</v>
      </c>
      <c r="FQ824" s="40">
        <v>73.674259055982404</v>
      </c>
      <c r="FR824" s="40">
        <v>67.419319429198694</v>
      </c>
      <c r="FS824" s="40">
        <v>63.638583973655301</v>
      </c>
      <c r="FT824" s="40">
        <v>61.217343578485199</v>
      </c>
      <c r="FU824" s="40">
        <v>7.1163402121109207E-2</v>
      </c>
      <c r="FV824" s="40">
        <v>0</v>
      </c>
      <c r="FW824" s="40">
        <v>0</v>
      </c>
      <c r="FX824" s="41">
        <v>1</v>
      </c>
      <c r="FY824" s="22"/>
    </row>
    <row r="825" spans="1:181" x14ac:dyDescent="0.2">
      <c r="A825" t="s">
        <v>42</v>
      </c>
      <c r="B825" t="s">
        <v>58</v>
      </c>
      <c r="C825" t="s">
        <v>55</v>
      </c>
      <c r="D825" t="s">
        <v>226</v>
      </c>
      <c r="E825" t="s">
        <v>78</v>
      </c>
      <c r="F825" t="s">
        <v>1</v>
      </c>
      <c r="G825" s="35">
        <v>43672</v>
      </c>
      <c r="H825" s="40">
        <v>797</v>
      </c>
      <c r="I825" s="40">
        <v>0.67393401090384997</v>
      </c>
      <c r="J825" s="40">
        <v>0.58554616021862305</v>
      </c>
      <c r="K825" s="40">
        <v>0.53099791362392101</v>
      </c>
      <c r="L825" s="40">
        <v>0.509820107171852</v>
      </c>
      <c r="M825" s="40">
        <v>0.50923530336557499</v>
      </c>
      <c r="N825" s="40">
        <v>0.52928553496006903</v>
      </c>
      <c r="O825" s="40">
        <v>0.591601781358293</v>
      </c>
      <c r="P825" s="40">
        <v>0.62382442582272002</v>
      </c>
      <c r="Q825" s="40">
        <v>0.62957347229821004</v>
      </c>
      <c r="R825" s="40">
        <v>0.65635514838682296</v>
      </c>
      <c r="S825" s="40">
        <v>0.71035954778583998</v>
      </c>
      <c r="T825" s="40">
        <v>0.78575042372163895</v>
      </c>
      <c r="U825" s="40">
        <v>0.83965716512210398</v>
      </c>
      <c r="V825" s="40">
        <v>0.88033429094509197</v>
      </c>
      <c r="W825" s="40">
        <v>0.94527655608063799</v>
      </c>
      <c r="X825" s="40">
        <v>1.0377954118213899</v>
      </c>
      <c r="Y825" s="40">
        <v>1.0795928974754001</v>
      </c>
      <c r="Z825" s="40">
        <v>1.15945918023476</v>
      </c>
      <c r="AA825" s="40">
        <v>1.2439729354512801</v>
      </c>
      <c r="AB825" s="40">
        <v>1.2457859084085601</v>
      </c>
      <c r="AC825" s="40">
        <v>1.1847789162942699</v>
      </c>
      <c r="AD825" s="40">
        <v>1.05742321141967</v>
      </c>
      <c r="AE825" s="40">
        <v>0.906103455394632</v>
      </c>
      <c r="AF825" s="40">
        <v>0.76112778423045602</v>
      </c>
      <c r="AG825" s="40">
        <v>-6.9265373389503799E-3</v>
      </c>
      <c r="AH825" s="40">
        <v>-1.4860165447212199E-2</v>
      </c>
      <c r="AI825" s="40">
        <v>-3.4273838315011601E-2</v>
      </c>
      <c r="AJ825" s="40">
        <v>-1.5655427166661798E-2</v>
      </c>
      <c r="AK825" s="40">
        <v>-1.9496118542089401E-2</v>
      </c>
      <c r="AL825" s="40">
        <v>-2.4789745194138998E-2</v>
      </c>
      <c r="AM825" s="40">
        <v>-1.6491286212249101E-2</v>
      </c>
      <c r="AN825" s="40">
        <v>-1.04662959571954E-2</v>
      </c>
      <c r="AO825" s="40">
        <v>-2.5337621826844901E-3</v>
      </c>
      <c r="AP825" s="40">
        <v>-2.6622027244567598E-2</v>
      </c>
      <c r="AQ825" s="40">
        <v>-1.3641602890775199E-2</v>
      </c>
      <c r="AR825" s="40">
        <v>-2.5993990764444499E-2</v>
      </c>
      <c r="AS825" s="40">
        <v>-1.2196917379037201E-2</v>
      </c>
      <c r="AT825" s="40">
        <v>-1.55464493772597E-2</v>
      </c>
      <c r="AU825" s="40">
        <v>3.8808528412663197E-2</v>
      </c>
      <c r="AV825" s="40">
        <v>9.5601753801639405E-2</v>
      </c>
      <c r="AW825" s="40">
        <v>6.0330565590122301E-2</v>
      </c>
      <c r="AX825" s="40">
        <v>5.9346138739389799E-2</v>
      </c>
      <c r="AY825" s="40">
        <v>6.5490545329049202E-2</v>
      </c>
      <c r="AZ825" s="40">
        <v>1.25862681487721E-2</v>
      </c>
      <c r="BA825" s="40">
        <v>2.11694270697333E-2</v>
      </c>
      <c r="BB825" s="40">
        <v>-3.1304191475275599E-2</v>
      </c>
      <c r="BC825" s="40">
        <v>-3.51168086829158E-2</v>
      </c>
      <c r="BD825" s="40">
        <v>-4.4101420534908099E-2</v>
      </c>
      <c r="BE825" s="40">
        <v>6.3890102451070801E-3</v>
      </c>
      <c r="BF825" s="40">
        <v>-2.0218457424751798E-3</v>
      </c>
      <c r="BG825" s="40">
        <v>-2.3241488176487201E-2</v>
      </c>
      <c r="BH825" s="40">
        <v>-5.3216127881814904E-3</v>
      </c>
      <c r="BI825" s="40">
        <v>-8.0157255833933991E-3</v>
      </c>
      <c r="BJ825" s="40">
        <v>-1.33846000437259E-2</v>
      </c>
      <c r="BK825" s="40">
        <v>-6.3076562547220898E-3</v>
      </c>
      <c r="BL825" s="40">
        <v>5.1990280203422397E-3</v>
      </c>
      <c r="BM825" s="40">
        <v>1.24072933603961E-2</v>
      </c>
      <c r="BN825" s="40">
        <v>-8.5616210563057397E-3</v>
      </c>
      <c r="BO825" s="40">
        <v>-5.0234953672791095E-4</v>
      </c>
      <c r="BP825" s="40">
        <v>-1.45029836488084E-2</v>
      </c>
      <c r="BQ825" s="40">
        <v>-7.7800383785258103E-4</v>
      </c>
      <c r="BR825" s="40">
        <v>5.6189833851225598E-3</v>
      </c>
      <c r="BS825" s="40">
        <v>5.7562944150185001E-2</v>
      </c>
      <c r="BT825" s="40">
        <v>0.114736166513549</v>
      </c>
      <c r="BU825" s="40">
        <v>8.3452539034085699E-2</v>
      </c>
      <c r="BV825" s="40">
        <v>8.5001797582868396E-2</v>
      </c>
      <c r="BW825" s="40">
        <v>9.8660460078877202E-2</v>
      </c>
      <c r="BX825" s="40">
        <v>4.2483889732288803E-2</v>
      </c>
      <c r="BY825" s="40">
        <v>4.5770894806415899E-2</v>
      </c>
      <c r="BZ825" s="40">
        <v>-5.9014838628507404E-3</v>
      </c>
      <c r="CA825" s="40">
        <v>-1.6471499234277601E-2</v>
      </c>
      <c r="CB825" s="40">
        <v>-2.85670853802527E-2</v>
      </c>
      <c r="CC825" s="40">
        <v>1.56113179390717E-2</v>
      </c>
      <c r="CD825" s="40">
        <v>6.8699353760371101E-3</v>
      </c>
      <c r="CE825" s="40">
        <v>-1.5600516078062799E-2</v>
      </c>
      <c r="CF825" s="40">
        <v>1.8355555707649401E-3</v>
      </c>
      <c r="CG825" s="40">
        <v>-6.4440392577568096E-5</v>
      </c>
      <c r="CH825" s="40">
        <v>-5.4854312557016203E-3</v>
      </c>
      <c r="CI825" s="40">
        <v>7.4549483177437299E-4</v>
      </c>
      <c r="CJ825" s="40">
        <v>1.6048783686377899E-2</v>
      </c>
      <c r="CK825" s="40">
        <v>2.2755422915044E-2</v>
      </c>
      <c r="CL825" s="40">
        <v>3.9469612528103002E-3</v>
      </c>
      <c r="CM825" s="40">
        <v>8.5978573105715394E-3</v>
      </c>
      <c r="CN825" s="40">
        <v>-6.5443471252293901E-3</v>
      </c>
      <c r="CO825" s="40">
        <v>7.13070089567779E-3</v>
      </c>
      <c r="CP825" s="40">
        <v>2.0278097640724999E-2</v>
      </c>
      <c r="CQ825" s="40">
        <v>7.0552195358978095E-2</v>
      </c>
      <c r="CR825" s="40">
        <v>0.127988602469229</v>
      </c>
      <c r="CS825" s="40">
        <v>9.9466747405600006E-2</v>
      </c>
      <c r="CT825" s="40">
        <v>0.102770828743797</v>
      </c>
      <c r="CU825" s="40">
        <v>0.121633841990091</v>
      </c>
      <c r="CV825" s="40">
        <v>6.3190891364803797E-2</v>
      </c>
      <c r="CW825" s="40">
        <v>6.2809796418128394E-2</v>
      </c>
      <c r="CX825" s="40">
        <v>1.16923540460078E-2</v>
      </c>
      <c r="CY825" s="40">
        <v>-3.5578147087981802E-3</v>
      </c>
      <c r="CZ825" s="40">
        <v>-1.7808052173917999E-2</v>
      </c>
      <c r="DA825" s="40">
        <v>2.4833625633036399E-2</v>
      </c>
      <c r="DB825" s="40">
        <v>1.57617164945494E-2</v>
      </c>
      <c r="DC825" s="40">
        <v>-7.9595439796384306E-3</v>
      </c>
      <c r="DD825" s="40">
        <v>8.9927239297113801E-3</v>
      </c>
      <c r="DE825" s="40">
        <v>7.8868447982382694E-3</v>
      </c>
      <c r="DF825" s="40">
        <v>2.4137375323226599E-3</v>
      </c>
      <c r="DG825" s="40">
        <v>7.7986459182708299E-3</v>
      </c>
      <c r="DH825" s="40">
        <v>2.68985393524135E-2</v>
      </c>
      <c r="DI825" s="40">
        <v>3.3103552469691898E-2</v>
      </c>
      <c r="DJ825" s="40">
        <v>1.64555435619263E-2</v>
      </c>
      <c r="DK825" s="40">
        <v>1.7698064157871E-2</v>
      </c>
      <c r="DL825" s="40">
        <v>1.4142893983495801E-3</v>
      </c>
      <c r="DM825" s="40">
        <v>1.50394056292082E-2</v>
      </c>
      <c r="DN825" s="40">
        <v>3.4937211896327501E-2</v>
      </c>
      <c r="DO825" s="40">
        <v>8.3541446567771196E-2</v>
      </c>
      <c r="DP825" s="40">
        <v>0.14124103842490901</v>
      </c>
      <c r="DQ825" s="40">
        <v>0.11548095577711399</v>
      </c>
      <c r="DR825" s="40">
        <v>0.120539859904726</v>
      </c>
      <c r="DS825" s="40">
        <v>0.14460722390130401</v>
      </c>
      <c r="DT825" s="40">
        <v>8.3897892997318799E-2</v>
      </c>
      <c r="DU825" s="40">
        <v>7.9848698029840806E-2</v>
      </c>
      <c r="DV825" s="40">
        <v>2.9286191954866401E-2</v>
      </c>
      <c r="DW825" s="40">
        <v>9.3558698166812497E-3</v>
      </c>
      <c r="DX825" s="40">
        <v>-7.0490189675833101E-3</v>
      </c>
      <c r="DY825" s="40">
        <v>3.81491732170939E-2</v>
      </c>
      <c r="DZ825" s="40">
        <v>2.8600036199286399E-2</v>
      </c>
      <c r="EA825" s="40">
        <v>3.07280615888594E-3</v>
      </c>
      <c r="EB825" s="40">
        <v>1.9326538308191699E-2</v>
      </c>
      <c r="EC825" s="40">
        <v>1.9367237756934299E-2</v>
      </c>
      <c r="ED825" s="40">
        <v>1.38188826827358E-2</v>
      </c>
      <c r="EE825" s="40">
        <v>1.7982275875797801E-2</v>
      </c>
      <c r="EF825" s="40">
        <v>4.2563863329951102E-2</v>
      </c>
      <c r="EG825" s="40">
        <v>4.8044608012772501E-2</v>
      </c>
      <c r="EH825" s="40">
        <v>3.45159497501882E-2</v>
      </c>
      <c r="EI825" s="40">
        <v>3.0837317511918299E-2</v>
      </c>
      <c r="EJ825" s="40">
        <v>1.29052965139857E-2</v>
      </c>
      <c r="EK825" s="40">
        <v>2.6458319170392802E-2</v>
      </c>
      <c r="EL825" s="40">
        <v>5.6102644658709802E-2</v>
      </c>
      <c r="EM825" s="40">
        <v>0.102295862305293</v>
      </c>
      <c r="EN825" s="40">
        <v>0.160375451136818</v>
      </c>
      <c r="EO825" s="40">
        <v>0.138602929221078</v>
      </c>
      <c r="EP825" s="40">
        <v>0.146195518748204</v>
      </c>
      <c r="EQ825" s="40">
        <v>0.17777713865113201</v>
      </c>
      <c r="ER825" s="40">
        <v>0.11379551458083501</v>
      </c>
      <c r="ES825" s="40">
        <v>0.104450165766523</v>
      </c>
      <c r="ET825" s="40">
        <v>5.4688899567291199E-2</v>
      </c>
      <c r="EU825" s="40">
        <v>2.8001179265319399E-2</v>
      </c>
      <c r="EV825" s="40">
        <v>8.4853161870721006E-3</v>
      </c>
      <c r="EW825" s="40">
        <v>62.577953132472501</v>
      </c>
      <c r="EX825" s="40">
        <v>60.855691056910601</v>
      </c>
      <c r="EY825" s="40">
        <v>59.507890961262603</v>
      </c>
      <c r="EZ825" s="40">
        <v>58.391917742706802</v>
      </c>
      <c r="FA825" s="40">
        <v>57.016260162601597</v>
      </c>
      <c r="FB825" s="40">
        <v>55.816953610712602</v>
      </c>
      <c r="FC825" s="40">
        <v>56.018890483022503</v>
      </c>
      <c r="FD825" s="40">
        <v>57.212099473935901</v>
      </c>
      <c r="FE825" s="40">
        <v>59.956241032998598</v>
      </c>
      <c r="FF825" s="40">
        <v>64.026901004304193</v>
      </c>
      <c r="FG825" s="40">
        <v>68.833452893352501</v>
      </c>
      <c r="FH825" s="40">
        <v>74.293639406982294</v>
      </c>
      <c r="FI825" s="40">
        <v>78.5555954088953</v>
      </c>
      <c r="FJ825" s="40">
        <v>81.749521759923496</v>
      </c>
      <c r="FK825" s="40">
        <v>85.230033476805403</v>
      </c>
      <c r="FL825" s="40">
        <v>87.687948350071693</v>
      </c>
      <c r="FM825" s="40">
        <v>85.7240554758489</v>
      </c>
      <c r="FN825" s="40">
        <v>84.227283596365396</v>
      </c>
      <c r="FO825" s="40">
        <v>85.025824964131999</v>
      </c>
      <c r="FP825" s="40">
        <v>82.667742706838794</v>
      </c>
      <c r="FQ825" s="40">
        <v>76.441415590626505</v>
      </c>
      <c r="FR825" s="40">
        <v>69.712697274031598</v>
      </c>
      <c r="FS825" s="40">
        <v>65.529531324724999</v>
      </c>
      <c r="FT825" s="40">
        <v>62.719751315160202</v>
      </c>
      <c r="FU825" s="40">
        <v>3.1654548993295499E-2</v>
      </c>
      <c r="FV825" s="40">
        <v>0</v>
      </c>
      <c r="FW825" s="40">
        <v>0</v>
      </c>
      <c r="FX825" s="41">
        <v>1</v>
      </c>
      <c r="FY825" s="22"/>
    </row>
    <row r="826" spans="1:181" x14ac:dyDescent="0.2">
      <c r="A826" t="s">
        <v>42</v>
      </c>
      <c r="B826" t="s">
        <v>58</v>
      </c>
      <c r="C826" t="s">
        <v>55</v>
      </c>
      <c r="D826" t="s">
        <v>226</v>
      </c>
      <c r="E826" t="s">
        <v>78</v>
      </c>
      <c r="F826" t="s">
        <v>77</v>
      </c>
      <c r="G826" s="35">
        <v>43672</v>
      </c>
      <c r="H826" s="40">
        <v>720</v>
      </c>
      <c r="I826" s="40">
        <v>0.68656026906093803</v>
      </c>
      <c r="J826" s="40">
        <v>0.60121303157702399</v>
      </c>
      <c r="K826" s="40">
        <v>0.54586570090801201</v>
      </c>
      <c r="L826" s="40">
        <v>0.52596795281717201</v>
      </c>
      <c r="M826" s="40">
        <v>0.52608100856539797</v>
      </c>
      <c r="N826" s="40">
        <v>0.54505288847408495</v>
      </c>
      <c r="O826" s="40">
        <v>0.61022412452631802</v>
      </c>
      <c r="P826" s="40">
        <v>0.64081402979164603</v>
      </c>
      <c r="Q826" s="40">
        <v>0.64413687760562799</v>
      </c>
      <c r="R826" s="40">
        <v>0.66670156644640599</v>
      </c>
      <c r="S826" s="40">
        <v>0.72020994666834603</v>
      </c>
      <c r="T826" s="40">
        <v>0.79192624845937898</v>
      </c>
      <c r="U826" s="40">
        <v>0.850760146682778</v>
      </c>
      <c r="V826" s="40">
        <v>0.88519964051365996</v>
      </c>
      <c r="W826" s="40">
        <v>0.93841540978314297</v>
      </c>
      <c r="X826" s="40">
        <v>1.02281976975851</v>
      </c>
      <c r="Y826" s="40">
        <v>1.06133664428172</v>
      </c>
      <c r="Z826" s="40">
        <v>1.1443546916377101</v>
      </c>
      <c r="AA826" s="40">
        <v>1.2287039559108199</v>
      </c>
      <c r="AB826" s="40">
        <v>1.23400280829783</v>
      </c>
      <c r="AC826" s="40">
        <v>1.1934723160060201</v>
      </c>
      <c r="AD826" s="40">
        <v>1.0754976246549</v>
      </c>
      <c r="AE826" s="40">
        <v>0.92480780358996695</v>
      </c>
      <c r="AF826" s="40">
        <v>0.78082437286165096</v>
      </c>
      <c r="AG826" s="40">
        <v>-7.6652872388895399E-3</v>
      </c>
      <c r="AH826" s="40">
        <v>-1.3839434358493E-2</v>
      </c>
      <c r="AI826" s="40">
        <v>-3.2047393934112003E-2</v>
      </c>
      <c r="AJ826" s="40">
        <v>-1.10209345039789E-2</v>
      </c>
      <c r="AK826" s="40">
        <v>-1.9528356996895799E-2</v>
      </c>
      <c r="AL826" s="40">
        <v>-2.71665173504421E-2</v>
      </c>
      <c r="AM826" s="40">
        <v>-1.7636987077500499E-2</v>
      </c>
      <c r="AN826" s="40">
        <v>-1.3722041788382299E-2</v>
      </c>
      <c r="AO826" s="40">
        <v>-2.0713183775878498E-3</v>
      </c>
      <c r="AP826" s="40">
        <v>-2.4652543242706201E-2</v>
      </c>
      <c r="AQ826" s="40">
        <v>-1.9659981041970798E-2</v>
      </c>
      <c r="AR826" s="40">
        <v>-3.2391001741329799E-2</v>
      </c>
      <c r="AS826" s="40">
        <v>-5.5087533057431304E-3</v>
      </c>
      <c r="AT826" s="40">
        <v>-1.00928521115487E-2</v>
      </c>
      <c r="AU826" s="40">
        <v>1.5888045360811901E-2</v>
      </c>
      <c r="AV826" s="40">
        <v>7.1069006933561704E-2</v>
      </c>
      <c r="AW826" s="40">
        <v>4.5635597082936401E-2</v>
      </c>
      <c r="AX826" s="40">
        <v>4.2822638384046798E-2</v>
      </c>
      <c r="AY826" s="40">
        <v>5.5539797290859803E-2</v>
      </c>
      <c r="AZ826" s="40">
        <v>1.98912395202962E-2</v>
      </c>
      <c r="BA826" s="40">
        <v>2.1797794673293E-2</v>
      </c>
      <c r="BB826" s="40">
        <v>-3.7656951888394401E-2</v>
      </c>
      <c r="BC826" s="40">
        <v>-4.4374103989521303E-2</v>
      </c>
      <c r="BD826" s="40">
        <v>-4.8675067858704298E-2</v>
      </c>
      <c r="BE826" s="40">
        <v>6.8394734429978801E-3</v>
      </c>
      <c r="BF826" s="40">
        <v>1.33486936338056E-3</v>
      </c>
      <c r="BG826" s="40">
        <v>-2.0063134229021201E-2</v>
      </c>
      <c r="BH826" s="40">
        <v>-6.8848473218260996E-4</v>
      </c>
      <c r="BI826" s="40">
        <v>-6.1147660401434899E-3</v>
      </c>
      <c r="BJ826" s="40">
        <v>-1.45751420481764E-2</v>
      </c>
      <c r="BK826" s="40">
        <v>-7.3162979996155598E-3</v>
      </c>
      <c r="BL826" s="40">
        <v>3.0513153041120101E-3</v>
      </c>
      <c r="BM826" s="40">
        <v>1.3690467617310201E-2</v>
      </c>
      <c r="BN826" s="40">
        <v>-5.0713535003236304E-3</v>
      </c>
      <c r="BO826" s="40">
        <v>-4.4355682564085896E-3</v>
      </c>
      <c r="BP826" s="40">
        <v>-2.1214224089150701E-2</v>
      </c>
      <c r="BQ826" s="40">
        <v>5.6522236957245696E-3</v>
      </c>
      <c r="BR826" s="40">
        <v>1.2682195532961099E-2</v>
      </c>
      <c r="BS826" s="40">
        <v>3.5939841245275099E-2</v>
      </c>
      <c r="BT826" s="40">
        <v>8.7949410383609303E-2</v>
      </c>
      <c r="BU826" s="40">
        <v>6.5231654060438099E-2</v>
      </c>
      <c r="BV826" s="40">
        <v>6.69006100800945E-2</v>
      </c>
      <c r="BW826" s="40">
        <v>8.5717239664609604E-2</v>
      </c>
      <c r="BX826" s="40">
        <v>4.6699025260548498E-2</v>
      </c>
      <c r="BY826" s="40">
        <v>4.38695955677132E-2</v>
      </c>
      <c r="BZ826" s="40">
        <v>-1.1434480952015399E-2</v>
      </c>
      <c r="CA826" s="40">
        <v>-2.4446778446985801E-2</v>
      </c>
      <c r="CB826" s="40">
        <v>-3.1998830110794303E-2</v>
      </c>
      <c r="CC826" s="40">
        <v>1.6885426505855301E-2</v>
      </c>
      <c r="CD826" s="40">
        <v>1.18445458961235E-2</v>
      </c>
      <c r="CE826" s="40">
        <v>-1.17628724645664E-2</v>
      </c>
      <c r="CF826" s="40">
        <v>6.4677385043313898E-3</v>
      </c>
      <c r="CG826" s="40">
        <v>3.1754461950829998E-3</v>
      </c>
      <c r="CH826" s="40">
        <v>-5.8543938705564397E-3</v>
      </c>
      <c r="CI826" s="40">
        <v>-1.6822018387830799E-4</v>
      </c>
      <c r="CJ826" s="40">
        <v>1.4668491330198499E-2</v>
      </c>
      <c r="CK826" s="40">
        <v>2.4607032582720199E-2</v>
      </c>
      <c r="CL826" s="40">
        <v>8.4905188656590504E-3</v>
      </c>
      <c r="CM826" s="40">
        <v>6.1088136611994002E-3</v>
      </c>
      <c r="CN826" s="40">
        <v>-1.3473221934734299E-2</v>
      </c>
      <c r="CO826" s="40">
        <v>1.33822823675913E-2</v>
      </c>
      <c r="CP826" s="40">
        <v>2.8456124152603499E-2</v>
      </c>
      <c r="CQ826" s="40">
        <v>4.9827653991669503E-2</v>
      </c>
      <c r="CR826" s="40">
        <v>9.9640726390845202E-2</v>
      </c>
      <c r="CS826" s="40">
        <v>7.8803823428174699E-2</v>
      </c>
      <c r="CT826" s="40">
        <v>8.3576939928773505E-2</v>
      </c>
      <c r="CU826" s="40">
        <v>0.10661804432403001</v>
      </c>
      <c r="CV826" s="40">
        <v>6.5266016000493005E-2</v>
      </c>
      <c r="CW826" s="40">
        <v>5.9156457630522997E-2</v>
      </c>
      <c r="CX826" s="40">
        <v>6.7271225377933796E-3</v>
      </c>
      <c r="CY826" s="40">
        <v>-1.06451734802403E-2</v>
      </c>
      <c r="CZ826" s="40">
        <v>-2.0448918646915101E-2</v>
      </c>
      <c r="DA826" s="40">
        <v>2.6931379568712801E-2</v>
      </c>
      <c r="DB826" s="40">
        <v>2.2354222428866501E-2</v>
      </c>
      <c r="DC826" s="40">
        <v>-3.46261070011172E-3</v>
      </c>
      <c r="DD826" s="40">
        <v>1.3623961740845399E-2</v>
      </c>
      <c r="DE826" s="40">
        <v>1.2465658430309501E-2</v>
      </c>
      <c r="DF826" s="40">
        <v>2.8663543070635501E-3</v>
      </c>
      <c r="DG826" s="40">
        <v>6.9798576318589401E-3</v>
      </c>
      <c r="DH826" s="40">
        <v>2.6285667356285101E-2</v>
      </c>
      <c r="DI826" s="40">
        <v>3.5523597548130302E-2</v>
      </c>
      <c r="DJ826" s="40">
        <v>2.20523912316417E-2</v>
      </c>
      <c r="DK826" s="40">
        <v>1.66531955788074E-2</v>
      </c>
      <c r="DL826" s="40">
        <v>-5.73221978031788E-3</v>
      </c>
      <c r="DM826" s="40">
        <v>2.11123410394581E-2</v>
      </c>
      <c r="DN826" s="40">
        <v>4.4230052772245898E-2</v>
      </c>
      <c r="DO826" s="40">
        <v>6.37154667380639E-2</v>
      </c>
      <c r="DP826" s="40">
        <v>0.111332042398081</v>
      </c>
      <c r="DQ826" s="40">
        <v>9.2375992795911299E-2</v>
      </c>
      <c r="DR826" s="40">
        <v>0.100253269777453</v>
      </c>
      <c r="DS826" s="40">
        <v>0.12751884898345101</v>
      </c>
      <c r="DT826" s="40">
        <v>8.3833006740437505E-2</v>
      </c>
      <c r="DU826" s="40">
        <v>7.4443319693332802E-2</v>
      </c>
      <c r="DV826" s="40">
        <v>2.4888726027602202E-2</v>
      </c>
      <c r="DW826" s="40">
        <v>3.1564314865052201E-3</v>
      </c>
      <c r="DX826" s="40">
        <v>-8.8990071830359705E-3</v>
      </c>
      <c r="DY826" s="40">
        <v>4.1436140250600197E-2</v>
      </c>
      <c r="DZ826" s="40">
        <v>3.7528526150740003E-2</v>
      </c>
      <c r="EA826" s="40">
        <v>8.5216490049791101E-3</v>
      </c>
      <c r="EB826" s="40">
        <v>2.39564115126416E-2</v>
      </c>
      <c r="EC826" s="40">
        <v>2.5879249387061799E-2</v>
      </c>
      <c r="ED826" s="40">
        <v>1.54577296093292E-2</v>
      </c>
      <c r="EE826" s="40">
        <v>1.7300546709743899E-2</v>
      </c>
      <c r="EF826" s="40">
        <v>4.3059024448779397E-2</v>
      </c>
      <c r="EG826" s="40">
        <v>5.12853835430283E-2</v>
      </c>
      <c r="EH826" s="40">
        <v>4.1633580974024302E-2</v>
      </c>
      <c r="EI826" s="40">
        <v>3.1877608364369599E-2</v>
      </c>
      <c r="EJ826" s="40">
        <v>5.4445578718611901E-3</v>
      </c>
      <c r="EK826" s="40">
        <v>3.22733180409258E-2</v>
      </c>
      <c r="EL826" s="40">
        <v>6.7005100416755697E-2</v>
      </c>
      <c r="EM826" s="40">
        <v>8.3767262622527094E-2</v>
      </c>
      <c r="EN826" s="40">
        <v>0.12821244584812899</v>
      </c>
      <c r="EO826" s="40">
        <v>0.111972049773413</v>
      </c>
      <c r="EP826" s="40">
        <v>0.1243312414735</v>
      </c>
      <c r="EQ826" s="40">
        <v>0.15769629135720101</v>
      </c>
      <c r="ER826" s="40">
        <v>0.11064079248069</v>
      </c>
      <c r="ES826" s="40">
        <v>9.6515120587752995E-2</v>
      </c>
      <c r="ET826" s="40">
        <v>5.1111196963981198E-2</v>
      </c>
      <c r="EU826" s="40">
        <v>2.30837570290407E-2</v>
      </c>
      <c r="EV826" s="40">
        <v>7.7772305648740004E-3</v>
      </c>
      <c r="EW826" s="40">
        <v>62.746477000797697</v>
      </c>
      <c r="EX826" s="40">
        <v>60.983382079234197</v>
      </c>
      <c r="EY826" s="40">
        <v>59.610475937250698</v>
      </c>
      <c r="EZ826" s="40">
        <v>58.452805105025298</v>
      </c>
      <c r="FA826" s="40">
        <v>57.048524328635999</v>
      </c>
      <c r="FB826" s="40">
        <v>55.826243020473299</v>
      </c>
      <c r="FC826" s="40">
        <v>56.009438978995</v>
      </c>
      <c r="FD826" s="40">
        <v>57.2265354958788</v>
      </c>
      <c r="FE826" s="40">
        <v>60.014889657006101</v>
      </c>
      <c r="FF826" s="40">
        <v>64.109545333687805</v>
      </c>
      <c r="FG826" s="40">
        <v>68.923956394575896</v>
      </c>
      <c r="FH826" s="40">
        <v>74.410130284498806</v>
      </c>
      <c r="FI826" s="40">
        <v>78.686386599308705</v>
      </c>
      <c r="FJ826" s="40">
        <v>81.886200478596095</v>
      </c>
      <c r="FK826" s="40">
        <v>85.350704599840498</v>
      </c>
      <c r="FL826" s="40">
        <v>87.804573251794693</v>
      </c>
      <c r="FM826" s="40">
        <v>85.842462111140605</v>
      </c>
      <c r="FN826" s="40">
        <v>84.358814145174193</v>
      </c>
      <c r="FO826" s="40">
        <v>85.166976867854302</v>
      </c>
      <c r="FP826" s="40">
        <v>82.856554107950004</v>
      </c>
      <c r="FQ826" s="40">
        <v>76.630018612071297</v>
      </c>
      <c r="FR826" s="40">
        <v>69.8731720287158</v>
      </c>
      <c r="FS826" s="40">
        <v>65.668306301515599</v>
      </c>
      <c r="FT826" s="40">
        <v>62.835947886200501</v>
      </c>
      <c r="FU826" s="40">
        <v>2.9263294283690101E-2</v>
      </c>
      <c r="FV826" s="40">
        <v>0</v>
      </c>
      <c r="FW826" s="40">
        <v>0</v>
      </c>
      <c r="FX826" s="41">
        <v>1</v>
      </c>
      <c r="FY826" s="22"/>
    </row>
    <row r="827" spans="1:181" x14ac:dyDescent="0.2">
      <c r="A827" t="s">
        <v>42</v>
      </c>
      <c r="B827" t="s">
        <v>58</v>
      </c>
      <c r="C827" t="s">
        <v>55</v>
      </c>
      <c r="D827" t="s">
        <v>79</v>
      </c>
      <c r="E827" t="s">
        <v>1</v>
      </c>
      <c r="F827" t="s">
        <v>1</v>
      </c>
      <c r="G827" s="35">
        <v>43672</v>
      </c>
      <c r="H827" s="40">
        <v>18487</v>
      </c>
      <c r="I827" s="40">
        <v>0.96997161425821998</v>
      </c>
      <c r="J827" s="40">
        <v>0.84401110227297205</v>
      </c>
      <c r="K827" s="40">
        <v>0.76423099094550095</v>
      </c>
      <c r="L827" s="40">
        <v>0.71148885084788605</v>
      </c>
      <c r="M827" s="40">
        <v>0.69169564344900003</v>
      </c>
      <c r="N827" s="40">
        <v>0.71691705495936198</v>
      </c>
      <c r="O827" s="40">
        <v>0.78511805948237401</v>
      </c>
      <c r="P827" s="40">
        <v>0.83990458859730299</v>
      </c>
      <c r="Q827" s="40">
        <v>0.86822049656329703</v>
      </c>
      <c r="R827" s="40">
        <v>0.92803583059468797</v>
      </c>
      <c r="S827" s="40">
        <v>1.0302726236764199</v>
      </c>
      <c r="T827" s="40">
        <v>1.1769040342958399</v>
      </c>
      <c r="U827" s="40">
        <v>1.3398882337898701</v>
      </c>
      <c r="V827" s="40">
        <v>1.48332371916799</v>
      </c>
      <c r="W827" s="40">
        <v>1.6310632462932</v>
      </c>
      <c r="X827" s="40">
        <v>1.7905409568164099</v>
      </c>
      <c r="Y827" s="40">
        <v>1.93213845100691</v>
      </c>
      <c r="Z827" s="40">
        <v>2.03554867282539</v>
      </c>
      <c r="AA827" s="40">
        <v>2.0282231095597698</v>
      </c>
      <c r="AB827" s="40">
        <v>1.9420666302123499</v>
      </c>
      <c r="AC827" s="40">
        <v>1.7994683355495</v>
      </c>
      <c r="AD827" s="40">
        <v>1.6296515103346501</v>
      </c>
      <c r="AE827" s="40">
        <v>1.3715203175450901</v>
      </c>
      <c r="AF827" s="40">
        <v>1.1231275120784601</v>
      </c>
      <c r="AG827" s="40">
        <v>-4.8072115477943E-3</v>
      </c>
      <c r="AH827" s="40">
        <v>-8.8913690012616502E-3</v>
      </c>
      <c r="AI827" s="40">
        <v>-7.5058657319674498E-3</v>
      </c>
      <c r="AJ827" s="40">
        <v>-1.1719451580204101E-2</v>
      </c>
      <c r="AK827" s="40">
        <v>-1.03353681547971E-2</v>
      </c>
      <c r="AL827" s="40">
        <v>-5.7647727951108396E-3</v>
      </c>
      <c r="AM827" s="40">
        <v>-4.4508900343545E-3</v>
      </c>
      <c r="AN827" s="40">
        <v>-2.4024111781054901E-3</v>
      </c>
      <c r="AO827" s="40">
        <v>3.4275913834349498E-3</v>
      </c>
      <c r="AP827" s="40">
        <v>-1.0356826720919299E-2</v>
      </c>
      <c r="AQ827" s="40">
        <v>-7.1160868037169799E-3</v>
      </c>
      <c r="AR827" s="40">
        <v>-5.80404499471209E-3</v>
      </c>
      <c r="AS827" s="40">
        <v>-1.3952242304180499E-3</v>
      </c>
      <c r="AT827" s="40">
        <v>-7.1320154862954902E-3</v>
      </c>
      <c r="AU827" s="40">
        <v>0.13941968132128699</v>
      </c>
      <c r="AV827" s="40">
        <v>0.184882998296624</v>
      </c>
      <c r="AW827" s="40">
        <v>0.195388865829041</v>
      </c>
      <c r="AX827" s="40">
        <v>0.19272726015091399</v>
      </c>
      <c r="AY827" s="40">
        <v>0.14581798333718299</v>
      </c>
      <c r="AZ827" s="40">
        <v>-2.9675616286454001E-2</v>
      </c>
      <c r="BA827" s="40">
        <v>-4.5945208037482997E-2</v>
      </c>
      <c r="BB827" s="40">
        <v>-3.7629369118366403E-2</v>
      </c>
      <c r="BC827" s="40">
        <v>-3.0249330433229499E-2</v>
      </c>
      <c r="BD827" s="40">
        <v>-2.13588917930723E-2</v>
      </c>
      <c r="BE827" s="40">
        <v>9.6885763738674006E-5</v>
      </c>
      <c r="BF827" s="40">
        <v>-3.4980853106609199E-3</v>
      </c>
      <c r="BG827" s="40">
        <v>-2.38788564830729E-3</v>
      </c>
      <c r="BH827" s="40">
        <v>-6.0369489310347201E-3</v>
      </c>
      <c r="BI827" s="40">
        <v>-4.9083300748292103E-3</v>
      </c>
      <c r="BJ827" s="40">
        <v>-1.2980818042655101E-3</v>
      </c>
      <c r="BK827" s="40">
        <v>1.0648511744155199E-3</v>
      </c>
      <c r="BL827" s="40">
        <v>2.9927900218496002E-3</v>
      </c>
      <c r="BM827" s="40">
        <v>7.4082283159659004E-3</v>
      </c>
      <c r="BN827" s="40">
        <v>-6.6789849961600301E-3</v>
      </c>
      <c r="BO827" s="40">
        <v>-4.7592793267120896E-3</v>
      </c>
      <c r="BP827" s="40">
        <v>-3.59385284827344E-3</v>
      </c>
      <c r="BQ827" s="40">
        <v>7.4719265078140298E-4</v>
      </c>
      <c r="BR827" s="40">
        <v>-3.1319618347074599E-4</v>
      </c>
      <c r="BS827" s="40">
        <v>0.14953268440176001</v>
      </c>
      <c r="BT827" s="40">
        <v>0.19621667880799801</v>
      </c>
      <c r="BU827" s="40">
        <v>0.208097372614133</v>
      </c>
      <c r="BV827" s="40">
        <v>0.20659054323291101</v>
      </c>
      <c r="BW827" s="40">
        <v>0.16016855203768901</v>
      </c>
      <c r="BX827" s="40">
        <v>-2.1341697877122999E-2</v>
      </c>
      <c r="BY827" s="40">
        <v>-3.7184325717383199E-2</v>
      </c>
      <c r="BZ827" s="40">
        <v>-2.7316699601177899E-2</v>
      </c>
      <c r="CA827" s="40">
        <v>-2.01022496934243E-2</v>
      </c>
      <c r="CB827" s="40">
        <v>-1.37262588572426E-2</v>
      </c>
      <c r="CC827" s="40">
        <v>3.4934486225017499E-3</v>
      </c>
      <c r="CD827" s="40">
        <v>2.37286544050666E-4</v>
      </c>
      <c r="CE827" s="40">
        <v>1.1568117668863901E-3</v>
      </c>
      <c r="CF827" s="40">
        <v>-2.10126490665756E-3</v>
      </c>
      <c r="CG827" s="40">
        <v>-1.1495800328668801E-3</v>
      </c>
      <c r="CH827" s="40">
        <v>1.7955347692470501E-3</v>
      </c>
      <c r="CI827" s="40">
        <v>4.8850367331724903E-3</v>
      </c>
      <c r="CJ827" s="40">
        <v>6.7294899376987702E-3</v>
      </c>
      <c r="CK827" s="40">
        <v>1.0165205329341899E-2</v>
      </c>
      <c r="CL827" s="40">
        <v>-4.1317230212908097E-3</v>
      </c>
      <c r="CM827" s="40">
        <v>-3.1269616476104901E-3</v>
      </c>
      <c r="CN827" s="40">
        <v>-2.0630805004921301E-3</v>
      </c>
      <c r="CO827" s="40">
        <v>2.2310240563198102E-3</v>
      </c>
      <c r="CP827" s="40">
        <v>4.4094972937007903E-3</v>
      </c>
      <c r="CQ827" s="40">
        <v>0.15653691952835699</v>
      </c>
      <c r="CR827" s="40">
        <v>0.20406635140472401</v>
      </c>
      <c r="CS827" s="40">
        <v>0.21689924569994301</v>
      </c>
      <c r="CT827" s="40">
        <v>0.21619221086419799</v>
      </c>
      <c r="CU827" s="40">
        <v>0.17010771220395199</v>
      </c>
      <c r="CV827" s="40">
        <v>-1.55696513741862E-2</v>
      </c>
      <c r="CW827" s="40">
        <v>-3.1116565310495399E-2</v>
      </c>
      <c r="CX827" s="40">
        <v>-2.01741761087493E-2</v>
      </c>
      <c r="CY827" s="40">
        <v>-1.3074412483783099E-2</v>
      </c>
      <c r="CZ827" s="40">
        <v>-8.4399205369478508E-3</v>
      </c>
      <c r="DA827" s="40">
        <v>6.8900114812648202E-3</v>
      </c>
      <c r="DB827" s="40">
        <v>3.9726583987622598E-3</v>
      </c>
      <c r="DC827" s="40">
        <v>4.7015091820800702E-3</v>
      </c>
      <c r="DD827" s="40">
        <v>1.8344191177196E-3</v>
      </c>
      <c r="DE827" s="40">
        <v>2.6091700090954402E-3</v>
      </c>
      <c r="DF827" s="40">
        <v>4.8891513427596197E-3</v>
      </c>
      <c r="DG827" s="40">
        <v>8.7052222919294705E-3</v>
      </c>
      <c r="DH827" s="40">
        <v>1.04661898535479E-2</v>
      </c>
      <c r="DI827" s="40">
        <v>1.2922182342717799E-2</v>
      </c>
      <c r="DJ827" s="40">
        <v>-1.5844610464216E-3</v>
      </c>
      <c r="DK827" s="40">
        <v>-1.49464396850889E-3</v>
      </c>
      <c r="DL827" s="40">
        <v>-5.32308152710825E-4</v>
      </c>
      <c r="DM827" s="40">
        <v>3.7148554618582101E-3</v>
      </c>
      <c r="DN827" s="40">
        <v>9.1321907708723192E-3</v>
      </c>
      <c r="DO827" s="40">
        <v>0.163541154654955</v>
      </c>
      <c r="DP827" s="40">
        <v>0.21191602400144999</v>
      </c>
      <c r="DQ827" s="40">
        <v>0.225701118785754</v>
      </c>
      <c r="DR827" s="40">
        <v>0.22579387849548499</v>
      </c>
      <c r="DS827" s="40">
        <v>0.18004687237021599</v>
      </c>
      <c r="DT827" s="40">
        <v>-9.7976048712494906E-3</v>
      </c>
      <c r="DU827" s="40">
        <v>-2.5048804903607499E-2</v>
      </c>
      <c r="DV827" s="40">
        <v>-1.3031652616320701E-2</v>
      </c>
      <c r="DW827" s="40">
        <v>-6.0465752741420097E-3</v>
      </c>
      <c r="DX827" s="40">
        <v>-3.1535822166531302E-3</v>
      </c>
      <c r="DY827" s="40">
        <v>1.1794108792797801E-2</v>
      </c>
      <c r="DZ827" s="40">
        <v>9.3659420893629792E-3</v>
      </c>
      <c r="EA827" s="40">
        <v>9.8194892657402204E-3</v>
      </c>
      <c r="EB827" s="40">
        <v>7.5169217668889302E-3</v>
      </c>
      <c r="EC827" s="40">
        <v>8.0362080890633604E-3</v>
      </c>
      <c r="ED827" s="40">
        <v>9.3558423336049506E-3</v>
      </c>
      <c r="EE827" s="40">
        <v>1.4220963500699501E-2</v>
      </c>
      <c r="EF827" s="40">
        <v>1.5861391053503E-2</v>
      </c>
      <c r="EG827" s="40">
        <v>1.6902819275248799E-2</v>
      </c>
      <c r="EH827" s="40">
        <v>2.0933806783376301E-3</v>
      </c>
      <c r="EI827" s="40">
        <v>8.6216350849599595E-4</v>
      </c>
      <c r="EJ827" s="40">
        <v>1.6778839937278201E-3</v>
      </c>
      <c r="EK827" s="40">
        <v>5.8572723430576597E-3</v>
      </c>
      <c r="EL827" s="40">
        <v>1.5951010073697099E-2</v>
      </c>
      <c r="EM827" s="40">
        <v>0.173654157735428</v>
      </c>
      <c r="EN827" s="40">
        <v>0.223249704512824</v>
      </c>
      <c r="EO827" s="40">
        <v>0.238409625570845</v>
      </c>
      <c r="EP827" s="40">
        <v>0.23965716157748199</v>
      </c>
      <c r="EQ827" s="40">
        <v>0.19439744107072199</v>
      </c>
      <c r="ER827" s="40">
        <v>-1.46368646191851E-3</v>
      </c>
      <c r="ES827" s="40">
        <v>-1.6287922583507801E-2</v>
      </c>
      <c r="ET827" s="40">
        <v>-2.7189830991321798E-3</v>
      </c>
      <c r="EU827" s="40">
        <v>4.1005054656631902E-3</v>
      </c>
      <c r="EV827" s="40">
        <v>4.4790507191766098E-3</v>
      </c>
      <c r="EW827" s="40">
        <v>74.291563752446706</v>
      </c>
      <c r="EX827" s="40">
        <v>72.610789688000906</v>
      </c>
      <c r="EY827" s="40">
        <v>71.163699150949</v>
      </c>
      <c r="EZ827" s="40">
        <v>69.542291257211502</v>
      </c>
      <c r="FA827" s="40">
        <v>67.902400247747906</v>
      </c>
      <c r="FB827" s="40">
        <v>66.921668162680305</v>
      </c>
      <c r="FC827" s="40">
        <v>65.880485798079704</v>
      </c>
      <c r="FD827" s="40">
        <v>67.093525373156595</v>
      </c>
      <c r="FE827" s="40">
        <v>70.057564903351903</v>
      </c>
      <c r="FF827" s="40">
        <v>74.051176505986803</v>
      </c>
      <c r="FG827" s="40">
        <v>78.782791985527794</v>
      </c>
      <c r="FH827" s="40">
        <v>82.650699408001302</v>
      </c>
      <c r="FI827" s="40">
        <v>85.878640857588096</v>
      </c>
      <c r="FJ827" s="40">
        <v>88.025449912040798</v>
      </c>
      <c r="FK827" s="40">
        <v>90.161232213313397</v>
      </c>
      <c r="FL827" s="40">
        <v>91.277752465948097</v>
      </c>
      <c r="FM827" s="40">
        <v>91.816216655782597</v>
      </c>
      <c r="FN827" s="40">
        <v>91.325817172449902</v>
      </c>
      <c r="FO827" s="40">
        <v>89.397653568090703</v>
      </c>
      <c r="FP827" s="40">
        <v>86.3469535758136</v>
      </c>
      <c r="FQ827" s="40">
        <v>81.777201270981493</v>
      </c>
      <c r="FR827" s="40">
        <v>77.146971450120205</v>
      </c>
      <c r="FS827" s="40">
        <v>74.381341096415397</v>
      </c>
      <c r="FT827" s="40">
        <v>72.258575767688498</v>
      </c>
      <c r="FU827" s="40">
        <v>1.6474662995127402E-2</v>
      </c>
      <c r="FV827" s="40">
        <v>0</v>
      </c>
      <c r="FW827" s="40">
        <v>0</v>
      </c>
      <c r="FX827" s="41">
        <v>1</v>
      </c>
      <c r="FY827" s="22"/>
    </row>
    <row r="828" spans="1:181" x14ac:dyDescent="0.2">
      <c r="A828" t="s">
        <v>42</v>
      </c>
      <c r="B828" t="s">
        <v>58</v>
      </c>
      <c r="C828" t="s">
        <v>55</v>
      </c>
      <c r="D828" t="s">
        <v>79</v>
      </c>
      <c r="E828" t="s">
        <v>1</v>
      </c>
      <c r="F828" t="s">
        <v>77</v>
      </c>
      <c r="G828" s="35">
        <v>43672</v>
      </c>
      <c r="H828" s="40">
        <v>15084</v>
      </c>
      <c r="I828" s="40">
        <v>0.98382480304340303</v>
      </c>
      <c r="J828" s="40">
        <v>0.85798528562993204</v>
      </c>
      <c r="K828" s="40">
        <v>0.77663496388445397</v>
      </c>
      <c r="L828" s="40">
        <v>0.72412349466836701</v>
      </c>
      <c r="M828" s="40">
        <v>0.70670618487010395</v>
      </c>
      <c r="N828" s="40">
        <v>0.73209887044326005</v>
      </c>
      <c r="O828" s="40">
        <v>0.79954704011469602</v>
      </c>
      <c r="P828" s="40">
        <v>0.851583293324497</v>
      </c>
      <c r="Q828" s="40">
        <v>0.87533510065574804</v>
      </c>
      <c r="R828" s="40">
        <v>0.93289235936034298</v>
      </c>
      <c r="S828" s="40">
        <v>1.0325402467622999</v>
      </c>
      <c r="T828" s="40">
        <v>1.1747097008128</v>
      </c>
      <c r="U828" s="40">
        <v>1.33277297835193</v>
      </c>
      <c r="V828" s="40">
        <v>1.4692861003280699</v>
      </c>
      <c r="W828" s="40">
        <v>1.6086262541633001</v>
      </c>
      <c r="X828" s="40">
        <v>1.7606300410932401</v>
      </c>
      <c r="Y828" s="40">
        <v>1.88708264500556</v>
      </c>
      <c r="Z828" s="40">
        <v>1.98349392129529</v>
      </c>
      <c r="AA828" s="40">
        <v>1.98207382506292</v>
      </c>
      <c r="AB828" s="40">
        <v>1.90606475622322</v>
      </c>
      <c r="AC828" s="40">
        <v>1.7809682481842899</v>
      </c>
      <c r="AD828" s="40">
        <v>1.6287553037073099</v>
      </c>
      <c r="AE828" s="40">
        <v>1.38139413511622</v>
      </c>
      <c r="AF828" s="40">
        <v>1.14036265474731</v>
      </c>
      <c r="AG828" s="40">
        <v>-6.5677869875900401E-3</v>
      </c>
      <c r="AH828" s="40">
        <v>-1.29645975686147E-2</v>
      </c>
      <c r="AI828" s="40">
        <v>-1.27721831142682E-2</v>
      </c>
      <c r="AJ828" s="40">
        <v>-1.5733140710025399E-2</v>
      </c>
      <c r="AK828" s="40">
        <v>-1.52001895961017E-2</v>
      </c>
      <c r="AL828" s="40">
        <v>-7.5238580304596899E-3</v>
      </c>
      <c r="AM828" s="40">
        <v>-3.1318879070717401E-3</v>
      </c>
      <c r="AN828" s="40">
        <v>-1.15477342999258E-4</v>
      </c>
      <c r="AO828" s="40">
        <v>-1.18256249521223E-3</v>
      </c>
      <c r="AP828" s="40">
        <v>-1.51108846683808E-2</v>
      </c>
      <c r="AQ828" s="40">
        <v>-1.1245253874097499E-2</v>
      </c>
      <c r="AR828" s="40">
        <v>-7.8366484569373802E-3</v>
      </c>
      <c r="AS828" s="40">
        <v>1.18105580354095E-3</v>
      </c>
      <c r="AT828" s="40">
        <v>-4.4117522407226698E-3</v>
      </c>
      <c r="AU828" s="40">
        <v>0.10687282571873701</v>
      </c>
      <c r="AV828" s="40">
        <v>0.144425768402308</v>
      </c>
      <c r="AW828" s="40">
        <v>0.14843708402102601</v>
      </c>
      <c r="AX828" s="40">
        <v>0.143236891536937</v>
      </c>
      <c r="AY828" s="40">
        <v>0.13388319248892999</v>
      </c>
      <c r="AZ828" s="40">
        <v>2.08201782560683E-2</v>
      </c>
      <c r="BA828" s="40">
        <v>-1.4030235393591399E-2</v>
      </c>
      <c r="BB828" s="40">
        <v>-1.3350177069483301E-2</v>
      </c>
      <c r="BC828" s="40">
        <v>-2.0493172242235801E-2</v>
      </c>
      <c r="BD828" s="40">
        <v>-1.5907092234387101E-2</v>
      </c>
      <c r="BE828" s="40">
        <v>-8.9730630309744195E-4</v>
      </c>
      <c r="BF828" s="40">
        <v>-6.9961960927519898E-3</v>
      </c>
      <c r="BG828" s="40">
        <v>-6.9591337603767799E-3</v>
      </c>
      <c r="BH828" s="40">
        <v>-9.3156046650219697E-3</v>
      </c>
      <c r="BI828" s="40">
        <v>-9.2200268569787892E-3</v>
      </c>
      <c r="BJ828" s="40">
        <v>-2.2376552797168901E-3</v>
      </c>
      <c r="BK828" s="40">
        <v>3.9237458970570599E-3</v>
      </c>
      <c r="BL828" s="40">
        <v>6.81188986540022E-3</v>
      </c>
      <c r="BM828" s="40">
        <v>3.6351977689324799E-3</v>
      </c>
      <c r="BN828" s="40">
        <v>-1.18457599128031E-2</v>
      </c>
      <c r="BO828" s="40">
        <v>-8.7667319576454905E-3</v>
      </c>
      <c r="BP828" s="40">
        <v>-5.7682812218231398E-3</v>
      </c>
      <c r="BQ828" s="40">
        <v>3.19837172928938E-3</v>
      </c>
      <c r="BR828" s="40">
        <v>1.57155119172494E-3</v>
      </c>
      <c r="BS828" s="40">
        <v>0.115964941838666</v>
      </c>
      <c r="BT828" s="40">
        <v>0.15461549079999201</v>
      </c>
      <c r="BU828" s="40">
        <v>0.159035535397099</v>
      </c>
      <c r="BV828" s="40">
        <v>0.15429589579516101</v>
      </c>
      <c r="BW828" s="40">
        <v>0.14568874591089201</v>
      </c>
      <c r="BX828" s="40">
        <v>2.7964772983356801E-2</v>
      </c>
      <c r="BY828" s="40">
        <v>-6.5287569661552402E-3</v>
      </c>
      <c r="BZ828" s="40">
        <v>-4.3928241379236699E-3</v>
      </c>
      <c r="CA828" s="40">
        <v>-1.1312521188078999E-2</v>
      </c>
      <c r="CB828" s="40">
        <v>-9.5265503704153598E-3</v>
      </c>
      <c r="CC828" s="40">
        <v>3.0300513451667599E-3</v>
      </c>
      <c r="CD828" s="40">
        <v>-2.8624994119319999E-3</v>
      </c>
      <c r="CE828" s="40">
        <v>-2.9330334859896299E-3</v>
      </c>
      <c r="CF828" s="40">
        <v>-4.8708387498003396E-3</v>
      </c>
      <c r="CG828" s="40">
        <v>-5.0781843610528E-3</v>
      </c>
      <c r="CH828" s="40">
        <v>1.42355264224655E-3</v>
      </c>
      <c r="CI828" s="40">
        <v>8.8104563764308599E-3</v>
      </c>
      <c r="CJ828" s="40">
        <v>1.1609763291306601E-2</v>
      </c>
      <c r="CK828" s="40">
        <v>6.9719638516804001E-3</v>
      </c>
      <c r="CL828" s="40">
        <v>-9.5843444535416693E-3</v>
      </c>
      <c r="CM828" s="40">
        <v>-7.0501152285578498E-3</v>
      </c>
      <c r="CN828" s="40">
        <v>-4.3357363755881402E-3</v>
      </c>
      <c r="CO828" s="40">
        <v>4.5955585941737003E-3</v>
      </c>
      <c r="CP828" s="40">
        <v>5.7155689222802199E-3</v>
      </c>
      <c r="CQ828" s="40">
        <v>0.122262113766289</v>
      </c>
      <c r="CR828" s="40">
        <v>0.16167286149198301</v>
      </c>
      <c r="CS828" s="40">
        <v>0.16637599053442301</v>
      </c>
      <c r="CT828" s="40">
        <v>0.16195532845569299</v>
      </c>
      <c r="CU828" s="40">
        <v>0.15386523624803999</v>
      </c>
      <c r="CV828" s="40">
        <v>3.2913097527112099E-2</v>
      </c>
      <c r="CW828" s="40">
        <v>-1.33325585884186E-3</v>
      </c>
      <c r="CX828" s="40">
        <v>1.81101121595875E-3</v>
      </c>
      <c r="CY828" s="40">
        <v>-4.9540302347121697E-3</v>
      </c>
      <c r="CZ828" s="40">
        <v>-5.1074065122819704E-3</v>
      </c>
      <c r="DA828" s="40">
        <v>6.9574089934309703E-3</v>
      </c>
      <c r="DB828" s="40">
        <v>1.27119726888799E-3</v>
      </c>
      <c r="DC828" s="40">
        <v>1.09306678839752E-3</v>
      </c>
      <c r="DD828" s="40">
        <v>-4.2607283457870502E-4</v>
      </c>
      <c r="DE828" s="40">
        <v>-9.3634186512680498E-4</v>
      </c>
      <c r="DF828" s="40">
        <v>5.0847605642099997E-3</v>
      </c>
      <c r="DG828" s="40">
        <v>1.36971668558047E-2</v>
      </c>
      <c r="DH828" s="40">
        <v>1.64076367172129E-2</v>
      </c>
      <c r="DI828" s="40">
        <v>1.0308729934428299E-2</v>
      </c>
      <c r="DJ828" s="40">
        <v>-7.3229289942802599E-3</v>
      </c>
      <c r="DK828" s="40">
        <v>-5.3334984994702003E-3</v>
      </c>
      <c r="DL828" s="40">
        <v>-2.9031915293531402E-3</v>
      </c>
      <c r="DM828" s="40">
        <v>5.9927454590580197E-3</v>
      </c>
      <c r="DN828" s="40">
        <v>9.8595866528355097E-3</v>
      </c>
      <c r="DO828" s="40">
        <v>0.12855928569391101</v>
      </c>
      <c r="DP828" s="40">
        <v>0.16873023218397301</v>
      </c>
      <c r="DQ828" s="40">
        <v>0.17371644567174599</v>
      </c>
      <c r="DR828" s="40">
        <v>0.169614761116225</v>
      </c>
      <c r="DS828" s="40">
        <v>0.16204172658518701</v>
      </c>
      <c r="DT828" s="40">
        <v>3.7861422070867297E-2</v>
      </c>
      <c r="DU828" s="40">
        <v>3.8622452484715201E-3</v>
      </c>
      <c r="DV828" s="40">
        <v>8.0148465698411699E-3</v>
      </c>
      <c r="DW828" s="40">
        <v>1.4044607186546401E-3</v>
      </c>
      <c r="DX828" s="40">
        <v>-6.8826265414857703E-4</v>
      </c>
      <c r="DY828" s="40">
        <v>1.2627889677923601E-2</v>
      </c>
      <c r="DZ828" s="40">
        <v>7.2395987447507401E-3</v>
      </c>
      <c r="EA828" s="40">
        <v>6.9061161422889102E-3</v>
      </c>
      <c r="EB828" s="40">
        <v>5.9914632104247001E-3</v>
      </c>
      <c r="EC828" s="40">
        <v>5.0438208739961004E-3</v>
      </c>
      <c r="ED828" s="40">
        <v>1.03709633149528E-2</v>
      </c>
      <c r="EE828" s="40">
        <v>2.0752800659933499E-2</v>
      </c>
      <c r="EF828" s="40">
        <v>2.3335003925612399E-2</v>
      </c>
      <c r="EG828" s="40">
        <v>1.5126490198572999E-2</v>
      </c>
      <c r="EH828" s="40">
        <v>-4.0578042387025802E-3</v>
      </c>
      <c r="EI828" s="40">
        <v>-2.8549765830181602E-3</v>
      </c>
      <c r="EJ828" s="40">
        <v>-8.3482429423890404E-4</v>
      </c>
      <c r="EK828" s="40">
        <v>8.0100613848064495E-3</v>
      </c>
      <c r="EL828" s="40">
        <v>1.5842890085283098E-2</v>
      </c>
      <c r="EM828" s="40">
        <v>0.137651401813841</v>
      </c>
      <c r="EN828" s="40">
        <v>0.17891995458165799</v>
      </c>
      <c r="EO828" s="40">
        <v>0.184314897047819</v>
      </c>
      <c r="EP828" s="40">
        <v>0.18067376537444799</v>
      </c>
      <c r="EQ828" s="40">
        <v>0.17384728000715</v>
      </c>
      <c r="ER828" s="40">
        <v>4.5006016798155898E-2</v>
      </c>
      <c r="ES828" s="40">
        <v>1.1363723675907701E-2</v>
      </c>
      <c r="ET828" s="40">
        <v>1.69721995014008E-2</v>
      </c>
      <c r="EU828" s="40">
        <v>1.0585111772811399E-2</v>
      </c>
      <c r="EV828" s="40">
        <v>5.6922792098232002E-3</v>
      </c>
      <c r="EW828" s="40">
        <v>73.730705748228502</v>
      </c>
      <c r="EX828" s="40">
        <v>72.079110984968594</v>
      </c>
      <c r="EY828" s="40">
        <v>70.690695454675605</v>
      </c>
      <c r="EZ828" s="40">
        <v>69.135722064568</v>
      </c>
      <c r="FA828" s="40">
        <v>67.590107428375305</v>
      </c>
      <c r="FB828" s="40">
        <v>66.670093709397506</v>
      </c>
      <c r="FC828" s="40">
        <v>65.645253332001602</v>
      </c>
      <c r="FD828" s="40">
        <v>66.841188431438098</v>
      </c>
      <c r="FE828" s="40">
        <v>69.719575356881407</v>
      </c>
      <c r="FF828" s="40">
        <v>73.6444734012438</v>
      </c>
      <c r="FG828" s="40">
        <v>78.419769173814501</v>
      </c>
      <c r="FH828" s="40">
        <v>82.262058026229496</v>
      </c>
      <c r="FI828" s="40">
        <v>85.471227695295198</v>
      </c>
      <c r="FJ828" s="40">
        <v>87.529632938986595</v>
      </c>
      <c r="FK828" s="40">
        <v>89.596835803599504</v>
      </c>
      <c r="FL828" s="40">
        <v>90.670553501313904</v>
      </c>
      <c r="FM828" s="40">
        <v>91.081680326945303</v>
      </c>
      <c r="FN828" s="40">
        <v>90.496215295084198</v>
      </c>
      <c r="FO828" s="40">
        <v>88.528443159664207</v>
      </c>
      <c r="FP828" s="40">
        <v>85.502681968400097</v>
      </c>
      <c r="FQ828" s="40">
        <v>81.060062041291204</v>
      </c>
      <c r="FR828" s="40">
        <v>76.592918306978405</v>
      </c>
      <c r="FS828" s="40">
        <v>73.935844782563095</v>
      </c>
      <c r="FT828" s="40">
        <v>71.881355403901395</v>
      </c>
      <c r="FU828" s="40">
        <v>1.39324504341034E-2</v>
      </c>
      <c r="FV828" s="40">
        <v>0</v>
      </c>
      <c r="FW828" s="40">
        <v>0</v>
      </c>
      <c r="FX828" s="41">
        <v>1</v>
      </c>
      <c r="FY828" s="22"/>
    </row>
    <row r="829" spans="1:181" x14ac:dyDescent="0.2">
      <c r="A829" t="s">
        <v>42</v>
      </c>
      <c r="B829" t="s">
        <v>58</v>
      </c>
      <c r="C829" t="s">
        <v>55</v>
      </c>
      <c r="D829" t="s">
        <v>79</v>
      </c>
      <c r="E829" t="s">
        <v>1</v>
      </c>
      <c r="F829" t="s">
        <v>78</v>
      </c>
      <c r="G829" s="35">
        <v>43672</v>
      </c>
      <c r="H829" s="40">
        <v>3403</v>
      </c>
      <c r="I829" s="40">
        <v>0.89582986008566401</v>
      </c>
      <c r="J829" s="40">
        <v>0.76723374825933899</v>
      </c>
      <c r="K829" s="40">
        <v>0.69510784198014097</v>
      </c>
      <c r="L829" s="40">
        <v>0.64300372432908603</v>
      </c>
      <c r="M829" s="40">
        <v>0.62087393832681204</v>
      </c>
      <c r="N829" s="40">
        <v>0.645163314494273</v>
      </c>
      <c r="O829" s="40">
        <v>0.71419778153612401</v>
      </c>
      <c r="P829" s="40">
        <v>0.77523188486455696</v>
      </c>
      <c r="Q829" s="40">
        <v>0.82429083347617205</v>
      </c>
      <c r="R829" s="40">
        <v>0.89637781344059098</v>
      </c>
      <c r="S829" s="40">
        <v>1.0096021241070401</v>
      </c>
      <c r="T829" s="40">
        <v>1.18227042888519</v>
      </c>
      <c r="U829" s="40">
        <v>1.36790011080163</v>
      </c>
      <c r="V829" s="40">
        <v>1.5410891779907301</v>
      </c>
      <c r="W829" s="40">
        <v>1.7246911143763499</v>
      </c>
      <c r="X829" s="40">
        <v>1.9215252827390099</v>
      </c>
      <c r="Y829" s="40">
        <v>2.1302113789321599</v>
      </c>
      <c r="Z829" s="40">
        <v>2.2622896151048599</v>
      </c>
      <c r="AA829" s="40">
        <v>2.2189115469735601</v>
      </c>
      <c r="AB829" s="40">
        <v>2.07579649141194</v>
      </c>
      <c r="AC829" s="40">
        <v>1.85853073995774</v>
      </c>
      <c r="AD829" s="40">
        <v>1.60736976826314</v>
      </c>
      <c r="AE829" s="40">
        <v>1.30414832649996</v>
      </c>
      <c r="AF829" s="40">
        <v>1.03040357517944</v>
      </c>
      <c r="AG829" s="40">
        <v>3.2049129737225998E-3</v>
      </c>
      <c r="AH829" s="40">
        <v>2.4756528982599899E-3</v>
      </c>
      <c r="AI829" s="40">
        <v>7.8692160789684794E-3</v>
      </c>
      <c r="AJ829" s="40">
        <v>-3.2402625303082399E-3</v>
      </c>
      <c r="AK829" s="40">
        <v>-1.13483993589727E-3</v>
      </c>
      <c r="AL829" s="40">
        <v>-4.4519991734073804E-3</v>
      </c>
      <c r="AM829" s="40">
        <v>-1.28640174924756E-2</v>
      </c>
      <c r="AN829" s="40">
        <v>-2.08871230168108E-2</v>
      </c>
      <c r="AO829" s="40">
        <v>6.9613813587309304E-3</v>
      </c>
      <c r="AP829" s="40">
        <v>5.3884584022675097E-3</v>
      </c>
      <c r="AQ829" s="40">
        <v>-6.6327084549320896E-3</v>
      </c>
      <c r="AR829" s="40">
        <v>1.34103801127095E-4</v>
      </c>
      <c r="AS829" s="40">
        <v>-1.9185468254184199E-2</v>
      </c>
      <c r="AT829" s="40">
        <v>-3.22537266126105E-2</v>
      </c>
      <c r="AU829" s="40">
        <v>0.289973427004314</v>
      </c>
      <c r="AV829" s="40">
        <v>0.37429082928850599</v>
      </c>
      <c r="AW829" s="40">
        <v>0.42780240247391599</v>
      </c>
      <c r="AX829" s="40">
        <v>0.43338204145648002</v>
      </c>
      <c r="AY829" s="40">
        <v>0.21028134395502099</v>
      </c>
      <c r="AZ829" s="40">
        <v>-0.26213231815979399</v>
      </c>
      <c r="BA829" s="40">
        <v>-0.19428646816800499</v>
      </c>
      <c r="BB829" s="40">
        <v>-0.15103660363410101</v>
      </c>
      <c r="BC829" s="40">
        <v>-7.8226559164185305E-2</v>
      </c>
      <c r="BD829" s="40">
        <v>-4.6831410057328E-2</v>
      </c>
      <c r="BE829" s="40">
        <v>1.1333923411438299E-2</v>
      </c>
      <c r="BF829" s="40">
        <v>8.9946475127908997E-3</v>
      </c>
      <c r="BG829" s="40">
        <v>1.2654235780981101E-2</v>
      </c>
      <c r="BH829" s="40">
        <v>1.38373359540086E-3</v>
      </c>
      <c r="BI829" s="40">
        <v>3.6281553754644201E-3</v>
      </c>
      <c r="BJ829" s="40">
        <v>-7.4154986468008701E-5</v>
      </c>
      <c r="BK829" s="40">
        <v>-6.8602231770091499E-3</v>
      </c>
      <c r="BL829" s="40">
        <v>-1.28780218477705E-2</v>
      </c>
      <c r="BM829" s="40">
        <v>1.3613335783786099E-2</v>
      </c>
      <c r="BN829" s="40">
        <v>1.27074681709585E-2</v>
      </c>
      <c r="BO829" s="40">
        <v>6.3493872750565103E-4</v>
      </c>
      <c r="BP829" s="40">
        <v>5.55215539126211E-3</v>
      </c>
      <c r="BQ829" s="40">
        <v>-1.3737583803042901E-2</v>
      </c>
      <c r="BR829" s="40">
        <v>-2.14870662355971E-2</v>
      </c>
      <c r="BS829" s="40">
        <v>0.30566424845198198</v>
      </c>
      <c r="BT829" s="40">
        <v>0.39463867296098099</v>
      </c>
      <c r="BU829" s="40">
        <v>0.451106529611012</v>
      </c>
      <c r="BV829" s="40">
        <v>0.45979305690914402</v>
      </c>
      <c r="BW829" s="40">
        <v>0.235732329587755</v>
      </c>
      <c r="BX829" s="40">
        <v>-0.24450962401956999</v>
      </c>
      <c r="BY829" s="40">
        <v>-0.17638744906546699</v>
      </c>
      <c r="BZ829" s="40">
        <v>-0.13587508138683299</v>
      </c>
      <c r="CA829" s="40">
        <v>-6.4126468382799701E-2</v>
      </c>
      <c r="CB829" s="40">
        <v>-3.56009708652541E-2</v>
      </c>
      <c r="CC829" s="40">
        <v>1.6964051277439201E-2</v>
      </c>
      <c r="CD829" s="40">
        <v>1.3509683324197099E-2</v>
      </c>
      <c r="CE829" s="40">
        <v>1.59683258501329E-2</v>
      </c>
      <c r="CF829" s="40">
        <v>4.5862992261261702E-3</v>
      </c>
      <c r="CG829" s="40">
        <v>6.92699141874364E-3</v>
      </c>
      <c r="CH829" s="40">
        <v>2.9579265613106599E-3</v>
      </c>
      <c r="CI829" s="40">
        <v>-2.7020135232958E-3</v>
      </c>
      <c r="CJ829" s="40">
        <v>-7.3309427759781099E-3</v>
      </c>
      <c r="CK829" s="40">
        <v>1.8220459154930001E-2</v>
      </c>
      <c r="CL829" s="40">
        <v>1.7776592041073701E-2</v>
      </c>
      <c r="CM829" s="40">
        <v>5.6684890268462202E-3</v>
      </c>
      <c r="CN829" s="40">
        <v>9.3046814177414408E-3</v>
      </c>
      <c r="CO829" s="40">
        <v>-9.9643956279096193E-3</v>
      </c>
      <c r="CP829" s="40">
        <v>-1.4030110056632499E-2</v>
      </c>
      <c r="CQ829" s="40">
        <v>0.31653166358815799</v>
      </c>
      <c r="CR829" s="40">
        <v>0.40873152750350999</v>
      </c>
      <c r="CS829" s="40">
        <v>0.46724689707550099</v>
      </c>
      <c r="CT829" s="40">
        <v>0.47808524575657402</v>
      </c>
      <c r="CU829" s="40">
        <v>0.253359604706412</v>
      </c>
      <c r="CV829" s="40">
        <v>-0.23230419974153599</v>
      </c>
      <c r="CW829" s="40">
        <v>-0.163990642960295</v>
      </c>
      <c r="CX829" s="40">
        <v>-0.12537425726446599</v>
      </c>
      <c r="CY829" s="40">
        <v>-5.4360788460296003E-2</v>
      </c>
      <c r="CZ829" s="40">
        <v>-2.78228028917741E-2</v>
      </c>
      <c r="DA829" s="40">
        <v>2.25941791434402E-2</v>
      </c>
      <c r="DB829" s="40">
        <v>1.8024719135603301E-2</v>
      </c>
      <c r="DC829" s="40">
        <v>1.9282415919284701E-2</v>
      </c>
      <c r="DD829" s="40">
        <v>7.7888648568514799E-3</v>
      </c>
      <c r="DE829" s="40">
        <v>1.0225827462022901E-2</v>
      </c>
      <c r="DF829" s="40">
        <v>5.9900081090893198E-3</v>
      </c>
      <c r="DG829" s="40">
        <v>1.4561961304175499E-3</v>
      </c>
      <c r="DH829" s="40">
        <v>-1.7838637041857001E-3</v>
      </c>
      <c r="DI829" s="40">
        <v>2.2827582526073802E-2</v>
      </c>
      <c r="DJ829" s="40">
        <v>2.2845715911188901E-2</v>
      </c>
      <c r="DK829" s="40">
        <v>1.07020393261868E-2</v>
      </c>
      <c r="DL829" s="40">
        <v>1.30572074442208E-2</v>
      </c>
      <c r="DM829" s="40">
        <v>-6.1912074527763197E-3</v>
      </c>
      <c r="DN829" s="40">
        <v>-6.5731538776678299E-3</v>
      </c>
      <c r="DO829" s="40">
        <v>0.32739907872433399</v>
      </c>
      <c r="DP829" s="40">
        <v>0.42282438204604</v>
      </c>
      <c r="DQ829" s="40">
        <v>0.48338726453998998</v>
      </c>
      <c r="DR829" s="40">
        <v>0.49637743460400502</v>
      </c>
      <c r="DS829" s="40">
        <v>0.27098687982506803</v>
      </c>
      <c r="DT829" s="40">
        <v>-0.22009877546350201</v>
      </c>
      <c r="DU829" s="40">
        <v>-0.15159383685512201</v>
      </c>
      <c r="DV829" s="40">
        <v>-0.1148734331421</v>
      </c>
      <c r="DW829" s="40">
        <v>-4.4595108537792298E-2</v>
      </c>
      <c r="DX829" s="40">
        <v>-2.0044634918294099E-2</v>
      </c>
      <c r="DY829" s="40">
        <v>3.0723189581155899E-2</v>
      </c>
      <c r="DZ829" s="40">
        <v>2.45437137501342E-2</v>
      </c>
      <c r="EA829" s="40">
        <v>2.4067435621297401E-2</v>
      </c>
      <c r="EB829" s="40">
        <v>1.24128609825606E-2</v>
      </c>
      <c r="EC829" s="40">
        <v>1.49888227733846E-2</v>
      </c>
      <c r="ED829" s="40">
        <v>1.03678522960287E-2</v>
      </c>
      <c r="EE829" s="40">
        <v>7.4599904458839796E-3</v>
      </c>
      <c r="EF829" s="40">
        <v>6.22523746485456E-3</v>
      </c>
      <c r="EG829" s="40">
        <v>2.9479536951128999E-2</v>
      </c>
      <c r="EH829" s="40">
        <v>3.0164725679879899E-2</v>
      </c>
      <c r="EI829" s="40">
        <v>1.7969686508624499E-2</v>
      </c>
      <c r="EJ829" s="40">
        <v>1.84752590343558E-2</v>
      </c>
      <c r="EK829" s="40">
        <v>-7.4332300163507104E-4</v>
      </c>
      <c r="EL829" s="40">
        <v>4.1935064993455801E-3</v>
      </c>
      <c r="EM829" s="40">
        <v>0.34308990017200203</v>
      </c>
      <c r="EN829" s="40">
        <v>0.443172225718514</v>
      </c>
      <c r="EO829" s="40">
        <v>0.50669139167708599</v>
      </c>
      <c r="EP829" s="40">
        <v>0.52278845005666896</v>
      </c>
      <c r="EQ829" s="40">
        <v>0.29643786545780199</v>
      </c>
      <c r="ER829" s="40">
        <v>-0.20247608132327899</v>
      </c>
      <c r="ES829" s="40">
        <v>-0.13369481775258399</v>
      </c>
      <c r="ET829" s="40">
        <v>-9.9711910894831904E-2</v>
      </c>
      <c r="EU829" s="40">
        <v>-3.04950177564066E-2</v>
      </c>
      <c r="EV829" s="40">
        <v>-8.8141957262201694E-3</v>
      </c>
      <c r="EW829" s="40">
        <v>76.952914362316207</v>
      </c>
      <c r="EX829" s="40">
        <v>75.108666817149199</v>
      </c>
      <c r="EY829" s="40">
        <v>73.370561463394196</v>
      </c>
      <c r="EZ829" s="40">
        <v>71.410372262169005</v>
      </c>
      <c r="FA829" s="40">
        <v>69.294934980340201</v>
      </c>
      <c r="FB829" s="40">
        <v>68.013727797075205</v>
      </c>
      <c r="FC829" s="40">
        <v>66.866897223926102</v>
      </c>
      <c r="FD829" s="40">
        <v>68.279314435551797</v>
      </c>
      <c r="FE829" s="40">
        <v>71.711090196780304</v>
      </c>
      <c r="FF829" s="40">
        <v>76.028356823046195</v>
      </c>
      <c r="FG829" s="40">
        <v>80.567466563142403</v>
      </c>
      <c r="FH829" s="40">
        <v>84.670014906494998</v>
      </c>
      <c r="FI829" s="40">
        <v>88.108827748554702</v>
      </c>
      <c r="FJ829" s="40">
        <v>90.612528782429493</v>
      </c>
      <c r="FK829" s="40">
        <v>93.059188449244502</v>
      </c>
      <c r="FL829" s="40">
        <v>94.376669842256504</v>
      </c>
      <c r="FM829" s="40">
        <v>95.505480126318801</v>
      </c>
      <c r="FN829" s="40">
        <v>95.407025623899798</v>
      </c>
      <c r="FO829" s="40">
        <v>93.618726479379305</v>
      </c>
      <c r="FP829" s="40">
        <v>90.419093441600694</v>
      </c>
      <c r="FQ829" s="40">
        <v>85.238280066053804</v>
      </c>
      <c r="FR829" s="40">
        <v>79.807792980390701</v>
      </c>
      <c r="FS829" s="40">
        <v>76.4846178715772</v>
      </c>
      <c r="FT829" s="40">
        <v>74.029972635417593</v>
      </c>
      <c r="FU829" s="40">
        <v>2.9374533106973501E-2</v>
      </c>
      <c r="FV829" s="40">
        <v>0</v>
      </c>
      <c r="FW829" s="40">
        <v>0</v>
      </c>
      <c r="FX829" s="41">
        <v>1</v>
      </c>
      <c r="FY829" s="22"/>
    </row>
    <row r="830" spans="1:181" x14ac:dyDescent="0.2">
      <c r="A830" t="s">
        <v>42</v>
      </c>
      <c r="B830" t="s">
        <v>58</v>
      </c>
      <c r="C830" t="s">
        <v>55</v>
      </c>
      <c r="D830" t="s">
        <v>79</v>
      </c>
      <c r="E830" t="s">
        <v>77</v>
      </c>
      <c r="F830" t="s">
        <v>1</v>
      </c>
      <c r="G830" s="35">
        <v>43672</v>
      </c>
      <c r="H830" s="40">
        <v>12196</v>
      </c>
      <c r="I830" s="40">
        <v>0.93409801175920204</v>
      </c>
      <c r="J830" s="40">
        <v>0.81807392532370204</v>
      </c>
      <c r="K830" s="40">
        <v>0.74721088840387695</v>
      </c>
      <c r="L830" s="40">
        <v>0.702535895008912</v>
      </c>
      <c r="M830" s="40">
        <v>0.69009099358019199</v>
      </c>
      <c r="N830" s="40">
        <v>0.72726173131090099</v>
      </c>
      <c r="O830" s="40">
        <v>0.808696720468561</v>
      </c>
      <c r="P830" s="40">
        <v>0.86163360075745898</v>
      </c>
      <c r="Q830" s="40">
        <v>0.88616041925227895</v>
      </c>
      <c r="R830" s="40">
        <v>0.92872075560039002</v>
      </c>
      <c r="S830" s="40">
        <v>1.00709068343501</v>
      </c>
      <c r="T830" s="40">
        <v>1.13014995883542</v>
      </c>
      <c r="U830" s="40">
        <v>1.2673556606198499</v>
      </c>
      <c r="V830" s="40">
        <v>1.38759144268502</v>
      </c>
      <c r="W830" s="40">
        <v>1.5210906542870199</v>
      </c>
      <c r="X830" s="40">
        <v>1.6737352370137399</v>
      </c>
      <c r="Y830" s="40">
        <v>1.8163831231072201</v>
      </c>
      <c r="Z830" s="40">
        <v>1.9342903711249499</v>
      </c>
      <c r="AA830" s="40">
        <v>1.93734080587322</v>
      </c>
      <c r="AB830" s="40">
        <v>1.86578032160636</v>
      </c>
      <c r="AC830" s="40">
        <v>1.73662827889723</v>
      </c>
      <c r="AD830" s="40">
        <v>1.5651796224012999</v>
      </c>
      <c r="AE830" s="40">
        <v>1.31003041656427</v>
      </c>
      <c r="AF830" s="40">
        <v>1.07166413119711</v>
      </c>
      <c r="AG830" s="40">
        <v>-4.9401708618428599E-3</v>
      </c>
      <c r="AH830" s="40">
        <v>-1.13032470714114E-2</v>
      </c>
      <c r="AI830" s="40">
        <v>-8.6351907430444897E-3</v>
      </c>
      <c r="AJ830" s="40">
        <v>-1.50338779481587E-2</v>
      </c>
      <c r="AK830" s="40">
        <v>-1.19135721453452E-2</v>
      </c>
      <c r="AL830" s="40">
        <v>-2.98649341552777E-3</v>
      </c>
      <c r="AM830" s="40">
        <v>-2.7066953123286198E-3</v>
      </c>
      <c r="AN830" s="40">
        <v>8.7945829505102296E-4</v>
      </c>
      <c r="AO830" s="40">
        <v>8.0794582827626996E-4</v>
      </c>
      <c r="AP830" s="40">
        <v>-5.76919256272898E-3</v>
      </c>
      <c r="AQ830" s="40">
        <v>-6.7053870344332602E-3</v>
      </c>
      <c r="AR830" s="40">
        <v>-3.80989481077977E-3</v>
      </c>
      <c r="AS830" s="40">
        <v>-2.8589057075236301E-3</v>
      </c>
      <c r="AT830" s="40">
        <v>-1.3751502207002201E-2</v>
      </c>
      <c r="AU830" s="40">
        <v>0.153254819453017</v>
      </c>
      <c r="AV830" s="40">
        <v>0.19532316992545001</v>
      </c>
      <c r="AW830" s="40">
        <v>0.21006501965178001</v>
      </c>
      <c r="AX830" s="40">
        <v>0.20441104290106299</v>
      </c>
      <c r="AY830" s="40">
        <v>0.15671905278696599</v>
      </c>
      <c r="AZ830" s="40">
        <v>-3.6596759342120699E-2</v>
      </c>
      <c r="BA830" s="40">
        <v>-5.9418348333767801E-2</v>
      </c>
      <c r="BB830" s="40">
        <v>-4.2125221259482301E-2</v>
      </c>
      <c r="BC830" s="40">
        <v>-3.6573272472250097E-2</v>
      </c>
      <c r="BD830" s="40">
        <v>-2.4326982864404701E-2</v>
      </c>
      <c r="BE830" s="40">
        <v>4.9570239815976004E-4</v>
      </c>
      <c r="BF830" s="40">
        <v>-4.9497256700451698E-3</v>
      </c>
      <c r="BG830" s="40">
        <v>-2.6732612605563301E-3</v>
      </c>
      <c r="BH830" s="40">
        <v>-9.0063028693108792E-3</v>
      </c>
      <c r="BI830" s="40">
        <v>-6.2468088150516802E-3</v>
      </c>
      <c r="BJ830" s="40">
        <v>1.1636048480796999E-3</v>
      </c>
      <c r="BK830" s="40">
        <v>3.4945949227325802E-3</v>
      </c>
      <c r="BL830" s="40">
        <v>6.1339157870813499E-3</v>
      </c>
      <c r="BM830" s="40">
        <v>6.1184826406238402E-3</v>
      </c>
      <c r="BN830" s="40">
        <v>-1.5805223649594099E-3</v>
      </c>
      <c r="BO830" s="40">
        <v>-3.7976108844362802E-3</v>
      </c>
      <c r="BP830" s="40">
        <v>-1.74905080280972E-3</v>
      </c>
      <c r="BQ830" s="40">
        <v>-8.5437820735709898E-4</v>
      </c>
      <c r="BR830" s="40">
        <v>-5.9790341903855496E-3</v>
      </c>
      <c r="BS830" s="40">
        <v>0.164229398362886</v>
      </c>
      <c r="BT830" s="40">
        <v>0.210584433818402</v>
      </c>
      <c r="BU830" s="40">
        <v>0.22665596157244799</v>
      </c>
      <c r="BV830" s="40">
        <v>0.22192866670883901</v>
      </c>
      <c r="BW830" s="40">
        <v>0.174164658697014</v>
      </c>
      <c r="BX830" s="40">
        <v>-2.6858667034153998E-2</v>
      </c>
      <c r="BY830" s="40">
        <v>-5.0086112599480002E-2</v>
      </c>
      <c r="BZ830" s="40">
        <v>-3.2744895103289803E-2</v>
      </c>
      <c r="CA830" s="40">
        <v>-2.4259635860281601E-2</v>
      </c>
      <c r="CB830" s="40">
        <v>-1.51198611404522E-2</v>
      </c>
      <c r="CC830" s="40">
        <v>4.2605716588997701E-3</v>
      </c>
      <c r="CD830" s="40">
        <v>-5.4929610200077296E-4</v>
      </c>
      <c r="CE830" s="40">
        <v>1.4559529373678599E-3</v>
      </c>
      <c r="CF830" s="40">
        <v>-4.83162273132223E-3</v>
      </c>
      <c r="CG830" s="40">
        <v>-2.32202579498168E-3</v>
      </c>
      <c r="CH830" s="40">
        <v>4.0379502631342802E-3</v>
      </c>
      <c r="CI830" s="40">
        <v>7.7895896487313702E-3</v>
      </c>
      <c r="CJ830" s="40">
        <v>9.77313703956517E-3</v>
      </c>
      <c r="CK830" s="40">
        <v>9.7965442595266301E-3</v>
      </c>
      <c r="CL830" s="40">
        <v>1.3205378541953001E-3</v>
      </c>
      <c r="CM830" s="40">
        <v>-1.7836939808197E-3</v>
      </c>
      <c r="CN830" s="40">
        <v>-3.21716520777012E-4</v>
      </c>
      <c r="CO830" s="40">
        <v>5.33951432926189E-4</v>
      </c>
      <c r="CP830" s="40">
        <v>-5.95846519113242E-4</v>
      </c>
      <c r="CQ830" s="40">
        <v>0.17183035828433099</v>
      </c>
      <c r="CR830" s="40">
        <v>0.22115433870072901</v>
      </c>
      <c r="CS830" s="40">
        <v>0.238146797406214</v>
      </c>
      <c r="CT830" s="40">
        <v>0.23406131959469301</v>
      </c>
      <c r="CU830" s="40">
        <v>0.18624743220628701</v>
      </c>
      <c r="CV830" s="40">
        <v>-2.01140939665151E-2</v>
      </c>
      <c r="CW830" s="40">
        <v>-4.3622634558422302E-2</v>
      </c>
      <c r="CX830" s="40">
        <v>-2.62481097825174E-2</v>
      </c>
      <c r="CY830" s="40">
        <v>-1.5731248653494501E-2</v>
      </c>
      <c r="CZ830" s="40">
        <v>-8.7430366818217493E-3</v>
      </c>
      <c r="DA830" s="40">
        <v>8.0254409196397793E-3</v>
      </c>
      <c r="DB830" s="40">
        <v>3.85113346604362E-3</v>
      </c>
      <c r="DC830" s="40">
        <v>5.5851671352920504E-3</v>
      </c>
      <c r="DD830" s="40">
        <v>-6.5694259333357898E-4</v>
      </c>
      <c r="DE830" s="40">
        <v>1.60275722508832E-3</v>
      </c>
      <c r="DF830" s="40">
        <v>6.9122956781888503E-3</v>
      </c>
      <c r="DG830" s="40">
        <v>1.2084584374730201E-2</v>
      </c>
      <c r="DH830" s="40">
        <v>1.3412358292049001E-2</v>
      </c>
      <c r="DI830" s="40">
        <v>1.3474605878429399E-2</v>
      </c>
      <c r="DJ830" s="40">
        <v>4.2215980733500101E-3</v>
      </c>
      <c r="DK830" s="40">
        <v>2.30222922796866E-4</v>
      </c>
      <c r="DL830" s="40">
        <v>1.1056177612556999E-3</v>
      </c>
      <c r="DM830" s="40">
        <v>1.92228107320948E-3</v>
      </c>
      <c r="DN830" s="40">
        <v>4.7873411521590697E-3</v>
      </c>
      <c r="DO830" s="40">
        <v>0.17943131820577601</v>
      </c>
      <c r="DP830" s="40">
        <v>0.23172424358305699</v>
      </c>
      <c r="DQ830" s="40">
        <v>0.24963763323998001</v>
      </c>
      <c r="DR830" s="40">
        <v>0.246193972480547</v>
      </c>
      <c r="DS830" s="40">
        <v>0.19833020571556001</v>
      </c>
      <c r="DT830" s="40">
        <v>-1.33695208988761E-2</v>
      </c>
      <c r="DU830" s="40">
        <v>-3.7159156517364497E-2</v>
      </c>
      <c r="DV830" s="40">
        <v>-1.97513244617449E-2</v>
      </c>
      <c r="DW830" s="40">
        <v>-7.20286144670734E-3</v>
      </c>
      <c r="DX830" s="40">
        <v>-2.3662122231912601E-3</v>
      </c>
      <c r="DY830" s="40">
        <v>1.34613141796424E-2</v>
      </c>
      <c r="DZ830" s="40">
        <v>1.0204654867409801E-2</v>
      </c>
      <c r="EA830" s="40">
        <v>1.15470966177802E-2</v>
      </c>
      <c r="EB830" s="40">
        <v>5.3706324855142002E-3</v>
      </c>
      <c r="EC830" s="40">
        <v>7.2695205553818601E-3</v>
      </c>
      <c r="ED830" s="40">
        <v>1.1062393941796299E-2</v>
      </c>
      <c r="EE830" s="40">
        <v>1.8285874609791399E-2</v>
      </c>
      <c r="EF830" s="40">
        <v>1.8666815784079301E-2</v>
      </c>
      <c r="EG830" s="40">
        <v>1.8785142690776999E-2</v>
      </c>
      <c r="EH830" s="40">
        <v>8.4102682711195802E-3</v>
      </c>
      <c r="EI830" s="40">
        <v>3.1379990727938502E-3</v>
      </c>
      <c r="EJ830" s="40">
        <v>3.1664617692257501E-3</v>
      </c>
      <c r="EK830" s="40">
        <v>3.9268085733759998E-3</v>
      </c>
      <c r="EL830" s="40">
        <v>1.25598091687757E-2</v>
      </c>
      <c r="EM830" s="40">
        <v>0.19040589711564501</v>
      </c>
      <c r="EN830" s="40">
        <v>0.246985507476009</v>
      </c>
      <c r="EO830" s="40">
        <v>0.26622857516064802</v>
      </c>
      <c r="EP830" s="40">
        <v>0.26371159628832302</v>
      </c>
      <c r="EQ830" s="40">
        <v>0.21577581162560799</v>
      </c>
      <c r="ER830" s="40">
        <v>-3.6314285909094801E-3</v>
      </c>
      <c r="ES830" s="40">
        <v>-2.7826920783076699E-2</v>
      </c>
      <c r="ET830" s="40">
        <v>-1.0370998305552499E-2</v>
      </c>
      <c r="EU830" s="40">
        <v>5.1107751652610797E-3</v>
      </c>
      <c r="EV830" s="40">
        <v>6.8409095007611904E-3</v>
      </c>
      <c r="EW830" s="40">
        <v>72.606612307834695</v>
      </c>
      <c r="EX830" s="40">
        <v>70.956627774991901</v>
      </c>
      <c r="EY830" s="40">
        <v>69.555118036538701</v>
      </c>
      <c r="EZ830" s="40">
        <v>68.107609937705604</v>
      </c>
      <c r="FA830" s="40">
        <v>66.624150721220801</v>
      </c>
      <c r="FB830" s="40">
        <v>65.734217645873699</v>
      </c>
      <c r="FC830" s="40">
        <v>64.704830932966601</v>
      </c>
      <c r="FD830" s="40">
        <v>65.940379601975394</v>
      </c>
      <c r="FE830" s="40">
        <v>68.898448702545195</v>
      </c>
      <c r="FF830" s="40">
        <v>72.826861008642993</v>
      </c>
      <c r="FG830" s="40">
        <v>77.734640462085295</v>
      </c>
      <c r="FH830" s="40">
        <v>81.692359300877101</v>
      </c>
      <c r="FI830" s="40">
        <v>84.944617257570997</v>
      </c>
      <c r="FJ830" s="40">
        <v>86.842589283199004</v>
      </c>
      <c r="FK830" s="40">
        <v>88.864924072498397</v>
      </c>
      <c r="FL830" s="40">
        <v>89.864473211626105</v>
      </c>
      <c r="FM830" s="40">
        <v>90.134559834238601</v>
      </c>
      <c r="FN830" s="40">
        <v>89.449056978442599</v>
      </c>
      <c r="FO830" s="40">
        <v>87.378080850646199</v>
      </c>
      <c r="FP830" s="40">
        <v>84.219989038788597</v>
      </c>
      <c r="FQ830" s="40">
        <v>79.690861060847794</v>
      </c>
      <c r="FR830" s="40">
        <v>75.142280212075306</v>
      </c>
      <c r="FS830" s="40">
        <v>72.497876976940006</v>
      </c>
      <c r="FT830" s="40">
        <v>70.506153907184299</v>
      </c>
      <c r="FU830" s="40">
        <v>2.0548083278728799E-2</v>
      </c>
      <c r="FV830" s="40">
        <v>0</v>
      </c>
      <c r="FW830" s="40">
        <v>0</v>
      </c>
      <c r="FX830" s="41">
        <v>1</v>
      </c>
      <c r="FY830" s="22"/>
    </row>
    <row r="831" spans="1:181" x14ac:dyDescent="0.2">
      <c r="A831" t="s">
        <v>42</v>
      </c>
      <c r="B831" t="s">
        <v>58</v>
      </c>
      <c r="C831" t="s">
        <v>55</v>
      </c>
      <c r="D831" t="s">
        <v>79</v>
      </c>
      <c r="E831" t="s">
        <v>77</v>
      </c>
      <c r="F831" t="s">
        <v>77</v>
      </c>
      <c r="G831" s="35">
        <v>43672</v>
      </c>
      <c r="H831" s="40">
        <v>9899</v>
      </c>
      <c r="I831" s="40">
        <v>0.94135132561839097</v>
      </c>
      <c r="J831" s="40">
        <v>0.82606005726481502</v>
      </c>
      <c r="K831" s="40">
        <v>0.754156700335196</v>
      </c>
      <c r="L831" s="40">
        <v>0.70947851015858099</v>
      </c>
      <c r="M831" s="40">
        <v>0.69691959531851699</v>
      </c>
      <c r="N831" s="40">
        <v>0.73378034682153204</v>
      </c>
      <c r="O831" s="40">
        <v>0.81452077759005204</v>
      </c>
      <c r="P831" s="40">
        <v>0.86404204090346304</v>
      </c>
      <c r="Q831" s="40">
        <v>0.884317803337766</v>
      </c>
      <c r="R831" s="40">
        <v>0.92424229084641996</v>
      </c>
      <c r="S831" s="40">
        <v>0.998775625670833</v>
      </c>
      <c r="T831" s="40">
        <v>1.1158249176930399</v>
      </c>
      <c r="U831" s="40">
        <v>1.24655358491611</v>
      </c>
      <c r="V831" s="40">
        <v>1.3579401628271399</v>
      </c>
      <c r="W831" s="40">
        <v>1.48365802517749</v>
      </c>
      <c r="X831" s="40">
        <v>1.62701883309186</v>
      </c>
      <c r="Y831" s="40">
        <v>1.7526727873987999</v>
      </c>
      <c r="Z831" s="40">
        <v>1.8620197501236599</v>
      </c>
      <c r="AA831" s="40">
        <v>1.8730008957398001</v>
      </c>
      <c r="AB831" s="40">
        <v>1.8158129429017</v>
      </c>
      <c r="AC831" s="40">
        <v>1.70544440749907</v>
      </c>
      <c r="AD831" s="40">
        <v>1.55176455216564</v>
      </c>
      <c r="AE831" s="40">
        <v>1.3073930273449901</v>
      </c>
      <c r="AF831" s="40">
        <v>1.07708573904296</v>
      </c>
      <c r="AG831" s="40">
        <v>-8.4912652262491908E-3</v>
      </c>
      <c r="AH831" s="40">
        <v>-1.5966181141258098E-2</v>
      </c>
      <c r="AI831" s="40">
        <v>-1.33892338839031E-2</v>
      </c>
      <c r="AJ831" s="40">
        <v>-1.7689012383988099E-2</v>
      </c>
      <c r="AK831" s="40">
        <v>-1.46542401183203E-2</v>
      </c>
      <c r="AL831" s="40">
        <v>-4.34960684768814E-3</v>
      </c>
      <c r="AM831" s="40">
        <v>-4.14208633323349E-3</v>
      </c>
      <c r="AN831" s="40">
        <v>2.0381538893001401E-3</v>
      </c>
      <c r="AO831" s="40">
        <v>-1.69097757116707E-3</v>
      </c>
      <c r="AP831" s="40">
        <v>-9.5046922380225499E-3</v>
      </c>
      <c r="AQ831" s="40">
        <v>-1.0353269137970401E-2</v>
      </c>
      <c r="AR831" s="40">
        <v>-6.07943209796581E-3</v>
      </c>
      <c r="AS831" s="40">
        <v>-9.0526249346379705E-4</v>
      </c>
      <c r="AT831" s="40">
        <v>-8.7155252137590608E-3</v>
      </c>
      <c r="AU831" s="40">
        <v>0.118574796396183</v>
      </c>
      <c r="AV831" s="40">
        <v>0.15307131426085399</v>
      </c>
      <c r="AW831" s="40">
        <v>0.1579271812718</v>
      </c>
      <c r="AX831" s="40">
        <v>0.15145631204295601</v>
      </c>
      <c r="AY831" s="40">
        <v>0.13675926556783599</v>
      </c>
      <c r="AZ831" s="40">
        <v>4.0915457303455699E-3</v>
      </c>
      <c r="BA831" s="40">
        <v>-3.3391211557383102E-2</v>
      </c>
      <c r="BB831" s="40">
        <v>-2.15635860068722E-2</v>
      </c>
      <c r="BC831" s="40">
        <v>-2.9414233988451801E-2</v>
      </c>
      <c r="BD831" s="40">
        <v>-2.1513610761696399E-2</v>
      </c>
      <c r="BE831" s="40">
        <v>-2.4488906051483698E-3</v>
      </c>
      <c r="BF831" s="40">
        <v>-9.2671315387006497E-3</v>
      </c>
      <c r="BG831" s="40">
        <v>-6.7722971186095302E-3</v>
      </c>
      <c r="BH831" s="40">
        <v>-1.1242546382654201E-2</v>
      </c>
      <c r="BI831" s="40">
        <v>-8.9571225405118606E-3</v>
      </c>
      <c r="BJ831" s="40">
        <v>5.0734154321294101E-4</v>
      </c>
      <c r="BK831" s="40">
        <v>3.2716516701314798E-3</v>
      </c>
      <c r="BL831" s="40">
        <v>8.5039957896506802E-3</v>
      </c>
      <c r="BM831" s="40">
        <v>3.9898935016004699E-3</v>
      </c>
      <c r="BN831" s="40">
        <v>-5.3145555771689796E-3</v>
      </c>
      <c r="BO831" s="40">
        <v>-6.5788810811965902E-3</v>
      </c>
      <c r="BP831" s="40">
        <v>-3.8741328455256102E-3</v>
      </c>
      <c r="BQ831" s="40">
        <v>1.2374881814763E-3</v>
      </c>
      <c r="BR831" s="40">
        <v>-1.5989503700194699E-3</v>
      </c>
      <c r="BS831" s="40">
        <v>0.12910808867575499</v>
      </c>
      <c r="BT831" s="40">
        <v>0.16757666794057899</v>
      </c>
      <c r="BU831" s="40">
        <v>0.17366127823970701</v>
      </c>
      <c r="BV831" s="40">
        <v>0.166927252772685</v>
      </c>
      <c r="BW831" s="40">
        <v>0.153690024650256</v>
      </c>
      <c r="BX831" s="40">
        <v>1.50292676306073E-2</v>
      </c>
      <c r="BY831" s="40">
        <v>-2.4184982869697499E-2</v>
      </c>
      <c r="BZ831" s="40">
        <v>-1.19297627143742E-2</v>
      </c>
      <c r="CA831" s="40">
        <v>-1.6757064883562999E-2</v>
      </c>
      <c r="CB831" s="40">
        <v>-1.2033541257181301E-2</v>
      </c>
      <c r="CC831" s="40">
        <v>1.7360396507213301E-3</v>
      </c>
      <c r="CD831" s="40">
        <v>-4.6273901910834003E-3</v>
      </c>
      <c r="CE831" s="40">
        <v>-2.1894268719433898E-3</v>
      </c>
      <c r="CF831" s="40">
        <v>-6.7777436678064301E-3</v>
      </c>
      <c r="CG831" s="40">
        <v>-5.0113162610802399E-3</v>
      </c>
      <c r="CH831" s="40">
        <v>3.8712492031747099E-3</v>
      </c>
      <c r="CI831" s="40">
        <v>8.4063840270141507E-3</v>
      </c>
      <c r="CJ831" s="40">
        <v>1.29822181931331E-2</v>
      </c>
      <c r="CK831" s="40">
        <v>7.9244475011319704E-3</v>
      </c>
      <c r="CL831" s="40">
        <v>-2.4124796901495299E-3</v>
      </c>
      <c r="CM831" s="40">
        <v>-3.9647514108803001E-3</v>
      </c>
      <c r="CN831" s="40">
        <v>-2.3467493012225499E-3</v>
      </c>
      <c r="CO831" s="40">
        <v>2.7215507715426402E-3</v>
      </c>
      <c r="CP831" s="40">
        <v>3.3299676877458998E-3</v>
      </c>
      <c r="CQ831" s="40">
        <v>0.136403414821333</v>
      </c>
      <c r="CR831" s="40">
        <v>0.177623031711932</v>
      </c>
      <c r="CS831" s="40">
        <v>0.184558665869372</v>
      </c>
      <c r="CT831" s="40">
        <v>0.17764237919343301</v>
      </c>
      <c r="CU831" s="40">
        <v>0.16541621681507601</v>
      </c>
      <c r="CV831" s="40">
        <v>2.26047004994742E-2</v>
      </c>
      <c r="CW831" s="40">
        <v>-1.7808776925264998E-2</v>
      </c>
      <c r="CX831" s="40">
        <v>-5.2574060492171998E-3</v>
      </c>
      <c r="CY831" s="40">
        <v>-7.9907481186719895E-3</v>
      </c>
      <c r="CZ831" s="40">
        <v>-5.4676739972056602E-3</v>
      </c>
      <c r="DA831" s="40">
        <v>5.9209699065910304E-3</v>
      </c>
      <c r="DB831" s="40">
        <v>1.2351156533856001E-5</v>
      </c>
      <c r="DC831" s="40">
        <v>2.3934433747227501E-3</v>
      </c>
      <c r="DD831" s="40">
        <v>-2.3129409529587101E-3</v>
      </c>
      <c r="DE831" s="40">
        <v>-1.0655099816486301E-3</v>
      </c>
      <c r="DF831" s="40">
        <v>7.2351568631364698E-3</v>
      </c>
      <c r="DG831" s="40">
        <v>1.35411163838968E-2</v>
      </c>
      <c r="DH831" s="40">
        <v>1.74604405966154E-2</v>
      </c>
      <c r="DI831" s="40">
        <v>1.1859001500663499E-2</v>
      </c>
      <c r="DJ831" s="40">
        <v>4.8959619686992598E-4</v>
      </c>
      <c r="DK831" s="40">
        <v>-1.3506217405640001E-3</v>
      </c>
      <c r="DL831" s="40">
        <v>-8.1936575691948701E-4</v>
      </c>
      <c r="DM831" s="40">
        <v>4.2056133616089897E-3</v>
      </c>
      <c r="DN831" s="40">
        <v>8.2588857455112696E-3</v>
      </c>
      <c r="DO831" s="40">
        <v>0.14369874096691199</v>
      </c>
      <c r="DP831" s="40">
        <v>0.18766939548328601</v>
      </c>
      <c r="DQ831" s="40">
        <v>0.195456053499037</v>
      </c>
      <c r="DR831" s="40">
        <v>0.18835750561418099</v>
      </c>
      <c r="DS831" s="40">
        <v>0.177142408979897</v>
      </c>
      <c r="DT831" s="40">
        <v>3.0180133368341001E-2</v>
      </c>
      <c r="DU831" s="40">
        <v>-1.14325709808325E-2</v>
      </c>
      <c r="DV831" s="40">
        <v>1.41495061593975E-3</v>
      </c>
      <c r="DW831" s="40">
        <v>7.7556864621904304E-4</v>
      </c>
      <c r="DX831" s="40">
        <v>1.0981932627699301E-3</v>
      </c>
      <c r="DY831" s="40">
        <v>1.1963344527691801E-2</v>
      </c>
      <c r="DZ831" s="40">
        <v>6.7114007590913004E-3</v>
      </c>
      <c r="EA831" s="40">
        <v>9.0103801400162799E-3</v>
      </c>
      <c r="EB831" s="40">
        <v>4.1335250483752603E-3</v>
      </c>
      <c r="EC831" s="40">
        <v>4.6316075961598596E-3</v>
      </c>
      <c r="ED831" s="40">
        <v>1.20921052540375E-2</v>
      </c>
      <c r="EE831" s="40">
        <v>2.0954854387261801E-2</v>
      </c>
      <c r="EF831" s="40">
        <v>2.3926282496966E-2</v>
      </c>
      <c r="EG831" s="40">
        <v>1.7539872573430999E-2</v>
      </c>
      <c r="EH831" s="40">
        <v>4.6797328577234997E-3</v>
      </c>
      <c r="EI831" s="40">
        <v>2.4237663162097801E-3</v>
      </c>
      <c r="EJ831" s="40">
        <v>1.38593349552071E-3</v>
      </c>
      <c r="EK831" s="40">
        <v>6.3483640365490897E-3</v>
      </c>
      <c r="EL831" s="40">
        <v>1.53754605892509E-2</v>
      </c>
      <c r="EM831" s="40">
        <v>0.15423203324648299</v>
      </c>
      <c r="EN831" s="40">
        <v>0.20217474916301101</v>
      </c>
      <c r="EO831" s="40">
        <v>0.211190150466944</v>
      </c>
      <c r="EP831" s="40">
        <v>0.20382844634391101</v>
      </c>
      <c r="EQ831" s="40">
        <v>0.194073168062317</v>
      </c>
      <c r="ER831" s="40">
        <v>4.1117855268602697E-2</v>
      </c>
      <c r="ES831" s="40">
        <v>-2.22634229314693E-3</v>
      </c>
      <c r="ET831" s="40">
        <v>1.10487739084378E-2</v>
      </c>
      <c r="EU831" s="40">
        <v>1.3432737751107799E-2</v>
      </c>
      <c r="EV831" s="40">
        <v>1.05782627672851E-2</v>
      </c>
      <c r="EW831" s="40">
        <v>71.794963272294694</v>
      </c>
      <c r="EX831" s="40">
        <v>70.182992395503405</v>
      </c>
      <c r="EY831" s="40">
        <v>68.853179773508799</v>
      </c>
      <c r="EZ831" s="40">
        <v>67.488192918986499</v>
      </c>
      <c r="FA831" s="40">
        <v>66.117829078453894</v>
      </c>
      <c r="FB831" s="40">
        <v>65.299564949621697</v>
      </c>
      <c r="FC831" s="40">
        <v>64.281285545833995</v>
      </c>
      <c r="FD831" s="40">
        <v>65.487372128152401</v>
      </c>
      <c r="FE831" s="40">
        <v>68.327824423256502</v>
      </c>
      <c r="FF831" s="40">
        <v>72.153709673878893</v>
      </c>
      <c r="FG831" s="40">
        <v>77.132697554238007</v>
      </c>
      <c r="FH831" s="40">
        <v>81.070035860983296</v>
      </c>
      <c r="FI831" s="40">
        <v>84.295223380212207</v>
      </c>
      <c r="FJ831" s="40">
        <v>86.078947479528793</v>
      </c>
      <c r="FK831" s="40">
        <v>88.017645926701505</v>
      </c>
      <c r="FL831" s="40">
        <v>88.966379452085505</v>
      </c>
      <c r="FM831" s="40">
        <v>89.073272864256893</v>
      </c>
      <c r="FN831" s="40">
        <v>88.2596368890935</v>
      </c>
      <c r="FO831" s="40">
        <v>86.128494208165094</v>
      </c>
      <c r="FP831" s="40">
        <v>82.979970247211597</v>
      </c>
      <c r="FQ831" s="40">
        <v>78.609117493929404</v>
      </c>
      <c r="FR831" s="40">
        <v>74.259376980865198</v>
      </c>
      <c r="FS831" s="40">
        <v>71.761252307970295</v>
      </c>
      <c r="FT831" s="40">
        <v>69.873152851988905</v>
      </c>
      <c r="FU831" s="40">
        <v>1.93288888565144E-2</v>
      </c>
      <c r="FV831" s="40">
        <v>0</v>
      </c>
      <c r="FW831" s="40">
        <v>0</v>
      </c>
      <c r="FX831" s="41">
        <v>1</v>
      </c>
      <c r="FY831" s="22"/>
    </row>
    <row r="832" spans="1:181" x14ac:dyDescent="0.2">
      <c r="A832" t="s">
        <v>42</v>
      </c>
      <c r="B832" t="s">
        <v>58</v>
      </c>
      <c r="C832" t="s">
        <v>55</v>
      </c>
      <c r="D832" t="s">
        <v>79</v>
      </c>
      <c r="E832" t="s">
        <v>77</v>
      </c>
      <c r="F832" t="s">
        <v>78</v>
      </c>
      <c r="G832" s="35">
        <v>43672</v>
      </c>
      <c r="H832" s="40">
        <v>2297</v>
      </c>
      <c r="I832" s="40">
        <v>0.883054840074317</v>
      </c>
      <c r="J832" s="40">
        <v>0.76223532570858199</v>
      </c>
      <c r="K832" s="40">
        <v>0.69635867754806702</v>
      </c>
      <c r="L832" s="40">
        <v>0.65271582195452504</v>
      </c>
      <c r="M832" s="40">
        <v>0.63786994725742696</v>
      </c>
      <c r="N832" s="40">
        <v>0.67292933703375502</v>
      </c>
      <c r="O832" s="40">
        <v>0.75575570286652505</v>
      </c>
      <c r="P832" s="40">
        <v>0.82282419287999897</v>
      </c>
      <c r="Q832" s="40">
        <v>0.87000466851634295</v>
      </c>
      <c r="R832" s="40">
        <v>0.930998782385421</v>
      </c>
      <c r="S832" s="40">
        <v>1.02969697818948</v>
      </c>
      <c r="T832" s="40">
        <v>1.1868517184341201</v>
      </c>
      <c r="U832" s="40">
        <v>1.35089044751539</v>
      </c>
      <c r="V832" s="40">
        <v>1.5060308992528999</v>
      </c>
      <c r="W832" s="40">
        <v>1.6713864030748899</v>
      </c>
      <c r="X832" s="40">
        <v>1.86777185854342</v>
      </c>
      <c r="Y832" s="40">
        <v>2.0862706939237801</v>
      </c>
      <c r="Z832" s="40">
        <v>2.2388684099325</v>
      </c>
      <c r="AA832" s="40">
        <v>2.20552349269007</v>
      </c>
      <c r="AB832" s="40">
        <v>2.06749464305254</v>
      </c>
      <c r="AC832" s="40">
        <v>1.8534802238763</v>
      </c>
      <c r="AD832" s="40">
        <v>1.59655639561301</v>
      </c>
      <c r="AE832" s="40">
        <v>1.2927069435484899</v>
      </c>
      <c r="AF832" s="40">
        <v>1.01942665939656</v>
      </c>
      <c r="AG832" s="40">
        <v>2.1396553024018899E-5</v>
      </c>
      <c r="AH832" s="40">
        <v>3.7826901677907002E-3</v>
      </c>
      <c r="AI832" s="40">
        <v>5.1127795071708899E-3</v>
      </c>
      <c r="AJ832" s="40">
        <v>-9.6450147894828996E-3</v>
      </c>
      <c r="AK832" s="40">
        <v>-5.9110844957922497E-3</v>
      </c>
      <c r="AL832" s="40">
        <v>-1.1546599301594299E-2</v>
      </c>
      <c r="AM832" s="40">
        <v>-1.6796076476751999E-2</v>
      </c>
      <c r="AN832" s="40">
        <v>-2.9183815050253699E-2</v>
      </c>
      <c r="AO832" s="40">
        <v>-7.7046439346981099E-4</v>
      </c>
      <c r="AP832" s="40">
        <v>-6.5929297385820102E-4</v>
      </c>
      <c r="AQ832" s="40">
        <v>-1.2492776772676E-2</v>
      </c>
      <c r="AR832" s="40">
        <v>-4.3886539679497197E-5</v>
      </c>
      <c r="AS832" s="40">
        <v>-1.8320048257317801E-2</v>
      </c>
      <c r="AT832" s="40">
        <v>-4.44896804303146E-2</v>
      </c>
      <c r="AU832" s="40">
        <v>0.295951301681523</v>
      </c>
      <c r="AV832" s="40">
        <v>0.36859681390900101</v>
      </c>
      <c r="AW832" s="40">
        <v>0.43130379410903502</v>
      </c>
      <c r="AX832" s="40">
        <v>0.43299493852155901</v>
      </c>
      <c r="AY832" s="40">
        <v>0.23204230057303701</v>
      </c>
      <c r="AZ832" s="40">
        <v>-0.25317061638681498</v>
      </c>
      <c r="BA832" s="40">
        <v>-0.19597834342023401</v>
      </c>
      <c r="BB832" s="40">
        <v>-0.154232584086576</v>
      </c>
      <c r="BC832" s="40">
        <v>-8.45867186329676E-2</v>
      </c>
      <c r="BD832" s="40">
        <v>-5.1153298041971697E-2</v>
      </c>
      <c r="BE832" s="40">
        <v>9.3390332595272504E-3</v>
      </c>
      <c r="BF832" s="40">
        <v>1.1750541957480201E-2</v>
      </c>
      <c r="BG832" s="40">
        <v>1.08666294981603E-2</v>
      </c>
      <c r="BH832" s="40">
        <v>-3.6900183180677698E-3</v>
      </c>
      <c r="BI832" s="40">
        <v>9.5081475487100503E-4</v>
      </c>
      <c r="BJ832" s="40">
        <v>-5.8372958449320403E-3</v>
      </c>
      <c r="BK832" s="40">
        <v>-8.8530381658001502E-3</v>
      </c>
      <c r="BL832" s="40">
        <v>-1.9063455752187101E-2</v>
      </c>
      <c r="BM832" s="40">
        <v>6.4792911988684997E-3</v>
      </c>
      <c r="BN832" s="40">
        <v>7.3552543961547196E-3</v>
      </c>
      <c r="BO832" s="40">
        <v>-3.6575110494080402E-3</v>
      </c>
      <c r="BP832" s="40">
        <v>5.12836956054381E-3</v>
      </c>
      <c r="BQ832" s="40">
        <v>-1.3086178480537501E-2</v>
      </c>
      <c r="BR832" s="40">
        <v>-3.1213207605174102E-2</v>
      </c>
      <c r="BS832" s="40">
        <v>0.31461188823785002</v>
      </c>
      <c r="BT832" s="40">
        <v>0.396993814844598</v>
      </c>
      <c r="BU832" s="40">
        <v>0.45966893310086299</v>
      </c>
      <c r="BV832" s="40">
        <v>0.46510061144350401</v>
      </c>
      <c r="BW832" s="40">
        <v>0.25841350845019001</v>
      </c>
      <c r="BX832" s="40">
        <v>-0.23346767120988601</v>
      </c>
      <c r="BY832" s="40">
        <v>-0.17641093162706001</v>
      </c>
      <c r="BZ832" s="40">
        <v>-0.13693948390490801</v>
      </c>
      <c r="CA832" s="40">
        <v>-6.6821542492831801E-2</v>
      </c>
      <c r="CB832" s="40">
        <v>-3.7873389326479497E-2</v>
      </c>
      <c r="CC832" s="40">
        <v>1.57924000584139E-2</v>
      </c>
      <c r="CD832" s="40">
        <v>1.7269051834791001E-2</v>
      </c>
      <c r="CE832" s="40">
        <v>1.4851728474138799E-2</v>
      </c>
      <c r="CF832" s="40">
        <v>4.3439409750707002E-4</v>
      </c>
      <c r="CG832" s="40">
        <v>5.7033452726823397E-3</v>
      </c>
      <c r="CH832" s="40">
        <v>-1.8830496629277701E-3</v>
      </c>
      <c r="CI832" s="40">
        <v>-3.3517140282744501E-3</v>
      </c>
      <c r="CJ832" s="40">
        <v>-1.20541257316933E-2</v>
      </c>
      <c r="CK832" s="40">
        <v>1.15004498374088E-2</v>
      </c>
      <c r="CL832" s="40">
        <v>1.2906105490150199E-2</v>
      </c>
      <c r="CM832" s="40">
        <v>2.4617670759221801E-3</v>
      </c>
      <c r="CN832" s="40">
        <v>8.7106583794697209E-3</v>
      </c>
      <c r="CO832" s="40">
        <v>-9.46121621692015E-3</v>
      </c>
      <c r="CP832" s="40">
        <v>-2.20179629702031E-2</v>
      </c>
      <c r="CQ832" s="40">
        <v>0.32753615364157601</v>
      </c>
      <c r="CR832" s="40">
        <v>0.41666149118765999</v>
      </c>
      <c r="CS832" s="40">
        <v>0.47931454195873002</v>
      </c>
      <c r="CT832" s="40">
        <v>0.487336902706693</v>
      </c>
      <c r="CU832" s="40">
        <v>0.27667812669208702</v>
      </c>
      <c r="CV832" s="40">
        <v>-0.21982147140083699</v>
      </c>
      <c r="CW832" s="40">
        <v>-0.16285860182672801</v>
      </c>
      <c r="CX832" s="40">
        <v>-0.124962335398537</v>
      </c>
      <c r="CY832" s="40">
        <v>-5.4517435615697399E-2</v>
      </c>
      <c r="CZ832" s="40">
        <v>-2.86757650043175E-2</v>
      </c>
      <c r="DA832" s="40">
        <v>2.2245766857300599E-2</v>
      </c>
      <c r="DB832" s="40">
        <v>2.2787561712101799E-2</v>
      </c>
      <c r="DC832" s="40">
        <v>1.8836827450117302E-2</v>
      </c>
      <c r="DD832" s="40">
        <v>4.5588065130819097E-3</v>
      </c>
      <c r="DE832" s="40">
        <v>1.04558757904937E-2</v>
      </c>
      <c r="DF832" s="40">
        <v>2.0711965190765001E-3</v>
      </c>
      <c r="DG832" s="40">
        <v>2.1496101092512601E-3</v>
      </c>
      <c r="DH832" s="40">
        <v>-5.04479571119961E-3</v>
      </c>
      <c r="DI832" s="40">
        <v>1.65216084759492E-2</v>
      </c>
      <c r="DJ832" s="40">
        <v>1.8456956584145701E-2</v>
      </c>
      <c r="DK832" s="40">
        <v>8.5810452012524008E-3</v>
      </c>
      <c r="DL832" s="40">
        <v>1.2292947198395601E-2</v>
      </c>
      <c r="DM832" s="40">
        <v>-5.8362539533027896E-3</v>
      </c>
      <c r="DN832" s="40">
        <v>-1.2822718335232E-2</v>
      </c>
      <c r="DO832" s="40">
        <v>0.340460419045303</v>
      </c>
      <c r="DP832" s="40">
        <v>0.43632916753072198</v>
      </c>
      <c r="DQ832" s="40">
        <v>0.498960150816597</v>
      </c>
      <c r="DR832" s="40">
        <v>0.50957319396988199</v>
      </c>
      <c r="DS832" s="40">
        <v>0.29494274493398298</v>
      </c>
      <c r="DT832" s="40">
        <v>-0.206175271591788</v>
      </c>
      <c r="DU832" s="40">
        <v>-0.14930627202639599</v>
      </c>
      <c r="DV832" s="40">
        <v>-0.11298518689216699</v>
      </c>
      <c r="DW832" s="40">
        <v>-4.2213328738562997E-2</v>
      </c>
      <c r="DX832" s="40">
        <v>-1.94781406821555E-2</v>
      </c>
      <c r="DY832" s="40">
        <v>3.1563403563803799E-2</v>
      </c>
      <c r="DZ832" s="40">
        <v>3.0755413501791298E-2</v>
      </c>
      <c r="EA832" s="40">
        <v>2.4590677441106702E-2</v>
      </c>
      <c r="EB832" s="40">
        <v>1.0513802984497E-2</v>
      </c>
      <c r="EC832" s="40">
        <v>1.7317775041156901E-2</v>
      </c>
      <c r="ED832" s="40">
        <v>7.7804999757387699E-3</v>
      </c>
      <c r="EE832" s="40">
        <v>1.0092648420203101E-2</v>
      </c>
      <c r="EF832" s="40">
        <v>5.0755635868670297E-3</v>
      </c>
      <c r="EG832" s="40">
        <v>2.37713640682875E-2</v>
      </c>
      <c r="EH832" s="40">
        <v>2.64715039541586E-2</v>
      </c>
      <c r="EI832" s="40">
        <v>1.7416310924520399E-2</v>
      </c>
      <c r="EJ832" s="40">
        <v>1.7465203298618899E-2</v>
      </c>
      <c r="EK832" s="40">
        <v>-6.0238417652254102E-4</v>
      </c>
      <c r="EL832" s="40">
        <v>4.5375448990845799E-4</v>
      </c>
      <c r="EM832" s="40">
        <v>0.35912100560163002</v>
      </c>
      <c r="EN832" s="40">
        <v>0.46472616846631898</v>
      </c>
      <c r="EO832" s="40">
        <v>0.52732528980842497</v>
      </c>
      <c r="EP832" s="40">
        <v>0.54167886689182598</v>
      </c>
      <c r="EQ832" s="40">
        <v>0.32131395281113601</v>
      </c>
      <c r="ER832" s="40">
        <v>-0.186472326414859</v>
      </c>
      <c r="ES832" s="40">
        <v>-0.12973886023322201</v>
      </c>
      <c r="ET832" s="40">
        <v>-9.5692086710498295E-2</v>
      </c>
      <c r="EU832" s="40">
        <v>-2.4448152598427201E-2</v>
      </c>
      <c r="EV832" s="40">
        <v>-6.1982319666633199E-3</v>
      </c>
      <c r="EW832" s="40">
        <v>76.299476679160904</v>
      </c>
      <c r="EX832" s="40">
        <v>74.448041355593503</v>
      </c>
      <c r="EY832" s="40">
        <v>72.694826646470602</v>
      </c>
      <c r="EZ832" s="40">
        <v>70.858922568731998</v>
      </c>
      <c r="FA832" s="40">
        <v>68.837126837227402</v>
      </c>
      <c r="FB832" s="40">
        <v>67.615218603162901</v>
      </c>
      <c r="FC832" s="40">
        <v>66.519407797563403</v>
      </c>
      <c r="FD832" s="40">
        <v>68.012581859867794</v>
      </c>
      <c r="FE832" s="40">
        <v>71.577843248633798</v>
      </c>
      <c r="FF832" s="40">
        <v>75.976160228958406</v>
      </c>
      <c r="FG832" s="40">
        <v>80.580215619128097</v>
      </c>
      <c r="FH832" s="40">
        <v>84.741911314891894</v>
      </c>
      <c r="FI832" s="40">
        <v>88.239737414601095</v>
      </c>
      <c r="FJ832" s="40">
        <v>90.581982879699098</v>
      </c>
      <c r="FK832" s="40">
        <v>92.964190760665005</v>
      </c>
      <c r="FL832" s="40">
        <v>94.184226954070297</v>
      </c>
      <c r="FM832" s="40">
        <v>95.173123630665501</v>
      </c>
      <c r="FN832" s="40">
        <v>95.009862536539998</v>
      </c>
      <c r="FO832" s="40">
        <v>93.157948140644194</v>
      </c>
      <c r="FP832" s="40">
        <v>89.921499043706305</v>
      </c>
      <c r="FQ832" s="40">
        <v>84.649441685699202</v>
      </c>
      <c r="FR832" s="40">
        <v>79.176790218187705</v>
      </c>
      <c r="FS832" s="40">
        <v>75.829162557219306</v>
      </c>
      <c r="FT832" s="40">
        <v>73.354767210478201</v>
      </c>
      <c r="FU832" s="40">
        <v>3.5369324728853797E-2</v>
      </c>
      <c r="FV832" s="40">
        <v>0</v>
      </c>
      <c r="FW832" s="40">
        <v>0</v>
      </c>
      <c r="FX832" s="41">
        <v>1</v>
      </c>
      <c r="FY832" s="22"/>
    </row>
    <row r="833" spans="1:181" x14ac:dyDescent="0.2">
      <c r="A833" t="s">
        <v>42</v>
      </c>
      <c r="B833" t="s">
        <v>58</v>
      </c>
      <c r="C833" t="s">
        <v>55</v>
      </c>
      <c r="D833" t="s">
        <v>79</v>
      </c>
      <c r="E833" t="s">
        <v>78</v>
      </c>
      <c r="F833" t="s">
        <v>1</v>
      </c>
      <c r="G833" s="35">
        <v>43672</v>
      </c>
      <c r="H833" s="40">
        <v>6291</v>
      </c>
      <c r="I833" s="40">
        <v>1.03600967329514</v>
      </c>
      <c r="J833" s="40">
        <v>0.89194813550872798</v>
      </c>
      <c r="K833" s="40">
        <v>0.79651150298154105</v>
      </c>
      <c r="L833" s="40">
        <v>0.72766699348389097</v>
      </c>
      <c r="M833" s="40">
        <v>0.69612453322478995</v>
      </c>
      <c r="N833" s="40">
        <v>0.69604461575918397</v>
      </c>
      <c r="O833" s="40">
        <v>0.73511665554527605</v>
      </c>
      <c r="P833" s="40">
        <v>0.79017851642259396</v>
      </c>
      <c r="Q833" s="40">
        <v>0.82802112222526403</v>
      </c>
      <c r="R833" s="40">
        <v>0.92153217123789699</v>
      </c>
      <c r="S833" s="40">
        <v>1.0697904005649901</v>
      </c>
      <c r="T833" s="40">
        <v>1.2639589724601199</v>
      </c>
      <c r="U833" s="40">
        <v>1.4774157594949799</v>
      </c>
      <c r="V833" s="40">
        <v>1.66544900256826</v>
      </c>
      <c r="W833" s="40">
        <v>1.8399549674554001</v>
      </c>
      <c r="X833" s="40">
        <v>2.0115772494540698</v>
      </c>
      <c r="Y833" s="40">
        <v>2.1478290084320699</v>
      </c>
      <c r="Z833" s="40">
        <v>2.2225953983726998</v>
      </c>
      <c r="AA833" s="40">
        <v>2.1894905158235902</v>
      </c>
      <c r="AB833" s="40">
        <v>2.0694748382925798</v>
      </c>
      <c r="AC833" s="40">
        <v>1.90715898079864</v>
      </c>
      <c r="AD833" s="40">
        <v>1.7397009815641</v>
      </c>
      <c r="AE833" s="40">
        <v>1.4798482232817001</v>
      </c>
      <c r="AF833" s="40">
        <v>1.21690170213272</v>
      </c>
      <c r="AG833" s="40">
        <v>-6.89560133040524E-3</v>
      </c>
      <c r="AH833" s="40">
        <v>-7.4154904085818396E-3</v>
      </c>
      <c r="AI833" s="40">
        <v>-8.7880411243586205E-3</v>
      </c>
      <c r="AJ833" s="40">
        <v>-6.9025966569763904E-3</v>
      </c>
      <c r="AK833" s="40">
        <v>-1.21023090715753E-2</v>
      </c>
      <c r="AL833" s="40">
        <v>-1.05360561515471E-2</v>
      </c>
      <c r="AM833" s="40">
        <v>-3.5081045358625498E-3</v>
      </c>
      <c r="AN833" s="40">
        <v>-7.2468467564717398E-3</v>
      </c>
      <c r="AO833" s="40">
        <v>1.5749124092172199E-3</v>
      </c>
      <c r="AP833" s="40">
        <v>-2.25236657005604E-2</v>
      </c>
      <c r="AQ833" s="40">
        <v>-1.48788480290592E-2</v>
      </c>
      <c r="AR833" s="40">
        <v>-1.24800950560206E-2</v>
      </c>
      <c r="AS833" s="40">
        <v>-4.3749530952416502E-4</v>
      </c>
      <c r="AT833" s="40">
        <v>8.8950275913827201E-4</v>
      </c>
      <c r="AU833" s="40">
        <v>0.108373269680458</v>
      </c>
      <c r="AV833" s="40">
        <v>0.15616758045034601</v>
      </c>
      <c r="AW833" s="40">
        <v>0.16371785599769201</v>
      </c>
      <c r="AX833" s="40">
        <v>0.163582655094967</v>
      </c>
      <c r="AY833" s="40">
        <v>0.119317592259836</v>
      </c>
      <c r="AZ833" s="40">
        <v>-1.4630660593426201E-2</v>
      </c>
      <c r="BA833" s="40">
        <v>-1.4683291871603801E-2</v>
      </c>
      <c r="BB833" s="40">
        <v>-2.2747548870500699E-2</v>
      </c>
      <c r="BC833" s="40">
        <v>-1.87637256898723E-2</v>
      </c>
      <c r="BD833" s="40">
        <v>-2.3517309045547798E-2</v>
      </c>
      <c r="BE833" s="40">
        <v>6.9759821867387004E-4</v>
      </c>
      <c r="BF833" s="40">
        <v>-1.17982776520213E-3</v>
      </c>
      <c r="BG833" s="40">
        <v>-3.0524864089188598E-3</v>
      </c>
      <c r="BH833" s="40">
        <v>-5.4726372310934495E-4</v>
      </c>
      <c r="BI833" s="40">
        <v>-6.10166711041033E-3</v>
      </c>
      <c r="BJ833" s="40">
        <v>-4.6108538047972504E-3</v>
      </c>
      <c r="BK833" s="40">
        <v>3.3568362959084598E-3</v>
      </c>
      <c r="BL833" s="40">
        <v>1.74415848665641E-3</v>
      </c>
      <c r="BM833" s="40">
        <v>6.7703280628640299E-3</v>
      </c>
      <c r="BN833" s="40">
        <v>-1.6882886001589201E-2</v>
      </c>
      <c r="BO833" s="40">
        <v>-1.0391459260548901E-2</v>
      </c>
      <c r="BP833" s="40">
        <v>-8.6696137343833905E-3</v>
      </c>
      <c r="BQ833" s="40">
        <v>3.32028835451399E-3</v>
      </c>
      <c r="BR833" s="40">
        <v>6.7604304830246598E-3</v>
      </c>
      <c r="BS833" s="40">
        <v>0.118351865461165</v>
      </c>
      <c r="BT833" s="40">
        <v>0.16491549796020799</v>
      </c>
      <c r="BU833" s="40">
        <v>0.172940137497994</v>
      </c>
      <c r="BV833" s="40">
        <v>0.17524969505629101</v>
      </c>
      <c r="BW833" s="40">
        <v>0.13200538747941601</v>
      </c>
      <c r="BX833" s="40">
        <v>-4.6350063135856996E-3</v>
      </c>
      <c r="BY833" s="40">
        <v>-5.32319970468289E-3</v>
      </c>
      <c r="BZ833" s="40">
        <v>-1.2050978685092299E-2</v>
      </c>
      <c r="CA833" s="40">
        <v>-1.2150440511112101E-2</v>
      </c>
      <c r="CB833" s="40">
        <v>-1.5878553620839501E-2</v>
      </c>
      <c r="CC833" s="40">
        <v>5.9566250954298404E-3</v>
      </c>
      <c r="CD833" s="40">
        <v>3.1389731860904302E-3</v>
      </c>
      <c r="CE833" s="40">
        <v>9.1994131494627204E-4</v>
      </c>
      <c r="CF833" s="40">
        <v>3.8544205068267198E-3</v>
      </c>
      <c r="CG833" s="40">
        <v>-1.94564076768328E-3</v>
      </c>
      <c r="CH833" s="40">
        <v>-5.0707670920462295E-4</v>
      </c>
      <c r="CI833" s="40">
        <v>8.1114734035295302E-3</v>
      </c>
      <c r="CJ833" s="40">
        <v>7.9713013290171504E-3</v>
      </c>
      <c r="CK833" s="40">
        <v>1.0368657117940799E-2</v>
      </c>
      <c r="CL833" s="40">
        <v>-1.2976099165419801E-2</v>
      </c>
      <c r="CM833" s="40">
        <v>-7.2835074692766E-3</v>
      </c>
      <c r="CN833" s="40">
        <v>-6.0304859787725E-3</v>
      </c>
      <c r="CO833" s="40">
        <v>5.9229178730030498E-3</v>
      </c>
      <c r="CP833" s="40">
        <v>1.08266171401572E-2</v>
      </c>
      <c r="CQ833" s="40">
        <v>0.125263010501385</v>
      </c>
      <c r="CR833" s="40">
        <v>0.17097427897902001</v>
      </c>
      <c r="CS833" s="40">
        <v>0.179327461571543</v>
      </c>
      <c r="CT833" s="40">
        <v>0.18333025139254899</v>
      </c>
      <c r="CU833" s="40">
        <v>0.14079291579804601</v>
      </c>
      <c r="CV833" s="40">
        <v>2.2879533911697798E-3</v>
      </c>
      <c r="CW833" s="40">
        <v>1.1595716167582899E-3</v>
      </c>
      <c r="CX833" s="40">
        <v>-4.64256675931964E-3</v>
      </c>
      <c r="CY833" s="40">
        <v>-7.5700993421551604E-3</v>
      </c>
      <c r="CZ833" s="40">
        <v>-1.0587974883398301E-2</v>
      </c>
      <c r="DA833" s="40">
        <v>1.1215651972185801E-2</v>
      </c>
      <c r="DB833" s="40">
        <v>7.4577741373829899E-3</v>
      </c>
      <c r="DC833" s="40">
        <v>4.8923690388114104E-3</v>
      </c>
      <c r="DD833" s="40">
        <v>8.2561047367627795E-3</v>
      </c>
      <c r="DE833" s="40">
        <v>2.21038557504378E-3</v>
      </c>
      <c r="DF833" s="40">
        <v>3.5967003863880001E-3</v>
      </c>
      <c r="DG833" s="40">
        <v>1.2866110511150599E-2</v>
      </c>
      <c r="DH833" s="40">
        <v>1.4198444171377901E-2</v>
      </c>
      <c r="DI833" s="40">
        <v>1.3966986173017599E-2</v>
      </c>
      <c r="DJ833" s="40">
        <v>-9.0693123292504597E-3</v>
      </c>
      <c r="DK833" s="40">
        <v>-4.1755556780043099E-3</v>
      </c>
      <c r="DL833" s="40">
        <v>-3.39135822316161E-3</v>
      </c>
      <c r="DM833" s="40">
        <v>8.5255473914921196E-3</v>
      </c>
      <c r="DN833" s="40">
        <v>1.4892803797289699E-2</v>
      </c>
      <c r="DO833" s="40">
        <v>0.132174155541604</v>
      </c>
      <c r="DP833" s="40">
        <v>0.177033059997832</v>
      </c>
      <c r="DQ833" s="40">
        <v>0.185714785645092</v>
      </c>
      <c r="DR833" s="40">
        <v>0.191410807728807</v>
      </c>
      <c r="DS833" s="40">
        <v>0.14958044411667701</v>
      </c>
      <c r="DT833" s="40">
        <v>9.2109130959252602E-3</v>
      </c>
      <c r="DU833" s="40">
        <v>7.6423429381994798E-3</v>
      </c>
      <c r="DV833" s="40">
        <v>2.7658451664530101E-3</v>
      </c>
      <c r="DW833" s="40">
        <v>-2.98975817319824E-3</v>
      </c>
      <c r="DX833" s="40">
        <v>-5.29739614595706E-3</v>
      </c>
      <c r="DY833" s="40">
        <v>1.8808851521264901E-2</v>
      </c>
      <c r="DZ833" s="40">
        <v>1.3693436780762701E-2</v>
      </c>
      <c r="EA833" s="40">
        <v>1.0627923754251201E-2</v>
      </c>
      <c r="EB833" s="40">
        <v>1.46114376706298E-2</v>
      </c>
      <c r="EC833" s="40">
        <v>8.2110275362086999E-3</v>
      </c>
      <c r="ED833" s="40">
        <v>9.5219027331378703E-3</v>
      </c>
      <c r="EE833" s="40">
        <v>1.97310513429216E-2</v>
      </c>
      <c r="EF833" s="40">
        <v>2.3189449414506E-2</v>
      </c>
      <c r="EG833" s="40">
        <v>1.9162401826664399E-2</v>
      </c>
      <c r="EH833" s="40">
        <v>-3.4285326302791901E-3</v>
      </c>
      <c r="EI833" s="40">
        <v>3.1183309050596402E-4</v>
      </c>
      <c r="EJ833" s="40">
        <v>4.1912309847560899E-4</v>
      </c>
      <c r="EK833" s="40">
        <v>1.2283331055530301E-2</v>
      </c>
      <c r="EL833" s="40">
        <v>2.0763731521176099E-2</v>
      </c>
      <c r="EM833" s="40">
        <v>0.14215275132231101</v>
      </c>
      <c r="EN833" s="40">
        <v>0.18578097750769401</v>
      </c>
      <c r="EO833" s="40">
        <v>0.19493706714539399</v>
      </c>
      <c r="EP833" s="40">
        <v>0.20307784769013101</v>
      </c>
      <c r="EQ833" s="40">
        <v>0.162268239336257</v>
      </c>
      <c r="ER833" s="40">
        <v>1.9206567375765801E-2</v>
      </c>
      <c r="ES833" s="40">
        <v>1.7002435105120398E-2</v>
      </c>
      <c r="ET833" s="40">
        <v>1.34624153518614E-2</v>
      </c>
      <c r="EU833" s="40">
        <v>3.6235270055620101E-3</v>
      </c>
      <c r="EV833" s="40">
        <v>2.3413592787512099E-3</v>
      </c>
      <c r="EW833" s="40">
        <v>77.743887264071205</v>
      </c>
      <c r="EX833" s="40">
        <v>75.978699763335101</v>
      </c>
      <c r="EY833" s="40">
        <v>74.409567131390801</v>
      </c>
      <c r="EZ833" s="40">
        <v>72.398237741673597</v>
      </c>
      <c r="FA833" s="40">
        <v>70.412076340398698</v>
      </c>
      <c r="FB833" s="40">
        <v>69.228148910173203</v>
      </c>
      <c r="FC833" s="40">
        <v>68.152519055234706</v>
      </c>
      <c r="FD833" s="40">
        <v>69.346795538871604</v>
      </c>
      <c r="FE833" s="40">
        <v>72.321590173572105</v>
      </c>
      <c r="FF833" s="40">
        <v>76.420442400022196</v>
      </c>
      <c r="FG833" s="40">
        <v>80.809644038307795</v>
      </c>
      <c r="FH833" s="40">
        <v>84.540054191051098</v>
      </c>
      <c r="FI833" s="40">
        <v>87.765704018203195</v>
      </c>
      <c r="FJ833" s="40">
        <v>90.415626894723999</v>
      </c>
      <c r="FK833" s="40">
        <v>92.779749212799501</v>
      </c>
      <c r="FL833" s="40">
        <v>94.149752525953303</v>
      </c>
      <c r="FM833" s="40">
        <v>95.221652976128695</v>
      </c>
      <c r="FN833" s="40">
        <v>95.100940180701002</v>
      </c>
      <c r="FO833" s="40">
        <v>93.446304129703606</v>
      </c>
      <c r="FP833" s="40">
        <v>90.598333932098598</v>
      </c>
      <c r="FQ833" s="40">
        <v>85.950536000063195</v>
      </c>
      <c r="FR833" s="40">
        <v>81.153528267981201</v>
      </c>
      <c r="FS833" s="40">
        <v>78.141162912714904</v>
      </c>
      <c r="FT833" s="40">
        <v>75.767764471096598</v>
      </c>
      <c r="FU833" s="40">
        <v>1.38159036498267E-2</v>
      </c>
      <c r="FV833" s="40">
        <v>0</v>
      </c>
      <c r="FW833" s="40">
        <v>0</v>
      </c>
      <c r="FX833" s="41">
        <v>1</v>
      </c>
      <c r="FY833" s="22"/>
    </row>
    <row r="834" spans="1:181" x14ac:dyDescent="0.2">
      <c r="A834" t="s">
        <v>42</v>
      </c>
      <c r="B834" t="s">
        <v>58</v>
      </c>
      <c r="C834" t="s">
        <v>55</v>
      </c>
      <c r="D834" t="s">
        <v>79</v>
      </c>
      <c r="E834" t="s">
        <v>78</v>
      </c>
      <c r="F834" t="s">
        <v>77</v>
      </c>
      <c r="G834" s="35">
        <v>43672</v>
      </c>
      <c r="H834" s="40">
        <v>5185</v>
      </c>
      <c r="I834" s="40">
        <v>1.06117493826077</v>
      </c>
      <c r="J834" s="40">
        <v>0.91631725273657505</v>
      </c>
      <c r="K834" s="40">
        <v>0.81911320752757399</v>
      </c>
      <c r="L834" s="40">
        <v>0.75071784313119305</v>
      </c>
      <c r="M834" s="40">
        <v>0.71985446344081605</v>
      </c>
      <c r="N834" s="40">
        <v>0.71893721277599998</v>
      </c>
      <c r="O834" s="40">
        <v>0.75702431364719103</v>
      </c>
      <c r="P834" s="40">
        <v>0.812075403006559</v>
      </c>
      <c r="Q834" s="40">
        <v>0.84679866182846997</v>
      </c>
      <c r="R834" s="40">
        <v>0.94096312040504904</v>
      </c>
      <c r="S834" s="40">
        <v>1.09009664088214</v>
      </c>
      <c r="T834" s="40">
        <v>1.2825316102584501</v>
      </c>
      <c r="U834" s="40">
        <v>1.49289969138484</v>
      </c>
      <c r="V834" s="40">
        <v>1.6763249562987801</v>
      </c>
      <c r="W834" s="40">
        <v>1.84085309466291</v>
      </c>
      <c r="X834" s="40">
        <v>2.0061008303214298</v>
      </c>
      <c r="Y834" s="40">
        <v>2.1320139328225798</v>
      </c>
      <c r="Z834" s="40">
        <v>2.20402690664173</v>
      </c>
      <c r="AA834" s="40">
        <v>2.1774769076565699</v>
      </c>
      <c r="AB834" s="40">
        <v>2.0637527585893101</v>
      </c>
      <c r="AC834" s="40">
        <v>1.9141909697289901</v>
      </c>
      <c r="AD834" s="40">
        <v>1.7628949326765599</v>
      </c>
      <c r="AE834" s="40">
        <v>1.5123307646727</v>
      </c>
      <c r="AF834" s="40">
        <v>1.2506716768808599</v>
      </c>
      <c r="AG834" s="40">
        <v>-1.2298406259879401E-2</v>
      </c>
      <c r="AH834" s="40">
        <v>-1.1433620226621999E-2</v>
      </c>
      <c r="AI834" s="40">
        <v>-1.5456714213498901E-2</v>
      </c>
      <c r="AJ834" s="40">
        <v>-1.11984022067767E-2</v>
      </c>
      <c r="AK834" s="40">
        <v>-1.6084460466678E-2</v>
      </c>
      <c r="AL834" s="40">
        <v>-1.52570952314639E-2</v>
      </c>
      <c r="AM834" s="40">
        <v>-3.9971965755511698E-3</v>
      </c>
      <c r="AN834" s="40">
        <v>-9.4486418983648207E-3</v>
      </c>
      <c r="AO834" s="40">
        <v>-4.8020943803236604E-3</v>
      </c>
      <c r="AP834" s="40">
        <v>-3.05489682674518E-2</v>
      </c>
      <c r="AQ834" s="40">
        <v>-1.8342615151391801E-2</v>
      </c>
      <c r="AR834" s="40">
        <v>-1.51417289358242E-2</v>
      </c>
      <c r="AS834" s="40">
        <v>2.5761829678260999E-3</v>
      </c>
      <c r="AT834" s="40">
        <v>3.7646537386714198E-3</v>
      </c>
      <c r="AU834" s="40">
        <v>7.2189063617258298E-2</v>
      </c>
      <c r="AV834" s="40">
        <v>0.106833833831586</v>
      </c>
      <c r="AW834" s="40">
        <v>0.105994404725319</v>
      </c>
      <c r="AX834" s="40">
        <v>0.104019295845607</v>
      </c>
      <c r="AY834" s="40">
        <v>0.103850417976478</v>
      </c>
      <c r="AZ834" s="40">
        <v>3.8319658287549602E-2</v>
      </c>
      <c r="BA834" s="40">
        <v>1.9176832635433801E-2</v>
      </c>
      <c r="BB834" s="40">
        <v>2.0921657903897502E-3</v>
      </c>
      <c r="BC834" s="40">
        <v>-8.1262230293230094E-3</v>
      </c>
      <c r="BD834" s="40">
        <v>-2.1190651600189198E-2</v>
      </c>
      <c r="BE834" s="40">
        <v>-2.9236110281166501E-3</v>
      </c>
      <c r="BF834" s="40">
        <v>-3.0924034110965401E-3</v>
      </c>
      <c r="BG834" s="40">
        <v>-7.7033112748720201E-3</v>
      </c>
      <c r="BH834" s="40">
        <v>-2.8915203992530901E-3</v>
      </c>
      <c r="BI834" s="40">
        <v>-8.5353819608448706E-3</v>
      </c>
      <c r="BJ834" s="40">
        <v>-7.4892989872889799E-3</v>
      </c>
      <c r="BK834" s="40">
        <v>4.8762895974423402E-3</v>
      </c>
      <c r="BL834" s="40">
        <v>1.88173866916374E-3</v>
      </c>
      <c r="BM834" s="40">
        <v>1.69030111346129E-3</v>
      </c>
      <c r="BN834" s="40">
        <v>-2.5058709420405001E-2</v>
      </c>
      <c r="BO834" s="40">
        <v>-1.3975802786333501E-2</v>
      </c>
      <c r="BP834" s="40">
        <v>-1.1393792304870301E-2</v>
      </c>
      <c r="BQ834" s="40">
        <v>6.2537785090727004E-3</v>
      </c>
      <c r="BR834" s="40">
        <v>9.1856645362192093E-3</v>
      </c>
      <c r="BS834" s="40">
        <v>8.1811311935515593E-2</v>
      </c>
      <c r="BT834" s="40">
        <v>0.116340464055684</v>
      </c>
      <c r="BU834" s="40">
        <v>0.115885600549051</v>
      </c>
      <c r="BV834" s="40">
        <v>0.11610242206551701</v>
      </c>
      <c r="BW834" s="40">
        <v>0.11796444998701</v>
      </c>
      <c r="BX834" s="40">
        <v>4.9688458444624002E-2</v>
      </c>
      <c r="BY834" s="40">
        <v>2.92780513129412E-2</v>
      </c>
      <c r="BZ834" s="40">
        <v>1.31137967675023E-2</v>
      </c>
      <c r="CA834" s="40">
        <v>-1.28801817192731E-3</v>
      </c>
      <c r="CB834" s="40">
        <v>-1.23554360152836E-2</v>
      </c>
      <c r="CC834" s="40">
        <v>3.56934359124449E-3</v>
      </c>
      <c r="CD834" s="40">
        <v>2.68469794573759E-3</v>
      </c>
      <c r="CE834" s="40">
        <v>-2.33332801853802E-3</v>
      </c>
      <c r="CF834" s="40">
        <v>2.8618006356326401E-3</v>
      </c>
      <c r="CG834" s="40">
        <v>-3.3069131842364701E-3</v>
      </c>
      <c r="CH834" s="40">
        <v>-2.10934697137831E-3</v>
      </c>
      <c r="CI834" s="40">
        <v>1.10220390898227E-2</v>
      </c>
      <c r="CJ834" s="40">
        <v>9.7291257348352603E-3</v>
      </c>
      <c r="CK834" s="40">
        <v>6.1869144548669297E-3</v>
      </c>
      <c r="CL834" s="40">
        <v>-2.1256172867751399E-2</v>
      </c>
      <c r="CM834" s="40">
        <v>-1.09513618447838E-2</v>
      </c>
      <c r="CN834" s="40">
        <v>-8.7979828114987096E-3</v>
      </c>
      <c r="CO834" s="40">
        <v>8.8008699779910105E-3</v>
      </c>
      <c r="CP834" s="40">
        <v>1.2940240100738101E-2</v>
      </c>
      <c r="CQ834" s="40">
        <v>8.8475651808773995E-2</v>
      </c>
      <c r="CR834" s="40">
        <v>0.122924727189131</v>
      </c>
      <c r="CS834" s="40">
        <v>0.12273621264531399</v>
      </c>
      <c r="CT834" s="40">
        <v>0.124471158476961</v>
      </c>
      <c r="CU834" s="40">
        <v>0.12773978556235099</v>
      </c>
      <c r="CV834" s="40">
        <v>5.7562454800978498E-2</v>
      </c>
      <c r="CW834" s="40">
        <v>3.6274124597942999E-2</v>
      </c>
      <c r="CX834" s="40">
        <v>2.0747344807386402E-2</v>
      </c>
      <c r="CY834" s="40">
        <v>3.4481016812864399E-3</v>
      </c>
      <c r="CZ834" s="40">
        <v>-6.2361926156303902E-3</v>
      </c>
      <c r="DA834" s="40">
        <v>1.00622982106056E-2</v>
      </c>
      <c r="DB834" s="40">
        <v>8.4617993025717098E-3</v>
      </c>
      <c r="DC834" s="40">
        <v>3.03665523779598E-3</v>
      </c>
      <c r="DD834" s="40">
        <v>8.6151216705183803E-3</v>
      </c>
      <c r="DE834" s="40">
        <v>1.9215555923719201E-3</v>
      </c>
      <c r="DF834" s="40">
        <v>3.2706050445323702E-3</v>
      </c>
      <c r="DG834" s="40">
        <v>1.7167788582203001E-2</v>
      </c>
      <c r="DH834" s="40">
        <v>1.7576512800506799E-2</v>
      </c>
      <c r="DI834" s="40">
        <v>1.06835277962726E-2</v>
      </c>
      <c r="DJ834" s="40">
        <v>-1.74536363150978E-2</v>
      </c>
      <c r="DK834" s="40">
        <v>-7.9269209032340592E-3</v>
      </c>
      <c r="DL834" s="40">
        <v>-6.2021733181270898E-3</v>
      </c>
      <c r="DM834" s="40">
        <v>1.13479614469093E-2</v>
      </c>
      <c r="DN834" s="40">
        <v>1.6694815665257001E-2</v>
      </c>
      <c r="DO834" s="40">
        <v>9.5139991682032299E-2</v>
      </c>
      <c r="DP834" s="40">
        <v>0.12950899032257801</v>
      </c>
      <c r="DQ834" s="40">
        <v>0.12958682474157701</v>
      </c>
      <c r="DR834" s="40">
        <v>0.132839894888405</v>
      </c>
      <c r="DS834" s="40">
        <v>0.13751512113769199</v>
      </c>
      <c r="DT834" s="40">
        <v>6.5436451157333E-2</v>
      </c>
      <c r="DU834" s="40">
        <v>4.3270197882944901E-2</v>
      </c>
      <c r="DV834" s="40">
        <v>2.8380892847270401E-2</v>
      </c>
      <c r="DW834" s="40">
        <v>8.1842215345001804E-3</v>
      </c>
      <c r="DX834" s="40">
        <v>-1.16949215977213E-4</v>
      </c>
      <c r="DY834" s="40">
        <v>1.9437093442368401E-2</v>
      </c>
      <c r="DZ834" s="40">
        <v>1.6803016118097199E-2</v>
      </c>
      <c r="EA834" s="40">
        <v>1.0790058176422901E-2</v>
      </c>
      <c r="EB834" s="40">
        <v>1.6922003478042E-2</v>
      </c>
      <c r="EC834" s="40">
        <v>9.4706340982050208E-3</v>
      </c>
      <c r="ED834" s="40">
        <v>1.1038401288707299E-2</v>
      </c>
      <c r="EE834" s="40">
        <v>2.6041274755196499E-2</v>
      </c>
      <c r="EF834" s="40">
        <v>2.89068933680353E-2</v>
      </c>
      <c r="EG834" s="40">
        <v>1.7175923290057502E-2</v>
      </c>
      <c r="EH834" s="40">
        <v>-1.1963377468051E-2</v>
      </c>
      <c r="EI834" s="40">
        <v>-3.5601085381757902E-3</v>
      </c>
      <c r="EJ834" s="40">
        <v>-2.4542366871732101E-3</v>
      </c>
      <c r="EK834" s="40">
        <v>1.50255569881559E-2</v>
      </c>
      <c r="EL834" s="40">
        <v>2.21158264628048E-2</v>
      </c>
      <c r="EM834" s="40">
        <v>0.10476224000029</v>
      </c>
      <c r="EN834" s="40">
        <v>0.13901562054667499</v>
      </c>
      <c r="EO834" s="40">
        <v>0.139478020565309</v>
      </c>
      <c r="EP834" s="40">
        <v>0.14492302110831501</v>
      </c>
      <c r="EQ834" s="40">
        <v>0.15162915314822401</v>
      </c>
      <c r="ER834" s="40">
        <v>7.6805251314407394E-2</v>
      </c>
      <c r="ES834" s="40">
        <v>5.3371416560452203E-2</v>
      </c>
      <c r="ET834" s="40">
        <v>3.9402523824383001E-2</v>
      </c>
      <c r="EU834" s="40">
        <v>1.50224263918959E-2</v>
      </c>
      <c r="EV834" s="40">
        <v>8.7182663689284005E-3</v>
      </c>
      <c r="EW834" s="40">
        <v>77.634062974670599</v>
      </c>
      <c r="EX834" s="40">
        <v>75.883510180491797</v>
      </c>
      <c r="EY834" s="40">
        <v>74.340196832128896</v>
      </c>
      <c r="EZ834" s="40">
        <v>72.365436203178504</v>
      </c>
      <c r="FA834" s="40">
        <v>70.4419720429281</v>
      </c>
      <c r="FB834" s="40">
        <v>69.303387447282702</v>
      </c>
      <c r="FC834" s="40">
        <v>68.258660749180194</v>
      </c>
      <c r="FD834" s="40">
        <v>69.448381760514295</v>
      </c>
      <c r="FE834" s="40">
        <v>72.383757674021894</v>
      </c>
      <c r="FF834" s="40">
        <v>76.463764029037904</v>
      </c>
      <c r="FG834" s="40">
        <v>80.8500707522971</v>
      </c>
      <c r="FH834" s="40">
        <v>84.533128320388698</v>
      </c>
      <c r="FI834" s="40">
        <v>87.741124307546599</v>
      </c>
      <c r="FJ834" s="40">
        <v>90.353482013707605</v>
      </c>
      <c r="FK834" s="40">
        <v>92.676267145175302</v>
      </c>
      <c r="FL834" s="40">
        <v>94.017626615850006</v>
      </c>
      <c r="FM834" s="40">
        <v>95.021074378614799</v>
      </c>
      <c r="FN834" s="40">
        <v>94.865322304353398</v>
      </c>
      <c r="FO834" s="40">
        <v>93.211656873214196</v>
      </c>
      <c r="FP834" s="40">
        <v>90.4186259238612</v>
      </c>
      <c r="FQ834" s="40">
        <v>85.838608694975505</v>
      </c>
      <c r="FR834" s="40">
        <v>81.154669253567207</v>
      </c>
      <c r="FS834" s="40">
        <v>78.200251823504502</v>
      </c>
      <c r="FT834" s="40">
        <v>75.838903494270596</v>
      </c>
      <c r="FU834" s="40">
        <v>1.4585526201056799E-2</v>
      </c>
      <c r="FV834" s="40">
        <v>0</v>
      </c>
      <c r="FW834" s="40">
        <v>0</v>
      </c>
      <c r="FX834" s="41">
        <v>1</v>
      </c>
      <c r="FY834" s="22"/>
    </row>
    <row r="835" spans="1:181" x14ac:dyDescent="0.2">
      <c r="A835" t="s">
        <v>42</v>
      </c>
      <c r="B835" t="s">
        <v>58</v>
      </c>
      <c r="C835" t="s">
        <v>55</v>
      </c>
      <c r="D835" t="s">
        <v>79</v>
      </c>
      <c r="E835" t="s">
        <v>78</v>
      </c>
      <c r="F835" t="s">
        <v>78</v>
      </c>
      <c r="G835" s="35">
        <v>43672</v>
      </c>
      <c r="H835" s="40">
        <v>1106</v>
      </c>
      <c r="I835" s="40">
        <v>0.92329802210006295</v>
      </c>
      <c r="J835" s="40">
        <v>0.78154611386186301</v>
      </c>
      <c r="K835" s="40">
        <v>0.69702028899699398</v>
      </c>
      <c r="L835" s="40">
        <v>0.62553873674831695</v>
      </c>
      <c r="M835" s="40">
        <v>0.58689612092927501</v>
      </c>
      <c r="N835" s="40">
        <v>0.58772139066838203</v>
      </c>
      <c r="O835" s="40">
        <v>0.628069682268658</v>
      </c>
      <c r="P835" s="40">
        <v>0.67911260339740798</v>
      </c>
      <c r="Q835" s="40">
        <v>0.73340723715623901</v>
      </c>
      <c r="R835" s="40">
        <v>0.82834620941487802</v>
      </c>
      <c r="S835" s="40">
        <v>0.97211183681975699</v>
      </c>
      <c r="T835" s="40">
        <v>1.1752979044562699</v>
      </c>
      <c r="U835" s="40">
        <v>1.4017149629294301</v>
      </c>
      <c r="V835" s="40">
        <v>1.61019122273857</v>
      </c>
      <c r="W835" s="40">
        <v>1.83198681455255</v>
      </c>
      <c r="X835" s="40">
        <v>2.03345443332725</v>
      </c>
      <c r="Y835" s="40">
        <v>2.2210170437557202</v>
      </c>
      <c r="Z835" s="40">
        <v>2.3086294210235301</v>
      </c>
      <c r="AA835" s="40">
        <v>2.2437994381425099</v>
      </c>
      <c r="AB835" s="40">
        <v>2.0887524964850002</v>
      </c>
      <c r="AC835" s="40">
        <v>1.86516527724642</v>
      </c>
      <c r="AD835" s="40">
        <v>1.62184192369265</v>
      </c>
      <c r="AE835" s="40">
        <v>1.31923015035683</v>
      </c>
      <c r="AF835" s="40">
        <v>1.0480201185256699</v>
      </c>
      <c r="AG835" s="40">
        <v>8.0228975900449202E-3</v>
      </c>
      <c r="AH835" s="40">
        <v>-3.1455786684898498E-3</v>
      </c>
      <c r="AI835" s="40">
        <v>1.09341619667812E-2</v>
      </c>
      <c r="AJ835" s="40">
        <v>6.2082938086973896E-3</v>
      </c>
      <c r="AK835" s="40">
        <v>2.0351869812916599E-3</v>
      </c>
      <c r="AL835" s="40">
        <v>6.5026512495519797E-3</v>
      </c>
      <c r="AM835" s="40">
        <v>-1.35197526998005E-2</v>
      </c>
      <c r="AN835" s="40">
        <v>-9.8351704794691196E-3</v>
      </c>
      <c r="AO835" s="40">
        <v>1.8344671041303402E-2</v>
      </c>
      <c r="AP835" s="40">
        <v>9.16159209813883E-3</v>
      </c>
      <c r="AQ835" s="40">
        <v>-5.34683171011399E-3</v>
      </c>
      <c r="AR835" s="40">
        <v>-4.2771214440469503E-3</v>
      </c>
      <c r="AS835" s="40">
        <v>-2.3600761403598298E-2</v>
      </c>
      <c r="AT835" s="40">
        <v>-1.8766981192083899E-2</v>
      </c>
      <c r="AU835" s="40">
        <v>0.26523804289250802</v>
      </c>
      <c r="AV835" s="40">
        <v>0.35799916786881197</v>
      </c>
      <c r="AW835" s="40">
        <v>0.39559770882220202</v>
      </c>
      <c r="AX835" s="40">
        <v>0.41528092776094699</v>
      </c>
      <c r="AY835" s="40">
        <v>0.146496886640681</v>
      </c>
      <c r="AZ835" s="40">
        <v>-0.29749509268798702</v>
      </c>
      <c r="BA835" s="40">
        <v>-0.202069713544511</v>
      </c>
      <c r="BB835" s="40">
        <v>-0.15240708779317999</v>
      </c>
      <c r="BC835" s="40">
        <v>-7.4792932729946998E-2</v>
      </c>
      <c r="BD835" s="40">
        <v>-4.5498379979495303E-2</v>
      </c>
      <c r="BE835" s="40">
        <v>1.7680829631956399E-2</v>
      </c>
      <c r="BF835" s="40">
        <v>5.8359690286140303E-3</v>
      </c>
      <c r="BG835" s="40">
        <v>1.8329460050531699E-2</v>
      </c>
      <c r="BH835" s="40">
        <v>1.2190195166182499E-2</v>
      </c>
      <c r="BI835" s="40">
        <v>7.5005409967153196E-3</v>
      </c>
      <c r="BJ835" s="40">
        <v>1.09105860826004E-2</v>
      </c>
      <c r="BK835" s="40">
        <v>-5.6674532378035098E-3</v>
      </c>
      <c r="BL835" s="40">
        <v>-1.0908821874832E-3</v>
      </c>
      <c r="BM835" s="40">
        <v>2.7735553823322399E-2</v>
      </c>
      <c r="BN835" s="40">
        <v>2.08713497585209E-2</v>
      </c>
      <c r="BO835" s="40">
        <v>5.7461021669822903E-3</v>
      </c>
      <c r="BP835" s="40">
        <v>3.6689242766027E-3</v>
      </c>
      <c r="BQ835" s="40">
        <v>-1.55159433036664E-2</v>
      </c>
      <c r="BR835" s="40">
        <v>-7.7825574161833298E-3</v>
      </c>
      <c r="BS835" s="40">
        <v>0.28154496581119698</v>
      </c>
      <c r="BT835" s="40">
        <v>0.37727598189636802</v>
      </c>
      <c r="BU835" s="40">
        <v>0.42090756040821797</v>
      </c>
      <c r="BV835" s="40">
        <v>0.43831122224428498</v>
      </c>
      <c r="BW835" s="40">
        <v>0.17833559148313199</v>
      </c>
      <c r="BX835" s="40">
        <v>-0.27488667162107</v>
      </c>
      <c r="BY835" s="40">
        <v>-0.18022592625645001</v>
      </c>
      <c r="BZ835" s="40">
        <v>-0.13341896343974499</v>
      </c>
      <c r="CA835" s="40">
        <v>-6.2055769891670901E-2</v>
      </c>
      <c r="CB835" s="40">
        <v>-3.2842968990445198E-2</v>
      </c>
      <c r="CC835" s="40">
        <v>2.4369883943515299E-2</v>
      </c>
      <c r="CD835" s="40">
        <v>1.2056561603408599E-2</v>
      </c>
      <c r="CE835" s="40">
        <v>2.3451420975262299E-2</v>
      </c>
      <c r="CF835" s="40">
        <v>1.6333241823889798E-2</v>
      </c>
      <c r="CG835" s="40">
        <v>1.12858285388536E-2</v>
      </c>
      <c r="CH835" s="40">
        <v>1.39635083202099E-2</v>
      </c>
      <c r="CI835" s="40">
        <v>-2.2897455064892401E-4</v>
      </c>
      <c r="CJ835" s="40">
        <v>4.9653852460828799E-3</v>
      </c>
      <c r="CK835" s="40">
        <v>3.42396506309839E-2</v>
      </c>
      <c r="CL835" s="40">
        <v>2.8981492243017701E-2</v>
      </c>
      <c r="CM835" s="40">
        <v>1.34290343781872E-2</v>
      </c>
      <c r="CN835" s="40">
        <v>9.1723313369236996E-3</v>
      </c>
      <c r="CO835" s="40">
        <v>-9.9164229161926402E-3</v>
      </c>
      <c r="CP835" s="40">
        <v>-1.74778970515547E-4</v>
      </c>
      <c r="CQ835" s="40">
        <v>0.29283909094939098</v>
      </c>
      <c r="CR835" s="40">
        <v>0.390627044569473</v>
      </c>
      <c r="CS835" s="40">
        <v>0.43843708651605101</v>
      </c>
      <c r="CT835" s="40">
        <v>0.45426193404694898</v>
      </c>
      <c r="CU835" s="40">
        <v>0.20038698146772199</v>
      </c>
      <c r="CV835" s="40">
        <v>-0.25922814806147898</v>
      </c>
      <c r="CW835" s="40">
        <v>-0.165096985722814</v>
      </c>
      <c r="CX835" s="40">
        <v>-0.12026784635550999</v>
      </c>
      <c r="CY835" s="40">
        <v>-5.3234049710718399E-2</v>
      </c>
      <c r="CZ835" s="40">
        <v>-2.4077869891228301E-2</v>
      </c>
      <c r="DA835" s="40">
        <v>3.1058938255074199E-2</v>
      </c>
      <c r="DB835" s="40">
        <v>1.8277154178203199E-2</v>
      </c>
      <c r="DC835" s="40">
        <v>2.8573381899992999E-2</v>
      </c>
      <c r="DD835" s="40">
        <v>2.0476288481597101E-2</v>
      </c>
      <c r="DE835" s="40">
        <v>1.50711160809919E-2</v>
      </c>
      <c r="DF835" s="40">
        <v>1.7016430557819401E-2</v>
      </c>
      <c r="DG835" s="40">
        <v>5.2095041365056603E-3</v>
      </c>
      <c r="DH835" s="40">
        <v>1.1021652679649E-2</v>
      </c>
      <c r="DI835" s="40">
        <v>4.0743747438645499E-2</v>
      </c>
      <c r="DJ835" s="40">
        <v>3.7091634727514498E-2</v>
      </c>
      <c r="DK835" s="40">
        <v>2.1111966589392E-2</v>
      </c>
      <c r="DL835" s="40">
        <v>1.46757383972447E-2</v>
      </c>
      <c r="DM835" s="40">
        <v>-4.3169025287188899E-3</v>
      </c>
      <c r="DN835" s="40">
        <v>7.4329994751522396E-3</v>
      </c>
      <c r="DO835" s="40">
        <v>0.30413321608758398</v>
      </c>
      <c r="DP835" s="40">
        <v>0.40397810724257699</v>
      </c>
      <c r="DQ835" s="40">
        <v>0.45596661262388399</v>
      </c>
      <c r="DR835" s="40">
        <v>0.47021264584961298</v>
      </c>
      <c r="DS835" s="40">
        <v>0.22243837145231199</v>
      </c>
      <c r="DT835" s="40">
        <v>-0.24356962450188799</v>
      </c>
      <c r="DU835" s="40">
        <v>-0.149968045189178</v>
      </c>
      <c r="DV835" s="40">
        <v>-0.107116729271275</v>
      </c>
      <c r="DW835" s="40">
        <v>-4.4412329529765801E-2</v>
      </c>
      <c r="DX835" s="40">
        <v>-1.53127707920115E-2</v>
      </c>
      <c r="DY835" s="40">
        <v>4.0716870296985598E-2</v>
      </c>
      <c r="DZ835" s="40">
        <v>2.7258701875307E-2</v>
      </c>
      <c r="EA835" s="40">
        <v>3.5968679983743403E-2</v>
      </c>
      <c r="EB835" s="40">
        <v>2.64581898390822E-2</v>
      </c>
      <c r="EC835" s="40">
        <v>2.0536470096415502E-2</v>
      </c>
      <c r="ED835" s="40">
        <v>2.1424365390867801E-2</v>
      </c>
      <c r="EE835" s="40">
        <v>1.30618035985026E-2</v>
      </c>
      <c r="EF835" s="40">
        <v>1.97659409716349E-2</v>
      </c>
      <c r="EG835" s="40">
        <v>5.01346302206645E-2</v>
      </c>
      <c r="EH835" s="40">
        <v>4.8801392387896603E-2</v>
      </c>
      <c r="EI835" s="40">
        <v>3.2204900466488301E-2</v>
      </c>
      <c r="EJ835" s="40">
        <v>2.2621784117894402E-2</v>
      </c>
      <c r="EK835" s="40">
        <v>3.7679155712129998E-3</v>
      </c>
      <c r="EL835" s="40">
        <v>1.8417423251052799E-2</v>
      </c>
      <c r="EM835" s="40">
        <v>0.32044013900627299</v>
      </c>
      <c r="EN835" s="40">
        <v>0.42325492127013298</v>
      </c>
      <c r="EO835" s="40">
        <v>0.481276464209901</v>
      </c>
      <c r="EP835" s="40">
        <v>0.49324294033295002</v>
      </c>
      <c r="EQ835" s="40">
        <v>0.25427707629476298</v>
      </c>
      <c r="ER835" s="40">
        <v>-0.22096120343497</v>
      </c>
      <c r="ES835" s="40">
        <v>-0.12812425790111701</v>
      </c>
      <c r="ET835" s="40">
        <v>-8.81286049178404E-2</v>
      </c>
      <c r="EU835" s="40">
        <v>-3.1675166691489703E-2</v>
      </c>
      <c r="EV835" s="40">
        <v>-2.6573598029613799E-3</v>
      </c>
      <c r="EW835" s="40">
        <v>78.387701749701407</v>
      </c>
      <c r="EX835" s="40">
        <v>76.542887589079001</v>
      </c>
      <c r="EY835" s="40">
        <v>74.832139572111402</v>
      </c>
      <c r="EZ835" s="40">
        <v>72.594076152480596</v>
      </c>
      <c r="FA835" s="40">
        <v>70.273283239597802</v>
      </c>
      <c r="FB835" s="40">
        <v>68.851296186106893</v>
      </c>
      <c r="FC835" s="40">
        <v>67.6110552977173</v>
      </c>
      <c r="FD835" s="40">
        <v>68.842725085799103</v>
      </c>
      <c r="FE835" s="40">
        <v>71.978765628725398</v>
      </c>
      <c r="FF835" s="40">
        <v>76.125178257749695</v>
      </c>
      <c r="FG835" s="40">
        <v>80.523503736771403</v>
      </c>
      <c r="FH835" s="40">
        <v>84.507066798138297</v>
      </c>
      <c r="FI835" s="40">
        <v>87.848616336099795</v>
      </c>
      <c r="FJ835" s="40">
        <v>90.705292715591099</v>
      </c>
      <c r="FK835" s="40">
        <v>93.280932874253097</v>
      </c>
      <c r="FL835" s="40">
        <v>94.818579967548899</v>
      </c>
      <c r="FM835" s="40">
        <v>96.230433508990998</v>
      </c>
      <c r="FN835" s="40">
        <v>96.263200812200495</v>
      </c>
      <c r="FO835" s="40">
        <v>94.602338260798703</v>
      </c>
      <c r="FP835" s="40">
        <v>91.480608962976603</v>
      </c>
      <c r="FQ835" s="40">
        <v>86.522013318430098</v>
      </c>
      <c r="FR835" s="40">
        <v>81.188668517156501</v>
      </c>
      <c r="FS835" s="40">
        <v>77.906763796610605</v>
      </c>
      <c r="FT835" s="40">
        <v>75.496893504761502</v>
      </c>
      <c r="FU835" s="40">
        <v>3.0578465796055599E-2</v>
      </c>
      <c r="FV835" s="40">
        <v>0</v>
      </c>
      <c r="FW835" s="40">
        <v>0</v>
      </c>
      <c r="FX835" s="41">
        <v>1</v>
      </c>
      <c r="FY835" s="22"/>
    </row>
    <row r="836" spans="1:181" x14ac:dyDescent="0.2">
      <c r="A836" t="s">
        <v>42</v>
      </c>
      <c r="B836" t="s">
        <v>58</v>
      </c>
      <c r="C836" t="s">
        <v>55</v>
      </c>
      <c r="D836" t="s">
        <v>40</v>
      </c>
      <c r="E836" t="s">
        <v>1</v>
      </c>
      <c r="F836" t="s">
        <v>1</v>
      </c>
      <c r="G836" s="35">
        <v>43672</v>
      </c>
      <c r="H836" s="40">
        <v>7787</v>
      </c>
      <c r="I836" s="40">
        <v>0.94224850494495704</v>
      </c>
      <c r="J836" s="40">
        <v>0.81701145370068096</v>
      </c>
      <c r="K836" s="40">
        <v>0.731446196606923</v>
      </c>
      <c r="L836" s="40">
        <v>0.68061745228064596</v>
      </c>
      <c r="M836" s="40">
        <v>0.66080990734515899</v>
      </c>
      <c r="N836" s="40">
        <v>0.68769650800826498</v>
      </c>
      <c r="O836" s="40">
        <v>0.756445999057339</v>
      </c>
      <c r="P836" s="40">
        <v>0.81077914247857297</v>
      </c>
      <c r="Q836" s="40">
        <v>0.86213388926880197</v>
      </c>
      <c r="R836" s="40">
        <v>0.92732918519874197</v>
      </c>
      <c r="S836" s="40">
        <v>1.0274888324245599</v>
      </c>
      <c r="T836" s="40">
        <v>1.18174101590578</v>
      </c>
      <c r="U836" s="40">
        <v>1.3558477877357</v>
      </c>
      <c r="V836" s="40">
        <v>1.53065004923238</v>
      </c>
      <c r="W836" s="40">
        <v>1.7074702134402699</v>
      </c>
      <c r="X836" s="40">
        <v>1.88549533263406</v>
      </c>
      <c r="Y836" s="40">
        <v>2.0567545609271001</v>
      </c>
      <c r="Z836" s="40">
        <v>2.21157778452864</v>
      </c>
      <c r="AA836" s="40">
        <v>2.22709964665746</v>
      </c>
      <c r="AB836" s="40">
        <v>2.1253615457939898</v>
      </c>
      <c r="AC836" s="40">
        <v>1.9326329288517901</v>
      </c>
      <c r="AD836" s="40">
        <v>1.7054473348008501</v>
      </c>
      <c r="AE836" s="40">
        <v>1.4029704043363</v>
      </c>
      <c r="AF836" s="40">
        <v>1.13283455783014</v>
      </c>
      <c r="AG836" s="40">
        <v>-1.06452597368226E-2</v>
      </c>
      <c r="AH836" s="40">
        <v>-1.2579959278892799E-2</v>
      </c>
      <c r="AI836" s="40">
        <v>-1.13426128245226E-2</v>
      </c>
      <c r="AJ836" s="40">
        <v>-1.04474313629675E-2</v>
      </c>
      <c r="AK836" s="40">
        <v>-6.5541375212091104E-3</v>
      </c>
      <c r="AL836" s="40">
        <v>-1.3064922917643201E-2</v>
      </c>
      <c r="AM836" s="40">
        <v>-1.3013314064999899E-2</v>
      </c>
      <c r="AN836" s="40">
        <v>-6.31662196533122E-3</v>
      </c>
      <c r="AO836" s="40">
        <v>1.0187288904826499E-2</v>
      </c>
      <c r="AP836" s="40">
        <v>-1.6117347382126002E-2</v>
      </c>
      <c r="AQ836" s="40">
        <v>-1.07465611614284E-2</v>
      </c>
      <c r="AR836" s="40">
        <v>-1.4984089168606199E-2</v>
      </c>
      <c r="AS836" s="40">
        <v>1.15151634386861E-3</v>
      </c>
      <c r="AT836" s="40">
        <v>2.5707236089774002E-3</v>
      </c>
      <c r="AU836" s="40">
        <v>0.172103229529039</v>
      </c>
      <c r="AV836" s="40">
        <v>0.23020833281073799</v>
      </c>
      <c r="AW836" s="40">
        <v>0.23705457674220601</v>
      </c>
      <c r="AX836" s="40">
        <v>0.25093669021112203</v>
      </c>
      <c r="AY836" s="40">
        <v>0.18811710967021</v>
      </c>
      <c r="AZ836" s="40">
        <v>-2.1633007006941901E-2</v>
      </c>
      <c r="BA836" s="40">
        <v>-5.3411256725969199E-2</v>
      </c>
      <c r="BB836" s="40">
        <v>-4.7715547843188898E-2</v>
      </c>
      <c r="BC836" s="40">
        <v>-2.5595355454746099E-2</v>
      </c>
      <c r="BD836" s="40">
        <v>-2.6079393908728699E-2</v>
      </c>
      <c r="BE836" s="40">
        <v>-5.2506528343459298E-3</v>
      </c>
      <c r="BF836" s="40">
        <v>-6.0818755804089098E-3</v>
      </c>
      <c r="BG836" s="40">
        <v>-5.0700506004085896E-3</v>
      </c>
      <c r="BH836" s="40">
        <v>-3.6349271977575799E-3</v>
      </c>
      <c r="BI836" s="40">
        <v>4.1435183663202102E-4</v>
      </c>
      <c r="BJ836" s="40">
        <v>-8.2283209073530598E-3</v>
      </c>
      <c r="BK836" s="40">
        <v>-7.5279489332935696E-3</v>
      </c>
      <c r="BL836" s="40">
        <v>-1.3737418355943499E-3</v>
      </c>
      <c r="BM836" s="40">
        <v>1.6154286495324899E-2</v>
      </c>
      <c r="BN836" s="40">
        <v>-8.2096218131144406E-3</v>
      </c>
      <c r="BO836" s="40">
        <v>-5.1839314426002101E-3</v>
      </c>
      <c r="BP836" s="40">
        <v>-1.08937683422589E-2</v>
      </c>
      <c r="BQ836" s="40">
        <v>5.2125908918092797E-3</v>
      </c>
      <c r="BR836" s="40">
        <v>1.17957250984082E-2</v>
      </c>
      <c r="BS836" s="40">
        <v>0.188945942117386</v>
      </c>
      <c r="BT836" s="40">
        <v>0.24663698203847401</v>
      </c>
      <c r="BU836" s="40">
        <v>0.25760963558977001</v>
      </c>
      <c r="BV836" s="40">
        <v>0.27223025303896897</v>
      </c>
      <c r="BW836" s="40">
        <v>0.20947938698503499</v>
      </c>
      <c r="BX836" s="40">
        <v>-3.2751006484393799E-3</v>
      </c>
      <c r="BY836" s="40">
        <v>-3.4082546112027497E-2</v>
      </c>
      <c r="BZ836" s="40">
        <v>-2.6902948864677801E-2</v>
      </c>
      <c r="CA836" s="40">
        <v>-8.5788625985899793E-3</v>
      </c>
      <c r="CB836" s="40">
        <v>-1.2748019376456201E-2</v>
      </c>
      <c r="CC836" s="40">
        <v>-1.51436452711991E-3</v>
      </c>
      <c r="CD836" s="40">
        <v>-1.5813226057565799E-3</v>
      </c>
      <c r="CE836" s="40">
        <v>-7.2569311190551395E-4</v>
      </c>
      <c r="CF836" s="40">
        <v>1.0833924343395501E-3</v>
      </c>
      <c r="CG836" s="40">
        <v>5.2407063379725002E-3</v>
      </c>
      <c r="CH836" s="40">
        <v>-4.8785050886218798E-3</v>
      </c>
      <c r="CI836" s="40">
        <v>-3.7288017529771502E-3</v>
      </c>
      <c r="CJ836" s="40">
        <v>2.0496818849138E-3</v>
      </c>
      <c r="CK836" s="40">
        <v>2.02870108494182E-2</v>
      </c>
      <c r="CL836" s="40">
        <v>-2.7327551730844499E-3</v>
      </c>
      <c r="CM836" s="40">
        <v>-1.33127104461202E-3</v>
      </c>
      <c r="CN836" s="40">
        <v>-8.0608245981524003E-3</v>
      </c>
      <c r="CO836" s="40">
        <v>8.0252787525832998E-3</v>
      </c>
      <c r="CP836" s="40">
        <v>1.8184933028142398E-2</v>
      </c>
      <c r="CQ836" s="40">
        <v>0.20061115354862499</v>
      </c>
      <c r="CR836" s="40">
        <v>0.25801541444750198</v>
      </c>
      <c r="CS836" s="40">
        <v>0.27184600673133302</v>
      </c>
      <c r="CT836" s="40">
        <v>0.28697810978759303</v>
      </c>
      <c r="CU836" s="40">
        <v>0.22427483517801799</v>
      </c>
      <c r="CV836" s="40">
        <v>9.4395293723195297E-3</v>
      </c>
      <c r="CW836" s="40">
        <v>-2.06955400212833E-2</v>
      </c>
      <c r="CX836" s="40">
        <v>-1.2488206212957501E-2</v>
      </c>
      <c r="CY836" s="40">
        <v>3.2067085167515001E-3</v>
      </c>
      <c r="CZ836" s="40">
        <v>-3.5147499863709799E-3</v>
      </c>
      <c r="DA836" s="40">
        <v>2.2219237801061002E-3</v>
      </c>
      <c r="DB836" s="40">
        <v>2.91923036889575E-3</v>
      </c>
      <c r="DC836" s="40">
        <v>3.6186643765975602E-3</v>
      </c>
      <c r="DD836" s="40">
        <v>5.8017120664366796E-3</v>
      </c>
      <c r="DE836" s="40">
        <v>1.0067060839313E-2</v>
      </c>
      <c r="DF836" s="40">
        <v>-1.52868926989071E-3</v>
      </c>
      <c r="DG836" s="40">
        <v>7.0345427339270204E-5</v>
      </c>
      <c r="DH836" s="40">
        <v>5.4731056054219502E-3</v>
      </c>
      <c r="DI836" s="40">
        <v>2.4419735203511501E-2</v>
      </c>
      <c r="DJ836" s="40">
        <v>2.74411146694553E-3</v>
      </c>
      <c r="DK836" s="40">
        <v>2.5213893533761601E-3</v>
      </c>
      <c r="DL836" s="40">
        <v>-5.2278808540459501E-3</v>
      </c>
      <c r="DM836" s="40">
        <v>1.08379666133573E-2</v>
      </c>
      <c r="DN836" s="40">
        <v>2.4574140957876599E-2</v>
      </c>
      <c r="DO836" s="40">
        <v>0.21227636497986299</v>
      </c>
      <c r="DP836" s="40">
        <v>0.26939384685653001</v>
      </c>
      <c r="DQ836" s="40">
        <v>0.28608237787289598</v>
      </c>
      <c r="DR836" s="40">
        <v>0.30172596653621703</v>
      </c>
      <c r="DS836" s="40">
        <v>0.239070283371001</v>
      </c>
      <c r="DT836" s="40">
        <v>2.2154159393078399E-2</v>
      </c>
      <c r="DU836" s="40">
        <v>-7.3085339305391604E-3</v>
      </c>
      <c r="DV836" s="40">
        <v>1.9265364387628301E-3</v>
      </c>
      <c r="DW836" s="40">
        <v>1.4992279632093E-2</v>
      </c>
      <c r="DX836" s="40">
        <v>5.7185194037142296E-3</v>
      </c>
      <c r="DY836" s="40">
        <v>7.6165306825827801E-3</v>
      </c>
      <c r="DZ836" s="40">
        <v>9.4173140673796604E-3</v>
      </c>
      <c r="EA836" s="40">
        <v>9.8912266007116206E-3</v>
      </c>
      <c r="EB836" s="40">
        <v>1.26142162316466E-2</v>
      </c>
      <c r="EC836" s="40">
        <v>1.7035550197154099E-2</v>
      </c>
      <c r="ED836" s="40">
        <v>3.3079127403994098E-3</v>
      </c>
      <c r="EE836" s="40">
        <v>5.5557105590456303E-3</v>
      </c>
      <c r="EF836" s="40">
        <v>1.0415985735158799E-2</v>
      </c>
      <c r="EG836" s="40">
        <v>3.038673279401E-2</v>
      </c>
      <c r="EH836" s="40">
        <v>1.0651837035957099E-2</v>
      </c>
      <c r="EI836" s="40">
        <v>8.0840190722043393E-3</v>
      </c>
      <c r="EJ836" s="40">
        <v>-1.1375600276985599E-3</v>
      </c>
      <c r="EK836" s="40">
        <v>1.4899041161297999E-2</v>
      </c>
      <c r="EL836" s="40">
        <v>3.3799142447307397E-2</v>
      </c>
      <c r="EM836" s="40">
        <v>0.22911907756821001</v>
      </c>
      <c r="EN836" s="40">
        <v>0.28582249608426502</v>
      </c>
      <c r="EO836" s="40">
        <v>0.30663743672046001</v>
      </c>
      <c r="EP836" s="40">
        <v>0.32301952936406397</v>
      </c>
      <c r="EQ836" s="40">
        <v>0.26043256068582599</v>
      </c>
      <c r="ER836" s="40">
        <v>4.0512065751580999E-2</v>
      </c>
      <c r="ES836" s="40">
        <v>1.2020176683402601E-2</v>
      </c>
      <c r="ET836" s="40">
        <v>2.2739135417274001E-2</v>
      </c>
      <c r="EU836" s="40">
        <v>3.2008772488249099E-2</v>
      </c>
      <c r="EV836" s="40">
        <v>1.90498939359867E-2</v>
      </c>
      <c r="EW836" s="40">
        <v>76.858714643244994</v>
      </c>
      <c r="EX836" s="40">
        <v>75.6088681116305</v>
      </c>
      <c r="EY836" s="40">
        <v>73.015677385843105</v>
      </c>
      <c r="EZ836" s="40">
        <v>70.844017094017104</v>
      </c>
      <c r="FA836" s="40">
        <v>69.568151768427995</v>
      </c>
      <c r="FB836" s="40">
        <v>68.965422392218002</v>
      </c>
      <c r="FC836" s="40">
        <v>67.989115549888993</v>
      </c>
      <c r="FD836" s="40">
        <v>69.400257354677294</v>
      </c>
      <c r="FE836" s="40">
        <v>73.347971856259207</v>
      </c>
      <c r="FF836" s="40">
        <v>77.380577985550403</v>
      </c>
      <c r="FG836" s="40">
        <v>81.595150399017797</v>
      </c>
      <c r="FH836" s="40">
        <v>84.926712943287498</v>
      </c>
      <c r="FI836" s="40">
        <v>88.397494923737995</v>
      </c>
      <c r="FJ836" s="40">
        <v>91.419370071303803</v>
      </c>
      <c r="FK836" s="40">
        <v>93.977180431600303</v>
      </c>
      <c r="FL836" s="40">
        <v>95.000519431458699</v>
      </c>
      <c r="FM836" s="40">
        <v>95.901095528167303</v>
      </c>
      <c r="FN836" s="40">
        <v>96.576250177078904</v>
      </c>
      <c r="FO836" s="40">
        <v>95.407907163432</v>
      </c>
      <c r="FP836" s="40">
        <v>92.681753789488596</v>
      </c>
      <c r="FQ836" s="40">
        <v>86.676689332766699</v>
      </c>
      <c r="FR836" s="40">
        <v>80.0700760258771</v>
      </c>
      <c r="FS836" s="40">
        <v>76.131085611748603</v>
      </c>
      <c r="FT836" s="40">
        <v>73.732445577749402</v>
      </c>
      <c r="FU836" s="40">
        <v>2.5485604344036999E-2</v>
      </c>
      <c r="FV836" s="40">
        <v>0</v>
      </c>
      <c r="FW836" s="40">
        <v>0</v>
      </c>
      <c r="FX836" s="41">
        <v>1</v>
      </c>
      <c r="FY836" s="22"/>
    </row>
    <row r="837" spans="1:181" x14ac:dyDescent="0.2">
      <c r="A837" t="s">
        <v>42</v>
      </c>
      <c r="B837" t="s">
        <v>58</v>
      </c>
      <c r="C837" t="s">
        <v>55</v>
      </c>
      <c r="D837" t="s">
        <v>40</v>
      </c>
      <c r="E837" t="s">
        <v>1</v>
      </c>
      <c r="F837" t="s">
        <v>77</v>
      </c>
      <c r="G837" s="35">
        <v>43672</v>
      </c>
      <c r="H837" s="40">
        <v>6054</v>
      </c>
      <c r="I837" s="40">
        <v>0.98237014472919704</v>
      </c>
      <c r="J837" s="40">
        <v>0.84987410539821195</v>
      </c>
      <c r="K837" s="40">
        <v>0.75823486227975101</v>
      </c>
      <c r="L837" s="40">
        <v>0.70394200383296501</v>
      </c>
      <c r="M837" s="40">
        <v>0.68450329212412497</v>
      </c>
      <c r="N837" s="40">
        <v>0.71285614482274196</v>
      </c>
      <c r="O837" s="40">
        <v>0.77943542287766299</v>
      </c>
      <c r="P837" s="40">
        <v>0.82953681186359196</v>
      </c>
      <c r="Q837" s="40">
        <v>0.87634086080167195</v>
      </c>
      <c r="R837" s="40">
        <v>0.94087792298302497</v>
      </c>
      <c r="S837" s="40">
        <v>1.04345145681464</v>
      </c>
      <c r="T837" s="40">
        <v>1.2032122294895999</v>
      </c>
      <c r="U837" s="40">
        <v>1.3836893252456499</v>
      </c>
      <c r="V837" s="40">
        <v>1.5595042819883</v>
      </c>
      <c r="W837" s="40">
        <v>1.7376294479890999</v>
      </c>
      <c r="X837" s="40">
        <v>1.9146559035235799</v>
      </c>
      <c r="Y837" s="40">
        <v>2.07425545644687</v>
      </c>
      <c r="Z837" s="40">
        <v>2.2251906893337301</v>
      </c>
      <c r="AA837" s="40">
        <v>2.2407602140993101</v>
      </c>
      <c r="AB837" s="40">
        <v>2.13695625855236</v>
      </c>
      <c r="AC837" s="40">
        <v>1.95406881428134</v>
      </c>
      <c r="AD837" s="40">
        <v>1.7376230419502501</v>
      </c>
      <c r="AE837" s="40">
        <v>1.4399530522493</v>
      </c>
      <c r="AF837" s="40">
        <v>1.17258733367321</v>
      </c>
      <c r="AG837" s="40">
        <v>-1.2963551578421301E-2</v>
      </c>
      <c r="AH837" s="40">
        <v>-1.5331918014643601E-2</v>
      </c>
      <c r="AI837" s="40">
        <v>-1.7367317486117799E-2</v>
      </c>
      <c r="AJ837" s="40">
        <v>-1.78480954129638E-2</v>
      </c>
      <c r="AK837" s="40">
        <v>-1.6600029338677099E-2</v>
      </c>
      <c r="AL837" s="40">
        <v>-1.7075332766132399E-2</v>
      </c>
      <c r="AM837" s="40">
        <v>-9.5843699564356899E-3</v>
      </c>
      <c r="AN837" s="40">
        <v>1.82503788987984E-3</v>
      </c>
      <c r="AO837" s="40">
        <v>5.5757500830244796E-3</v>
      </c>
      <c r="AP837" s="40">
        <v>-2.50755708369669E-2</v>
      </c>
      <c r="AQ837" s="40">
        <v>-2.04994810263287E-2</v>
      </c>
      <c r="AR837" s="40">
        <v>-1.8427839322815599E-2</v>
      </c>
      <c r="AS837" s="40">
        <v>8.4633064231431805E-3</v>
      </c>
      <c r="AT837" s="40">
        <v>9.7080580257027406E-3</v>
      </c>
      <c r="AU837" s="40">
        <v>0.14323765854898901</v>
      </c>
      <c r="AV837" s="40">
        <v>0.19741525938311699</v>
      </c>
      <c r="AW837" s="40">
        <v>0.19428872605554301</v>
      </c>
      <c r="AX837" s="40">
        <v>0.20340128296797899</v>
      </c>
      <c r="AY837" s="40">
        <v>0.18550005297494601</v>
      </c>
      <c r="AZ837" s="40">
        <v>4.69541565872564E-2</v>
      </c>
      <c r="BA837" s="40">
        <v>-1.03695394410694E-2</v>
      </c>
      <c r="BB837" s="40">
        <v>-1.3100091108008799E-2</v>
      </c>
      <c r="BC837" s="40">
        <v>-1.3055663140620699E-2</v>
      </c>
      <c r="BD837" s="40">
        <v>-1.35326717210035E-2</v>
      </c>
      <c r="BE837" s="40">
        <v>-6.5822973075003203E-3</v>
      </c>
      <c r="BF837" s="40">
        <v>-8.4288343258659901E-3</v>
      </c>
      <c r="BG837" s="40">
        <v>-9.8122626798396693E-3</v>
      </c>
      <c r="BH837" s="40">
        <v>-1.0103139229101801E-2</v>
      </c>
      <c r="BI837" s="40">
        <v>-8.4870671441421297E-3</v>
      </c>
      <c r="BJ837" s="40">
        <v>-1.0595350706449E-2</v>
      </c>
      <c r="BK837" s="40">
        <v>-2.3147761760430301E-3</v>
      </c>
      <c r="BL837" s="40">
        <v>8.5111061313876604E-3</v>
      </c>
      <c r="BM837" s="40">
        <v>1.17269258136775E-2</v>
      </c>
      <c r="BN837" s="40">
        <v>-1.8024582003708801E-2</v>
      </c>
      <c r="BO837" s="40">
        <v>-1.5044419330309099E-2</v>
      </c>
      <c r="BP837" s="40">
        <v>-1.55173442390651E-2</v>
      </c>
      <c r="BQ837" s="40">
        <v>1.13701060026275E-2</v>
      </c>
      <c r="BR837" s="40">
        <v>1.7712680692499701E-2</v>
      </c>
      <c r="BS837" s="40">
        <v>0.159467628113487</v>
      </c>
      <c r="BT837" s="40">
        <v>0.211177834780265</v>
      </c>
      <c r="BU837" s="40">
        <v>0.210646634838247</v>
      </c>
      <c r="BV837" s="40">
        <v>0.219905280741096</v>
      </c>
      <c r="BW837" s="40">
        <v>0.202189119148276</v>
      </c>
      <c r="BX837" s="40">
        <v>6.4237910689809802E-2</v>
      </c>
      <c r="BY837" s="40">
        <v>8.9976081459467606E-3</v>
      </c>
      <c r="BZ837" s="40">
        <v>3.9927482313577099E-3</v>
      </c>
      <c r="CA837" s="40">
        <v>1.11124384203207E-3</v>
      </c>
      <c r="CB837" s="40">
        <v>-3.3982571943149201E-3</v>
      </c>
      <c r="CC837" s="40">
        <v>-2.1626600384841198E-3</v>
      </c>
      <c r="CD837" s="40">
        <v>-3.6477795916755699E-3</v>
      </c>
      <c r="CE837" s="40">
        <v>-4.5796547357484802E-3</v>
      </c>
      <c r="CF837" s="40">
        <v>-4.7390061693869103E-3</v>
      </c>
      <c r="CG837" s="40">
        <v>-2.8680542424808198E-3</v>
      </c>
      <c r="CH837" s="40">
        <v>-6.1073348716874001E-3</v>
      </c>
      <c r="CI837" s="40">
        <v>2.7201223311112601E-3</v>
      </c>
      <c r="CJ837" s="40">
        <v>1.31418566278867E-2</v>
      </c>
      <c r="CK837" s="40">
        <v>1.5987211386585501E-2</v>
      </c>
      <c r="CL837" s="40">
        <v>-1.3141088617010299E-2</v>
      </c>
      <c r="CM837" s="40">
        <v>-1.12662602172368E-2</v>
      </c>
      <c r="CN837" s="40">
        <v>-1.35015442102134E-2</v>
      </c>
      <c r="CO837" s="40">
        <v>1.3383346536481801E-2</v>
      </c>
      <c r="CP837" s="40">
        <v>2.3256657967281099E-2</v>
      </c>
      <c r="CQ837" s="40">
        <v>0.170708455592988</v>
      </c>
      <c r="CR837" s="40">
        <v>0.22070975257580799</v>
      </c>
      <c r="CS837" s="40">
        <v>0.221976072630541</v>
      </c>
      <c r="CT837" s="40">
        <v>0.23133589932312401</v>
      </c>
      <c r="CU837" s="40">
        <v>0.213747915540522</v>
      </c>
      <c r="CV837" s="40">
        <v>7.6208586130256203E-2</v>
      </c>
      <c r="CW837" s="40">
        <v>2.2411235567152899E-2</v>
      </c>
      <c r="CX837" s="40">
        <v>1.5831196688398701E-2</v>
      </c>
      <c r="CY837" s="40">
        <v>1.09232004619932E-2</v>
      </c>
      <c r="CZ837" s="40">
        <v>3.6208074347063302E-3</v>
      </c>
      <c r="DA837" s="40">
        <v>2.2569772305320798E-3</v>
      </c>
      <c r="DB837" s="40">
        <v>1.13327514251484E-3</v>
      </c>
      <c r="DC837" s="40">
        <v>6.52953208342715E-4</v>
      </c>
      <c r="DD837" s="40">
        <v>6.2512689032799605E-4</v>
      </c>
      <c r="DE837" s="40">
        <v>2.7509586591805001E-3</v>
      </c>
      <c r="DF837" s="40">
        <v>-1.61931903692582E-3</v>
      </c>
      <c r="DG837" s="40">
        <v>7.7550208382655503E-3</v>
      </c>
      <c r="DH837" s="40">
        <v>1.7772607124385699E-2</v>
      </c>
      <c r="DI837" s="40">
        <v>2.0247496959493402E-2</v>
      </c>
      <c r="DJ837" s="40">
        <v>-8.2575952303117692E-3</v>
      </c>
      <c r="DK837" s="40">
        <v>-7.4881011041646097E-3</v>
      </c>
      <c r="DL837" s="40">
        <v>-1.14857441813618E-2</v>
      </c>
      <c r="DM837" s="40">
        <v>1.53965870703362E-2</v>
      </c>
      <c r="DN837" s="40">
        <v>2.88006352420625E-2</v>
      </c>
      <c r="DO837" s="40">
        <v>0.181949283072489</v>
      </c>
      <c r="DP837" s="40">
        <v>0.23024167037135199</v>
      </c>
      <c r="DQ837" s="40">
        <v>0.23330551042283501</v>
      </c>
      <c r="DR837" s="40">
        <v>0.242766517905152</v>
      </c>
      <c r="DS837" s="40">
        <v>0.22530671193276799</v>
      </c>
      <c r="DT837" s="40">
        <v>8.8179261570702605E-2</v>
      </c>
      <c r="DU837" s="40">
        <v>3.5824862988358998E-2</v>
      </c>
      <c r="DV837" s="40">
        <v>2.7669645145439799E-2</v>
      </c>
      <c r="DW837" s="40">
        <v>2.0735157081954399E-2</v>
      </c>
      <c r="DX837" s="40">
        <v>1.0639872063727599E-2</v>
      </c>
      <c r="DY837" s="40">
        <v>8.6382315014530194E-3</v>
      </c>
      <c r="DZ837" s="40">
        <v>8.0363588312924606E-3</v>
      </c>
      <c r="EA837" s="40">
        <v>8.2080080146208403E-3</v>
      </c>
      <c r="EB837" s="40">
        <v>8.3700830741899792E-3</v>
      </c>
      <c r="EC837" s="40">
        <v>1.08639208537154E-2</v>
      </c>
      <c r="ED837" s="40">
        <v>4.8606630227575904E-3</v>
      </c>
      <c r="EE837" s="40">
        <v>1.50246146186582E-2</v>
      </c>
      <c r="EF837" s="40">
        <v>2.4458675365893499E-2</v>
      </c>
      <c r="EG837" s="40">
        <v>2.63986726901464E-2</v>
      </c>
      <c r="EH837" s="40">
        <v>-1.20660639705374E-3</v>
      </c>
      <c r="EI837" s="40">
        <v>-2.0330394081449999E-3</v>
      </c>
      <c r="EJ837" s="40">
        <v>-8.5752490976112802E-3</v>
      </c>
      <c r="EK837" s="40">
        <v>1.8303386649820501E-2</v>
      </c>
      <c r="EL837" s="40">
        <v>3.6805257908859398E-2</v>
      </c>
      <c r="EM837" s="40">
        <v>0.19817925263698599</v>
      </c>
      <c r="EN837" s="40">
        <v>0.24400424576849999</v>
      </c>
      <c r="EO837" s="40">
        <v>0.24966341920554</v>
      </c>
      <c r="EP837" s="40">
        <v>0.25927051567826898</v>
      </c>
      <c r="EQ837" s="40">
        <v>0.24199577810609799</v>
      </c>
      <c r="ER837" s="40">
        <v>0.105463015673256</v>
      </c>
      <c r="ES837" s="40">
        <v>5.5192010575375101E-2</v>
      </c>
      <c r="ET837" s="40">
        <v>4.4762484484806297E-2</v>
      </c>
      <c r="EU837" s="40">
        <v>3.4902064064607198E-2</v>
      </c>
      <c r="EV837" s="40">
        <v>2.0774286590416201E-2</v>
      </c>
      <c r="EW837" s="40">
        <v>76.918032593292395</v>
      </c>
      <c r="EX837" s="40">
        <v>75.666580066131303</v>
      </c>
      <c r="EY837" s="40">
        <v>73.041792631081705</v>
      </c>
      <c r="EZ837" s="40">
        <v>70.867111478507297</v>
      </c>
      <c r="FA837" s="40">
        <v>69.592867264997594</v>
      </c>
      <c r="FB837" s="40">
        <v>69.0067548417572</v>
      </c>
      <c r="FC837" s="40">
        <v>68.038686820973098</v>
      </c>
      <c r="FD837" s="40">
        <v>69.472827113840296</v>
      </c>
      <c r="FE837" s="40">
        <v>73.437104393008994</v>
      </c>
      <c r="FF837" s="40">
        <v>77.461419461502103</v>
      </c>
      <c r="FG837" s="40">
        <v>81.682687765706206</v>
      </c>
      <c r="FH837" s="40">
        <v>85.001110061407701</v>
      </c>
      <c r="FI837" s="40">
        <v>88.447153991497402</v>
      </c>
      <c r="FJ837" s="40">
        <v>91.455692017005205</v>
      </c>
      <c r="FK837" s="40">
        <v>94.013438828530894</v>
      </c>
      <c r="FL837" s="40">
        <v>95.023441190363698</v>
      </c>
      <c r="FM837" s="40">
        <v>95.919059990552697</v>
      </c>
      <c r="FN837" s="40">
        <v>96.595890410958901</v>
      </c>
      <c r="FO837" s="40">
        <v>95.434116674539396</v>
      </c>
      <c r="FP837" s="40">
        <v>92.714596126594202</v>
      </c>
      <c r="FQ837" s="40">
        <v>86.660002361832795</v>
      </c>
      <c r="FR837" s="40">
        <v>80.066828058573407</v>
      </c>
      <c r="FS837" s="40">
        <v>76.160805384978701</v>
      </c>
      <c r="FT837" s="40">
        <v>73.765257439773293</v>
      </c>
      <c r="FU837" s="40">
        <v>2.1011267802586799E-2</v>
      </c>
      <c r="FV837" s="40">
        <v>0</v>
      </c>
      <c r="FW837" s="40">
        <v>0</v>
      </c>
      <c r="FX837" s="41">
        <v>1</v>
      </c>
      <c r="FY837" s="22"/>
    </row>
    <row r="838" spans="1:181" x14ac:dyDescent="0.2">
      <c r="A838" t="s">
        <v>42</v>
      </c>
      <c r="B838" t="s">
        <v>58</v>
      </c>
      <c r="C838" t="s">
        <v>55</v>
      </c>
      <c r="D838" t="s">
        <v>40</v>
      </c>
      <c r="E838" t="s">
        <v>1</v>
      </c>
      <c r="F838" t="s">
        <v>78</v>
      </c>
      <c r="G838" s="35">
        <v>43672</v>
      </c>
      <c r="H838" s="40">
        <v>1733</v>
      </c>
      <c r="I838" s="40">
        <v>0.80673773049545605</v>
      </c>
      <c r="J838" s="40">
        <v>0.70280841017923601</v>
      </c>
      <c r="K838" s="40">
        <v>0.63644754527716396</v>
      </c>
      <c r="L838" s="40">
        <v>0.60000306515417801</v>
      </c>
      <c r="M838" s="40">
        <v>0.59199298604035899</v>
      </c>
      <c r="N838" s="40">
        <v>0.61941788106052997</v>
      </c>
      <c r="O838" s="40">
        <v>0.69413374994944799</v>
      </c>
      <c r="P838" s="40">
        <v>0.75753080141839602</v>
      </c>
      <c r="Q838" s="40">
        <v>0.81671344599314599</v>
      </c>
      <c r="R838" s="40">
        <v>0.87439168730554495</v>
      </c>
      <c r="S838" s="40">
        <v>0.96098054216135498</v>
      </c>
      <c r="T838" s="40">
        <v>1.0979668868982899</v>
      </c>
      <c r="U838" s="40">
        <v>1.2584479346234601</v>
      </c>
      <c r="V838" s="40">
        <v>1.42827824769894</v>
      </c>
      <c r="W838" s="40">
        <v>1.6007729048619399</v>
      </c>
      <c r="X838" s="40">
        <v>1.7909853739449499</v>
      </c>
      <c r="Y838" s="40">
        <v>1.99210756124851</v>
      </c>
      <c r="Z838" s="40">
        <v>2.1527002543346998</v>
      </c>
      <c r="AA838" s="40">
        <v>2.1489759884563502</v>
      </c>
      <c r="AB838" s="40">
        <v>2.0408155528335801</v>
      </c>
      <c r="AC838" s="40">
        <v>1.8171601961033601</v>
      </c>
      <c r="AD838" s="40">
        <v>1.5589629458793099</v>
      </c>
      <c r="AE838" s="40">
        <v>1.2544921417146599</v>
      </c>
      <c r="AF838" s="40">
        <v>0.99199375883809104</v>
      </c>
      <c r="AG838" s="40">
        <v>4.4087241969393504E-3</v>
      </c>
      <c r="AH838" s="40">
        <v>5.3719208744220101E-3</v>
      </c>
      <c r="AI838" s="40">
        <v>6.3203298476111501E-3</v>
      </c>
      <c r="AJ838" s="40">
        <v>3.28415910770001E-3</v>
      </c>
      <c r="AK838" s="40">
        <v>8.2054408533442404E-3</v>
      </c>
      <c r="AL838" s="40">
        <v>5.4313153146905097E-3</v>
      </c>
      <c r="AM838" s="40">
        <v>-1.3464677578104199E-2</v>
      </c>
      <c r="AN838" s="40">
        <v>-2.0423881158447101E-2</v>
      </c>
      <c r="AO838" s="40">
        <v>1.45024694687303E-2</v>
      </c>
      <c r="AP838" s="40">
        <v>6.2786072940560897E-3</v>
      </c>
      <c r="AQ838" s="40">
        <v>-9.4434701258359708E-3</v>
      </c>
      <c r="AR838" s="40">
        <v>-4.7131210199100001E-5</v>
      </c>
      <c r="AS838" s="40">
        <v>-2.1726926405114099E-2</v>
      </c>
      <c r="AT838" s="40">
        <v>-3.8687259830551199E-2</v>
      </c>
      <c r="AU838" s="40">
        <v>0.30630385754579298</v>
      </c>
      <c r="AV838" s="40">
        <v>0.38469022867608399</v>
      </c>
      <c r="AW838" s="40">
        <v>0.434841166865438</v>
      </c>
      <c r="AX838" s="40">
        <v>0.43499883897993602</v>
      </c>
      <c r="AY838" s="40">
        <v>0.22503662053152601</v>
      </c>
      <c r="AZ838" s="40">
        <v>-0.25478047372936202</v>
      </c>
      <c r="BA838" s="40">
        <v>-0.21387825232285099</v>
      </c>
      <c r="BB838" s="40">
        <v>-0.15515042146122399</v>
      </c>
      <c r="BC838" s="40">
        <v>-7.2194232135675801E-2</v>
      </c>
      <c r="BD838" s="40">
        <v>-4.4980519857390398E-2</v>
      </c>
      <c r="BE838" s="40">
        <v>1.40211393516427E-2</v>
      </c>
      <c r="BF838" s="40">
        <v>1.32671534308E-2</v>
      </c>
      <c r="BG838" s="40">
        <v>1.48898683133165E-2</v>
      </c>
      <c r="BH838" s="40">
        <v>1.05800612555193E-2</v>
      </c>
      <c r="BI838" s="40">
        <v>1.43241585097177E-2</v>
      </c>
      <c r="BJ838" s="40">
        <v>1.05008053330509E-2</v>
      </c>
      <c r="BK838" s="40">
        <v>-4.4789283401601198E-3</v>
      </c>
      <c r="BL838" s="40">
        <v>-1.16149109602341E-2</v>
      </c>
      <c r="BM838" s="40">
        <v>2.4198210086134202E-2</v>
      </c>
      <c r="BN838" s="40">
        <v>1.8996517589699401E-2</v>
      </c>
      <c r="BO838" s="40">
        <v>2.55280243776631E-3</v>
      </c>
      <c r="BP838" s="40">
        <v>6.43825220882192E-3</v>
      </c>
      <c r="BQ838" s="40">
        <v>-1.52111747140615E-2</v>
      </c>
      <c r="BR838" s="40">
        <v>-2.0772702687211202E-2</v>
      </c>
      <c r="BS838" s="40">
        <v>0.32879078439836601</v>
      </c>
      <c r="BT838" s="40">
        <v>0.408144055867114</v>
      </c>
      <c r="BU838" s="40">
        <v>0.46246968638122499</v>
      </c>
      <c r="BV838" s="40">
        <v>0.46865222948645302</v>
      </c>
      <c r="BW838" s="40">
        <v>0.25841545463023602</v>
      </c>
      <c r="BX838" s="40">
        <v>-0.22848400830277499</v>
      </c>
      <c r="BY838" s="40">
        <v>-0.191122788691616</v>
      </c>
      <c r="BZ838" s="40">
        <v>-0.12755786437850899</v>
      </c>
      <c r="CA838" s="40">
        <v>-4.6343377199710802E-2</v>
      </c>
      <c r="CB838" s="40">
        <v>-2.7839236286258999E-2</v>
      </c>
      <c r="CC838" s="40">
        <v>2.0678668805778001E-2</v>
      </c>
      <c r="CD838" s="40">
        <v>1.8735367448337099E-2</v>
      </c>
      <c r="CE838" s="40">
        <v>2.0825104549535799E-2</v>
      </c>
      <c r="CF838" s="40">
        <v>1.5633180857810802E-2</v>
      </c>
      <c r="CG838" s="40">
        <v>1.8561963719255802E-2</v>
      </c>
      <c r="CH838" s="40">
        <v>1.40119186767319E-2</v>
      </c>
      <c r="CI838" s="40">
        <v>1.74457420902134E-3</v>
      </c>
      <c r="CJ838" s="40">
        <v>-5.5138450354536104E-3</v>
      </c>
      <c r="CK838" s="40">
        <v>3.09134505019041E-2</v>
      </c>
      <c r="CL838" s="40">
        <v>2.7804903518273E-2</v>
      </c>
      <c r="CM838" s="40">
        <v>1.08613842714317E-2</v>
      </c>
      <c r="CN838" s="40">
        <v>1.09300090086067E-2</v>
      </c>
      <c r="CO838" s="40">
        <v>-1.06983849415775E-2</v>
      </c>
      <c r="CP838" s="40">
        <v>-8.3651349823123996E-3</v>
      </c>
      <c r="CQ838" s="40">
        <v>0.34436516143520601</v>
      </c>
      <c r="CR838" s="40">
        <v>0.42438810513293102</v>
      </c>
      <c r="CS838" s="40">
        <v>0.48160511483392898</v>
      </c>
      <c r="CT838" s="40">
        <v>0.49196046523395098</v>
      </c>
      <c r="CU838" s="40">
        <v>0.28153353344606102</v>
      </c>
      <c r="CV838" s="40">
        <v>-0.21027115645445599</v>
      </c>
      <c r="CW838" s="40">
        <v>-0.17536242389991</v>
      </c>
      <c r="CX838" s="40">
        <v>-0.108447343397401</v>
      </c>
      <c r="CY838" s="40">
        <v>-2.8439153819746099E-2</v>
      </c>
      <c r="CZ838" s="40">
        <v>-1.5967235501871901E-2</v>
      </c>
      <c r="DA838" s="40">
        <v>2.7336198259913399E-2</v>
      </c>
      <c r="DB838" s="40">
        <v>2.4203581465874199E-2</v>
      </c>
      <c r="DC838" s="40">
        <v>2.67603407857551E-2</v>
      </c>
      <c r="DD838" s="40">
        <v>2.0686300460102398E-2</v>
      </c>
      <c r="DE838" s="40">
        <v>2.2799768928793901E-2</v>
      </c>
      <c r="DF838" s="40">
        <v>1.7523032020412801E-2</v>
      </c>
      <c r="DG838" s="40">
        <v>7.9680767582028106E-3</v>
      </c>
      <c r="DH838" s="40">
        <v>5.8722088932683099E-4</v>
      </c>
      <c r="DI838" s="40">
        <v>3.7628690917673902E-2</v>
      </c>
      <c r="DJ838" s="40">
        <v>3.6613289446846602E-2</v>
      </c>
      <c r="DK838" s="40">
        <v>1.9169966105097001E-2</v>
      </c>
      <c r="DL838" s="40">
        <v>1.5421765808391601E-2</v>
      </c>
      <c r="DM838" s="40">
        <v>-6.1855951690936101E-3</v>
      </c>
      <c r="DN838" s="40">
        <v>4.0424327225863799E-3</v>
      </c>
      <c r="DO838" s="40">
        <v>0.35993953847204702</v>
      </c>
      <c r="DP838" s="40">
        <v>0.44063215439874798</v>
      </c>
      <c r="DQ838" s="40">
        <v>0.50074054328663198</v>
      </c>
      <c r="DR838" s="40">
        <v>0.51526870098144995</v>
      </c>
      <c r="DS838" s="40">
        <v>0.30465161226188597</v>
      </c>
      <c r="DT838" s="40">
        <v>-0.19205830460613699</v>
      </c>
      <c r="DU838" s="40">
        <v>-0.15960205910820299</v>
      </c>
      <c r="DV838" s="40">
        <v>-8.9336822416291997E-2</v>
      </c>
      <c r="DW838" s="40">
        <v>-1.05349304397813E-2</v>
      </c>
      <c r="DX838" s="40">
        <v>-4.0952347174846703E-3</v>
      </c>
      <c r="DY838" s="40">
        <v>3.69486134146167E-2</v>
      </c>
      <c r="DZ838" s="40">
        <v>3.2098814022252203E-2</v>
      </c>
      <c r="EA838" s="40">
        <v>3.53298792514605E-2</v>
      </c>
      <c r="EB838" s="40">
        <v>2.79822026079217E-2</v>
      </c>
      <c r="EC838" s="40">
        <v>2.8918486585167401E-2</v>
      </c>
      <c r="ED838" s="40">
        <v>2.25925220387732E-2</v>
      </c>
      <c r="EE838" s="40">
        <v>1.69538259961469E-2</v>
      </c>
      <c r="EF838" s="40">
        <v>9.3961910875398798E-3</v>
      </c>
      <c r="EG838" s="40">
        <v>4.7324431535077802E-2</v>
      </c>
      <c r="EH838" s="40">
        <v>4.9331199742489999E-2</v>
      </c>
      <c r="EI838" s="40">
        <v>3.11662386686993E-2</v>
      </c>
      <c r="EJ838" s="40">
        <v>2.19071492274126E-2</v>
      </c>
      <c r="EK838" s="40">
        <v>3.3015652195899302E-4</v>
      </c>
      <c r="EL838" s="40">
        <v>2.19569898659264E-2</v>
      </c>
      <c r="EM838" s="40">
        <v>0.38242646532461899</v>
      </c>
      <c r="EN838" s="40">
        <v>0.46408598158977798</v>
      </c>
      <c r="EO838" s="40">
        <v>0.52836906280242002</v>
      </c>
      <c r="EP838" s="40">
        <v>0.548922091487966</v>
      </c>
      <c r="EQ838" s="40">
        <v>0.33803044636059698</v>
      </c>
      <c r="ER838" s="40">
        <v>-0.16576183917955001</v>
      </c>
      <c r="ES838" s="40">
        <v>-0.13684659547696801</v>
      </c>
      <c r="ET838" s="40">
        <v>-6.1744265333577297E-2</v>
      </c>
      <c r="EU838" s="40">
        <v>1.53159244961837E-2</v>
      </c>
      <c r="EV838" s="40">
        <v>1.30460488536467E-2</v>
      </c>
      <c r="EW838" s="40">
        <v>76.471191153647197</v>
      </c>
      <c r="EX838" s="40">
        <v>75.243145369891394</v>
      </c>
      <c r="EY838" s="40">
        <v>72.814181324366302</v>
      </c>
      <c r="EZ838" s="40">
        <v>70.684719348163497</v>
      </c>
      <c r="FA838" s="40">
        <v>69.4241140713916</v>
      </c>
      <c r="FB838" s="40">
        <v>68.764808587687497</v>
      </c>
      <c r="FC838" s="40">
        <v>67.740073719606798</v>
      </c>
      <c r="FD838" s="40">
        <v>69.065312984997405</v>
      </c>
      <c r="FE838" s="40">
        <v>72.972904811174303</v>
      </c>
      <c r="FF838" s="40">
        <v>77.067899637868607</v>
      </c>
      <c r="FG838" s="40">
        <v>81.256207966890798</v>
      </c>
      <c r="FH838" s="40">
        <v>84.642686239006693</v>
      </c>
      <c r="FI838" s="40">
        <v>88.201758923952397</v>
      </c>
      <c r="FJ838" s="40">
        <v>91.259085618209994</v>
      </c>
      <c r="FK838" s="40">
        <v>93.817155975168106</v>
      </c>
      <c r="FL838" s="40">
        <v>94.875323331608897</v>
      </c>
      <c r="FM838" s="40">
        <v>95.801021727884105</v>
      </c>
      <c r="FN838" s="40">
        <v>96.474359803414401</v>
      </c>
      <c r="FO838" s="40">
        <v>95.279649508535996</v>
      </c>
      <c r="FP838" s="40">
        <v>92.526868856699394</v>
      </c>
      <c r="FQ838" s="40">
        <v>86.713592860838105</v>
      </c>
      <c r="FR838" s="40">
        <v>80.0186885669943</v>
      </c>
      <c r="FS838" s="40">
        <v>75.926474392136598</v>
      </c>
      <c r="FT838" s="40">
        <v>73.503750646663207</v>
      </c>
      <c r="FU838" s="40">
        <v>3.7139616365287703E-2</v>
      </c>
      <c r="FV838" s="40">
        <v>0</v>
      </c>
      <c r="FW838" s="40">
        <v>0</v>
      </c>
      <c r="FX838" s="41">
        <v>1</v>
      </c>
      <c r="FY838" s="22"/>
    </row>
    <row r="839" spans="1:181" x14ac:dyDescent="0.2">
      <c r="A839" t="s">
        <v>42</v>
      </c>
      <c r="B839" t="s">
        <v>58</v>
      </c>
      <c r="C839" t="s">
        <v>55</v>
      </c>
      <c r="D839" t="s">
        <v>40</v>
      </c>
      <c r="E839" t="s">
        <v>77</v>
      </c>
      <c r="F839" t="s">
        <v>1</v>
      </c>
      <c r="G839" s="35">
        <v>43672</v>
      </c>
      <c r="H839" s="40">
        <v>5547</v>
      </c>
      <c r="I839" s="40">
        <v>0.94444065224860896</v>
      </c>
      <c r="J839" s="40">
        <v>0.82045521731850202</v>
      </c>
      <c r="K839" s="40">
        <v>0.73711445077493898</v>
      </c>
      <c r="L839" s="40">
        <v>0.69207293340121001</v>
      </c>
      <c r="M839" s="40">
        <v>0.67955965276877495</v>
      </c>
      <c r="N839" s="40">
        <v>0.71863064429071299</v>
      </c>
      <c r="O839" s="40">
        <v>0.79904392732208995</v>
      </c>
      <c r="P839" s="40">
        <v>0.85211529752600601</v>
      </c>
      <c r="Q839" s="40">
        <v>0.89938439180695395</v>
      </c>
      <c r="R839" s="40">
        <v>0.95009312669341295</v>
      </c>
      <c r="S839" s="40">
        <v>1.03849866573856</v>
      </c>
      <c r="T839" s="40">
        <v>1.17780878825659</v>
      </c>
      <c r="U839" s="40">
        <v>1.3396279720531099</v>
      </c>
      <c r="V839" s="40">
        <v>1.50908333890913</v>
      </c>
      <c r="W839" s="40">
        <v>1.68572159692982</v>
      </c>
      <c r="X839" s="40">
        <v>1.86244845176379</v>
      </c>
      <c r="Y839" s="40">
        <v>2.0446684226121201</v>
      </c>
      <c r="Z839" s="40">
        <v>2.22212372243093</v>
      </c>
      <c r="AA839" s="40">
        <v>2.2480601260706399</v>
      </c>
      <c r="AB839" s="40">
        <v>2.1522159878858398</v>
      </c>
      <c r="AC839" s="40">
        <v>1.9596740027839801</v>
      </c>
      <c r="AD839" s="40">
        <v>1.7252724177870999</v>
      </c>
      <c r="AE839" s="40">
        <v>1.41357280640963</v>
      </c>
      <c r="AF839" s="40">
        <v>1.1396126531869899</v>
      </c>
      <c r="AG839" s="40">
        <v>-1.00753786352449E-2</v>
      </c>
      <c r="AH839" s="40">
        <v>-1.03768734661106E-2</v>
      </c>
      <c r="AI839" s="40">
        <v>-1.3029419209475901E-2</v>
      </c>
      <c r="AJ839" s="40">
        <v>-1.28356930542747E-2</v>
      </c>
      <c r="AK839" s="40">
        <v>-7.9875664941933908E-3</v>
      </c>
      <c r="AL839" s="40">
        <v>-2.99381963662811E-3</v>
      </c>
      <c r="AM839" s="40">
        <v>-6.7258089299278801E-3</v>
      </c>
      <c r="AN839" s="40">
        <v>1.58546322928368E-3</v>
      </c>
      <c r="AO839" s="40">
        <v>2.8911573043032398E-3</v>
      </c>
      <c r="AP839" s="40">
        <v>-2.0144592625476899E-2</v>
      </c>
      <c r="AQ839" s="40">
        <v>-1.8770413302732301E-2</v>
      </c>
      <c r="AR839" s="40">
        <v>-1.3671765035365199E-2</v>
      </c>
      <c r="AS839" s="40">
        <v>-9.3588859344533298E-4</v>
      </c>
      <c r="AT839" s="40">
        <v>4.7924729437806499E-3</v>
      </c>
      <c r="AU839" s="40">
        <v>0.21637736884258399</v>
      </c>
      <c r="AV839" s="40">
        <v>0.26517947759821903</v>
      </c>
      <c r="AW839" s="40">
        <v>0.27787286679887102</v>
      </c>
      <c r="AX839" s="40">
        <v>0.28785123550331998</v>
      </c>
      <c r="AY839" s="40">
        <v>0.223124620413615</v>
      </c>
      <c r="AZ839" s="40">
        <v>-2.2566669090756199E-2</v>
      </c>
      <c r="BA839" s="40">
        <v>-6.6545995235507097E-2</v>
      </c>
      <c r="BB839" s="40">
        <v>-5.3869350021004903E-2</v>
      </c>
      <c r="BC839" s="40">
        <v>-3.10243336888762E-2</v>
      </c>
      <c r="BD839" s="40">
        <v>-2.63580894525825E-2</v>
      </c>
      <c r="BE839" s="40">
        <v>-2.1426382002276202E-3</v>
      </c>
      <c r="BF839" s="40">
        <v>-2.8081476320084599E-3</v>
      </c>
      <c r="BG839" s="40">
        <v>-4.3810174702282904E-3</v>
      </c>
      <c r="BH839" s="40">
        <v>-4.8180082410538803E-3</v>
      </c>
      <c r="BI839" s="40">
        <v>3.2882025507180001E-4</v>
      </c>
      <c r="BJ839" s="40">
        <v>1.85504826597031E-3</v>
      </c>
      <c r="BK839" s="40">
        <v>1.26457947189578E-4</v>
      </c>
      <c r="BL839" s="40">
        <v>6.3829154814087404E-3</v>
      </c>
      <c r="BM839" s="40">
        <v>1.01692772222191E-2</v>
      </c>
      <c r="BN839" s="40">
        <v>-1.39486751866294E-2</v>
      </c>
      <c r="BO839" s="40">
        <v>-1.2464404569193E-2</v>
      </c>
      <c r="BP839" s="40">
        <v>-9.3500165272626494E-3</v>
      </c>
      <c r="BQ839" s="40">
        <v>3.3657581916689901E-3</v>
      </c>
      <c r="BR839" s="40">
        <v>1.51425357017482E-2</v>
      </c>
      <c r="BS839" s="40">
        <v>0.231383466192636</v>
      </c>
      <c r="BT839" s="40">
        <v>0.28405984821651997</v>
      </c>
      <c r="BU839" s="40">
        <v>0.29826665117853102</v>
      </c>
      <c r="BV839" s="40">
        <v>0.30938476495585698</v>
      </c>
      <c r="BW839" s="40">
        <v>0.24502554505424501</v>
      </c>
      <c r="BX839" s="40">
        <v>-5.304194894002E-3</v>
      </c>
      <c r="BY839" s="40">
        <v>-4.8472502966693198E-2</v>
      </c>
      <c r="BZ839" s="40">
        <v>-3.4411447304893601E-2</v>
      </c>
      <c r="CA839" s="40">
        <v>-1.1787513726543001E-2</v>
      </c>
      <c r="CB839" s="40">
        <v>-1.18234889267074E-2</v>
      </c>
      <c r="CC839" s="40">
        <v>3.35155365979587E-3</v>
      </c>
      <c r="CD839" s="40">
        <v>2.4339288243079901E-3</v>
      </c>
      <c r="CE839" s="40">
        <v>1.60883922900756E-3</v>
      </c>
      <c r="CF839" s="40">
        <v>7.3501583654993099E-4</v>
      </c>
      <c r="CG839" s="40">
        <v>6.0887243836531598E-3</v>
      </c>
      <c r="CH839" s="40">
        <v>5.2133594043490003E-3</v>
      </c>
      <c r="CI839" s="40">
        <v>4.8723171124259003E-3</v>
      </c>
      <c r="CJ839" s="40">
        <v>9.7056162968955292E-3</v>
      </c>
      <c r="CK839" s="40">
        <v>1.5210080906249099E-2</v>
      </c>
      <c r="CL839" s="40">
        <v>-9.6574016429211602E-3</v>
      </c>
      <c r="CM839" s="40">
        <v>-8.0968821301490995E-3</v>
      </c>
      <c r="CN839" s="40">
        <v>-6.3567866757637597E-3</v>
      </c>
      <c r="CO839" s="40">
        <v>6.3450656510614899E-3</v>
      </c>
      <c r="CP839" s="40">
        <v>2.2310957638830502E-2</v>
      </c>
      <c r="CQ839" s="40">
        <v>0.241776643504658</v>
      </c>
      <c r="CR839" s="40">
        <v>0.29713633539204798</v>
      </c>
      <c r="CS839" s="40">
        <v>0.31239132411491</v>
      </c>
      <c r="CT839" s="40">
        <v>0.32429882185773801</v>
      </c>
      <c r="CU839" s="40">
        <v>0.26019405874421397</v>
      </c>
      <c r="CV839" s="40">
        <v>6.65174214851217E-3</v>
      </c>
      <c r="CW839" s="40">
        <v>-3.5954857278050603E-2</v>
      </c>
      <c r="CX839" s="40">
        <v>-2.09349631577408E-2</v>
      </c>
      <c r="CY839" s="40">
        <v>1.53584917882077E-3</v>
      </c>
      <c r="CZ839" s="40">
        <v>-1.75686887880428E-3</v>
      </c>
      <c r="DA839" s="40">
        <v>8.8457455198193494E-3</v>
      </c>
      <c r="DB839" s="40">
        <v>7.6760052806244504E-3</v>
      </c>
      <c r="DC839" s="40">
        <v>7.59869592824341E-3</v>
      </c>
      <c r="DD839" s="40">
        <v>6.2880399141537402E-3</v>
      </c>
      <c r="DE839" s="40">
        <v>1.18486285122345E-2</v>
      </c>
      <c r="DF839" s="40">
        <v>8.5716705427276892E-3</v>
      </c>
      <c r="DG839" s="40">
        <v>9.6181762776622309E-3</v>
      </c>
      <c r="DH839" s="40">
        <v>1.3028317112382301E-2</v>
      </c>
      <c r="DI839" s="40">
        <v>2.0250884590279E-2</v>
      </c>
      <c r="DJ839" s="40">
        <v>-5.3661280992129403E-3</v>
      </c>
      <c r="DK839" s="40">
        <v>-3.7293596911051898E-3</v>
      </c>
      <c r="DL839" s="40">
        <v>-3.3635568242648701E-3</v>
      </c>
      <c r="DM839" s="40">
        <v>9.3243731104539797E-3</v>
      </c>
      <c r="DN839" s="40">
        <v>2.94793795759128E-2</v>
      </c>
      <c r="DO839" s="40">
        <v>0.25216982081667899</v>
      </c>
      <c r="DP839" s="40">
        <v>0.31021282256757499</v>
      </c>
      <c r="DQ839" s="40">
        <v>0.32651599705128798</v>
      </c>
      <c r="DR839" s="40">
        <v>0.33921287875961997</v>
      </c>
      <c r="DS839" s="40">
        <v>0.275362572434183</v>
      </c>
      <c r="DT839" s="40">
        <v>1.8607679191026301E-2</v>
      </c>
      <c r="DU839" s="40">
        <v>-2.34372115894079E-2</v>
      </c>
      <c r="DV839" s="40">
        <v>-7.4584790105880396E-3</v>
      </c>
      <c r="DW839" s="40">
        <v>1.48592120841846E-2</v>
      </c>
      <c r="DX839" s="40">
        <v>8.3097511690988102E-3</v>
      </c>
      <c r="DY839" s="40">
        <v>1.6778485954836601E-2</v>
      </c>
      <c r="DZ839" s="40">
        <v>1.5244731114726601E-2</v>
      </c>
      <c r="EA839" s="40">
        <v>1.6247097667490999E-2</v>
      </c>
      <c r="EB839" s="40">
        <v>1.43057247273746E-2</v>
      </c>
      <c r="EC839" s="40">
        <v>2.0165015261499698E-2</v>
      </c>
      <c r="ED839" s="40">
        <v>1.34205384453261E-2</v>
      </c>
      <c r="EE839" s="40">
        <v>1.6470443154779701E-2</v>
      </c>
      <c r="EF839" s="40">
        <v>1.7825769364507402E-2</v>
      </c>
      <c r="EG839" s="40">
        <v>2.7529004508194899E-2</v>
      </c>
      <c r="EH839" s="40">
        <v>8.29789339634618E-4</v>
      </c>
      <c r="EI839" s="40">
        <v>2.5766490424341199E-3</v>
      </c>
      <c r="EJ839" s="40">
        <v>9.5819168383770895E-4</v>
      </c>
      <c r="EK839" s="40">
        <v>1.36260198955683E-2</v>
      </c>
      <c r="EL839" s="40">
        <v>3.9829442333880298E-2</v>
      </c>
      <c r="EM839" s="40">
        <v>0.26717591816673097</v>
      </c>
      <c r="EN839" s="40">
        <v>0.32909319318587599</v>
      </c>
      <c r="EO839" s="40">
        <v>0.34690978143094803</v>
      </c>
      <c r="EP839" s="40">
        <v>0.36074640821215598</v>
      </c>
      <c r="EQ839" s="40">
        <v>0.29726349707481198</v>
      </c>
      <c r="ER839" s="40">
        <v>3.5870153387780601E-2</v>
      </c>
      <c r="ES839" s="40">
        <v>-5.3637193205940603E-3</v>
      </c>
      <c r="ET839" s="40">
        <v>1.19994237055233E-2</v>
      </c>
      <c r="EU839" s="40">
        <v>3.4096032046517698E-2</v>
      </c>
      <c r="EV839" s="40">
        <v>2.28443516949739E-2</v>
      </c>
      <c r="EW839" s="40">
        <v>76.395869339785705</v>
      </c>
      <c r="EX839" s="40">
        <v>75.198644511382199</v>
      </c>
      <c r="EY839" s="40">
        <v>72.679559034121795</v>
      </c>
      <c r="EZ839" s="40">
        <v>70.643894128685005</v>
      </c>
      <c r="FA839" s="40">
        <v>69.442521356970005</v>
      </c>
      <c r="FB839" s="40">
        <v>68.903560318008999</v>
      </c>
      <c r="FC839" s="40">
        <v>67.885388375882698</v>
      </c>
      <c r="FD839" s="40">
        <v>69.330181225618503</v>
      </c>
      <c r="FE839" s="40">
        <v>73.395042220137299</v>
      </c>
      <c r="FF839" s="40">
        <v>77.522961829045499</v>
      </c>
      <c r="FG839" s="40">
        <v>81.758518097871701</v>
      </c>
      <c r="FH839" s="40">
        <v>85.088995605155304</v>
      </c>
      <c r="FI839" s="40">
        <v>88.494741000444407</v>
      </c>
      <c r="FJ839" s="40">
        <v>91.421287837637607</v>
      </c>
      <c r="FK839" s="40">
        <v>93.968853389956095</v>
      </c>
      <c r="FL839" s="40">
        <v>94.896881635474799</v>
      </c>
      <c r="FM839" s="40">
        <v>95.807824304972598</v>
      </c>
      <c r="FN839" s="40">
        <v>96.5041109081033</v>
      </c>
      <c r="FO839" s="40">
        <v>95.336279689891896</v>
      </c>
      <c r="FP839" s="40">
        <v>92.620882919362003</v>
      </c>
      <c r="FQ839" s="40">
        <v>86.539158560071101</v>
      </c>
      <c r="FR839" s="40">
        <v>79.857599624709906</v>
      </c>
      <c r="FS839" s="40">
        <v>75.878166510295799</v>
      </c>
      <c r="FT839" s="40">
        <v>73.417337415436293</v>
      </c>
      <c r="FU839" s="40">
        <v>2.5811152497273601E-2</v>
      </c>
      <c r="FV839" s="40">
        <v>0</v>
      </c>
      <c r="FW839" s="40">
        <v>0</v>
      </c>
      <c r="FX839" s="41">
        <v>1</v>
      </c>
      <c r="FY839" s="22"/>
    </row>
    <row r="840" spans="1:181" x14ac:dyDescent="0.2">
      <c r="A840" t="s">
        <v>42</v>
      </c>
      <c r="B840" t="s">
        <v>58</v>
      </c>
      <c r="C840" t="s">
        <v>55</v>
      </c>
      <c r="D840" t="s">
        <v>40</v>
      </c>
      <c r="E840" t="s">
        <v>77</v>
      </c>
      <c r="F840" t="s">
        <v>77</v>
      </c>
      <c r="G840" s="35">
        <v>43672</v>
      </c>
      <c r="H840" s="40">
        <v>4269</v>
      </c>
      <c r="I840" s="40">
        <v>0.98150066621860999</v>
      </c>
      <c r="J840" s="40">
        <v>0.85127582710521099</v>
      </c>
      <c r="K840" s="40">
        <v>0.76150290742460902</v>
      </c>
      <c r="L840" s="40">
        <v>0.71293859940920801</v>
      </c>
      <c r="M840" s="40">
        <v>0.69713659778487003</v>
      </c>
      <c r="N840" s="40">
        <v>0.73629771644499997</v>
      </c>
      <c r="O840" s="40">
        <v>0.81648181580900903</v>
      </c>
      <c r="P840" s="40">
        <v>0.86485328197424804</v>
      </c>
      <c r="Q840" s="40">
        <v>0.91002600524467803</v>
      </c>
      <c r="R840" s="40">
        <v>0.96142385720935097</v>
      </c>
      <c r="S840" s="40">
        <v>1.05276354738625</v>
      </c>
      <c r="T840" s="40">
        <v>1.1955608463471901</v>
      </c>
      <c r="U840" s="40">
        <v>1.3611296028962001</v>
      </c>
      <c r="V840" s="40">
        <v>1.53277727501275</v>
      </c>
      <c r="W840" s="40">
        <v>1.71333609887794</v>
      </c>
      <c r="X840" s="40">
        <v>1.8872182714889201</v>
      </c>
      <c r="Y840" s="40">
        <v>2.0594143426720302</v>
      </c>
      <c r="Z840" s="40">
        <v>2.2352723139889101</v>
      </c>
      <c r="AA840" s="40">
        <v>2.26591158617952</v>
      </c>
      <c r="AB840" s="40">
        <v>2.1711152394008302</v>
      </c>
      <c r="AC840" s="40">
        <v>1.98707519856968</v>
      </c>
      <c r="AD840" s="40">
        <v>1.7601846723501999</v>
      </c>
      <c r="AE840" s="40">
        <v>1.44733338319051</v>
      </c>
      <c r="AF840" s="40">
        <v>1.1738933833973</v>
      </c>
      <c r="AG840" s="40">
        <v>-1.48147825624794E-2</v>
      </c>
      <c r="AH840" s="40">
        <v>-1.41571663806294E-2</v>
      </c>
      <c r="AI840" s="40">
        <v>-1.81939357112391E-2</v>
      </c>
      <c r="AJ840" s="40">
        <v>-1.7863468718912E-2</v>
      </c>
      <c r="AK840" s="40">
        <v>-1.31453966548762E-2</v>
      </c>
      <c r="AL840" s="40">
        <v>-7.8381232096403596E-3</v>
      </c>
      <c r="AM840" s="40">
        <v>-9.1860506254635606E-3</v>
      </c>
      <c r="AN840" s="40">
        <v>2.86690062748434E-3</v>
      </c>
      <c r="AO840" s="40">
        <v>-1.5640481281369099E-3</v>
      </c>
      <c r="AP840" s="40">
        <v>-2.96093139291813E-2</v>
      </c>
      <c r="AQ840" s="40">
        <v>-2.4753660419716599E-2</v>
      </c>
      <c r="AR840" s="40">
        <v>-1.9909873334924499E-2</v>
      </c>
      <c r="AS840" s="40">
        <v>6.5355603319621697E-3</v>
      </c>
      <c r="AT840" s="40">
        <v>1.3530287201694699E-2</v>
      </c>
      <c r="AU840" s="40">
        <v>0.175362638835108</v>
      </c>
      <c r="AV840" s="40">
        <v>0.216116957820885</v>
      </c>
      <c r="AW840" s="40">
        <v>0.21554986905066201</v>
      </c>
      <c r="AX840" s="40">
        <v>0.22823362299282199</v>
      </c>
      <c r="AY840" s="40">
        <v>0.20606046192253999</v>
      </c>
      <c r="AZ840" s="40">
        <v>3.4886427745390601E-2</v>
      </c>
      <c r="BA840" s="40">
        <v>-2.85834174128742E-2</v>
      </c>
      <c r="BB840" s="40">
        <v>-2.0531646045763099E-2</v>
      </c>
      <c r="BC840" s="40">
        <v>-2.1139224035489599E-2</v>
      </c>
      <c r="BD840" s="40">
        <v>-2.27983863687189E-2</v>
      </c>
      <c r="BE840" s="40">
        <v>-6.4531079767744101E-3</v>
      </c>
      <c r="BF840" s="40">
        <v>-6.6600622392423096E-3</v>
      </c>
      <c r="BG840" s="40">
        <v>-8.7045569775076603E-3</v>
      </c>
      <c r="BH840" s="40">
        <v>-8.9403078359268605E-3</v>
      </c>
      <c r="BI840" s="40">
        <v>-3.96503682474639E-3</v>
      </c>
      <c r="BJ840" s="40">
        <v>-1.83227468272282E-3</v>
      </c>
      <c r="BK840" s="40">
        <v>-1.1411624743872201E-3</v>
      </c>
      <c r="BL840" s="40">
        <v>9.6629298374014908E-3</v>
      </c>
      <c r="BM840" s="40">
        <v>6.0327435569445496E-3</v>
      </c>
      <c r="BN840" s="40">
        <v>-2.3028155933736701E-2</v>
      </c>
      <c r="BO840" s="40">
        <v>-1.7709722614925101E-2</v>
      </c>
      <c r="BP840" s="40">
        <v>-1.5963052251720001E-2</v>
      </c>
      <c r="BQ840" s="40">
        <v>1.0426034930670401E-2</v>
      </c>
      <c r="BR840" s="40">
        <v>2.4195011577774699E-2</v>
      </c>
      <c r="BS840" s="40">
        <v>0.19216711334416101</v>
      </c>
      <c r="BT840" s="40">
        <v>0.235469568465586</v>
      </c>
      <c r="BU840" s="40">
        <v>0.236965548383096</v>
      </c>
      <c r="BV840" s="40">
        <v>0.248888698354709</v>
      </c>
      <c r="BW840" s="40">
        <v>0.22621674173938999</v>
      </c>
      <c r="BX840" s="40">
        <v>5.4272296080788797E-2</v>
      </c>
      <c r="BY840" s="40">
        <v>-7.9435422952231095E-3</v>
      </c>
      <c r="BZ840" s="40">
        <v>-1.4453692322670001E-3</v>
      </c>
      <c r="CA840" s="40">
        <v>-2.7703981521684799E-3</v>
      </c>
      <c r="CB840" s="40">
        <v>-8.2092360585289594E-3</v>
      </c>
      <c r="CC840" s="40">
        <v>-6.6183763063381803E-4</v>
      </c>
      <c r="CD840" s="40">
        <v>-1.4675907491212799E-3</v>
      </c>
      <c r="CE840" s="40">
        <v>-2.1322421737353298E-3</v>
      </c>
      <c r="CF840" s="40">
        <v>-2.7601537907289602E-3</v>
      </c>
      <c r="CG840" s="40">
        <v>2.3932524277464999E-3</v>
      </c>
      <c r="CH840" s="40">
        <v>2.3273577115838899E-3</v>
      </c>
      <c r="CI840" s="40">
        <v>4.4307025521465801E-3</v>
      </c>
      <c r="CJ840" s="40">
        <v>1.436983896565E-2</v>
      </c>
      <c r="CK840" s="40">
        <v>1.12942583361531E-2</v>
      </c>
      <c r="CL840" s="40">
        <v>-1.8470065954076201E-2</v>
      </c>
      <c r="CM840" s="40">
        <v>-1.28311127490631E-2</v>
      </c>
      <c r="CN840" s="40">
        <v>-1.3229495992575399E-2</v>
      </c>
      <c r="CO840" s="40">
        <v>1.3120565786299601E-2</v>
      </c>
      <c r="CP840" s="40">
        <v>3.15813671930174E-2</v>
      </c>
      <c r="CQ840" s="40">
        <v>0.203805841198163</v>
      </c>
      <c r="CR840" s="40">
        <v>0.248873127644828</v>
      </c>
      <c r="CS840" s="40">
        <v>0.251797982650797</v>
      </c>
      <c r="CT840" s="40">
        <v>0.26319434062941399</v>
      </c>
      <c r="CU840" s="40">
        <v>0.24017691973906799</v>
      </c>
      <c r="CV840" s="40">
        <v>6.7698889435295895E-2</v>
      </c>
      <c r="CW840" s="40">
        <v>6.3515723366290499E-3</v>
      </c>
      <c r="CX840" s="40">
        <v>1.17737279468073E-2</v>
      </c>
      <c r="CY840" s="40">
        <v>9.9517946982159208E-3</v>
      </c>
      <c r="CZ840" s="40">
        <v>1.8951650038171999E-3</v>
      </c>
      <c r="DA840" s="40">
        <v>5.1294327155067699E-3</v>
      </c>
      <c r="DB840" s="40">
        <v>3.7248807409997601E-3</v>
      </c>
      <c r="DC840" s="40">
        <v>4.4400726300369902E-3</v>
      </c>
      <c r="DD840" s="40">
        <v>3.4200002544689501E-3</v>
      </c>
      <c r="DE840" s="40">
        <v>8.7515416802393907E-3</v>
      </c>
      <c r="DF840" s="40">
        <v>6.4869901058905903E-3</v>
      </c>
      <c r="DG840" s="40">
        <v>1.0002567578680399E-2</v>
      </c>
      <c r="DH840" s="40">
        <v>1.9076748093898501E-2</v>
      </c>
      <c r="DI840" s="40">
        <v>1.6555773115361699E-2</v>
      </c>
      <c r="DJ840" s="40">
        <v>-1.3911975974415699E-2</v>
      </c>
      <c r="DK840" s="40">
        <v>-7.9525028832011495E-3</v>
      </c>
      <c r="DL840" s="40">
        <v>-1.04959397334308E-2</v>
      </c>
      <c r="DM840" s="40">
        <v>1.5815096641928698E-2</v>
      </c>
      <c r="DN840" s="40">
        <v>3.8967722808260101E-2</v>
      </c>
      <c r="DO840" s="40">
        <v>0.215444569052165</v>
      </c>
      <c r="DP840" s="40">
        <v>0.26227668682407002</v>
      </c>
      <c r="DQ840" s="40">
        <v>0.26663041691849798</v>
      </c>
      <c r="DR840" s="40">
        <v>0.27749998290411998</v>
      </c>
      <c r="DS840" s="40">
        <v>0.25413709773874699</v>
      </c>
      <c r="DT840" s="40">
        <v>8.1125482789803E-2</v>
      </c>
      <c r="DU840" s="40">
        <v>2.0646686968481199E-2</v>
      </c>
      <c r="DV840" s="40">
        <v>2.49928251258816E-2</v>
      </c>
      <c r="DW840" s="40">
        <v>2.26739875486003E-2</v>
      </c>
      <c r="DX840" s="40">
        <v>1.1999566066163401E-2</v>
      </c>
      <c r="DY840" s="40">
        <v>1.3491107301211801E-2</v>
      </c>
      <c r="DZ840" s="40">
        <v>1.12219848823869E-2</v>
      </c>
      <c r="EA840" s="40">
        <v>1.39294513637684E-2</v>
      </c>
      <c r="EB840" s="40">
        <v>1.23431611374541E-2</v>
      </c>
      <c r="EC840" s="40">
        <v>1.7931901510369198E-2</v>
      </c>
      <c r="ED840" s="40">
        <v>1.24928386328081E-2</v>
      </c>
      <c r="EE840" s="40">
        <v>1.80474557297567E-2</v>
      </c>
      <c r="EF840" s="40">
        <v>2.5872777303815701E-2</v>
      </c>
      <c r="EG840" s="40">
        <v>2.4152564800443199E-2</v>
      </c>
      <c r="EH840" s="40">
        <v>-7.3308179789711402E-3</v>
      </c>
      <c r="EI840" s="40">
        <v>-9.0856507840964299E-4</v>
      </c>
      <c r="EJ840" s="40">
        <v>-6.5491186502263099E-3</v>
      </c>
      <c r="EK840" s="40">
        <v>1.9705571240636901E-2</v>
      </c>
      <c r="EL840" s="40">
        <v>4.9632447184340102E-2</v>
      </c>
      <c r="EM840" s="40">
        <v>0.232249043561218</v>
      </c>
      <c r="EN840" s="40">
        <v>0.28162929746877102</v>
      </c>
      <c r="EO840" s="40">
        <v>0.28804609625093103</v>
      </c>
      <c r="EP840" s="40">
        <v>0.29815505826600702</v>
      </c>
      <c r="EQ840" s="40">
        <v>0.27429337755559602</v>
      </c>
      <c r="ER840" s="40">
        <v>0.100511351125201</v>
      </c>
      <c r="ES840" s="40">
        <v>4.1286562086132302E-2</v>
      </c>
      <c r="ET840" s="40">
        <v>4.4079101939377703E-2</v>
      </c>
      <c r="EU840" s="40">
        <v>4.1042813431921399E-2</v>
      </c>
      <c r="EV840" s="40">
        <v>2.6588716376353301E-2</v>
      </c>
      <c r="EW840" s="40">
        <v>76.450052309071907</v>
      </c>
      <c r="EX840" s="40">
        <v>75.251487072186507</v>
      </c>
      <c r="EY840" s="40">
        <v>72.704364071140304</v>
      </c>
      <c r="EZ840" s="40">
        <v>70.664340158421794</v>
      </c>
      <c r="FA840" s="40">
        <v>69.465789866985503</v>
      </c>
      <c r="FB840" s="40">
        <v>68.9429532207443</v>
      </c>
      <c r="FC840" s="40">
        <v>67.932506351815903</v>
      </c>
      <c r="FD840" s="40">
        <v>69.401703781198606</v>
      </c>
      <c r="FE840" s="40">
        <v>73.483799133163998</v>
      </c>
      <c r="FF840" s="40">
        <v>77.604917052757401</v>
      </c>
      <c r="FG840" s="40">
        <v>81.846360783141506</v>
      </c>
      <c r="FH840" s="40">
        <v>85.1631445224929</v>
      </c>
      <c r="FI840" s="40">
        <v>88.543386638768496</v>
      </c>
      <c r="FJ840" s="40">
        <v>91.457001942908406</v>
      </c>
      <c r="FK840" s="40">
        <v>94.0051113435959</v>
      </c>
      <c r="FL840" s="40">
        <v>94.920161410850397</v>
      </c>
      <c r="FM840" s="40">
        <v>95.826408608578703</v>
      </c>
      <c r="FN840" s="40">
        <v>96.524361082050504</v>
      </c>
      <c r="FO840" s="40">
        <v>95.3634583769242</v>
      </c>
      <c r="FP840" s="40">
        <v>92.654446271110402</v>
      </c>
      <c r="FQ840" s="40">
        <v>86.522732028097494</v>
      </c>
      <c r="FR840" s="40">
        <v>79.851038708713205</v>
      </c>
      <c r="FS840" s="40">
        <v>75.904244507547403</v>
      </c>
      <c r="FT840" s="40">
        <v>73.447959946196406</v>
      </c>
      <c r="FU840" s="40">
        <v>2.5987976717813499E-2</v>
      </c>
      <c r="FV840" s="40">
        <v>0</v>
      </c>
      <c r="FW840" s="40">
        <v>0</v>
      </c>
      <c r="FX840" s="41">
        <v>1</v>
      </c>
      <c r="FY840" s="22"/>
    </row>
    <row r="841" spans="1:181" x14ac:dyDescent="0.2">
      <c r="A841" t="s">
        <v>42</v>
      </c>
      <c r="B841" t="s">
        <v>58</v>
      </c>
      <c r="C841" t="s">
        <v>55</v>
      </c>
      <c r="D841" t="s">
        <v>40</v>
      </c>
      <c r="E841" t="s">
        <v>77</v>
      </c>
      <c r="F841" t="s">
        <v>78</v>
      </c>
      <c r="G841" s="35">
        <v>43672</v>
      </c>
      <c r="H841" s="40">
        <v>1278</v>
      </c>
      <c r="I841" s="40">
        <v>0.81378321083162897</v>
      </c>
      <c r="J841" s="40">
        <v>0.71106613865787704</v>
      </c>
      <c r="K841" s="40">
        <v>0.65030347164666702</v>
      </c>
      <c r="L841" s="40">
        <v>0.61772715245894805</v>
      </c>
      <c r="M841" s="40">
        <v>0.61656213602120002</v>
      </c>
      <c r="N841" s="40">
        <v>0.65535255995834196</v>
      </c>
      <c r="O841" s="40">
        <v>0.73566686164403705</v>
      </c>
      <c r="P841" s="40">
        <v>0.80542360081905195</v>
      </c>
      <c r="Q841" s="40">
        <v>0.86095544637112698</v>
      </c>
      <c r="R841" s="40">
        <v>0.909849258372187</v>
      </c>
      <c r="S841" s="40">
        <v>0.98866458885610597</v>
      </c>
      <c r="T841" s="40">
        <v>1.1175606636708899</v>
      </c>
      <c r="U841" s="40">
        <v>1.2665994193696899</v>
      </c>
      <c r="V841" s="40">
        <v>1.42704790034142</v>
      </c>
      <c r="W841" s="40">
        <v>1.59001724040878</v>
      </c>
      <c r="X841" s="40">
        <v>1.7762850581865099</v>
      </c>
      <c r="Y841" s="40">
        <v>1.9916901449847999</v>
      </c>
      <c r="Z841" s="40">
        <v>2.1744962358590199</v>
      </c>
      <c r="AA841" s="40">
        <v>2.1838804777545202</v>
      </c>
      <c r="AB841" s="40">
        <v>2.0844116419607799</v>
      </c>
      <c r="AC841" s="40">
        <v>1.86361863150839</v>
      </c>
      <c r="AD841" s="40">
        <v>1.60299378289262</v>
      </c>
      <c r="AE841" s="40">
        <v>1.2950319496498599</v>
      </c>
      <c r="AF841" s="40">
        <v>1.01920932219447</v>
      </c>
      <c r="AG841" s="40">
        <v>-2.6174554702227998E-3</v>
      </c>
      <c r="AH841" s="40">
        <v>-3.9003502626703398E-3</v>
      </c>
      <c r="AI841" s="40">
        <v>-3.7644792457745099E-3</v>
      </c>
      <c r="AJ841" s="40">
        <v>-4.4386800064789202E-3</v>
      </c>
      <c r="AK841" s="40">
        <v>3.5973156520963398E-3</v>
      </c>
      <c r="AL841" s="40">
        <v>1.2916322515224401E-3</v>
      </c>
      <c r="AM841" s="40">
        <v>-1.3594105289744999E-2</v>
      </c>
      <c r="AN841" s="40">
        <v>-2.93108234014057E-2</v>
      </c>
      <c r="AO841" s="40">
        <v>6.3259376717078597E-3</v>
      </c>
      <c r="AP841" s="40">
        <v>1.3211665202350401E-3</v>
      </c>
      <c r="AQ841" s="40">
        <v>-1.56304207693834E-2</v>
      </c>
      <c r="AR841" s="40">
        <v>3.8239223848503799E-3</v>
      </c>
      <c r="AS841" s="40">
        <v>-3.03623670505286E-2</v>
      </c>
      <c r="AT841" s="40">
        <v>-4.5991596640671102E-2</v>
      </c>
      <c r="AU841" s="40">
        <v>0.32574309843489901</v>
      </c>
      <c r="AV841" s="40">
        <v>0.41036307123369098</v>
      </c>
      <c r="AW841" s="40">
        <v>0.46591437637401401</v>
      </c>
      <c r="AX841" s="40">
        <v>0.46260537824585302</v>
      </c>
      <c r="AY841" s="40">
        <v>0.26342306282558198</v>
      </c>
      <c r="AZ841" s="40">
        <v>-0.24966940014878999</v>
      </c>
      <c r="BA841" s="40">
        <v>-0.22074454675465699</v>
      </c>
      <c r="BB841" s="40">
        <v>-0.183463359984992</v>
      </c>
      <c r="BC841" s="40">
        <v>-7.8090113712393702E-2</v>
      </c>
      <c r="BD841" s="40">
        <v>-4.7005103041233398E-2</v>
      </c>
      <c r="BE841" s="40">
        <v>8.6844342059870898E-3</v>
      </c>
      <c r="BF841" s="40">
        <v>7.0838899138789902E-3</v>
      </c>
      <c r="BG841" s="40">
        <v>6.0443225998315798E-3</v>
      </c>
      <c r="BH841" s="40">
        <v>4.7001160556288104E-3</v>
      </c>
      <c r="BI841" s="40">
        <v>1.14369397190423E-2</v>
      </c>
      <c r="BJ841" s="40">
        <v>8.0289550420262704E-3</v>
      </c>
      <c r="BK841" s="40">
        <v>-3.6256580822145801E-3</v>
      </c>
      <c r="BL841" s="40">
        <v>-1.7138793218485101E-2</v>
      </c>
      <c r="BM841" s="40">
        <v>1.8481361735319401E-2</v>
      </c>
      <c r="BN841" s="40">
        <v>1.20221621301079E-2</v>
      </c>
      <c r="BO841" s="40">
        <v>-2.2708203693782999E-3</v>
      </c>
      <c r="BP841" s="40">
        <v>1.1722069972988599E-2</v>
      </c>
      <c r="BQ841" s="40">
        <v>-2.23971485271111E-2</v>
      </c>
      <c r="BR841" s="40">
        <v>-2.4671851030774301E-2</v>
      </c>
      <c r="BS841" s="40">
        <v>0.35246785793388102</v>
      </c>
      <c r="BT841" s="40">
        <v>0.440683689165288</v>
      </c>
      <c r="BU841" s="40">
        <v>0.496354606285413</v>
      </c>
      <c r="BV841" s="40">
        <v>0.50283167420133501</v>
      </c>
      <c r="BW841" s="40">
        <v>0.30041342857484798</v>
      </c>
      <c r="BX841" s="40">
        <v>-0.22248567529695501</v>
      </c>
      <c r="BY841" s="40">
        <v>-0.19693916991643901</v>
      </c>
      <c r="BZ841" s="40">
        <v>-0.15402381432183199</v>
      </c>
      <c r="CA841" s="40">
        <v>-4.8911337343877599E-2</v>
      </c>
      <c r="CB841" s="40">
        <v>-2.8966513221045601E-2</v>
      </c>
      <c r="CC841" s="40">
        <v>1.6512088567122201E-2</v>
      </c>
      <c r="CD841" s="40">
        <v>1.46915411991954E-2</v>
      </c>
      <c r="CE841" s="40">
        <v>1.28378688778393E-2</v>
      </c>
      <c r="CF841" s="40">
        <v>1.10296183690041E-2</v>
      </c>
      <c r="CG841" s="40">
        <v>1.6866639466197299E-2</v>
      </c>
      <c r="CH841" s="40">
        <v>1.2695204283024701E-2</v>
      </c>
      <c r="CI841" s="40">
        <v>3.2784580871390301E-3</v>
      </c>
      <c r="CJ841" s="40">
        <v>-8.7084821930850896E-3</v>
      </c>
      <c r="CK841" s="40">
        <v>2.6900171413072799E-2</v>
      </c>
      <c r="CL841" s="40">
        <v>1.9433639091383601E-2</v>
      </c>
      <c r="CM841" s="40">
        <v>6.9819981707149202E-3</v>
      </c>
      <c r="CN841" s="40">
        <v>1.71923029326429E-2</v>
      </c>
      <c r="CO841" s="40">
        <v>-1.68804624419986E-2</v>
      </c>
      <c r="CP841" s="40">
        <v>-9.9058601670619206E-3</v>
      </c>
      <c r="CQ841" s="40">
        <v>0.37097734495204199</v>
      </c>
      <c r="CR841" s="40">
        <v>0.46168365677992301</v>
      </c>
      <c r="CS841" s="40">
        <v>0.51743741679288802</v>
      </c>
      <c r="CT841" s="40">
        <v>0.53069228423994197</v>
      </c>
      <c r="CU841" s="40">
        <v>0.32603284321014597</v>
      </c>
      <c r="CV841" s="40">
        <v>-0.20365831027354001</v>
      </c>
      <c r="CW841" s="40">
        <v>-0.18045163843589401</v>
      </c>
      <c r="CX841" s="40">
        <v>-0.13363407467633301</v>
      </c>
      <c r="CY841" s="40">
        <v>-2.8702205717475299E-2</v>
      </c>
      <c r="CZ841" s="40">
        <v>-1.6473040861999098E-2</v>
      </c>
      <c r="DA841" s="40">
        <v>2.4339742928257399E-2</v>
      </c>
      <c r="DB841" s="40">
        <v>2.2299192484511801E-2</v>
      </c>
      <c r="DC841" s="40">
        <v>1.9631415155846901E-2</v>
      </c>
      <c r="DD841" s="40">
        <v>1.7359120682379301E-2</v>
      </c>
      <c r="DE841" s="40">
        <v>2.2296339213352199E-2</v>
      </c>
      <c r="DF841" s="40">
        <v>1.7361453524023199E-2</v>
      </c>
      <c r="DG841" s="40">
        <v>1.01825742564926E-2</v>
      </c>
      <c r="DH841" s="40">
        <v>-2.78171167685061E-4</v>
      </c>
      <c r="DI841" s="40">
        <v>3.53189810908262E-2</v>
      </c>
      <c r="DJ841" s="40">
        <v>2.6845116052659199E-2</v>
      </c>
      <c r="DK841" s="40">
        <v>1.6234816710808099E-2</v>
      </c>
      <c r="DL841" s="40">
        <v>2.2662535892297098E-2</v>
      </c>
      <c r="DM841" s="40">
        <v>-1.13637763568861E-2</v>
      </c>
      <c r="DN841" s="40">
        <v>4.8601306966504897E-3</v>
      </c>
      <c r="DO841" s="40">
        <v>0.38948683197020301</v>
      </c>
      <c r="DP841" s="40">
        <v>0.48268362439455698</v>
      </c>
      <c r="DQ841" s="40">
        <v>0.53852022730036297</v>
      </c>
      <c r="DR841" s="40">
        <v>0.55855289427854904</v>
      </c>
      <c r="DS841" s="40">
        <v>0.35165225784544502</v>
      </c>
      <c r="DT841" s="40">
        <v>-0.184830945250126</v>
      </c>
      <c r="DU841" s="40">
        <v>-0.16396410695534999</v>
      </c>
      <c r="DV841" s="40">
        <v>-0.113244335030835</v>
      </c>
      <c r="DW841" s="40">
        <v>-8.4930740910730707E-3</v>
      </c>
      <c r="DX841" s="40">
        <v>-3.9795685029526198E-3</v>
      </c>
      <c r="DY841" s="40">
        <v>3.5641632604467302E-2</v>
      </c>
      <c r="DZ841" s="40">
        <v>3.3283432661061103E-2</v>
      </c>
      <c r="EA841" s="40">
        <v>2.9440217001452999E-2</v>
      </c>
      <c r="EB841" s="40">
        <v>2.6497916744487E-2</v>
      </c>
      <c r="EC841" s="40">
        <v>3.01359632802982E-2</v>
      </c>
      <c r="ED841" s="40">
        <v>2.4098776314527001E-2</v>
      </c>
      <c r="EE841" s="40">
        <v>2.0151021464023099E-2</v>
      </c>
      <c r="EF841" s="40">
        <v>1.18938590152355E-2</v>
      </c>
      <c r="EG841" s="40">
        <v>4.74744051544378E-2</v>
      </c>
      <c r="EH841" s="40">
        <v>3.7546111662532099E-2</v>
      </c>
      <c r="EI841" s="40">
        <v>2.9594417110813301E-2</v>
      </c>
      <c r="EJ841" s="40">
        <v>3.0560683480435301E-2</v>
      </c>
      <c r="EK841" s="40">
        <v>-3.3985578334686101E-3</v>
      </c>
      <c r="EL841" s="40">
        <v>2.6179876306547299E-2</v>
      </c>
      <c r="EM841" s="40">
        <v>0.41621159146918502</v>
      </c>
      <c r="EN841" s="40">
        <v>0.51300424232615405</v>
      </c>
      <c r="EO841" s="40">
        <v>0.56896045721176203</v>
      </c>
      <c r="EP841" s="40">
        <v>0.59877919023403103</v>
      </c>
      <c r="EQ841" s="40">
        <v>0.38864262359471102</v>
      </c>
      <c r="ER841" s="40">
        <v>-0.15764722039829099</v>
      </c>
      <c r="ES841" s="40">
        <v>-0.14015873011713201</v>
      </c>
      <c r="ET841" s="40">
        <v>-8.3804789367674895E-2</v>
      </c>
      <c r="EU841" s="40">
        <v>2.0685702277442999E-2</v>
      </c>
      <c r="EV841" s="40">
        <v>1.40590213172352E-2</v>
      </c>
      <c r="EW841" s="40">
        <v>76.100930192123798</v>
      </c>
      <c r="EX841" s="40">
        <v>74.921672607145993</v>
      </c>
      <c r="EY841" s="40">
        <v>72.512822741893402</v>
      </c>
      <c r="EZ841" s="40">
        <v>70.525732417630195</v>
      </c>
      <c r="FA841" s="40">
        <v>69.329566200121704</v>
      </c>
      <c r="FB841" s="40">
        <v>68.749239328870701</v>
      </c>
      <c r="FC841" s="40">
        <v>67.693123532991393</v>
      </c>
      <c r="FD841" s="40">
        <v>69.056506998174399</v>
      </c>
      <c r="FE841" s="40">
        <v>73.085586368773406</v>
      </c>
      <c r="FF841" s="40">
        <v>77.255281230983201</v>
      </c>
      <c r="FG841" s="40">
        <v>81.475658523863302</v>
      </c>
      <c r="FH841" s="40">
        <v>84.856341823872</v>
      </c>
      <c r="FI841" s="40">
        <v>88.340172129009801</v>
      </c>
      <c r="FJ841" s="40">
        <v>91.291054507519803</v>
      </c>
      <c r="FK841" s="40">
        <v>93.834260627662303</v>
      </c>
      <c r="FL841" s="40">
        <v>94.786186212292407</v>
      </c>
      <c r="FM841" s="40">
        <v>95.716508736851296</v>
      </c>
      <c r="FN841" s="40">
        <v>96.411979483612996</v>
      </c>
      <c r="FO841" s="40">
        <v>95.219812222898398</v>
      </c>
      <c r="FP841" s="40">
        <v>92.4844388420412</v>
      </c>
      <c r="FQ841" s="40">
        <v>86.563592106407</v>
      </c>
      <c r="FR841" s="40">
        <v>79.833956359210603</v>
      </c>
      <c r="FS841" s="40">
        <v>75.728331739546206</v>
      </c>
      <c r="FT841" s="40">
        <v>73.234764843953798</v>
      </c>
      <c r="FU841" s="40">
        <v>4.3505788819732098E-2</v>
      </c>
      <c r="FV841" s="40">
        <v>0</v>
      </c>
      <c r="FW841" s="40">
        <v>0</v>
      </c>
      <c r="FX841" s="41">
        <v>1</v>
      </c>
      <c r="FY841" s="22"/>
    </row>
    <row r="842" spans="1:181" x14ac:dyDescent="0.2">
      <c r="A842" t="s">
        <v>42</v>
      </c>
      <c r="B842" t="s">
        <v>58</v>
      </c>
      <c r="C842" t="s">
        <v>55</v>
      </c>
      <c r="D842" t="s">
        <v>40</v>
      </c>
      <c r="E842" t="s">
        <v>78</v>
      </c>
      <c r="F842" t="s">
        <v>1</v>
      </c>
      <c r="G842" s="35">
        <v>43672</v>
      </c>
      <c r="H842" s="40">
        <v>2240</v>
      </c>
      <c r="I842" s="40">
        <v>0.95214275797799997</v>
      </c>
      <c r="J842" s="40">
        <v>0.82226597796884304</v>
      </c>
      <c r="K842" s="40">
        <v>0.72841132967752997</v>
      </c>
      <c r="L842" s="40">
        <v>0.66201978079567603</v>
      </c>
      <c r="M842" s="40">
        <v>0.63566356052355999</v>
      </c>
      <c r="N842" s="40">
        <v>0.63823908872538804</v>
      </c>
      <c r="O842" s="40">
        <v>0.68005336102637604</v>
      </c>
      <c r="P842" s="40">
        <v>0.73360534527675403</v>
      </c>
      <c r="Q842" s="40">
        <v>0.78488612322596496</v>
      </c>
      <c r="R842" s="40">
        <v>0.87142968687915801</v>
      </c>
      <c r="S842" s="40">
        <v>0.99291480362067597</v>
      </c>
      <c r="T842" s="40">
        <v>1.1788859612590801</v>
      </c>
      <c r="U842" s="40">
        <v>1.3836319264463199</v>
      </c>
      <c r="V842" s="40">
        <v>1.5686353022798301</v>
      </c>
      <c r="W842" s="40">
        <v>1.7456809903011401</v>
      </c>
      <c r="X842" s="40">
        <v>1.92418253455712</v>
      </c>
      <c r="Y842" s="40">
        <v>2.0636314249853198</v>
      </c>
      <c r="Z842" s="40">
        <v>2.1706374847870298</v>
      </c>
      <c r="AA842" s="40">
        <v>2.1546369948877899</v>
      </c>
      <c r="AB842" s="40">
        <v>2.0330721964543699</v>
      </c>
      <c r="AC842" s="40">
        <v>1.84635187829601</v>
      </c>
      <c r="AD842" s="40">
        <v>1.64379554826108</v>
      </c>
      <c r="AE842" s="40">
        <v>1.3719095755637201</v>
      </c>
      <c r="AF842" s="40">
        <v>1.1229387413196601</v>
      </c>
      <c r="AG842" s="40">
        <v>-1.4556552973866901E-2</v>
      </c>
      <c r="AH842" s="40">
        <v>-1.01791135299593E-2</v>
      </c>
      <c r="AI842" s="40">
        <v>-8.2719815177054595E-3</v>
      </c>
      <c r="AJ842" s="40">
        <v>-9.5697244865287495E-3</v>
      </c>
      <c r="AK842" s="40">
        <v>-1.3105218718576299E-2</v>
      </c>
      <c r="AL842" s="40">
        <v>-2.0783189221946899E-2</v>
      </c>
      <c r="AM842" s="40">
        <v>-9.1080725572133796E-3</v>
      </c>
      <c r="AN842" s="40">
        <v>6.0164737078165903E-4</v>
      </c>
      <c r="AO842" s="40">
        <v>1.89059389035869E-2</v>
      </c>
      <c r="AP842" s="40">
        <v>-1.52230554001807E-2</v>
      </c>
      <c r="AQ842" s="40">
        <v>-1.85617455519816E-2</v>
      </c>
      <c r="AR842" s="40">
        <v>-2.6753992272468399E-2</v>
      </c>
      <c r="AS842" s="40">
        <v>5.5295555143900403E-3</v>
      </c>
      <c r="AT842" s="40">
        <v>-9.0868154206514797E-5</v>
      </c>
      <c r="AU842" s="40">
        <v>0.101855325860431</v>
      </c>
      <c r="AV842" s="40">
        <v>0.171575750909537</v>
      </c>
      <c r="AW842" s="40">
        <v>0.173985407287265</v>
      </c>
      <c r="AX842" s="40">
        <v>0.17005555101719499</v>
      </c>
      <c r="AY842" s="40">
        <v>0.12896798004882801</v>
      </c>
      <c r="AZ842" s="40">
        <v>6.0930272065051203E-3</v>
      </c>
      <c r="BA842" s="40">
        <v>-1.5674478542352599E-2</v>
      </c>
      <c r="BB842" s="40">
        <v>-1.3125302593779699E-2</v>
      </c>
      <c r="BC842" s="40">
        <v>-1.5934823492907101E-2</v>
      </c>
      <c r="BD842" s="40">
        <v>-2.5805025496294699E-2</v>
      </c>
      <c r="BE842" s="40">
        <v>-8.2532574617513194E-3</v>
      </c>
      <c r="BF842" s="40">
        <v>-2.5535246717126102E-3</v>
      </c>
      <c r="BG842" s="40">
        <v>-1.3287976196114399E-3</v>
      </c>
      <c r="BH842" s="40">
        <v>-2.1530431028026001E-3</v>
      </c>
      <c r="BI842" s="40">
        <v>-7.5177207929935401E-3</v>
      </c>
      <c r="BJ842" s="40">
        <v>-1.60601598682035E-2</v>
      </c>
      <c r="BK842" s="40">
        <v>-2.4381184681461902E-3</v>
      </c>
      <c r="BL842" s="40">
        <v>7.7529100588383101E-3</v>
      </c>
      <c r="BM842" s="40">
        <v>2.5311956161098201E-2</v>
      </c>
      <c r="BN842" s="40">
        <v>-1.04696319411629E-3</v>
      </c>
      <c r="BO842" s="40">
        <v>-8.7583891704138203E-3</v>
      </c>
      <c r="BP842" s="40">
        <v>-2.0407310333218801E-2</v>
      </c>
      <c r="BQ842" s="40">
        <v>1.1736387989364201E-2</v>
      </c>
      <c r="BR842" s="40">
        <v>7.6137562084726803E-3</v>
      </c>
      <c r="BS842" s="40">
        <v>0.12049088915616001</v>
      </c>
      <c r="BT842" s="40">
        <v>0.18303683142618801</v>
      </c>
      <c r="BU842" s="40">
        <v>0.18968001162857401</v>
      </c>
      <c r="BV842" s="40">
        <v>0.188606403464598</v>
      </c>
      <c r="BW842" s="40">
        <v>0.14618012757948801</v>
      </c>
      <c r="BX842" s="40">
        <v>2.6399545891672101E-2</v>
      </c>
      <c r="BY842" s="40">
        <v>5.7700721958207904E-3</v>
      </c>
      <c r="BZ842" s="40">
        <v>7.0065455211143803E-3</v>
      </c>
      <c r="CA842" s="40">
        <v>-1.9984099076769601E-3</v>
      </c>
      <c r="CB842" s="40">
        <v>-1.3728026332869301E-2</v>
      </c>
      <c r="CC842" s="40">
        <v>-3.8876141916002901E-3</v>
      </c>
      <c r="CD842" s="40">
        <v>2.7279349419062401E-3</v>
      </c>
      <c r="CE842" s="40">
        <v>3.4800303973954601E-3</v>
      </c>
      <c r="CF842" s="40">
        <v>2.9837278303519099E-3</v>
      </c>
      <c r="CG842" s="40">
        <v>-3.6478367507624099E-3</v>
      </c>
      <c r="CH842" s="40">
        <v>-1.2789004125423499E-2</v>
      </c>
      <c r="CI842" s="40">
        <v>2.1814714154605001E-3</v>
      </c>
      <c r="CJ842" s="40">
        <v>1.2705852811909101E-2</v>
      </c>
      <c r="CK842" s="40">
        <v>2.9748744199192101E-2</v>
      </c>
      <c r="CL842" s="40">
        <v>8.7713550835990597E-3</v>
      </c>
      <c r="CM842" s="40">
        <v>-1.96861440421075E-3</v>
      </c>
      <c r="CN842" s="40">
        <v>-1.6011617755801601E-2</v>
      </c>
      <c r="CO842" s="40">
        <v>1.6035221253843501E-2</v>
      </c>
      <c r="CP842" s="40">
        <v>1.2949955571698001E-2</v>
      </c>
      <c r="CQ842" s="40">
        <v>0.13339782352582399</v>
      </c>
      <c r="CR842" s="40">
        <v>0.19097474087847499</v>
      </c>
      <c r="CS842" s="40">
        <v>0.20055004678536201</v>
      </c>
      <c r="CT842" s="40">
        <v>0.201454667358763</v>
      </c>
      <c r="CU842" s="40">
        <v>0.15810120852637399</v>
      </c>
      <c r="CV842" s="40">
        <v>4.0463778873879398E-2</v>
      </c>
      <c r="CW842" s="40">
        <v>2.0622502711187402E-2</v>
      </c>
      <c r="CX842" s="40">
        <v>2.09498021984445E-2</v>
      </c>
      <c r="CY842" s="40">
        <v>7.6539076873743698E-3</v>
      </c>
      <c r="CZ842" s="40">
        <v>-5.3635335020814998E-3</v>
      </c>
      <c r="DA842" s="40">
        <v>4.7802907855074201E-4</v>
      </c>
      <c r="DB842" s="40">
        <v>8.0093945555250994E-3</v>
      </c>
      <c r="DC842" s="40">
        <v>8.2888584144023593E-3</v>
      </c>
      <c r="DD842" s="40">
        <v>8.1204987635064198E-3</v>
      </c>
      <c r="DE842" s="40">
        <v>2.22047291468724E-4</v>
      </c>
      <c r="DF842" s="40">
        <v>-9.5178483826435893E-3</v>
      </c>
      <c r="DG842" s="40">
        <v>6.80106129906719E-3</v>
      </c>
      <c r="DH842" s="40">
        <v>1.7658795564980002E-2</v>
      </c>
      <c r="DI842" s="40">
        <v>3.4185532237286001E-2</v>
      </c>
      <c r="DJ842" s="40">
        <v>1.85896733613144E-2</v>
      </c>
      <c r="DK842" s="40">
        <v>4.8211603619923203E-3</v>
      </c>
      <c r="DL842" s="40">
        <v>-1.16159251783843E-2</v>
      </c>
      <c r="DM842" s="40">
        <v>2.0334054518322799E-2</v>
      </c>
      <c r="DN842" s="40">
        <v>1.8286154934923301E-2</v>
      </c>
      <c r="DO842" s="40">
        <v>0.146304757895489</v>
      </c>
      <c r="DP842" s="40">
        <v>0.198912650330762</v>
      </c>
      <c r="DQ842" s="40">
        <v>0.21142008194215001</v>
      </c>
      <c r="DR842" s="40">
        <v>0.21430293125292799</v>
      </c>
      <c r="DS842" s="40">
        <v>0.17002228947326001</v>
      </c>
      <c r="DT842" s="40">
        <v>5.4528011856086703E-2</v>
      </c>
      <c r="DU842" s="40">
        <v>3.5474933226554102E-2</v>
      </c>
      <c r="DV842" s="40">
        <v>3.4893058875774603E-2</v>
      </c>
      <c r="DW842" s="40">
        <v>1.7306225282425699E-2</v>
      </c>
      <c r="DX842" s="40">
        <v>3.0009593287063001E-3</v>
      </c>
      <c r="DY842" s="40">
        <v>6.7813245906663102E-3</v>
      </c>
      <c r="DZ842" s="40">
        <v>1.56349834137718E-2</v>
      </c>
      <c r="EA842" s="40">
        <v>1.52320423124964E-2</v>
      </c>
      <c r="EB842" s="40">
        <v>1.5537180147232601E-2</v>
      </c>
      <c r="EC842" s="40">
        <v>5.8095452170514698E-3</v>
      </c>
      <c r="ED842" s="40">
        <v>-4.7948190289001397E-3</v>
      </c>
      <c r="EE842" s="40">
        <v>1.3471015388134401E-2</v>
      </c>
      <c r="EF842" s="40">
        <v>2.4810058253036602E-2</v>
      </c>
      <c r="EG842" s="40">
        <v>4.0591549494797298E-2</v>
      </c>
      <c r="EH842" s="40">
        <v>3.2765765567378799E-2</v>
      </c>
      <c r="EI842" s="40">
        <v>1.46245167435601E-2</v>
      </c>
      <c r="EJ842" s="40">
        <v>-5.2692432391347899E-3</v>
      </c>
      <c r="EK842" s="40">
        <v>2.6540886993297E-2</v>
      </c>
      <c r="EL842" s="40">
        <v>2.59907792976025E-2</v>
      </c>
      <c r="EM842" s="40">
        <v>0.16494032119121799</v>
      </c>
      <c r="EN842" s="40">
        <v>0.21037373084741301</v>
      </c>
      <c r="EO842" s="40">
        <v>0.22711468628345899</v>
      </c>
      <c r="EP842" s="40">
        <v>0.232853783700331</v>
      </c>
      <c r="EQ842" s="40">
        <v>0.18723443700392101</v>
      </c>
      <c r="ER842" s="40">
        <v>7.4834530541253594E-2</v>
      </c>
      <c r="ES842" s="40">
        <v>5.6919483964727499E-2</v>
      </c>
      <c r="ET842" s="40">
        <v>5.5024906990668698E-2</v>
      </c>
      <c r="EU842" s="40">
        <v>3.1242638867655801E-2</v>
      </c>
      <c r="EV842" s="40">
        <v>1.5077958492131701E-2</v>
      </c>
      <c r="EW842" s="40">
        <v>78.068373786407804</v>
      </c>
      <c r="EX842" s="40">
        <v>76.682451456310702</v>
      </c>
      <c r="EY842" s="40">
        <v>73.889053398058294</v>
      </c>
      <c r="EZ842" s="40">
        <v>71.366407766990307</v>
      </c>
      <c r="FA842" s="40">
        <v>69.895436893203893</v>
      </c>
      <c r="FB842" s="40">
        <v>69.129271844660195</v>
      </c>
      <c r="FC842" s="40">
        <v>68.261796116504897</v>
      </c>
      <c r="FD842" s="40">
        <v>69.584466019417505</v>
      </c>
      <c r="FE842" s="40">
        <v>73.227815533980603</v>
      </c>
      <c r="FF842" s="40">
        <v>77.009077669902894</v>
      </c>
      <c r="FG842" s="40">
        <v>81.170655339805805</v>
      </c>
      <c r="FH842" s="40">
        <v>84.505800970873807</v>
      </c>
      <c r="FI842" s="40">
        <v>88.145970873786396</v>
      </c>
      <c r="FJ842" s="40">
        <v>91.414368932038798</v>
      </c>
      <c r="FK842" s="40">
        <v>93.998325242718494</v>
      </c>
      <c r="FL842" s="40">
        <v>95.267791262135901</v>
      </c>
      <c r="FM842" s="40">
        <v>96.141237864077695</v>
      </c>
      <c r="FN842" s="40">
        <v>96.761820388349506</v>
      </c>
      <c r="FO842" s="40">
        <v>95.592378640776701</v>
      </c>
      <c r="FP842" s="40">
        <v>92.8389805825243</v>
      </c>
      <c r="FQ842" s="40">
        <v>87.030970873786401</v>
      </c>
      <c r="FR842" s="40">
        <v>80.6243932038835</v>
      </c>
      <c r="FS842" s="40">
        <v>76.791723300970901</v>
      </c>
      <c r="FT842" s="40">
        <v>74.552233009708701</v>
      </c>
      <c r="FU842" s="40">
        <v>2.15423983962569E-2</v>
      </c>
      <c r="FV842" s="40">
        <v>0</v>
      </c>
      <c r="FW842" s="40">
        <v>0</v>
      </c>
      <c r="FX842" s="41">
        <v>1</v>
      </c>
      <c r="FY842" s="22"/>
    </row>
    <row r="843" spans="1:181" x14ac:dyDescent="0.2">
      <c r="A843" t="s">
        <v>42</v>
      </c>
      <c r="B843" t="s">
        <v>58</v>
      </c>
      <c r="C843" t="s">
        <v>55</v>
      </c>
      <c r="D843" t="s">
        <v>40</v>
      </c>
      <c r="E843" t="s">
        <v>78</v>
      </c>
      <c r="F843" t="s">
        <v>77</v>
      </c>
      <c r="G843" s="35">
        <v>43672</v>
      </c>
      <c r="H843" s="40">
        <v>1785</v>
      </c>
      <c r="I843" s="40">
        <v>0.98809490614836204</v>
      </c>
      <c r="J843" s="40">
        <v>0.85268599027584602</v>
      </c>
      <c r="K843" s="40">
        <v>0.75681314619406304</v>
      </c>
      <c r="L843" s="40">
        <v>0.68760828898277604</v>
      </c>
      <c r="M843" s="40">
        <v>0.66135806583086698</v>
      </c>
      <c r="N843" s="40">
        <v>0.66501903593842804</v>
      </c>
      <c r="O843" s="40">
        <v>0.70208596914851296</v>
      </c>
      <c r="P843" s="40">
        <v>0.756558014597985</v>
      </c>
      <c r="Q843" s="40">
        <v>0.80489306344231204</v>
      </c>
      <c r="R843" s="40">
        <v>0.89333091261807596</v>
      </c>
      <c r="S843" s="40">
        <v>1.0184875722094</v>
      </c>
      <c r="T843" s="40">
        <v>1.2115503100379199</v>
      </c>
      <c r="U843" s="40">
        <v>1.42038973960285</v>
      </c>
      <c r="V843" s="40">
        <v>1.6030619264609101</v>
      </c>
      <c r="W843" s="40">
        <v>1.7749524155494201</v>
      </c>
      <c r="X843" s="40">
        <v>1.9487414241259999</v>
      </c>
      <c r="Y843" s="40">
        <v>2.0814011083338402</v>
      </c>
      <c r="Z843" s="40">
        <v>2.1880767012542801</v>
      </c>
      <c r="AA843" s="40">
        <v>2.1765675800969202</v>
      </c>
      <c r="AB843" s="40">
        <v>2.05686250039791</v>
      </c>
      <c r="AC843" s="40">
        <v>1.88221118128269</v>
      </c>
      <c r="AD843" s="40">
        <v>1.6941443668867699</v>
      </c>
      <c r="AE843" s="40">
        <v>1.4291830627848101</v>
      </c>
      <c r="AF843" s="40">
        <v>1.17448034951836</v>
      </c>
      <c r="AG843" s="40">
        <v>-2.7784484936730799E-2</v>
      </c>
      <c r="AH843" s="40">
        <v>-2.0993428314396299E-2</v>
      </c>
      <c r="AI843" s="40">
        <v>-2.1214658749202201E-2</v>
      </c>
      <c r="AJ843" s="40">
        <v>-1.8809948456288101E-2</v>
      </c>
      <c r="AK843" s="40">
        <v>-2.20396311443493E-2</v>
      </c>
      <c r="AL843" s="40">
        <v>-3.0805879523834599E-2</v>
      </c>
      <c r="AM843" s="40">
        <v>-1.0067439512914399E-2</v>
      </c>
      <c r="AN843" s="40">
        <v>-1.0459319165218399E-3</v>
      </c>
      <c r="AO843" s="40">
        <v>1.46368569953239E-2</v>
      </c>
      <c r="AP843" s="40">
        <v>-2.4114017465015399E-2</v>
      </c>
      <c r="AQ843" s="40">
        <v>-2.28559514782588E-2</v>
      </c>
      <c r="AR843" s="40">
        <v>-2.8050155220160099E-2</v>
      </c>
      <c r="AS843" s="40">
        <v>9.77141708038585E-3</v>
      </c>
      <c r="AT843" s="40">
        <v>4.94772757891912E-3</v>
      </c>
      <c r="AU843" s="40">
        <v>6.6092280586456303E-2</v>
      </c>
      <c r="AV843" s="40">
        <v>0.13737999892108499</v>
      </c>
      <c r="AW843" s="40">
        <v>0.12767017026761099</v>
      </c>
      <c r="AX843" s="40">
        <v>0.122206599785273</v>
      </c>
      <c r="AY843" s="40">
        <v>0.12527754247221301</v>
      </c>
      <c r="AZ843" s="40">
        <v>6.8488678587830407E-2</v>
      </c>
      <c r="BA843" s="40">
        <v>2.7153033241701902E-2</v>
      </c>
      <c r="BB843" s="40">
        <v>6.77589429714764E-3</v>
      </c>
      <c r="BC843" s="40">
        <v>-3.0285418673573102E-3</v>
      </c>
      <c r="BD843" s="40">
        <v>-1.8850637446692301E-2</v>
      </c>
      <c r="BE843" s="40">
        <v>-1.9998293907390201E-2</v>
      </c>
      <c r="BF843" s="40">
        <v>-1.20348262509768E-2</v>
      </c>
      <c r="BG843" s="40">
        <v>-1.30554465322592E-2</v>
      </c>
      <c r="BH843" s="40">
        <v>-9.7127409000488905E-3</v>
      </c>
      <c r="BI843" s="40">
        <v>-1.5348026588034301E-2</v>
      </c>
      <c r="BJ843" s="40">
        <v>-2.4934467920782199E-2</v>
      </c>
      <c r="BK843" s="40">
        <v>-2.5930159666575602E-3</v>
      </c>
      <c r="BL843" s="40">
        <v>7.80214819383113E-3</v>
      </c>
      <c r="BM843" s="40">
        <v>2.1817031325366401E-2</v>
      </c>
      <c r="BN843" s="40">
        <v>-1.06165880255464E-2</v>
      </c>
      <c r="BO843" s="40">
        <v>-1.4004889774992599E-2</v>
      </c>
      <c r="BP843" s="40">
        <v>-2.2577894819587298E-2</v>
      </c>
      <c r="BQ843" s="40">
        <v>1.5101647548434601E-2</v>
      </c>
      <c r="BR843" s="40">
        <v>1.24977706158679E-2</v>
      </c>
      <c r="BS843" s="40">
        <v>8.4986432787046803E-2</v>
      </c>
      <c r="BT843" s="40">
        <v>0.149251794820808</v>
      </c>
      <c r="BU843" s="40">
        <v>0.14300328549067701</v>
      </c>
      <c r="BV843" s="40">
        <v>0.140425556246109</v>
      </c>
      <c r="BW843" s="40">
        <v>0.14279287418532299</v>
      </c>
      <c r="BX843" s="40">
        <v>9.0447322884148196E-2</v>
      </c>
      <c r="BY843" s="40">
        <v>4.9930343456330302E-2</v>
      </c>
      <c r="BZ843" s="40">
        <v>2.4990260636840199E-2</v>
      </c>
      <c r="CA843" s="40">
        <v>9.2711069253543395E-3</v>
      </c>
      <c r="CB843" s="40">
        <v>-8.7120382520788492E-3</v>
      </c>
      <c r="CC843" s="40">
        <v>-1.4605601719309301E-2</v>
      </c>
      <c r="CD843" s="40">
        <v>-5.8301257521734904E-3</v>
      </c>
      <c r="CE843" s="40">
        <v>-7.4044010059681102E-3</v>
      </c>
      <c r="CF843" s="40">
        <v>-3.4120426591483302E-3</v>
      </c>
      <c r="CG843" s="40">
        <v>-1.07134416567649E-2</v>
      </c>
      <c r="CH843" s="40">
        <v>-2.08679461304133E-2</v>
      </c>
      <c r="CI843" s="40">
        <v>2.5837470123674499E-3</v>
      </c>
      <c r="CJ843" s="40">
        <v>1.3930301524620299E-2</v>
      </c>
      <c r="CK843" s="40">
        <v>2.6789998193603899E-2</v>
      </c>
      <c r="CL843" s="40">
        <v>-1.2683095125849799E-3</v>
      </c>
      <c r="CM843" s="40">
        <v>-7.8746714020344003E-3</v>
      </c>
      <c r="CN843" s="40">
        <v>-1.8787823936133301E-2</v>
      </c>
      <c r="CO843" s="40">
        <v>1.8793348933283799E-2</v>
      </c>
      <c r="CP843" s="40">
        <v>1.7726907423788799E-2</v>
      </c>
      <c r="CQ843" s="40">
        <v>9.8072465044486107E-2</v>
      </c>
      <c r="CR843" s="40">
        <v>0.15747416449626001</v>
      </c>
      <c r="CS843" s="40">
        <v>0.153622954385362</v>
      </c>
      <c r="CT843" s="40">
        <v>0.153043949991023</v>
      </c>
      <c r="CU843" s="40">
        <v>0.15492393957339201</v>
      </c>
      <c r="CV843" s="40">
        <v>0.10565581303181799</v>
      </c>
      <c r="CW843" s="40">
        <v>6.5705839125144397E-2</v>
      </c>
      <c r="CX843" s="40">
        <v>3.7605475277832999E-2</v>
      </c>
      <c r="CY843" s="40">
        <v>1.77898062111349E-2</v>
      </c>
      <c r="CZ843" s="40">
        <v>-1.6900753348004401E-3</v>
      </c>
      <c r="DA843" s="40">
        <v>-9.2129095312284397E-3</v>
      </c>
      <c r="DB843" s="40">
        <v>3.7457474662984602E-4</v>
      </c>
      <c r="DC843" s="40">
        <v>-1.7533554796770299E-3</v>
      </c>
      <c r="DD843" s="40">
        <v>2.8886555817522301E-3</v>
      </c>
      <c r="DE843" s="40">
        <v>-6.0788567254955999E-3</v>
      </c>
      <c r="DF843" s="40">
        <v>-1.6801424340044301E-2</v>
      </c>
      <c r="DG843" s="40">
        <v>7.7605099913924599E-3</v>
      </c>
      <c r="DH843" s="40">
        <v>2.00584548554095E-2</v>
      </c>
      <c r="DI843" s="40">
        <v>3.1762965061841501E-2</v>
      </c>
      <c r="DJ843" s="40">
        <v>8.07996900037645E-3</v>
      </c>
      <c r="DK843" s="40">
        <v>-1.7444530290762299E-3</v>
      </c>
      <c r="DL843" s="40">
        <v>-1.49977530526794E-2</v>
      </c>
      <c r="DM843" s="40">
        <v>2.2485050318133099E-2</v>
      </c>
      <c r="DN843" s="40">
        <v>2.2956044231709698E-2</v>
      </c>
      <c r="DO843" s="40">
        <v>0.11115849730192499</v>
      </c>
      <c r="DP843" s="40">
        <v>0.16569653417171201</v>
      </c>
      <c r="DQ843" s="40">
        <v>0.16424262328004799</v>
      </c>
      <c r="DR843" s="40">
        <v>0.165662343735937</v>
      </c>
      <c r="DS843" s="40">
        <v>0.167055004961461</v>
      </c>
      <c r="DT843" s="40">
        <v>0.120864303179487</v>
      </c>
      <c r="DU843" s="40">
        <v>8.1481334793958499E-2</v>
      </c>
      <c r="DV843" s="40">
        <v>5.0220689918825799E-2</v>
      </c>
      <c r="DW843" s="40">
        <v>2.6308505496915501E-2</v>
      </c>
      <c r="DX843" s="40">
        <v>5.3318875824779699E-3</v>
      </c>
      <c r="DY843" s="40">
        <v>-1.42671850188788E-3</v>
      </c>
      <c r="DZ843" s="40">
        <v>9.3331768100493092E-3</v>
      </c>
      <c r="EA843" s="40">
        <v>6.4058567372659702E-3</v>
      </c>
      <c r="EB843" s="40">
        <v>1.19858631379915E-2</v>
      </c>
      <c r="EC843" s="40">
        <v>6.1274783081937897E-4</v>
      </c>
      <c r="ED843" s="40">
        <v>-1.0930012736991899E-2</v>
      </c>
      <c r="EE843" s="40">
        <v>1.5234933537649299E-2</v>
      </c>
      <c r="EF843" s="40">
        <v>2.8906534965762499E-2</v>
      </c>
      <c r="EG843" s="40">
        <v>3.8943139391883999E-2</v>
      </c>
      <c r="EH843" s="40">
        <v>2.1577398439845401E-2</v>
      </c>
      <c r="EI843" s="40">
        <v>7.1066086741899803E-3</v>
      </c>
      <c r="EJ843" s="40">
        <v>-9.5254926521065406E-3</v>
      </c>
      <c r="EK843" s="40">
        <v>2.7815280786181801E-2</v>
      </c>
      <c r="EL843" s="40">
        <v>3.0506087268658499E-2</v>
      </c>
      <c r="EM843" s="40">
        <v>0.13005264950251599</v>
      </c>
      <c r="EN843" s="40">
        <v>0.17756833007143499</v>
      </c>
      <c r="EO843" s="40">
        <v>0.17957573850311301</v>
      </c>
      <c r="EP843" s="40">
        <v>0.18388130019677301</v>
      </c>
      <c r="EQ843" s="40">
        <v>0.18457033667457101</v>
      </c>
      <c r="ER843" s="40">
        <v>0.14282294747580501</v>
      </c>
      <c r="ES843" s="40">
        <v>0.104258645008587</v>
      </c>
      <c r="ET843" s="40">
        <v>6.8435056258518395E-2</v>
      </c>
      <c r="EU843" s="40">
        <v>3.8608154289627203E-2</v>
      </c>
      <c r="EV843" s="40">
        <v>1.54704867770914E-2</v>
      </c>
      <c r="EW843" s="40">
        <v>78.262902462121204</v>
      </c>
      <c r="EX843" s="40">
        <v>76.865441524621204</v>
      </c>
      <c r="EY843" s="40">
        <v>73.989820075757606</v>
      </c>
      <c r="EZ843" s="40">
        <v>71.447650331439405</v>
      </c>
      <c r="FA843" s="40">
        <v>69.9638671875</v>
      </c>
      <c r="FB843" s="40">
        <v>69.220407196969703</v>
      </c>
      <c r="FC843" s="40">
        <v>68.375858191287904</v>
      </c>
      <c r="FD843" s="40">
        <v>69.7291666666667</v>
      </c>
      <c r="FE843" s="40">
        <v>73.382575757575793</v>
      </c>
      <c r="FF843" s="40">
        <v>77.128965435606105</v>
      </c>
      <c r="FG843" s="40">
        <v>81.302882339015198</v>
      </c>
      <c r="FH843" s="40">
        <v>84.616891571969703</v>
      </c>
      <c r="FI843" s="40">
        <v>88.225201231060595</v>
      </c>
      <c r="FJ843" s="40">
        <v>91.481741240530297</v>
      </c>
      <c r="FK843" s="40">
        <v>94.064571496212096</v>
      </c>
      <c r="FL843" s="40">
        <v>95.322354403409093</v>
      </c>
      <c r="FM843" s="40">
        <v>96.184333570075793</v>
      </c>
      <c r="FN843" s="40">
        <v>96.804924242424207</v>
      </c>
      <c r="FO843" s="40">
        <v>95.645744554924207</v>
      </c>
      <c r="FP843" s="40">
        <v>92.903734611742394</v>
      </c>
      <c r="FQ843" s="40">
        <v>87.019708806818201</v>
      </c>
      <c r="FR843" s="40">
        <v>80.662849195075793</v>
      </c>
      <c r="FS843" s="40">
        <v>76.896573153409093</v>
      </c>
      <c r="FT843" s="40">
        <v>74.665601325757606</v>
      </c>
      <c r="FU843" s="40">
        <v>2.1616123015545399E-2</v>
      </c>
      <c r="FV843" s="40">
        <v>0</v>
      </c>
      <c r="FW843" s="40">
        <v>0</v>
      </c>
      <c r="FX843" s="41">
        <v>1</v>
      </c>
      <c r="FY843" s="22"/>
    </row>
    <row r="844" spans="1:181" x14ac:dyDescent="0.2">
      <c r="A844" t="s">
        <v>42</v>
      </c>
      <c r="B844" t="s">
        <v>58</v>
      </c>
      <c r="C844" t="s">
        <v>55</v>
      </c>
      <c r="D844" t="s">
        <v>40</v>
      </c>
      <c r="E844" t="s">
        <v>78</v>
      </c>
      <c r="F844" t="s">
        <v>78</v>
      </c>
      <c r="G844" s="35">
        <v>43672</v>
      </c>
      <c r="H844" s="40">
        <v>455</v>
      </c>
      <c r="I844" s="40">
        <v>0.801620095152905</v>
      </c>
      <c r="J844" s="40">
        <v>0.69458780426002598</v>
      </c>
      <c r="K844" s="40">
        <v>0.61189163616062003</v>
      </c>
      <c r="L844" s="40">
        <v>0.55931854693899297</v>
      </c>
      <c r="M844" s="40">
        <v>0.53285199603706501</v>
      </c>
      <c r="N844" s="40">
        <v>0.53050175642922204</v>
      </c>
      <c r="O844" s="40">
        <v>0.59076650031509803</v>
      </c>
      <c r="P844" s="40">
        <v>0.63941951232664695</v>
      </c>
      <c r="Q844" s="40">
        <v>0.70456792750490005</v>
      </c>
      <c r="R844" s="40">
        <v>0.78420615793957904</v>
      </c>
      <c r="S844" s="40">
        <v>0.89104050319294703</v>
      </c>
      <c r="T844" s="40">
        <v>1.0486817753534501</v>
      </c>
      <c r="U844" s="40">
        <v>1.23704851472736</v>
      </c>
      <c r="V844" s="40">
        <v>1.4321327569743001</v>
      </c>
      <c r="W844" s="40">
        <v>1.6287146589756101</v>
      </c>
      <c r="X844" s="40">
        <v>1.8257487948767399</v>
      </c>
      <c r="Y844" s="40">
        <v>1.9919051813731099</v>
      </c>
      <c r="Z844" s="40">
        <v>2.09910869500774</v>
      </c>
      <c r="AA844" s="40">
        <v>2.0644448092996299</v>
      </c>
      <c r="AB844" s="40">
        <v>1.9330349350626199</v>
      </c>
      <c r="AC844" s="40">
        <v>1.70434060717366</v>
      </c>
      <c r="AD844" s="40">
        <v>1.4426182778213399</v>
      </c>
      <c r="AE844" s="40">
        <v>1.14426773252848</v>
      </c>
      <c r="AF844" s="40">
        <v>0.919479075751227</v>
      </c>
      <c r="AG844" s="40">
        <v>1.1369907859284E-2</v>
      </c>
      <c r="AH844" s="40">
        <v>1.19358760131655E-2</v>
      </c>
      <c r="AI844" s="40">
        <v>2.4637463407858901E-2</v>
      </c>
      <c r="AJ844" s="40">
        <v>1.8330469047386E-2</v>
      </c>
      <c r="AK844" s="40">
        <v>1.27854902385564E-2</v>
      </c>
      <c r="AL844" s="40">
        <v>7.4433189751167E-3</v>
      </c>
      <c r="AM844" s="40">
        <v>-2.0318172242015001E-2</v>
      </c>
      <c r="AN844" s="40">
        <v>-1.03729025578988E-2</v>
      </c>
      <c r="AO844" s="40">
        <v>2.83419629053938E-2</v>
      </c>
      <c r="AP844" s="40">
        <v>1.1452665489578601E-2</v>
      </c>
      <c r="AQ844" s="40">
        <v>-1.5981604190484201E-2</v>
      </c>
      <c r="AR844" s="40">
        <v>-2.7963730663042301E-2</v>
      </c>
      <c r="AS844" s="40">
        <v>-1.91113678446347E-2</v>
      </c>
      <c r="AT844" s="40">
        <v>-3.16090111190451E-2</v>
      </c>
      <c r="AU844" s="40">
        <v>0.23610904756586401</v>
      </c>
      <c r="AV844" s="40">
        <v>0.29133814742529701</v>
      </c>
      <c r="AW844" s="40">
        <v>0.320814956990217</v>
      </c>
      <c r="AX844" s="40">
        <v>0.33247690732357799</v>
      </c>
      <c r="AY844" s="40">
        <v>0.10823281002874301</v>
      </c>
      <c r="AZ844" s="40">
        <v>-0.27386541321737301</v>
      </c>
      <c r="BA844" s="40">
        <v>-0.215364391940673</v>
      </c>
      <c r="BB844" s="40">
        <v>-0.108104011007835</v>
      </c>
      <c r="BC844" s="40">
        <v>-8.3077219600312294E-2</v>
      </c>
      <c r="BD844" s="40">
        <v>-6.0591290109612797E-2</v>
      </c>
      <c r="BE844" s="40">
        <v>2.6850657245048499E-2</v>
      </c>
      <c r="BF844" s="40">
        <v>2.6403782536432E-2</v>
      </c>
      <c r="BG844" s="40">
        <v>3.8053945718599803E-2</v>
      </c>
      <c r="BH844" s="40">
        <v>2.5327717024612201E-2</v>
      </c>
      <c r="BI844" s="40">
        <v>2.0051271904251201E-2</v>
      </c>
      <c r="BJ844" s="40">
        <v>1.48632973957833E-2</v>
      </c>
      <c r="BK844" s="40">
        <v>-8.8582649477012103E-3</v>
      </c>
      <c r="BL844" s="40">
        <v>-1.23975982410909E-3</v>
      </c>
      <c r="BM844" s="40">
        <v>3.6771813135856202E-2</v>
      </c>
      <c r="BN844" s="40">
        <v>3.4338239239871199E-2</v>
      </c>
      <c r="BO844" s="40">
        <v>6.8910117166589898E-3</v>
      </c>
      <c r="BP844" s="40">
        <v>-1.40269085663775E-2</v>
      </c>
      <c r="BQ844" s="40">
        <v>-5.1884739043842002E-3</v>
      </c>
      <c r="BR844" s="40">
        <v>-1.56968405628739E-2</v>
      </c>
      <c r="BS844" s="40">
        <v>0.25872111520131202</v>
      </c>
      <c r="BT844" s="40">
        <v>0.310514261188503</v>
      </c>
      <c r="BU844" s="40">
        <v>0.35939581994661102</v>
      </c>
      <c r="BV844" s="40">
        <v>0.36846768732285801</v>
      </c>
      <c r="BW844" s="40">
        <v>0.145342412231042</v>
      </c>
      <c r="BX844" s="40">
        <v>-0.243876995128605</v>
      </c>
      <c r="BY844" s="40">
        <v>-0.181735087095241</v>
      </c>
      <c r="BZ844" s="40">
        <v>-7.0225120305818997E-2</v>
      </c>
      <c r="CA844" s="40">
        <v>-5.1573044851099703E-2</v>
      </c>
      <c r="CB844" s="40">
        <v>-3.4548467802181897E-2</v>
      </c>
      <c r="CC844" s="40">
        <v>3.7572577111086199E-2</v>
      </c>
      <c r="CD844" s="40">
        <v>3.6424210521296303E-2</v>
      </c>
      <c r="CE844" s="40">
        <v>4.7346160496790898E-2</v>
      </c>
      <c r="CF844" s="40">
        <v>3.01739896581322E-2</v>
      </c>
      <c r="CG844" s="40">
        <v>2.5083530152378599E-2</v>
      </c>
      <c r="CH844" s="40">
        <v>2.0002351846678999E-2</v>
      </c>
      <c r="CI844" s="40">
        <v>-9.2116806563160496E-4</v>
      </c>
      <c r="CJ844" s="40">
        <v>5.0858270112946902E-3</v>
      </c>
      <c r="CK844" s="40">
        <v>4.2610301725874301E-2</v>
      </c>
      <c r="CL844" s="40">
        <v>5.0188717903686397E-2</v>
      </c>
      <c r="CM844" s="40">
        <v>2.2732515817782E-2</v>
      </c>
      <c r="CN844" s="40">
        <v>-4.3743080375509003E-3</v>
      </c>
      <c r="CO844" s="40">
        <v>4.4544800257387699E-3</v>
      </c>
      <c r="CP844" s="40">
        <v>-4.6761197084380698E-3</v>
      </c>
      <c r="CQ844" s="40">
        <v>0.27438216436315999</v>
      </c>
      <c r="CR844" s="40">
        <v>0.32379557916527901</v>
      </c>
      <c r="CS844" s="40">
        <v>0.386116808102483</v>
      </c>
      <c r="CT844" s="40">
        <v>0.39339479191272497</v>
      </c>
      <c r="CU844" s="40">
        <v>0.17104440967048601</v>
      </c>
      <c r="CV844" s="40">
        <v>-0.22310710811314299</v>
      </c>
      <c r="CW844" s="40">
        <v>-0.15844353300323699</v>
      </c>
      <c r="CX844" s="40">
        <v>-4.3990315994932597E-2</v>
      </c>
      <c r="CY844" s="40">
        <v>-2.9753349390018401E-2</v>
      </c>
      <c r="CZ844" s="40">
        <v>-1.6511288405524301E-2</v>
      </c>
      <c r="DA844" s="40">
        <v>4.8294496977123798E-2</v>
      </c>
      <c r="DB844" s="40">
        <v>4.6444638506160603E-2</v>
      </c>
      <c r="DC844" s="40">
        <v>5.6638375274982097E-2</v>
      </c>
      <c r="DD844" s="40">
        <v>3.5020262291652303E-2</v>
      </c>
      <c r="DE844" s="40">
        <v>3.01157884005059E-2</v>
      </c>
      <c r="DF844" s="40">
        <v>2.51414062975748E-2</v>
      </c>
      <c r="DG844" s="40">
        <v>7.0159288164379999E-3</v>
      </c>
      <c r="DH844" s="40">
        <v>1.14114138466985E-2</v>
      </c>
      <c r="DI844" s="40">
        <v>4.8448790315892401E-2</v>
      </c>
      <c r="DJ844" s="40">
        <v>6.6039196567501499E-2</v>
      </c>
      <c r="DK844" s="40">
        <v>3.8574019918905099E-2</v>
      </c>
      <c r="DL844" s="40">
        <v>5.2782924912756699E-3</v>
      </c>
      <c r="DM844" s="40">
        <v>1.40974339558617E-2</v>
      </c>
      <c r="DN844" s="40">
        <v>6.3446011459977998E-3</v>
      </c>
      <c r="DO844" s="40">
        <v>0.290043213525007</v>
      </c>
      <c r="DP844" s="40">
        <v>0.33707689714205502</v>
      </c>
      <c r="DQ844" s="40">
        <v>0.41283779625835498</v>
      </c>
      <c r="DR844" s="40">
        <v>0.418321896502591</v>
      </c>
      <c r="DS844" s="40">
        <v>0.19674640710992999</v>
      </c>
      <c r="DT844" s="40">
        <v>-0.20233722109768101</v>
      </c>
      <c r="DU844" s="40">
        <v>-0.13515197891123401</v>
      </c>
      <c r="DV844" s="40">
        <v>-1.77555116840462E-2</v>
      </c>
      <c r="DW844" s="40">
        <v>-7.9336539289371604E-3</v>
      </c>
      <c r="DX844" s="40">
        <v>1.5258909911333299E-3</v>
      </c>
      <c r="DY844" s="40">
        <v>6.3775246362888297E-2</v>
      </c>
      <c r="DZ844" s="40">
        <v>6.0912545029427098E-2</v>
      </c>
      <c r="EA844" s="40">
        <v>7.0054857585722996E-2</v>
      </c>
      <c r="EB844" s="40">
        <v>4.2017510268878497E-2</v>
      </c>
      <c r="EC844" s="40">
        <v>3.7381570066200701E-2</v>
      </c>
      <c r="ED844" s="40">
        <v>3.2561384718241299E-2</v>
      </c>
      <c r="EE844" s="40">
        <v>1.8475836110751799E-2</v>
      </c>
      <c r="EF844" s="40">
        <v>2.0544556580488201E-2</v>
      </c>
      <c r="EG844" s="40">
        <v>5.6878640546354803E-2</v>
      </c>
      <c r="EH844" s="40">
        <v>8.8924770317794097E-2</v>
      </c>
      <c r="EI844" s="40">
        <v>6.1446635826048299E-2</v>
      </c>
      <c r="EJ844" s="40">
        <v>1.92151145879405E-2</v>
      </c>
      <c r="EK844" s="40">
        <v>2.80203278961123E-2</v>
      </c>
      <c r="EL844" s="40">
        <v>2.2256771702169002E-2</v>
      </c>
      <c r="EM844" s="40">
        <v>0.31265528116045599</v>
      </c>
      <c r="EN844" s="40">
        <v>0.35625301090526101</v>
      </c>
      <c r="EO844" s="40">
        <v>0.451418659214749</v>
      </c>
      <c r="EP844" s="40">
        <v>0.45431267650187102</v>
      </c>
      <c r="EQ844" s="40">
        <v>0.233856009312229</v>
      </c>
      <c r="ER844" s="40">
        <v>-0.172348803008913</v>
      </c>
      <c r="ES844" s="40">
        <v>-0.101522674065802</v>
      </c>
      <c r="ET844" s="40">
        <v>2.01233790179693E-2</v>
      </c>
      <c r="EU844" s="40">
        <v>2.3570520820275401E-2</v>
      </c>
      <c r="EV844" s="40">
        <v>2.75687132985643E-2</v>
      </c>
      <c r="EW844" s="40">
        <v>77.5038930976431</v>
      </c>
      <c r="EX844" s="40">
        <v>76.138047138047099</v>
      </c>
      <c r="EY844" s="40">
        <v>73.653724747474797</v>
      </c>
      <c r="EZ844" s="40">
        <v>71.131839225589204</v>
      </c>
      <c r="FA844" s="40">
        <v>69.679819023568996</v>
      </c>
      <c r="FB844" s="40">
        <v>68.787247474747502</v>
      </c>
      <c r="FC844" s="40">
        <v>67.847327441077397</v>
      </c>
      <c r="FD844" s="40">
        <v>69.037457912457896</v>
      </c>
      <c r="FE844" s="40">
        <v>72.583543771043793</v>
      </c>
      <c r="FF844" s="40">
        <v>76.462962962963005</v>
      </c>
      <c r="FG844" s="40">
        <v>80.560185185185205</v>
      </c>
      <c r="FH844" s="40">
        <v>83.977377946127902</v>
      </c>
      <c r="FI844" s="40">
        <v>87.774410774410796</v>
      </c>
      <c r="FJ844" s="40">
        <v>91.141519360269399</v>
      </c>
      <c r="FK844" s="40">
        <v>93.738320707070699</v>
      </c>
      <c r="FL844" s="40">
        <v>95.105639730639695</v>
      </c>
      <c r="FM844" s="40">
        <v>96.0208333333333</v>
      </c>
      <c r="FN844" s="40">
        <v>96.630366161616195</v>
      </c>
      <c r="FO844" s="40">
        <v>95.421401515151501</v>
      </c>
      <c r="FP844" s="40">
        <v>92.615635521885494</v>
      </c>
      <c r="FQ844" s="40">
        <v>87.148779461279503</v>
      </c>
      <c r="FR844" s="40">
        <v>80.563762626262601</v>
      </c>
      <c r="FS844" s="40">
        <v>76.485058922558906</v>
      </c>
      <c r="FT844" s="40">
        <v>74.251262626262601</v>
      </c>
      <c r="FU844" s="40">
        <v>4.0538654996694699E-2</v>
      </c>
      <c r="FV844" s="40">
        <v>0</v>
      </c>
      <c r="FW844" s="40">
        <v>0</v>
      </c>
      <c r="FX844" s="41">
        <v>1</v>
      </c>
      <c r="FY844" s="22"/>
    </row>
    <row r="845" spans="1:181" x14ac:dyDescent="0.2">
      <c r="A845" t="s">
        <v>42</v>
      </c>
      <c r="B845" t="s">
        <v>58</v>
      </c>
      <c r="C845" t="s">
        <v>55</v>
      </c>
      <c r="D845" t="s">
        <v>41</v>
      </c>
      <c r="E845" t="s">
        <v>1</v>
      </c>
      <c r="F845" t="s">
        <v>1</v>
      </c>
      <c r="G845" s="35">
        <v>43672</v>
      </c>
      <c r="H845" s="40">
        <v>6790</v>
      </c>
      <c r="I845" s="40">
        <v>1.1069428326624899</v>
      </c>
      <c r="J845" s="40">
        <v>0.93664093064084497</v>
      </c>
      <c r="K845" s="40">
        <v>0.82848481990765599</v>
      </c>
      <c r="L845" s="40">
        <v>0.752613173314439</v>
      </c>
      <c r="M845" s="40">
        <v>0.71507078043036199</v>
      </c>
      <c r="N845" s="40">
        <v>0.73461581429913203</v>
      </c>
      <c r="O845" s="40">
        <v>0.79581667327927097</v>
      </c>
      <c r="P845" s="40">
        <v>0.84952853114581595</v>
      </c>
      <c r="Q845" s="40">
        <v>0.887222371693279</v>
      </c>
      <c r="R845" s="40">
        <v>0.97125358246156102</v>
      </c>
      <c r="S845" s="40">
        <v>1.11704147875058</v>
      </c>
      <c r="T845" s="40">
        <v>1.3154338814778599</v>
      </c>
      <c r="U845" s="40">
        <v>1.5275626662886099</v>
      </c>
      <c r="V845" s="40">
        <v>1.7085493337914099</v>
      </c>
      <c r="W845" s="40">
        <v>1.89738896239893</v>
      </c>
      <c r="X845" s="40">
        <v>2.0926677708179802</v>
      </c>
      <c r="Y845" s="40">
        <v>2.29215067012096</v>
      </c>
      <c r="Z845" s="40">
        <v>2.42047721164522</v>
      </c>
      <c r="AA845" s="40">
        <v>2.3722781190362401</v>
      </c>
      <c r="AB845" s="40">
        <v>2.2160430801576698</v>
      </c>
      <c r="AC845" s="40">
        <v>2.0115797854619002</v>
      </c>
      <c r="AD845" s="40">
        <v>1.79507553879738</v>
      </c>
      <c r="AE845" s="40">
        <v>1.4982175180670201</v>
      </c>
      <c r="AF845" s="40">
        <v>1.2038898685331401</v>
      </c>
      <c r="AG845" s="40">
        <v>-9.25443725073796E-4</v>
      </c>
      <c r="AH845" s="40">
        <v>6.7229830010670996E-3</v>
      </c>
      <c r="AI845" s="40">
        <v>1.27095024053727E-2</v>
      </c>
      <c r="AJ845" s="40">
        <v>-2.04757741468926E-3</v>
      </c>
      <c r="AK845" s="40">
        <v>-3.9879402385740604E-3</v>
      </c>
      <c r="AL845" s="40">
        <v>8.3507265169881408E-3</v>
      </c>
      <c r="AM845" s="40">
        <v>1.07709865136436E-2</v>
      </c>
      <c r="AN845" s="40">
        <v>6.9487350335463603E-3</v>
      </c>
      <c r="AO845" s="40">
        <v>7.69574499880556E-3</v>
      </c>
      <c r="AP845" s="40">
        <v>2.4671031419392598E-3</v>
      </c>
      <c r="AQ845" s="40">
        <v>8.5434270810540603E-3</v>
      </c>
      <c r="AR845" s="40">
        <v>-4.3916511286364E-3</v>
      </c>
      <c r="AS845" s="40">
        <v>-7.2073070084583404E-3</v>
      </c>
      <c r="AT845" s="40">
        <v>-2.0923922842076101E-2</v>
      </c>
      <c r="AU845" s="40">
        <v>0.149348872881582</v>
      </c>
      <c r="AV845" s="40">
        <v>0.19333019708138399</v>
      </c>
      <c r="AW845" s="40">
        <v>0.22022205742275899</v>
      </c>
      <c r="AX845" s="40">
        <v>0.20272292700389699</v>
      </c>
      <c r="AY845" s="40">
        <v>0.149521156842297</v>
      </c>
      <c r="AZ845" s="40">
        <v>-7.6783581602868203E-2</v>
      </c>
      <c r="BA845" s="40">
        <v>-7.9563082338657207E-2</v>
      </c>
      <c r="BB845" s="40">
        <v>-6.5023523398548694E-2</v>
      </c>
      <c r="BC845" s="40">
        <v>-6.5157074493693803E-2</v>
      </c>
      <c r="BD845" s="40">
        <v>-3.6102779450325501E-2</v>
      </c>
      <c r="BE845" s="40">
        <v>8.0915402790561804E-3</v>
      </c>
      <c r="BF845" s="40">
        <v>1.3733963335897799E-2</v>
      </c>
      <c r="BG845" s="40">
        <v>1.85289626896805E-2</v>
      </c>
      <c r="BH845" s="40">
        <v>3.4571929508413102E-3</v>
      </c>
      <c r="BI845" s="40">
        <v>1.24354969291711E-3</v>
      </c>
      <c r="BJ845" s="40">
        <v>1.3096278984067801E-2</v>
      </c>
      <c r="BK845" s="40">
        <v>1.6204785720547999E-2</v>
      </c>
      <c r="BL845" s="40">
        <v>1.20855010254212E-2</v>
      </c>
      <c r="BM845" s="40">
        <v>1.2926271777588001E-2</v>
      </c>
      <c r="BN845" s="40">
        <v>9.1361221004289499E-3</v>
      </c>
      <c r="BO845" s="40">
        <v>1.37432670115296E-2</v>
      </c>
      <c r="BP845" s="40">
        <v>-9.0805768010375596E-4</v>
      </c>
      <c r="BQ845" s="40">
        <v>-3.7420949854021601E-3</v>
      </c>
      <c r="BR845" s="40">
        <v>-1.2126548094600899E-2</v>
      </c>
      <c r="BS845" s="40">
        <v>0.16030283400539599</v>
      </c>
      <c r="BT845" s="40">
        <v>0.206180517798947</v>
      </c>
      <c r="BU845" s="40">
        <v>0.23452222058195599</v>
      </c>
      <c r="BV845" s="40">
        <v>0.22010856509312099</v>
      </c>
      <c r="BW845" s="40">
        <v>0.16746958475839299</v>
      </c>
      <c r="BX845" s="40">
        <v>-6.0051490678804102E-2</v>
      </c>
      <c r="BY845" s="40">
        <v>-6.8642078499639603E-2</v>
      </c>
      <c r="BZ845" s="40">
        <v>-5.2046929589610803E-2</v>
      </c>
      <c r="CA845" s="40">
        <v>-5.3430379685799098E-2</v>
      </c>
      <c r="CB845" s="40">
        <v>-2.4995843783365699E-2</v>
      </c>
      <c r="CC845" s="40">
        <v>1.4336675932148501E-2</v>
      </c>
      <c r="CD845" s="40">
        <v>1.85897469584623E-2</v>
      </c>
      <c r="CE845" s="40">
        <v>2.25595031549446E-2</v>
      </c>
      <c r="CF845" s="40">
        <v>7.2697801369907998E-3</v>
      </c>
      <c r="CG845" s="40">
        <v>4.8668636829368997E-3</v>
      </c>
      <c r="CH845" s="40">
        <v>1.6383034166532799E-2</v>
      </c>
      <c r="CI845" s="40">
        <v>1.9968218498430199E-2</v>
      </c>
      <c r="CJ845" s="40">
        <v>1.56432095034174E-2</v>
      </c>
      <c r="CK845" s="40">
        <v>1.65489186909757E-2</v>
      </c>
      <c r="CL845" s="40">
        <v>1.37550643154463E-2</v>
      </c>
      <c r="CM845" s="40">
        <v>1.7344660307260399E-2</v>
      </c>
      <c r="CN845" s="40">
        <v>1.50466853038363E-3</v>
      </c>
      <c r="CO845" s="40">
        <v>-1.34209969420499E-3</v>
      </c>
      <c r="CP845" s="40">
        <v>-6.0335131436785603E-3</v>
      </c>
      <c r="CQ845" s="40">
        <v>0.16788951411102501</v>
      </c>
      <c r="CR845" s="40">
        <v>0.215080610782384</v>
      </c>
      <c r="CS845" s="40">
        <v>0.24442647002385701</v>
      </c>
      <c r="CT845" s="40">
        <v>0.23214980507236899</v>
      </c>
      <c r="CU845" s="40">
        <v>0.17990061125732301</v>
      </c>
      <c r="CV845" s="40">
        <v>-4.8462895475264403E-2</v>
      </c>
      <c r="CW845" s="40">
        <v>-6.1078224509062702E-2</v>
      </c>
      <c r="CX845" s="40">
        <v>-4.3059380247749302E-2</v>
      </c>
      <c r="CY845" s="40">
        <v>-4.53085065845302E-2</v>
      </c>
      <c r="CZ845" s="40">
        <v>-1.7303213975154701E-2</v>
      </c>
      <c r="DA845" s="40">
        <v>2.0581811585240799E-2</v>
      </c>
      <c r="DB845" s="40">
        <v>2.3445530581026702E-2</v>
      </c>
      <c r="DC845" s="40">
        <v>2.6590043620208701E-2</v>
      </c>
      <c r="DD845" s="40">
        <v>1.10823673231403E-2</v>
      </c>
      <c r="DE845" s="40">
        <v>8.4901776729566902E-3</v>
      </c>
      <c r="DF845" s="40">
        <v>1.96697893489979E-2</v>
      </c>
      <c r="DG845" s="40">
        <v>2.37316512763125E-2</v>
      </c>
      <c r="DH845" s="40">
        <v>1.9200917981413702E-2</v>
      </c>
      <c r="DI845" s="40">
        <v>2.0171565604363499E-2</v>
      </c>
      <c r="DJ845" s="40">
        <v>1.8374006530463699E-2</v>
      </c>
      <c r="DK845" s="40">
        <v>2.0946053602991201E-2</v>
      </c>
      <c r="DL845" s="40">
        <v>3.9173947408710202E-3</v>
      </c>
      <c r="DM845" s="40">
        <v>1.0578955969921899E-3</v>
      </c>
      <c r="DN845" s="40">
        <v>5.9521807243763E-5</v>
      </c>
      <c r="DO845" s="40">
        <v>0.175476194216655</v>
      </c>
      <c r="DP845" s="40">
        <v>0.22398070376582099</v>
      </c>
      <c r="DQ845" s="40">
        <v>0.25433071946575803</v>
      </c>
      <c r="DR845" s="40">
        <v>0.24419104505161801</v>
      </c>
      <c r="DS845" s="40">
        <v>0.192331637756254</v>
      </c>
      <c r="DT845" s="40">
        <v>-3.6874300271724801E-2</v>
      </c>
      <c r="DU845" s="40">
        <v>-5.3514370518485802E-2</v>
      </c>
      <c r="DV845" s="40">
        <v>-3.4071830905887703E-2</v>
      </c>
      <c r="DW845" s="40">
        <v>-3.7186633483261303E-2</v>
      </c>
      <c r="DX845" s="40">
        <v>-9.6105841669435806E-3</v>
      </c>
      <c r="DY845" s="40">
        <v>2.9598795589370699E-2</v>
      </c>
      <c r="DZ845" s="40">
        <v>3.0456510915857399E-2</v>
      </c>
      <c r="EA845" s="40">
        <v>3.2409503904516503E-2</v>
      </c>
      <c r="EB845" s="40">
        <v>1.65871376886709E-2</v>
      </c>
      <c r="EC845" s="40">
        <v>1.37216676044479E-2</v>
      </c>
      <c r="ED845" s="40">
        <v>2.4415341816077501E-2</v>
      </c>
      <c r="EE845" s="40">
        <v>2.91654504832169E-2</v>
      </c>
      <c r="EF845" s="40">
        <v>2.4337683973288501E-2</v>
      </c>
      <c r="EG845" s="40">
        <v>2.5402092383145902E-2</v>
      </c>
      <c r="EH845" s="40">
        <v>2.5043025488953399E-2</v>
      </c>
      <c r="EI845" s="40">
        <v>2.6145893533466701E-2</v>
      </c>
      <c r="EJ845" s="40">
        <v>7.4009881894036697E-3</v>
      </c>
      <c r="EK845" s="40">
        <v>4.5231076200483696E-3</v>
      </c>
      <c r="EL845" s="40">
        <v>8.8568965547190202E-3</v>
      </c>
      <c r="EM845" s="40">
        <v>0.186430155340469</v>
      </c>
      <c r="EN845" s="40">
        <v>0.236831024483384</v>
      </c>
      <c r="EO845" s="40">
        <v>0.26863088262495399</v>
      </c>
      <c r="EP845" s="40">
        <v>0.26157668314084198</v>
      </c>
      <c r="EQ845" s="40">
        <v>0.21028006567235</v>
      </c>
      <c r="ER845" s="40">
        <v>-2.01422093476607E-2</v>
      </c>
      <c r="ES845" s="40">
        <v>-4.2593366679468198E-2</v>
      </c>
      <c r="ET845" s="40">
        <v>-2.1095237096949802E-2</v>
      </c>
      <c r="EU845" s="40">
        <v>-2.5459938675366601E-2</v>
      </c>
      <c r="EV845" s="40">
        <v>1.4963515000161801E-3</v>
      </c>
      <c r="EW845" s="40">
        <v>78.891102472735099</v>
      </c>
      <c r="EX845" s="40">
        <v>76.673307418205397</v>
      </c>
      <c r="EY845" s="40">
        <v>75.282204945470298</v>
      </c>
      <c r="EZ845" s="40">
        <v>73.326692581794603</v>
      </c>
      <c r="FA845" s="40">
        <v>70.371180218118994</v>
      </c>
      <c r="FB845" s="40">
        <v>68.588975272648696</v>
      </c>
      <c r="FC845" s="40">
        <v>67.242360436238002</v>
      </c>
      <c r="FD845" s="40">
        <v>68.242360436238002</v>
      </c>
      <c r="FE845" s="40">
        <v>71.286848072562407</v>
      </c>
      <c r="FF845" s="40">
        <v>75.658028290681401</v>
      </c>
      <c r="FG845" s="40">
        <v>80.658028290681401</v>
      </c>
      <c r="FH845" s="40">
        <v>84.722438181621897</v>
      </c>
      <c r="FI845" s="40">
        <v>87.113540654356996</v>
      </c>
      <c r="FJ845" s="40">
        <v>89.677950545297506</v>
      </c>
      <c r="FK845" s="40">
        <v>92.242360436238002</v>
      </c>
      <c r="FL845" s="40">
        <v>93.806770327178498</v>
      </c>
      <c r="FM845" s="40">
        <v>95.762282690854093</v>
      </c>
      <c r="FN845" s="40">
        <v>95.871180218118994</v>
      </c>
      <c r="FO845" s="40">
        <v>93.762282690854093</v>
      </c>
      <c r="FP845" s="40">
        <v>90.088975272648696</v>
      </c>
      <c r="FQ845" s="40">
        <v>84.980077745383895</v>
      </c>
      <c r="FR845" s="40">
        <v>80.088975272648696</v>
      </c>
      <c r="FS845" s="40">
        <v>77.480077745383895</v>
      </c>
      <c r="FT845" s="40">
        <v>75.153385163589206</v>
      </c>
      <c r="FU845" s="40">
        <v>1.9398641983198898E-2</v>
      </c>
      <c r="FV845" s="40">
        <v>0</v>
      </c>
      <c r="FW845" s="40">
        <v>0</v>
      </c>
      <c r="FX845" s="41">
        <v>1</v>
      </c>
      <c r="FY845" s="22"/>
    </row>
    <row r="846" spans="1:181" x14ac:dyDescent="0.2">
      <c r="A846" t="s">
        <v>42</v>
      </c>
      <c r="B846" t="s">
        <v>58</v>
      </c>
      <c r="C846" t="s">
        <v>55</v>
      </c>
      <c r="D846" t="s">
        <v>41</v>
      </c>
      <c r="E846" t="s">
        <v>1</v>
      </c>
      <c r="F846" t="s">
        <v>77</v>
      </c>
      <c r="G846" s="35">
        <v>43672</v>
      </c>
      <c r="H846" s="40">
        <v>5111</v>
      </c>
      <c r="I846" s="40">
        <v>1.15156646313724</v>
      </c>
      <c r="J846" s="40">
        <v>0.97585837002718501</v>
      </c>
      <c r="K846" s="40">
        <v>0.85972707423894501</v>
      </c>
      <c r="L846" s="40">
        <v>0.78107647574447903</v>
      </c>
      <c r="M846" s="40">
        <v>0.74724512514999197</v>
      </c>
      <c r="N846" s="40">
        <v>0.76593368587862398</v>
      </c>
      <c r="O846" s="40">
        <v>0.82586048747796603</v>
      </c>
      <c r="P846" s="40">
        <v>0.87667272353176295</v>
      </c>
      <c r="Q846" s="40">
        <v>0.90948307497042802</v>
      </c>
      <c r="R846" s="40">
        <v>0.99106844499455904</v>
      </c>
      <c r="S846" s="40">
        <v>1.13835461048195</v>
      </c>
      <c r="T846" s="40">
        <v>1.3337792404898099</v>
      </c>
      <c r="U846" s="40">
        <v>1.54362347422933</v>
      </c>
      <c r="V846" s="40">
        <v>1.7291485687708501</v>
      </c>
      <c r="W846" s="40">
        <v>1.9128247555718201</v>
      </c>
      <c r="X846" s="40">
        <v>2.10463255509258</v>
      </c>
      <c r="Y846" s="40">
        <v>2.2920126238508001</v>
      </c>
      <c r="Z846" s="40">
        <v>2.4216297340911601</v>
      </c>
      <c r="AA846" s="40">
        <v>2.38169789735871</v>
      </c>
      <c r="AB846" s="40">
        <v>2.2297919879543899</v>
      </c>
      <c r="AC846" s="40">
        <v>2.0390042055258299</v>
      </c>
      <c r="AD846" s="40">
        <v>1.8420001443213501</v>
      </c>
      <c r="AE846" s="40">
        <v>1.5536457816696201</v>
      </c>
      <c r="AF846" s="40">
        <v>1.25899434585597</v>
      </c>
      <c r="AG846" s="40">
        <v>-4.6250154626053903E-3</v>
      </c>
      <c r="AH846" s="40">
        <v>-3.4355285606917302E-3</v>
      </c>
      <c r="AI846" s="40">
        <v>2.4207077631653901E-3</v>
      </c>
      <c r="AJ846" s="40">
        <v>-9.7842452329173907E-3</v>
      </c>
      <c r="AK846" s="40">
        <v>-1.1246574091877E-2</v>
      </c>
      <c r="AL846" s="40">
        <v>4.4823035669532404E-3</v>
      </c>
      <c r="AM846" s="40">
        <v>1.64321774586902E-2</v>
      </c>
      <c r="AN846" s="40">
        <v>8.3765271212307302E-3</v>
      </c>
      <c r="AO846" s="40">
        <v>7.9885558427725597E-3</v>
      </c>
      <c r="AP846" s="40">
        <v>2.3487083681237599E-3</v>
      </c>
      <c r="AQ846" s="40">
        <v>1.22226127745182E-2</v>
      </c>
      <c r="AR846" s="40">
        <v>-6.6243863603404904E-3</v>
      </c>
      <c r="AS846" s="40">
        <v>-5.1919324532678796E-3</v>
      </c>
      <c r="AT846" s="40">
        <v>-2.3227375247703599E-2</v>
      </c>
      <c r="AU846" s="40">
        <v>9.8746004199489895E-2</v>
      </c>
      <c r="AV846" s="40">
        <v>0.12826041520689299</v>
      </c>
      <c r="AW846" s="40">
        <v>0.14202940462769101</v>
      </c>
      <c r="AX846" s="40">
        <v>0.12267431916548301</v>
      </c>
      <c r="AY846" s="40">
        <v>0.12769414583906</v>
      </c>
      <c r="AZ846" s="40">
        <v>2.1023804541242899E-3</v>
      </c>
      <c r="BA846" s="40">
        <v>-3.62083003270307E-2</v>
      </c>
      <c r="BB846" s="40">
        <v>-4.0278320921095498E-2</v>
      </c>
      <c r="BC846" s="40">
        <v>-6.5817466285653201E-2</v>
      </c>
      <c r="BD846" s="40">
        <v>-4.5460150740090001E-2</v>
      </c>
      <c r="BE846" s="40">
        <v>6.4024589121709904E-3</v>
      </c>
      <c r="BF846" s="40">
        <v>4.4675687927973598E-3</v>
      </c>
      <c r="BG846" s="40">
        <v>8.4449017520597507E-3</v>
      </c>
      <c r="BH846" s="40">
        <v>-3.8045485444546498E-3</v>
      </c>
      <c r="BI846" s="40">
        <v>-6.0754128625970403E-3</v>
      </c>
      <c r="BJ846" s="40">
        <v>9.0316749668836703E-3</v>
      </c>
      <c r="BK846" s="40">
        <v>2.3378537099663699E-2</v>
      </c>
      <c r="BL846" s="40">
        <v>1.38074573393701E-2</v>
      </c>
      <c r="BM846" s="40">
        <v>1.2895989063202801E-2</v>
      </c>
      <c r="BN846" s="40">
        <v>8.6333062119921308E-3</v>
      </c>
      <c r="BO846" s="40">
        <v>1.88355201289627E-2</v>
      </c>
      <c r="BP846" s="40">
        <v>-2.9399286950880401E-3</v>
      </c>
      <c r="BQ846" s="40">
        <v>-1.52004690725756E-3</v>
      </c>
      <c r="BR846" s="40">
        <v>-1.3592450211048299E-2</v>
      </c>
      <c r="BS846" s="40">
        <v>0.10847300837738801</v>
      </c>
      <c r="BT846" s="40">
        <v>0.13901852480938301</v>
      </c>
      <c r="BU846" s="40">
        <v>0.155273455715742</v>
      </c>
      <c r="BV846" s="40">
        <v>0.13889199818404299</v>
      </c>
      <c r="BW846" s="40">
        <v>0.14241868444748601</v>
      </c>
      <c r="BX846" s="40">
        <v>1.6264637704953702E-2</v>
      </c>
      <c r="BY846" s="40">
        <v>-2.6323847288296301E-2</v>
      </c>
      <c r="BZ846" s="40">
        <v>-2.6670820605733801E-2</v>
      </c>
      <c r="CA846" s="40">
        <v>-5.2848809033142201E-2</v>
      </c>
      <c r="CB846" s="40">
        <v>-3.3531834636677402E-2</v>
      </c>
      <c r="CC846" s="40">
        <v>1.4040054071476399E-2</v>
      </c>
      <c r="CD846" s="40">
        <v>9.9412299448552906E-3</v>
      </c>
      <c r="CE846" s="40">
        <v>1.26172401574464E-2</v>
      </c>
      <c r="CF846" s="40">
        <v>3.36971166203827E-4</v>
      </c>
      <c r="CG846" s="40">
        <v>-2.4938823479512201E-3</v>
      </c>
      <c r="CH846" s="40">
        <v>1.2182555739861701E-2</v>
      </c>
      <c r="CI846" s="40">
        <v>2.8189564626514702E-2</v>
      </c>
      <c r="CJ846" s="40">
        <v>1.75689030643735E-2</v>
      </c>
      <c r="CK846" s="40">
        <v>1.6294862362306099E-2</v>
      </c>
      <c r="CL846" s="40">
        <v>1.2985999534073299E-2</v>
      </c>
      <c r="CM846" s="40">
        <v>2.3415599617949499E-2</v>
      </c>
      <c r="CN846" s="40">
        <v>-3.88084539987164E-4</v>
      </c>
      <c r="CO846" s="40">
        <v>1.0230898363542901E-3</v>
      </c>
      <c r="CP846" s="40">
        <v>-6.9193304812442402E-3</v>
      </c>
      <c r="CQ846" s="40">
        <v>0.11520990183992</v>
      </c>
      <c r="CR846" s="40">
        <v>0.146469558747961</v>
      </c>
      <c r="CS846" s="40">
        <v>0.16444624515437101</v>
      </c>
      <c r="CT846" s="40">
        <v>0.15012431326886799</v>
      </c>
      <c r="CU846" s="40">
        <v>0.15261685503276001</v>
      </c>
      <c r="CV846" s="40">
        <v>2.60733739348183E-2</v>
      </c>
      <c r="CW846" s="40">
        <v>-1.9477905224381899E-2</v>
      </c>
      <c r="CX846" s="40">
        <v>-1.7246307339434701E-2</v>
      </c>
      <c r="CY846" s="40">
        <v>-4.3866756526084898E-2</v>
      </c>
      <c r="CZ846" s="40">
        <v>-2.52703192403257E-2</v>
      </c>
      <c r="DA846" s="40">
        <v>2.16776492307818E-2</v>
      </c>
      <c r="DB846" s="40">
        <v>1.54148910969132E-2</v>
      </c>
      <c r="DC846" s="40">
        <v>1.6789578562832998E-2</v>
      </c>
      <c r="DD846" s="40">
        <v>4.4784908768622997E-3</v>
      </c>
      <c r="DE846" s="40">
        <v>1.08764816669461E-3</v>
      </c>
      <c r="DF846" s="40">
        <v>1.5333436512839801E-2</v>
      </c>
      <c r="DG846" s="40">
        <v>3.3000592153365697E-2</v>
      </c>
      <c r="DH846" s="40">
        <v>2.13303487893769E-2</v>
      </c>
      <c r="DI846" s="40">
        <v>1.9693735661409299E-2</v>
      </c>
      <c r="DJ846" s="40">
        <v>1.7338692856154501E-2</v>
      </c>
      <c r="DK846" s="40">
        <v>2.7995679106936299E-2</v>
      </c>
      <c r="DL846" s="40">
        <v>2.1637596151137099E-3</v>
      </c>
      <c r="DM846" s="40">
        <v>3.5662265799661398E-3</v>
      </c>
      <c r="DN846" s="40">
        <v>-2.4621075144015301E-4</v>
      </c>
      <c r="DO846" s="40">
        <v>0.12194679530245101</v>
      </c>
      <c r="DP846" s="40">
        <v>0.15392059268653999</v>
      </c>
      <c r="DQ846" s="40">
        <v>0.17361903459299899</v>
      </c>
      <c r="DR846" s="40">
        <v>0.16135662835369299</v>
      </c>
      <c r="DS846" s="40">
        <v>0.16281502561803499</v>
      </c>
      <c r="DT846" s="40">
        <v>3.5882110164682998E-2</v>
      </c>
      <c r="DU846" s="40">
        <v>-1.2631963160467601E-2</v>
      </c>
      <c r="DV846" s="40">
        <v>-7.8217940731355896E-3</v>
      </c>
      <c r="DW846" s="40">
        <v>-3.4884704019027699E-2</v>
      </c>
      <c r="DX846" s="40">
        <v>-1.7008803843974001E-2</v>
      </c>
      <c r="DY846" s="40">
        <v>3.2705123605558203E-2</v>
      </c>
      <c r="DZ846" s="40">
        <v>2.33179884504023E-2</v>
      </c>
      <c r="EA846" s="40">
        <v>2.2813772551727399E-2</v>
      </c>
      <c r="EB846" s="40">
        <v>1.0458187565324999E-2</v>
      </c>
      <c r="EC846" s="40">
        <v>6.2588093959745697E-3</v>
      </c>
      <c r="ED846" s="40">
        <v>1.9882807912770199E-2</v>
      </c>
      <c r="EE846" s="40">
        <v>3.99469517943392E-2</v>
      </c>
      <c r="EF846" s="40">
        <v>2.6761279007516299E-2</v>
      </c>
      <c r="EG846" s="40">
        <v>2.4601168881839601E-2</v>
      </c>
      <c r="EH846" s="40">
        <v>2.3623290700022798E-2</v>
      </c>
      <c r="EI846" s="40">
        <v>3.4608586461380798E-2</v>
      </c>
      <c r="EJ846" s="40">
        <v>5.8482172803661601E-3</v>
      </c>
      <c r="EK846" s="40">
        <v>7.2381121259764598E-3</v>
      </c>
      <c r="EL846" s="40">
        <v>9.3887142852151599E-3</v>
      </c>
      <c r="EM846" s="40">
        <v>0.13167379948034899</v>
      </c>
      <c r="EN846" s="40">
        <v>0.16467870228903</v>
      </c>
      <c r="EO846" s="40">
        <v>0.18686308568105001</v>
      </c>
      <c r="EP846" s="40">
        <v>0.17757430737225299</v>
      </c>
      <c r="EQ846" s="40">
        <v>0.177539564226461</v>
      </c>
      <c r="ER846" s="40">
        <v>5.0044367415512402E-2</v>
      </c>
      <c r="ES846" s="40">
        <v>-2.7475101217331998E-3</v>
      </c>
      <c r="ET846" s="40">
        <v>5.7857062422261001E-3</v>
      </c>
      <c r="EU846" s="40">
        <v>-2.1916046766516699E-2</v>
      </c>
      <c r="EV846" s="40">
        <v>-5.0804877405614696E-3</v>
      </c>
      <c r="EW846" s="40">
        <v>78.888522948033</v>
      </c>
      <c r="EX846" s="40">
        <v>76.665568844099099</v>
      </c>
      <c r="EY846" s="40">
        <v>75.277045896066099</v>
      </c>
      <c r="EZ846" s="40">
        <v>73.334431155900901</v>
      </c>
      <c r="FA846" s="40">
        <v>70.391816415735804</v>
      </c>
      <c r="FB846" s="40">
        <v>68.614770519669705</v>
      </c>
      <c r="FC846" s="40">
        <v>67.283632831471607</v>
      </c>
      <c r="FD846" s="40">
        <v>68.283632831471607</v>
      </c>
      <c r="FE846" s="40">
        <v>71.341018091306495</v>
      </c>
      <c r="FF846" s="40">
        <v>75.732834507042298</v>
      </c>
      <c r="FG846" s="40">
        <v>80.732834507042298</v>
      </c>
      <c r="FH846" s="40">
        <v>84.786926299174397</v>
      </c>
      <c r="FI846" s="40">
        <v>87.175449247207396</v>
      </c>
      <c r="FJ846" s="40">
        <v>89.729541039339495</v>
      </c>
      <c r="FK846" s="40">
        <v>92.283632831471607</v>
      </c>
      <c r="FL846" s="40">
        <v>93.837724623603705</v>
      </c>
      <c r="FM846" s="40">
        <v>95.780339363768803</v>
      </c>
      <c r="FN846" s="40">
        <v>95.891816415735804</v>
      </c>
      <c r="FO846" s="40">
        <v>93.780339363768803</v>
      </c>
      <c r="FP846" s="40">
        <v>90.114770519669705</v>
      </c>
      <c r="FQ846" s="40">
        <v>85.003293467702804</v>
      </c>
      <c r="FR846" s="40">
        <v>80.114770519669705</v>
      </c>
      <c r="FS846" s="40">
        <v>77.503293467702804</v>
      </c>
      <c r="FT846" s="40">
        <v>75.168862311801803</v>
      </c>
      <c r="FU846" s="40">
        <v>1.7082821783881399E-2</v>
      </c>
      <c r="FV846" s="40">
        <v>0</v>
      </c>
      <c r="FW846" s="40">
        <v>0</v>
      </c>
      <c r="FX846" s="41">
        <v>1</v>
      </c>
      <c r="FY846" s="22"/>
    </row>
    <row r="847" spans="1:181" x14ac:dyDescent="0.2">
      <c r="A847" t="s">
        <v>42</v>
      </c>
      <c r="B847" t="s">
        <v>58</v>
      </c>
      <c r="C847" t="s">
        <v>55</v>
      </c>
      <c r="D847" t="s">
        <v>41</v>
      </c>
      <c r="E847" t="s">
        <v>1</v>
      </c>
      <c r="F847" t="s">
        <v>78</v>
      </c>
      <c r="G847" s="35">
        <v>43672</v>
      </c>
      <c r="H847" s="40">
        <v>1679</v>
      </c>
      <c r="I847" s="40">
        <v>0.95850122578432695</v>
      </c>
      <c r="J847" s="40">
        <v>0.80259994075228902</v>
      </c>
      <c r="K847" s="40">
        <v>0.71575300080318205</v>
      </c>
      <c r="L847" s="40">
        <v>0.65058386924353095</v>
      </c>
      <c r="M847" s="40">
        <v>0.61526167983798197</v>
      </c>
      <c r="N847" s="40">
        <v>0.63410142902996103</v>
      </c>
      <c r="O847" s="40">
        <v>0.69767120707664698</v>
      </c>
      <c r="P847" s="40">
        <v>0.75415234791246299</v>
      </c>
      <c r="Q847" s="40">
        <v>0.81036517602053004</v>
      </c>
      <c r="R847" s="40">
        <v>0.909223287170699</v>
      </c>
      <c r="S847" s="40">
        <v>1.0551651775292701</v>
      </c>
      <c r="T847" s="40">
        <v>1.26950128561563</v>
      </c>
      <c r="U847" s="40">
        <v>1.48357440779605</v>
      </c>
      <c r="V847" s="40">
        <v>1.6534448219628199</v>
      </c>
      <c r="W847" s="40">
        <v>1.84971753754881</v>
      </c>
      <c r="X847" s="40">
        <v>2.0531446667730102</v>
      </c>
      <c r="Y847" s="40">
        <v>2.2924620303634899</v>
      </c>
      <c r="Z847" s="40">
        <v>2.4207344488504599</v>
      </c>
      <c r="AA847" s="40">
        <v>2.3448476723781702</v>
      </c>
      <c r="AB847" s="40">
        <v>2.1675734593917699</v>
      </c>
      <c r="AC847" s="40">
        <v>1.93606411371978</v>
      </c>
      <c r="AD847" s="40">
        <v>1.65869569899849</v>
      </c>
      <c r="AE847" s="40">
        <v>1.33357969642409</v>
      </c>
      <c r="AF847" s="40">
        <v>1.0462582501539801</v>
      </c>
      <c r="AG847" s="40">
        <v>2.67538767888136E-3</v>
      </c>
      <c r="AH847" s="40">
        <v>5.3746991138615696E-3</v>
      </c>
      <c r="AI847" s="40">
        <v>1.5541664353373501E-2</v>
      </c>
      <c r="AJ847" s="40">
        <v>1.83286874262398E-3</v>
      </c>
      <c r="AK847" s="40">
        <v>-1.34125886654676E-3</v>
      </c>
      <c r="AL847" s="40">
        <v>-6.2348361777037602E-3</v>
      </c>
      <c r="AM847" s="40">
        <v>-1.9401648655855998E-2</v>
      </c>
      <c r="AN847" s="40">
        <v>-1.6765052587277701E-2</v>
      </c>
      <c r="AO847" s="40">
        <v>-1.0234609194201799E-2</v>
      </c>
      <c r="AP847" s="40">
        <v>-2.1396776792640001E-3</v>
      </c>
      <c r="AQ847" s="40">
        <v>-1.4101504122191799E-2</v>
      </c>
      <c r="AR847" s="40">
        <v>-2.64830927653413E-3</v>
      </c>
      <c r="AS847" s="40">
        <v>-2.0063973049213101E-2</v>
      </c>
      <c r="AT847" s="40">
        <v>-4.0973834709397798E-2</v>
      </c>
      <c r="AU847" s="40">
        <v>0.25939012417380702</v>
      </c>
      <c r="AV847" s="40">
        <v>0.35403205120092102</v>
      </c>
      <c r="AW847" s="40">
        <v>0.43199150998170499</v>
      </c>
      <c r="AX847" s="40">
        <v>0.44278661533703301</v>
      </c>
      <c r="AY847" s="40">
        <v>0.20621616241673901</v>
      </c>
      <c r="AZ847" s="40">
        <v>-0.30542316518322399</v>
      </c>
      <c r="BA847" s="40">
        <v>-0.206417566511958</v>
      </c>
      <c r="BB847" s="40">
        <v>-0.17123438982141401</v>
      </c>
      <c r="BC847" s="40">
        <v>-9.9775527267079903E-2</v>
      </c>
      <c r="BD847" s="40">
        <v>-5.38393511139975E-2</v>
      </c>
      <c r="BE847" s="40">
        <v>1.06355960282157E-2</v>
      </c>
      <c r="BF847" s="40">
        <v>1.3740892165110499E-2</v>
      </c>
      <c r="BG847" s="40">
        <v>2.0674064691720201E-2</v>
      </c>
      <c r="BH847" s="40">
        <v>5.7336780518025699E-3</v>
      </c>
      <c r="BI847" s="40">
        <v>3.40976156287876E-3</v>
      </c>
      <c r="BJ847" s="40">
        <v>6.0582875650681703E-4</v>
      </c>
      <c r="BK847" s="40">
        <v>-1.27173406004606E-2</v>
      </c>
      <c r="BL847" s="40">
        <v>-9.2846403242472196E-3</v>
      </c>
      <c r="BM847" s="40">
        <v>-2.2928489041679299E-3</v>
      </c>
      <c r="BN847" s="40">
        <v>8.13931361936528E-3</v>
      </c>
      <c r="BO847" s="40">
        <v>-4.0182152160465898E-3</v>
      </c>
      <c r="BP847" s="40">
        <v>3.46409939498841E-3</v>
      </c>
      <c r="BQ847" s="40">
        <v>-1.3839909221330399E-2</v>
      </c>
      <c r="BR847" s="40">
        <v>-2.9665182957150302E-2</v>
      </c>
      <c r="BS847" s="40">
        <v>0.28104758918865202</v>
      </c>
      <c r="BT847" s="40">
        <v>0.38479514636374201</v>
      </c>
      <c r="BU847" s="40">
        <v>0.465529537470109</v>
      </c>
      <c r="BV847" s="40">
        <v>0.472687569944296</v>
      </c>
      <c r="BW847" s="40">
        <v>0.23973907660984101</v>
      </c>
      <c r="BX847" s="40">
        <v>-0.274075368387725</v>
      </c>
      <c r="BY847" s="40">
        <v>-0.180894989728421</v>
      </c>
      <c r="BZ847" s="40">
        <v>-0.14940600480751901</v>
      </c>
      <c r="CA847" s="40">
        <v>-7.7724330002340705E-2</v>
      </c>
      <c r="CB847" s="40">
        <v>-3.7304835658349599E-2</v>
      </c>
      <c r="CC847" s="40">
        <v>1.61488120820205E-2</v>
      </c>
      <c r="CD847" s="40">
        <v>1.9535291986722301E-2</v>
      </c>
      <c r="CE847" s="40">
        <v>2.42287495313818E-2</v>
      </c>
      <c r="CF847" s="40">
        <v>8.4353666964211704E-3</v>
      </c>
      <c r="CG847" s="40">
        <v>6.7003038394077398E-3</v>
      </c>
      <c r="CH847" s="40">
        <v>5.3436524514284796E-3</v>
      </c>
      <c r="CI847" s="40">
        <v>-8.0878092035010993E-3</v>
      </c>
      <c r="CJ847" s="40">
        <v>-4.1037295782279997E-3</v>
      </c>
      <c r="CK847" s="40">
        <v>3.2075900799631699E-3</v>
      </c>
      <c r="CL847" s="40">
        <v>1.52585116802128E-2</v>
      </c>
      <c r="CM847" s="40">
        <v>2.9654399639287899E-3</v>
      </c>
      <c r="CN847" s="40">
        <v>7.6975350208375697E-3</v>
      </c>
      <c r="CO847" s="40">
        <v>-9.5291415743179297E-3</v>
      </c>
      <c r="CP847" s="40">
        <v>-2.1832845202750702E-2</v>
      </c>
      <c r="CQ847" s="40">
        <v>0.296047483483447</v>
      </c>
      <c r="CR847" s="40">
        <v>0.40610157236081701</v>
      </c>
      <c r="CS847" s="40">
        <v>0.48875787314268998</v>
      </c>
      <c r="CT847" s="40">
        <v>0.49339688001890503</v>
      </c>
      <c r="CU847" s="40">
        <v>0.26295694486013499</v>
      </c>
      <c r="CV847" s="40">
        <v>-0.25236397982101599</v>
      </c>
      <c r="CW847" s="40">
        <v>-0.163218130796804</v>
      </c>
      <c r="CX847" s="40">
        <v>-0.13428773184205001</v>
      </c>
      <c r="CY847" s="40">
        <v>-6.2451737950683602E-2</v>
      </c>
      <c r="CZ847" s="40">
        <v>-2.5853080622366801E-2</v>
      </c>
      <c r="DA847" s="40">
        <v>2.1662028135825299E-2</v>
      </c>
      <c r="DB847" s="40">
        <v>2.53296918083342E-2</v>
      </c>
      <c r="DC847" s="40">
        <v>2.77834343710434E-2</v>
      </c>
      <c r="DD847" s="40">
        <v>1.11370553410398E-2</v>
      </c>
      <c r="DE847" s="40">
        <v>9.9908461159367093E-3</v>
      </c>
      <c r="DF847" s="40">
        <v>1.0081476146350099E-2</v>
      </c>
      <c r="DG847" s="40">
        <v>-3.4582778065416001E-3</v>
      </c>
      <c r="DH847" s="40">
        <v>1.0771811677912199E-3</v>
      </c>
      <c r="DI847" s="40">
        <v>8.7080290640942602E-3</v>
      </c>
      <c r="DJ847" s="40">
        <v>2.2377709741060299E-2</v>
      </c>
      <c r="DK847" s="40">
        <v>9.9490951439041696E-3</v>
      </c>
      <c r="DL847" s="40">
        <v>1.19309706466867E-2</v>
      </c>
      <c r="DM847" s="40">
        <v>-5.21837392730546E-3</v>
      </c>
      <c r="DN847" s="40">
        <v>-1.4000507448350999E-2</v>
      </c>
      <c r="DO847" s="40">
        <v>0.31104737777824298</v>
      </c>
      <c r="DP847" s="40">
        <v>0.42740799835789201</v>
      </c>
      <c r="DQ847" s="40">
        <v>0.51198620881527102</v>
      </c>
      <c r="DR847" s="40">
        <v>0.51410619009351299</v>
      </c>
      <c r="DS847" s="40">
        <v>0.28617481311042797</v>
      </c>
      <c r="DT847" s="40">
        <v>-0.23065259125430801</v>
      </c>
      <c r="DU847" s="40">
        <v>-0.14554127186518701</v>
      </c>
      <c r="DV847" s="40">
        <v>-0.11916945887658199</v>
      </c>
      <c r="DW847" s="40">
        <v>-4.7179145899026602E-2</v>
      </c>
      <c r="DX847" s="40">
        <v>-1.4401325586384E-2</v>
      </c>
      <c r="DY847" s="40">
        <v>2.96222364851596E-2</v>
      </c>
      <c r="DZ847" s="40">
        <v>3.3695884859583101E-2</v>
      </c>
      <c r="EA847" s="40">
        <v>3.29158347093901E-2</v>
      </c>
      <c r="EB847" s="40">
        <v>1.50378646502184E-2</v>
      </c>
      <c r="EC847" s="40">
        <v>1.4741866545362199E-2</v>
      </c>
      <c r="ED847" s="40">
        <v>1.6922141080560699E-2</v>
      </c>
      <c r="EE847" s="40">
        <v>3.2260302488537401E-3</v>
      </c>
      <c r="EF847" s="40">
        <v>8.5575934308217104E-3</v>
      </c>
      <c r="EG847" s="40">
        <v>1.66497893541281E-2</v>
      </c>
      <c r="EH847" s="40">
        <v>3.2656701039689602E-2</v>
      </c>
      <c r="EI847" s="40">
        <v>2.0032384050049399E-2</v>
      </c>
      <c r="EJ847" s="40">
        <v>1.8043379318209301E-2</v>
      </c>
      <c r="EK847" s="40">
        <v>1.00568990057727E-3</v>
      </c>
      <c r="EL847" s="40">
        <v>-2.6918556961035298E-3</v>
      </c>
      <c r="EM847" s="40">
        <v>0.33270484279308798</v>
      </c>
      <c r="EN847" s="40">
        <v>0.458171093520713</v>
      </c>
      <c r="EO847" s="40">
        <v>0.54552423630367497</v>
      </c>
      <c r="EP847" s="40">
        <v>0.54400714470077605</v>
      </c>
      <c r="EQ847" s="40">
        <v>0.31969772730353002</v>
      </c>
      <c r="ER847" s="40">
        <v>-0.199304794458809</v>
      </c>
      <c r="ES847" s="40">
        <v>-0.12001869508165</v>
      </c>
      <c r="ET847" s="40">
        <v>-9.7341073862686395E-2</v>
      </c>
      <c r="EU847" s="40">
        <v>-2.51279486342873E-2</v>
      </c>
      <c r="EV847" s="40">
        <v>2.13318986926382E-3</v>
      </c>
      <c r="EW847" s="40">
        <v>78.906982652246498</v>
      </c>
      <c r="EX847" s="40">
        <v>76.720947956739494</v>
      </c>
      <c r="EY847" s="40">
        <v>75.313965304492996</v>
      </c>
      <c r="EZ847" s="40">
        <v>73.279052043260506</v>
      </c>
      <c r="FA847" s="40">
        <v>70.244138782028003</v>
      </c>
      <c r="FB847" s="40">
        <v>68.430173477535007</v>
      </c>
      <c r="FC847" s="40">
        <v>66.988277564056006</v>
      </c>
      <c r="FD847" s="40">
        <v>67.988277564056006</v>
      </c>
      <c r="FE847" s="40">
        <v>70.953364302823502</v>
      </c>
      <c r="FF847" s="40">
        <v>75.197503084851604</v>
      </c>
      <c r="FG847" s="40">
        <v>80.197503084851604</v>
      </c>
      <c r="FH847" s="40">
        <v>84.325433693837596</v>
      </c>
      <c r="FI847" s="40">
        <v>86.732416346084094</v>
      </c>
      <c r="FJ847" s="40">
        <v>89.36034695507</v>
      </c>
      <c r="FK847" s="40">
        <v>91.988277564056006</v>
      </c>
      <c r="FL847" s="40">
        <v>93.616208173041997</v>
      </c>
      <c r="FM847" s="40">
        <v>95.651121434274501</v>
      </c>
      <c r="FN847" s="40">
        <v>95.744138782028003</v>
      </c>
      <c r="FO847" s="40">
        <v>93.651121434274501</v>
      </c>
      <c r="FP847" s="40">
        <v>89.930173477535007</v>
      </c>
      <c r="FQ847" s="40">
        <v>84.837156129781505</v>
      </c>
      <c r="FR847" s="40">
        <v>79.930173477535007</v>
      </c>
      <c r="FS847" s="40">
        <v>77.337156129781505</v>
      </c>
      <c r="FT847" s="40">
        <v>75.058104086520999</v>
      </c>
      <c r="FU847" s="40">
        <v>3.9459089677494397E-2</v>
      </c>
      <c r="FV847" s="40">
        <v>0</v>
      </c>
      <c r="FW847" s="40">
        <v>0</v>
      </c>
      <c r="FX847" s="41">
        <v>1</v>
      </c>
      <c r="FY847" s="22"/>
    </row>
    <row r="848" spans="1:181" x14ac:dyDescent="0.2">
      <c r="A848" t="s">
        <v>42</v>
      </c>
      <c r="B848" t="s">
        <v>58</v>
      </c>
      <c r="C848" t="s">
        <v>55</v>
      </c>
      <c r="D848" t="s">
        <v>41</v>
      </c>
      <c r="E848" t="s">
        <v>77</v>
      </c>
      <c r="F848" t="s">
        <v>1</v>
      </c>
      <c r="G848" s="35">
        <v>43672</v>
      </c>
      <c r="H848" s="40">
        <v>3894</v>
      </c>
      <c r="I848" s="40">
        <v>1.13763784700043</v>
      </c>
      <c r="J848" s="40">
        <v>0.97648670714799402</v>
      </c>
      <c r="K848" s="40">
        <v>0.87535998895498002</v>
      </c>
      <c r="L848" s="40">
        <v>0.80302455171566101</v>
      </c>
      <c r="M848" s="40">
        <v>0.773607417005308</v>
      </c>
      <c r="N848" s="40">
        <v>0.80788859692631598</v>
      </c>
      <c r="O848" s="40">
        <v>0.88625175914866405</v>
      </c>
      <c r="P848" s="40">
        <v>0.94489158107395099</v>
      </c>
      <c r="Q848" s="40">
        <v>0.98071535918476105</v>
      </c>
      <c r="R848" s="40">
        <v>1.0526776542079399</v>
      </c>
      <c r="S848" s="40">
        <v>1.1800619089283999</v>
      </c>
      <c r="T848" s="40">
        <v>1.3596894338082499</v>
      </c>
      <c r="U848" s="40">
        <v>1.55016043509228</v>
      </c>
      <c r="V848" s="40">
        <v>1.7150929121141401</v>
      </c>
      <c r="W848" s="40">
        <v>1.8947999567432601</v>
      </c>
      <c r="X848" s="40">
        <v>2.09042567172256</v>
      </c>
      <c r="Y848" s="40">
        <v>2.3043355804280399</v>
      </c>
      <c r="Z848" s="40">
        <v>2.4638531399488501</v>
      </c>
      <c r="AA848" s="40">
        <v>2.42131163688676</v>
      </c>
      <c r="AB848" s="40">
        <v>2.26850911940523</v>
      </c>
      <c r="AC848" s="40">
        <v>2.06354176579908</v>
      </c>
      <c r="AD848" s="40">
        <v>1.8364466639489101</v>
      </c>
      <c r="AE848" s="40">
        <v>1.5261429851939901</v>
      </c>
      <c r="AF848" s="40">
        <v>1.2333376943979999</v>
      </c>
      <c r="AG848" s="40">
        <v>1.8716967173458201E-3</v>
      </c>
      <c r="AH848" s="40">
        <v>-2.0197156548131001E-4</v>
      </c>
      <c r="AI848" s="40">
        <v>1.31956155040756E-2</v>
      </c>
      <c r="AJ848" s="40">
        <v>-1.6168108972613199E-3</v>
      </c>
      <c r="AK848" s="40">
        <v>-4.8028119225842197E-3</v>
      </c>
      <c r="AL848" s="40">
        <v>6.4239267914026699E-3</v>
      </c>
      <c r="AM848" s="40">
        <v>1.64453774341944E-2</v>
      </c>
      <c r="AN848" s="40">
        <v>3.9812532321894696E-3</v>
      </c>
      <c r="AO848" s="40">
        <v>9.2583507737859904E-3</v>
      </c>
      <c r="AP848" s="40">
        <v>1.31170567677979E-2</v>
      </c>
      <c r="AQ848" s="40">
        <v>1.5580809361613501E-2</v>
      </c>
      <c r="AR848" s="40">
        <v>2.4205898497975898E-3</v>
      </c>
      <c r="AS848" s="40">
        <v>-1.56034155274453E-2</v>
      </c>
      <c r="AT848" s="40">
        <v>-3.9595480990644298E-2</v>
      </c>
      <c r="AU848" s="40">
        <v>0.162963758255221</v>
      </c>
      <c r="AV848" s="40">
        <v>0.20455140643321501</v>
      </c>
      <c r="AW848" s="40">
        <v>0.25248776042884002</v>
      </c>
      <c r="AX848" s="40">
        <v>0.23324614877678199</v>
      </c>
      <c r="AY848" s="40">
        <v>0.181921594769727</v>
      </c>
      <c r="AZ848" s="40">
        <v>-9.5905948604924296E-2</v>
      </c>
      <c r="BA848" s="40">
        <v>-0.108674061817826</v>
      </c>
      <c r="BB848" s="40">
        <v>-7.7692965502898906E-2</v>
      </c>
      <c r="BC848" s="40">
        <v>-7.0758065947290893E-2</v>
      </c>
      <c r="BD848" s="40">
        <v>-3.7381557343701403E-2</v>
      </c>
      <c r="BE848" s="40">
        <v>1.0512276921017799E-2</v>
      </c>
      <c r="BF848" s="40">
        <v>7.4755468646806903E-3</v>
      </c>
      <c r="BG848" s="40">
        <v>1.966055715165E-2</v>
      </c>
      <c r="BH848" s="40">
        <v>5.2311138990041202E-3</v>
      </c>
      <c r="BI848" s="40">
        <v>1.52451413199571E-3</v>
      </c>
      <c r="BJ848" s="40">
        <v>1.2188523600610301E-2</v>
      </c>
      <c r="BK848" s="40">
        <v>2.3576688004943398E-2</v>
      </c>
      <c r="BL848" s="40">
        <v>1.2865985445704199E-2</v>
      </c>
      <c r="BM848" s="40">
        <v>1.6529127890787702E-2</v>
      </c>
      <c r="BN848" s="40">
        <v>2.1875133901827801E-2</v>
      </c>
      <c r="BO848" s="40">
        <v>2.29477910238516E-2</v>
      </c>
      <c r="BP848" s="40">
        <v>6.3485793278601601E-3</v>
      </c>
      <c r="BQ848" s="40">
        <v>-1.1671602206131801E-2</v>
      </c>
      <c r="BR848" s="40">
        <v>-2.7572808779555001E-2</v>
      </c>
      <c r="BS848" s="40">
        <v>0.17903657396901401</v>
      </c>
      <c r="BT848" s="40">
        <v>0.22928727605232499</v>
      </c>
      <c r="BU848" s="40">
        <v>0.27605338948653702</v>
      </c>
      <c r="BV848" s="40">
        <v>0.25843416691048499</v>
      </c>
      <c r="BW848" s="40">
        <v>0.20287767702601101</v>
      </c>
      <c r="BX848" s="40">
        <v>-7.6116786399349295E-2</v>
      </c>
      <c r="BY848" s="40">
        <v>-9.5841318796428501E-2</v>
      </c>
      <c r="BZ848" s="40">
        <v>-6.3565816064361597E-2</v>
      </c>
      <c r="CA848" s="40">
        <v>-5.8095957771506397E-2</v>
      </c>
      <c r="CB848" s="40">
        <v>-2.4736107028893901E-2</v>
      </c>
      <c r="CC848" s="40">
        <v>1.6496716448540501E-2</v>
      </c>
      <c r="CD848" s="40">
        <v>1.2792972741616599E-2</v>
      </c>
      <c r="CE848" s="40">
        <v>2.41381560428021E-2</v>
      </c>
      <c r="CF848" s="40">
        <v>9.9739657522694807E-3</v>
      </c>
      <c r="CG848" s="40">
        <v>5.90680088265403E-3</v>
      </c>
      <c r="CH848" s="40">
        <v>1.61810657901491E-2</v>
      </c>
      <c r="CI848" s="40">
        <v>2.8515811982346501E-2</v>
      </c>
      <c r="CJ848" s="40">
        <v>1.9019523911491001E-2</v>
      </c>
      <c r="CK848" s="40">
        <v>2.1564845973272701E-2</v>
      </c>
      <c r="CL848" s="40">
        <v>2.7940951445389099E-2</v>
      </c>
      <c r="CM848" s="40">
        <v>2.8050140081302299E-2</v>
      </c>
      <c r="CN848" s="40">
        <v>9.0690928746496608E-3</v>
      </c>
      <c r="CO848" s="40">
        <v>-8.9484402771551792E-3</v>
      </c>
      <c r="CP848" s="40">
        <v>-1.9245942630460498E-2</v>
      </c>
      <c r="CQ848" s="40">
        <v>0.190168557170251</v>
      </c>
      <c r="CR848" s="40">
        <v>0.24641926399838299</v>
      </c>
      <c r="CS848" s="40">
        <v>0.292374872384629</v>
      </c>
      <c r="CT848" s="40">
        <v>0.27587931154038198</v>
      </c>
      <c r="CU848" s="40">
        <v>0.217391795758828</v>
      </c>
      <c r="CV848" s="40">
        <v>-6.2410872938899797E-2</v>
      </c>
      <c r="CW848" s="40">
        <v>-8.69534000718091E-2</v>
      </c>
      <c r="CX848" s="40">
        <v>-5.3781395398342598E-2</v>
      </c>
      <c r="CY848" s="40">
        <v>-4.9326220221158699E-2</v>
      </c>
      <c r="CZ848" s="40">
        <v>-1.5977906662314599E-2</v>
      </c>
      <c r="DA848" s="40">
        <v>2.2481155976063101E-2</v>
      </c>
      <c r="DB848" s="40">
        <v>1.8110398618552501E-2</v>
      </c>
      <c r="DC848" s="40">
        <v>2.8615754933954098E-2</v>
      </c>
      <c r="DD848" s="40">
        <v>1.4716817605534799E-2</v>
      </c>
      <c r="DE848" s="40">
        <v>1.0289087633312301E-2</v>
      </c>
      <c r="DF848" s="40">
        <v>2.0173607979687799E-2</v>
      </c>
      <c r="DG848" s="40">
        <v>3.3454935959749597E-2</v>
      </c>
      <c r="DH848" s="40">
        <v>2.5173062377277799E-2</v>
      </c>
      <c r="DI848" s="40">
        <v>2.66005640557576E-2</v>
      </c>
      <c r="DJ848" s="40">
        <v>3.4006768988950303E-2</v>
      </c>
      <c r="DK848" s="40">
        <v>3.3152489138752898E-2</v>
      </c>
      <c r="DL848" s="40">
        <v>1.1789606421439201E-2</v>
      </c>
      <c r="DM848" s="40">
        <v>-6.2252783481785302E-3</v>
      </c>
      <c r="DN848" s="40">
        <v>-1.09190764813661E-2</v>
      </c>
      <c r="DO848" s="40">
        <v>0.20130054037148701</v>
      </c>
      <c r="DP848" s="40">
        <v>0.26355125194444001</v>
      </c>
      <c r="DQ848" s="40">
        <v>0.30869635528272099</v>
      </c>
      <c r="DR848" s="40">
        <v>0.29332445617028002</v>
      </c>
      <c r="DS848" s="40">
        <v>0.23190591449164499</v>
      </c>
      <c r="DT848" s="40">
        <v>-4.8704959478450299E-2</v>
      </c>
      <c r="DU848" s="40">
        <v>-7.8065481347189603E-2</v>
      </c>
      <c r="DV848" s="40">
        <v>-4.3996974732323599E-2</v>
      </c>
      <c r="DW848" s="40">
        <v>-4.0556482670811002E-2</v>
      </c>
      <c r="DX848" s="40">
        <v>-7.2197062957352698E-3</v>
      </c>
      <c r="DY848" s="40">
        <v>3.1121736179735099E-2</v>
      </c>
      <c r="DZ848" s="40">
        <v>2.5787917048714502E-2</v>
      </c>
      <c r="EA848" s="40">
        <v>3.50806965815285E-2</v>
      </c>
      <c r="EB848" s="40">
        <v>2.1564742401800299E-2</v>
      </c>
      <c r="EC848" s="40">
        <v>1.6616413687892299E-2</v>
      </c>
      <c r="ED848" s="40">
        <v>2.59382047888955E-2</v>
      </c>
      <c r="EE848" s="40">
        <v>4.0586246530498603E-2</v>
      </c>
      <c r="EF848" s="40">
        <v>3.4057794590792403E-2</v>
      </c>
      <c r="EG848" s="40">
        <v>3.3871341172759299E-2</v>
      </c>
      <c r="EH848" s="40">
        <v>4.2764846122980198E-2</v>
      </c>
      <c r="EI848" s="40">
        <v>4.0519470800990998E-2</v>
      </c>
      <c r="EJ848" s="40">
        <v>1.57175958995017E-2</v>
      </c>
      <c r="EK848" s="40">
        <v>-2.2934650268650199E-3</v>
      </c>
      <c r="EL848" s="40">
        <v>1.10359572972331E-3</v>
      </c>
      <c r="EM848" s="40">
        <v>0.21737335608528</v>
      </c>
      <c r="EN848" s="40">
        <v>0.28828712156355102</v>
      </c>
      <c r="EO848" s="40">
        <v>0.33226198434041898</v>
      </c>
      <c r="EP848" s="40">
        <v>0.318512474303982</v>
      </c>
      <c r="EQ848" s="40">
        <v>0.25286199674792897</v>
      </c>
      <c r="ER848" s="40">
        <v>-2.8915797272875299E-2</v>
      </c>
      <c r="ES848" s="40">
        <v>-6.52327383257921E-2</v>
      </c>
      <c r="ET848" s="40">
        <v>-2.98698252937863E-2</v>
      </c>
      <c r="EU848" s="40">
        <v>-2.7894374495026401E-2</v>
      </c>
      <c r="EV848" s="40">
        <v>5.4257440190721802E-3</v>
      </c>
      <c r="EW848" s="40">
        <v>78.869058018490193</v>
      </c>
      <c r="EX848" s="40">
        <v>76.607174055470594</v>
      </c>
      <c r="EY848" s="40">
        <v>75.238116036980401</v>
      </c>
      <c r="EZ848" s="40">
        <v>73.392825944529406</v>
      </c>
      <c r="FA848" s="40">
        <v>70.547535852078298</v>
      </c>
      <c r="FB848" s="40">
        <v>68.809419815097897</v>
      </c>
      <c r="FC848" s="40">
        <v>67.595071704156695</v>
      </c>
      <c r="FD848" s="40">
        <v>68.595071704156695</v>
      </c>
      <c r="FE848" s="40">
        <v>71.7497816117056</v>
      </c>
      <c r="FF848" s="40">
        <v>76.297317463783898</v>
      </c>
      <c r="FG848" s="40">
        <v>81.297317463783898</v>
      </c>
      <c r="FH848" s="40">
        <v>85.273549537744799</v>
      </c>
      <c r="FI848" s="40">
        <v>87.642607556235006</v>
      </c>
      <c r="FJ848" s="40">
        <v>90.118839630195794</v>
      </c>
      <c r="FK848" s="40">
        <v>92.595071704156695</v>
      </c>
      <c r="FL848" s="40">
        <v>94.071303778117496</v>
      </c>
      <c r="FM848" s="40">
        <v>95.916593870568505</v>
      </c>
      <c r="FN848" s="40">
        <v>96.047535852078298</v>
      </c>
      <c r="FO848" s="40">
        <v>93.916593870568505</v>
      </c>
      <c r="FP848" s="40">
        <v>90.309419815097897</v>
      </c>
      <c r="FQ848" s="40">
        <v>85.178477833588104</v>
      </c>
      <c r="FR848" s="40">
        <v>80.309419815097897</v>
      </c>
      <c r="FS848" s="40">
        <v>77.678477833588104</v>
      </c>
      <c r="FT848" s="40">
        <v>75.285651889058698</v>
      </c>
      <c r="FU848" s="40">
        <v>2.9193227524823801E-2</v>
      </c>
      <c r="FV848" s="40">
        <v>0</v>
      </c>
      <c r="FW848" s="40">
        <v>0</v>
      </c>
      <c r="FX848" s="41">
        <v>1</v>
      </c>
      <c r="FY848" s="22"/>
    </row>
    <row r="849" spans="1:181" x14ac:dyDescent="0.2">
      <c r="A849" t="s">
        <v>42</v>
      </c>
      <c r="B849" t="s">
        <v>58</v>
      </c>
      <c r="C849" t="s">
        <v>55</v>
      </c>
      <c r="D849" t="s">
        <v>41</v>
      </c>
      <c r="E849" t="s">
        <v>77</v>
      </c>
      <c r="F849" t="s">
        <v>77</v>
      </c>
      <c r="G849" s="35">
        <v>43672</v>
      </c>
      <c r="H849" s="40">
        <v>2905</v>
      </c>
      <c r="I849" s="40">
        <v>1.2059641913080901</v>
      </c>
      <c r="J849" s="40">
        <v>1.0353995177200399</v>
      </c>
      <c r="K849" s="40">
        <v>0.92356766417847402</v>
      </c>
      <c r="L849" s="40">
        <v>0.84542116089577102</v>
      </c>
      <c r="M849" s="40">
        <v>0.81361448011623205</v>
      </c>
      <c r="N849" s="40">
        <v>0.84717901895541803</v>
      </c>
      <c r="O849" s="40">
        <v>0.92262341329837405</v>
      </c>
      <c r="P849" s="40">
        <v>0.97897345213109899</v>
      </c>
      <c r="Q849" s="40">
        <v>1.0085792155515301</v>
      </c>
      <c r="R849" s="40">
        <v>1.0752355837213601</v>
      </c>
      <c r="S849" s="40">
        <v>1.2036340975817399</v>
      </c>
      <c r="T849" s="40">
        <v>1.38050420000034</v>
      </c>
      <c r="U849" s="40">
        <v>1.57138778777248</v>
      </c>
      <c r="V849" s="40">
        <v>1.7399204914680999</v>
      </c>
      <c r="W849" s="40">
        <v>1.9207293054804</v>
      </c>
      <c r="X849" s="40">
        <v>2.1111750873475201</v>
      </c>
      <c r="Y849" s="40">
        <v>2.3127712056422798</v>
      </c>
      <c r="Z849" s="40">
        <v>2.4767810541376898</v>
      </c>
      <c r="AA849" s="40">
        <v>2.4437810926960499</v>
      </c>
      <c r="AB849" s="40">
        <v>2.2980327015724602</v>
      </c>
      <c r="AC849" s="40">
        <v>2.1039991091773</v>
      </c>
      <c r="AD849" s="40">
        <v>1.8979438504850601</v>
      </c>
      <c r="AE849" s="40">
        <v>1.5955876257934201</v>
      </c>
      <c r="AF849" s="40">
        <v>1.30046638279668</v>
      </c>
      <c r="AG849" s="40">
        <v>-5.1223004998541301E-3</v>
      </c>
      <c r="AH849" s="40">
        <v>-1.2279403518810199E-2</v>
      </c>
      <c r="AI849" s="40">
        <v>4.5239594688068797E-3</v>
      </c>
      <c r="AJ849" s="40">
        <v>-8.2229764130033398E-3</v>
      </c>
      <c r="AK849" s="40">
        <v>-1.2701269297228399E-2</v>
      </c>
      <c r="AL849" s="40">
        <v>3.6194082204220701E-3</v>
      </c>
      <c r="AM849" s="40">
        <v>1.7135294455623201E-2</v>
      </c>
      <c r="AN849" s="40">
        <v>4.9009416783951801E-3</v>
      </c>
      <c r="AO849" s="40">
        <v>1.24487683512347E-2</v>
      </c>
      <c r="AP849" s="40">
        <v>1.51218008422285E-2</v>
      </c>
      <c r="AQ849" s="40">
        <v>2.4716744034159601E-2</v>
      </c>
      <c r="AR849" s="40">
        <v>3.71308337659886E-3</v>
      </c>
      <c r="AS849" s="40">
        <v>-1.8567845866242501E-2</v>
      </c>
      <c r="AT849" s="40">
        <v>-3.0273379690839802E-2</v>
      </c>
      <c r="AU849" s="40">
        <v>0.117809638345842</v>
      </c>
      <c r="AV849" s="40">
        <v>0.14703450274282201</v>
      </c>
      <c r="AW849" s="40">
        <v>0.17952504067011199</v>
      </c>
      <c r="AX849" s="40">
        <v>0.15446737295157201</v>
      </c>
      <c r="AY849" s="40">
        <v>0.167354825026439</v>
      </c>
      <c r="AZ849" s="40">
        <v>-1.9582079825383701E-2</v>
      </c>
      <c r="BA849" s="40">
        <v>-8.1326995003117006E-2</v>
      </c>
      <c r="BB849" s="40">
        <v>-6.5477614450235699E-2</v>
      </c>
      <c r="BC849" s="40">
        <v>-7.8666997820003803E-2</v>
      </c>
      <c r="BD849" s="40">
        <v>-4.5691133474749998E-2</v>
      </c>
      <c r="BE849" s="40">
        <v>6.8340637571376499E-3</v>
      </c>
      <c r="BF849" s="40">
        <v>-2.27263280909084E-3</v>
      </c>
      <c r="BG849" s="40">
        <v>1.37464343631362E-2</v>
      </c>
      <c r="BH849" s="40">
        <v>1.02441662463586E-3</v>
      </c>
      <c r="BI849" s="40">
        <v>-4.2785426352288901E-3</v>
      </c>
      <c r="BJ849" s="40">
        <v>1.1918100592313701E-2</v>
      </c>
      <c r="BK849" s="40">
        <v>2.7724398260894002E-2</v>
      </c>
      <c r="BL849" s="40">
        <v>1.51349453702109E-2</v>
      </c>
      <c r="BM849" s="40">
        <v>2.0559915130062001E-2</v>
      </c>
      <c r="BN849" s="40">
        <v>2.4343600939850999E-2</v>
      </c>
      <c r="BO849" s="40">
        <v>3.2732915693069901E-2</v>
      </c>
      <c r="BP849" s="40">
        <v>8.3912160876945703E-3</v>
      </c>
      <c r="BQ849" s="40">
        <v>-1.39352606386558E-2</v>
      </c>
      <c r="BR849" s="40">
        <v>-1.7263252453631701E-2</v>
      </c>
      <c r="BS849" s="40">
        <v>0.132740771979378</v>
      </c>
      <c r="BT849" s="40">
        <v>0.16579072628914199</v>
      </c>
      <c r="BU849" s="40">
        <v>0.197757600708211</v>
      </c>
      <c r="BV849" s="40">
        <v>0.17643947201215399</v>
      </c>
      <c r="BW849" s="40">
        <v>0.18428480849600201</v>
      </c>
      <c r="BX849" s="40">
        <v>-2.2494537613486801E-3</v>
      </c>
      <c r="BY849" s="40">
        <v>-6.8295075589187806E-2</v>
      </c>
      <c r="BZ849" s="40">
        <v>-4.7859798927656703E-2</v>
      </c>
      <c r="CA849" s="40">
        <v>-6.3465627459175195E-2</v>
      </c>
      <c r="CB849" s="40">
        <v>-3.05064876855402E-2</v>
      </c>
      <c r="CC849" s="40">
        <v>1.5115005219216E-2</v>
      </c>
      <c r="CD849" s="40">
        <v>4.65802610113505E-3</v>
      </c>
      <c r="CE849" s="40">
        <v>2.0133892380799701E-2</v>
      </c>
      <c r="CF849" s="40">
        <v>7.4291328724485003E-3</v>
      </c>
      <c r="CG849" s="40">
        <v>1.5550121929721601E-3</v>
      </c>
      <c r="CH849" s="40">
        <v>1.7665749649027899E-2</v>
      </c>
      <c r="CI849" s="40">
        <v>3.5058379299155E-2</v>
      </c>
      <c r="CJ849" s="40">
        <v>2.22229851516237E-2</v>
      </c>
      <c r="CK849" s="40">
        <v>2.61776706803344E-2</v>
      </c>
      <c r="CL849" s="40">
        <v>3.0730591595371001E-2</v>
      </c>
      <c r="CM849" s="40">
        <v>3.8284891764607698E-2</v>
      </c>
      <c r="CN849" s="40">
        <v>1.1631276552544E-2</v>
      </c>
      <c r="CO849" s="40">
        <v>-1.07267462221347E-2</v>
      </c>
      <c r="CP849" s="40">
        <v>-8.2524779615020805E-3</v>
      </c>
      <c r="CQ849" s="40">
        <v>0.14308202964970099</v>
      </c>
      <c r="CR849" s="40">
        <v>0.178781229580802</v>
      </c>
      <c r="CS849" s="40">
        <v>0.21038541624929599</v>
      </c>
      <c r="CT849" s="40">
        <v>0.19165728088856701</v>
      </c>
      <c r="CU849" s="40">
        <v>0.19601046347372</v>
      </c>
      <c r="CV849" s="40">
        <v>9.7550702507426604E-3</v>
      </c>
      <c r="CW849" s="40">
        <v>-5.9269207901845998E-2</v>
      </c>
      <c r="CX849" s="40">
        <v>-3.5657753565342003E-2</v>
      </c>
      <c r="CY849" s="40">
        <v>-5.2937204654744198E-2</v>
      </c>
      <c r="CZ849" s="40">
        <v>-1.9989648268464898E-2</v>
      </c>
      <c r="DA849" s="40">
        <v>2.33959466812944E-2</v>
      </c>
      <c r="DB849" s="40">
        <v>1.15886850113609E-2</v>
      </c>
      <c r="DC849" s="40">
        <v>2.65213503984633E-2</v>
      </c>
      <c r="DD849" s="40">
        <v>1.38338491202611E-2</v>
      </c>
      <c r="DE849" s="40">
        <v>7.3885670211732103E-3</v>
      </c>
      <c r="DF849" s="40">
        <v>2.3413398705742199E-2</v>
      </c>
      <c r="DG849" s="40">
        <v>4.2392360337415898E-2</v>
      </c>
      <c r="DH849" s="40">
        <v>2.93110249330365E-2</v>
      </c>
      <c r="DI849" s="40">
        <v>3.1795426230606799E-2</v>
      </c>
      <c r="DJ849" s="40">
        <v>3.7117582250890999E-2</v>
      </c>
      <c r="DK849" s="40">
        <v>4.3836867836145502E-2</v>
      </c>
      <c r="DL849" s="40">
        <v>1.4871337017393399E-2</v>
      </c>
      <c r="DM849" s="40">
        <v>-7.5182318056137201E-3</v>
      </c>
      <c r="DN849" s="40">
        <v>7.5829653062753203E-4</v>
      </c>
      <c r="DO849" s="40">
        <v>0.153423287320023</v>
      </c>
      <c r="DP849" s="40">
        <v>0.19177173287246099</v>
      </c>
      <c r="DQ849" s="40">
        <v>0.22301323179038199</v>
      </c>
      <c r="DR849" s="40">
        <v>0.20687508976497901</v>
      </c>
      <c r="DS849" s="40">
        <v>0.207736118451438</v>
      </c>
      <c r="DT849" s="40">
        <v>2.1759594262834001E-2</v>
      </c>
      <c r="DU849" s="40">
        <v>-5.0243340214504301E-2</v>
      </c>
      <c r="DV849" s="40">
        <v>-2.3455708203027201E-2</v>
      </c>
      <c r="DW849" s="40">
        <v>-4.2408781850313299E-2</v>
      </c>
      <c r="DX849" s="40">
        <v>-9.4728088513895692E-3</v>
      </c>
      <c r="DY849" s="40">
        <v>3.5352310938286197E-2</v>
      </c>
      <c r="DZ849" s="40">
        <v>2.1595455721080299E-2</v>
      </c>
      <c r="EA849" s="40">
        <v>3.5743825292792603E-2</v>
      </c>
      <c r="EB849" s="40">
        <v>2.3081242157900299E-2</v>
      </c>
      <c r="EC849" s="40">
        <v>1.58112936831727E-2</v>
      </c>
      <c r="ED849" s="40">
        <v>3.17120910776338E-2</v>
      </c>
      <c r="EE849" s="40">
        <v>5.2981464142686702E-2</v>
      </c>
      <c r="EF849" s="40">
        <v>3.9545028624852201E-2</v>
      </c>
      <c r="EG849" s="40">
        <v>3.9906573009434003E-2</v>
      </c>
      <c r="EH849" s="40">
        <v>4.6339382348513397E-2</v>
      </c>
      <c r="EI849" s="40">
        <v>5.1853039495055701E-2</v>
      </c>
      <c r="EJ849" s="40">
        <v>1.9549469728489099E-2</v>
      </c>
      <c r="EK849" s="40">
        <v>-2.88564657802698E-3</v>
      </c>
      <c r="EL849" s="40">
        <v>1.3768423767835601E-2</v>
      </c>
      <c r="EM849" s="40">
        <v>0.16835442095356001</v>
      </c>
      <c r="EN849" s="40">
        <v>0.210527956418781</v>
      </c>
      <c r="EO849" s="40">
        <v>0.24124579182847999</v>
      </c>
      <c r="EP849" s="40">
        <v>0.22884718882556099</v>
      </c>
      <c r="EQ849" s="40">
        <v>0.224666101921002</v>
      </c>
      <c r="ER849" s="40">
        <v>3.9092220326869001E-2</v>
      </c>
      <c r="ES849" s="40">
        <v>-3.7211420800575101E-2</v>
      </c>
      <c r="ET849" s="40">
        <v>-5.8378926804482697E-3</v>
      </c>
      <c r="EU849" s="40">
        <v>-2.72074114894847E-2</v>
      </c>
      <c r="EV849" s="40">
        <v>5.7118369378202499E-3</v>
      </c>
      <c r="EW849" s="40">
        <v>78.865407488462793</v>
      </c>
      <c r="EX849" s="40">
        <v>76.596222465388493</v>
      </c>
      <c r="EY849" s="40">
        <v>75.2308149769256</v>
      </c>
      <c r="EZ849" s="40">
        <v>73.403777534611507</v>
      </c>
      <c r="FA849" s="40">
        <v>70.576740092297399</v>
      </c>
      <c r="FB849" s="40">
        <v>68.845925115371799</v>
      </c>
      <c r="FC849" s="40">
        <v>67.653480184594898</v>
      </c>
      <c r="FD849" s="40">
        <v>68.653480184594898</v>
      </c>
      <c r="FE849" s="40">
        <v>71.826442742280804</v>
      </c>
      <c r="FF849" s="40">
        <v>76.403182834578203</v>
      </c>
      <c r="FG849" s="40">
        <v>81.403182834578203</v>
      </c>
      <c r="FH849" s="40">
        <v>85.364812788429504</v>
      </c>
      <c r="FI849" s="40">
        <v>87.730220276892297</v>
      </c>
      <c r="FJ849" s="40">
        <v>90.191850230743597</v>
      </c>
      <c r="FK849" s="40">
        <v>92.653480184594898</v>
      </c>
      <c r="FL849" s="40">
        <v>94.115110138446198</v>
      </c>
      <c r="FM849" s="40">
        <v>95.942147580760306</v>
      </c>
      <c r="FN849" s="40">
        <v>96.076740092297399</v>
      </c>
      <c r="FO849" s="40">
        <v>93.942147580760306</v>
      </c>
      <c r="FP849" s="40">
        <v>90.345925115371799</v>
      </c>
      <c r="FQ849" s="40">
        <v>85.211332603834606</v>
      </c>
      <c r="FR849" s="40">
        <v>80.345925115371799</v>
      </c>
      <c r="FS849" s="40">
        <v>77.711332603834606</v>
      </c>
      <c r="FT849" s="40">
        <v>75.307555069223099</v>
      </c>
      <c r="FU849" s="40">
        <v>2.39904572298613E-2</v>
      </c>
      <c r="FV849" s="40">
        <v>0</v>
      </c>
      <c r="FW849" s="40">
        <v>0</v>
      </c>
      <c r="FX849" s="41">
        <v>1</v>
      </c>
      <c r="FY849" s="22"/>
    </row>
    <row r="850" spans="1:181" x14ac:dyDescent="0.2">
      <c r="A850" t="s">
        <v>42</v>
      </c>
      <c r="B850" t="s">
        <v>58</v>
      </c>
      <c r="C850" t="s">
        <v>55</v>
      </c>
      <c r="D850" t="s">
        <v>41</v>
      </c>
      <c r="E850" t="s">
        <v>77</v>
      </c>
      <c r="F850" t="s">
        <v>78</v>
      </c>
      <c r="G850" s="35">
        <v>43672</v>
      </c>
      <c r="H850" s="40">
        <v>989</v>
      </c>
      <c r="I850" s="40">
        <v>0.95020384526589396</v>
      </c>
      <c r="J850" s="40">
        <v>0.80650831241786203</v>
      </c>
      <c r="K850" s="40">
        <v>0.72815059802478499</v>
      </c>
      <c r="L850" s="40">
        <v>0.67184251295594</v>
      </c>
      <c r="M850" s="40">
        <v>0.64187232733761501</v>
      </c>
      <c r="N850" s="40">
        <v>0.67080493598817503</v>
      </c>
      <c r="O850" s="40">
        <v>0.754428838014509</v>
      </c>
      <c r="P850" s="40">
        <v>0.816984229822876</v>
      </c>
      <c r="Q850" s="40">
        <v>0.87565917775618696</v>
      </c>
      <c r="R850" s="40">
        <v>0.97313541856018504</v>
      </c>
      <c r="S850" s="40">
        <v>1.1064452874348101</v>
      </c>
      <c r="T850" s="40">
        <v>1.3057573598197101</v>
      </c>
      <c r="U850" s="40">
        <v>1.49604177794021</v>
      </c>
      <c r="V850" s="40">
        <v>1.64954548396509</v>
      </c>
      <c r="W850" s="40">
        <v>1.82147026613666</v>
      </c>
      <c r="X850" s="40">
        <v>2.0336169482895698</v>
      </c>
      <c r="Y850" s="40">
        <v>2.2813818524215002</v>
      </c>
      <c r="Z850" s="40">
        <v>2.4286638029532099</v>
      </c>
      <c r="AA850" s="40">
        <v>2.3587222929190701</v>
      </c>
      <c r="AB850" s="40">
        <v>2.1837585917142199</v>
      </c>
      <c r="AC850" s="40">
        <v>1.94799336124414</v>
      </c>
      <c r="AD850" s="40">
        <v>1.65416797115185</v>
      </c>
      <c r="AE850" s="40">
        <v>1.32086896397639</v>
      </c>
      <c r="AF850" s="40">
        <v>1.0349911514988199</v>
      </c>
      <c r="AG850" s="40">
        <v>-4.4411018454525199E-3</v>
      </c>
      <c r="AH850" s="40">
        <v>1.45325431361566E-2</v>
      </c>
      <c r="AI850" s="40">
        <v>1.5098641984595399E-2</v>
      </c>
      <c r="AJ850" s="40">
        <v>-4.0119550541594697E-3</v>
      </c>
      <c r="AK850" s="40">
        <v>-7.2489212811200996E-3</v>
      </c>
      <c r="AL850" s="40">
        <v>-1.60819014742863E-2</v>
      </c>
      <c r="AM850" s="40">
        <v>-1.9969717099724199E-2</v>
      </c>
      <c r="AN850" s="40">
        <v>-1.9281670661686099E-2</v>
      </c>
      <c r="AO850" s="40">
        <v>-1.69952445885399E-2</v>
      </c>
      <c r="AP850" s="40">
        <v>-8.4000857268759898E-3</v>
      </c>
      <c r="AQ850" s="40">
        <v>-2.63867635549292E-2</v>
      </c>
      <c r="AR850" s="40">
        <v>-8.3670108426912495E-3</v>
      </c>
      <c r="AS850" s="40">
        <v>-1.49644432591711E-2</v>
      </c>
      <c r="AT850" s="40">
        <v>-7.7708423211188093E-2</v>
      </c>
      <c r="AU850" s="40">
        <v>0.26316579413692398</v>
      </c>
      <c r="AV850" s="40">
        <v>0.338386353232907</v>
      </c>
      <c r="AW850" s="40">
        <v>0.42844018575263798</v>
      </c>
      <c r="AX850" s="40">
        <v>0.42969027910223301</v>
      </c>
      <c r="AY850" s="40">
        <v>0.209650239461497</v>
      </c>
      <c r="AZ850" s="40">
        <v>-0.30881197998467902</v>
      </c>
      <c r="BA850" s="40">
        <v>-0.212991794829378</v>
      </c>
      <c r="BB850" s="40">
        <v>-0.15487036659180101</v>
      </c>
      <c r="BC850" s="40">
        <v>-9.6871365185020403E-2</v>
      </c>
      <c r="BD850" s="40">
        <v>-5.0151605035715197E-2</v>
      </c>
      <c r="BE850" s="40">
        <v>7.8871737589048408E-3</v>
      </c>
      <c r="BF850" s="40">
        <v>2.25373140994269E-2</v>
      </c>
      <c r="BG850" s="40">
        <v>2.0703763510299199E-2</v>
      </c>
      <c r="BH850" s="40">
        <v>1.69040785092569E-3</v>
      </c>
      <c r="BI850" s="40">
        <v>-3.4964414486543099E-4</v>
      </c>
      <c r="BJ850" s="40">
        <v>-8.3317171420618091E-3</v>
      </c>
      <c r="BK850" s="40">
        <v>-1.07304414013531E-2</v>
      </c>
      <c r="BL850" s="40">
        <v>-1.0292879090711299E-2</v>
      </c>
      <c r="BM850" s="40">
        <v>-8.7108276399455904E-3</v>
      </c>
      <c r="BN850" s="40">
        <v>3.8261517662963999E-3</v>
      </c>
      <c r="BO850" s="40">
        <v>-1.31622642574959E-2</v>
      </c>
      <c r="BP850" s="40">
        <v>-2.1453377975727702E-3</v>
      </c>
      <c r="BQ850" s="40">
        <v>-8.5680097257279392E-3</v>
      </c>
      <c r="BR850" s="40">
        <v>-5.9314790627637302E-2</v>
      </c>
      <c r="BS850" s="40">
        <v>0.29087086598772499</v>
      </c>
      <c r="BT850" s="40">
        <v>0.386726587650635</v>
      </c>
      <c r="BU850" s="40">
        <v>0.47253268741920901</v>
      </c>
      <c r="BV850" s="40">
        <v>0.46699989170142298</v>
      </c>
      <c r="BW850" s="40">
        <v>0.24697559460378499</v>
      </c>
      <c r="BX850" s="40">
        <v>-0.27348238651039702</v>
      </c>
      <c r="BY850" s="40">
        <v>-0.18194042543855399</v>
      </c>
      <c r="BZ850" s="40">
        <v>-0.12812506376826899</v>
      </c>
      <c r="CA850" s="40">
        <v>-6.9362978162351097E-2</v>
      </c>
      <c r="CB850" s="40">
        <v>-3.0953383742465399E-2</v>
      </c>
      <c r="CC850" s="40">
        <v>1.6425699887226201E-2</v>
      </c>
      <c r="CD850" s="40">
        <v>2.8081394083894099E-2</v>
      </c>
      <c r="CE850" s="40">
        <v>2.4585853604287899E-2</v>
      </c>
      <c r="CF850" s="40">
        <v>5.6398470280504499E-3</v>
      </c>
      <c r="CG850" s="40">
        <v>4.4287741826433804E-3</v>
      </c>
      <c r="CH850" s="40">
        <v>-2.9639630827173599E-3</v>
      </c>
      <c r="CI850" s="40">
        <v>-4.33134719798999E-3</v>
      </c>
      <c r="CJ850" s="40">
        <v>-4.0672694309405099E-3</v>
      </c>
      <c r="CK850" s="40">
        <v>-2.9730656979202602E-3</v>
      </c>
      <c r="CL850" s="40">
        <v>1.2294006609646701E-2</v>
      </c>
      <c r="CM850" s="40">
        <v>-4.0030163294894503E-3</v>
      </c>
      <c r="CN850" s="40">
        <v>2.1637740005801599E-3</v>
      </c>
      <c r="CO850" s="40">
        <v>-4.1378593457290103E-3</v>
      </c>
      <c r="CP850" s="40">
        <v>-4.6575416732241699E-2</v>
      </c>
      <c r="CQ850" s="40">
        <v>0.31005931435445999</v>
      </c>
      <c r="CR850" s="40">
        <v>0.42020688675094497</v>
      </c>
      <c r="CS850" s="40">
        <v>0.50307101975580903</v>
      </c>
      <c r="CT850" s="40">
        <v>0.49284041573246701</v>
      </c>
      <c r="CU850" s="40">
        <v>0.27282702187222402</v>
      </c>
      <c r="CV850" s="40">
        <v>-0.249013217693591</v>
      </c>
      <c r="CW850" s="40">
        <v>-0.16043434158932601</v>
      </c>
      <c r="CX850" s="40">
        <v>-0.10960134850610601</v>
      </c>
      <c r="CY850" s="40">
        <v>-5.0310753108425199E-2</v>
      </c>
      <c r="CZ850" s="40">
        <v>-1.7656754157726801E-2</v>
      </c>
      <c r="DA850" s="40">
        <v>2.4964226015547701E-2</v>
      </c>
      <c r="DB850" s="40">
        <v>3.3625474068361201E-2</v>
      </c>
      <c r="DC850" s="40">
        <v>2.8467943698276599E-2</v>
      </c>
      <c r="DD850" s="40">
        <v>9.5892862051752108E-3</v>
      </c>
      <c r="DE850" s="40">
        <v>9.2071925101521908E-3</v>
      </c>
      <c r="DF850" s="40">
        <v>2.4037909766271002E-3</v>
      </c>
      <c r="DG850" s="40">
        <v>2.0677470053731399E-3</v>
      </c>
      <c r="DH850" s="40">
        <v>2.1583402288302702E-3</v>
      </c>
      <c r="DI850" s="40">
        <v>2.76469624410506E-3</v>
      </c>
      <c r="DJ850" s="40">
        <v>2.0761861452997101E-2</v>
      </c>
      <c r="DK850" s="40">
        <v>5.1562315985169997E-3</v>
      </c>
      <c r="DL850" s="40">
        <v>6.4728857987330799E-3</v>
      </c>
      <c r="DM850" s="40">
        <v>2.9229103426991598E-4</v>
      </c>
      <c r="DN850" s="40">
        <v>-3.3836042836846103E-2</v>
      </c>
      <c r="DO850" s="40">
        <v>0.32924776272119499</v>
      </c>
      <c r="DP850" s="40">
        <v>0.453687185851256</v>
      </c>
      <c r="DQ850" s="40">
        <v>0.53360935209240901</v>
      </c>
      <c r="DR850" s="40">
        <v>0.51868093976351104</v>
      </c>
      <c r="DS850" s="40">
        <v>0.29867844914066199</v>
      </c>
      <c r="DT850" s="40">
        <v>-0.224544048876785</v>
      </c>
      <c r="DU850" s="40">
        <v>-0.13892825774009701</v>
      </c>
      <c r="DV850" s="40">
        <v>-9.1077633243942205E-2</v>
      </c>
      <c r="DW850" s="40">
        <v>-3.1258528054499399E-2</v>
      </c>
      <c r="DX850" s="40">
        <v>-4.3601245729881603E-3</v>
      </c>
      <c r="DY850" s="40">
        <v>3.7292501619905001E-2</v>
      </c>
      <c r="DZ850" s="40">
        <v>4.1630245031631603E-2</v>
      </c>
      <c r="EA850" s="40">
        <v>3.4073065223980403E-2</v>
      </c>
      <c r="EB850" s="40">
        <v>1.5291649110260401E-2</v>
      </c>
      <c r="EC850" s="40">
        <v>1.6106469646406898E-2</v>
      </c>
      <c r="ED850" s="40">
        <v>1.01539753088516E-2</v>
      </c>
      <c r="EE850" s="40">
        <v>1.13070227037442E-2</v>
      </c>
      <c r="EF850" s="40">
        <v>1.11471317998051E-2</v>
      </c>
      <c r="EG850" s="40">
        <v>1.10491131926993E-2</v>
      </c>
      <c r="EH850" s="40">
        <v>3.2988098946169497E-2</v>
      </c>
      <c r="EI850" s="40">
        <v>1.8380730895950301E-2</v>
      </c>
      <c r="EJ850" s="40">
        <v>1.26945588438516E-2</v>
      </c>
      <c r="EK850" s="40">
        <v>6.6887245677130398E-3</v>
      </c>
      <c r="EL850" s="40">
        <v>-1.54424102532953E-2</v>
      </c>
      <c r="EM850" s="40">
        <v>0.356952834571997</v>
      </c>
      <c r="EN850" s="40">
        <v>0.50202742026898395</v>
      </c>
      <c r="EO850" s="40">
        <v>0.57770185375897998</v>
      </c>
      <c r="EP850" s="40">
        <v>0.55599055236270101</v>
      </c>
      <c r="EQ850" s="40">
        <v>0.33600380428295101</v>
      </c>
      <c r="ER850" s="40">
        <v>-0.18921445540250301</v>
      </c>
      <c r="ES850" s="40">
        <v>-0.107876888349273</v>
      </c>
      <c r="ET850" s="40">
        <v>-6.4332330420410699E-2</v>
      </c>
      <c r="EU850" s="40">
        <v>-3.7501410318300202E-3</v>
      </c>
      <c r="EV850" s="40">
        <v>1.4838096720261601E-2</v>
      </c>
      <c r="EW850" s="40">
        <v>78.882181980773495</v>
      </c>
      <c r="EX850" s="40">
        <v>76.6465459423206</v>
      </c>
      <c r="EY850" s="40">
        <v>75.264363961547105</v>
      </c>
      <c r="EZ850" s="40">
        <v>73.3534540576794</v>
      </c>
      <c r="FA850" s="40">
        <v>70.442544153811795</v>
      </c>
      <c r="FB850" s="40">
        <v>68.678180192264705</v>
      </c>
      <c r="FC850" s="40">
        <v>67.385088307623505</v>
      </c>
      <c r="FD850" s="40">
        <v>68.385088307623505</v>
      </c>
      <c r="FE850" s="40">
        <v>71.4741784037559</v>
      </c>
      <c r="FF850" s="40">
        <v>75.916722557567596</v>
      </c>
      <c r="FG850" s="40">
        <v>80.916722557567596</v>
      </c>
      <c r="FH850" s="40">
        <v>84.945450480661705</v>
      </c>
      <c r="FI850" s="40">
        <v>87.3276324614353</v>
      </c>
      <c r="FJ850" s="40">
        <v>89.856360384529395</v>
      </c>
      <c r="FK850" s="40">
        <v>92.385088307623505</v>
      </c>
      <c r="FL850" s="40">
        <v>93.9138162307176</v>
      </c>
      <c r="FM850" s="40">
        <v>95.824726134585305</v>
      </c>
      <c r="FN850" s="40">
        <v>95.942544153811795</v>
      </c>
      <c r="FO850" s="40">
        <v>93.824726134585305</v>
      </c>
      <c r="FP850" s="40">
        <v>90.178180192264705</v>
      </c>
      <c r="FQ850" s="40">
        <v>85.0603621730382</v>
      </c>
      <c r="FR850" s="40">
        <v>80.178180192264705</v>
      </c>
      <c r="FS850" s="40">
        <v>77.5603621730382</v>
      </c>
      <c r="FT850" s="40">
        <v>75.2069081153588</v>
      </c>
      <c r="FU850" s="40">
        <v>5.1448855534675403E-2</v>
      </c>
      <c r="FV850" s="40">
        <v>0</v>
      </c>
      <c r="FW850" s="40">
        <v>0</v>
      </c>
      <c r="FX850" s="41">
        <v>1</v>
      </c>
      <c r="FY850" s="22"/>
    </row>
    <row r="851" spans="1:181" x14ac:dyDescent="0.2">
      <c r="A851" t="s">
        <v>42</v>
      </c>
      <c r="B851" t="s">
        <v>58</v>
      </c>
      <c r="C851" t="s">
        <v>55</v>
      </c>
      <c r="D851" t="s">
        <v>41</v>
      </c>
      <c r="E851" t="s">
        <v>78</v>
      </c>
      <c r="F851" t="s">
        <v>1</v>
      </c>
      <c r="G851" s="35">
        <v>43672</v>
      </c>
      <c r="H851" s="40">
        <v>2896</v>
      </c>
      <c r="I851" s="40">
        <v>1.05868278599757</v>
      </c>
      <c r="J851" s="40">
        <v>0.87966407372634503</v>
      </c>
      <c r="K851" s="40">
        <v>0.76486551492218802</v>
      </c>
      <c r="L851" s="40">
        <v>0.68491594309148196</v>
      </c>
      <c r="M851" s="40">
        <v>0.64043150014706995</v>
      </c>
      <c r="N851" s="40">
        <v>0.63658102556916896</v>
      </c>
      <c r="O851" s="40">
        <v>0.670158311942603</v>
      </c>
      <c r="P851" s="40">
        <v>0.71350852230098205</v>
      </c>
      <c r="Q851" s="40">
        <v>0.75924377411078103</v>
      </c>
      <c r="R851" s="40">
        <v>0.86006618846706095</v>
      </c>
      <c r="S851" s="40">
        <v>1.0313840646363199</v>
      </c>
      <c r="T851" s="40">
        <v>1.25745815310908</v>
      </c>
      <c r="U851" s="40">
        <v>1.49497727799321</v>
      </c>
      <c r="V851" s="40">
        <v>1.69739580096484</v>
      </c>
      <c r="W851" s="40">
        <v>1.89809694773863</v>
      </c>
      <c r="X851" s="40">
        <v>2.0952362993528602</v>
      </c>
      <c r="Y851" s="40">
        <v>2.2798430994382501</v>
      </c>
      <c r="Z851" s="40">
        <v>2.3692577122416898</v>
      </c>
      <c r="AA851" s="40">
        <v>2.3087206223818999</v>
      </c>
      <c r="AB851" s="40">
        <v>2.1409029808112701</v>
      </c>
      <c r="AC851" s="40">
        <v>1.9471220396378599</v>
      </c>
      <c r="AD851" s="40">
        <v>1.74729114629585</v>
      </c>
      <c r="AE851" s="40">
        <v>1.4680022388321201</v>
      </c>
      <c r="AF851" s="40">
        <v>1.17621851923208</v>
      </c>
      <c r="AG851" s="40">
        <v>-1.3679018012227901E-3</v>
      </c>
      <c r="AH851" s="40">
        <v>5.6749646087782503E-3</v>
      </c>
      <c r="AI851" s="40">
        <v>-3.1696928043372502E-4</v>
      </c>
      <c r="AJ851" s="40">
        <v>-7.4938574127172896E-3</v>
      </c>
      <c r="AK851" s="40">
        <v>-6.5483867556445398E-3</v>
      </c>
      <c r="AL851" s="40">
        <v>5.4344977548805998E-3</v>
      </c>
      <c r="AM851" s="40">
        <v>2.8150821141845498E-3</v>
      </c>
      <c r="AN851" s="40">
        <v>1.78681493373643E-3</v>
      </c>
      <c r="AO851" s="40">
        <v>-6.6577363388370002E-4</v>
      </c>
      <c r="AP851" s="40">
        <v>-1.06125161928279E-2</v>
      </c>
      <c r="AQ851" s="40">
        <v>-4.4838805375555096E-3</v>
      </c>
      <c r="AR851" s="40">
        <v>-1.5182743120526801E-2</v>
      </c>
      <c r="AS851" s="40">
        <v>-1.5955605319600399E-4</v>
      </c>
      <c r="AT851" s="40">
        <v>-1.50167381713331E-2</v>
      </c>
      <c r="AU851" s="40">
        <v>0.10288300076401501</v>
      </c>
      <c r="AV851" s="40">
        <v>0.14911354276261299</v>
      </c>
      <c r="AW851" s="40">
        <v>0.168562703386468</v>
      </c>
      <c r="AX851" s="40">
        <v>0.174312118150179</v>
      </c>
      <c r="AY851" s="40">
        <v>9.85423259102534E-2</v>
      </c>
      <c r="AZ851" s="40">
        <v>-5.1223943648988302E-2</v>
      </c>
      <c r="BA851" s="40">
        <v>-3.4853853701454003E-2</v>
      </c>
      <c r="BB851" s="40">
        <v>-6.3742099479978998E-2</v>
      </c>
      <c r="BC851" s="40">
        <v>-6.7011632794874598E-2</v>
      </c>
      <c r="BD851" s="40">
        <v>-5.0521777281906599E-2</v>
      </c>
      <c r="BE851" s="40">
        <v>9.5858959299096897E-3</v>
      </c>
      <c r="BF851" s="40">
        <v>1.36048754016962E-2</v>
      </c>
      <c r="BG851" s="40">
        <v>7.3385799498684604E-3</v>
      </c>
      <c r="BH851" s="40">
        <v>-2.4899011224229798E-3</v>
      </c>
      <c r="BI851" s="40">
        <v>-2.8812649595160601E-3</v>
      </c>
      <c r="BJ851" s="40">
        <v>9.5489040178743795E-3</v>
      </c>
      <c r="BK851" s="40">
        <v>9.3677144029015898E-3</v>
      </c>
      <c r="BL851" s="40">
        <v>5.9226577961864401E-3</v>
      </c>
      <c r="BM851" s="40">
        <v>4.7566515969149296E-3</v>
      </c>
      <c r="BN851" s="40">
        <v>-4.8973987322801001E-3</v>
      </c>
      <c r="BO851" s="40">
        <v>2.8598557431960899E-3</v>
      </c>
      <c r="BP851" s="40">
        <v>-1.07573178295324E-2</v>
      </c>
      <c r="BQ851" s="40">
        <v>4.1791197812542499E-3</v>
      </c>
      <c r="BR851" s="40">
        <v>-6.2663216463579698E-3</v>
      </c>
      <c r="BS851" s="40">
        <v>0.116050556398732</v>
      </c>
      <c r="BT851" s="40">
        <v>0.163034887694644</v>
      </c>
      <c r="BU851" s="40">
        <v>0.18260653049268999</v>
      </c>
      <c r="BV851" s="40">
        <v>0.18731275681040499</v>
      </c>
      <c r="BW851" s="40">
        <v>0.12014747918784401</v>
      </c>
      <c r="BX851" s="40">
        <v>-3.4443553144649697E-2</v>
      </c>
      <c r="BY851" s="40">
        <v>-2.17325129427016E-2</v>
      </c>
      <c r="BZ851" s="40">
        <v>-4.6790955451173101E-2</v>
      </c>
      <c r="CA851" s="40">
        <v>-5.1761445150272201E-2</v>
      </c>
      <c r="CB851" s="40">
        <v>-3.8962184509734703E-2</v>
      </c>
      <c r="CC851" s="40">
        <v>1.7172462870266299E-2</v>
      </c>
      <c r="CD851" s="40">
        <v>1.9097107460221599E-2</v>
      </c>
      <c r="CE851" s="40">
        <v>1.26407900259056E-2</v>
      </c>
      <c r="CF851" s="40">
        <v>9.7582376083276995E-4</v>
      </c>
      <c r="CG851" s="40">
        <v>-3.4142757456070202E-4</v>
      </c>
      <c r="CH851" s="40">
        <v>1.23985292620314E-2</v>
      </c>
      <c r="CI851" s="40">
        <v>1.3906047564979601E-2</v>
      </c>
      <c r="CJ851" s="40">
        <v>8.7871299638251493E-3</v>
      </c>
      <c r="CK851" s="40">
        <v>8.5122067935945907E-3</v>
      </c>
      <c r="CL851" s="40">
        <v>-9.3912578889572302E-4</v>
      </c>
      <c r="CM851" s="40">
        <v>7.9461051202409008E-3</v>
      </c>
      <c r="CN851" s="40">
        <v>-7.6922817540300698E-3</v>
      </c>
      <c r="CO851" s="40">
        <v>7.1840734474163297E-3</v>
      </c>
      <c r="CP851" s="40">
        <v>-2.0580981729182099E-4</v>
      </c>
      <c r="CQ851" s="40">
        <v>0.12517036531940701</v>
      </c>
      <c r="CR851" s="40">
        <v>0.17267676878639299</v>
      </c>
      <c r="CS851" s="40">
        <v>0.19233324236516999</v>
      </c>
      <c r="CT851" s="40">
        <v>0.196316959543021</v>
      </c>
      <c r="CU851" s="40">
        <v>0.13511114253277201</v>
      </c>
      <c r="CV851" s="40">
        <v>-2.2821505798945398E-2</v>
      </c>
      <c r="CW851" s="40">
        <v>-1.2644712304336799E-2</v>
      </c>
      <c r="CX851" s="40">
        <v>-3.5050644734584198E-2</v>
      </c>
      <c r="CY851" s="40">
        <v>-4.1199211643810199E-2</v>
      </c>
      <c r="CZ851" s="40">
        <v>-3.09560457693695E-2</v>
      </c>
      <c r="DA851" s="40">
        <v>2.4759029810622901E-2</v>
      </c>
      <c r="DB851" s="40">
        <v>2.4589339518746998E-2</v>
      </c>
      <c r="DC851" s="40">
        <v>1.7943000101942701E-2</v>
      </c>
      <c r="DD851" s="40">
        <v>4.4415486440885204E-3</v>
      </c>
      <c r="DE851" s="40">
        <v>2.1984098103946599E-3</v>
      </c>
      <c r="DF851" s="40">
        <v>1.52481545061884E-2</v>
      </c>
      <c r="DG851" s="40">
        <v>1.8444380727057699E-2</v>
      </c>
      <c r="DH851" s="40">
        <v>1.1651602131463899E-2</v>
      </c>
      <c r="DI851" s="40">
        <v>1.22677619902743E-2</v>
      </c>
      <c r="DJ851" s="40">
        <v>3.01914715448865E-3</v>
      </c>
      <c r="DK851" s="40">
        <v>1.30323544972857E-2</v>
      </c>
      <c r="DL851" s="40">
        <v>-4.6272456785277803E-3</v>
      </c>
      <c r="DM851" s="40">
        <v>1.01890271135784E-2</v>
      </c>
      <c r="DN851" s="40">
        <v>5.8547020117743201E-3</v>
      </c>
      <c r="DO851" s="40">
        <v>0.13429017424008199</v>
      </c>
      <c r="DP851" s="40">
        <v>0.182318649878142</v>
      </c>
      <c r="DQ851" s="40">
        <v>0.202059954237649</v>
      </c>
      <c r="DR851" s="40">
        <v>0.20532116227563799</v>
      </c>
      <c r="DS851" s="40">
        <v>0.150074805877701</v>
      </c>
      <c r="DT851" s="40">
        <v>-1.11994584532411E-2</v>
      </c>
      <c r="DU851" s="40">
        <v>-3.55691166597202E-3</v>
      </c>
      <c r="DV851" s="40">
        <v>-2.3310334017995302E-2</v>
      </c>
      <c r="DW851" s="40">
        <v>-3.06369781373481E-2</v>
      </c>
      <c r="DX851" s="40">
        <v>-2.2949907029004301E-2</v>
      </c>
      <c r="DY851" s="40">
        <v>3.57128275417554E-2</v>
      </c>
      <c r="DZ851" s="40">
        <v>3.2519250311664902E-2</v>
      </c>
      <c r="EA851" s="40">
        <v>2.55985493322449E-2</v>
      </c>
      <c r="EB851" s="40">
        <v>9.4455049343828302E-3</v>
      </c>
      <c r="EC851" s="40">
        <v>5.8655316065231401E-3</v>
      </c>
      <c r="ED851" s="40">
        <v>1.9362560769182101E-2</v>
      </c>
      <c r="EE851" s="40">
        <v>2.4997013015774699E-2</v>
      </c>
      <c r="EF851" s="40">
        <v>1.57874449939139E-2</v>
      </c>
      <c r="EG851" s="40">
        <v>1.7690187221072899E-2</v>
      </c>
      <c r="EH851" s="40">
        <v>8.7342646150364699E-3</v>
      </c>
      <c r="EI851" s="40">
        <v>2.0376090778037301E-2</v>
      </c>
      <c r="EJ851" s="40">
        <v>-2.01820387533364E-4</v>
      </c>
      <c r="EK851" s="40">
        <v>1.4527702948028701E-2</v>
      </c>
      <c r="EL851" s="40">
        <v>1.46051185367494E-2</v>
      </c>
      <c r="EM851" s="40">
        <v>0.14745772987479899</v>
      </c>
      <c r="EN851" s="40">
        <v>0.19623999481017201</v>
      </c>
      <c r="EO851" s="40">
        <v>0.21610378134387201</v>
      </c>
      <c r="EP851" s="40">
        <v>0.21832180093586401</v>
      </c>
      <c r="EQ851" s="40">
        <v>0.171679959155291</v>
      </c>
      <c r="ER851" s="40">
        <v>5.58093205109757E-3</v>
      </c>
      <c r="ES851" s="40">
        <v>9.5644290927803608E-3</v>
      </c>
      <c r="ET851" s="40">
        <v>-6.3591899891894798E-3</v>
      </c>
      <c r="EU851" s="40">
        <v>-1.5386790492745699E-2</v>
      </c>
      <c r="EV851" s="40">
        <v>-1.13903142568325E-2</v>
      </c>
      <c r="EW851" s="40">
        <v>78.931568358033203</v>
      </c>
      <c r="EX851" s="40">
        <v>76.794705074099497</v>
      </c>
      <c r="EY851" s="40">
        <v>75.363136716066407</v>
      </c>
      <c r="EZ851" s="40">
        <v>73.205294925900503</v>
      </c>
      <c r="FA851" s="40">
        <v>70.0474531357346</v>
      </c>
      <c r="FB851" s="40">
        <v>68.184316419668306</v>
      </c>
      <c r="FC851" s="40">
        <v>66.594906271469199</v>
      </c>
      <c r="FD851" s="40">
        <v>67.594906271469199</v>
      </c>
      <c r="FE851" s="40">
        <v>70.437064481303395</v>
      </c>
      <c r="FF851" s="40">
        <v>74.484517617037994</v>
      </c>
      <c r="FG851" s="40">
        <v>79.484517617037994</v>
      </c>
      <c r="FH851" s="40">
        <v>83.710791049170695</v>
      </c>
      <c r="FI851" s="40">
        <v>86.142359407203799</v>
      </c>
      <c r="FJ851" s="40">
        <v>88.868632839336499</v>
      </c>
      <c r="FK851" s="40">
        <v>91.594906271469199</v>
      </c>
      <c r="FL851" s="40">
        <v>93.321179703601899</v>
      </c>
      <c r="FM851" s="40">
        <v>95.479021493767803</v>
      </c>
      <c r="FN851" s="40">
        <v>95.5474531357346</v>
      </c>
      <c r="FO851" s="40">
        <v>93.479021493767803</v>
      </c>
      <c r="FP851" s="40">
        <v>89.684316419668306</v>
      </c>
      <c r="FQ851" s="40">
        <v>84.615884777701396</v>
      </c>
      <c r="FR851" s="40">
        <v>79.684316419668306</v>
      </c>
      <c r="FS851" s="40">
        <v>77.115884777701396</v>
      </c>
      <c r="FT851" s="40">
        <v>74.910589851801006</v>
      </c>
      <c r="FU851" s="40">
        <v>2.0006184849652602E-2</v>
      </c>
      <c r="FV851" s="40">
        <v>0</v>
      </c>
      <c r="FW851" s="40">
        <v>0</v>
      </c>
      <c r="FX851" s="41">
        <v>1</v>
      </c>
      <c r="FY851" s="22"/>
    </row>
    <row r="852" spans="1:181" x14ac:dyDescent="0.2">
      <c r="A852" t="s">
        <v>42</v>
      </c>
      <c r="B852" t="s">
        <v>58</v>
      </c>
      <c r="C852" t="s">
        <v>55</v>
      </c>
      <c r="D852" t="s">
        <v>41</v>
      </c>
      <c r="E852" t="s">
        <v>78</v>
      </c>
      <c r="F852" t="s">
        <v>77</v>
      </c>
      <c r="G852" s="35">
        <v>43672</v>
      </c>
      <c r="H852" s="40">
        <v>2206</v>
      </c>
      <c r="I852" s="40">
        <v>1.0874361267611701</v>
      </c>
      <c r="J852" s="40">
        <v>0.90528309651962802</v>
      </c>
      <c r="K852" s="40">
        <v>0.78499855525597095</v>
      </c>
      <c r="L852" s="40">
        <v>0.70434616952581797</v>
      </c>
      <c r="M852" s="40">
        <v>0.659340525549029</v>
      </c>
      <c r="N852" s="40">
        <v>0.65331272731605805</v>
      </c>
      <c r="O852" s="40">
        <v>0.68816084172709602</v>
      </c>
      <c r="P852" s="40">
        <v>0.72956492579963395</v>
      </c>
      <c r="Q852" s="40">
        <v>0.77241107134512199</v>
      </c>
      <c r="R852" s="40">
        <v>0.87513163167227204</v>
      </c>
      <c r="S852" s="40">
        <v>1.0489756197356099</v>
      </c>
      <c r="T852" s="40">
        <v>1.27195740575556</v>
      </c>
      <c r="U852" s="40">
        <v>1.50580707529347</v>
      </c>
      <c r="V852" s="40">
        <v>1.7103094923753399</v>
      </c>
      <c r="W852" s="40">
        <v>1.89825057809898</v>
      </c>
      <c r="X852" s="40">
        <v>2.0951244733905501</v>
      </c>
      <c r="Y852" s="40">
        <v>2.2675079197780201</v>
      </c>
      <c r="Z852" s="40">
        <v>2.35514959427619</v>
      </c>
      <c r="AA852" s="40">
        <v>2.3028353372001198</v>
      </c>
      <c r="AB852" s="40">
        <v>2.13850409201451</v>
      </c>
      <c r="AC852" s="40">
        <v>1.95347864538632</v>
      </c>
      <c r="AD852" s="40">
        <v>1.7693321332102201</v>
      </c>
      <c r="AE852" s="40">
        <v>1.49988846951984</v>
      </c>
      <c r="AF852" s="40">
        <v>1.2070261594381999</v>
      </c>
      <c r="AG852" s="40">
        <v>-7.39773060681143E-3</v>
      </c>
      <c r="AH852" s="40">
        <v>3.0827234559143699E-3</v>
      </c>
      <c r="AI852" s="40">
        <v>-9.2438391377379203E-3</v>
      </c>
      <c r="AJ852" s="40">
        <v>-1.7441800032024401E-2</v>
      </c>
      <c r="AK852" s="40">
        <v>-1.3769053651798001E-2</v>
      </c>
      <c r="AL852" s="40">
        <v>1.41618544034727E-4</v>
      </c>
      <c r="AM852" s="40">
        <v>7.0909035837587097E-3</v>
      </c>
      <c r="AN852" s="40">
        <v>2.0971098794766601E-3</v>
      </c>
      <c r="AO852" s="40">
        <v>-6.1150270784778001E-3</v>
      </c>
      <c r="AP852" s="40">
        <v>-1.98727051908653E-2</v>
      </c>
      <c r="AQ852" s="40">
        <v>-1.25354817400015E-2</v>
      </c>
      <c r="AR852" s="40">
        <v>-2.4327371986455099E-2</v>
      </c>
      <c r="AS852" s="40">
        <v>6.9603475895330998E-3</v>
      </c>
      <c r="AT852" s="40">
        <v>-2.2132448116689098E-2</v>
      </c>
      <c r="AU852" s="40">
        <v>5.9519900025877599E-2</v>
      </c>
      <c r="AV852" s="40">
        <v>8.1491139368869495E-2</v>
      </c>
      <c r="AW852" s="40">
        <v>7.3238453833671599E-2</v>
      </c>
      <c r="AX852" s="40">
        <v>7.5226841609121894E-2</v>
      </c>
      <c r="AY852" s="40">
        <v>6.3363333072182504E-2</v>
      </c>
      <c r="AZ852" s="40">
        <v>2.1858736663916498E-2</v>
      </c>
      <c r="BA852" s="40">
        <v>8.0464291874613007E-3</v>
      </c>
      <c r="BB852" s="40">
        <v>-2.0583089672279301E-2</v>
      </c>
      <c r="BC852" s="40">
        <v>-5.8547541595049699E-2</v>
      </c>
      <c r="BD852" s="40">
        <v>-5.3074014919910803E-2</v>
      </c>
      <c r="BE852" s="40">
        <v>6.9346739646831803E-3</v>
      </c>
      <c r="BF852" s="40">
        <v>1.42302961356723E-2</v>
      </c>
      <c r="BG852" s="40">
        <v>5.3045794073844398E-4</v>
      </c>
      <c r="BH852" s="40">
        <v>-9.9917304126782205E-3</v>
      </c>
      <c r="BI852" s="40">
        <v>-8.9660545425825303E-3</v>
      </c>
      <c r="BJ852" s="40">
        <v>4.8155975948839498E-3</v>
      </c>
      <c r="BK852" s="40">
        <v>1.53070438659906E-2</v>
      </c>
      <c r="BL852" s="40">
        <v>7.5605543252642102E-3</v>
      </c>
      <c r="BM852" s="40">
        <v>2.6018698374815101E-4</v>
      </c>
      <c r="BN852" s="40">
        <v>-1.3454842684454399E-2</v>
      </c>
      <c r="BO852" s="40">
        <v>-2.2464168270193399E-3</v>
      </c>
      <c r="BP852" s="40">
        <v>-1.9153774683395401E-2</v>
      </c>
      <c r="BQ852" s="40">
        <v>1.20152730772518E-2</v>
      </c>
      <c r="BR852" s="40">
        <v>-1.26912490386152E-2</v>
      </c>
      <c r="BS852" s="40">
        <v>7.0024114696193795E-2</v>
      </c>
      <c r="BT852" s="40">
        <v>9.4232167475633996E-2</v>
      </c>
      <c r="BU852" s="40">
        <v>9.14793727952571E-2</v>
      </c>
      <c r="BV852" s="40">
        <v>9.0069658320914597E-2</v>
      </c>
      <c r="BW852" s="40">
        <v>8.4249495335455102E-2</v>
      </c>
      <c r="BX852" s="40">
        <v>3.8719042139956E-2</v>
      </c>
      <c r="BY852" s="40">
        <v>2.38733884493024E-2</v>
      </c>
      <c r="BZ852" s="40">
        <v>-3.9702076936908104E-3</v>
      </c>
      <c r="CA852" s="40">
        <v>-4.18340533660655E-2</v>
      </c>
      <c r="CB852" s="40">
        <v>-4.0049674506723303E-2</v>
      </c>
      <c r="CC852" s="40">
        <v>1.6861253710525801E-2</v>
      </c>
      <c r="CD852" s="40">
        <v>2.1951071015156101E-2</v>
      </c>
      <c r="CE852" s="40">
        <v>7.3001063221429102E-3</v>
      </c>
      <c r="CF852" s="40">
        <v>-4.8318348892428297E-3</v>
      </c>
      <c r="CG852" s="40">
        <v>-5.6395119907721204E-3</v>
      </c>
      <c r="CH852" s="40">
        <v>8.0527812472998093E-3</v>
      </c>
      <c r="CI852" s="40">
        <v>2.0997517596882499E-2</v>
      </c>
      <c r="CJ852" s="40">
        <v>1.13445193052896E-2</v>
      </c>
      <c r="CK852" s="40">
        <v>4.6756408226223097E-3</v>
      </c>
      <c r="CL852" s="40">
        <v>-9.0098506630564602E-3</v>
      </c>
      <c r="CM852" s="40">
        <v>4.8797581884419796E-3</v>
      </c>
      <c r="CN852" s="40">
        <v>-1.55705569514706E-2</v>
      </c>
      <c r="CO852" s="40">
        <v>1.55162990713777E-2</v>
      </c>
      <c r="CP852" s="40">
        <v>-6.1523033175829699E-3</v>
      </c>
      <c r="CQ852" s="40">
        <v>7.7299301778180396E-2</v>
      </c>
      <c r="CR852" s="40">
        <v>0.103056564729767</v>
      </c>
      <c r="CS852" s="40">
        <v>0.104112977701286</v>
      </c>
      <c r="CT852" s="40">
        <v>0.100349747960274</v>
      </c>
      <c r="CU852" s="40">
        <v>9.8715187694107503E-2</v>
      </c>
      <c r="CV852" s="40">
        <v>5.0396438351617598E-2</v>
      </c>
      <c r="CW852" s="40">
        <v>3.4835092220861903E-2</v>
      </c>
      <c r="CX852" s="40">
        <v>7.5358237573551097E-3</v>
      </c>
      <c r="CY852" s="40">
        <v>-3.02583423324694E-2</v>
      </c>
      <c r="CZ852" s="40">
        <v>-3.1029056012207599E-2</v>
      </c>
      <c r="DA852" s="40">
        <v>2.6787833456368499E-2</v>
      </c>
      <c r="DB852" s="40">
        <v>2.9671845894639899E-2</v>
      </c>
      <c r="DC852" s="40">
        <v>1.4069754703547399E-2</v>
      </c>
      <c r="DD852" s="40">
        <v>3.2806063419255901E-4</v>
      </c>
      <c r="DE852" s="40">
        <v>-2.3129694389617201E-3</v>
      </c>
      <c r="DF852" s="40">
        <v>1.1289964899715701E-2</v>
      </c>
      <c r="DG852" s="40">
        <v>2.6687991327774399E-2</v>
      </c>
      <c r="DH852" s="40">
        <v>1.5128484285315E-2</v>
      </c>
      <c r="DI852" s="40">
        <v>9.0910946614964697E-3</v>
      </c>
      <c r="DJ852" s="40">
        <v>-4.5648586416585204E-3</v>
      </c>
      <c r="DK852" s="40">
        <v>1.20059332039033E-2</v>
      </c>
      <c r="DL852" s="40">
        <v>-1.19873392195459E-2</v>
      </c>
      <c r="DM852" s="40">
        <v>1.9017325065503601E-2</v>
      </c>
      <c r="DN852" s="40">
        <v>3.8664240344923201E-4</v>
      </c>
      <c r="DO852" s="40">
        <v>8.4574488860167094E-2</v>
      </c>
      <c r="DP852" s="40">
        <v>0.1118809619839</v>
      </c>
      <c r="DQ852" s="40">
        <v>0.116746582607316</v>
      </c>
      <c r="DR852" s="40">
        <v>0.110629837599634</v>
      </c>
      <c r="DS852" s="40">
        <v>0.11318088005276</v>
      </c>
      <c r="DT852" s="40">
        <v>6.2073834563279202E-2</v>
      </c>
      <c r="DU852" s="40">
        <v>4.5796795992421403E-2</v>
      </c>
      <c r="DV852" s="40">
        <v>1.9041855208401001E-2</v>
      </c>
      <c r="DW852" s="40">
        <v>-1.8682631298873299E-2</v>
      </c>
      <c r="DX852" s="40">
        <v>-2.2008437517691801E-2</v>
      </c>
      <c r="DY852" s="40">
        <v>4.1120238027863097E-2</v>
      </c>
      <c r="DZ852" s="40">
        <v>4.0819418574397803E-2</v>
      </c>
      <c r="EA852" s="40">
        <v>2.3844051782023701E-2</v>
      </c>
      <c r="EB852" s="40">
        <v>7.7781302535387797E-3</v>
      </c>
      <c r="EC852" s="40">
        <v>2.49002967025377E-3</v>
      </c>
      <c r="ED852" s="40">
        <v>1.5963943950564899E-2</v>
      </c>
      <c r="EE852" s="40">
        <v>3.49041316100063E-2</v>
      </c>
      <c r="EF852" s="40">
        <v>2.05919287311025E-2</v>
      </c>
      <c r="EG852" s="40">
        <v>1.54663087237224E-2</v>
      </c>
      <c r="EH852" s="40">
        <v>1.85300386475234E-3</v>
      </c>
      <c r="EI852" s="40">
        <v>2.2294998116885401E-2</v>
      </c>
      <c r="EJ852" s="40">
        <v>-6.8137419164861698E-3</v>
      </c>
      <c r="EK852" s="40">
        <v>2.4072250553222301E-2</v>
      </c>
      <c r="EL852" s="40">
        <v>9.8278414815231706E-3</v>
      </c>
      <c r="EM852" s="40">
        <v>9.50787035304832E-2</v>
      </c>
      <c r="EN852" s="40">
        <v>0.12462199009066401</v>
      </c>
      <c r="EO852" s="40">
        <v>0.13498750156890099</v>
      </c>
      <c r="EP852" s="40">
        <v>0.12547265431142701</v>
      </c>
      <c r="EQ852" s="40">
        <v>0.134067042316033</v>
      </c>
      <c r="ER852" s="40">
        <v>7.8934140039318701E-2</v>
      </c>
      <c r="ES852" s="40">
        <v>6.1623755254262502E-2</v>
      </c>
      <c r="ET852" s="40">
        <v>3.5654737186989603E-2</v>
      </c>
      <c r="EU852" s="40">
        <v>-1.9691430698890598E-3</v>
      </c>
      <c r="EV852" s="40">
        <v>-8.9840971045043704E-3</v>
      </c>
      <c r="EW852" s="40">
        <v>78.928327750899399</v>
      </c>
      <c r="EX852" s="40">
        <v>76.784983252698197</v>
      </c>
      <c r="EY852" s="40">
        <v>75.356655501798798</v>
      </c>
      <c r="EZ852" s="40">
        <v>73.215016747301803</v>
      </c>
      <c r="FA852" s="40">
        <v>70.073377992804893</v>
      </c>
      <c r="FB852" s="40">
        <v>68.216722491006095</v>
      </c>
      <c r="FC852" s="40">
        <v>66.646755985609701</v>
      </c>
      <c r="FD852" s="40">
        <v>67.646755985609701</v>
      </c>
      <c r="FE852" s="40">
        <v>70.505117231112806</v>
      </c>
      <c r="FF852" s="40">
        <v>74.578495223917599</v>
      </c>
      <c r="FG852" s="40">
        <v>79.578495223917599</v>
      </c>
      <c r="FH852" s="40">
        <v>83.791806227515195</v>
      </c>
      <c r="FI852" s="40">
        <v>86.220133978414594</v>
      </c>
      <c r="FJ852" s="40">
        <v>88.933444982012205</v>
      </c>
      <c r="FK852" s="40">
        <v>91.646755985609701</v>
      </c>
      <c r="FL852" s="40">
        <v>93.360066989207297</v>
      </c>
      <c r="FM852" s="40">
        <v>95.501705743704207</v>
      </c>
      <c r="FN852" s="40">
        <v>95.573377992804893</v>
      </c>
      <c r="FO852" s="40">
        <v>93.501705743704207</v>
      </c>
      <c r="FP852" s="40">
        <v>89.716722491006095</v>
      </c>
      <c r="FQ852" s="40">
        <v>84.645050241905494</v>
      </c>
      <c r="FR852" s="40">
        <v>79.716722491006095</v>
      </c>
      <c r="FS852" s="40">
        <v>77.145050241905494</v>
      </c>
      <c r="FT852" s="40">
        <v>74.930033494603606</v>
      </c>
      <c r="FU852" s="40">
        <v>2.0396231484973999E-2</v>
      </c>
      <c r="FV852" s="40">
        <v>0</v>
      </c>
      <c r="FW852" s="40">
        <v>0</v>
      </c>
      <c r="FX852" s="41">
        <v>1</v>
      </c>
      <c r="FY852" s="22"/>
    </row>
    <row r="853" spans="1:181" x14ac:dyDescent="0.2">
      <c r="A853" t="s">
        <v>42</v>
      </c>
      <c r="B853" t="s">
        <v>58</v>
      </c>
      <c r="C853" t="s">
        <v>55</v>
      </c>
      <c r="D853" t="s">
        <v>41</v>
      </c>
      <c r="E853" t="s">
        <v>78</v>
      </c>
      <c r="F853" t="s">
        <v>78</v>
      </c>
      <c r="G853" s="35">
        <v>43672</v>
      </c>
      <c r="H853" s="40">
        <v>690</v>
      </c>
      <c r="I853" s="40">
        <v>0.97032160939776002</v>
      </c>
      <c r="J853" s="40">
        <v>0.79900846595740804</v>
      </c>
      <c r="K853" s="40">
        <v>0.70013433968474204</v>
      </c>
      <c r="L853" s="40">
        <v>0.62006452733684103</v>
      </c>
      <c r="M853" s="40">
        <v>0.57349741877317095</v>
      </c>
      <c r="N853" s="40">
        <v>0.57455892886309601</v>
      </c>
      <c r="O853" s="40">
        <v>0.60284855283177696</v>
      </c>
      <c r="P853" s="40">
        <v>0.65375553026964595</v>
      </c>
      <c r="Q853" s="40">
        <v>0.71014883278230101</v>
      </c>
      <c r="R853" s="40">
        <v>0.80798593342201896</v>
      </c>
      <c r="S853" s="40">
        <v>0.97458297209646805</v>
      </c>
      <c r="T853" s="40">
        <v>1.21204993960628</v>
      </c>
      <c r="U853" s="40">
        <v>1.4603529708971501</v>
      </c>
      <c r="V853" s="40">
        <v>1.6514192952883899</v>
      </c>
      <c r="W853" s="40">
        <v>1.8919547838637401</v>
      </c>
      <c r="X853" s="40">
        <v>2.0896745632628502</v>
      </c>
      <c r="Y853" s="40">
        <v>2.3153443838688301</v>
      </c>
      <c r="Z853" s="40">
        <v>2.40919566970515</v>
      </c>
      <c r="AA853" s="40">
        <v>2.32262037734889</v>
      </c>
      <c r="AB853" s="40">
        <v>2.1411845232893598</v>
      </c>
      <c r="AC853" s="40">
        <v>1.9177979762792701</v>
      </c>
      <c r="AD853" s="40">
        <v>1.6675022611375001</v>
      </c>
      <c r="AE853" s="40">
        <v>1.3573238582278699</v>
      </c>
      <c r="AF853" s="40">
        <v>1.06962625624926</v>
      </c>
      <c r="AG853" s="40">
        <v>9.0931509295378405E-4</v>
      </c>
      <c r="AH853" s="40">
        <v>-1.44738969061816E-2</v>
      </c>
      <c r="AI853" s="40">
        <v>1.19354512361858E-2</v>
      </c>
      <c r="AJ853" s="40">
        <v>2.3295246485422099E-3</v>
      </c>
      <c r="AK853" s="40">
        <v>-1.85437510241873E-4</v>
      </c>
      <c r="AL853" s="40">
        <v>5.3317681155655699E-3</v>
      </c>
      <c r="AM853" s="40">
        <v>-2.9590480473730699E-2</v>
      </c>
      <c r="AN853" s="40">
        <v>-1.9799364691565499E-2</v>
      </c>
      <c r="AO853" s="40">
        <v>-5.0247195583883403E-3</v>
      </c>
      <c r="AP853" s="40">
        <v>-6.4690596728253795E-4</v>
      </c>
      <c r="AQ853" s="40">
        <v>-3.8779941072357299E-3</v>
      </c>
      <c r="AR853" s="40">
        <v>-4.5433533163480999E-4</v>
      </c>
      <c r="AS853" s="40">
        <v>-3.64463701135323E-2</v>
      </c>
      <c r="AT853" s="40">
        <v>-8.8171433906418899E-3</v>
      </c>
      <c r="AU853" s="40">
        <v>0.226252076286002</v>
      </c>
      <c r="AV853" s="40">
        <v>0.32947549551571598</v>
      </c>
      <c r="AW853" s="40">
        <v>0.404815283653714</v>
      </c>
      <c r="AX853" s="40">
        <v>0.44371034759636002</v>
      </c>
      <c r="AY853" s="40">
        <v>0.17659028425940601</v>
      </c>
      <c r="AZ853" s="40">
        <v>-0.32504876746025302</v>
      </c>
      <c r="BA853" s="40">
        <v>-0.217638209063961</v>
      </c>
      <c r="BB853" s="40">
        <v>-0.225687324475736</v>
      </c>
      <c r="BC853" s="40">
        <v>-0.12927782745133901</v>
      </c>
      <c r="BD853" s="40">
        <v>-7.2604414582207705E-2</v>
      </c>
      <c r="BE853" s="40">
        <v>1.16378309313172E-2</v>
      </c>
      <c r="BF853" s="40">
        <v>-1.7156868123213701E-4</v>
      </c>
      <c r="BG853" s="40">
        <v>2.1848860819136499E-2</v>
      </c>
      <c r="BH853" s="40">
        <v>1.0995992714231601E-2</v>
      </c>
      <c r="BI853" s="40">
        <v>7.4419926598924503E-3</v>
      </c>
      <c r="BJ853" s="40">
        <v>1.4852928761569399E-2</v>
      </c>
      <c r="BK853" s="40">
        <v>-2.0301110505496101E-2</v>
      </c>
      <c r="BL853" s="40">
        <v>-9.6397589530235993E-3</v>
      </c>
      <c r="BM853" s="40">
        <v>8.6783634991044294E-3</v>
      </c>
      <c r="BN853" s="40">
        <v>1.36477108809597E-2</v>
      </c>
      <c r="BO853" s="40">
        <v>8.7694055055549391E-3</v>
      </c>
      <c r="BP853" s="40">
        <v>9.8684734339042693E-3</v>
      </c>
      <c r="BQ853" s="40">
        <v>-2.6191673779785901E-2</v>
      </c>
      <c r="BR853" s="40">
        <v>7.1022491551750904E-3</v>
      </c>
      <c r="BS853" s="40">
        <v>0.255291998933387</v>
      </c>
      <c r="BT853" s="40">
        <v>0.366080870957389</v>
      </c>
      <c r="BU853" s="40">
        <v>0.44196302518868402</v>
      </c>
      <c r="BV853" s="40">
        <v>0.474311551242178</v>
      </c>
      <c r="BW853" s="40">
        <v>0.21775268439793</v>
      </c>
      <c r="BX853" s="40">
        <v>-0.28569344145949699</v>
      </c>
      <c r="BY853" s="40">
        <v>-0.18906741769532601</v>
      </c>
      <c r="BZ853" s="40">
        <v>-0.19682106496003701</v>
      </c>
      <c r="CA853" s="40">
        <v>-0.10196212763758</v>
      </c>
      <c r="CB853" s="40">
        <v>-5.1602243473886103E-2</v>
      </c>
      <c r="CC853" s="40">
        <v>1.9068368319011399E-2</v>
      </c>
      <c r="CD853" s="40">
        <v>9.7341802786140505E-3</v>
      </c>
      <c r="CE853" s="40">
        <v>2.8714858097365702E-2</v>
      </c>
      <c r="CF853" s="40">
        <v>1.69983620961261E-2</v>
      </c>
      <c r="CG853" s="40">
        <v>1.27247275605155E-2</v>
      </c>
      <c r="CH853" s="40">
        <v>2.1447255620965201E-2</v>
      </c>
      <c r="CI853" s="40">
        <v>-1.38673211634262E-2</v>
      </c>
      <c r="CJ853" s="40">
        <v>-2.60324696741196E-3</v>
      </c>
      <c r="CK853" s="40">
        <v>1.81690770814327E-2</v>
      </c>
      <c r="CL853" s="40">
        <v>2.3548118964789401E-2</v>
      </c>
      <c r="CM853" s="40">
        <v>1.75289559499794E-2</v>
      </c>
      <c r="CN853" s="40">
        <v>1.7018019338853701E-2</v>
      </c>
      <c r="CO853" s="40">
        <v>-1.9089302337607299E-2</v>
      </c>
      <c r="CP853" s="40">
        <v>1.81279719376395E-2</v>
      </c>
      <c r="CQ853" s="40">
        <v>0.27540496089552102</v>
      </c>
      <c r="CR853" s="40">
        <v>0.39143364247843399</v>
      </c>
      <c r="CS853" s="40">
        <v>0.467691437813752</v>
      </c>
      <c r="CT853" s="40">
        <v>0.49550585166774203</v>
      </c>
      <c r="CU853" s="40">
        <v>0.246261637342086</v>
      </c>
      <c r="CV853" s="40">
        <v>-0.25843606255832402</v>
      </c>
      <c r="CW853" s="40">
        <v>-0.169279374627755</v>
      </c>
      <c r="CX853" s="40">
        <v>-0.176828381553885</v>
      </c>
      <c r="CY853" s="40">
        <v>-8.3043357157568207E-2</v>
      </c>
      <c r="CZ853" s="40">
        <v>-3.7056203742547103E-2</v>
      </c>
      <c r="DA853" s="40">
        <v>2.64989057067056E-2</v>
      </c>
      <c r="DB853" s="40">
        <v>1.96399292384602E-2</v>
      </c>
      <c r="DC853" s="40">
        <v>3.5580855375594897E-2</v>
      </c>
      <c r="DD853" s="40">
        <v>2.3000731478020599E-2</v>
      </c>
      <c r="DE853" s="40">
        <v>1.8007462461138601E-2</v>
      </c>
      <c r="DF853" s="40">
        <v>2.8041582480361101E-2</v>
      </c>
      <c r="DG853" s="40">
        <v>-7.4335318213563199E-3</v>
      </c>
      <c r="DH853" s="40">
        <v>4.4332650181996801E-3</v>
      </c>
      <c r="DI853" s="40">
        <v>2.76597906637609E-2</v>
      </c>
      <c r="DJ853" s="40">
        <v>3.3448527048619101E-2</v>
      </c>
      <c r="DK853" s="40">
        <v>2.6288506394403801E-2</v>
      </c>
      <c r="DL853" s="40">
        <v>2.4167565243803101E-2</v>
      </c>
      <c r="DM853" s="40">
        <v>-1.19869308954287E-2</v>
      </c>
      <c r="DN853" s="40">
        <v>2.9153694720103901E-2</v>
      </c>
      <c r="DO853" s="40">
        <v>0.29551792285765399</v>
      </c>
      <c r="DP853" s="40">
        <v>0.41678641399947902</v>
      </c>
      <c r="DQ853" s="40">
        <v>0.49341985043881997</v>
      </c>
      <c r="DR853" s="40">
        <v>0.516700152093306</v>
      </c>
      <c r="DS853" s="40">
        <v>0.27477059028624201</v>
      </c>
      <c r="DT853" s="40">
        <v>-0.231178683657151</v>
      </c>
      <c r="DU853" s="40">
        <v>-0.14949133156018399</v>
      </c>
      <c r="DV853" s="40">
        <v>-0.15683569814773299</v>
      </c>
      <c r="DW853" s="40">
        <v>-6.41245866775563E-2</v>
      </c>
      <c r="DX853" s="40">
        <v>-2.2510164011207999E-2</v>
      </c>
      <c r="DY853" s="40">
        <v>3.7227421545069E-2</v>
      </c>
      <c r="DZ853" s="40">
        <v>3.3942257463409703E-2</v>
      </c>
      <c r="EA853" s="40">
        <v>4.5494264958545701E-2</v>
      </c>
      <c r="EB853" s="40">
        <v>3.1667199543710001E-2</v>
      </c>
      <c r="EC853" s="40">
        <v>2.5634892631272999E-2</v>
      </c>
      <c r="ED853" s="40">
        <v>3.75627431263649E-2</v>
      </c>
      <c r="EE853" s="40">
        <v>1.8558381468782299E-3</v>
      </c>
      <c r="EF853" s="40">
        <v>1.4592870756741601E-2</v>
      </c>
      <c r="EG853" s="40">
        <v>4.1362873721253697E-2</v>
      </c>
      <c r="EH853" s="40">
        <v>4.7743143896861302E-2</v>
      </c>
      <c r="EI853" s="40">
        <v>3.8935906007194397E-2</v>
      </c>
      <c r="EJ853" s="40">
        <v>3.4490374009342101E-2</v>
      </c>
      <c r="EK853" s="40">
        <v>-1.73223456168235E-3</v>
      </c>
      <c r="EL853" s="40">
        <v>4.5073087265920901E-2</v>
      </c>
      <c r="EM853" s="40">
        <v>0.32455784550503902</v>
      </c>
      <c r="EN853" s="40">
        <v>0.45339178944115299</v>
      </c>
      <c r="EO853" s="40">
        <v>0.53056759197379</v>
      </c>
      <c r="EP853" s="40">
        <v>0.54730135573912497</v>
      </c>
      <c r="EQ853" s="40">
        <v>0.31593299042476702</v>
      </c>
      <c r="ER853" s="40">
        <v>-0.19182335765639599</v>
      </c>
      <c r="ES853" s="40">
        <v>-0.12092054019155</v>
      </c>
      <c r="ET853" s="40">
        <v>-0.127969438632034</v>
      </c>
      <c r="EU853" s="40">
        <v>-3.6808886863797199E-2</v>
      </c>
      <c r="EV853" s="40">
        <v>-1.5079929028864699E-3</v>
      </c>
      <c r="EW853" s="40">
        <v>78.951111111111103</v>
      </c>
      <c r="EX853" s="40">
        <v>76.853333333333296</v>
      </c>
      <c r="EY853" s="40">
        <v>75.402222222222207</v>
      </c>
      <c r="EZ853" s="40">
        <v>73.146666666666704</v>
      </c>
      <c r="FA853" s="40">
        <v>69.891111111111101</v>
      </c>
      <c r="FB853" s="40">
        <v>67.988888888888894</v>
      </c>
      <c r="FC853" s="40">
        <v>66.282222222222202</v>
      </c>
      <c r="FD853" s="40">
        <v>67.282222222222202</v>
      </c>
      <c r="FE853" s="40">
        <v>70.026666666666699</v>
      </c>
      <c r="FF853" s="40">
        <v>73.9177777777778</v>
      </c>
      <c r="FG853" s="40">
        <v>78.9177777777778</v>
      </c>
      <c r="FH853" s="40">
        <v>83.2222222222222</v>
      </c>
      <c r="FI853" s="40">
        <v>85.673333333333304</v>
      </c>
      <c r="FJ853" s="40">
        <v>88.477777777777803</v>
      </c>
      <c r="FK853" s="40">
        <v>91.282222222222202</v>
      </c>
      <c r="FL853" s="40">
        <v>93.086666666666702</v>
      </c>
      <c r="FM853" s="40">
        <v>95.342222222222205</v>
      </c>
      <c r="FN853" s="40">
        <v>95.391111111111101</v>
      </c>
      <c r="FO853" s="40">
        <v>93.342222222222205</v>
      </c>
      <c r="FP853" s="40">
        <v>89.488888888888894</v>
      </c>
      <c r="FQ853" s="40">
        <v>84.44</v>
      </c>
      <c r="FR853" s="40">
        <v>79.488888888888894</v>
      </c>
      <c r="FS853" s="40">
        <v>76.94</v>
      </c>
      <c r="FT853" s="40">
        <v>74.793333333333294</v>
      </c>
      <c r="FU853" s="40">
        <v>4.61088029276112E-2</v>
      </c>
      <c r="FV853" s="40">
        <v>0</v>
      </c>
      <c r="FW853" s="40">
        <v>0</v>
      </c>
      <c r="FX853" s="41">
        <v>1</v>
      </c>
      <c r="FY853" s="22"/>
    </row>
    <row r="854" spans="1:181" x14ac:dyDescent="0.2">
      <c r="A854" t="s">
        <v>42</v>
      </c>
      <c r="B854" t="s">
        <v>58</v>
      </c>
      <c r="C854" t="s">
        <v>55</v>
      </c>
      <c r="D854" t="s">
        <v>1</v>
      </c>
      <c r="E854" t="s">
        <v>1</v>
      </c>
      <c r="F854" t="s">
        <v>1</v>
      </c>
      <c r="G854" s="35">
        <v>43690</v>
      </c>
      <c r="H854" s="40">
        <v>66427</v>
      </c>
      <c r="I854" s="40">
        <v>0.956718642686892</v>
      </c>
      <c r="J854" s="40">
        <v>0.84044854421426796</v>
      </c>
      <c r="K854" s="40">
        <v>0.756452174538362</v>
      </c>
      <c r="L854" s="40">
        <v>0.70199371187444803</v>
      </c>
      <c r="M854" s="40">
        <v>0.67997818614233196</v>
      </c>
      <c r="N854" s="40">
        <v>0.68875175558898405</v>
      </c>
      <c r="O854" s="40">
        <v>0.742851509858105</v>
      </c>
      <c r="P854" s="40">
        <v>0.79548822348472203</v>
      </c>
      <c r="Q854" s="40">
        <v>0.82154434119588005</v>
      </c>
      <c r="R854" s="40">
        <v>0.88656093539110503</v>
      </c>
      <c r="S854" s="40">
        <v>0.98235530462182896</v>
      </c>
      <c r="T854" s="40">
        <v>1.1175119654515699</v>
      </c>
      <c r="U854" s="40">
        <v>1.29275216251277</v>
      </c>
      <c r="V854" s="40">
        <v>1.4867833548334599</v>
      </c>
      <c r="W854" s="40">
        <v>1.6669359595497799</v>
      </c>
      <c r="X854" s="40">
        <v>1.8693955778609801</v>
      </c>
      <c r="Y854" s="40">
        <v>2.0497431276763098</v>
      </c>
      <c r="Z854" s="40">
        <v>2.18262059697628</v>
      </c>
      <c r="AA854" s="40">
        <v>2.20816595290604</v>
      </c>
      <c r="AB854" s="40">
        <v>2.1103944272259398</v>
      </c>
      <c r="AC854" s="40">
        <v>1.98411573780288</v>
      </c>
      <c r="AD854" s="40">
        <v>1.82372940791939</v>
      </c>
      <c r="AE854" s="40">
        <v>1.5220787785050001</v>
      </c>
      <c r="AF854" s="40">
        <v>1.24294464881282</v>
      </c>
      <c r="AG854" s="40">
        <v>4.8924574780639496E-4</v>
      </c>
      <c r="AH854" s="40">
        <v>6.9986123068407696E-4</v>
      </c>
      <c r="AI854" s="40">
        <v>-1.3123936005600199E-3</v>
      </c>
      <c r="AJ854" s="40">
        <v>1.5681367563255501E-3</v>
      </c>
      <c r="AK854" s="40">
        <v>1.7608665383670799E-3</v>
      </c>
      <c r="AL854" s="40">
        <v>2.46474285064208E-3</v>
      </c>
      <c r="AM854" s="40">
        <v>-1.31328077108694E-3</v>
      </c>
      <c r="AN854" s="40">
        <v>-2.8698619798268898E-3</v>
      </c>
      <c r="AO854" s="40">
        <v>-8.5301065910800596E-5</v>
      </c>
      <c r="AP854" s="40">
        <v>-5.7719014640089297E-3</v>
      </c>
      <c r="AQ854" s="40">
        <v>-2.7995841075067998E-3</v>
      </c>
      <c r="AR854" s="40">
        <v>9.2441756470170702E-4</v>
      </c>
      <c r="AS854" s="40">
        <v>-1.9732834049450299E-3</v>
      </c>
      <c r="AT854" s="40">
        <v>1.1910456128991999E-2</v>
      </c>
      <c r="AU854" s="40">
        <v>0.16426432007313799</v>
      </c>
      <c r="AV854" s="40">
        <v>0.20551423991069501</v>
      </c>
      <c r="AW854" s="40">
        <v>0.22471260551161301</v>
      </c>
      <c r="AX854" s="40">
        <v>0.23488616008935201</v>
      </c>
      <c r="AY854" s="40">
        <v>0.186953645016354</v>
      </c>
      <c r="AZ854" s="40">
        <v>-3.6157960545277597E-2</v>
      </c>
      <c r="BA854" s="40">
        <v>-6.3501235255672903E-2</v>
      </c>
      <c r="BB854" s="40">
        <v>-5.6179500311645501E-2</v>
      </c>
      <c r="BC854" s="40">
        <v>-4.6764642849036302E-2</v>
      </c>
      <c r="BD854" s="40">
        <v>-3.0317926773239901E-2</v>
      </c>
      <c r="BE854" s="40">
        <v>1.0636597853678901E-3</v>
      </c>
      <c r="BF854" s="40">
        <v>1.2944763965460099E-3</v>
      </c>
      <c r="BG854" s="40">
        <v>-7.4978413540737604E-4</v>
      </c>
      <c r="BH854" s="40">
        <v>2.1859233410890001E-3</v>
      </c>
      <c r="BI854" s="40">
        <v>2.32598958902408E-3</v>
      </c>
      <c r="BJ854" s="40">
        <v>2.9820340656533102E-3</v>
      </c>
      <c r="BK854" s="40">
        <v>-7.7068293887627595E-4</v>
      </c>
      <c r="BL854" s="40">
        <v>-2.3801199132995501E-3</v>
      </c>
      <c r="BM854" s="40">
        <v>3.33351751199257E-4</v>
      </c>
      <c r="BN854" s="40">
        <v>-5.32068473922647E-3</v>
      </c>
      <c r="BO854" s="40">
        <v>-2.4084957629873401E-3</v>
      </c>
      <c r="BP854" s="40">
        <v>1.27419312289305E-3</v>
      </c>
      <c r="BQ854" s="40">
        <v>-1.6303691902486001E-3</v>
      </c>
      <c r="BR854" s="40">
        <v>1.27310499727695E-2</v>
      </c>
      <c r="BS854" s="40">
        <v>0.16545856083555199</v>
      </c>
      <c r="BT854" s="40">
        <v>0.20676725975869201</v>
      </c>
      <c r="BU854" s="40">
        <v>0.226105927095058</v>
      </c>
      <c r="BV854" s="40">
        <v>0.23654203684030101</v>
      </c>
      <c r="BW854" s="40">
        <v>0.18858209348928801</v>
      </c>
      <c r="BX854" s="40">
        <v>-3.49224999603455E-2</v>
      </c>
      <c r="BY854" s="40">
        <v>-6.24161175802668E-2</v>
      </c>
      <c r="BZ854" s="40">
        <v>-5.4816944226529302E-2</v>
      </c>
      <c r="CA854" s="40">
        <v>-4.5496093131079197E-2</v>
      </c>
      <c r="CB854" s="40">
        <v>-2.9473328115958101E-2</v>
      </c>
      <c r="CC854" s="40">
        <v>1.46149719796271E-3</v>
      </c>
      <c r="CD854" s="40">
        <v>1.7063050490636301E-3</v>
      </c>
      <c r="CE854" s="40">
        <v>-3.6012253370301098E-4</v>
      </c>
      <c r="CF854" s="40">
        <v>2.6138004477514101E-3</v>
      </c>
      <c r="CG854" s="40">
        <v>2.7173920923917001E-3</v>
      </c>
      <c r="CH854" s="40">
        <v>3.3403083853613602E-3</v>
      </c>
      <c r="CI854" s="40">
        <v>-3.9488133318668698E-4</v>
      </c>
      <c r="CJ854" s="40">
        <v>-2.04092604990929E-3</v>
      </c>
      <c r="CK854" s="40">
        <v>6.23309417000153E-4</v>
      </c>
      <c r="CL854" s="40">
        <v>-5.0081734101701204E-3</v>
      </c>
      <c r="CM854" s="40">
        <v>-2.1376291669338702E-3</v>
      </c>
      <c r="CN854" s="40">
        <v>1.5164466089855699E-3</v>
      </c>
      <c r="CO854" s="40">
        <v>-1.3928678497591501E-3</v>
      </c>
      <c r="CP854" s="40">
        <v>1.3299390769219399E-2</v>
      </c>
      <c r="CQ854" s="40">
        <v>0.16628568834962101</v>
      </c>
      <c r="CR854" s="40">
        <v>0.207635097488378</v>
      </c>
      <c r="CS854" s="40">
        <v>0.22707093737931699</v>
      </c>
      <c r="CT854" s="40">
        <v>0.23768889203376001</v>
      </c>
      <c r="CU854" s="40">
        <v>0.189709951940949</v>
      </c>
      <c r="CV854" s="40">
        <v>-3.4066823722768098E-2</v>
      </c>
      <c r="CW854" s="40">
        <v>-6.16645683838421E-2</v>
      </c>
      <c r="CX854" s="40">
        <v>-5.3873242032691601E-2</v>
      </c>
      <c r="CY854" s="40">
        <v>-4.4617499460766999E-2</v>
      </c>
      <c r="CZ854" s="40">
        <v>-2.88883616588002E-2</v>
      </c>
      <c r="DA854" s="40">
        <v>1.8593346105575299E-3</v>
      </c>
      <c r="DB854" s="40">
        <v>2.11813370158125E-3</v>
      </c>
      <c r="DC854" s="40">
        <v>2.9539068001354001E-5</v>
      </c>
      <c r="DD854" s="40">
        <v>3.04167755441382E-3</v>
      </c>
      <c r="DE854" s="40">
        <v>3.1087945957593301E-3</v>
      </c>
      <c r="DF854" s="40">
        <v>3.6985827050694101E-3</v>
      </c>
      <c r="DG854" s="40">
        <v>-1.9079727497097701E-5</v>
      </c>
      <c r="DH854" s="40">
        <v>-1.7017321865190401E-3</v>
      </c>
      <c r="DI854" s="40">
        <v>9.1326708280104797E-4</v>
      </c>
      <c r="DJ854" s="40">
        <v>-4.69566208111377E-3</v>
      </c>
      <c r="DK854" s="40">
        <v>-1.8667625708803999E-3</v>
      </c>
      <c r="DL854" s="40">
        <v>1.7587000950781001E-3</v>
      </c>
      <c r="DM854" s="40">
        <v>-1.1553665092697001E-3</v>
      </c>
      <c r="DN854" s="40">
        <v>1.3867731565669301E-2</v>
      </c>
      <c r="DO854" s="40">
        <v>0.16711281586368901</v>
      </c>
      <c r="DP854" s="40">
        <v>0.20850293521806401</v>
      </c>
      <c r="DQ854" s="40">
        <v>0.22803594766357699</v>
      </c>
      <c r="DR854" s="40">
        <v>0.23883574722721901</v>
      </c>
      <c r="DS854" s="40">
        <v>0.19083781039261</v>
      </c>
      <c r="DT854" s="40">
        <v>-3.3211147485190697E-2</v>
      </c>
      <c r="DU854" s="40">
        <v>-6.0913019187417303E-2</v>
      </c>
      <c r="DV854" s="40">
        <v>-5.2929539838853901E-2</v>
      </c>
      <c r="DW854" s="40">
        <v>-4.3738905790454898E-2</v>
      </c>
      <c r="DX854" s="40">
        <v>-2.8303395201642399E-2</v>
      </c>
      <c r="DY854" s="40">
        <v>2.4337486481190301E-3</v>
      </c>
      <c r="DZ854" s="40">
        <v>2.7127488674431898E-3</v>
      </c>
      <c r="EA854" s="40">
        <v>5.9214853315399298E-4</v>
      </c>
      <c r="EB854" s="40">
        <v>3.6594641391772698E-3</v>
      </c>
      <c r="EC854" s="40">
        <v>3.6739176464163298E-3</v>
      </c>
      <c r="ED854" s="40">
        <v>4.2158739200806403E-3</v>
      </c>
      <c r="EE854" s="40">
        <v>5.2351810471356404E-4</v>
      </c>
      <c r="EF854" s="40">
        <v>-1.2119901199917E-3</v>
      </c>
      <c r="EG854" s="40">
        <v>1.33191989991111E-3</v>
      </c>
      <c r="EH854" s="40">
        <v>-4.2444453563313103E-3</v>
      </c>
      <c r="EI854" s="40">
        <v>-1.4756742263609399E-3</v>
      </c>
      <c r="EJ854" s="40">
        <v>2.1084756532694401E-3</v>
      </c>
      <c r="EK854" s="40">
        <v>-8.1245229457326798E-4</v>
      </c>
      <c r="EL854" s="40">
        <v>1.46883254094469E-2</v>
      </c>
      <c r="EM854" s="40">
        <v>0.16830705662610301</v>
      </c>
      <c r="EN854" s="40">
        <v>0.20975595506606201</v>
      </c>
      <c r="EO854" s="40">
        <v>0.22942926924702201</v>
      </c>
      <c r="EP854" s="40">
        <v>0.24049162397816801</v>
      </c>
      <c r="EQ854" s="40">
        <v>0.192466258865545</v>
      </c>
      <c r="ER854" s="40">
        <v>-3.1975686900258503E-2</v>
      </c>
      <c r="ES854" s="40">
        <v>-5.9827901512011297E-2</v>
      </c>
      <c r="ET854" s="40">
        <v>-5.1566983753737798E-2</v>
      </c>
      <c r="EU854" s="40">
        <v>-4.24703560724978E-2</v>
      </c>
      <c r="EV854" s="40">
        <v>-2.7458796544360502E-2</v>
      </c>
      <c r="EW854" s="40">
        <v>73.6475133618071</v>
      </c>
      <c r="EX854" s="40">
        <v>72.647395154694607</v>
      </c>
      <c r="EY854" s="40">
        <v>71.317918622276807</v>
      </c>
      <c r="EZ854" s="40">
        <v>69.937138978180798</v>
      </c>
      <c r="FA854" s="40">
        <v>69.105789977246204</v>
      </c>
      <c r="FB854" s="40">
        <v>67.814337430320705</v>
      </c>
      <c r="FC854" s="40">
        <v>66.951470106938601</v>
      </c>
      <c r="FD854" s="40">
        <v>67.449842828227204</v>
      </c>
      <c r="FE854" s="40">
        <v>71.621240328825607</v>
      </c>
      <c r="FF854" s="40">
        <v>76.526382456872696</v>
      </c>
      <c r="FG854" s="40">
        <v>81.043141447362999</v>
      </c>
      <c r="FH854" s="40">
        <v>85.221079491345193</v>
      </c>
      <c r="FI854" s="40">
        <v>88.8225503435782</v>
      </c>
      <c r="FJ854" s="40">
        <v>91.702415554303599</v>
      </c>
      <c r="FK854" s="40">
        <v>93.600633901512097</v>
      </c>
      <c r="FL854" s="40">
        <v>95.117346600198204</v>
      </c>
      <c r="FM854" s="40">
        <v>95.980663370502498</v>
      </c>
      <c r="FN854" s="40">
        <v>95.870714740026898</v>
      </c>
      <c r="FO854" s="40">
        <v>95.010496542097798</v>
      </c>
      <c r="FP854" s="40">
        <v>92.448880144754298</v>
      </c>
      <c r="FQ854" s="40">
        <v>88.290985665284595</v>
      </c>
      <c r="FR854" s="40">
        <v>84.535775957915106</v>
      </c>
      <c r="FS854" s="40">
        <v>80.989061055168406</v>
      </c>
      <c r="FT854" s="40">
        <v>78.284603172311805</v>
      </c>
      <c r="FU854" s="40">
        <v>1.8820306439637901E-3</v>
      </c>
      <c r="FV854" s="40">
        <v>0</v>
      </c>
      <c r="FW854" s="40">
        <v>0</v>
      </c>
      <c r="FX854" s="41">
        <v>1</v>
      </c>
      <c r="FY854" s="22"/>
    </row>
    <row r="855" spans="1:181" x14ac:dyDescent="0.2">
      <c r="A855" t="s">
        <v>42</v>
      </c>
      <c r="B855" t="s">
        <v>58</v>
      </c>
      <c r="C855" t="s">
        <v>55</v>
      </c>
      <c r="D855" t="s">
        <v>1</v>
      </c>
      <c r="E855" t="s">
        <v>1</v>
      </c>
      <c r="F855" t="s">
        <v>77</v>
      </c>
      <c r="G855" s="35">
        <v>43690</v>
      </c>
      <c r="H855" s="40">
        <v>54213</v>
      </c>
      <c r="I855" s="40">
        <v>0.98068841260209205</v>
      </c>
      <c r="J855" s="40">
        <v>0.86190368909153203</v>
      </c>
      <c r="K855" s="40">
        <v>0.775514629030296</v>
      </c>
      <c r="L855" s="40">
        <v>0.71940713499140196</v>
      </c>
      <c r="M855" s="40">
        <v>0.69539581084492896</v>
      </c>
      <c r="N855" s="40">
        <v>0.70006655198229495</v>
      </c>
      <c r="O855" s="40">
        <v>0.75138141027890104</v>
      </c>
      <c r="P855" s="40">
        <v>0.80259026899200803</v>
      </c>
      <c r="Q855" s="40">
        <v>0.82618245286385095</v>
      </c>
      <c r="R855" s="40">
        <v>0.89157253353191601</v>
      </c>
      <c r="S855" s="40">
        <v>0.990137907095615</v>
      </c>
      <c r="T855" s="40">
        <v>1.1246010345386701</v>
      </c>
      <c r="U855" s="40">
        <v>1.2991110071837699</v>
      </c>
      <c r="V855" s="40">
        <v>1.4904840300542099</v>
      </c>
      <c r="W855" s="40">
        <v>1.6659195803643201</v>
      </c>
      <c r="X855" s="40">
        <v>1.8585527351442199</v>
      </c>
      <c r="Y855" s="40">
        <v>2.03151521014221</v>
      </c>
      <c r="Z855" s="40">
        <v>2.1610916717696198</v>
      </c>
      <c r="AA855" s="40">
        <v>2.18846312578418</v>
      </c>
      <c r="AB855" s="40">
        <v>2.09054558678225</v>
      </c>
      <c r="AC855" s="40">
        <v>1.9770681320407499</v>
      </c>
      <c r="AD855" s="40">
        <v>1.83119336101715</v>
      </c>
      <c r="AE855" s="40">
        <v>1.5411839219479699</v>
      </c>
      <c r="AF855" s="40">
        <v>1.2650964333194901</v>
      </c>
      <c r="AG855" s="40">
        <v>-1.58313490726288E-3</v>
      </c>
      <c r="AH855" s="40">
        <v>-2.57359196376337E-3</v>
      </c>
      <c r="AI855" s="40">
        <v>-3.83163193977989E-3</v>
      </c>
      <c r="AJ855" s="40">
        <v>-1.17354305124053E-3</v>
      </c>
      <c r="AK855" s="40">
        <v>-7.2254554251092995E-5</v>
      </c>
      <c r="AL855" s="40">
        <v>-2.9452775798342201E-4</v>
      </c>
      <c r="AM855" s="40">
        <v>-2.5525401718088001E-3</v>
      </c>
      <c r="AN855" s="40">
        <v>-6.7874656705668498E-3</v>
      </c>
      <c r="AO855" s="40">
        <v>-5.2074244268917698E-3</v>
      </c>
      <c r="AP855" s="40">
        <v>-8.9761378320900205E-3</v>
      </c>
      <c r="AQ855" s="40">
        <v>-6.2138118537268701E-3</v>
      </c>
      <c r="AR855" s="40">
        <v>1.19821139767205E-3</v>
      </c>
      <c r="AS855" s="40">
        <v>-2.06223210055548E-3</v>
      </c>
      <c r="AT855" s="40">
        <v>8.4053916914143597E-3</v>
      </c>
      <c r="AU855" s="40">
        <v>0.122179322756491</v>
      </c>
      <c r="AV855" s="40">
        <v>0.15234581766036501</v>
      </c>
      <c r="AW855" s="40">
        <v>0.16646877971124299</v>
      </c>
      <c r="AX855" s="40">
        <v>0.17887550150811099</v>
      </c>
      <c r="AY855" s="40">
        <v>0.169412817288038</v>
      </c>
      <c r="AZ855" s="40">
        <v>7.9734262699227305E-3</v>
      </c>
      <c r="BA855" s="40">
        <v>-3.3612765035024798E-2</v>
      </c>
      <c r="BB855" s="40">
        <v>-3.6563339040480099E-2</v>
      </c>
      <c r="BC855" s="40">
        <v>-3.9246304763616999E-2</v>
      </c>
      <c r="BD855" s="40">
        <v>-2.8867313322858801E-2</v>
      </c>
      <c r="BE855" s="40">
        <v>-9.2987105179088698E-4</v>
      </c>
      <c r="BF855" s="40">
        <v>-1.9434578066307999E-3</v>
      </c>
      <c r="BG855" s="40">
        <v>-3.2586209165451898E-3</v>
      </c>
      <c r="BH855" s="40">
        <v>-5.2298453350924502E-4</v>
      </c>
      <c r="BI855" s="40">
        <v>4.8399249589916102E-4</v>
      </c>
      <c r="BJ855" s="40">
        <v>2.6755818258789997E-4</v>
      </c>
      <c r="BK855" s="40">
        <v>-1.8806288555203801E-3</v>
      </c>
      <c r="BL855" s="40">
        <v>-6.1656253255991103E-3</v>
      </c>
      <c r="BM855" s="40">
        <v>-4.6637678085747498E-3</v>
      </c>
      <c r="BN855" s="40">
        <v>-8.5516491811892699E-3</v>
      </c>
      <c r="BO855" s="40">
        <v>-5.8806469582041799E-3</v>
      </c>
      <c r="BP855" s="40">
        <v>1.4893899492803501E-3</v>
      </c>
      <c r="BQ855" s="40">
        <v>-1.77548320688474E-3</v>
      </c>
      <c r="BR855" s="40">
        <v>9.2674584289692708E-3</v>
      </c>
      <c r="BS855" s="40">
        <v>0.123418997905358</v>
      </c>
      <c r="BT855" s="40">
        <v>0.153544289218118</v>
      </c>
      <c r="BU855" s="40">
        <v>0.167630938182602</v>
      </c>
      <c r="BV855" s="40">
        <v>0.18006864094834699</v>
      </c>
      <c r="BW855" s="40">
        <v>0.170822734075157</v>
      </c>
      <c r="BX855" s="40">
        <v>9.1244310112614004E-3</v>
      </c>
      <c r="BY855" s="40">
        <v>-3.2571887622556299E-2</v>
      </c>
      <c r="BZ855" s="40">
        <v>-3.5203645331594501E-2</v>
      </c>
      <c r="CA855" s="40">
        <v>-3.7980258505232997E-2</v>
      </c>
      <c r="CB855" s="40">
        <v>-2.8016733418116498E-2</v>
      </c>
      <c r="CC855" s="40">
        <v>-4.7742249550909298E-4</v>
      </c>
      <c r="CD855" s="40">
        <v>-1.50702880895959E-3</v>
      </c>
      <c r="CE855" s="40">
        <v>-2.86175522739913E-3</v>
      </c>
      <c r="CF855" s="40">
        <v>-7.2409685905471801E-5</v>
      </c>
      <c r="CG855" s="40">
        <v>8.6924750835450895E-4</v>
      </c>
      <c r="CH855" s="40">
        <v>6.5685719276204195E-4</v>
      </c>
      <c r="CI855" s="40">
        <v>-1.41526512468233E-3</v>
      </c>
      <c r="CJ855" s="40">
        <v>-5.7349405969680601E-3</v>
      </c>
      <c r="CK855" s="40">
        <v>-4.2872328908532499E-3</v>
      </c>
      <c r="CL855" s="40">
        <v>-8.25764963468246E-3</v>
      </c>
      <c r="CM855" s="40">
        <v>-5.6498979664753998E-3</v>
      </c>
      <c r="CN855" s="40">
        <v>1.69105932711577E-3</v>
      </c>
      <c r="CO855" s="40">
        <v>-1.57688179664295E-3</v>
      </c>
      <c r="CP855" s="40">
        <v>9.8645232253117398E-3</v>
      </c>
      <c r="CQ855" s="40">
        <v>0.12427759313707799</v>
      </c>
      <c r="CR855" s="40">
        <v>0.15437434696815</v>
      </c>
      <c r="CS855" s="40">
        <v>0.168435845599617</v>
      </c>
      <c r="CT855" s="40">
        <v>0.18089500569003</v>
      </c>
      <c r="CU855" s="40">
        <v>0.17179923814692799</v>
      </c>
      <c r="CV855" s="40">
        <v>9.9216133888413108E-3</v>
      </c>
      <c r="CW855" s="40">
        <v>-3.1850979097474301E-2</v>
      </c>
      <c r="CX855" s="40">
        <v>-3.4261925610814502E-2</v>
      </c>
      <c r="CY855" s="40">
        <v>-3.7103398723394999E-2</v>
      </c>
      <c r="CZ855" s="40">
        <v>-2.7427624367188E-2</v>
      </c>
      <c r="DA855" s="40">
        <v>-2.4973939227298799E-5</v>
      </c>
      <c r="DB855" s="40">
        <v>-1.07059981128837E-3</v>
      </c>
      <c r="DC855" s="40">
        <v>-2.4648895382530802E-3</v>
      </c>
      <c r="DD855" s="40">
        <v>3.7816516169830201E-4</v>
      </c>
      <c r="DE855" s="40">
        <v>1.2545025208098601E-3</v>
      </c>
      <c r="DF855" s="40">
        <v>1.0461562029361799E-3</v>
      </c>
      <c r="DG855" s="40">
        <v>-9.4990139384428104E-4</v>
      </c>
      <c r="DH855" s="40">
        <v>-5.3042558683370098E-3</v>
      </c>
      <c r="DI855" s="40">
        <v>-3.9106979731317404E-3</v>
      </c>
      <c r="DJ855" s="40">
        <v>-7.96365008817565E-3</v>
      </c>
      <c r="DK855" s="40">
        <v>-5.4191489747466197E-3</v>
      </c>
      <c r="DL855" s="40">
        <v>1.8927287049511801E-3</v>
      </c>
      <c r="DM855" s="40">
        <v>-1.3782803864011599E-3</v>
      </c>
      <c r="DN855" s="40">
        <v>1.04615880216542E-2</v>
      </c>
      <c r="DO855" s="40">
        <v>0.125136188368798</v>
      </c>
      <c r="DP855" s="40">
        <v>0.155204404718182</v>
      </c>
      <c r="DQ855" s="40">
        <v>0.169240753016632</v>
      </c>
      <c r="DR855" s="40">
        <v>0.18172137043171299</v>
      </c>
      <c r="DS855" s="40">
        <v>0.17277574221869901</v>
      </c>
      <c r="DT855" s="40">
        <v>1.0718795766421201E-2</v>
      </c>
      <c r="DU855" s="40">
        <v>-3.1130070572392299E-2</v>
      </c>
      <c r="DV855" s="40">
        <v>-3.3320205890034503E-2</v>
      </c>
      <c r="DW855" s="40">
        <v>-3.6226538941557002E-2</v>
      </c>
      <c r="DX855" s="40">
        <v>-2.6838515316259401E-2</v>
      </c>
      <c r="DY855" s="40">
        <v>6.2828991624469001E-4</v>
      </c>
      <c r="DZ855" s="40">
        <v>-4.40465654155803E-4</v>
      </c>
      <c r="EA855" s="40">
        <v>-1.89187851501837E-3</v>
      </c>
      <c r="EB855" s="40">
        <v>1.0287236794295899E-3</v>
      </c>
      <c r="EC855" s="40">
        <v>1.8107495709601101E-3</v>
      </c>
      <c r="ED855" s="40">
        <v>1.6082421435075101E-3</v>
      </c>
      <c r="EE855" s="40">
        <v>-2.7799007755586601E-4</v>
      </c>
      <c r="EF855" s="40">
        <v>-4.6824155233692703E-3</v>
      </c>
      <c r="EG855" s="40">
        <v>-3.36704135481472E-3</v>
      </c>
      <c r="EH855" s="40">
        <v>-7.5391614372749003E-3</v>
      </c>
      <c r="EI855" s="40">
        <v>-5.08598407922392E-3</v>
      </c>
      <c r="EJ855" s="40">
        <v>2.1839072565594899E-3</v>
      </c>
      <c r="EK855" s="40">
        <v>-1.09153149273042E-3</v>
      </c>
      <c r="EL855" s="40">
        <v>1.1323654759209101E-2</v>
      </c>
      <c r="EM855" s="40">
        <v>0.126375863517665</v>
      </c>
      <c r="EN855" s="40">
        <v>0.15640287627593499</v>
      </c>
      <c r="EO855" s="40">
        <v>0.17040291148799</v>
      </c>
      <c r="EP855" s="40">
        <v>0.18291450987194899</v>
      </c>
      <c r="EQ855" s="40">
        <v>0.17418565900581801</v>
      </c>
      <c r="ER855" s="40">
        <v>1.18698005077599E-2</v>
      </c>
      <c r="ES855" s="40">
        <v>-3.00891931599238E-2</v>
      </c>
      <c r="ET855" s="40">
        <v>-3.1960512181148898E-2</v>
      </c>
      <c r="EU855" s="40">
        <v>-3.4960492683173E-2</v>
      </c>
      <c r="EV855" s="40">
        <v>-2.5987935411517098E-2</v>
      </c>
      <c r="EW855" s="40">
        <v>73.613481537530305</v>
      </c>
      <c r="EX855" s="40">
        <v>72.610943019156906</v>
      </c>
      <c r="EY855" s="40">
        <v>71.274572930024704</v>
      </c>
      <c r="EZ855" s="40">
        <v>69.879503921999998</v>
      </c>
      <c r="FA855" s="40">
        <v>69.061767748976607</v>
      </c>
      <c r="FB855" s="40">
        <v>67.750037317235694</v>
      </c>
      <c r="FC855" s="40">
        <v>66.870051009799695</v>
      </c>
      <c r="FD855" s="40">
        <v>67.372599106281299</v>
      </c>
      <c r="FE855" s="40">
        <v>71.554056843311699</v>
      </c>
      <c r="FF855" s="40">
        <v>76.484811809800505</v>
      </c>
      <c r="FG855" s="40">
        <v>80.970147776421697</v>
      </c>
      <c r="FH855" s="40">
        <v>85.178852176186993</v>
      </c>
      <c r="FI855" s="40">
        <v>88.787996480686303</v>
      </c>
      <c r="FJ855" s="40">
        <v>91.619192301125096</v>
      </c>
      <c r="FK855" s="40">
        <v>93.478705107412296</v>
      </c>
      <c r="FL855" s="40">
        <v>94.950788301507004</v>
      </c>
      <c r="FM855" s="40">
        <v>95.816560526287304</v>
      </c>
      <c r="FN855" s="40">
        <v>95.653506571082801</v>
      </c>
      <c r="FO855" s="40">
        <v>94.746329051673797</v>
      </c>
      <c r="FP855" s="40">
        <v>92.152260227991107</v>
      </c>
      <c r="FQ855" s="40">
        <v>88.013911880861997</v>
      </c>
      <c r="FR855" s="40">
        <v>84.323224404408407</v>
      </c>
      <c r="FS855" s="40">
        <v>80.827344513030397</v>
      </c>
      <c r="FT855" s="40">
        <v>78.132805672158995</v>
      </c>
      <c r="FU855" s="40">
        <v>1.6386060303538201E-3</v>
      </c>
      <c r="FV855" s="40">
        <v>0</v>
      </c>
      <c r="FW855" s="40">
        <v>0</v>
      </c>
      <c r="FX855" s="41">
        <v>1</v>
      </c>
      <c r="FY855" s="22"/>
    </row>
    <row r="856" spans="1:181" x14ac:dyDescent="0.2">
      <c r="A856" t="s">
        <v>42</v>
      </c>
      <c r="B856" t="s">
        <v>58</v>
      </c>
      <c r="C856" t="s">
        <v>55</v>
      </c>
      <c r="D856" t="s">
        <v>1</v>
      </c>
      <c r="E856" t="s">
        <v>1</v>
      </c>
      <c r="F856" t="s">
        <v>78</v>
      </c>
      <c r="G856" s="35">
        <v>43690</v>
      </c>
      <c r="H856" s="40">
        <v>12214</v>
      </c>
      <c r="I856" s="40">
        <v>0.82966062862159995</v>
      </c>
      <c r="J856" s="40">
        <v>0.72698368101828303</v>
      </c>
      <c r="K856" s="40">
        <v>0.65475855535801697</v>
      </c>
      <c r="L856" s="40">
        <v>0.61233567381145304</v>
      </c>
      <c r="M856" s="40">
        <v>0.59786627792984504</v>
      </c>
      <c r="N856" s="40">
        <v>0.61566309743013004</v>
      </c>
      <c r="O856" s="40">
        <v>0.67429482319808698</v>
      </c>
      <c r="P856" s="40">
        <v>0.73170324957664801</v>
      </c>
      <c r="Q856" s="40">
        <v>0.77356484709123097</v>
      </c>
      <c r="R856" s="40">
        <v>0.83972297763731996</v>
      </c>
      <c r="S856" s="40">
        <v>0.92757125830146403</v>
      </c>
      <c r="T856" s="40">
        <v>1.0566470205267799</v>
      </c>
      <c r="U856" s="40">
        <v>1.2338883603386299</v>
      </c>
      <c r="V856" s="40">
        <v>1.4421459269617301</v>
      </c>
      <c r="W856" s="40">
        <v>1.63873054676185</v>
      </c>
      <c r="X856" s="40">
        <v>1.87521809471705</v>
      </c>
      <c r="Y856" s="40">
        <v>2.0821014726513898</v>
      </c>
      <c r="Z856" s="40">
        <v>2.2349570745124701</v>
      </c>
      <c r="AA856" s="40">
        <v>2.2574074259932901</v>
      </c>
      <c r="AB856" s="40">
        <v>2.1673111031493901</v>
      </c>
      <c r="AC856" s="40">
        <v>1.9956991488547899</v>
      </c>
      <c r="AD856" s="40">
        <v>1.7756661075661799</v>
      </c>
      <c r="AE856" s="40">
        <v>1.4277929849364099</v>
      </c>
      <c r="AF856" s="40">
        <v>1.1351248331427699</v>
      </c>
      <c r="AG856" s="40">
        <v>-1.3511066650908199E-2</v>
      </c>
      <c r="AH856" s="40">
        <v>-3.0487192317150799E-3</v>
      </c>
      <c r="AI856" s="40">
        <v>-3.2662806507125402E-3</v>
      </c>
      <c r="AJ856" s="40">
        <v>2.6723412476182601E-3</v>
      </c>
      <c r="AK856" s="40">
        <v>2.6301060574794302E-3</v>
      </c>
      <c r="AL856" s="40">
        <v>5.1516494145080402E-3</v>
      </c>
      <c r="AM856" s="40">
        <v>4.0380182455906601E-4</v>
      </c>
      <c r="AN856" s="40">
        <v>-2.5497897068450098E-3</v>
      </c>
      <c r="AO856" s="40">
        <v>2.9379049767210802E-3</v>
      </c>
      <c r="AP856" s="40">
        <v>7.0539486399027204E-4</v>
      </c>
      <c r="AQ856" s="40">
        <v>4.9642114020521499E-4</v>
      </c>
      <c r="AR856" s="40">
        <v>-1.19921856173166E-5</v>
      </c>
      <c r="AS856" s="40">
        <v>-1.66949076092641E-3</v>
      </c>
      <c r="AT856" s="40">
        <v>1.33927895797735E-4</v>
      </c>
      <c r="AU856" s="40">
        <v>0.31719505860763803</v>
      </c>
      <c r="AV856" s="40">
        <v>0.41205451712320701</v>
      </c>
      <c r="AW856" s="40">
        <v>0.47387546849644302</v>
      </c>
      <c r="AX856" s="40">
        <v>0.503034203330469</v>
      </c>
      <c r="AY856" s="40">
        <v>0.286255473568164</v>
      </c>
      <c r="AZ856" s="40">
        <v>-0.24858866081963499</v>
      </c>
      <c r="BA856" s="40">
        <v>-0.21520577622441101</v>
      </c>
      <c r="BB856" s="40">
        <v>-0.15257612371194601</v>
      </c>
      <c r="BC856" s="40">
        <v>-8.5773398955368896E-2</v>
      </c>
      <c r="BD856" s="40">
        <v>-4.2878434812540098E-2</v>
      </c>
      <c r="BE856" s="40">
        <v>-1.26450182298055E-2</v>
      </c>
      <c r="BF856" s="40">
        <v>-2.3303703174483801E-3</v>
      </c>
      <c r="BG856" s="40">
        <v>-2.66092808171196E-3</v>
      </c>
      <c r="BH856" s="40">
        <v>3.2705117823309902E-3</v>
      </c>
      <c r="BI856" s="40">
        <v>3.2119252667801501E-3</v>
      </c>
      <c r="BJ856" s="40">
        <v>5.6243273627051404E-3</v>
      </c>
      <c r="BK856" s="40">
        <v>1.03619401167817E-3</v>
      </c>
      <c r="BL856" s="40">
        <v>-1.73295253301878E-3</v>
      </c>
      <c r="BM856" s="40">
        <v>3.6388601456394999E-3</v>
      </c>
      <c r="BN856" s="40">
        <v>1.4612754406479499E-3</v>
      </c>
      <c r="BO856" s="40">
        <v>1.2110317744146301E-3</v>
      </c>
      <c r="BP856" s="40">
        <v>5.9875414514606201E-4</v>
      </c>
      <c r="BQ856" s="40">
        <v>-1.05841993676249E-3</v>
      </c>
      <c r="BR856" s="40">
        <v>1.5037089466263E-3</v>
      </c>
      <c r="BS856" s="40">
        <v>0.31908301069832401</v>
      </c>
      <c r="BT856" s="40">
        <v>0.41442897044381699</v>
      </c>
      <c r="BU856" s="40">
        <v>0.47686686890085001</v>
      </c>
      <c r="BV856" s="40">
        <v>0.50616095154873897</v>
      </c>
      <c r="BW856" s="40">
        <v>0.28935556946471402</v>
      </c>
      <c r="BX856" s="40">
        <v>-0.245927934211086</v>
      </c>
      <c r="BY856" s="40">
        <v>-0.21293442900481999</v>
      </c>
      <c r="BZ856" s="40">
        <v>-0.15054403439105099</v>
      </c>
      <c r="CA856" s="40">
        <v>-8.4003106331217395E-2</v>
      </c>
      <c r="CB856" s="40">
        <v>-4.1640674431336802E-2</v>
      </c>
      <c r="CC856" s="40">
        <v>-1.2045195731567201E-2</v>
      </c>
      <c r="CD856" s="40">
        <v>-1.83284404771203E-3</v>
      </c>
      <c r="CE856" s="40">
        <v>-2.2416627364895501E-3</v>
      </c>
      <c r="CF856" s="40">
        <v>3.6848028724840599E-3</v>
      </c>
      <c r="CG856" s="40">
        <v>3.6148914787634198E-3</v>
      </c>
      <c r="CH856" s="40">
        <v>5.9517026697217803E-3</v>
      </c>
      <c r="CI856" s="40">
        <v>1.4741869140395001E-3</v>
      </c>
      <c r="CJ856" s="40">
        <v>-1.1672135947333399E-3</v>
      </c>
      <c r="CK856" s="40">
        <v>4.1243395603336704E-3</v>
      </c>
      <c r="CL856" s="40">
        <v>1.9847960254247101E-3</v>
      </c>
      <c r="CM856" s="40">
        <v>1.7059689227711099E-3</v>
      </c>
      <c r="CN856" s="40">
        <v>1.0217551933345401E-3</v>
      </c>
      <c r="CO856" s="40">
        <v>-6.3519414543329903E-4</v>
      </c>
      <c r="CP856" s="40">
        <v>2.4524151297072002E-3</v>
      </c>
      <c r="CQ856" s="40">
        <v>0.32039060056511998</v>
      </c>
      <c r="CR856" s="40">
        <v>0.41607350958044598</v>
      </c>
      <c r="CS856" s="40">
        <v>0.47893870370832903</v>
      </c>
      <c r="CT856" s="40">
        <v>0.50832652783979304</v>
      </c>
      <c r="CU856" s="40">
        <v>0.29150268643893601</v>
      </c>
      <c r="CV856" s="40">
        <v>-0.24408512306729699</v>
      </c>
      <c r="CW856" s="40">
        <v>-0.211361300839667</v>
      </c>
      <c r="CX856" s="40">
        <v>-0.149136615517692</v>
      </c>
      <c r="CY856" s="40">
        <v>-8.2777007052519405E-2</v>
      </c>
      <c r="CZ856" s="40">
        <v>-4.0783405361867801E-2</v>
      </c>
      <c r="DA856" s="40">
        <v>-1.1445373233328801E-2</v>
      </c>
      <c r="DB856" s="40">
        <v>-1.3353177779756799E-3</v>
      </c>
      <c r="DC856" s="40">
        <v>-1.8223973912671399E-3</v>
      </c>
      <c r="DD856" s="40">
        <v>4.0990939626371304E-3</v>
      </c>
      <c r="DE856" s="40">
        <v>4.01785769074668E-3</v>
      </c>
      <c r="DF856" s="40">
        <v>6.2790779767384298E-3</v>
      </c>
      <c r="DG856" s="40">
        <v>1.91217981640082E-3</v>
      </c>
      <c r="DH856" s="40">
        <v>-6.0147465644789296E-4</v>
      </c>
      <c r="DI856" s="40">
        <v>4.60981897502785E-3</v>
      </c>
      <c r="DJ856" s="40">
        <v>2.5083166102014701E-3</v>
      </c>
      <c r="DK856" s="40">
        <v>2.2009060711275898E-3</v>
      </c>
      <c r="DL856" s="40">
        <v>1.4447562415230101E-3</v>
      </c>
      <c r="DM856" s="40">
        <v>-2.1196835410410499E-4</v>
      </c>
      <c r="DN856" s="40">
        <v>3.4011213127881001E-3</v>
      </c>
      <c r="DO856" s="40">
        <v>0.321698190431917</v>
      </c>
      <c r="DP856" s="40">
        <v>0.41771804871707502</v>
      </c>
      <c r="DQ856" s="40">
        <v>0.48101053851580799</v>
      </c>
      <c r="DR856" s="40">
        <v>0.510492104130848</v>
      </c>
      <c r="DS856" s="40">
        <v>0.293649803413157</v>
      </c>
      <c r="DT856" s="40">
        <v>-0.24224231192350701</v>
      </c>
      <c r="DU856" s="40">
        <v>-0.20978817267451499</v>
      </c>
      <c r="DV856" s="40">
        <v>-0.14772919664433201</v>
      </c>
      <c r="DW856" s="40">
        <v>-8.1550907773821499E-2</v>
      </c>
      <c r="DX856" s="40">
        <v>-3.9926136292398801E-2</v>
      </c>
      <c r="DY856" s="40">
        <v>-1.0579324812226201E-2</v>
      </c>
      <c r="DZ856" s="40">
        <v>-6.1696886370897204E-4</v>
      </c>
      <c r="EA856" s="40">
        <v>-1.21704482226656E-3</v>
      </c>
      <c r="EB856" s="40">
        <v>4.6972644973498597E-3</v>
      </c>
      <c r="EC856" s="40">
        <v>4.5996769000474103E-3</v>
      </c>
      <c r="ED856" s="40">
        <v>6.75175592493553E-3</v>
      </c>
      <c r="EE856" s="40">
        <v>2.5445720035199302E-3</v>
      </c>
      <c r="EF856" s="40">
        <v>2.1536251737833701E-4</v>
      </c>
      <c r="EG856" s="40">
        <v>5.3107741439462697E-3</v>
      </c>
      <c r="EH856" s="40">
        <v>3.26419718685915E-3</v>
      </c>
      <c r="EI856" s="40">
        <v>2.9155167053370001E-3</v>
      </c>
      <c r="EJ856" s="40">
        <v>2.05550257228639E-3</v>
      </c>
      <c r="EK856" s="40">
        <v>3.9910247005981602E-4</v>
      </c>
      <c r="EL856" s="40">
        <v>4.7709023636166702E-3</v>
      </c>
      <c r="EM856" s="40">
        <v>0.32358614252260298</v>
      </c>
      <c r="EN856" s="40">
        <v>0.420092502037685</v>
      </c>
      <c r="EO856" s="40">
        <v>0.48400193892021498</v>
      </c>
      <c r="EP856" s="40">
        <v>0.51361885234911797</v>
      </c>
      <c r="EQ856" s="40">
        <v>0.29674989930970702</v>
      </c>
      <c r="ER856" s="40">
        <v>-0.23958158531495799</v>
      </c>
      <c r="ES856" s="40">
        <v>-0.207516825454923</v>
      </c>
      <c r="ET856" s="40">
        <v>-0.14569710732343699</v>
      </c>
      <c r="EU856" s="40">
        <v>-7.9780615149669998E-2</v>
      </c>
      <c r="EV856" s="40">
        <v>-3.8688375911195498E-2</v>
      </c>
      <c r="EW856" s="40">
        <v>74.037079813773104</v>
      </c>
      <c r="EX856" s="40">
        <v>73.054413777125205</v>
      </c>
      <c r="EY856" s="40">
        <v>71.732232679263603</v>
      </c>
      <c r="EZ856" s="40">
        <v>70.388046115045597</v>
      </c>
      <c r="FA856" s="40">
        <v>69.476034832414499</v>
      </c>
      <c r="FB856" s="40">
        <v>68.263670054117199</v>
      </c>
      <c r="FC856" s="40">
        <v>67.433240834615503</v>
      </c>
      <c r="FD856" s="40">
        <v>67.903078765016701</v>
      </c>
      <c r="FE856" s="40">
        <v>72.027752059606499</v>
      </c>
      <c r="FF856" s="40">
        <v>76.836700770687798</v>
      </c>
      <c r="FG856" s="40">
        <v>81.573410148595599</v>
      </c>
      <c r="FH856" s="40">
        <v>85.665889362290201</v>
      </c>
      <c r="FI856" s="40">
        <v>89.304109762459703</v>
      </c>
      <c r="FJ856" s="40">
        <v>92.437632915503997</v>
      </c>
      <c r="FK856" s="40">
        <v>94.599848311541393</v>
      </c>
      <c r="FL856" s="40">
        <v>96.341596867146393</v>
      </c>
      <c r="FM856" s="40">
        <v>97.239630153576996</v>
      </c>
      <c r="FN856" s="40">
        <v>97.444877650093602</v>
      </c>
      <c r="FO856" s="40">
        <v>96.869583815368401</v>
      </c>
      <c r="FP856" s="40">
        <v>94.482388377768999</v>
      </c>
      <c r="FQ856" s="40">
        <v>90.235492564471699</v>
      </c>
      <c r="FR856" s="40">
        <v>86.157908131894004</v>
      </c>
      <c r="FS856" s="40">
        <v>82.357329469221099</v>
      </c>
      <c r="FT856" s="40">
        <v>79.493952437916207</v>
      </c>
      <c r="FU856" s="40">
        <v>3.5608878519073502E-3</v>
      </c>
      <c r="FV856" s="40">
        <v>0</v>
      </c>
      <c r="FW856" s="40">
        <v>0</v>
      </c>
      <c r="FX856" s="41">
        <v>1</v>
      </c>
      <c r="FY856" s="22"/>
    </row>
    <row r="857" spans="1:181" x14ac:dyDescent="0.2">
      <c r="A857" t="s">
        <v>42</v>
      </c>
      <c r="B857" t="s">
        <v>58</v>
      </c>
      <c r="C857" t="s">
        <v>55</v>
      </c>
      <c r="D857" t="s">
        <v>1</v>
      </c>
      <c r="E857" t="s">
        <v>77</v>
      </c>
      <c r="F857" t="s">
        <v>1</v>
      </c>
      <c r="G857" s="35">
        <v>43690</v>
      </c>
      <c r="H857" s="40">
        <v>41194</v>
      </c>
      <c r="I857" s="40">
        <v>0.92815082452248299</v>
      </c>
      <c r="J857" s="40">
        <v>0.819943056360252</v>
      </c>
      <c r="K857" s="40">
        <v>0.74456215936046</v>
      </c>
      <c r="L857" s="40">
        <v>0.697997999300637</v>
      </c>
      <c r="M857" s="40">
        <v>0.68063284850550498</v>
      </c>
      <c r="N857" s="40">
        <v>0.70357932116726596</v>
      </c>
      <c r="O857" s="40">
        <v>0.77512622746353299</v>
      </c>
      <c r="P857" s="40">
        <v>0.83061363347396699</v>
      </c>
      <c r="Q857" s="40">
        <v>0.847634146093175</v>
      </c>
      <c r="R857" s="40">
        <v>0.89334188386181002</v>
      </c>
      <c r="S857" s="40">
        <v>0.964474503979873</v>
      </c>
      <c r="T857" s="40">
        <v>1.0716961505074301</v>
      </c>
      <c r="U857" s="40">
        <v>1.22309200616882</v>
      </c>
      <c r="V857" s="40">
        <v>1.39947913517276</v>
      </c>
      <c r="W857" s="40">
        <v>1.5672480011196499</v>
      </c>
      <c r="X857" s="40">
        <v>1.7674230633889301</v>
      </c>
      <c r="Y857" s="40">
        <v>1.9552917667215099</v>
      </c>
      <c r="Z857" s="40">
        <v>2.1120164599523901</v>
      </c>
      <c r="AA857" s="40">
        <v>2.1579127053429898</v>
      </c>
      <c r="AB857" s="40">
        <v>2.0717338014306002</v>
      </c>
      <c r="AC857" s="40">
        <v>1.94791131889463</v>
      </c>
      <c r="AD857" s="40">
        <v>1.78531923408717</v>
      </c>
      <c r="AE857" s="40">
        <v>1.48056693017609</v>
      </c>
      <c r="AF857" s="40">
        <v>1.20398593947598</v>
      </c>
      <c r="AG857" s="40">
        <v>-6.2458415163257498E-3</v>
      </c>
      <c r="AH857" s="40">
        <v>-2.4250682024277198E-3</v>
      </c>
      <c r="AI857" s="40">
        <v>-2.7572997196310301E-3</v>
      </c>
      <c r="AJ857" s="40">
        <v>-2.0858045976047401E-3</v>
      </c>
      <c r="AK857" s="40">
        <v>-8.9867294243541399E-4</v>
      </c>
      <c r="AL857" s="40">
        <v>-2.4273100857520602E-3</v>
      </c>
      <c r="AM857" s="40">
        <v>-7.25205347388888E-3</v>
      </c>
      <c r="AN857" s="40">
        <v>-1.10174717152013E-2</v>
      </c>
      <c r="AO857" s="40">
        <v>-5.5913114216508096E-3</v>
      </c>
      <c r="AP857" s="40">
        <v>-5.7988494440790097E-3</v>
      </c>
      <c r="AQ857" s="40">
        <v>-4.5027898400120904E-3</v>
      </c>
      <c r="AR857" s="40">
        <v>2.19884729219522E-4</v>
      </c>
      <c r="AS857" s="40">
        <v>-1.1189606221778899E-3</v>
      </c>
      <c r="AT857" s="40">
        <v>7.5409917432426301E-3</v>
      </c>
      <c r="AU857" s="40">
        <v>0.181165828725627</v>
      </c>
      <c r="AV857" s="40">
        <v>0.243260035565145</v>
      </c>
      <c r="AW857" s="40">
        <v>0.27151328228782701</v>
      </c>
      <c r="AX857" s="40">
        <v>0.28040560101044398</v>
      </c>
      <c r="AY857" s="40">
        <v>0.230928062870839</v>
      </c>
      <c r="AZ857" s="40">
        <v>-3.9253662084836501E-2</v>
      </c>
      <c r="BA857" s="40">
        <v>-7.8341419377070301E-2</v>
      </c>
      <c r="BB857" s="40">
        <v>-7.0725428387026501E-2</v>
      </c>
      <c r="BC857" s="40">
        <v>-6.0622726417143703E-2</v>
      </c>
      <c r="BD857" s="40">
        <v>-4.4635086985585201E-2</v>
      </c>
      <c r="BE857" s="40">
        <v>-5.5373141357993602E-3</v>
      </c>
      <c r="BF857" s="40">
        <v>-1.6975796339538001E-3</v>
      </c>
      <c r="BG857" s="40">
        <v>-2.09543217100143E-3</v>
      </c>
      <c r="BH857" s="40">
        <v>-1.44159614430657E-3</v>
      </c>
      <c r="BI857" s="40">
        <v>-2.9604137233685702E-4</v>
      </c>
      <c r="BJ857" s="40">
        <v>-1.9016668599935299E-3</v>
      </c>
      <c r="BK857" s="40">
        <v>-6.6051921932242397E-3</v>
      </c>
      <c r="BL857" s="40">
        <v>-1.0426971674147099E-2</v>
      </c>
      <c r="BM857" s="40">
        <v>-5.0078409178236196E-3</v>
      </c>
      <c r="BN857" s="40">
        <v>-5.2645495088437704E-3</v>
      </c>
      <c r="BO857" s="40">
        <v>-4.0961083820864504E-3</v>
      </c>
      <c r="BP857" s="40">
        <v>5.2860266336210405E-4</v>
      </c>
      <c r="BQ857" s="40">
        <v>-8.1682610385080295E-4</v>
      </c>
      <c r="BR857" s="40">
        <v>8.4793989924243605E-3</v>
      </c>
      <c r="BS857" s="40">
        <v>0.18243754036349699</v>
      </c>
      <c r="BT857" s="40">
        <v>0.244912280782284</v>
      </c>
      <c r="BU857" s="40">
        <v>0.27334541157265002</v>
      </c>
      <c r="BV857" s="40">
        <v>0.28232502422178701</v>
      </c>
      <c r="BW857" s="40">
        <v>0.23290226268616099</v>
      </c>
      <c r="BX857" s="40">
        <v>-3.7782146679999899E-2</v>
      </c>
      <c r="BY857" s="40">
        <v>-7.7063983296091196E-2</v>
      </c>
      <c r="BZ857" s="40">
        <v>-6.93497859996315E-2</v>
      </c>
      <c r="CA857" s="40">
        <v>-5.9262506519671902E-2</v>
      </c>
      <c r="CB857" s="40">
        <v>-4.3657318548329903E-2</v>
      </c>
      <c r="CC857" s="40">
        <v>-5.0465902304124999E-3</v>
      </c>
      <c r="CD857" s="40">
        <v>-1.1937232675554E-3</v>
      </c>
      <c r="CE857" s="40">
        <v>-1.6370247230478501E-3</v>
      </c>
      <c r="CF857" s="40">
        <v>-9.9541933198515399E-4</v>
      </c>
      <c r="CG857" s="40">
        <v>1.21339417334912E-4</v>
      </c>
      <c r="CH857" s="40">
        <v>-1.5376079630843699E-3</v>
      </c>
      <c r="CI857" s="40">
        <v>-6.1571780407500398E-3</v>
      </c>
      <c r="CJ857" s="40">
        <v>-1.0017993144535499E-2</v>
      </c>
      <c r="CK857" s="40">
        <v>-4.6037310242816104E-3</v>
      </c>
      <c r="CL857" s="40">
        <v>-4.8944950013217201E-3</v>
      </c>
      <c r="CM857" s="40">
        <v>-3.81444204318868E-3</v>
      </c>
      <c r="CN857" s="40">
        <v>7.4241976411106502E-4</v>
      </c>
      <c r="CO857" s="40">
        <v>-6.0756865684079102E-4</v>
      </c>
      <c r="CP857" s="40">
        <v>9.1293369945657406E-3</v>
      </c>
      <c r="CQ857" s="40">
        <v>0.18331832396990899</v>
      </c>
      <c r="CR857" s="40">
        <v>0.24605662078648899</v>
      </c>
      <c r="CS857" s="40">
        <v>0.27461433873415703</v>
      </c>
      <c r="CT857" s="40">
        <v>0.283654410890882</v>
      </c>
      <c r="CU857" s="40">
        <v>0.23426958746430801</v>
      </c>
      <c r="CV857" s="40">
        <v>-3.67629795932434E-2</v>
      </c>
      <c r="CW857" s="40">
        <v>-7.6179234957820294E-2</v>
      </c>
      <c r="CX857" s="40">
        <v>-6.8397020272700004E-2</v>
      </c>
      <c r="CY857" s="40">
        <v>-5.8320422362280099E-2</v>
      </c>
      <c r="CZ857" s="40">
        <v>-4.2980119107233601E-2</v>
      </c>
      <c r="DA857" s="40">
        <v>-4.5558663250256501E-3</v>
      </c>
      <c r="DB857" s="40">
        <v>-6.8986690115699204E-4</v>
      </c>
      <c r="DC857" s="40">
        <v>-1.1786172750942699E-3</v>
      </c>
      <c r="DD857" s="40">
        <v>-5.4924251966374305E-4</v>
      </c>
      <c r="DE857" s="40">
        <v>5.3872020700668102E-4</v>
      </c>
      <c r="DF857" s="40">
        <v>-1.1735490661752099E-3</v>
      </c>
      <c r="DG857" s="40">
        <v>-5.7091638882758502E-3</v>
      </c>
      <c r="DH857" s="40">
        <v>-9.6090146149239598E-3</v>
      </c>
      <c r="DI857" s="40">
        <v>-4.1996211307396098E-3</v>
      </c>
      <c r="DJ857" s="40">
        <v>-4.5244404937996802E-3</v>
      </c>
      <c r="DK857" s="40">
        <v>-3.53277570429092E-3</v>
      </c>
      <c r="DL857" s="40">
        <v>9.56236864860026E-4</v>
      </c>
      <c r="DM857" s="40">
        <v>-3.9831120983077801E-4</v>
      </c>
      <c r="DN857" s="40">
        <v>9.7792749967071293E-3</v>
      </c>
      <c r="DO857" s="40">
        <v>0.18419910757632099</v>
      </c>
      <c r="DP857" s="40">
        <v>0.24720096079069501</v>
      </c>
      <c r="DQ857" s="40">
        <v>0.27588326589566498</v>
      </c>
      <c r="DR857" s="40">
        <v>0.28498379755997699</v>
      </c>
      <c r="DS857" s="40">
        <v>0.23563691224245401</v>
      </c>
      <c r="DT857" s="40">
        <v>-3.5743812506486901E-2</v>
      </c>
      <c r="DU857" s="40">
        <v>-7.5294486619549406E-2</v>
      </c>
      <c r="DV857" s="40">
        <v>-6.7444254545768398E-2</v>
      </c>
      <c r="DW857" s="40">
        <v>-5.7378338204888302E-2</v>
      </c>
      <c r="DX857" s="40">
        <v>-4.2302919666137202E-2</v>
      </c>
      <c r="DY857" s="40">
        <v>-3.8473389444992601E-3</v>
      </c>
      <c r="DZ857" s="40">
        <v>3.7621667316918803E-5</v>
      </c>
      <c r="EA857" s="40">
        <v>-5.1674972646467102E-4</v>
      </c>
      <c r="EB857" s="40">
        <v>9.4965933634432795E-5</v>
      </c>
      <c r="EC857" s="40">
        <v>1.1413517771052401E-3</v>
      </c>
      <c r="ED857" s="40">
        <v>-6.4790584041666697E-4</v>
      </c>
      <c r="EE857" s="40">
        <v>-5.0623026076112099E-3</v>
      </c>
      <c r="EF857" s="40">
        <v>-9.0185145738697504E-3</v>
      </c>
      <c r="EG857" s="40">
        <v>-3.6161506269124198E-3</v>
      </c>
      <c r="EH857" s="40">
        <v>-3.99014055856444E-3</v>
      </c>
      <c r="EI857" s="40">
        <v>-3.12609424636528E-3</v>
      </c>
      <c r="EJ857" s="40">
        <v>1.2649547990026099E-3</v>
      </c>
      <c r="EK857" s="40">
        <v>-9.6176691503691204E-5</v>
      </c>
      <c r="EL857" s="40">
        <v>1.07176822458889E-2</v>
      </c>
      <c r="EM857" s="40">
        <v>0.18547081921419101</v>
      </c>
      <c r="EN857" s="40">
        <v>0.248853206007834</v>
      </c>
      <c r="EO857" s="40">
        <v>0.27771539518048799</v>
      </c>
      <c r="EP857" s="40">
        <v>0.28690322077132002</v>
      </c>
      <c r="EQ857" s="40">
        <v>0.23761111205777599</v>
      </c>
      <c r="ER857" s="40">
        <v>-3.4272297101650397E-2</v>
      </c>
      <c r="ES857" s="40">
        <v>-7.40170505385703E-2</v>
      </c>
      <c r="ET857" s="40">
        <v>-6.6068612158373494E-2</v>
      </c>
      <c r="EU857" s="40">
        <v>-5.6018118307416598E-2</v>
      </c>
      <c r="EV857" s="40">
        <v>-4.1325151228881897E-2</v>
      </c>
      <c r="EW857" s="40">
        <v>72.092486652459797</v>
      </c>
      <c r="EX857" s="40">
        <v>71.177361789967094</v>
      </c>
      <c r="EY857" s="40">
        <v>69.949695219650906</v>
      </c>
      <c r="EZ857" s="40">
        <v>68.615023288180495</v>
      </c>
      <c r="FA857" s="40">
        <v>67.790268908105404</v>
      </c>
      <c r="FB857" s="40">
        <v>66.651214415446304</v>
      </c>
      <c r="FC857" s="40">
        <v>65.935776005530101</v>
      </c>
      <c r="FD857" s="40">
        <v>66.511735787537205</v>
      </c>
      <c r="FE857" s="40">
        <v>70.7602290361813</v>
      </c>
      <c r="FF857" s="40">
        <v>75.749817001833094</v>
      </c>
      <c r="FG857" s="40">
        <v>80.472786809360201</v>
      </c>
      <c r="FH857" s="40">
        <v>84.703853684719107</v>
      </c>
      <c r="FI857" s="40">
        <v>88.3769904393411</v>
      </c>
      <c r="FJ857" s="40">
        <v>91.168754062455804</v>
      </c>
      <c r="FK857" s="40">
        <v>92.991666821895706</v>
      </c>
      <c r="FL857" s="40">
        <v>94.405319802315304</v>
      </c>
      <c r="FM857" s="40">
        <v>95.132968961129507</v>
      </c>
      <c r="FN857" s="40">
        <v>94.901794307793807</v>
      </c>
      <c r="FO857" s="40">
        <v>93.871167330735901</v>
      </c>
      <c r="FP857" s="40">
        <v>91.104093330991503</v>
      </c>
      <c r="FQ857" s="40">
        <v>86.681892998243598</v>
      </c>
      <c r="FR857" s="40">
        <v>82.806107847003005</v>
      </c>
      <c r="FS857" s="40">
        <v>79.295986988027295</v>
      </c>
      <c r="FT857" s="40">
        <v>76.656173217742307</v>
      </c>
      <c r="FU857" s="40">
        <v>2.2848041045686698E-3</v>
      </c>
      <c r="FV857" s="40">
        <v>0</v>
      </c>
      <c r="FW857" s="40">
        <v>0</v>
      </c>
      <c r="FX857" s="41">
        <v>1</v>
      </c>
      <c r="FY857" s="22"/>
    </row>
    <row r="858" spans="1:181" x14ac:dyDescent="0.2">
      <c r="A858" t="s">
        <v>42</v>
      </c>
      <c r="B858" t="s">
        <v>58</v>
      </c>
      <c r="C858" t="s">
        <v>55</v>
      </c>
      <c r="D858" t="s">
        <v>1</v>
      </c>
      <c r="E858" t="s">
        <v>77</v>
      </c>
      <c r="F858" t="s">
        <v>77</v>
      </c>
      <c r="G858" s="35">
        <v>43690</v>
      </c>
      <c r="H858" s="40">
        <v>33206</v>
      </c>
      <c r="I858" s="40">
        <v>0.95557250488329704</v>
      </c>
      <c r="J858" s="40">
        <v>0.84491325812233997</v>
      </c>
      <c r="K858" s="40">
        <v>0.76684283922667995</v>
      </c>
      <c r="L858" s="40">
        <v>0.71781821432405801</v>
      </c>
      <c r="M858" s="40">
        <v>0.69879692440847996</v>
      </c>
      <c r="N858" s="40">
        <v>0.71938238525800202</v>
      </c>
      <c r="O858" s="40">
        <v>0.78932595599078204</v>
      </c>
      <c r="P858" s="40">
        <v>0.84167561560102899</v>
      </c>
      <c r="Q858" s="40">
        <v>0.85545237142346897</v>
      </c>
      <c r="R858" s="40">
        <v>0.90029425266549501</v>
      </c>
      <c r="S858" s="40">
        <v>0.97371624243862098</v>
      </c>
      <c r="T858" s="40">
        <v>1.0818492690029999</v>
      </c>
      <c r="U858" s="40">
        <v>1.23322943335145</v>
      </c>
      <c r="V858" s="40">
        <v>1.40793499996938</v>
      </c>
      <c r="W858" s="40">
        <v>1.5731551835386199</v>
      </c>
      <c r="X858" s="40">
        <v>1.7643083333956699</v>
      </c>
      <c r="Y858" s="40">
        <v>1.9440743331248</v>
      </c>
      <c r="Z858" s="40">
        <v>2.0952792337388799</v>
      </c>
      <c r="AA858" s="40">
        <v>2.1418342679719702</v>
      </c>
      <c r="AB858" s="40">
        <v>2.0542865048562602</v>
      </c>
      <c r="AC858" s="40">
        <v>1.9430877239798701</v>
      </c>
      <c r="AD858" s="40">
        <v>1.7961943538857099</v>
      </c>
      <c r="AE858" s="40">
        <v>1.50175979685395</v>
      </c>
      <c r="AF858" s="40">
        <v>1.22838034354417</v>
      </c>
      <c r="AG858" s="40">
        <v>-6.0560044951099602E-3</v>
      </c>
      <c r="AH858" s="40">
        <v>-4.3498813194363002E-3</v>
      </c>
      <c r="AI858" s="40">
        <v>-4.2233270991003501E-3</v>
      </c>
      <c r="AJ858" s="40">
        <v>-5.5181988321390896E-3</v>
      </c>
      <c r="AK858" s="40">
        <v>-3.5658504028130999E-3</v>
      </c>
      <c r="AL858" s="40">
        <v>-5.83630586789458E-3</v>
      </c>
      <c r="AM858" s="40">
        <v>-1.02370219884597E-2</v>
      </c>
      <c r="AN858" s="40">
        <v>-1.4473162234487901E-2</v>
      </c>
      <c r="AO858" s="40">
        <v>-1.0353846981041E-2</v>
      </c>
      <c r="AP858" s="40">
        <v>-9.8015640049030107E-3</v>
      </c>
      <c r="AQ858" s="40">
        <v>-7.5892635159376196E-3</v>
      </c>
      <c r="AR858" s="40">
        <v>-3.9257479286704998E-4</v>
      </c>
      <c r="AS858" s="40">
        <v>-5.1453602951727698E-4</v>
      </c>
      <c r="AT858" s="40">
        <v>1.01177627030385E-2</v>
      </c>
      <c r="AU858" s="40">
        <v>0.14684600884841501</v>
      </c>
      <c r="AV858" s="40">
        <v>0.195887685327058</v>
      </c>
      <c r="AW858" s="40">
        <v>0.21638680626620899</v>
      </c>
      <c r="AX858" s="40">
        <v>0.22143554420924599</v>
      </c>
      <c r="AY858" s="40">
        <v>0.207789169504353</v>
      </c>
      <c r="AZ858" s="40">
        <v>6.8689930157154397E-3</v>
      </c>
      <c r="BA858" s="40">
        <v>-4.5722264989878199E-2</v>
      </c>
      <c r="BB858" s="40">
        <v>-5.1768272317173999E-2</v>
      </c>
      <c r="BC858" s="40">
        <v>-5.4048697392052598E-2</v>
      </c>
      <c r="BD858" s="40">
        <v>-4.4820661402723401E-2</v>
      </c>
      <c r="BE858" s="40">
        <v>-5.2942046797593203E-3</v>
      </c>
      <c r="BF858" s="40">
        <v>-3.5500485819028502E-3</v>
      </c>
      <c r="BG858" s="40">
        <v>-3.4677882359669099E-3</v>
      </c>
      <c r="BH858" s="40">
        <v>-4.8119278411105099E-3</v>
      </c>
      <c r="BI858" s="40">
        <v>-2.93455141919429E-3</v>
      </c>
      <c r="BJ858" s="40">
        <v>-5.2286158781467296E-3</v>
      </c>
      <c r="BK858" s="40">
        <v>-9.4640191518378693E-3</v>
      </c>
      <c r="BL858" s="40">
        <v>-1.37537634657713E-2</v>
      </c>
      <c r="BM858" s="40">
        <v>-9.6949186074439808E-3</v>
      </c>
      <c r="BN858" s="40">
        <v>-9.2132682428362599E-3</v>
      </c>
      <c r="BO858" s="40">
        <v>-7.0840409582291304E-3</v>
      </c>
      <c r="BP858" s="40">
        <v>-7.1661054117915705E-5</v>
      </c>
      <c r="BQ858" s="40">
        <v>-2.01648668034023E-4</v>
      </c>
      <c r="BR858" s="40">
        <v>1.1034854051182701E-2</v>
      </c>
      <c r="BS858" s="40">
        <v>0.14811687116755801</v>
      </c>
      <c r="BT858" s="40">
        <v>0.19751438998653301</v>
      </c>
      <c r="BU858" s="40">
        <v>0.218123256169788</v>
      </c>
      <c r="BV858" s="40">
        <v>0.22312817043253599</v>
      </c>
      <c r="BW858" s="40">
        <v>0.20967099954048199</v>
      </c>
      <c r="BX858" s="40">
        <v>8.2929630331728104E-3</v>
      </c>
      <c r="BY858" s="40">
        <v>-4.4441596670788799E-2</v>
      </c>
      <c r="BZ858" s="40">
        <v>-5.0373488714332698E-2</v>
      </c>
      <c r="CA858" s="40">
        <v>-5.2645943418723501E-2</v>
      </c>
      <c r="CB858" s="40">
        <v>-4.3759057976672601E-2</v>
      </c>
      <c r="CC858" s="40">
        <v>-4.7665844482954198E-3</v>
      </c>
      <c r="CD858" s="40">
        <v>-2.9960868643936801E-3</v>
      </c>
      <c r="CE858" s="40">
        <v>-2.9445043209360799E-3</v>
      </c>
      <c r="CF858" s="40">
        <v>-4.32276670421627E-3</v>
      </c>
      <c r="CG858" s="40">
        <v>-2.4973156662470701E-3</v>
      </c>
      <c r="CH858" s="40">
        <v>-4.8077316424351797E-3</v>
      </c>
      <c r="CI858" s="40">
        <v>-8.9286397419689797E-3</v>
      </c>
      <c r="CJ858" s="40">
        <v>-1.32555100700411E-2</v>
      </c>
      <c r="CK858" s="40">
        <v>-9.2385468231643997E-3</v>
      </c>
      <c r="CL858" s="40">
        <v>-8.8058163901365803E-3</v>
      </c>
      <c r="CM858" s="40">
        <v>-6.7341253538045704E-3</v>
      </c>
      <c r="CN858" s="40">
        <v>1.5060282374982999E-4</v>
      </c>
      <c r="CO858" s="40">
        <v>1.50561653898874E-5</v>
      </c>
      <c r="CP858" s="40">
        <v>1.1670028725199601E-2</v>
      </c>
      <c r="CQ858" s="40">
        <v>0.148997066538407</v>
      </c>
      <c r="CR858" s="40">
        <v>0.19864104067830399</v>
      </c>
      <c r="CS858" s="40">
        <v>0.21932591608331101</v>
      </c>
      <c r="CT858" s="40">
        <v>0.224300478198591</v>
      </c>
      <c r="CU858" s="40">
        <v>0.210974349290941</v>
      </c>
      <c r="CV858" s="40">
        <v>9.2792003294665908E-3</v>
      </c>
      <c r="CW858" s="40">
        <v>-4.3554609694249097E-2</v>
      </c>
      <c r="CX858" s="40">
        <v>-4.9407465839892299E-2</v>
      </c>
      <c r="CY858" s="40">
        <v>-5.1674400289963202E-2</v>
      </c>
      <c r="CZ858" s="40">
        <v>-4.3023794677720599E-2</v>
      </c>
      <c r="DA858" s="40">
        <v>-4.2389642168315098E-3</v>
      </c>
      <c r="DB858" s="40">
        <v>-2.44212514688451E-3</v>
      </c>
      <c r="DC858" s="40">
        <v>-2.4212204059052499E-3</v>
      </c>
      <c r="DD858" s="40">
        <v>-3.83360556732202E-3</v>
      </c>
      <c r="DE858" s="40">
        <v>-2.0600799132998501E-3</v>
      </c>
      <c r="DF858" s="40">
        <v>-4.3868474067236297E-3</v>
      </c>
      <c r="DG858" s="40">
        <v>-8.3932603321000797E-3</v>
      </c>
      <c r="DH858" s="40">
        <v>-1.27572566743109E-2</v>
      </c>
      <c r="DI858" s="40">
        <v>-8.7821750388848308E-3</v>
      </c>
      <c r="DJ858" s="40">
        <v>-8.3983645374369007E-3</v>
      </c>
      <c r="DK858" s="40">
        <v>-6.38420974938E-3</v>
      </c>
      <c r="DL858" s="40">
        <v>3.7286670161757601E-4</v>
      </c>
      <c r="DM858" s="40">
        <v>2.3176099881379699E-4</v>
      </c>
      <c r="DN858" s="40">
        <v>1.23052033992164E-2</v>
      </c>
      <c r="DO858" s="40">
        <v>0.14987726190925599</v>
      </c>
      <c r="DP858" s="40">
        <v>0.199767691370074</v>
      </c>
      <c r="DQ858" s="40">
        <v>0.22052857599683501</v>
      </c>
      <c r="DR858" s="40">
        <v>0.22547278596464501</v>
      </c>
      <c r="DS858" s="40">
        <v>0.21227769904140101</v>
      </c>
      <c r="DT858" s="40">
        <v>1.0265437625760401E-2</v>
      </c>
      <c r="DU858" s="40">
        <v>-4.2667622717709401E-2</v>
      </c>
      <c r="DV858" s="40">
        <v>-4.84414429654519E-2</v>
      </c>
      <c r="DW858" s="40">
        <v>-5.0702857161202798E-2</v>
      </c>
      <c r="DX858" s="40">
        <v>-4.2288531378768597E-2</v>
      </c>
      <c r="DY858" s="40">
        <v>-3.4771644014808699E-3</v>
      </c>
      <c r="DZ858" s="40">
        <v>-1.6422924093510501E-3</v>
      </c>
      <c r="EA858" s="40">
        <v>-1.6656815427718E-3</v>
      </c>
      <c r="EB858" s="40">
        <v>-3.1273345762934399E-3</v>
      </c>
      <c r="EC858" s="40">
        <v>-1.42878092968104E-3</v>
      </c>
      <c r="ED858" s="40">
        <v>-3.7791574169757799E-3</v>
      </c>
      <c r="EE858" s="40">
        <v>-7.6202574954782601E-3</v>
      </c>
      <c r="EF858" s="40">
        <v>-1.20378579055943E-2</v>
      </c>
      <c r="EG858" s="40">
        <v>-8.1232466652877595E-3</v>
      </c>
      <c r="EH858" s="40">
        <v>-7.8100687753701499E-3</v>
      </c>
      <c r="EI858" s="40">
        <v>-5.8789871916715098E-3</v>
      </c>
      <c r="EJ858" s="40">
        <v>6.9378044036670996E-4</v>
      </c>
      <c r="EK858" s="40">
        <v>5.4464836029705197E-4</v>
      </c>
      <c r="EL858" s="40">
        <v>1.32222947473606E-2</v>
      </c>
      <c r="EM858" s="40">
        <v>0.15114812422839899</v>
      </c>
      <c r="EN858" s="40">
        <v>0.20139439602954901</v>
      </c>
      <c r="EO858" s="40">
        <v>0.222265025900414</v>
      </c>
      <c r="EP858" s="40">
        <v>0.22716541218793501</v>
      </c>
      <c r="EQ858" s="40">
        <v>0.214159529077529</v>
      </c>
      <c r="ER858" s="40">
        <v>1.16894076432177E-2</v>
      </c>
      <c r="ES858" s="40">
        <v>-4.1386954398620002E-2</v>
      </c>
      <c r="ET858" s="40">
        <v>-4.7046659362610703E-2</v>
      </c>
      <c r="EU858" s="40">
        <v>-4.9300103187873798E-2</v>
      </c>
      <c r="EV858" s="40">
        <v>-4.1226927952717901E-2</v>
      </c>
      <c r="EW858" s="40">
        <v>71.972872750884093</v>
      </c>
      <c r="EX858" s="40">
        <v>71.056253417154295</v>
      </c>
      <c r="EY858" s="40">
        <v>69.824208313050704</v>
      </c>
      <c r="EZ858" s="40">
        <v>68.478292440965006</v>
      </c>
      <c r="FA858" s="40">
        <v>67.669405478752196</v>
      </c>
      <c r="FB858" s="40">
        <v>66.517147785384694</v>
      </c>
      <c r="FC858" s="40">
        <v>65.783930857871397</v>
      </c>
      <c r="FD858" s="40">
        <v>66.370677819585595</v>
      </c>
      <c r="FE858" s="40">
        <v>70.627041764995894</v>
      </c>
      <c r="FF858" s="40">
        <v>75.637672782433597</v>
      </c>
      <c r="FG858" s="40">
        <v>80.325304092875797</v>
      </c>
      <c r="FH858" s="40">
        <v>84.593844040069996</v>
      </c>
      <c r="FI858" s="40">
        <v>88.283872522879193</v>
      </c>
      <c r="FJ858" s="40">
        <v>91.006279621511695</v>
      </c>
      <c r="FK858" s="40">
        <v>92.778303818634996</v>
      </c>
      <c r="FL858" s="40">
        <v>94.139319706184807</v>
      </c>
      <c r="FM858" s="40">
        <v>94.858627418286503</v>
      </c>
      <c r="FN858" s="40">
        <v>94.556209471065799</v>
      </c>
      <c r="FO858" s="40">
        <v>93.454924776659894</v>
      </c>
      <c r="FP858" s="40">
        <v>90.638818224457907</v>
      </c>
      <c r="FQ858" s="40">
        <v>86.234850509567593</v>
      </c>
      <c r="FR858" s="40">
        <v>82.431486584918602</v>
      </c>
      <c r="FS858" s="40">
        <v>78.979005249112106</v>
      </c>
      <c r="FT858" s="40">
        <v>76.364292104774094</v>
      </c>
      <c r="FU858" s="40">
        <v>2.1682524539491598E-3</v>
      </c>
      <c r="FV858" s="40">
        <v>0</v>
      </c>
      <c r="FW858" s="40">
        <v>0</v>
      </c>
      <c r="FX858" s="41">
        <v>1</v>
      </c>
      <c r="FY858" s="22"/>
    </row>
    <row r="859" spans="1:181" x14ac:dyDescent="0.2">
      <c r="A859" t="s">
        <v>42</v>
      </c>
      <c r="B859" t="s">
        <v>58</v>
      </c>
      <c r="C859" t="s">
        <v>55</v>
      </c>
      <c r="D859" t="s">
        <v>1</v>
      </c>
      <c r="E859" t="s">
        <v>77</v>
      </c>
      <c r="F859" t="s">
        <v>78</v>
      </c>
      <c r="G859" s="35">
        <v>43690</v>
      </c>
      <c r="H859" s="40">
        <v>7988</v>
      </c>
      <c r="I859" s="40">
        <v>0.80634937597131295</v>
      </c>
      <c r="J859" s="40">
        <v>0.71045706914359696</v>
      </c>
      <c r="K859" s="40">
        <v>0.64600329216129804</v>
      </c>
      <c r="L859" s="40">
        <v>0.61104066038762295</v>
      </c>
      <c r="M859" s="40">
        <v>0.60231953488984102</v>
      </c>
      <c r="N859" s="40">
        <v>0.63476576071103696</v>
      </c>
      <c r="O859" s="40">
        <v>0.707206705958771</v>
      </c>
      <c r="P859" s="40">
        <v>0.77270974331054298</v>
      </c>
      <c r="Q859" s="40">
        <v>0.80849727562679397</v>
      </c>
      <c r="R859" s="40">
        <v>0.86027257999942497</v>
      </c>
      <c r="S859" s="40">
        <v>0.92507861442374395</v>
      </c>
      <c r="T859" s="40">
        <v>1.0292292207919</v>
      </c>
      <c r="U859" s="40">
        <v>1.18150576789814</v>
      </c>
      <c r="V859" s="40">
        <v>1.3663871579871401</v>
      </c>
      <c r="W859" s="40">
        <v>1.5456036698875799</v>
      </c>
      <c r="X859" s="40">
        <v>1.78127417153892</v>
      </c>
      <c r="Y859" s="40">
        <v>1.99560034693961</v>
      </c>
      <c r="Z859" s="40">
        <v>2.1692328565391499</v>
      </c>
      <c r="AA859" s="40">
        <v>2.21167526140374</v>
      </c>
      <c r="AB859" s="40">
        <v>2.13170950591386</v>
      </c>
      <c r="AC859" s="40">
        <v>1.9609171939093</v>
      </c>
      <c r="AD859" s="40">
        <v>1.73864326779788</v>
      </c>
      <c r="AE859" s="40">
        <v>1.3937364768087299</v>
      </c>
      <c r="AF859" s="40">
        <v>1.10704445741195</v>
      </c>
      <c r="AG859" s="40">
        <v>-1.6196666783043299E-2</v>
      </c>
      <c r="AH859" s="40">
        <v>-2.8507201728999601E-3</v>
      </c>
      <c r="AI859" s="40">
        <v>-4.2689112918377599E-3</v>
      </c>
      <c r="AJ859" s="40">
        <v>4.5678332421793498E-3</v>
      </c>
      <c r="AK859" s="40">
        <v>2.4717255828228201E-3</v>
      </c>
      <c r="AL859" s="40">
        <v>4.5688820588014696E-3</v>
      </c>
      <c r="AM859" s="40">
        <v>-3.2253201114072999E-3</v>
      </c>
      <c r="AN859" s="40">
        <v>-5.9177592514621097E-3</v>
      </c>
      <c r="AO859" s="40">
        <v>7.4536039517307503E-3</v>
      </c>
      <c r="AP859" s="40">
        <v>5.8199595827053401E-3</v>
      </c>
      <c r="AQ859" s="40">
        <v>4.5890421270743604E-3</v>
      </c>
      <c r="AR859" s="40">
        <v>1.5490104971446E-3</v>
      </c>
      <c r="AS859" s="40">
        <v>-3.4358774725959198E-3</v>
      </c>
      <c r="AT859" s="40">
        <v>-3.3161182979895899E-3</v>
      </c>
      <c r="AU859" s="40">
        <v>0.32362058253562098</v>
      </c>
      <c r="AV859" s="40">
        <v>0.44015369969476398</v>
      </c>
      <c r="AW859" s="40">
        <v>0.49832713553004299</v>
      </c>
      <c r="AX859" s="40">
        <v>0.52483032823356401</v>
      </c>
      <c r="AY859" s="40">
        <v>0.32621252946893498</v>
      </c>
      <c r="AZ859" s="40">
        <v>-0.23766291752721899</v>
      </c>
      <c r="BA859" s="40">
        <v>-0.21676827470409801</v>
      </c>
      <c r="BB859" s="40">
        <v>-0.152676122011943</v>
      </c>
      <c r="BC859" s="40">
        <v>-9.1661957958214496E-2</v>
      </c>
      <c r="BD859" s="40">
        <v>-4.6246191262376501E-2</v>
      </c>
      <c r="BE859" s="40">
        <v>-1.50463955154724E-2</v>
      </c>
      <c r="BF859" s="40">
        <v>-1.8889261173192101E-3</v>
      </c>
      <c r="BG859" s="40">
        <v>-3.5418888497104001E-3</v>
      </c>
      <c r="BH859" s="40">
        <v>5.2986741054195496E-3</v>
      </c>
      <c r="BI859" s="40">
        <v>3.2572046025143701E-3</v>
      </c>
      <c r="BJ859" s="40">
        <v>5.1594605038099697E-3</v>
      </c>
      <c r="BK859" s="40">
        <v>-2.3857028375798301E-3</v>
      </c>
      <c r="BL859" s="40">
        <v>-4.8873438534319897E-3</v>
      </c>
      <c r="BM859" s="40">
        <v>8.3007918137750093E-3</v>
      </c>
      <c r="BN859" s="40">
        <v>6.7367262220195696E-3</v>
      </c>
      <c r="BO859" s="40">
        <v>5.5728071046244098E-3</v>
      </c>
      <c r="BP859" s="40">
        <v>2.1793630633464502E-3</v>
      </c>
      <c r="BQ859" s="40">
        <v>-2.7952169015138398E-3</v>
      </c>
      <c r="BR859" s="40">
        <v>-1.7359209487921301E-3</v>
      </c>
      <c r="BS859" s="40">
        <v>0.32580747317200398</v>
      </c>
      <c r="BT859" s="40">
        <v>0.44339162599800302</v>
      </c>
      <c r="BU859" s="40">
        <v>0.501922409547094</v>
      </c>
      <c r="BV859" s="40">
        <v>0.52877154458685804</v>
      </c>
      <c r="BW859" s="40">
        <v>0.329965152147708</v>
      </c>
      <c r="BX859" s="40">
        <v>-0.23426591721883699</v>
      </c>
      <c r="BY859" s="40">
        <v>-0.21383311049196599</v>
      </c>
      <c r="BZ859" s="40">
        <v>-0.150029940222179</v>
      </c>
      <c r="CA859" s="40">
        <v>-8.9378301069325997E-2</v>
      </c>
      <c r="CB859" s="40">
        <v>-4.4751190898272501E-2</v>
      </c>
      <c r="CC859" s="40">
        <v>-1.4249721139589701E-2</v>
      </c>
      <c r="CD859" s="40">
        <v>-1.2227904843083799E-3</v>
      </c>
      <c r="CE859" s="40">
        <v>-3.0383553209996699E-3</v>
      </c>
      <c r="CF859" s="40">
        <v>5.8048522609611001E-3</v>
      </c>
      <c r="CG859" s="40">
        <v>3.8012249787715501E-3</v>
      </c>
      <c r="CH859" s="40">
        <v>5.5684933357614402E-3</v>
      </c>
      <c r="CI859" s="40">
        <v>-1.80418647142787E-3</v>
      </c>
      <c r="CJ859" s="40">
        <v>-4.1736812876798698E-3</v>
      </c>
      <c r="CK859" s="40">
        <v>8.8875515462638697E-3</v>
      </c>
      <c r="CL859" s="40">
        <v>7.3716760036898598E-3</v>
      </c>
      <c r="CM859" s="40">
        <v>6.2541597312618102E-3</v>
      </c>
      <c r="CN859" s="40">
        <v>2.6159433304737199E-3</v>
      </c>
      <c r="CO859" s="40">
        <v>-2.3514973416074799E-3</v>
      </c>
      <c r="CP859" s="40">
        <v>-6.4148107844579105E-4</v>
      </c>
      <c r="CQ859" s="40">
        <v>0.32732210696490399</v>
      </c>
      <c r="CR859" s="40">
        <v>0.44563420389202901</v>
      </c>
      <c r="CS859" s="40">
        <v>0.50441248537912797</v>
      </c>
      <c r="CT859" s="40">
        <v>0.53150121902714098</v>
      </c>
      <c r="CU859" s="40">
        <v>0.33256420718352397</v>
      </c>
      <c r="CV859" s="40">
        <v>-0.23191316515343199</v>
      </c>
      <c r="CW859" s="40">
        <v>-0.211800224699946</v>
      </c>
      <c r="CX859" s="40">
        <v>-0.148197202775572</v>
      </c>
      <c r="CY859" s="40">
        <v>-8.7796647264717406E-2</v>
      </c>
      <c r="CZ859" s="40">
        <v>-4.3715758200269003E-2</v>
      </c>
      <c r="DA859" s="40">
        <v>-1.34530467637069E-2</v>
      </c>
      <c r="DB859" s="40">
        <v>-5.5665485129756105E-4</v>
      </c>
      <c r="DC859" s="40">
        <v>-2.5348217922889398E-3</v>
      </c>
      <c r="DD859" s="40">
        <v>6.3110304165026401E-3</v>
      </c>
      <c r="DE859" s="40">
        <v>4.3452453550287201E-3</v>
      </c>
      <c r="DF859" s="40">
        <v>5.9775261677129004E-3</v>
      </c>
      <c r="DG859" s="40">
        <v>-1.2226701052758999E-3</v>
      </c>
      <c r="DH859" s="40">
        <v>-3.4600187219277598E-3</v>
      </c>
      <c r="DI859" s="40">
        <v>9.4743112787527405E-3</v>
      </c>
      <c r="DJ859" s="40">
        <v>8.0066257853601604E-3</v>
      </c>
      <c r="DK859" s="40">
        <v>6.9355123578992098E-3</v>
      </c>
      <c r="DL859" s="40">
        <v>3.0525235976010001E-3</v>
      </c>
      <c r="DM859" s="40">
        <v>-1.9077777817011301E-3</v>
      </c>
      <c r="DN859" s="40">
        <v>4.5295879190054302E-4</v>
      </c>
      <c r="DO859" s="40">
        <v>0.328836740757804</v>
      </c>
      <c r="DP859" s="40">
        <v>0.447876781786054</v>
      </c>
      <c r="DQ859" s="40">
        <v>0.50690256121116195</v>
      </c>
      <c r="DR859" s="40">
        <v>0.53423089346742303</v>
      </c>
      <c r="DS859" s="40">
        <v>0.33516326221934101</v>
      </c>
      <c r="DT859" s="40">
        <v>-0.22956041308802699</v>
      </c>
      <c r="DU859" s="40">
        <v>-0.20976733890792701</v>
      </c>
      <c r="DV859" s="40">
        <v>-0.14636446532896499</v>
      </c>
      <c r="DW859" s="40">
        <v>-8.6214993460108802E-2</v>
      </c>
      <c r="DX859" s="40">
        <v>-4.2680325502265401E-2</v>
      </c>
      <c r="DY859" s="40">
        <v>-1.2302775496136001E-2</v>
      </c>
      <c r="DZ859" s="40">
        <v>4.0513920428319198E-4</v>
      </c>
      <c r="EA859" s="40">
        <v>-1.80779935016158E-3</v>
      </c>
      <c r="EB859" s="40">
        <v>7.0418712797428503E-3</v>
      </c>
      <c r="EC859" s="40">
        <v>5.1307243747202797E-3</v>
      </c>
      <c r="ED859" s="40">
        <v>6.5681046127213996E-3</v>
      </c>
      <c r="EE859" s="40">
        <v>-3.8305283144842898E-4</v>
      </c>
      <c r="EF859" s="40">
        <v>-2.4296033238976299E-3</v>
      </c>
      <c r="EG859" s="40">
        <v>1.0321499140797E-2</v>
      </c>
      <c r="EH859" s="40">
        <v>8.9233924246743899E-3</v>
      </c>
      <c r="EI859" s="40">
        <v>7.9192773354492593E-3</v>
      </c>
      <c r="EJ859" s="40">
        <v>3.68287616380285E-3</v>
      </c>
      <c r="EK859" s="40">
        <v>-1.2671172106190501E-3</v>
      </c>
      <c r="EL859" s="40">
        <v>2.033156141098E-3</v>
      </c>
      <c r="EM859" s="40">
        <v>0.331023631394187</v>
      </c>
      <c r="EN859" s="40">
        <v>0.45111470808929299</v>
      </c>
      <c r="EO859" s="40">
        <v>0.51049783522821301</v>
      </c>
      <c r="EP859" s="40">
        <v>0.53817210982071795</v>
      </c>
      <c r="EQ859" s="40">
        <v>0.33891588489811397</v>
      </c>
      <c r="ER859" s="40">
        <v>-0.226163412779645</v>
      </c>
      <c r="ES859" s="40">
        <v>-0.20683217469579401</v>
      </c>
      <c r="ET859" s="40">
        <v>-0.14371828353920099</v>
      </c>
      <c r="EU859" s="40">
        <v>-8.39313365712204E-2</v>
      </c>
      <c r="EV859" s="40">
        <v>-4.1185325138161401E-2</v>
      </c>
      <c r="EW859" s="40">
        <v>72.855349978451699</v>
      </c>
      <c r="EX859" s="40">
        <v>71.956184318143798</v>
      </c>
      <c r="EY859" s="40">
        <v>70.724072678554606</v>
      </c>
      <c r="EZ859" s="40">
        <v>69.414339163370997</v>
      </c>
      <c r="FA859" s="40">
        <v>68.486173598368893</v>
      </c>
      <c r="FB859" s="40">
        <v>67.3641755761453</v>
      </c>
      <c r="FC859" s="40">
        <v>66.677879027418697</v>
      </c>
      <c r="FD859" s="40">
        <v>67.201509122002605</v>
      </c>
      <c r="FE859" s="40">
        <v>71.434624657314401</v>
      </c>
      <c r="FF859" s="40">
        <v>76.373549263693704</v>
      </c>
      <c r="FG859" s="40">
        <v>81.338233986963999</v>
      </c>
      <c r="FH859" s="40">
        <v>85.478464563983096</v>
      </c>
      <c r="FI859" s="40">
        <v>89.161921679562198</v>
      </c>
      <c r="FJ859" s="40">
        <v>92.289457740594599</v>
      </c>
      <c r="FK859" s="40">
        <v>94.427543413800294</v>
      </c>
      <c r="FL859" s="40">
        <v>96.076939306171198</v>
      </c>
      <c r="FM859" s="40">
        <v>96.889409692920097</v>
      </c>
      <c r="FN859" s="40">
        <v>97.047002910854999</v>
      </c>
      <c r="FO859" s="40">
        <v>96.391243520060897</v>
      </c>
      <c r="FP859" s="40">
        <v>93.839132387407901</v>
      </c>
      <c r="FQ859" s="40">
        <v>89.316696710414703</v>
      </c>
      <c r="FR859" s="40">
        <v>85.105618825007298</v>
      </c>
      <c r="FS859" s="40">
        <v>81.322685835665496</v>
      </c>
      <c r="FT859" s="40">
        <v>78.4604693570423</v>
      </c>
      <c r="FU859" s="40">
        <v>4.4149525847252003E-3</v>
      </c>
      <c r="FV859" s="40">
        <v>0</v>
      </c>
      <c r="FW859" s="40">
        <v>0</v>
      </c>
      <c r="FX859" s="41">
        <v>1</v>
      </c>
      <c r="FY859" s="22"/>
    </row>
    <row r="860" spans="1:181" x14ac:dyDescent="0.2">
      <c r="A860" t="s">
        <v>42</v>
      </c>
      <c r="B860" t="s">
        <v>58</v>
      </c>
      <c r="C860" t="s">
        <v>55</v>
      </c>
      <c r="D860" t="s">
        <v>1</v>
      </c>
      <c r="E860" t="s">
        <v>78</v>
      </c>
      <c r="F860" t="s">
        <v>1</v>
      </c>
      <c r="G860" s="35">
        <v>43690</v>
      </c>
      <c r="H860" s="43">
        <v>25233</v>
      </c>
      <c r="I860">
        <v>0.99619456780527005</v>
      </c>
      <c r="J860">
        <v>0.86682548023962702</v>
      </c>
      <c r="K860">
        <v>0.76842647311934997</v>
      </c>
      <c r="L860">
        <v>0.70279236413255497</v>
      </c>
      <c r="M860">
        <v>0.67263058262139597</v>
      </c>
      <c r="N860">
        <v>0.65374359354046696</v>
      </c>
      <c r="O860">
        <v>0.67683565379654498</v>
      </c>
      <c r="P860">
        <v>0.723710590167984</v>
      </c>
      <c r="Q860">
        <v>0.76814525236493003</v>
      </c>
      <c r="R860">
        <v>0.86456685305881698</v>
      </c>
      <c r="S860">
        <v>1.0020965425363499</v>
      </c>
      <c r="T860">
        <v>1.1791381703420101</v>
      </c>
      <c r="U860">
        <v>1.39272048097804</v>
      </c>
      <c r="V860">
        <v>1.61772725918811</v>
      </c>
      <c r="W860">
        <v>1.81636421862165</v>
      </c>
      <c r="X860">
        <v>2.0194411161244501</v>
      </c>
      <c r="Y860">
        <v>2.1868121648122201</v>
      </c>
      <c r="Z860">
        <v>2.2860827424524</v>
      </c>
      <c r="AA860">
        <v>2.2811384542419102</v>
      </c>
      <c r="AB860">
        <v>2.1674223211027002</v>
      </c>
      <c r="AC860">
        <v>2.03971423350748</v>
      </c>
      <c r="AD860">
        <v>1.88268270255541</v>
      </c>
      <c r="AE860">
        <v>1.5880691525531401</v>
      </c>
      <c r="AF860">
        <v>1.3020410472205199</v>
      </c>
      <c r="AG860">
        <v>2.94068980070737E-3</v>
      </c>
      <c r="AH860">
        <v>3.2282680281613103E-4</v>
      </c>
      <c r="AI860">
        <v>-1.57515704707497E-4</v>
      </c>
      <c r="AJ860">
        <v>6.2693632876867399E-3</v>
      </c>
      <c r="AK860">
        <v>5.6904724470073697E-3</v>
      </c>
      <c r="AL860">
        <v>9.3610149509574699E-3</v>
      </c>
      <c r="AM860">
        <v>5.78651176812724E-3</v>
      </c>
      <c r="AN860">
        <v>3.9223029957076404E-3</v>
      </c>
      <c r="AO860">
        <v>6.0630540283493897E-3</v>
      </c>
      <c r="AP860">
        <v>-7.2083555405666102E-3</v>
      </c>
      <c r="AQ860">
        <v>-5.9578019916115997E-3</v>
      </c>
      <c r="AR860">
        <v>9.6980622307319601E-4</v>
      </c>
      <c r="AS860">
        <v>-2.19074561217858E-3</v>
      </c>
      <c r="AT860">
        <v>1.1391399244702401E-2</v>
      </c>
      <c r="AU860">
        <v>0.12641569131330699</v>
      </c>
      <c r="AV860">
        <v>0.13438857225244899</v>
      </c>
      <c r="AW860">
        <v>0.148970193157827</v>
      </c>
      <c r="AX860">
        <v>0.16987887444325001</v>
      </c>
      <c r="AY860">
        <v>0.124447655940776</v>
      </c>
      <c r="AZ860">
        <v>-3.1651290256552E-2</v>
      </c>
      <c r="BA860">
        <v>-4.2332290436612498E-2</v>
      </c>
      <c r="BB860">
        <v>-3.8411337723119603E-2</v>
      </c>
      <c r="BC860">
        <v>-2.5564761468214601E-2</v>
      </c>
      <c r="BD860">
        <v>-1.09043128849905E-2</v>
      </c>
      <c r="BE860">
        <v>4.1745316430896202E-3</v>
      </c>
      <c r="BF860">
        <v>1.43462046207813E-3</v>
      </c>
      <c r="BG860">
        <v>7.6587312456452799E-4</v>
      </c>
      <c r="BH860">
        <v>7.2659873630576098E-3</v>
      </c>
      <c r="BI860">
        <v>6.4534099755962004E-3</v>
      </c>
      <c r="BJ860">
        <v>1.01761530635928E-2</v>
      </c>
      <c r="BK860">
        <v>6.6056618805996102E-3</v>
      </c>
      <c r="BL860">
        <v>4.7446887092643698E-3</v>
      </c>
      <c r="BM860">
        <v>6.7138189059862E-3</v>
      </c>
      <c r="BN860">
        <v>-6.6117095954163502E-3</v>
      </c>
      <c r="BO860">
        <v>-5.34366126145225E-3</v>
      </c>
      <c r="BP860">
        <v>1.3967581910468701E-3</v>
      </c>
      <c r="BQ860">
        <v>-1.7659102481607401E-3</v>
      </c>
      <c r="BR860">
        <v>1.24698015568001E-2</v>
      </c>
      <c r="BS860">
        <v>0.12795261241540001</v>
      </c>
      <c r="BT860">
        <v>0.135835010249237</v>
      </c>
      <c r="BU860">
        <v>0.1504383229139</v>
      </c>
      <c r="BV860">
        <v>0.171573880901848</v>
      </c>
      <c r="BW860">
        <v>0.12632979143651801</v>
      </c>
      <c r="BX860">
        <v>-3.00803920297632E-2</v>
      </c>
      <c r="BY860">
        <v>-4.0801512386280499E-2</v>
      </c>
      <c r="BZ860">
        <v>-3.6503518547200298E-2</v>
      </c>
      <c r="CA860">
        <v>-2.3700278892295201E-2</v>
      </c>
      <c r="CB860">
        <v>-9.5987714207309404E-3</v>
      </c>
      <c r="CC860">
        <v>5.0290867445081404E-3</v>
      </c>
      <c r="CD860">
        <v>2.2046453636592801E-3</v>
      </c>
      <c r="CE860">
        <v>1.4054094148266199E-3</v>
      </c>
      <c r="CF860">
        <v>7.9562461616734196E-3</v>
      </c>
      <c r="CG860">
        <v>6.9818181837830902E-3</v>
      </c>
      <c r="CH860">
        <v>1.0740715237273201E-2</v>
      </c>
      <c r="CI860">
        <v>7.1730027531455402E-3</v>
      </c>
      <c r="CJ860">
        <v>5.3142705492648101E-3</v>
      </c>
      <c r="CK860">
        <v>7.1645366778319199E-3</v>
      </c>
      <c r="CL860">
        <v>-6.19847443134994E-3</v>
      </c>
      <c r="CM860">
        <v>-4.9183092625823804E-3</v>
      </c>
      <c r="CN860">
        <v>1.69246382345446E-3</v>
      </c>
      <c r="CO860">
        <v>-1.4716705692052101E-3</v>
      </c>
      <c r="CP860">
        <v>1.32166997130543E-2</v>
      </c>
      <c r="CQ860">
        <v>0.12901707928883399</v>
      </c>
      <c r="CR860">
        <v>0.136836808799573</v>
      </c>
      <c r="CS860">
        <v>0.15145514511063601</v>
      </c>
      <c r="CT860">
        <v>0.17274783721162601</v>
      </c>
      <c r="CU860">
        <v>0.127633352747376</v>
      </c>
      <c r="CV860">
        <v>-2.89923927032694E-2</v>
      </c>
      <c r="CW860">
        <v>-3.9741300171783803E-2</v>
      </c>
      <c r="CX860">
        <v>-3.5182168797690899E-2</v>
      </c>
      <c r="CY860">
        <v>-2.24089439399308E-2</v>
      </c>
      <c r="CZ860">
        <v>-8.6945573796166301E-3</v>
      </c>
      <c r="DA860">
        <v>5.8836418459266597E-3</v>
      </c>
      <c r="DB860">
        <v>2.9746702652404299E-3</v>
      </c>
      <c r="DC860">
        <v>2.0449457050886999E-3</v>
      </c>
      <c r="DD860">
        <v>8.6465049602892207E-3</v>
      </c>
      <c r="DE860">
        <v>7.51022639196998E-3</v>
      </c>
      <c r="DF860">
        <v>1.1305277410953701E-2</v>
      </c>
      <c r="DG860">
        <v>7.7403436256914598E-3</v>
      </c>
      <c r="DH860">
        <v>5.88385238926526E-3</v>
      </c>
      <c r="DI860">
        <v>7.6152544496776303E-3</v>
      </c>
      <c r="DJ860">
        <v>-5.7852392672835201E-3</v>
      </c>
      <c r="DK860">
        <v>-4.4929572637125098E-3</v>
      </c>
      <c r="DL860">
        <v>1.9881694558620401E-3</v>
      </c>
      <c r="DM860">
        <v>-1.1774308902496901E-3</v>
      </c>
      <c r="DN860">
        <v>1.39635978693085E-2</v>
      </c>
      <c r="DO860">
        <v>0.130081546162267</v>
      </c>
      <c r="DP860">
        <v>0.13783860734990799</v>
      </c>
      <c r="DQ860">
        <v>0.152471967307373</v>
      </c>
      <c r="DR860">
        <v>0.17392179352140399</v>
      </c>
      <c r="DS860">
        <v>0.12893691405823399</v>
      </c>
      <c r="DT860">
        <v>-2.79043933767757E-2</v>
      </c>
      <c r="DU860">
        <v>-3.86810879572871E-2</v>
      </c>
      <c r="DV860">
        <v>-3.3860819048181598E-2</v>
      </c>
      <c r="DW860">
        <v>-2.11176089875664E-2</v>
      </c>
      <c r="DX860">
        <v>-7.7903433385023303E-3</v>
      </c>
      <c r="DY860">
        <v>7.1174836883089098E-3</v>
      </c>
      <c r="DZ860">
        <v>4.0864639245024297E-3</v>
      </c>
      <c r="EA860">
        <v>2.9683345343607301E-3</v>
      </c>
      <c r="EB860">
        <v>9.6431290356600897E-3</v>
      </c>
      <c r="EC860">
        <v>8.2731639205588098E-3</v>
      </c>
      <c r="ED860">
        <v>1.2120415523588999E-2</v>
      </c>
      <c r="EE860">
        <v>8.55949373816383E-3</v>
      </c>
      <c r="EF860">
        <v>6.7062381028219903E-3</v>
      </c>
      <c r="EG860">
        <v>8.2660193273144406E-3</v>
      </c>
      <c r="EH860">
        <v>-5.1885933221332602E-3</v>
      </c>
      <c r="EI860">
        <v>-3.8788165335531602E-3</v>
      </c>
      <c r="EJ860">
        <v>2.4151214238357201E-3</v>
      </c>
      <c r="EK860">
        <v>-7.5259552623184803E-4</v>
      </c>
      <c r="EL860">
        <v>1.50420001814063E-2</v>
      </c>
      <c r="EM860">
        <v>0.13161846726436099</v>
      </c>
      <c r="EN860">
        <v>0.139285045346696</v>
      </c>
      <c r="EO860">
        <v>0.153940097063446</v>
      </c>
      <c r="EP860">
        <v>0.17561679998000301</v>
      </c>
      <c r="EQ860">
        <v>0.130819049553976</v>
      </c>
      <c r="ER860">
        <v>-2.63334951499869E-2</v>
      </c>
      <c r="ES860">
        <v>-3.7150309906955101E-2</v>
      </c>
      <c r="ET860">
        <v>-3.19529998722623E-2</v>
      </c>
      <c r="EU860">
        <v>-1.9253126411647E-2</v>
      </c>
      <c r="EV860">
        <v>-6.4848018742428102E-3</v>
      </c>
      <c r="EW860">
        <v>76.336927751896695</v>
      </c>
      <c r="EX860">
        <v>75.188552154293006</v>
      </c>
      <c r="EY860">
        <v>73.671685870587197</v>
      </c>
      <c r="EZ860">
        <v>72.212501971480407</v>
      </c>
      <c r="FA860">
        <v>71.369207676408905</v>
      </c>
      <c r="FB860">
        <v>69.819555603974607</v>
      </c>
      <c r="FC860">
        <v>68.678126310589704</v>
      </c>
      <c r="FD860">
        <v>69.041920500496005</v>
      </c>
      <c r="FE860">
        <v>73.080575837258294</v>
      </c>
      <c r="FF860">
        <v>77.833108522501405</v>
      </c>
      <c r="FG860">
        <v>82.007507242282102</v>
      </c>
      <c r="FH860">
        <v>86.104700661081907</v>
      </c>
      <c r="FI860">
        <v>89.612501060873797</v>
      </c>
      <c r="FJ860">
        <v>92.654476856440297</v>
      </c>
      <c r="FK860">
        <v>94.705155945026306</v>
      </c>
      <c r="FL860">
        <v>96.410170943391094</v>
      </c>
      <c r="FM860">
        <v>97.515198548420599</v>
      </c>
      <c r="FN860">
        <v>97.628623798145796</v>
      </c>
      <c r="FO860">
        <v>97.070831211909095</v>
      </c>
      <c r="FP860">
        <v>94.866974386455198</v>
      </c>
      <c r="FQ860">
        <v>91.169772547276594</v>
      </c>
      <c r="FR860">
        <v>87.617569915314604</v>
      </c>
      <c r="FS860">
        <v>84.017622895309998</v>
      </c>
      <c r="FT860">
        <v>81.176692352065601</v>
      </c>
      <c r="FU860">
        <v>2.1207474464222898E-3</v>
      </c>
      <c r="FV860">
        <v>0</v>
      </c>
      <c r="FW860">
        <v>0</v>
      </c>
      <c r="FX860">
        <v>1</v>
      </c>
    </row>
    <row r="861" spans="1:181" x14ac:dyDescent="0.2">
      <c r="A861" t="s">
        <v>42</v>
      </c>
      <c r="B861" t="s">
        <v>58</v>
      </c>
      <c r="C861" t="s">
        <v>55</v>
      </c>
      <c r="D861" t="s">
        <v>1</v>
      </c>
      <c r="E861" t="s">
        <v>78</v>
      </c>
      <c r="F861" t="s">
        <v>77</v>
      </c>
      <c r="G861" s="35">
        <v>43690</v>
      </c>
      <c r="H861">
        <v>21007</v>
      </c>
      <c r="I861">
        <v>1.0198265771356601</v>
      </c>
      <c r="J861">
        <v>0.88775643613788502</v>
      </c>
      <c r="K861">
        <v>0.786892871187723</v>
      </c>
      <c r="L861">
        <v>0.71956827541627999</v>
      </c>
      <c r="M861">
        <v>0.68872898077835498</v>
      </c>
      <c r="N861">
        <v>0.66806581944847598</v>
      </c>
      <c r="O861">
        <v>0.68948504602986105</v>
      </c>
      <c r="P861">
        <v>0.7373949192732</v>
      </c>
      <c r="Q861">
        <v>0.779597547147862</v>
      </c>
      <c r="R861">
        <v>0.87708173414641799</v>
      </c>
      <c r="S861">
        <v>1.0160326227386201</v>
      </c>
      <c r="T861">
        <v>1.1933887598725399</v>
      </c>
      <c r="U861">
        <v>1.40472456112011</v>
      </c>
      <c r="V861">
        <v>1.6239819060815399</v>
      </c>
      <c r="W861">
        <v>1.81671467146522</v>
      </c>
      <c r="X861">
        <v>2.0129331192225299</v>
      </c>
      <c r="Y861">
        <v>2.1745761594311599</v>
      </c>
      <c r="Z861">
        <v>2.2704603641144501</v>
      </c>
      <c r="AA861">
        <v>2.26717807235294</v>
      </c>
      <c r="AB861">
        <v>2.1523807948674798</v>
      </c>
      <c r="AC861">
        <v>2.0337174413600101</v>
      </c>
      <c r="AD861">
        <v>1.88856941650083</v>
      </c>
      <c r="AE861">
        <v>1.6056190658678</v>
      </c>
      <c r="AF861">
        <v>1.3235846319036499</v>
      </c>
      <c r="AG861">
        <v>4.7402172127521203E-3</v>
      </c>
      <c r="AH861">
        <v>6.6216777395334398E-4</v>
      </c>
      <c r="AI861">
        <v>-3.9066503398079799E-4</v>
      </c>
      <c r="AJ861">
        <v>7.2710714019981904E-3</v>
      </c>
      <c r="AK861">
        <v>5.9358195733318899E-3</v>
      </c>
      <c r="AL861">
        <v>9.8125522214424707E-3</v>
      </c>
      <c r="AM861">
        <v>5.4350406874113704E-3</v>
      </c>
      <c r="AN861">
        <v>3.7482808991010901E-3</v>
      </c>
      <c r="AO861">
        <v>7.8778141516648893E-3</v>
      </c>
      <c r="AP861">
        <v>-7.1345218498403201E-3</v>
      </c>
      <c r="AQ861">
        <v>-5.8800116523848103E-3</v>
      </c>
      <c r="AR861">
        <v>1.70970834474297E-3</v>
      </c>
      <c r="AS861">
        <v>-3.1514170129162502E-3</v>
      </c>
      <c r="AT861">
        <v>1.22314511001502E-2</v>
      </c>
      <c r="AU861">
        <v>9.0407383146177703E-2</v>
      </c>
      <c r="AV861">
        <v>8.8958232413309593E-2</v>
      </c>
      <c r="AW861">
        <v>9.18908011015791E-2</v>
      </c>
      <c r="AX861">
        <v>0.11069714120020301</v>
      </c>
      <c r="AY861">
        <v>0.10640053969432001</v>
      </c>
      <c r="AZ861">
        <v>1.51656152407647E-2</v>
      </c>
      <c r="BA861">
        <v>-8.7699716692785402E-3</v>
      </c>
      <c r="BB861">
        <v>-1.5676125817224801E-2</v>
      </c>
      <c r="BC861">
        <v>-1.5875018499870799E-2</v>
      </c>
      <c r="BD861">
        <v>-6.0236497383636799E-3</v>
      </c>
      <c r="BE861">
        <v>6.1330123334678299E-3</v>
      </c>
      <c r="BF861">
        <v>1.95091575914843E-3</v>
      </c>
      <c r="BG861">
        <v>6.9359615969605596E-4</v>
      </c>
      <c r="BH861">
        <v>8.4346584511888392E-3</v>
      </c>
      <c r="BI861">
        <v>6.8012851517141697E-3</v>
      </c>
      <c r="BJ861">
        <v>1.0717699675001E-2</v>
      </c>
      <c r="BK861">
        <v>6.3701306846264396E-3</v>
      </c>
      <c r="BL861">
        <v>4.75163676164131E-3</v>
      </c>
      <c r="BM861">
        <v>8.6105734336590408E-3</v>
      </c>
      <c r="BN861">
        <v>-6.4606686830269901E-3</v>
      </c>
      <c r="BO861">
        <v>-5.1335808782427203E-3</v>
      </c>
      <c r="BP861">
        <v>2.1776583679044802E-3</v>
      </c>
      <c r="BQ861">
        <v>-2.6845089534881998E-3</v>
      </c>
      <c r="BR861">
        <v>1.32108919171327E-2</v>
      </c>
      <c r="BS861">
        <v>9.1897044287093596E-2</v>
      </c>
      <c r="BT861">
        <v>9.0562215598289295E-2</v>
      </c>
      <c r="BU861">
        <v>9.3539494973279305E-2</v>
      </c>
      <c r="BV861">
        <v>0.11232952845092101</v>
      </c>
      <c r="BW861">
        <v>0.108258305894295</v>
      </c>
      <c r="BX861">
        <v>1.6760825691650699E-2</v>
      </c>
      <c r="BY861">
        <v>-7.1916928174133301E-3</v>
      </c>
      <c r="BZ861">
        <v>-1.37454966852491E-2</v>
      </c>
      <c r="CA861">
        <v>-1.39680891478015E-2</v>
      </c>
      <c r="CB861">
        <v>-4.5721531021367702E-3</v>
      </c>
      <c r="CC861">
        <v>7.0976579912455E-3</v>
      </c>
      <c r="CD861">
        <v>2.84349868782019E-3</v>
      </c>
      <c r="CE861">
        <v>1.44455215948426E-3</v>
      </c>
      <c r="CF861">
        <v>9.2405552968579299E-3</v>
      </c>
      <c r="CG861">
        <v>7.4007039748598897E-3</v>
      </c>
      <c r="CH861">
        <v>1.13446020440121E-2</v>
      </c>
      <c r="CI861">
        <v>7.0177711681609599E-3</v>
      </c>
      <c r="CJ861">
        <v>5.4465579755437702E-3</v>
      </c>
      <c r="CK861">
        <v>9.1180802801855594E-3</v>
      </c>
      <c r="CL861">
        <v>-5.9939600324307903E-3</v>
      </c>
      <c r="CM861">
        <v>-4.6166051979015998E-3</v>
      </c>
      <c r="CN861">
        <v>2.5017591284440099E-3</v>
      </c>
      <c r="CO861">
        <v>-2.3611298538563602E-3</v>
      </c>
      <c r="CP861">
        <v>1.38892496433335E-2</v>
      </c>
      <c r="CQ861">
        <v>9.2928779055381799E-2</v>
      </c>
      <c r="CR861">
        <v>9.1673129466040407E-2</v>
      </c>
      <c r="CS861">
        <v>9.46813753264521E-2</v>
      </c>
      <c r="CT861">
        <v>0.113460114888076</v>
      </c>
      <c r="CU861">
        <v>0.109544989105141</v>
      </c>
      <c r="CV861">
        <v>1.7865663590492499E-2</v>
      </c>
      <c r="CW861">
        <v>-6.09858169247505E-3</v>
      </c>
      <c r="CX861">
        <v>-1.24083488296603E-2</v>
      </c>
      <c r="CY861">
        <v>-1.2647355687580001E-2</v>
      </c>
      <c r="CZ861">
        <v>-3.56685095353671E-3</v>
      </c>
      <c r="DA861">
        <v>8.0623036490231597E-3</v>
      </c>
      <c r="DB861">
        <v>3.73608161649194E-3</v>
      </c>
      <c r="DC861">
        <v>2.1955081592724699E-3</v>
      </c>
      <c r="DD861">
        <v>1.0046452142527E-2</v>
      </c>
      <c r="DE861">
        <v>8.0001227980055992E-3</v>
      </c>
      <c r="DF861">
        <v>1.19715044130232E-2</v>
      </c>
      <c r="DG861">
        <v>7.6654116516954697E-3</v>
      </c>
      <c r="DH861">
        <v>6.14147918944624E-3</v>
      </c>
      <c r="DI861">
        <v>9.6255871267120693E-3</v>
      </c>
      <c r="DJ861">
        <v>-5.52725138183458E-3</v>
      </c>
      <c r="DK861">
        <v>-4.0996295175604897E-3</v>
      </c>
      <c r="DL861">
        <v>2.82585988898354E-3</v>
      </c>
      <c r="DM861">
        <v>-2.0377507542245201E-3</v>
      </c>
      <c r="DN861">
        <v>1.4567607369534399E-2</v>
      </c>
      <c r="DO861">
        <v>9.39605138236701E-2</v>
      </c>
      <c r="DP861">
        <v>9.2784043333791394E-2</v>
      </c>
      <c r="DQ861">
        <v>9.5823255679624894E-2</v>
      </c>
      <c r="DR861">
        <v>0.114590701325231</v>
      </c>
      <c r="DS861">
        <v>0.11083167231598599</v>
      </c>
      <c r="DT861">
        <v>1.89705014893344E-2</v>
      </c>
      <c r="DU861">
        <v>-5.0054705675367699E-3</v>
      </c>
      <c r="DV861">
        <v>-1.10712009740715E-2</v>
      </c>
      <c r="DW861">
        <v>-1.13266222273585E-2</v>
      </c>
      <c r="DX861">
        <v>-2.5615488049366502E-3</v>
      </c>
      <c r="DY861">
        <v>9.4550987697388806E-3</v>
      </c>
      <c r="DZ861">
        <v>5.0248296016870298E-3</v>
      </c>
      <c r="EA861">
        <v>3.27976935294933E-3</v>
      </c>
      <c r="EB861">
        <v>1.1210039191717701E-2</v>
      </c>
      <c r="EC861">
        <v>8.8655883763878902E-3</v>
      </c>
      <c r="ED861">
        <v>1.28766518665817E-2</v>
      </c>
      <c r="EE861">
        <v>8.6005016489105399E-3</v>
      </c>
      <c r="EF861">
        <v>7.1448350519864598E-3</v>
      </c>
      <c r="EG861">
        <v>1.03583464087062E-2</v>
      </c>
      <c r="EH861">
        <v>-4.85339821502125E-3</v>
      </c>
      <c r="EI861">
        <v>-3.3531987434183902E-3</v>
      </c>
      <c r="EJ861">
        <v>3.29380991214505E-3</v>
      </c>
      <c r="EK861">
        <v>-1.57084269479647E-3</v>
      </c>
      <c r="EL861">
        <v>1.55470481865169E-2</v>
      </c>
      <c r="EM861">
        <v>9.5450174964585896E-2</v>
      </c>
      <c r="EN861">
        <v>9.4388026518771206E-2</v>
      </c>
      <c r="EO861">
        <v>9.7471949551325099E-2</v>
      </c>
      <c r="EP861">
        <v>0.116223088575949</v>
      </c>
      <c r="EQ861">
        <v>0.112689438515961</v>
      </c>
      <c r="ER861">
        <v>2.0565711940220301E-2</v>
      </c>
      <c r="ES861">
        <v>-3.4271917156715498E-3</v>
      </c>
      <c r="ET861">
        <v>-9.1405718420957405E-3</v>
      </c>
      <c r="EU861">
        <v>-9.4196928752891401E-3</v>
      </c>
      <c r="EV861">
        <v>-1.11005216870974E-3</v>
      </c>
      <c r="EW861">
        <v>76.365713014081905</v>
      </c>
      <c r="EX861">
        <v>75.214389356183304</v>
      </c>
      <c r="EY861">
        <v>73.690901461627107</v>
      </c>
      <c r="EZ861">
        <v>72.220703874958701</v>
      </c>
      <c r="FA861">
        <v>71.384587738789094</v>
      </c>
      <c r="FB861">
        <v>69.796912384863504</v>
      </c>
      <c r="FC861">
        <v>68.642449565455095</v>
      </c>
      <c r="FD861">
        <v>69.006255957952504</v>
      </c>
      <c r="FE861">
        <v>73.071991585112698</v>
      </c>
      <c r="FF861">
        <v>77.860644209133994</v>
      </c>
      <c r="FG861">
        <v>82.008005069270894</v>
      </c>
      <c r="FH861">
        <v>86.125521323085493</v>
      </c>
      <c r="FI861">
        <v>89.6271279600806</v>
      </c>
      <c r="FJ861">
        <v>92.649029688977706</v>
      </c>
      <c r="FK861">
        <v>94.671238105130399</v>
      </c>
      <c r="FL861">
        <v>96.334298417947394</v>
      </c>
      <c r="FM861">
        <v>97.448554501185995</v>
      </c>
      <c r="FN861">
        <v>97.526124697418297</v>
      </c>
      <c r="FO861">
        <v>96.940553609137993</v>
      </c>
      <c r="FP861">
        <v>94.711520915215303</v>
      </c>
      <c r="FQ861">
        <v>91.020295069802003</v>
      </c>
      <c r="FR861">
        <v>87.522578511089904</v>
      </c>
      <c r="FS861">
        <v>83.974260568014799</v>
      </c>
      <c r="FT861">
        <v>81.138344050657096</v>
      </c>
      <c r="FU861">
        <v>2.1745968964705302E-3</v>
      </c>
      <c r="FV861">
        <v>0</v>
      </c>
      <c r="FW861">
        <v>0</v>
      </c>
      <c r="FX861">
        <v>1</v>
      </c>
    </row>
    <row r="862" spans="1:181" x14ac:dyDescent="0.2">
      <c r="A862" t="s">
        <v>42</v>
      </c>
      <c r="B862" t="s">
        <v>58</v>
      </c>
      <c r="C862" t="s">
        <v>55</v>
      </c>
      <c r="D862" t="s">
        <v>1</v>
      </c>
      <c r="E862" t="s">
        <v>78</v>
      </c>
      <c r="F862" t="s">
        <v>78</v>
      </c>
      <c r="G862" s="35">
        <v>43690</v>
      </c>
      <c r="H862">
        <v>4226</v>
      </c>
      <c r="I862">
        <v>0.87384942471842297</v>
      </c>
      <c r="J862">
        <v>0.75896062110712903</v>
      </c>
      <c r="K862">
        <v>0.67183390615529903</v>
      </c>
      <c r="L862">
        <v>0.61503496118650802</v>
      </c>
      <c r="M862">
        <v>0.58918950467106801</v>
      </c>
      <c r="N862">
        <v>0.578814913244181</v>
      </c>
      <c r="O862">
        <v>0.61047058943283805</v>
      </c>
      <c r="P862">
        <v>0.65135681271271895</v>
      </c>
      <c r="Q862">
        <v>0.70757447511150495</v>
      </c>
      <c r="R862">
        <v>0.800612984873592</v>
      </c>
      <c r="S862">
        <v>0.93149367745857803</v>
      </c>
      <c r="T862">
        <v>1.10815882346127</v>
      </c>
      <c r="U862">
        <v>1.3332646505619401</v>
      </c>
      <c r="V862">
        <v>1.58640519205074</v>
      </c>
      <c r="W862">
        <v>1.81455182816023</v>
      </c>
      <c r="X862">
        <v>2.05046830430198</v>
      </c>
      <c r="Y862">
        <v>2.2431628145550402</v>
      </c>
      <c r="Z862">
        <v>2.3568676699473001</v>
      </c>
      <c r="AA862">
        <v>2.3434344015919502</v>
      </c>
      <c r="AB862">
        <v>2.2368782921794099</v>
      </c>
      <c r="AC862">
        <v>2.0641910576314801</v>
      </c>
      <c r="AD862">
        <v>1.8471455982279801</v>
      </c>
      <c r="AE862">
        <v>1.4933005426027799</v>
      </c>
      <c r="AF862">
        <v>1.1879397538068901</v>
      </c>
      <c r="AG862">
        <v>-9.3526557835999693E-3</v>
      </c>
      <c r="AH862">
        <v>-4.5604282076932897E-3</v>
      </c>
      <c r="AI862">
        <v>-2.1593725496107902E-3</v>
      </c>
      <c r="AJ862">
        <v>-1.58638556613005E-3</v>
      </c>
      <c r="AK862">
        <v>1.5250493650638E-3</v>
      </c>
      <c r="AL862">
        <v>4.8109916917407104E-3</v>
      </c>
      <c r="AM862">
        <v>5.0355495475917899E-3</v>
      </c>
      <c r="AN862">
        <v>1.30373725300554E-3</v>
      </c>
      <c r="AO862">
        <v>-6.9359913315922596E-3</v>
      </c>
      <c r="AP862">
        <v>-1.0203387301786699E-2</v>
      </c>
      <c r="AQ862">
        <v>-9.5740902640339808E-3</v>
      </c>
      <c r="AR862">
        <v>-4.0624594651540698E-3</v>
      </c>
      <c r="AS862">
        <v>1.13730673950039E-3</v>
      </c>
      <c r="AT862">
        <v>4.3616961013033398E-3</v>
      </c>
      <c r="AU862">
        <v>0.30157091254711099</v>
      </c>
      <c r="AV862">
        <v>0.35435643167109199</v>
      </c>
      <c r="AW862">
        <v>0.42486612520855299</v>
      </c>
      <c r="AX862">
        <v>0.45979167176872199</v>
      </c>
      <c r="AY862">
        <v>0.20922374504650201</v>
      </c>
      <c r="AZ862">
        <v>-0.27117901375984399</v>
      </c>
      <c r="BA862">
        <v>-0.212858828125842</v>
      </c>
      <c r="BB862">
        <v>-0.15504073683126299</v>
      </c>
      <c r="BC862">
        <v>-7.6469640818207896E-2</v>
      </c>
      <c r="BD862">
        <v>-3.72897810420353E-2</v>
      </c>
      <c r="BE862">
        <v>-7.9957034709474892E-3</v>
      </c>
      <c r="BF862">
        <v>-3.2921628036332298E-3</v>
      </c>
      <c r="BG862">
        <v>-1.0488506176851199E-3</v>
      </c>
      <c r="BH862">
        <v>-6.6560657490321998E-4</v>
      </c>
      <c r="BI862">
        <v>2.4193245843840698E-3</v>
      </c>
      <c r="BJ862">
        <v>5.5808272628099197E-3</v>
      </c>
      <c r="BK862">
        <v>5.9642021033864696E-3</v>
      </c>
      <c r="BL862">
        <v>2.29564150888479E-3</v>
      </c>
      <c r="BM862">
        <v>-5.8359463158257699E-3</v>
      </c>
      <c r="BN862">
        <v>-9.0413582075779698E-3</v>
      </c>
      <c r="BO862">
        <v>-8.2944697334638093E-3</v>
      </c>
      <c r="BP862">
        <v>-3.01162779175084E-3</v>
      </c>
      <c r="BQ862">
        <v>2.1862014107370299E-3</v>
      </c>
      <c r="BR862">
        <v>6.6874328482570203E-3</v>
      </c>
      <c r="BS862">
        <v>0.30460225818887299</v>
      </c>
      <c r="BT862">
        <v>0.35700781508791002</v>
      </c>
      <c r="BU862">
        <v>0.42843216879111801</v>
      </c>
      <c r="BV862">
        <v>0.46346370316588997</v>
      </c>
      <c r="BW862">
        <v>0.21307709532202401</v>
      </c>
      <c r="BX862">
        <v>-0.26795465961030202</v>
      </c>
      <c r="BY862">
        <v>-0.21035492644003601</v>
      </c>
      <c r="BZ862">
        <v>-0.152234035101868</v>
      </c>
      <c r="CA862">
        <v>-7.3934939463350002E-2</v>
      </c>
      <c r="CB862">
        <v>-3.5259643883242903E-2</v>
      </c>
      <c r="CC862">
        <v>-7.0558824328475402E-3</v>
      </c>
      <c r="CD862">
        <v>-2.4137660482601302E-3</v>
      </c>
      <c r="CE862">
        <v>-2.7970651058308802E-4</v>
      </c>
      <c r="CF862">
        <v>-2.7877850520960499E-5</v>
      </c>
      <c r="CG862">
        <v>3.0386968770814799E-3</v>
      </c>
      <c r="CH862">
        <v>6.1140130342054403E-3</v>
      </c>
      <c r="CI862">
        <v>6.6073840346034104E-3</v>
      </c>
      <c r="CJ862">
        <v>2.98263137489855E-3</v>
      </c>
      <c r="CK862">
        <v>-5.0740584889400701E-3</v>
      </c>
      <c r="CL862">
        <v>-8.2365403967834296E-3</v>
      </c>
      <c r="CM862">
        <v>-7.4082084520605803E-3</v>
      </c>
      <c r="CN862">
        <v>-2.2838249758688001E-3</v>
      </c>
      <c r="CO862">
        <v>2.9126626648191302E-3</v>
      </c>
      <c r="CP862">
        <v>8.2982310343749904E-3</v>
      </c>
      <c r="CQ862">
        <v>0.30670175894606</v>
      </c>
      <c r="CR862">
        <v>0.358844155165569</v>
      </c>
      <c r="CS862">
        <v>0.43090199971327098</v>
      </c>
      <c r="CT862">
        <v>0.46600694092556899</v>
      </c>
      <c r="CU862">
        <v>0.21574591398450499</v>
      </c>
      <c r="CV862">
        <v>-0.26572148174858201</v>
      </c>
      <c r="CW862">
        <v>-0.208620731760008</v>
      </c>
      <c r="CX862">
        <v>-0.15029012203406</v>
      </c>
      <c r="CY862">
        <v>-7.2179413026360106E-2</v>
      </c>
      <c r="CZ862">
        <v>-3.3853577071409298E-2</v>
      </c>
      <c r="DA862">
        <v>-6.1160613947475904E-3</v>
      </c>
      <c r="DB862">
        <v>-1.5353692928870199E-3</v>
      </c>
      <c r="DC862">
        <v>4.8943759651894796E-4</v>
      </c>
      <c r="DD862">
        <v>6.0985087386129897E-4</v>
      </c>
      <c r="DE862">
        <v>3.6580691697788901E-3</v>
      </c>
      <c r="DF862">
        <v>6.6471988056009497E-3</v>
      </c>
      <c r="DG862">
        <v>7.2505659658203599E-3</v>
      </c>
      <c r="DH862">
        <v>3.6696212409123201E-3</v>
      </c>
      <c r="DI862">
        <v>-4.3121706620543598E-3</v>
      </c>
      <c r="DJ862">
        <v>-7.4317225859888798E-3</v>
      </c>
      <c r="DK862">
        <v>-6.5219471706573504E-3</v>
      </c>
      <c r="DL862">
        <v>-1.5560221599867699E-3</v>
      </c>
      <c r="DM862">
        <v>3.63912391890123E-3</v>
      </c>
      <c r="DN862">
        <v>9.9090292204929604E-3</v>
      </c>
      <c r="DO862">
        <v>0.30880125970324701</v>
      </c>
      <c r="DP862">
        <v>0.36068049524322698</v>
      </c>
      <c r="DQ862">
        <v>0.433371830635424</v>
      </c>
      <c r="DR862">
        <v>0.46855017868524801</v>
      </c>
      <c r="DS862">
        <v>0.21841473264698699</v>
      </c>
      <c r="DT862">
        <v>-0.26348830388686301</v>
      </c>
      <c r="DU862">
        <v>-0.20688653707998</v>
      </c>
      <c r="DV862">
        <v>-0.148346208966252</v>
      </c>
      <c r="DW862">
        <v>-7.0423886589370294E-2</v>
      </c>
      <c r="DX862">
        <v>-3.2447510259575603E-2</v>
      </c>
      <c r="DY862">
        <v>-4.7591090820951103E-3</v>
      </c>
      <c r="DZ862">
        <v>-2.6710388882695798E-4</v>
      </c>
      <c r="EA862">
        <v>1.5999595284446101E-3</v>
      </c>
      <c r="EB862">
        <v>1.53062986508813E-3</v>
      </c>
      <c r="EC862">
        <v>4.5523443890991503E-3</v>
      </c>
      <c r="ED862">
        <v>7.4170343766701702E-3</v>
      </c>
      <c r="EE862">
        <v>8.1792185216150396E-3</v>
      </c>
      <c r="EF862">
        <v>4.6615254967915703E-3</v>
      </c>
      <c r="EG862">
        <v>-3.2121256462878801E-3</v>
      </c>
      <c r="EH862">
        <v>-6.2696934917801797E-3</v>
      </c>
      <c r="EI862">
        <v>-5.2423266400871797E-3</v>
      </c>
      <c r="EJ862">
        <v>-5.0519048658354405E-4</v>
      </c>
      <c r="EK862">
        <v>4.6880185901378704E-3</v>
      </c>
      <c r="EL862">
        <v>1.22347659674466E-2</v>
      </c>
      <c r="EM862">
        <v>0.31183260534500901</v>
      </c>
      <c r="EN862">
        <v>0.36333187866004502</v>
      </c>
      <c r="EO862">
        <v>0.43693787421799002</v>
      </c>
      <c r="EP862">
        <v>0.47222221008241499</v>
      </c>
      <c r="EQ862">
        <v>0.22226808292250899</v>
      </c>
      <c r="ER862">
        <v>-0.26026394973732098</v>
      </c>
      <c r="ES862">
        <v>-0.20438263539417501</v>
      </c>
      <c r="ET862">
        <v>-0.14553950723685699</v>
      </c>
      <c r="EU862">
        <v>-6.78891852345124E-2</v>
      </c>
      <c r="EV862">
        <v>-3.0417373100783199E-2</v>
      </c>
      <c r="EW862">
        <v>76.3641630470769</v>
      </c>
      <c r="EX862">
        <v>75.218125166416499</v>
      </c>
      <c r="EY862">
        <v>73.713434328598595</v>
      </c>
      <c r="EZ862">
        <v>72.301919543476103</v>
      </c>
      <c r="FA862">
        <v>71.418326028606899</v>
      </c>
      <c r="FB862">
        <v>70.042491795901896</v>
      </c>
      <c r="FC862">
        <v>68.915920074000397</v>
      </c>
      <c r="FD862">
        <v>69.266612633607593</v>
      </c>
      <c r="FE862">
        <v>73.169653143974998</v>
      </c>
      <c r="FF862">
        <v>77.721620201016407</v>
      </c>
      <c r="FG862">
        <v>82.016703480015096</v>
      </c>
      <c r="FH862">
        <v>86.020782707489801</v>
      </c>
      <c r="FI862">
        <v>89.5827563603806</v>
      </c>
      <c r="FJ862">
        <v>92.739462860104496</v>
      </c>
      <c r="FK862">
        <v>94.964128639136902</v>
      </c>
      <c r="FL862">
        <v>96.896077004715195</v>
      </c>
      <c r="FM862">
        <v>97.974059412240393</v>
      </c>
      <c r="FN862">
        <v>98.285892336035403</v>
      </c>
      <c r="FO862">
        <v>97.881936544334806</v>
      </c>
      <c r="FP862">
        <v>95.8251646939067</v>
      </c>
      <c r="FQ862">
        <v>92.126325557326297</v>
      </c>
      <c r="FR862">
        <v>88.3108255005682</v>
      </c>
      <c r="FS862">
        <v>84.471670906458897</v>
      </c>
      <c r="FT862">
        <v>81.5859347120047</v>
      </c>
      <c r="FU862">
        <v>4.4308607248166199E-3</v>
      </c>
      <c r="FV862">
        <v>0</v>
      </c>
      <c r="FW862">
        <v>0</v>
      </c>
      <c r="FX862">
        <v>1</v>
      </c>
    </row>
    <row r="863" spans="1:181" x14ac:dyDescent="0.2">
      <c r="A863" t="s">
        <v>42</v>
      </c>
      <c r="B863" t="s">
        <v>58</v>
      </c>
      <c r="C863" t="s">
        <v>55</v>
      </c>
      <c r="D863" t="s">
        <v>37</v>
      </c>
      <c r="E863" t="s">
        <v>1</v>
      </c>
      <c r="F863" t="s">
        <v>1</v>
      </c>
      <c r="G863" s="35">
        <v>43690</v>
      </c>
      <c r="H863">
        <v>9466</v>
      </c>
      <c r="I863">
        <v>0.77233102961308198</v>
      </c>
      <c r="J863">
        <v>0.67379401748176404</v>
      </c>
      <c r="K863">
        <v>0.61385316036912296</v>
      </c>
      <c r="L863">
        <v>0.57384882368562096</v>
      </c>
      <c r="M863">
        <v>0.54712548924096605</v>
      </c>
      <c r="N863">
        <v>0.55895504609411295</v>
      </c>
      <c r="O863">
        <v>0.62290124826121895</v>
      </c>
      <c r="P863">
        <v>0.69155186774576305</v>
      </c>
      <c r="Q863">
        <v>0.70306938435872901</v>
      </c>
      <c r="R863">
        <v>0.73662768736623796</v>
      </c>
      <c r="S863">
        <v>0.78276824105504195</v>
      </c>
      <c r="T863">
        <v>0.85983004677789099</v>
      </c>
      <c r="U863">
        <v>0.97669114214951602</v>
      </c>
      <c r="V863">
        <v>1.1198225915906099</v>
      </c>
      <c r="W863">
        <v>1.2407509360017499</v>
      </c>
      <c r="X863">
        <v>1.4003104774183199</v>
      </c>
      <c r="Y863">
        <v>1.56624257409123</v>
      </c>
      <c r="Z863">
        <v>1.7193777534151</v>
      </c>
      <c r="AA863">
        <v>1.7993758314685599</v>
      </c>
      <c r="AB863">
        <v>1.7584418977295899</v>
      </c>
      <c r="AC863">
        <v>1.6646384636141001</v>
      </c>
      <c r="AD863">
        <v>1.55680598380657</v>
      </c>
      <c r="AE863">
        <v>1.30151430963161</v>
      </c>
      <c r="AF863">
        <v>1.0407591660973901</v>
      </c>
      <c r="AG863">
        <v>-1.8583163672326999E-2</v>
      </c>
      <c r="AH863">
        <v>-1.1639216531813301E-2</v>
      </c>
      <c r="AI863">
        <v>-7.7561756103839098E-3</v>
      </c>
      <c r="AJ863">
        <v>-8.66945703799318E-3</v>
      </c>
      <c r="AK863">
        <v>-8.1310356160386905E-3</v>
      </c>
      <c r="AL863">
        <v>-1.0754779165553599E-2</v>
      </c>
      <c r="AM863">
        <v>-1.9185604040216499E-2</v>
      </c>
      <c r="AN863">
        <v>-1.64346849141663E-2</v>
      </c>
      <c r="AO863">
        <v>-2.7364895670692401E-2</v>
      </c>
      <c r="AP863">
        <v>-2.08815060301299E-2</v>
      </c>
      <c r="AQ863">
        <v>-1.6370438266057701E-2</v>
      </c>
      <c r="AR863">
        <v>-6.20545165017435E-3</v>
      </c>
      <c r="AS863">
        <v>-5.2585903101796498E-3</v>
      </c>
      <c r="AT863">
        <v>-2.15703582423587E-2</v>
      </c>
      <c r="AU863">
        <v>0.114373161707331</v>
      </c>
      <c r="AV863">
        <v>0.157946567498886</v>
      </c>
      <c r="AW863">
        <v>0.18244179408220301</v>
      </c>
      <c r="AX863">
        <v>0.178254585089683</v>
      </c>
      <c r="AY863">
        <v>0.14635244799167901</v>
      </c>
      <c r="AZ863">
        <v>-4.9343019149679902E-2</v>
      </c>
      <c r="BA863">
        <v>-8.35480223953836E-2</v>
      </c>
      <c r="BB863">
        <v>-6.1370115862310698E-2</v>
      </c>
      <c r="BC863">
        <v>-5.6188242578808702E-2</v>
      </c>
      <c r="BD863">
        <v>-5.1294742690870601E-2</v>
      </c>
      <c r="BE863">
        <v>-1.0526695595520399E-2</v>
      </c>
      <c r="BF863">
        <v>-4.9886381105461799E-3</v>
      </c>
      <c r="BG863">
        <v>-1.68025939882691E-3</v>
      </c>
      <c r="BH863">
        <v>-2.0997757025283201E-3</v>
      </c>
      <c r="BI863">
        <v>-2.8153641615663101E-3</v>
      </c>
      <c r="BJ863">
        <v>-5.1825890163206198E-3</v>
      </c>
      <c r="BK863">
        <v>-1.2613226569197999E-2</v>
      </c>
      <c r="BL863">
        <v>-9.8947141105787794E-3</v>
      </c>
      <c r="BM863">
        <v>-2.1673187319413801E-2</v>
      </c>
      <c r="BN863">
        <v>-1.3511118877315501E-2</v>
      </c>
      <c r="BO863">
        <v>-1.0985932964071601E-2</v>
      </c>
      <c r="BP863">
        <v>-2.77275428573175E-3</v>
      </c>
      <c r="BQ863">
        <v>-1.87489923638897E-3</v>
      </c>
      <c r="BR863">
        <v>-1.26886678228618E-2</v>
      </c>
      <c r="BS863">
        <v>0.123930841169044</v>
      </c>
      <c r="BT863">
        <v>0.16819313281589199</v>
      </c>
      <c r="BU863">
        <v>0.19449276805878801</v>
      </c>
      <c r="BV863">
        <v>0.19392447990616901</v>
      </c>
      <c r="BW863">
        <v>0.16258712625114</v>
      </c>
      <c r="BX863">
        <v>-3.3972129330299999E-2</v>
      </c>
      <c r="BY863">
        <v>-6.9937292749527202E-2</v>
      </c>
      <c r="BZ863">
        <v>-4.7270057364031101E-2</v>
      </c>
      <c r="CA863">
        <v>-4.7770787948158699E-2</v>
      </c>
      <c r="CB863">
        <v>-4.48390534176102E-2</v>
      </c>
      <c r="CC863">
        <v>-4.9468103477013801E-3</v>
      </c>
      <c r="CD863">
        <v>-3.8246775543429302E-4</v>
      </c>
      <c r="CE863">
        <v>2.527901660416E-3</v>
      </c>
      <c r="CF863">
        <v>2.4503655773912801E-3</v>
      </c>
      <c r="CG863">
        <v>8.6625369483061296E-4</v>
      </c>
      <c r="CH863">
        <v>-1.32330709335769E-3</v>
      </c>
      <c r="CI863">
        <v>-8.0612179540071102E-3</v>
      </c>
      <c r="CJ863">
        <v>-5.3651502545311001E-3</v>
      </c>
      <c r="CK863">
        <v>-1.7731127453798901E-2</v>
      </c>
      <c r="CL863">
        <v>-8.4064111874657503E-3</v>
      </c>
      <c r="CM863">
        <v>-7.25664099457312E-3</v>
      </c>
      <c r="CN863">
        <v>-3.95278548041913E-4</v>
      </c>
      <c r="CO863">
        <v>4.6863489368174699E-4</v>
      </c>
      <c r="CP863">
        <v>-6.5372360943456997E-3</v>
      </c>
      <c r="CQ863">
        <v>0.130550460848953</v>
      </c>
      <c r="CR863">
        <v>0.175289872740646</v>
      </c>
      <c r="CS863">
        <v>0.20283923592445099</v>
      </c>
      <c r="CT863">
        <v>0.20477740132133601</v>
      </c>
      <c r="CU863">
        <v>0.17383121495842799</v>
      </c>
      <c r="CV863">
        <v>-2.3326297865278501E-2</v>
      </c>
      <c r="CW863">
        <v>-6.0510542858764803E-2</v>
      </c>
      <c r="CX863">
        <v>-3.7504399800708299E-2</v>
      </c>
      <c r="CY863">
        <v>-4.1940884512810299E-2</v>
      </c>
      <c r="CZ863">
        <v>-4.0367862692722897E-2</v>
      </c>
      <c r="DA863">
        <v>6.3307490011763295E-4</v>
      </c>
      <c r="DB863">
        <v>4.2237025996776003E-3</v>
      </c>
      <c r="DC863">
        <v>6.7360627196589098E-3</v>
      </c>
      <c r="DD863">
        <v>7.0005068573108899E-3</v>
      </c>
      <c r="DE863">
        <v>4.5478715512275404E-3</v>
      </c>
      <c r="DF863">
        <v>2.5359748296052398E-3</v>
      </c>
      <c r="DG863">
        <v>-3.50920933881621E-3</v>
      </c>
      <c r="DH863">
        <v>-8.35586398483425E-4</v>
      </c>
      <c r="DI863">
        <v>-1.3789067588183899E-2</v>
      </c>
      <c r="DJ863">
        <v>-3.3017034976159801E-3</v>
      </c>
      <c r="DK863">
        <v>-3.5273490250746701E-3</v>
      </c>
      <c r="DL863">
        <v>1.98219718964793E-3</v>
      </c>
      <c r="DM863">
        <v>2.8121690237524598E-3</v>
      </c>
      <c r="DN863">
        <v>-3.8580436582954603E-4</v>
      </c>
      <c r="DO863">
        <v>0.13717008052886301</v>
      </c>
      <c r="DP863">
        <v>0.18238661266539899</v>
      </c>
      <c r="DQ863">
        <v>0.21118570379011301</v>
      </c>
      <c r="DR863">
        <v>0.21563032273650401</v>
      </c>
      <c r="DS863">
        <v>0.18507530366571701</v>
      </c>
      <c r="DT863">
        <v>-1.26804664002571E-2</v>
      </c>
      <c r="DU863">
        <v>-5.10837929680025E-2</v>
      </c>
      <c r="DV863">
        <v>-2.77387422373854E-2</v>
      </c>
      <c r="DW863">
        <v>-3.6110981077461898E-2</v>
      </c>
      <c r="DX863">
        <v>-3.5896671967835601E-2</v>
      </c>
      <c r="DY863">
        <v>8.6895429769242496E-3</v>
      </c>
      <c r="DZ863">
        <v>1.08742810209447E-2</v>
      </c>
      <c r="EA863">
        <v>1.2811978931215899E-2</v>
      </c>
      <c r="EB863">
        <v>1.3570188192775799E-2</v>
      </c>
      <c r="EC863">
        <v>9.8635430056999204E-3</v>
      </c>
      <c r="ED863">
        <v>8.1081649788382597E-3</v>
      </c>
      <c r="EE863">
        <v>3.0631681322022901E-3</v>
      </c>
      <c r="EF863">
        <v>5.7043844051041298E-3</v>
      </c>
      <c r="EG863">
        <v>-8.0973592369053705E-3</v>
      </c>
      <c r="EH863">
        <v>4.0686836551984303E-3</v>
      </c>
      <c r="EI863">
        <v>1.85715627691144E-3</v>
      </c>
      <c r="EJ863">
        <v>5.41489455409052E-3</v>
      </c>
      <c r="EK863">
        <v>6.1958600975431403E-3</v>
      </c>
      <c r="EL863">
        <v>8.4958860536672696E-3</v>
      </c>
      <c r="EM863">
        <v>0.146727759990575</v>
      </c>
      <c r="EN863">
        <v>0.19263317798240501</v>
      </c>
      <c r="EO863">
        <v>0.223236677766699</v>
      </c>
      <c r="EP863">
        <v>0.23130021755298999</v>
      </c>
      <c r="EQ863">
        <v>0.20130998192517699</v>
      </c>
      <c r="ER863">
        <v>2.6904234191227798E-3</v>
      </c>
      <c r="ES863">
        <v>-3.7473063322146102E-2</v>
      </c>
      <c r="ET863">
        <v>-1.36386837391058E-2</v>
      </c>
      <c r="EU863">
        <v>-2.76935264468119E-2</v>
      </c>
      <c r="EV863">
        <v>-2.9440982694575301E-2</v>
      </c>
      <c r="EW863">
        <v>66.764758651623396</v>
      </c>
      <c r="EX863">
        <v>66.2113480316047</v>
      </c>
      <c r="EY863">
        <v>65.491805541179303</v>
      </c>
      <c r="EZ863">
        <v>64.706276092882007</v>
      </c>
      <c r="FA863">
        <v>64.4199358244488</v>
      </c>
      <c r="FB863">
        <v>63.9929613911603</v>
      </c>
      <c r="FC863">
        <v>62.943242590484097</v>
      </c>
      <c r="FD863">
        <v>62.711089259220898</v>
      </c>
      <c r="FE863">
        <v>67.110426801918393</v>
      </c>
      <c r="FF863">
        <v>71.603560708001197</v>
      </c>
      <c r="FG863">
        <v>77.012559086360994</v>
      </c>
      <c r="FH863">
        <v>81.266052513542405</v>
      </c>
      <c r="FI863">
        <v>85.013438912465901</v>
      </c>
      <c r="FJ863">
        <v>88.625245833764595</v>
      </c>
      <c r="FK863">
        <v>90.016664941517405</v>
      </c>
      <c r="FL863">
        <v>91.199375495980405</v>
      </c>
      <c r="FM863">
        <v>91.544094814201401</v>
      </c>
      <c r="FN863">
        <v>90.793396128765096</v>
      </c>
      <c r="FO863">
        <v>89.4067039298899</v>
      </c>
      <c r="FP863">
        <v>86.060604492288604</v>
      </c>
      <c r="FQ863">
        <v>81.150174240071806</v>
      </c>
      <c r="FR863">
        <v>77.431925611565404</v>
      </c>
      <c r="FS863">
        <v>75.136252285822707</v>
      </c>
      <c r="FT863">
        <v>72.800590001035104</v>
      </c>
      <c r="FU863">
        <v>1.6842026856433399E-2</v>
      </c>
      <c r="FV863">
        <v>0</v>
      </c>
      <c r="FW863">
        <v>0</v>
      </c>
      <c r="FX863">
        <v>1</v>
      </c>
    </row>
    <row r="864" spans="1:181" x14ac:dyDescent="0.2">
      <c r="A864" t="s">
        <v>42</v>
      </c>
      <c r="B864" t="s">
        <v>58</v>
      </c>
      <c r="C864" t="s">
        <v>55</v>
      </c>
      <c r="D864" t="s">
        <v>37</v>
      </c>
      <c r="E864" t="s">
        <v>1</v>
      </c>
      <c r="F864" t="s">
        <v>77</v>
      </c>
      <c r="G864" s="35">
        <v>43690</v>
      </c>
      <c r="H864">
        <v>7439</v>
      </c>
      <c r="I864">
        <v>0.78629468181149098</v>
      </c>
      <c r="J864">
        <v>0.68872691394155605</v>
      </c>
      <c r="K864">
        <v>0.62861361792234005</v>
      </c>
      <c r="L864">
        <v>0.58759322347351794</v>
      </c>
      <c r="M864">
        <v>0.56007363056169801</v>
      </c>
      <c r="N864">
        <v>0.57163065488112597</v>
      </c>
      <c r="O864">
        <v>0.63242967459739496</v>
      </c>
      <c r="P864">
        <v>0.69856979497608496</v>
      </c>
      <c r="Q864">
        <v>0.704216400239708</v>
      </c>
      <c r="R864">
        <v>0.73365505782946705</v>
      </c>
      <c r="S864">
        <v>0.77648367511844496</v>
      </c>
      <c r="T864">
        <v>0.84951948746794603</v>
      </c>
      <c r="U864">
        <v>0.96018446373155997</v>
      </c>
      <c r="V864">
        <v>1.0962576944367199</v>
      </c>
      <c r="W864">
        <v>1.20760330230739</v>
      </c>
      <c r="X864">
        <v>1.35009531597476</v>
      </c>
      <c r="Y864">
        <v>1.4958481478894501</v>
      </c>
      <c r="Z864">
        <v>1.6397595340661599</v>
      </c>
      <c r="AA864">
        <v>1.71745217895961</v>
      </c>
      <c r="AB864">
        <v>1.6815126461974901</v>
      </c>
      <c r="AC864">
        <v>1.60978842221483</v>
      </c>
      <c r="AD864">
        <v>1.5265053136037099</v>
      </c>
      <c r="AE864">
        <v>1.28897507533466</v>
      </c>
      <c r="AF864">
        <v>1.03890069397588</v>
      </c>
      <c r="AG864">
        <v>-2.7608217803253801E-2</v>
      </c>
      <c r="AH864">
        <v>-2.5156665658429101E-2</v>
      </c>
      <c r="AI864">
        <v>-2.2064798254971998E-2</v>
      </c>
      <c r="AJ864">
        <v>-2.07660070816242E-2</v>
      </c>
      <c r="AK864">
        <v>-1.99211244047027E-2</v>
      </c>
      <c r="AL864">
        <v>-2.1356957534959801E-2</v>
      </c>
      <c r="AM864">
        <v>-3.19454990092157E-2</v>
      </c>
      <c r="AN864">
        <v>-3.1886306674352202E-2</v>
      </c>
      <c r="AO864">
        <v>-4.28416402800861E-2</v>
      </c>
      <c r="AP864">
        <v>-3.3457432929894497E-2</v>
      </c>
      <c r="AQ864">
        <v>-2.3227768840336799E-2</v>
      </c>
      <c r="AR864">
        <v>-5.5890639936000998E-3</v>
      </c>
      <c r="AS864">
        <v>-5.5805362594912797E-3</v>
      </c>
      <c r="AT864">
        <v>-1.8856793645239799E-2</v>
      </c>
      <c r="AU864">
        <v>6.9593816120506899E-2</v>
      </c>
      <c r="AV864">
        <v>9.3977490546289497E-2</v>
      </c>
      <c r="AW864">
        <v>0.110448679961215</v>
      </c>
      <c r="AX864">
        <v>0.115590172144639</v>
      </c>
      <c r="AY864">
        <v>0.11955152820270699</v>
      </c>
      <c r="AZ864">
        <v>9.0117468470069795E-3</v>
      </c>
      <c r="BA864">
        <v>-5.2452244798254902E-2</v>
      </c>
      <c r="BB864">
        <v>-4.2358199044684998E-2</v>
      </c>
      <c r="BC864">
        <v>-5.3710798753597702E-2</v>
      </c>
      <c r="BD864">
        <v>-6.7940596986141299E-2</v>
      </c>
      <c r="BE864">
        <v>-1.79747784015622E-2</v>
      </c>
      <c r="BF864">
        <v>-1.6073820467258401E-2</v>
      </c>
      <c r="BG864">
        <v>-1.33676301760784E-2</v>
      </c>
      <c r="BH864">
        <v>-1.22572517635292E-2</v>
      </c>
      <c r="BI864">
        <v>-1.29358415107014E-2</v>
      </c>
      <c r="BJ864">
        <v>-1.4103120901270701E-2</v>
      </c>
      <c r="BK864">
        <v>-2.3685330184188599E-2</v>
      </c>
      <c r="BL864">
        <v>-2.3798406452974E-2</v>
      </c>
      <c r="BM864">
        <v>-3.4574133061864701E-2</v>
      </c>
      <c r="BN864">
        <v>-2.4370748869732301E-2</v>
      </c>
      <c r="BO864">
        <v>-1.65142326688563E-2</v>
      </c>
      <c r="BP864">
        <v>-2.2068257559235901E-3</v>
      </c>
      <c r="BQ864">
        <v>-2.3056247560648501E-3</v>
      </c>
      <c r="BR864">
        <v>-1.0013490543404099E-2</v>
      </c>
      <c r="BS864">
        <v>8.0637344188464494E-2</v>
      </c>
      <c r="BT864">
        <v>0.10645298800663899</v>
      </c>
      <c r="BU864">
        <v>0.123771896750341</v>
      </c>
      <c r="BV864">
        <v>0.128592342806267</v>
      </c>
      <c r="BW864">
        <v>0.13114334472026701</v>
      </c>
      <c r="BX864">
        <v>1.90613624558632E-2</v>
      </c>
      <c r="BY864">
        <v>-3.7975634770835598E-2</v>
      </c>
      <c r="BZ864">
        <v>-2.80378145571758E-2</v>
      </c>
      <c r="CA864">
        <v>-4.4546715060396098E-2</v>
      </c>
      <c r="CB864">
        <v>-5.82672117304181E-2</v>
      </c>
      <c r="CC864">
        <v>-1.13026876180083E-2</v>
      </c>
      <c r="CD864">
        <v>-9.7830695566526703E-3</v>
      </c>
      <c r="CE864">
        <v>-7.3439980585591497E-3</v>
      </c>
      <c r="CF864">
        <v>-6.3641137501829004E-3</v>
      </c>
      <c r="CG864">
        <v>-8.0978558573740304E-3</v>
      </c>
      <c r="CH864">
        <v>-9.0791357459227996E-3</v>
      </c>
      <c r="CI864">
        <v>-1.7964362418679498E-2</v>
      </c>
      <c r="CJ864">
        <v>-1.8196751397575501E-2</v>
      </c>
      <c r="CK864">
        <v>-2.8848082747583999E-2</v>
      </c>
      <c r="CL864">
        <v>-1.8077339170157299E-2</v>
      </c>
      <c r="CM864">
        <v>-1.1864457967732899E-2</v>
      </c>
      <c r="CN864">
        <v>1.3570214428018499E-4</v>
      </c>
      <c r="CO864">
        <v>-3.74310250564612E-5</v>
      </c>
      <c r="CP864">
        <v>-3.8886457541618801E-3</v>
      </c>
      <c r="CQ864">
        <v>8.8286058086763305E-2</v>
      </c>
      <c r="CR864">
        <v>0.115093479543943</v>
      </c>
      <c r="CS864">
        <v>0.13299951611237401</v>
      </c>
      <c r="CT864">
        <v>0.13759760659838699</v>
      </c>
      <c r="CU864">
        <v>0.13917180152852601</v>
      </c>
      <c r="CV864">
        <v>2.60216956127142E-2</v>
      </c>
      <c r="CW864">
        <v>-2.7949178765508301E-2</v>
      </c>
      <c r="CX864">
        <v>-1.8119559884884999E-2</v>
      </c>
      <c r="CY864">
        <v>-3.8199698610758198E-2</v>
      </c>
      <c r="CZ864">
        <v>-5.1567454570047799E-2</v>
      </c>
      <c r="DA864">
        <v>-4.6305968344544698E-3</v>
      </c>
      <c r="DB864">
        <v>-3.4923186460469298E-3</v>
      </c>
      <c r="DC864">
        <v>-1.3203659410399001E-3</v>
      </c>
      <c r="DD864">
        <v>-4.7097573683659499E-4</v>
      </c>
      <c r="DE864">
        <v>-3.25987020404667E-3</v>
      </c>
      <c r="DF864">
        <v>-4.0551505905749002E-3</v>
      </c>
      <c r="DG864">
        <v>-1.22433946531705E-2</v>
      </c>
      <c r="DH864">
        <v>-1.2595096342177E-2</v>
      </c>
      <c r="DI864">
        <v>-2.31220324333033E-2</v>
      </c>
      <c r="DJ864">
        <v>-1.1783929470582301E-2</v>
      </c>
      <c r="DK864">
        <v>-7.2146832666095603E-3</v>
      </c>
      <c r="DL864">
        <v>2.47823004448396E-3</v>
      </c>
      <c r="DM864">
        <v>2.23076270595192E-3</v>
      </c>
      <c r="DN864">
        <v>2.23619903508034E-3</v>
      </c>
      <c r="DO864">
        <v>9.59347719850622E-2</v>
      </c>
      <c r="DP864">
        <v>0.12373397108124699</v>
      </c>
      <c r="DQ864">
        <v>0.14222713547440699</v>
      </c>
      <c r="DR864">
        <v>0.14660287039050801</v>
      </c>
      <c r="DS864">
        <v>0.14720025833678499</v>
      </c>
      <c r="DT864">
        <v>3.29820287695652E-2</v>
      </c>
      <c r="DU864">
        <v>-1.7922722760181E-2</v>
      </c>
      <c r="DV864">
        <v>-8.2013052125941305E-3</v>
      </c>
      <c r="DW864">
        <v>-3.1852682161120201E-2</v>
      </c>
      <c r="DX864">
        <v>-4.4867697409677602E-2</v>
      </c>
      <c r="DY864">
        <v>5.0028425672371197E-3</v>
      </c>
      <c r="DZ864">
        <v>5.5905265451237796E-3</v>
      </c>
      <c r="EA864">
        <v>7.3768021378537198E-3</v>
      </c>
      <c r="EB864">
        <v>8.0377795812584495E-3</v>
      </c>
      <c r="EC864">
        <v>3.7254126899546199E-3</v>
      </c>
      <c r="ED864">
        <v>3.1986860431141699E-3</v>
      </c>
      <c r="EE864">
        <v>-3.9832258281433603E-3</v>
      </c>
      <c r="EF864">
        <v>-4.5071961207988499E-3</v>
      </c>
      <c r="EG864">
        <v>-1.4854525215081901E-2</v>
      </c>
      <c r="EH864">
        <v>-2.6972454104200899E-3</v>
      </c>
      <c r="EI864">
        <v>-5.01147095129068E-4</v>
      </c>
      <c r="EJ864">
        <v>5.8604682821604701E-3</v>
      </c>
      <c r="EK864">
        <v>5.5056742093783596E-3</v>
      </c>
      <c r="EL864">
        <v>1.10795021369161E-2</v>
      </c>
      <c r="EM864">
        <v>0.10697830005302</v>
      </c>
      <c r="EN864">
        <v>0.13620946854159699</v>
      </c>
      <c r="EO864">
        <v>0.155550352263533</v>
      </c>
      <c r="EP864">
        <v>0.15960504105213599</v>
      </c>
      <c r="EQ864">
        <v>0.15879207485434399</v>
      </c>
      <c r="ER864">
        <v>4.3031644378421503E-2</v>
      </c>
      <c r="ES864">
        <v>-3.44611273276174E-3</v>
      </c>
      <c r="ET864">
        <v>6.1190792749151197E-3</v>
      </c>
      <c r="EU864">
        <v>-2.26885984679186E-2</v>
      </c>
      <c r="EV864">
        <v>-3.5194312153954403E-2</v>
      </c>
      <c r="EW864">
        <v>66.568063135576594</v>
      </c>
      <c r="EX864">
        <v>65.997879775413296</v>
      </c>
      <c r="EY864">
        <v>65.288880599945003</v>
      </c>
      <c r="EZ864">
        <v>64.509344693548996</v>
      </c>
      <c r="FA864">
        <v>64.250893242765699</v>
      </c>
      <c r="FB864">
        <v>63.840767207193103</v>
      </c>
      <c r="FC864">
        <v>62.8253563155208</v>
      </c>
      <c r="FD864">
        <v>62.622698182103697</v>
      </c>
      <c r="FE864">
        <v>67.008441634928701</v>
      </c>
      <c r="FF864">
        <v>71.467391731124096</v>
      </c>
      <c r="FG864">
        <v>76.77853468923</v>
      </c>
      <c r="FH864">
        <v>80.993187796929604</v>
      </c>
      <c r="FI864">
        <v>84.667321056971204</v>
      </c>
      <c r="FJ864">
        <v>88.261003572971106</v>
      </c>
      <c r="FK864">
        <v>89.561250932506198</v>
      </c>
      <c r="FL864">
        <v>90.736405041422898</v>
      </c>
      <c r="FM864">
        <v>91.048706270367902</v>
      </c>
      <c r="FN864">
        <v>90.235639404766602</v>
      </c>
      <c r="FO864">
        <v>88.788998390199893</v>
      </c>
      <c r="FP864">
        <v>85.443107306922101</v>
      </c>
      <c r="FQ864">
        <v>80.564863166987294</v>
      </c>
      <c r="FR864">
        <v>76.895814519612102</v>
      </c>
      <c r="FS864">
        <v>74.627115316659498</v>
      </c>
      <c r="FT864">
        <v>72.373630688287705</v>
      </c>
      <c r="FU864">
        <v>1.6228262317395999E-2</v>
      </c>
      <c r="FV864">
        <v>0</v>
      </c>
      <c r="FW864">
        <v>0</v>
      </c>
      <c r="FX864">
        <v>1</v>
      </c>
    </row>
    <row r="865" spans="1:180" x14ac:dyDescent="0.2">
      <c r="A865" t="s">
        <v>42</v>
      </c>
      <c r="B865" t="s">
        <v>58</v>
      </c>
      <c r="C865" t="s">
        <v>55</v>
      </c>
      <c r="D865" t="s">
        <v>37</v>
      </c>
      <c r="E865" t="s">
        <v>1</v>
      </c>
      <c r="F865" t="s">
        <v>78</v>
      </c>
      <c r="G865" s="35">
        <v>43690</v>
      </c>
      <c r="H865">
        <v>2027</v>
      </c>
      <c r="I865">
        <v>0.69825024606272201</v>
      </c>
      <c r="J865">
        <v>0.60520213159743497</v>
      </c>
      <c r="K865">
        <v>0.54482670738066197</v>
      </c>
      <c r="L865">
        <v>0.51314346903514996</v>
      </c>
      <c r="M865">
        <v>0.49757694862887097</v>
      </c>
      <c r="N865">
        <v>0.50923346658007396</v>
      </c>
      <c r="O865">
        <v>0.559590909956029</v>
      </c>
      <c r="P865">
        <v>0.62617792564449803</v>
      </c>
      <c r="Q865">
        <v>0.68128588732786299</v>
      </c>
      <c r="R865">
        <v>0.73521555977347597</v>
      </c>
      <c r="S865">
        <v>0.80228446255480701</v>
      </c>
      <c r="T865">
        <v>0.896997822631869</v>
      </c>
      <c r="U865">
        <v>1.0384697588396099</v>
      </c>
      <c r="V865">
        <v>1.2117158659453899</v>
      </c>
      <c r="W865">
        <v>1.37164106979514</v>
      </c>
      <c r="X865">
        <v>1.5858762904450301</v>
      </c>
      <c r="Y865">
        <v>1.8019481797599599</v>
      </c>
      <c r="Z865">
        <v>1.9679117303300999</v>
      </c>
      <c r="AA865">
        <v>2.0450343557230601</v>
      </c>
      <c r="AB865">
        <v>1.99114152097738</v>
      </c>
      <c r="AC865">
        <v>1.8355137301155799</v>
      </c>
      <c r="AD865">
        <v>1.6532086108955599</v>
      </c>
      <c r="AE865">
        <v>1.34717874479844</v>
      </c>
      <c r="AF865">
        <v>1.0673976321646299</v>
      </c>
      <c r="AG865">
        <v>-2.09735865972146E-2</v>
      </c>
      <c r="AH865">
        <v>-7.3680025110473295E-4</v>
      </c>
      <c r="AI865">
        <v>9.4695258956572093E-3</v>
      </c>
      <c r="AJ865">
        <v>4.04181483116517E-3</v>
      </c>
      <c r="AK865">
        <v>2.3897338133708201E-3</v>
      </c>
      <c r="AL865">
        <v>5.6856374014363498E-3</v>
      </c>
      <c r="AM865">
        <v>-1.5598818728236399E-3</v>
      </c>
      <c r="AN865">
        <v>8.4618353776626902E-3</v>
      </c>
      <c r="AO865">
        <v>-6.0532450837557103E-3</v>
      </c>
      <c r="AP865">
        <v>8.2387948804742703E-4</v>
      </c>
      <c r="AQ865">
        <v>-8.9021532640991899E-3</v>
      </c>
      <c r="AR865">
        <v>-1.70263239823654E-2</v>
      </c>
      <c r="AS865">
        <v>-7.8300425904117895E-3</v>
      </c>
      <c r="AT865">
        <v>-4.0838279103699797E-2</v>
      </c>
      <c r="AU865">
        <v>0.25636165925891402</v>
      </c>
      <c r="AV865">
        <v>0.34742694712284</v>
      </c>
      <c r="AW865">
        <v>0.38643374718675799</v>
      </c>
      <c r="AX865">
        <v>0.36387070287735301</v>
      </c>
      <c r="AY865">
        <v>0.202740025297208</v>
      </c>
      <c r="AZ865">
        <v>-0.297128737751852</v>
      </c>
      <c r="BA865">
        <v>-0.249740481684744</v>
      </c>
      <c r="BB865">
        <v>-0.167069130993625</v>
      </c>
      <c r="BC865">
        <v>-0.10677728845802301</v>
      </c>
      <c r="BD865">
        <v>-2.4246925841747799E-2</v>
      </c>
      <c r="BE865">
        <v>-8.6970302948787808E-3</v>
      </c>
      <c r="BF865">
        <v>9.2473729327291407E-3</v>
      </c>
      <c r="BG865">
        <v>1.6118502237941101E-2</v>
      </c>
      <c r="BH865">
        <v>1.02964511396091E-2</v>
      </c>
      <c r="BI865">
        <v>1.0072145989845E-2</v>
      </c>
      <c r="BJ865">
        <v>8.6468016913439204E-3</v>
      </c>
      <c r="BK865">
        <v>5.8411053785138202E-3</v>
      </c>
      <c r="BL865">
        <v>1.7744600655918999E-2</v>
      </c>
      <c r="BM865">
        <v>3.0279669414004298E-3</v>
      </c>
      <c r="BN865">
        <v>9.7372208034841208E-3</v>
      </c>
      <c r="BO865">
        <v>-2.0583988473040901E-3</v>
      </c>
      <c r="BP865">
        <v>-9.6919593247255797E-3</v>
      </c>
      <c r="BQ865">
        <v>-2.6893690836772999E-4</v>
      </c>
      <c r="BR865">
        <v>-2.25651492076334E-2</v>
      </c>
      <c r="BS865">
        <v>0.278616558290186</v>
      </c>
      <c r="BT865">
        <v>0.381969351267058</v>
      </c>
      <c r="BU865">
        <v>0.42890814188107401</v>
      </c>
      <c r="BV865">
        <v>0.41441536264384299</v>
      </c>
      <c r="BW865">
        <v>0.26017666168539999</v>
      </c>
      <c r="BX865">
        <v>-0.243883712442998</v>
      </c>
      <c r="BY865">
        <v>-0.20656134140253399</v>
      </c>
      <c r="BZ865">
        <v>-0.13402877423683399</v>
      </c>
      <c r="CA865">
        <v>-8.0900660405650804E-2</v>
      </c>
      <c r="CB865">
        <v>-1.10019597084121E-2</v>
      </c>
      <c r="CC865">
        <v>-1.94324797586559E-4</v>
      </c>
      <c r="CD865">
        <v>1.6162380865364898E-2</v>
      </c>
      <c r="CE865">
        <v>2.07235629980295E-2</v>
      </c>
      <c r="CF865">
        <v>1.46283931935262E-2</v>
      </c>
      <c r="CG865">
        <v>1.5392961260569099E-2</v>
      </c>
      <c r="CH865">
        <v>1.06976950580279E-2</v>
      </c>
      <c r="CI865">
        <v>1.09670066033845E-2</v>
      </c>
      <c r="CJ865">
        <v>2.4173815609829601E-2</v>
      </c>
      <c r="CK865">
        <v>9.3175867261995494E-3</v>
      </c>
      <c r="CL865">
        <v>1.5910573846111099E-2</v>
      </c>
      <c r="CM865">
        <v>2.6815646138442198E-3</v>
      </c>
      <c r="CN865">
        <v>-4.6122007052994502E-3</v>
      </c>
      <c r="CO865">
        <v>4.96786185384635E-3</v>
      </c>
      <c r="CP865">
        <v>-9.9092351065058308E-3</v>
      </c>
      <c r="CQ865">
        <v>0.294030233564813</v>
      </c>
      <c r="CR865">
        <v>0.40589331515185301</v>
      </c>
      <c r="CS865">
        <v>0.45832577825788201</v>
      </c>
      <c r="CT865">
        <v>0.44942244002543102</v>
      </c>
      <c r="CU865">
        <v>0.299957101080358</v>
      </c>
      <c r="CV865">
        <v>-0.20700637011281001</v>
      </c>
      <c r="CW865">
        <v>-0.17665560037839501</v>
      </c>
      <c r="CX865">
        <v>-0.11114512379693001</v>
      </c>
      <c r="CY865">
        <v>-6.2978586643774107E-2</v>
      </c>
      <c r="CZ865">
        <v>-1.8285365122072399E-3</v>
      </c>
      <c r="DA865">
        <v>8.3083806997056708E-3</v>
      </c>
      <c r="DB865">
        <v>2.3077388798000701E-2</v>
      </c>
      <c r="DC865">
        <v>2.5328623758118E-2</v>
      </c>
      <c r="DD865">
        <v>1.89603352474433E-2</v>
      </c>
      <c r="DE865">
        <v>2.07137765312931E-2</v>
      </c>
      <c r="DF865">
        <v>1.27485884247118E-2</v>
      </c>
      <c r="DG865">
        <v>1.6092907828255201E-2</v>
      </c>
      <c r="DH865">
        <v>3.0603030563740301E-2</v>
      </c>
      <c r="DI865">
        <v>1.56072065109987E-2</v>
      </c>
      <c r="DJ865">
        <v>2.2083926888738E-2</v>
      </c>
      <c r="DK865">
        <v>7.4215280749925202E-3</v>
      </c>
      <c r="DL865">
        <v>4.6755791412666798E-4</v>
      </c>
      <c r="DM865">
        <v>1.02046606160604E-2</v>
      </c>
      <c r="DN865">
        <v>2.7466789946217801E-3</v>
      </c>
      <c r="DO865">
        <v>0.30944390883944101</v>
      </c>
      <c r="DP865">
        <v>0.42981727903664801</v>
      </c>
      <c r="DQ865">
        <v>0.48774341463469001</v>
      </c>
      <c r="DR865">
        <v>0.48442951740702</v>
      </c>
      <c r="DS865">
        <v>0.33973754047531501</v>
      </c>
      <c r="DT865">
        <v>-0.17012902778262301</v>
      </c>
      <c r="DU865">
        <v>-0.146749859354257</v>
      </c>
      <c r="DV865">
        <v>-8.8261473357025E-2</v>
      </c>
      <c r="DW865">
        <v>-4.5056512881897402E-2</v>
      </c>
      <c r="DX865">
        <v>7.3448866839976399E-3</v>
      </c>
      <c r="DY865">
        <v>2.05849370020415E-2</v>
      </c>
      <c r="DZ865">
        <v>3.3061561981834603E-2</v>
      </c>
      <c r="EA865">
        <v>3.1977600100401897E-2</v>
      </c>
      <c r="EB865">
        <v>2.5214971555887301E-2</v>
      </c>
      <c r="EC865">
        <v>2.8396188707767299E-2</v>
      </c>
      <c r="ED865">
        <v>1.5709752714619399E-2</v>
      </c>
      <c r="EE865">
        <v>2.3493895079592601E-2</v>
      </c>
      <c r="EF865">
        <v>3.9885795841996599E-2</v>
      </c>
      <c r="EG865">
        <v>2.4688418536154801E-2</v>
      </c>
      <c r="EH865">
        <v>3.0997268204174699E-2</v>
      </c>
      <c r="EI865">
        <v>1.4265282491787599E-2</v>
      </c>
      <c r="EJ865">
        <v>7.8019225717665397E-3</v>
      </c>
      <c r="EK865">
        <v>1.7765766298104502E-2</v>
      </c>
      <c r="EL865">
        <v>2.1019808890688201E-2</v>
      </c>
      <c r="EM865">
        <v>0.33169880787071299</v>
      </c>
      <c r="EN865">
        <v>0.46435968318086601</v>
      </c>
      <c r="EO865">
        <v>0.53021780932900597</v>
      </c>
      <c r="EP865">
        <v>0.53497417717351003</v>
      </c>
      <c r="EQ865">
        <v>0.39717417686350698</v>
      </c>
      <c r="ER865">
        <v>-0.116884002473768</v>
      </c>
      <c r="ES865">
        <v>-0.103570719072046</v>
      </c>
      <c r="ET865">
        <v>-5.5221116600234502E-2</v>
      </c>
      <c r="EU865">
        <v>-1.9179884829524901E-2</v>
      </c>
      <c r="EV865">
        <v>2.05898528173333E-2</v>
      </c>
      <c r="EW865">
        <v>68.724540581929602</v>
      </c>
      <c r="EX865">
        <v>68.330398162327697</v>
      </c>
      <c r="EY865">
        <v>67.488323124042907</v>
      </c>
      <c r="EZ865">
        <v>66.675344563552798</v>
      </c>
      <c r="FA865">
        <v>66.1152373660031</v>
      </c>
      <c r="FB865">
        <v>65.532542113323103</v>
      </c>
      <c r="FC865">
        <v>64.129594180704402</v>
      </c>
      <c r="FD865">
        <v>63.587480857580402</v>
      </c>
      <c r="FE865">
        <v>68.020673813170006</v>
      </c>
      <c r="FF865">
        <v>72.814318529862206</v>
      </c>
      <c r="FG865">
        <v>78.953101071975496</v>
      </c>
      <c r="FH865">
        <v>83.481431852986205</v>
      </c>
      <c r="FI865">
        <v>87.7974732006126</v>
      </c>
      <c r="FJ865">
        <v>91.617151607963294</v>
      </c>
      <c r="FK865">
        <v>93.744640122511498</v>
      </c>
      <c r="FL865">
        <v>95.053790199081206</v>
      </c>
      <c r="FM865">
        <v>95.874617151608007</v>
      </c>
      <c r="FN865">
        <v>95.752871362940297</v>
      </c>
      <c r="FO865">
        <v>94.994257274119406</v>
      </c>
      <c r="FP865">
        <v>91.688552833078106</v>
      </c>
      <c r="FQ865">
        <v>86.609111791730498</v>
      </c>
      <c r="FR865">
        <v>82.575421133231202</v>
      </c>
      <c r="FS865">
        <v>80.019142419601806</v>
      </c>
      <c r="FT865">
        <v>76.907159264931096</v>
      </c>
      <c r="FU865">
        <v>5.4745481300737697E-2</v>
      </c>
      <c r="FV865">
        <v>0</v>
      </c>
      <c r="FW865">
        <v>0</v>
      </c>
      <c r="FX865">
        <v>1</v>
      </c>
    </row>
    <row r="866" spans="1:180" x14ac:dyDescent="0.2">
      <c r="A866" t="s">
        <v>42</v>
      </c>
      <c r="B866" t="s">
        <v>58</v>
      </c>
      <c r="C866" t="s">
        <v>55</v>
      </c>
      <c r="D866" t="s">
        <v>37</v>
      </c>
      <c r="E866" t="s">
        <v>77</v>
      </c>
      <c r="F866" t="s">
        <v>1</v>
      </c>
      <c r="G866" s="35">
        <v>43690</v>
      </c>
      <c r="H866">
        <v>7651</v>
      </c>
      <c r="I866">
        <v>0.78726953955786105</v>
      </c>
      <c r="J866">
        <v>0.68758068215524804</v>
      </c>
      <c r="K866">
        <v>0.62912932922222398</v>
      </c>
      <c r="L866">
        <v>0.58842274399017302</v>
      </c>
      <c r="M866">
        <v>0.56034534501978805</v>
      </c>
      <c r="N866">
        <v>0.57414020887654904</v>
      </c>
      <c r="O866">
        <v>0.64324660798386402</v>
      </c>
      <c r="P866">
        <v>0.71521753113446696</v>
      </c>
      <c r="Q866">
        <v>0.72415561511918103</v>
      </c>
      <c r="R866">
        <v>0.75482296312107</v>
      </c>
      <c r="S866">
        <v>0.79478543264888202</v>
      </c>
      <c r="T866">
        <v>0.87074613249553401</v>
      </c>
      <c r="U866">
        <v>0.98440857324778497</v>
      </c>
      <c r="V866">
        <v>1.1223853689073999</v>
      </c>
      <c r="W866">
        <v>1.24274429550955</v>
      </c>
      <c r="X866">
        <v>1.4041715910624499</v>
      </c>
      <c r="Y866">
        <v>1.56797691432363</v>
      </c>
      <c r="Z866">
        <v>1.7272647364543601</v>
      </c>
      <c r="AA866">
        <v>1.81348255208188</v>
      </c>
      <c r="AB866">
        <v>1.77242064236575</v>
      </c>
      <c r="AC866">
        <v>1.6784768556919401</v>
      </c>
      <c r="AD866">
        <v>1.5692828640174199</v>
      </c>
      <c r="AE866">
        <v>1.3127161596576999</v>
      </c>
      <c r="AF866">
        <v>1.0505228078491999</v>
      </c>
      <c r="AG866">
        <v>-1.81698933088279E-2</v>
      </c>
      <c r="AH866">
        <v>-1.5147774657340801E-2</v>
      </c>
      <c r="AI866">
        <v>-4.9564972586652097E-3</v>
      </c>
      <c r="AJ866">
        <v>-7.9946500219915794E-3</v>
      </c>
      <c r="AK866">
        <v>-9.3144899394232202E-3</v>
      </c>
      <c r="AL866">
        <v>-1.2244785129446999E-2</v>
      </c>
      <c r="AM866">
        <v>-1.99235490694918E-2</v>
      </c>
      <c r="AN866">
        <v>-1.8994187581917999E-2</v>
      </c>
      <c r="AO866">
        <v>-2.9655256924815201E-2</v>
      </c>
      <c r="AP866">
        <v>-2.31782460468919E-2</v>
      </c>
      <c r="AQ866">
        <v>-1.6295996144097699E-2</v>
      </c>
      <c r="AR866">
        <v>-3.9748646726003398E-3</v>
      </c>
      <c r="AS866">
        <v>-8.3782568877379098E-3</v>
      </c>
      <c r="AT866">
        <v>-2.9694551803974199E-2</v>
      </c>
      <c r="AU866">
        <v>0.11771373738372599</v>
      </c>
      <c r="AV866">
        <v>0.17175550109540499</v>
      </c>
      <c r="AW866">
        <v>0.19711571310731901</v>
      </c>
      <c r="AX866">
        <v>0.18894032302654201</v>
      </c>
      <c r="AY866">
        <v>0.15576601788483699</v>
      </c>
      <c r="AZ866">
        <v>-5.5490253179354902E-2</v>
      </c>
      <c r="BA866">
        <v>-8.9806667673111906E-2</v>
      </c>
      <c r="BB866">
        <v>-7.7096750477501697E-2</v>
      </c>
      <c r="BC866">
        <v>-7.7069189853075898E-2</v>
      </c>
      <c r="BD866">
        <v>-6.1073215597987798E-2</v>
      </c>
      <c r="BE866">
        <v>-8.1517890940015596E-3</v>
      </c>
      <c r="BF866">
        <v>-6.7816827757387404E-3</v>
      </c>
      <c r="BG866">
        <v>1.2942279465912301E-3</v>
      </c>
      <c r="BH866">
        <v>-6.8078555186294504E-4</v>
      </c>
      <c r="BI866">
        <v>-3.2520465636538E-3</v>
      </c>
      <c r="BJ866">
        <v>-5.8222036391583302E-3</v>
      </c>
      <c r="BK866">
        <v>-1.35097391320405E-2</v>
      </c>
      <c r="BL866">
        <v>-1.2908840201175E-2</v>
      </c>
      <c r="BM866">
        <v>-2.3362293364871299E-2</v>
      </c>
      <c r="BN866">
        <v>-1.5074587749324599E-2</v>
      </c>
      <c r="BO866">
        <v>-1.0273925316834E-2</v>
      </c>
      <c r="BP866">
        <v>-3.0493779577863301E-4</v>
      </c>
      <c r="BQ866">
        <v>-4.7265990332149401E-3</v>
      </c>
      <c r="BR866">
        <v>-1.92325828343296E-2</v>
      </c>
      <c r="BS866">
        <v>0.12910644636846699</v>
      </c>
      <c r="BT866">
        <v>0.18513258032891999</v>
      </c>
      <c r="BU866">
        <v>0.21376912953289701</v>
      </c>
      <c r="BV866">
        <v>0.208151746145114</v>
      </c>
      <c r="BW866">
        <v>0.17529023316985401</v>
      </c>
      <c r="BX866">
        <v>-3.75553792220761E-2</v>
      </c>
      <c r="BY866">
        <v>-7.5321532569228203E-2</v>
      </c>
      <c r="BZ866">
        <v>-5.9460509427223203E-2</v>
      </c>
      <c r="CA866">
        <v>-6.4922092298519196E-2</v>
      </c>
      <c r="CB866">
        <v>-5.4004688987673299E-2</v>
      </c>
      <c r="CC866">
        <v>-1.2132806326634899E-3</v>
      </c>
      <c r="CD866">
        <v>-9.8735302391609703E-4</v>
      </c>
      <c r="CE866">
        <v>5.6234611823549703E-3</v>
      </c>
      <c r="CF866">
        <v>4.3847747001420096E-3</v>
      </c>
      <c r="CG866">
        <v>9.4678325056453297E-4</v>
      </c>
      <c r="CH866">
        <v>-1.3739432639019E-3</v>
      </c>
      <c r="CI866">
        <v>-9.0675539075587997E-3</v>
      </c>
      <c r="CJ866">
        <v>-8.6941471428836799E-3</v>
      </c>
      <c r="CK866">
        <v>-1.9003805973320399E-2</v>
      </c>
      <c r="CL866">
        <v>-9.4620186983608908E-3</v>
      </c>
      <c r="CM866">
        <v>-6.10305740672512E-3</v>
      </c>
      <c r="CN866">
        <v>2.2368423795198198E-3</v>
      </c>
      <c r="CO866">
        <v>-2.1974719271082199E-3</v>
      </c>
      <c r="CP866">
        <v>-1.19866549959363E-2</v>
      </c>
      <c r="CQ866">
        <v>0.13699700190603101</v>
      </c>
      <c r="CR866">
        <v>0.19439750465585701</v>
      </c>
      <c r="CS866">
        <v>0.22530323501844901</v>
      </c>
      <c r="CT866">
        <v>0.22145751927385399</v>
      </c>
      <c r="CU866">
        <v>0.18881264520022401</v>
      </c>
      <c r="CV866">
        <v>-2.5133740153733802E-2</v>
      </c>
      <c r="CW866">
        <v>-6.5289172121911307E-2</v>
      </c>
      <c r="CX866">
        <v>-4.72457026005529E-2</v>
      </c>
      <c r="CY866">
        <v>-5.6509049535572502E-2</v>
      </c>
      <c r="CZ866">
        <v>-4.9109048990010298E-2</v>
      </c>
      <c r="DA866">
        <v>5.7252278286745902E-3</v>
      </c>
      <c r="DB866">
        <v>4.8069767279065503E-3</v>
      </c>
      <c r="DC866">
        <v>9.95269441811872E-3</v>
      </c>
      <c r="DD866">
        <v>9.4503349521469597E-3</v>
      </c>
      <c r="DE866">
        <v>5.1456130647828599E-3</v>
      </c>
      <c r="DF866">
        <v>3.0743171113545298E-3</v>
      </c>
      <c r="DG866">
        <v>-4.6253686830770597E-3</v>
      </c>
      <c r="DH866">
        <v>-4.4794540845924102E-3</v>
      </c>
      <c r="DI866">
        <v>-1.46453185817696E-2</v>
      </c>
      <c r="DJ866">
        <v>-3.8494496473971702E-3</v>
      </c>
      <c r="DK866">
        <v>-1.9321894966161999E-3</v>
      </c>
      <c r="DL866">
        <v>4.7786225548182796E-3</v>
      </c>
      <c r="DM866">
        <v>3.3165517899850198E-4</v>
      </c>
      <c r="DN866">
        <v>-4.7407271575429198E-3</v>
      </c>
      <c r="DO866">
        <v>0.14488755744359499</v>
      </c>
      <c r="DP866">
        <v>0.20366242898279399</v>
      </c>
      <c r="DQ866">
        <v>0.23683734050400199</v>
      </c>
      <c r="DR866">
        <v>0.234763292402594</v>
      </c>
      <c r="DS866">
        <v>0.202335057230595</v>
      </c>
      <c r="DT866">
        <v>-1.2712101085391499E-2</v>
      </c>
      <c r="DU866">
        <v>-5.5256811674594501E-2</v>
      </c>
      <c r="DV866">
        <v>-3.5030895773882499E-2</v>
      </c>
      <c r="DW866">
        <v>-4.80960067726258E-2</v>
      </c>
      <c r="DX866">
        <v>-4.42134089923472E-2</v>
      </c>
      <c r="DY866">
        <v>1.57433320435009E-2</v>
      </c>
      <c r="DZ866">
        <v>1.31730686095087E-2</v>
      </c>
      <c r="EA866">
        <v>1.6203419623375199E-2</v>
      </c>
      <c r="EB866">
        <v>1.67641994222756E-2</v>
      </c>
      <c r="EC866">
        <v>1.12080564405523E-2</v>
      </c>
      <c r="ED866">
        <v>9.4968986016432094E-3</v>
      </c>
      <c r="EE866">
        <v>1.7884412543741799E-3</v>
      </c>
      <c r="EF866">
        <v>1.60589329615063E-3</v>
      </c>
      <c r="EG866">
        <v>-8.3523550218256599E-3</v>
      </c>
      <c r="EH866">
        <v>4.2542086501701501E-3</v>
      </c>
      <c r="EI866">
        <v>4.0898813306474496E-3</v>
      </c>
      <c r="EJ866">
        <v>8.4485494316399908E-3</v>
      </c>
      <c r="EK866">
        <v>3.9833130335214699E-3</v>
      </c>
      <c r="EL866">
        <v>5.7212418121017098E-3</v>
      </c>
      <c r="EM866">
        <v>0.15628026642833601</v>
      </c>
      <c r="EN866">
        <v>0.21703950821630899</v>
      </c>
      <c r="EO866">
        <v>0.25349075692958001</v>
      </c>
      <c r="EP866">
        <v>0.25397471552116602</v>
      </c>
      <c r="EQ866">
        <v>0.22185927251561099</v>
      </c>
      <c r="ER866">
        <v>5.2227728718873701E-3</v>
      </c>
      <c r="ES866">
        <v>-4.0771676570710798E-2</v>
      </c>
      <c r="ET866">
        <v>-1.7394654723604099E-2</v>
      </c>
      <c r="EU866">
        <v>-3.5948909218069099E-2</v>
      </c>
      <c r="EV866">
        <v>-3.7144882382032798E-2</v>
      </c>
      <c r="EW866">
        <v>66.816500199760299</v>
      </c>
      <c r="EX866">
        <v>66.278246104674395</v>
      </c>
      <c r="EY866">
        <v>65.576048741510206</v>
      </c>
      <c r="EZ866">
        <v>64.769296843787501</v>
      </c>
      <c r="FA866">
        <v>64.446264482620904</v>
      </c>
      <c r="FB866">
        <v>64.006472233319997</v>
      </c>
      <c r="FC866">
        <v>62.949440671194601</v>
      </c>
      <c r="FD866">
        <v>62.710467439073099</v>
      </c>
      <c r="FE866">
        <v>67.096184578505799</v>
      </c>
      <c r="FF866">
        <v>71.603935277666807</v>
      </c>
      <c r="FG866">
        <v>77.0962445065921</v>
      </c>
      <c r="FH866">
        <v>81.361386336396293</v>
      </c>
      <c r="FI866">
        <v>85.148122253296094</v>
      </c>
      <c r="FJ866">
        <v>88.754194966040799</v>
      </c>
      <c r="FK866">
        <v>90.204614462644798</v>
      </c>
      <c r="FL866">
        <v>91.383060327606898</v>
      </c>
      <c r="FM866">
        <v>91.712105473431905</v>
      </c>
      <c r="FN866">
        <v>90.9695165801039</v>
      </c>
      <c r="FO866">
        <v>89.599780263683598</v>
      </c>
      <c r="FP866">
        <v>86.263084298841406</v>
      </c>
      <c r="FQ866">
        <v>81.381562125449506</v>
      </c>
      <c r="FR866">
        <v>77.641769876148601</v>
      </c>
      <c r="FS866">
        <v>75.372333200159801</v>
      </c>
      <c r="FT866">
        <v>73.019276867758705</v>
      </c>
      <c r="FU866">
        <v>2.1173804816652899E-2</v>
      </c>
      <c r="FV866">
        <v>0</v>
      </c>
      <c r="FW866">
        <v>0</v>
      </c>
      <c r="FX866">
        <v>1</v>
      </c>
    </row>
    <row r="867" spans="1:180" x14ac:dyDescent="0.2">
      <c r="A867" t="s">
        <v>42</v>
      </c>
      <c r="B867" t="s">
        <v>58</v>
      </c>
      <c r="C867" t="s">
        <v>55</v>
      </c>
      <c r="D867" t="s">
        <v>37</v>
      </c>
      <c r="E867" t="s">
        <v>77</v>
      </c>
      <c r="F867" t="s">
        <v>77</v>
      </c>
      <c r="G867" s="35">
        <v>43690</v>
      </c>
      <c r="H867">
        <v>5962</v>
      </c>
      <c r="I867">
        <v>0.80824879896086899</v>
      </c>
      <c r="J867">
        <v>0.70855090234406304</v>
      </c>
      <c r="K867">
        <v>0.64893231119491801</v>
      </c>
      <c r="L867">
        <v>0.60668545209835001</v>
      </c>
      <c r="M867">
        <v>0.57743226285531501</v>
      </c>
      <c r="N867">
        <v>0.590376109005186</v>
      </c>
      <c r="O867">
        <v>0.65664196310959699</v>
      </c>
      <c r="P867">
        <v>0.72562093912102998</v>
      </c>
      <c r="Q867">
        <v>0.72848310474617495</v>
      </c>
      <c r="R867">
        <v>0.75507084395982205</v>
      </c>
      <c r="S867">
        <v>0.79368937172633303</v>
      </c>
      <c r="T867">
        <v>0.866559316451324</v>
      </c>
      <c r="U867">
        <v>0.97434323082850505</v>
      </c>
      <c r="V867">
        <v>1.10577015443249</v>
      </c>
      <c r="W867">
        <v>1.2186802236976599</v>
      </c>
      <c r="X867">
        <v>1.36297725127147</v>
      </c>
      <c r="Y867">
        <v>1.5059205665617901</v>
      </c>
      <c r="Z867">
        <v>1.65748322136045</v>
      </c>
      <c r="AA867">
        <v>1.74240096248073</v>
      </c>
      <c r="AB867">
        <v>1.7055884660651399</v>
      </c>
      <c r="AC867">
        <v>1.6308600529005099</v>
      </c>
      <c r="AD867">
        <v>1.5486591847172699</v>
      </c>
      <c r="AE867">
        <v>1.3098269611238</v>
      </c>
      <c r="AF867">
        <v>1.05610024060187</v>
      </c>
      <c r="AG867">
        <v>-2.6907706092295001E-2</v>
      </c>
      <c r="AH867">
        <v>-2.9734456179644701E-2</v>
      </c>
      <c r="AI867">
        <v>-2.0158192773677999E-2</v>
      </c>
      <c r="AJ867">
        <v>-2.1456228357398702E-2</v>
      </c>
      <c r="AK867">
        <v>-2.20007498563938E-2</v>
      </c>
      <c r="AL867">
        <v>-2.38684964254458E-2</v>
      </c>
      <c r="AM867">
        <v>-3.3105875673015997E-2</v>
      </c>
      <c r="AN867">
        <v>-3.6076060835042702E-2</v>
      </c>
      <c r="AO867">
        <v>-4.59983106452218E-2</v>
      </c>
      <c r="AP867">
        <v>-4.0440632853127503E-2</v>
      </c>
      <c r="AQ867">
        <v>-2.77445492772335E-2</v>
      </c>
      <c r="AR867">
        <v>-4.0047672033938098E-3</v>
      </c>
      <c r="AS867">
        <v>-8.3072066986674097E-3</v>
      </c>
      <c r="AT867">
        <v>-2.38537920633826E-2</v>
      </c>
      <c r="AU867">
        <v>7.8402392042122598E-2</v>
      </c>
      <c r="AV867">
        <v>0.11203719157438299</v>
      </c>
      <c r="AW867">
        <v>0.13007128617244501</v>
      </c>
      <c r="AX867">
        <v>0.12993987532660001</v>
      </c>
      <c r="AY867">
        <v>0.13199579815002899</v>
      </c>
      <c r="AZ867">
        <v>1.14273741964801E-2</v>
      </c>
      <c r="BA867">
        <v>-5.5138348353790001E-2</v>
      </c>
      <c r="BB867">
        <v>-5.90055052332428E-2</v>
      </c>
      <c r="BC867">
        <v>-7.5846570867680999E-2</v>
      </c>
      <c r="BD867">
        <v>-7.93406672230621E-2</v>
      </c>
      <c r="BE867">
        <v>-1.54675199407309E-2</v>
      </c>
      <c r="BF867">
        <v>-1.8832322817946501E-2</v>
      </c>
      <c r="BG867">
        <v>-1.0942525603815E-2</v>
      </c>
      <c r="BH867">
        <v>-1.20383346651649E-2</v>
      </c>
      <c r="BI867">
        <v>-1.4621953927218601E-2</v>
      </c>
      <c r="BJ867">
        <v>-1.59855719070611E-2</v>
      </c>
      <c r="BK867">
        <v>-2.5229631301405299E-2</v>
      </c>
      <c r="BL867">
        <v>-2.8721910766833999E-2</v>
      </c>
      <c r="BM867">
        <v>-3.7521824827851699E-2</v>
      </c>
      <c r="BN867">
        <v>-3.00820811036701E-2</v>
      </c>
      <c r="BO867">
        <v>-1.9821343006277501E-2</v>
      </c>
      <c r="BP867">
        <v>-3.0897189752595401E-4</v>
      </c>
      <c r="BQ867">
        <v>-4.6904425030080098E-3</v>
      </c>
      <c r="BR867">
        <v>-1.30220054865549E-2</v>
      </c>
      <c r="BS867">
        <v>9.1206804148627807E-2</v>
      </c>
      <c r="BT867">
        <v>0.12639677995587101</v>
      </c>
      <c r="BU867">
        <v>0.14602518653535701</v>
      </c>
      <c r="BV867">
        <v>0.14419989575783501</v>
      </c>
      <c r="BW867">
        <v>0.14522662710198</v>
      </c>
      <c r="BX867">
        <v>2.1888252979858899E-2</v>
      </c>
      <c r="BY867">
        <v>-4.1401431025191802E-2</v>
      </c>
      <c r="BZ867">
        <v>-4.3394803854732801E-2</v>
      </c>
      <c r="CA867">
        <v>-6.3790962354558098E-2</v>
      </c>
      <c r="CB867">
        <v>-6.9449319482802502E-2</v>
      </c>
      <c r="CC867">
        <v>-7.5440818620537498E-3</v>
      </c>
      <c r="CD867">
        <v>-1.12815384624765E-2</v>
      </c>
      <c r="CE867">
        <v>-4.5597825953786397E-3</v>
      </c>
      <c r="CF867">
        <v>-5.51553018337104E-3</v>
      </c>
      <c r="CG867">
        <v>-9.5114223444767096E-3</v>
      </c>
      <c r="CH867">
        <v>-1.05258823991446E-2</v>
      </c>
      <c r="CI867">
        <v>-1.9774568442794901E-2</v>
      </c>
      <c r="CJ867">
        <v>-2.3628448832319501E-2</v>
      </c>
      <c r="CK867">
        <v>-3.1651036572405901E-2</v>
      </c>
      <c r="CL867">
        <v>-2.29077797169417E-2</v>
      </c>
      <c r="CM867">
        <v>-1.4333754479239199E-2</v>
      </c>
      <c r="CN867">
        <v>2.2507246729276402E-3</v>
      </c>
      <c r="CO867">
        <v>-2.18548263873468E-3</v>
      </c>
      <c r="CP867">
        <v>-5.51994309999085E-3</v>
      </c>
      <c r="CQ867">
        <v>0.100075100967896</v>
      </c>
      <c r="CR867">
        <v>0.13634218712570501</v>
      </c>
      <c r="CS867">
        <v>0.157074809326822</v>
      </c>
      <c r="CT867">
        <v>0.154076342468636</v>
      </c>
      <c r="CU867">
        <v>0.15439025892942301</v>
      </c>
      <c r="CV867">
        <v>2.91334257585656E-2</v>
      </c>
      <c r="CW867">
        <v>-3.1887283929764199E-2</v>
      </c>
      <c r="CX867">
        <v>-3.2582879634388599E-2</v>
      </c>
      <c r="CY867">
        <v>-5.5441284623008201E-2</v>
      </c>
      <c r="CZ867">
        <v>-6.2598602169614895E-2</v>
      </c>
      <c r="DA867">
        <v>3.7935621662337399E-4</v>
      </c>
      <c r="DB867">
        <v>-3.7307541070065002E-3</v>
      </c>
      <c r="DC867">
        <v>1.8229604130577501E-3</v>
      </c>
      <c r="DD867">
        <v>1.00727429842279E-3</v>
      </c>
      <c r="DE867">
        <v>-4.4008907617348603E-3</v>
      </c>
      <c r="DF867">
        <v>-5.0661928912281301E-3</v>
      </c>
      <c r="DG867">
        <v>-1.4319505584184501E-2</v>
      </c>
      <c r="DH867">
        <v>-1.8534986897805101E-2</v>
      </c>
      <c r="DI867">
        <v>-2.5780248316959999E-2</v>
      </c>
      <c r="DJ867">
        <v>-1.57334783302133E-2</v>
      </c>
      <c r="DK867">
        <v>-8.8461659522008403E-3</v>
      </c>
      <c r="DL867">
        <v>4.8104212433812401E-3</v>
      </c>
      <c r="DM867">
        <v>3.1947722553864102E-4</v>
      </c>
      <c r="DN867">
        <v>1.9821192865731702E-3</v>
      </c>
      <c r="DO867">
        <v>0.108943397787165</v>
      </c>
      <c r="DP867">
        <v>0.14628759429554</v>
      </c>
      <c r="DQ867">
        <v>0.16812443211828701</v>
      </c>
      <c r="DR867">
        <v>0.16395278917943701</v>
      </c>
      <c r="DS867">
        <v>0.16355389075686699</v>
      </c>
      <c r="DT867">
        <v>3.6378598537272197E-2</v>
      </c>
      <c r="DU867">
        <v>-2.2373136834336602E-2</v>
      </c>
      <c r="DV867">
        <v>-2.17709554140443E-2</v>
      </c>
      <c r="DW867">
        <v>-4.70916068914582E-2</v>
      </c>
      <c r="DX867">
        <v>-5.5747884856427302E-2</v>
      </c>
      <c r="DY867">
        <v>1.18195423681875E-2</v>
      </c>
      <c r="DZ867">
        <v>7.17137925469167E-3</v>
      </c>
      <c r="EA867">
        <v>1.10386275829207E-2</v>
      </c>
      <c r="EB867">
        <v>1.0425167990656599E-2</v>
      </c>
      <c r="EC867">
        <v>2.9779051674403401E-3</v>
      </c>
      <c r="ED867">
        <v>2.8167316271565401E-3</v>
      </c>
      <c r="EE867">
        <v>-6.4432612125737499E-3</v>
      </c>
      <c r="EF867">
        <v>-1.1180836829596299E-2</v>
      </c>
      <c r="EG867">
        <v>-1.7303762499589901E-2</v>
      </c>
      <c r="EH867">
        <v>-5.3749265807559003E-3</v>
      </c>
      <c r="EI867">
        <v>-9.2295968124481804E-4</v>
      </c>
      <c r="EJ867">
        <v>8.5062165492490998E-3</v>
      </c>
      <c r="EK867">
        <v>3.93624142119804E-3</v>
      </c>
      <c r="EL867">
        <v>1.28139058634009E-2</v>
      </c>
      <c r="EM867">
        <v>0.12174780989367</v>
      </c>
      <c r="EN867">
        <v>0.16064718267702799</v>
      </c>
      <c r="EO867">
        <v>0.18407833248119901</v>
      </c>
      <c r="EP867">
        <v>0.17821280961067201</v>
      </c>
      <c r="EQ867">
        <v>0.17678471970881801</v>
      </c>
      <c r="ER867">
        <v>4.68394773206511E-2</v>
      </c>
      <c r="ES867">
        <v>-8.6362195057383996E-3</v>
      </c>
      <c r="ET867">
        <v>-6.1602540355342903E-3</v>
      </c>
      <c r="EU867">
        <v>-3.5035998378335403E-2</v>
      </c>
      <c r="EV867">
        <v>-4.5856537116167703E-2</v>
      </c>
      <c r="EW867">
        <v>66.613288412174597</v>
      </c>
      <c r="EX867">
        <v>66.056655665566595</v>
      </c>
      <c r="EY867">
        <v>65.364617711771203</v>
      </c>
      <c r="EZ867">
        <v>64.563623028969602</v>
      </c>
      <c r="FA867">
        <v>64.271956362302902</v>
      </c>
      <c r="FB867">
        <v>63.849949578291202</v>
      </c>
      <c r="FC867">
        <v>62.827511917858502</v>
      </c>
      <c r="FD867">
        <v>62.617918041804202</v>
      </c>
      <c r="FE867">
        <v>66.991428309497607</v>
      </c>
      <c r="FF867">
        <v>71.462573340667404</v>
      </c>
      <c r="FG867">
        <v>76.857031536487</v>
      </c>
      <c r="FH867">
        <v>81.080147598093106</v>
      </c>
      <c r="FI867">
        <v>84.791322882288199</v>
      </c>
      <c r="FJ867">
        <v>88.377910707737399</v>
      </c>
      <c r="FK867">
        <v>89.739594792812596</v>
      </c>
      <c r="FL867">
        <v>90.912128712871294</v>
      </c>
      <c r="FM867">
        <v>91.206499816648304</v>
      </c>
      <c r="FN867">
        <v>90.399431609827602</v>
      </c>
      <c r="FO867">
        <v>88.967294646131293</v>
      </c>
      <c r="FP867">
        <v>85.631852768610202</v>
      </c>
      <c r="FQ867">
        <v>80.784034653465298</v>
      </c>
      <c r="FR867">
        <v>77.090415291529197</v>
      </c>
      <c r="FS867">
        <v>74.849124495782902</v>
      </c>
      <c r="FT867">
        <v>72.579666299963307</v>
      </c>
      <c r="FU867">
        <v>1.86511660967957E-2</v>
      </c>
      <c r="FV867">
        <v>0</v>
      </c>
      <c r="FW867">
        <v>0</v>
      </c>
      <c r="FX867">
        <v>1</v>
      </c>
    </row>
    <row r="868" spans="1:180" x14ac:dyDescent="0.2">
      <c r="A868" t="s">
        <v>42</v>
      </c>
      <c r="B868" t="s">
        <v>58</v>
      </c>
      <c r="C868" t="s">
        <v>55</v>
      </c>
      <c r="D868" t="s">
        <v>37</v>
      </c>
      <c r="E868" t="s">
        <v>77</v>
      </c>
      <c r="F868" t="s">
        <v>78</v>
      </c>
      <c r="G868" s="35">
        <v>43690</v>
      </c>
      <c r="H868">
        <v>1689</v>
      </c>
      <c r="I868">
        <v>0.68836418524200105</v>
      </c>
      <c r="J868">
        <v>0.59826034051697496</v>
      </c>
      <c r="K868">
        <v>0.54306095081259198</v>
      </c>
      <c r="L868">
        <v>0.51296177256245001</v>
      </c>
      <c r="M868">
        <v>0.49808174187622201</v>
      </c>
      <c r="N868">
        <v>0.51396770172277195</v>
      </c>
      <c r="O868">
        <v>0.56623553054240805</v>
      </c>
      <c r="P868">
        <v>0.63657183849139198</v>
      </c>
      <c r="Q868">
        <v>0.69013405962978902</v>
      </c>
      <c r="R868">
        <v>0.74123084555508301</v>
      </c>
      <c r="S868">
        <v>0.79671059168285696</v>
      </c>
      <c r="T868">
        <v>0.88514869550549402</v>
      </c>
      <c r="U868">
        <v>1.02067783243818</v>
      </c>
      <c r="V868">
        <v>1.18638315020465</v>
      </c>
      <c r="W868">
        <v>1.33559901767735</v>
      </c>
      <c r="X868">
        <v>1.54834076272176</v>
      </c>
      <c r="Y868">
        <v>1.76178286129296</v>
      </c>
      <c r="Z868">
        <v>1.9283697751372899</v>
      </c>
      <c r="AA868">
        <v>2.0121173633919698</v>
      </c>
      <c r="AB868">
        <v>1.9618654112620399</v>
      </c>
      <c r="AC868">
        <v>1.8204111231165401</v>
      </c>
      <c r="AD868">
        <v>1.63607327260726</v>
      </c>
      <c r="AE868">
        <v>1.33150613151319</v>
      </c>
      <c r="AF868">
        <v>1.0574112470820101</v>
      </c>
      <c r="AG868">
        <v>-2.2431059386133E-2</v>
      </c>
      <c r="AH868">
        <v>-3.12777721931197E-3</v>
      </c>
      <c r="AI868">
        <v>1.08398555916174E-2</v>
      </c>
      <c r="AJ868">
        <v>5.1445662617212598E-3</v>
      </c>
      <c r="AK868">
        <v>3.0766363826498899E-3</v>
      </c>
      <c r="AL868">
        <v>8.1353949323430003E-3</v>
      </c>
      <c r="AM868">
        <v>-4.0818712148728399E-3</v>
      </c>
      <c r="AN868">
        <v>1.0993017336983201E-2</v>
      </c>
      <c r="AO868">
        <v>-4.8333825727752801E-3</v>
      </c>
      <c r="AP868">
        <v>1.0303939521593501E-2</v>
      </c>
      <c r="AQ868">
        <v>-1.8235325742662099E-4</v>
      </c>
      <c r="AR868">
        <v>-1.17896126850499E-2</v>
      </c>
      <c r="AS868">
        <v>-1.3064633235217799E-2</v>
      </c>
      <c r="AT868">
        <v>-5.6737746733050799E-2</v>
      </c>
      <c r="AU868">
        <v>0.237195054838265</v>
      </c>
      <c r="AV868">
        <v>0.348734436326464</v>
      </c>
      <c r="AW868">
        <v>0.39092386402826901</v>
      </c>
      <c r="AX868">
        <v>0.36855933518608103</v>
      </c>
      <c r="AY868">
        <v>0.213144913323151</v>
      </c>
      <c r="AZ868">
        <v>-0.31160079714019601</v>
      </c>
      <c r="BA868">
        <v>-0.25603909443002199</v>
      </c>
      <c r="BB868">
        <v>-0.167137509774576</v>
      </c>
      <c r="BC868">
        <v>-0.117346764808424</v>
      </c>
      <c r="BD868">
        <v>-3.3022386888418999E-2</v>
      </c>
      <c r="BE868">
        <v>-8.1374728243281593E-3</v>
      </c>
      <c r="BF868">
        <v>8.5287297820002602E-3</v>
      </c>
      <c r="BG868">
        <v>1.79407052146793E-2</v>
      </c>
      <c r="BH868">
        <v>1.3057431659467199E-2</v>
      </c>
      <c r="BI868">
        <v>1.2690717689614999E-2</v>
      </c>
      <c r="BJ868">
        <v>1.19676848460263E-2</v>
      </c>
      <c r="BK868">
        <v>4.5646421611769596E-3</v>
      </c>
      <c r="BL868">
        <v>1.9810803205787E-2</v>
      </c>
      <c r="BM868">
        <v>4.5944405778423998E-3</v>
      </c>
      <c r="BN868">
        <v>1.96348540854413E-2</v>
      </c>
      <c r="BO868">
        <v>9.5658346268819895E-3</v>
      </c>
      <c r="BP868">
        <v>-4.5556701887358103E-3</v>
      </c>
      <c r="BQ868">
        <v>-5.5260113544891498E-3</v>
      </c>
      <c r="BR868">
        <v>-3.9874886587749597E-2</v>
      </c>
      <c r="BS868">
        <v>0.25971815642290702</v>
      </c>
      <c r="BT868">
        <v>0.38487500903401101</v>
      </c>
      <c r="BU868">
        <v>0.43552559074589298</v>
      </c>
      <c r="BV868">
        <v>0.42254028031066798</v>
      </c>
      <c r="BW868">
        <v>0.27215779857403199</v>
      </c>
      <c r="BX868">
        <v>-0.25591098162904702</v>
      </c>
      <c r="BY868">
        <v>-0.210200310498113</v>
      </c>
      <c r="BZ868">
        <v>-0.126657135701567</v>
      </c>
      <c r="CA868">
        <v>-8.7803265100294597E-2</v>
      </c>
      <c r="CB868">
        <v>-1.7408345653214401E-2</v>
      </c>
      <c r="CC868">
        <v>1.76222168625349E-3</v>
      </c>
      <c r="CD868">
        <v>1.6601991022241198E-2</v>
      </c>
      <c r="CE868">
        <v>2.2858732032506601E-2</v>
      </c>
      <c r="CF868">
        <v>1.8537858129221398E-2</v>
      </c>
      <c r="CG868">
        <v>1.9349401115731201E-2</v>
      </c>
      <c r="CH868">
        <v>1.46219171660534E-2</v>
      </c>
      <c r="CI868">
        <v>1.05531909858145E-2</v>
      </c>
      <c r="CJ868">
        <v>2.5917974837163699E-2</v>
      </c>
      <c r="CK868">
        <v>1.11241221722651E-2</v>
      </c>
      <c r="CL868">
        <v>2.6097417087876901E-2</v>
      </c>
      <c r="CM868">
        <v>1.63173998599415E-2</v>
      </c>
      <c r="CN868">
        <v>4.54536347669096E-4</v>
      </c>
      <c r="CO868">
        <v>-3.0478480457439599E-4</v>
      </c>
      <c r="CP868">
        <v>-2.8195721019939401E-2</v>
      </c>
      <c r="CQ868">
        <v>0.27531758796897998</v>
      </c>
      <c r="CR868">
        <v>0.40990585959731501</v>
      </c>
      <c r="CS868">
        <v>0.46641661080161601</v>
      </c>
      <c r="CT868">
        <v>0.459927318463422</v>
      </c>
      <c r="CU868">
        <v>0.31302994312960902</v>
      </c>
      <c r="CV868">
        <v>-0.21734038505224099</v>
      </c>
      <c r="CW868">
        <v>-0.178452508384186</v>
      </c>
      <c r="CX868">
        <v>-9.8620551932751294E-2</v>
      </c>
      <c r="CY868">
        <v>-6.7341527199921702E-2</v>
      </c>
      <c r="CZ868">
        <v>-6.5941082582975999E-3</v>
      </c>
      <c r="DA868">
        <v>1.1661916196835201E-2</v>
      </c>
      <c r="DB868">
        <v>2.46752522624821E-2</v>
      </c>
      <c r="DC868">
        <v>2.7776758850333899E-2</v>
      </c>
      <c r="DD868">
        <v>2.4018284598975599E-2</v>
      </c>
      <c r="DE868">
        <v>2.6008084541847502E-2</v>
      </c>
      <c r="DF868">
        <v>1.72761494860806E-2</v>
      </c>
      <c r="DG868">
        <v>1.6541739810452E-2</v>
      </c>
      <c r="DH868">
        <v>3.2025146468540301E-2</v>
      </c>
      <c r="DI868">
        <v>1.7653803766687799E-2</v>
      </c>
      <c r="DJ868">
        <v>3.2559980090312503E-2</v>
      </c>
      <c r="DK868">
        <v>2.30689650930011E-2</v>
      </c>
      <c r="DL868">
        <v>5.4647428840739996E-3</v>
      </c>
      <c r="DM868">
        <v>4.9164417453403603E-3</v>
      </c>
      <c r="DN868">
        <v>-1.6516555452129301E-2</v>
      </c>
      <c r="DO868">
        <v>0.290917019515053</v>
      </c>
      <c r="DP868">
        <v>0.43493671016061802</v>
      </c>
      <c r="DQ868">
        <v>0.49730763085733898</v>
      </c>
      <c r="DR868">
        <v>0.49731435661617501</v>
      </c>
      <c r="DS868">
        <v>0.353902087685185</v>
      </c>
      <c r="DT868">
        <v>-0.17876978847543601</v>
      </c>
      <c r="DU868">
        <v>-0.14670470627026</v>
      </c>
      <c r="DV868">
        <v>-7.0583968163935695E-2</v>
      </c>
      <c r="DW868">
        <v>-4.6879789299548898E-2</v>
      </c>
      <c r="DX868">
        <v>4.2201291366192302E-3</v>
      </c>
      <c r="DY868">
        <v>2.595550275864E-2</v>
      </c>
      <c r="DZ868">
        <v>3.6331759263794297E-2</v>
      </c>
      <c r="EA868">
        <v>3.4877608473395903E-2</v>
      </c>
      <c r="EB868">
        <v>3.1931149996721503E-2</v>
      </c>
      <c r="EC868">
        <v>3.5622165848812601E-2</v>
      </c>
      <c r="ED868">
        <v>2.1108439399763899E-2</v>
      </c>
      <c r="EE868">
        <v>2.5188253186501801E-2</v>
      </c>
      <c r="EF868">
        <v>4.0842932337344103E-2</v>
      </c>
      <c r="EG868">
        <v>2.70816269173055E-2</v>
      </c>
      <c r="EH868">
        <v>4.18908946541603E-2</v>
      </c>
      <c r="EI868">
        <v>3.2817152977309701E-2</v>
      </c>
      <c r="EJ868">
        <v>1.2698685380388101E-2</v>
      </c>
      <c r="EK868">
        <v>1.2455063626068999E-2</v>
      </c>
      <c r="EL868">
        <v>3.463046931719E-4</v>
      </c>
      <c r="EM868">
        <v>0.31344012109969399</v>
      </c>
      <c r="EN868">
        <v>0.47107728286816503</v>
      </c>
      <c r="EO868">
        <v>0.54190935757496295</v>
      </c>
      <c r="EP868">
        <v>0.55129530174076202</v>
      </c>
      <c r="EQ868">
        <v>0.41291497293606599</v>
      </c>
      <c r="ER868">
        <v>-0.12307997296428699</v>
      </c>
      <c r="ES868">
        <v>-0.100865922338351</v>
      </c>
      <c r="ET868">
        <v>-3.0103594090926701E-2</v>
      </c>
      <c r="EU868">
        <v>-1.73362895914193E-2</v>
      </c>
      <c r="EV868">
        <v>1.9834170371823799E-2</v>
      </c>
      <c r="EW868">
        <v>68.608014705882397</v>
      </c>
      <c r="EX868">
        <v>68.228897058823506</v>
      </c>
      <c r="EY868">
        <v>67.430514705882402</v>
      </c>
      <c r="EZ868">
        <v>66.591911764705898</v>
      </c>
      <c r="FA868">
        <v>65.954117647058794</v>
      </c>
      <c r="FB868">
        <v>65.354779411764696</v>
      </c>
      <c r="FC868">
        <v>63.978455882352897</v>
      </c>
      <c r="FD868">
        <v>63.453308823529397</v>
      </c>
      <c r="FE868">
        <v>67.864999999999995</v>
      </c>
      <c r="FF868">
        <v>72.701764705882397</v>
      </c>
      <c r="FG868">
        <v>78.911764705882305</v>
      </c>
      <c r="FH868">
        <v>83.492279411764699</v>
      </c>
      <c r="FI868">
        <v>87.856102941176502</v>
      </c>
      <c r="FJ868">
        <v>91.683823529411796</v>
      </c>
      <c r="FK868">
        <v>93.825955882352901</v>
      </c>
      <c r="FL868">
        <v>95.093014705882396</v>
      </c>
      <c r="FM868">
        <v>95.845588235294102</v>
      </c>
      <c r="FN868">
        <v>95.715367647058798</v>
      </c>
      <c r="FO868">
        <v>94.942573529411803</v>
      </c>
      <c r="FP868">
        <v>91.613676470588203</v>
      </c>
      <c r="FQ868">
        <v>86.550661764705893</v>
      </c>
      <c r="FR868">
        <v>82.525882352941196</v>
      </c>
      <c r="FS868">
        <v>79.9939705882353</v>
      </c>
      <c r="FT868">
        <v>76.913308823529405</v>
      </c>
      <c r="FU868">
        <v>5.7124461644765701E-2</v>
      </c>
      <c r="FV868">
        <v>0</v>
      </c>
      <c r="FW868">
        <v>0</v>
      </c>
      <c r="FX868">
        <v>1</v>
      </c>
    </row>
    <row r="869" spans="1:180" x14ac:dyDescent="0.2">
      <c r="A869" t="s">
        <v>42</v>
      </c>
      <c r="B869" t="s">
        <v>58</v>
      </c>
      <c r="C869" t="s">
        <v>55</v>
      </c>
      <c r="D869" t="s">
        <v>37</v>
      </c>
      <c r="E869" t="s">
        <v>78</v>
      </c>
      <c r="F869" t="s">
        <v>1</v>
      </c>
      <c r="G869" s="35">
        <v>43690</v>
      </c>
      <c r="H869">
        <v>1815</v>
      </c>
      <c r="I869">
        <v>0.70761994538612305</v>
      </c>
      <c r="J869">
        <v>0.62132280363124004</v>
      </c>
      <c r="K869">
        <v>0.55216730583795404</v>
      </c>
      <c r="L869">
        <v>0.51595029747870003</v>
      </c>
      <c r="M869">
        <v>0.49834709927590698</v>
      </c>
      <c r="N869">
        <v>0.50088701905295996</v>
      </c>
      <c r="O869">
        <v>0.52917086525924795</v>
      </c>
      <c r="P869">
        <v>0.57432440995668499</v>
      </c>
      <c r="Q869">
        <v>0.61408029921876195</v>
      </c>
      <c r="R869">
        <v>0.66747307328826599</v>
      </c>
      <c r="S869">
        <v>0.74274061208349895</v>
      </c>
      <c r="T869">
        <v>0.81697594537570195</v>
      </c>
      <c r="U869">
        <v>0.94088037902072097</v>
      </c>
      <c r="V869">
        <v>1.10446077925199</v>
      </c>
      <c r="W869">
        <v>1.2275187549679301</v>
      </c>
      <c r="X869">
        <v>1.37791244821228</v>
      </c>
      <c r="Y869">
        <v>1.5492841122438601</v>
      </c>
      <c r="Z869">
        <v>1.6716214549856701</v>
      </c>
      <c r="AA869">
        <v>1.7338555050405999</v>
      </c>
      <c r="AB869">
        <v>1.69843421264702</v>
      </c>
      <c r="AC869">
        <v>1.60771246481536</v>
      </c>
      <c r="AD869">
        <v>1.5262691549685199</v>
      </c>
      <c r="AE869">
        <v>1.2818808960222801</v>
      </c>
      <c r="AF869">
        <v>1.0243128511553199</v>
      </c>
      <c r="AG869">
        <v>-3.5901593902762097E-2</v>
      </c>
      <c r="AH869">
        <v>-1.12416659242722E-2</v>
      </c>
      <c r="AI869">
        <v>-2.23131265364904E-2</v>
      </c>
      <c r="AJ869">
        <v>-1.9213397848560399E-2</v>
      </c>
      <c r="AK869">
        <v>-1.0554815704363301E-2</v>
      </c>
      <c r="AL869">
        <v>-1.05904379930563E-2</v>
      </c>
      <c r="AM869">
        <v>-1.6959572384161601E-2</v>
      </c>
      <c r="AN869">
        <v>-2.7196665761719898E-4</v>
      </c>
      <c r="AO869">
        <v>-2.3093624567260499E-2</v>
      </c>
      <c r="AP869">
        <v>-1.7209239106820699E-2</v>
      </c>
      <c r="AQ869">
        <v>-1.9324848803514399E-2</v>
      </c>
      <c r="AR869">
        <v>-2.08373540628728E-2</v>
      </c>
      <c r="AS869">
        <v>-6.5405084812494902E-6</v>
      </c>
      <c r="AT869">
        <v>-1.24782595197506E-2</v>
      </c>
      <c r="AU869">
        <v>7.4064647277635995E-2</v>
      </c>
      <c r="AV869">
        <v>5.61623398941666E-2</v>
      </c>
      <c r="AW869">
        <v>4.8975857333789397E-2</v>
      </c>
      <c r="AX869">
        <v>7.8895873119632795E-2</v>
      </c>
      <c r="AY869">
        <v>6.3519008187255102E-2</v>
      </c>
      <c r="AZ869">
        <v>-6.2385576885485801E-2</v>
      </c>
      <c r="BA869">
        <v>-9.0180604646766901E-2</v>
      </c>
      <c r="BB869">
        <v>-4.1759359264316398E-2</v>
      </c>
      <c r="BC869">
        <v>-9.6192988781993501E-3</v>
      </c>
      <c r="BD869">
        <v>-2.9300756022245099E-2</v>
      </c>
      <c r="BE869">
        <v>-2.3946516825237699E-2</v>
      </c>
      <c r="BF869">
        <v>-6.6470296408438598E-4</v>
      </c>
      <c r="BG869">
        <v>-1.26074257682709E-2</v>
      </c>
      <c r="BH869">
        <v>-8.9381171652667298E-3</v>
      </c>
      <c r="BI869">
        <v>-1.7378981238294401E-3</v>
      </c>
      <c r="BJ869">
        <v>-2.6216167979128098E-3</v>
      </c>
      <c r="BK869">
        <v>-5.91676383154458E-3</v>
      </c>
      <c r="BL869">
        <v>8.2392146256411898E-3</v>
      </c>
      <c r="BM869">
        <v>-1.4328076987149401E-2</v>
      </c>
      <c r="BN869">
        <v>-5.8628251577841203E-3</v>
      </c>
      <c r="BO869">
        <v>-1.3049763846236901E-2</v>
      </c>
      <c r="BP869">
        <v>-1.4621908273459E-2</v>
      </c>
      <c r="BQ869">
        <v>6.1372805422762701E-3</v>
      </c>
      <c r="BR869">
        <v>4.1256055782117797E-3</v>
      </c>
      <c r="BS869">
        <v>9.1247289880782997E-2</v>
      </c>
      <c r="BT869">
        <v>7.8416865084352305E-2</v>
      </c>
      <c r="BU869">
        <v>8.1364645029031499E-2</v>
      </c>
      <c r="BV869">
        <v>0.109351350138538</v>
      </c>
      <c r="BW869">
        <v>9.0793472935159797E-2</v>
      </c>
      <c r="BX869">
        <v>-3.4529139386982398E-2</v>
      </c>
      <c r="BY869">
        <v>-6.1140760804849099E-2</v>
      </c>
      <c r="BZ869">
        <v>-1.4751433787294901E-2</v>
      </c>
      <c r="CA869">
        <v>7.3204579053592197E-3</v>
      </c>
      <c r="CB869">
        <v>-1.49906988704401E-2</v>
      </c>
      <c r="CC869">
        <v>-1.56664668597374E-2</v>
      </c>
      <c r="CD869">
        <v>6.6608693618564301E-3</v>
      </c>
      <c r="CE869">
        <v>-5.8852869823875099E-3</v>
      </c>
      <c r="CF869">
        <v>-1.82148906529713E-3</v>
      </c>
      <c r="CG869">
        <v>4.3686721337365397E-3</v>
      </c>
      <c r="CH869">
        <v>2.8975644866623702E-3</v>
      </c>
      <c r="CI869">
        <v>1.7314517326212401E-3</v>
      </c>
      <c r="CJ869">
        <v>1.4134032855069501E-2</v>
      </c>
      <c r="CK869">
        <v>-8.2570854353892498E-3</v>
      </c>
      <c r="CL869">
        <v>1.9956665790778201E-3</v>
      </c>
      <c r="CM869">
        <v>-8.7036591204297607E-3</v>
      </c>
      <c r="CN869">
        <v>-1.03171094536372E-2</v>
      </c>
      <c r="CO869">
        <v>1.0392472286293E-2</v>
      </c>
      <c r="CP869">
        <v>1.5625391965203898E-2</v>
      </c>
      <c r="CQ869">
        <v>0.103147935804753</v>
      </c>
      <c r="CR869">
        <v>9.3830281437781701E-2</v>
      </c>
      <c r="CS869">
        <v>0.103797020721763</v>
      </c>
      <c r="CT869">
        <v>0.13044472074622501</v>
      </c>
      <c r="CU869">
        <v>0.10968368413417399</v>
      </c>
      <c r="CV869">
        <v>-1.52358556337498E-2</v>
      </c>
      <c r="CW869">
        <v>-4.1027853423142802E-2</v>
      </c>
      <c r="CX869">
        <v>3.9541731246562498E-3</v>
      </c>
      <c r="CY869">
        <v>1.9052881850578501E-2</v>
      </c>
      <c r="CZ869">
        <v>-5.0795968793981997E-3</v>
      </c>
      <c r="DA869">
        <v>-7.3864168942370696E-3</v>
      </c>
      <c r="DB869">
        <v>1.39864416877972E-2</v>
      </c>
      <c r="DC869">
        <v>8.3685180349592897E-4</v>
      </c>
      <c r="DD869">
        <v>5.2951390346724697E-3</v>
      </c>
      <c r="DE869">
        <v>1.04752423913025E-2</v>
      </c>
      <c r="DF869">
        <v>8.4167457712375493E-3</v>
      </c>
      <c r="DG869">
        <v>9.3796672967870597E-3</v>
      </c>
      <c r="DH869">
        <v>2.0028851084497801E-2</v>
      </c>
      <c r="DI869">
        <v>-2.18609388362914E-3</v>
      </c>
      <c r="DJ869">
        <v>9.8541583159397692E-3</v>
      </c>
      <c r="DK869">
        <v>-4.3575543946226302E-3</v>
      </c>
      <c r="DL869">
        <v>-6.0123106338154904E-3</v>
      </c>
      <c r="DM869">
        <v>1.46476640303097E-2</v>
      </c>
      <c r="DN869">
        <v>2.7125178352195901E-2</v>
      </c>
      <c r="DO869">
        <v>0.11504858172872399</v>
      </c>
      <c r="DP869">
        <v>0.109243697791211</v>
      </c>
      <c r="DQ869">
        <v>0.12622939641449399</v>
      </c>
      <c r="DR869">
        <v>0.151538091353912</v>
      </c>
      <c r="DS869">
        <v>0.128573895333188</v>
      </c>
      <c r="DT869">
        <v>4.0574281194829297E-3</v>
      </c>
      <c r="DU869">
        <v>-2.09149460414365E-2</v>
      </c>
      <c r="DV869">
        <v>2.2659780036607399E-2</v>
      </c>
      <c r="DW869">
        <v>3.0785305795797701E-2</v>
      </c>
      <c r="DX869">
        <v>4.8315051116437297E-3</v>
      </c>
      <c r="DY869">
        <v>4.5686601832872599E-3</v>
      </c>
      <c r="DZ869">
        <v>2.45634046479851E-2</v>
      </c>
      <c r="EA869">
        <v>1.0542552571715399E-2</v>
      </c>
      <c r="EB869">
        <v>1.55704197179661E-2</v>
      </c>
      <c r="EC869">
        <v>1.9292159971836399E-2</v>
      </c>
      <c r="ED869">
        <v>1.6385566966381E-2</v>
      </c>
      <c r="EE869">
        <v>2.0422475849404102E-2</v>
      </c>
      <c r="EF869">
        <v>2.85400323677562E-2</v>
      </c>
      <c r="EG869">
        <v>6.5794536964820498E-3</v>
      </c>
      <c r="EH869">
        <v>2.1200572264976299E-2</v>
      </c>
      <c r="EI869">
        <v>1.91753056265483E-3</v>
      </c>
      <c r="EJ869">
        <v>2.03135155598302E-4</v>
      </c>
      <c r="EK869">
        <v>2.07914850810672E-2</v>
      </c>
      <c r="EL869">
        <v>4.3729043450158302E-2</v>
      </c>
      <c r="EM869">
        <v>0.13223122433187101</v>
      </c>
      <c r="EN869">
        <v>0.13149822298139699</v>
      </c>
      <c r="EO869">
        <v>0.15861818410973599</v>
      </c>
      <c r="EP869">
        <v>0.18199356837281699</v>
      </c>
      <c r="EQ869">
        <v>0.15584836008109301</v>
      </c>
      <c r="ER869">
        <v>3.1913865617986197E-2</v>
      </c>
      <c r="ES869">
        <v>8.1248978004812393E-3</v>
      </c>
      <c r="ET869">
        <v>4.9667705513628903E-2</v>
      </c>
      <c r="EU869">
        <v>4.7725062579356298E-2</v>
      </c>
      <c r="EV869">
        <v>1.9141562263448701E-2</v>
      </c>
      <c r="EW869">
        <v>67.590644385365195</v>
      </c>
      <c r="EX869">
        <v>67.014938599822798</v>
      </c>
      <c r="EY869">
        <v>66.089505000632997</v>
      </c>
      <c r="EZ869">
        <v>65.4347385745031</v>
      </c>
      <c r="FA869">
        <v>65.303899227750307</v>
      </c>
      <c r="FB869">
        <v>64.904798075705799</v>
      </c>
      <c r="FC869">
        <v>63.6933789087226</v>
      </c>
      <c r="FD869">
        <v>63.327826307127502</v>
      </c>
      <c r="FE869">
        <v>67.764210659577202</v>
      </c>
      <c r="FF869">
        <v>72.217432586403305</v>
      </c>
      <c r="FG869">
        <v>77.313077604760096</v>
      </c>
      <c r="FH869">
        <v>81.474870236738795</v>
      </c>
      <c r="FI869">
        <v>85.139891125458902</v>
      </c>
      <c r="FJ869">
        <v>88.889922775034805</v>
      </c>
      <c r="FK869">
        <v>90.235219648056699</v>
      </c>
      <c r="FL869">
        <v>91.588428915052503</v>
      </c>
      <c r="FM869">
        <v>92.360172173692902</v>
      </c>
      <c r="FN869">
        <v>91.838650462083805</v>
      </c>
      <c r="FO869">
        <v>90.688188378275697</v>
      </c>
      <c r="FP869">
        <v>87.368590960881093</v>
      </c>
      <c r="FQ869">
        <v>82.359792378782103</v>
      </c>
      <c r="FR869">
        <v>78.712242055956494</v>
      </c>
      <c r="FS869">
        <v>76.183504241043195</v>
      </c>
      <c r="FT869">
        <v>73.582605393087704</v>
      </c>
      <c r="FU869">
        <v>3.4221942047104499E-2</v>
      </c>
      <c r="FV869">
        <v>0</v>
      </c>
      <c r="FW869">
        <v>0</v>
      </c>
      <c r="FX869">
        <v>1</v>
      </c>
    </row>
    <row r="870" spans="1:180" x14ac:dyDescent="0.2">
      <c r="A870" t="s">
        <v>42</v>
      </c>
      <c r="B870" t="s">
        <v>58</v>
      </c>
      <c r="C870" t="s">
        <v>55</v>
      </c>
      <c r="D870" t="s">
        <v>37</v>
      </c>
      <c r="E870" t="s">
        <v>78</v>
      </c>
      <c r="F870" t="s">
        <v>77</v>
      </c>
      <c r="G870" s="35">
        <v>43690</v>
      </c>
      <c r="H870">
        <v>1477</v>
      </c>
      <c r="I870">
        <v>0.695298843471578</v>
      </c>
      <c r="J870">
        <v>0.61420769854155999</v>
      </c>
      <c r="K870">
        <v>0.54933626471780395</v>
      </c>
      <c r="L870">
        <v>0.51365139196791998</v>
      </c>
      <c r="M870">
        <v>0.49642356239463598</v>
      </c>
      <c r="N870">
        <v>0.50139009540433599</v>
      </c>
      <c r="O870">
        <v>0.52840642567796703</v>
      </c>
      <c r="P870">
        <v>0.57336382001529196</v>
      </c>
      <c r="Q870">
        <v>0.60733798815253104</v>
      </c>
      <c r="R870">
        <v>0.65767236958086495</v>
      </c>
      <c r="S870">
        <v>0.72048407674333403</v>
      </c>
      <c r="T870">
        <v>0.78460498266324197</v>
      </c>
      <c r="U870">
        <v>0.89900019297298694</v>
      </c>
      <c r="V870">
        <v>1.0524699923104099</v>
      </c>
      <c r="W870">
        <v>1.15748140270532</v>
      </c>
      <c r="X870">
        <v>1.2909764983504499</v>
      </c>
      <c r="Y870">
        <v>1.44318982470261</v>
      </c>
      <c r="Z870">
        <v>1.55006817602242</v>
      </c>
      <c r="AA870">
        <v>1.6092033298607</v>
      </c>
      <c r="AB870">
        <v>1.58214969790364</v>
      </c>
      <c r="AC870">
        <v>1.52401498923243</v>
      </c>
      <c r="AD870">
        <v>1.46116763992502</v>
      </c>
      <c r="AE870">
        <v>1.23521143383799</v>
      </c>
      <c r="AF870">
        <v>0.99581124777638397</v>
      </c>
      <c r="AG870">
        <v>-4.3097089234785703E-2</v>
      </c>
      <c r="AH870">
        <v>-1.7231080330425301E-2</v>
      </c>
      <c r="AI870">
        <v>-3.0962217528544899E-2</v>
      </c>
      <c r="AJ870">
        <v>-2.3063507293573898E-2</v>
      </c>
      <c r="AK870">
        <v>-1.33410551560759E-2</v>
      </c>
      <c r="AL870">
        <v>-1.24806864671708E-2</v>
      </c>
      <c r="AM870">
        <v>-2.26902334355722E-2</v>
      </c>
      <c r="AN870">
        <v>-4.9425314734522002E-3</v>
      </c>
      <c r="AO870">
        <v>-3.2441405986629798E-2</v>
      </c>
      <c r="AP870">
        <v>-1.35095930853577E-2</v>
      </c>
      <c r="AQ870">
        <v>-1.2201880305572E-2</v>
      </c>
      <c r="AR870">
        <v>-1.7192501706178101E-2</v>
      </c>
      <c r="AS870">
        <v>-3.8775813008263202E-3</v>
      </c>
      <c r="AT870">
        <v>-2.76259953042364E-2</v>
      </c>
      <c r="AU870">
        <v>9.0370011675361302E-3</v>
      </c>
      <c r="AV870">
        <v>-1.5140978975814699E-2</v>
      </c>
      <c r="AW870">
        <v>-2.8870645577639499E-2</v>
      </c>
      <c r="AX870">
        <v>6.6733657732359402E-3</v>
      </c>
      <c r="AY870">
        <v>2.5356113328502499E-2</v>
      </c>
      <c r="AZ870">
        <v>-3.5845340652259798E-2</v>
      </c>
      <c r="BA870">
        <v>-6.6167325835732399E-2</v>
      </c>
      <c r="BB870">
        <v>-9.1779106152739803E-3</v>
      </c>
      <c r="BC870">
        <v>-6.3845879891046599E-3</v>
      </c>
      <c r="BD870">
        <v>-4.2387060157305E-2</v>
      </c>
      <c r="BE870">
        <v>-2.9146894752706601E-2</v>
      </c>
      <c r="BF870">
        <v>-5.3544590605495599E-3</v>
      </c>
      <c r="BG870">
        <v>-1.9436107858244699E-2</v>
      </c>
      <c r="BH870">
        <v>-1.1525518087937E-2</v>
      </c>
      <c r="BI870">
        <v>-3.3347794586082499E-3</v>
      </c>
      <c r="BJ870">
        <v>-3.57787169604366E-3</v>
      </c>
      <c r="BK870">
        <v>-1.04523925963321E-2</v>
      </c>
      <c r="BL870">
        <v>5.6248245648230898E-3</v>
      </c>
      <c r="BM870">
        <v>-2.0061417587065498E-2</v>
      </c>
      <c r="BN870">
        <v>3.0495629465795803E-4</v>
      </c>
      <c r="BO870">
        <v>-3.23382824964234E-3</v>
      </c>
      <c r="BP870">
        <v>-1.0901602846593099E-2</v>
      </c>
      <c r="BQ870">
        <v>2.3277141143229602E-3</v>
      </c>
      <c r="BR870">
        <v>-1.07765925123411E-2</v>
      </c>
      <c r="BS870">
        <v>2.6852970528375798E-2</v>
      </c>
      <c r="BT870">
        <v>9.7979829556810102E-3</v>
      </c>
      <c r="BU870">
        <v>5.3349451872538199E-3</v>
      </c>
      <c r="BV870">
        <v>4.0980107782009702E-2</v>
      </c>
      <c r="BW870">
        <v>5.4886578418954501E-2</v>
      </c>
      <c r="BX870">
        <v>-7.0066239853583696E-3</v>
      </c>
      <c r="BY870">
        <v>-3.5215537846367502E-2</v>
      </c>
      <c r="BZ870">
        <v>2.05946471631391E-2</v>
      </c>
      <c r="CA870">
        <v>1.5116621832833899E-2</v>
      </c>
      <c r="CB870">
        <v>-2.4392213474932301E-2</v>
      </c>
      <c r="CC870">
        <v>-1.94850325504781E-2</v>
      </c>
      <c r="CD870">
        <v>2.8712526515709399E-3</v>
      </c>
      <c r="CE870">
        <v>-1.1453159412237301E-2</v>
      </c>
      <c r="CF870">
        <v>-3.5343419119436602E-3</v>
      </c>
      <c r="CG870">
        <v>3.5955366076400801E-3</v>
      </c>
      <c r="CH870">
        <v>2.5881906940611898E-3</v>
      </c>
      <c r="CI870">
        <v>-1.9765013108421102E-3</v>
      </c>
      <c r="CJ870">
        <v>1.29437431659126E-2</v>
      </c>
      <c r="CK870">
        <v>-1.14870753343149E-2</v>
      </c>
      <c r="CL870">
        <v>9.8728711124090093E-3</v>
      </c>
      <c r="CM870">
        <v>2.9774172851863498E-3</v>
      </c>
      <c r="CN870">
        <v>-6.5445454602211404E-3</v>
      </c>
      <c r="CO870">
        <v>6.6254828158498896E-3</v>
      </c>
      <c r="CP870">
        <v>8.9325253349481905E-4</v>
      </c>
      <c r="CQ870">
        <v>3.91922566354398E-2</v>
      </c>
      <c r="CR870">
        <v>2.7070632018622601E-2</v>
      </c>
      <c r="CS870">
        <v>2.9025633151552901E-2</v>
      </c>
      <c r="CT870">
        <v>6.4740852789686304E-2</v>
      </c>
      <c r="CU870">
        <v>7.5339288582830705E-2</v>
      </c>
      <c r="CV870">
        <v>1.2966983327619299E-2</v>
      </c>
      <c r="CW870">
        <v>-1.3778423772437501E-2</v>
      </c>
      <c r="CX870">
        <v>4.1215029985217602E-2</v>
      </c>
      <c r="CY870">
        <v>3.0008294257017499E-2</v>
      </c>
      <c r="CZ870">
        <v>-1.19290374798831E-2</v>
      </c>
      <c r="DA870">
        <v>-9.8231703482494891E-3</v>
      </c>
      <c r="DB870">
        <v>1.1096964363691401E-2</v>
      </c>
      <c r="DC870">
        <v>-3.4702109662298301E-3</v>
      </c>
      <c r="DD870">
        <v>4.4568342640497003E-3</v>
      </c>
      <c r="DE870">
        <v>1.05258526738884E-2</v>
      </c>
      <c r="DF870">
        <v>8.7542530841660405E-3</v>
      </c>
      <c r="DG870">
        <v>6.4993899746478298E-3</v>
      </c>
      <c r="DH870">
        <v>2.0262661767002001E-2</v>
      </c>
      <c r="DI870">
        <v>-2.9127330815642699E-3</v>
      </c>
      <c r="DJ870">
        <v>1.94407859301601E-2</v>
      </c>
      <c r="DK870">
        <v>9.1886628200150405E-3</v>
      </c>
      <c r="DL870">
        <v>-2.1874880738492102E-3</v>
      </c>
      <c r="DM870">
        <v>1.09232515173768E-2</v>
      </c>
      <c r="DN870">
        <v>1.2563097579330801E-2</v>
      </c>
      <c r="DO870">
        <v>5.1531542742503697E-2</v>
      </c>
      <c r="DP870">
        <v>4.4343281081564101E-2</v>
      </c>
      <c r="DQ870">
        <v>5.2716321115851998E-2</v>
      </c>
      <c r="DR870">
        <v>8.8501597797362996E-2</v>
      </c>
      <c r="DS870">
        <v>9.5791998746706894E-2</v>
      </c>
      <c r="DT870">
        <v>3.2940590640596901E-2</v>
      </c>
      <c r="DU870">
        <v>7.6586903014924596E-3</v>
      </c>
      <c r="DV870">
        <v>6.1835412807296E-2</v>
      </c>
      <c r="DW870">
        <v>4.4899966681201102E-2</v>
      </c>
      <c r="DX870">
        <v>5.3413851516610203E-4</v>
      </c>
      <c r="DY870">
        <v>4.1270241338295498E-3</v>
      </c>
      <c r="DZ870">
        <v>2.29735856335672E-2</v>
      </c>
      <c r="EA870">
        <v>8.0558987040703599E-3</v>
      </c>
      <c r="EB870">
        <v>1.59948234696865E-2</v>
      </c>
      <c r="EC870">
        <v>2.0532128371356099E-2</v>
      </c>
      <c r="ED870">
        <v>1.7657067855293199E-2</v>
      </c>
      <c r="EE870">
        <v>1.8737230813887999E-2</v>
      </c>
      <c r="EF870">
        <v>3.0830017805277301E-2</v>
      </c>
      <c r="EG870">
        <v>9.4672553180000507E-3</v>
      </c>
      <c r="EH870">
        <v>3.3255335310175702E-2</v>
      </c>
      <c r="EI870">
        <v>1.81567148759447E-2</v>
      </c>
      <c r="EJ870">
        <v>4.1034107857358098E-3</v>
      </c>
      <c r="EK870">
        <v>1.7128546932526099E-2</v>
      </c>
      <c r="EL870">
        <v>2.94125003712261E-2</v>
      </c>
      <c r="EM870">
        <v>6.9347512103343403E-2</v>
      </c>
      <c r="EN870">
        <v>6.9282243013059797E-2</v>
      </c>
      <c r="EO870">
        <v>8.6921911880745301E-2</v>
      </c>
      <c r="EP870">
        <v>0.12280833980613701</v>
      </c>
      <c r="EQ870">
        <v>0.125322463837159</v>
      </c>
      <c r="ER870">
        <v>6.17793073074984E-2</v>
      </c>
      <c r="ES870">
        <v>3.8610478290857397E-2</v>
      </c>
      <c r="ET870">
        <v>9.1607970585709103E-2</v>
      </c>
      <c r="EU870">
        <v>6.6401176503139606E-2</v>
      </c>
      <c r="EV870">
        <v>1.8528985197538799E-2</v>
      </c>
      <c r="EW870">
        <v>67.232617510136706</v>
      </c>
      <c r="EX870">
        <v>66.637783450968598</v>
      </c>
      <c r="EY870">
        <v>65.745232016819301</v>
      </c>
      <c r="EZ870">
        <v>65.0928067277369</v>
      </c>
      <c r="FA870">
        <v>64.970491064724399</v>
      </c>
      <c r="FB870">
        <v>64.591229914401595</v>
      </c>
      <c r="FC870">
        <v>63.449091455173502</v>
      </c>
      <c r="FD870">
        <v>63.140411473194199</v>
      </c>
      <c r="FE870">
        <v>67.557816488962303</v>
      </c>
      <c r="FF870">
        <v>71.985057816489004</v>
      </c>
      <c r="FG870">
        <v>76.954722931371094</v>
      </c>
      <c r="FH870">
        <v>81.097837513140107</v>
      </c>
      <c r="FI870">
        <v>84.683886469439898</v>
      </c>
      <c r="FJ870">
        <v>88.420708815137402</v>
      </c>
      <c r="FK870">
        <v>89.622165490313904</v>
      </c>
      <c r="FL870">
        <v>90.935951344045606</v>
      </c>
      <c r="FM870">
        <v>91.619687640786907</v>
      </c>
      <c r="FN870">
        <v>91.000901036191607</v>
      </c>
      <c r="FO870">
        <v>89.749511938729498</v>
      </c>
      <c r="FP870">
        <v>86.404415077338896</v>
      </c>
      <c r="FQ870">
        <v>81.422736146568596</v>
      </c>
      <c r="FR870">
        <v>77.855083345847703</v>
      </c>
      <c r="FS870">
        <v>75.3634930169695</v>
      </c>
      <c r="FT870">
        <v>72.902763177654293</v>
      </c>
      <c r="FU870">
        <v>3.7191450405827303E-2</v>
      </c>
      <c r="FV870">
        <v>0</v>
      </c>
      <c r="FW870">
        <v>0</v>
      </c>
      <c r="FX870">
        <v>1</v>
      </c>
    </row>
    <row r="871" spans="1:180" x14ac:dyDescent="0.2">
      <c r="A871" t="s">
        <v>42</v>
      </c>
      <c r="B871" t="s">
        <v>58</v>
      </c>
      <c r="C871" t="s">
        <v>55</v>
      </c>
      <c r="D871" t="s">
        <v>37</v>
      </c>
      <c r="E871" t="s">
        <v>78</v>
      </c>
      <c r="F871" t="s">
        <v>78</v>
      </c>
      <c r="G871" s="35">
        <v>43690</v>
      </c>
      <c r="H871">
        <v>338</v>
      </c>
      <c r="I871">
        <v>0.75039405287474303</v>
      </c>
      <c r="J871">
        <v>0.64210891630465206</v>
      </c>
      <c r="K871">
        <v>0.55557440311357098</v>
      </c>
      <c r="L871">
        <v>0.51574143370346903</v>
      </c>
      <c r="M871">
        <v>0.49653610944501297</v>
      </c>
      <c r="N871">
        <v>0.48774230237959598</v>
      </c>
      <c r="O871">
        <v>0.52605969589609503</v>
      </c>
      <c r="P871">
        <v>0.57119209260357895</v>
      </c>
      <c r="Q871">
        <v>0.63676399161161901</v>
      </c>
      <c r="R871">
        <v>0.70562829445505604</v>
      </c>
      <c r="S871">
        <v>0.83167545523227604</v>
      </c>
      <c r="T871">
        <v>0.95703036590977097</v>
      </c>
      <c r="U871">
        <v>1.1264649597478</v>
      </c>
      <c r="V871">
        <v>1.33208011906837</v>
      </c>
      <c r="W871">
        <v>1.53560080665834</v>
      </c>
      <c r="X871">
        <v>1.7571022551308899</v>
      </c>
      <c r="Y871">
        <v>1.9890540641649299</v>
      </c>
      <c r="Z871">
        <v>2.1535073265489602</v>
      </c>
      <c r="AA871">
        <v>2.2060690504067999</v>
      </c>
      <c r="AB871">
        <v>2.14429907454927</v>
      </c>
      <c r="AC871">
        <v>1.91969501899801</v>
      </c>
      <c r="AD871">
        <v>1.73556320193614</v>
      </c>
      <c r="AE871">
        <v>1.4179734820449099</v>
      </c>
      <c r="AF871">
        <v>1.1120683087140499</v>
      </c>
      <c r="AG871">
        <v>-4.7483141713861303E-2</v>
      </c>
      <c r="AH871">
        <v>-1.8039518981805301E-2</v>
      </c>
      <c r="AI871">
        <v>-1.9189773956575899E-2</v>
      </c>
      <c r="AJ871">
        <v>-2.75718173635458E-2</v>
      </c>
      <c r="AK871">
        <v>-2.4544521377314402E-2</v>
      </c>
      <c r="AL871">
        <v>-3.1814211706839401E-2</v>
      </c>
      <c r="AM871">
        <v>-1.5778771871502E-2</v>
      </c>
      <c r="AN871">
        <v>-1.3201562154295601E-2</v>
      </c>
      <c r="AO871">
        <v>-2.97089300813487E-2</v>
      </c>
      <c r="AP871">
        <v>-7.7569671788079803E-2</v>
      </c>
      <c r="AQ871">
        <v>-0.109399042781598</v>
      </c>
      <c r="AR871">
        <v>-6.5218728969001896E-2</v>
      </c>
      <c r="AS871">
        <v>-2.1890186078315399E-3</v>
      </c>
      <c r="AT871">
        <v>1.70168575487833E-2</v>
      </c>
      <c r="AU871">
        <v>0.291620850827156</v>
      </c>
      <c r="AV871">
        <v>0.29578250783540599</v>
      </c>
      <c r="AW871">
        <v>0.31333853425908598</v>
      </c>
      <c r="AX871">
        <v>0.28412910891376802</v>
      </c>
      <c r="AY871">
        <v>0.115592713426126</v>
      </c>
      <c r="AZ871">
        <v>-0.24672811351847701</v>
      </c>
      <c r="BA871">
        <v>-0.25214823759600702</v>
      </c>
      <c r="BB871">
        <v>-0.24072579375715</v>
      </c>
      <c r="BC871">
        <v>-9.3056269697080002E-2</v>
      </c>
      <c r="BD871">
        <v>1.4978172659800901E-4</v>
      </c>
      <c r="BE871">
        <v>-2.4707867505393302E-2</v>
      </c>
      <c r="BF871">
        <v>1.47163464462551E-3</v>
      </c>
      <c r="BG871">
        <v>-1.0329039776780799E-3</v>
      </c>
      <c r="BH871">
        <v>-1.3546944119868299E-2</v>
      </c>
      <c r="BI871">
        <v>-1.1926805404358601E-2</v>
      </c>
      <c r="BJ871">
        <v>-1.7484780116430901E-2</v>
      </c>
      <c r="BK871">
        <v>1.01778014564764E-3</v>
      </c>
      <c r="BL871">
        <v>1.9549111711505401E-3</v>
      </c>
      <c r="BM871">
        <v>-1.23414512529874E-2</v>
      </c>
      <c r="BN871">
        <v>-5.2766101771712898E-2</v>
      </c>
      <c r="BO871">
        <v>-8.3647228698473006E-2</v>
      </c>
      <c r="BP871">
        <v>-4.5040672767845701E-2</v>
      </c>
      <c r="BQ871">
        <v>1.80596183246679E-2</v>
      </c>
      <c r="BR871">
        <v>5.5247281460835497E-2</v>
      </c>
      <c r="BS871">
        <v>0.34791270782299899</v>
      </c>
      <c r="BT871">
        <v>0.34939977841290898</v>
      </c>
      <c r="BU871">
        <v>0.377355024257164</v>
      </c>
      <c r="BV871">
        <v>0.35311024967641302</v>
      </c>
      <c r="BW871">
        <v>0.18796446717165</v>
      </c>
      <c r="BX871">
        <v>-0.18970168175679999</v>
      </c>
      <c r="BY871">
        <v>-0.20183722797974701</v>
      </c>
      <c r="BZ871">
        <v>-0.206923004809244</v>
      </c>
      <c r="CA871">
        <v>-6.43532434254869E-2</v>
      </c>
      <c r="CB871">
        <v>1.46499075817584E-2</v>
      </c>
      <c r="CC871">
        <v>-8.9337819682436606E-3</v>
      </c>
      <c r="CD871">
        <v>1.49850002100489E-2</v>
      </c>
      <c r="CE871">
        <v>1.15424888589777E-2</v>
      </c>
      <c r="CF871">
        <v>-3.8333596348483702E-3</v>
      </c>
      <c r="CG871">
        <v>-3.1878137584594301E-3</v>
      </c>
      <c r="CH871">
        <v>-7.5602594482319999E-3</v>
      </c>
      <c r="CI871">
        <v>1.2651020905892501E-2</v>
      </c>
      <c r="CJ871">
        <v>1.2452238425644101E-2</v>
      </c>
      <c r="CK871">
        <v>-3.1278832249469099E-4</v>
      </c>
      <c r="CL871">
        <v>-3.5587224736749197E-2</v>
      </c>
      <c r="CM871">
        <v>-6.5811600711479901E-2</v>
      </c>
      <c r="CN871">
        <v>-3.10654125107327E-2</v>
      </c>
      <c r="CO871">
        <v>3.2083762581301203E-2</v>
      </c>
      <c r="CP871">
        <v>8.1725556602128199E-2</v>
      </c>
      <c r="CQ871">
        <v>0.38690027649812297</v>
      </c>
      <c r="CR871">
        <v>0.38653493668220301</v>
      </c>
      <c r="CS871">
        <v>0.42169265021831898</v>
      </c>
      <c r="CT871">
        <v>0.40088637763343898</v>
      </c>
      <c r="CU871">
        <v>0.23808892335189499</v>
      </c>
      <c r="CV871">
        <v>-0.15020534883657199</v>
      </c>
      <c r="CW871">
        <v>-0.16699197598044499</v>
      </c>
      <c r="CX871">
        <v>-0.18351129615634701</v>
      </c>
      <c r="CY871">
        <v>-4.4473614866950201E-2</v>
      </c>
      <c r="CZ871">
        <v>2.46926505777437E-2</v>
      </c>
      <c r="DA871">
        <v>6.8403035689059803E-3</v>
      </c>
      <c r="DB871">
        <v>2.8498365775472399E-2</v>
      </c>
      <c r="DC871">
        <v>2.4117881695633499E-2</v>
      </c>
      <c r="DD871">
        <v>5.8802248501715901E-3</v>
      </c>
      <c r="DE871">
        <v>5.5511778874397302E-3</v>
      </c>
      <c r="DF871">
        <v>2.36426121996693E-3</v>
      </c>
      <c r="DG871">
        <v>2.42842616661373E-2</v>
      </c>
      <c r="DH871">
        <v>2.2949565680137601E-2</v>
      </c>
      <c r="DI871">
        <v>1.1715874607998099E-2</v>
      </c>
      <c r="DJ871">
        <v>-1.84083477017855E-2</v>
      </c>
      <c r="DK871">
        <v>-4.79759727244869E-2</v>
      </c>
      <c r="DL871">
        <v>-1.70901522536198E-2</v>
      </c>
      <c r="DM871">
        <v>4.6107906837934497E-2</v>
      </c>
      <c r="DN871">
        <v>0.10820383174342101</v>
      </c>
      <c r="DO871">
        <v>0.42588784517324701</v>
      </c>
      <c r="DP871">
        <v>0.42367009495149699</v>
      </c>
      <c r="DQ871">
        <v>0.46603027617947301</v>
      </c>
      <c r="DR871">
        <v>0.448662505590465</v>
      </c>
      <c r="DS871">
        <v>0.28821337953213999</v>
      </c>
      <c r="DT871">
        <v>-0.11070901591634399</v>
      </c>
      <c r="DU871">
        <v>-0.13214672398114399</v>
      </c>
      <c r="DV871">
        <v>-0.16009958750345099</v>
      </c>
      <c r="DW871">
        <v>-2.4593986308413598E-2</v>
      </c>
      <c r="DX871">
        <v>3.4735393573728998E-2</v>
      </c>
      <c r="DY871">
        <v>2.9615577777373898E-2</v>
      </c>
      <c r="DZ871">
        <v>4.8009519401903199E-2</v>
      </c>
      <c r="EA871">
        <v>4.2274751674531402E-2</v>
      </c>
      <c r="EB871">
        <v>1.9905098093849001E-2</v>
      </c>
      <c r="EC871">
        <v>1.81688938603955E-2</v>
      </c>
      <c r="ED871">
        <v>1.6693692810375398E-2</v>
      </c>
      <c r="EE871">
        <v>4.1080813683286997E-2</v>
      </c>
      <c r="EF871">
        <v>3.8106039005583701E-2</v>
      </c>
      <c r="EG871">
        <v>2.9083353436359299E-2</v>
      </c>
      <c r="EH871">
        <v>6.3952223145814198E-3</v>
      </c>
      <c r="EI871">
        <v>-2.2224158641361801E-2</v>
      </c>
      <c r="EJ871">
        <v>3.08790394753638E-3</v>
      </c>
      <c r="EK871">
        <v>6.6356543770433998E-2</v>
      </c>
      <c r="EL871">
        <v>0.14643425565547299</v>
      </c>
      <c r="EM871">
        <v>0.48217970216908901</v>
      </c>
      <c r="EN871">
        <v>0.47728736552899997</v>
      </c>
      <c r="EO871">
        <v>0.53004676617755198</v>
      </c>
      <c r="EP871">
        <v>0.51764364635311</v>
      </c>
      <c r="EQ871">
        <v>0.36058513327766401</v>
      </c>
      <c r="ER871">
        <v>-5.3682584154666403E-2</v>
      </c>
      <c r="ES871">
        <v>-8.1835714364883599E-2</v>
      </c>
      <c r="ET871">
        <v>-0.12629679855554499</v>
      </c>
      <c r="EU871">
        <v>4.1090399631794998E-3</v>
      </c>
      <c r="EV871">
        <v>4.9235519428889402E-2</v>
      </c>
      <c r="EW871">
        <v>69.858676726639601</v>
      </c>
      <c r="EX871">
        <v>69.390597794544405</v>
      </c>
      <c r="EY871">
        <v>68.232733604178804</v>
      </c>
      <c r="EZ871">
        <v>67.587637840975006</v>
      </c>
      <c r="FA871">
        <v>67.421358096343596</v>
      </c>
      <c r="FB871">
        <v>66.910911201392906</v>
      </c>
      <c r="FC871">
        <v>65.260301799187502</v>
      </c>
      <c r="FD871">
        <v>64.540626813697003</v>
      </c>
      <c r="FE871">
        <v>69.058328496807903</v>
      </c>
      <c r="FF871">
        <v>73.639291932675604</v>
      </c>
      <c r="FG871">
        <v>79.375507835171206</v>
      </c>
      <c r="FH871">
        <v>83.599825885084201</v>
      </c>
      <c r="FI871">
        <v>87.681659895531098</v>
      </c>
      <c r="FJ871">
        <v>91.526987811955905</v>
      </c>
      <c r="FK871">
        <v>93.695589088798599</v>
      </c>
      <c r="FL871">
        <v>95.325014509576306</v>
      </c>
      <c r="FM871">
        <v>96.700812536273901</v>
      </c>
      <c r="FN871">
        <v>96.780905397562407</v>
      </c>
      <c r="FO871">
        <v>96.2765525246663</v>
      </c>
      <c r="FP871">
        <v>93.129135229251304</v>
      </c>
      <c r="FQ871">
        <v>88.009576320371494</v>
      </c>
      <c r="FR871">
        <v>83.959953569355804</v>
      </c>
      <c r="FS871">
        <v>81.199071387115495</v>
      </c>
      <c r="FT871">
        <v>77.739988392338901</v>
      </c>
      <c r="FU871">
        <v>8.3280214931603494E-2</v>
      </c>
      <c r="FV871">
        <v>0</v>
      </c>
      <c r="FW871">
        <v>0</v>
      </c>
      <c r="FX871">
        <v>1</v>
      </c>
    </row>
    <row r="872" spans="1:180" x14ac:dyDescent="0.2">
      <c r="A872" t="s">
        <v>42</v>
      </c>
      <c r="B872" t="s">
        <v>58</v>
      </c>
      <c r="C872" t="s">
        <v>55</v>
      </c>
      <c r="D872" t="s">
        <v>80</v>
      </c>
      <c r="E872" t="s">
        <v>1</v>
      </c>
      <c r="F872" t="s">
        <v>1</v>
      </c>
      <c r="G872" s="35">
        <v>43690</v>
      </c>
      <c r="H872">
        <v>14647</v>
      </c>
      <c r="I872">
        <v>1.18321185783466</v>
      </c>
      <c r="J872">
        <v>1.0200273876313799</v>
      </c>
      <c r="K872">
        <v>0.89998657939971605</v>
      </c>
      <c r="L872">
        <v>0.81220935741689904</v>
      </c>
      <c r="M872">
        <v>0.77690483843743596</v>
      </c>
      <c r="N872">
        <v>0.77288198298038102</v>
      </c>
      <c r="O872">
        <v>0.813316649054313</v>
      </c>
      <c r="P872">
        <v>0.86090821230412395</v>
      </c>
      <c r="Q872">
        <v>0.89320723640588895</v>
      </c>
      <c r="R872">
        <v>0.97879847345926696</v>
      </c>
      <c r="S872">
        <v>1.1096696600428</v>
      </c>
      <c r="T872">
        <v>1.2984645506760599</v>
      </c>
      <c r="U872">
        <v>1.5281615359235901</v>
      </c>
      <c r="V872">
        <v>1.7752363122055901</v>
      </c>
      <c r="W872">
        <v>2.0129783848515599</v>
      </c>
      <c r="X872">
        <v>2.2661179825661901</v>
      </c>
      <c r="Y872">
        <v>2.4738616318334099</v>
      </c>
      <c r="Z872">
        <v>2.5875546737241502</v>
      </c>
      <c r="AA872">
        <v>2.5931321188038199</v>
      </c>
      <c r="AB872">
        <v>2.4660091069766099</v>
      </c>
      <c r="AC872">
        <v>2.3228408462730599</v>
      </c>
      <c r="AD872">
        <v>2.1606233236166199</v>
      </c>
      <c r="AE872">
        <v>1.8568172992338801</v>
      </c>
      <c r="AF872">
        <v>1.53946533580155</v>
      </c>
      <c r="AG872">
        <v>-1.7421224468456401E-2</v>
      </c>
      <c r="AH872">
        <v>-2.2064457074550702E-2</v>
      </c>
      <c r="AI872">
        <v>-2.2030661391393699E-2</v>
      </c>
      <c r="AJ872">
        <v>-7.79936467935817E-3</v>
      </c>
      <c r="AK872">
        <v>-7.5639784884516297E-3</v>
      </c>
      <c r="AL872">
        <v>-1.7744618326206499E-3</v>
      </c>
      <c r="AM872">
        <v>-2.0037422909849598E-3</v>
      </c>
      <c r="AN872">
        <v>-2.6389804180462499E-3</v>
      </c>
      <c r="AO872">
        <v>-3.8283017493175499E-3</v>
      </c>
      <c r="AP872">
        <v>-1.00219335183731E-2</v>
      </c>
      <c r="AQ872">
        <v>-8.2076474400832496E-3</v>
      </c>
      <c r="AR872">
        <v>-8.4756374039428907E-3</v>
      </c>
      <c r="AS872">
        <v>-1.12421644974689E-2</v>
      </c>
      <c r="AT872">
        <v>-5.4822677141484104E-3</v>
      </c>
      <c r="AU872">
        <v>0.150659681995474</v>
      </c>
      <c r="AV872">
        <v>0.1845851246728</v>
      </c>
      <c r="AW872">
        <v>0.185571659036294</v>
      </c>
      <c r="AX872">
        <v>0.183097750929714</v>
      </c>
      <c r="AY872">
        <v>0.14363192754816401</v>
      </c>
      <c r="AZ872">
        <v>-6.7904517834743994E-2</v>
      </c>
      <c r="BA872">
        <v>-5.4737593384138597E-2</v>
      </c>
      <c r="BB872">
        <v>-6.2307905258592103E-2</v>
      </c>
      <c r="BC872">
        <v>-6.5137004396599404E-2</v>
      </c>
      <c r="BD872">
        <v>-3.9601533299144301E-2</v>
      </c>
      <c r="BE872">
        <v>-9.6244080010433105E-3</v>
      </c>
      <c r="BF872">
        <v>-1.4175058755621899E-2</v>
      </c>
      <c r="BG872">
        <v>-1.44884477618105E-2</v>
      </c>
      <c r="BH872">
        <v>4.2596776961684901E-4</v>
      </c>
      <c r="BI872">
        <v>-4.4801472252344098E-4</v>
      </c>
      <c r="BJ872">
        <v>5.5899099653127001E-3</v>
      </c>
      <c r="BK872">
        <v>3.9779625892434698E-3</v>
      </c>
      <c r="BL872">
        <v>1.32931201412868E-3</v>
      </c>
      <c r="BM872">
        <v>8.8244745489689301E-4</v>
      </c>
      <c r="BN872">
        <v>-4.2086999538435196E-3</v>
      </c>
      <c r="BO872">
        <v>-1.8882681394354901E-3</v>
      </c>
      <c r="BP872">
        <v>-2.5239739081889898E-3</v>
      </c>
      <c r="BQ872">
        <v>-5.3918230546032399E-3</v>
      </c>
      <c r="BR872">
        <v>6.3740148546343198E-3</v>
      </c>
      <c r="BS872">
        <v>0.16804855232704399</v>
      </c>
      <c r="BT872">
        <v>0.20162221420033899</v>
      </c>
      <c r="BU872">
        <v>0.20409788635165599</v>
      </c>
      <c r="BV872">
        <v>0.20732649737566899</v>
      </c>
      <c r="BW872">
        <v>0.166186670325461</v>
      </c>
      <c r="BX872">
        <v>-4.8120496499688699E-2</v>
      </c>
      <c r="BY872">
        <v>-3.9411051508581499E-2</v>
      </c>
      <c r="BZ872">
        <v>-4.1231130122952202E-2</v>
      </c>
      <c r="CA872">
        <v>-4.5529620657069197E-2</v>
      </c>
      <c r="CB872">
        <v>-2.8345196320284701E-2</v>
      </c>
      <c r="CC872">
        <v>-4.2243566669213396E-3</v>
      </c>
      <c r="CD872">
        <v>-8.7108855131694893E-3</v>
      </c>
      <c r="CE872">
        <v>-9.2647335775805709E-3</v>
      </c>
      <c r="CF872">
        <v>6.1228079671932101E-3</v>
      </c>
      <c r="CG872">
        <v>4.48048010461126E-3</v>
      </c>
      <c r="CH872">
        <v>1.0690451438696199E-2</v>
      </c>
      <c r="CI872">
        <v>8.1208731674013695E-3</v>
      </c>
      <c r="CJ872">
        <v>4.0777392641627302E-3</v>
      </c>
      <c r="CK872">
        <v>4.1450980035216897E-3</v>
      </c>
      <c r="CL872">
        <v>-1.8247209572951501E-4</v>
      </c>
      <c r="CM872">
        <v>2.48851471365737E-3</v>
      </c>
      <c r="CN872">
        <v>1.5981300985960199E-3</v>
      </c>
      <c r="CO872">
        <v>-1.33989439299428E-3</v>
      </c>
      <c r="CP872">
        <v>1.4585640044335E-2</v>
      </c>
      <c r="CQ872">
        <v>0.18009203094749399</v>
      </c>
      <c r="CR872">
        <v>0.21342205050753801</v>
      </c>
      <c r="CS872">
        <v>0.21692909495438401</v>
      </c>
      <c r="CT872">
        <v>0.22410725335683301</v>
      </c>
      <c r="CU872">
        <v>0.18180801646517999</v>
      </c>
      <c r="CV872">
        <v>-3.4418143590500702E-2</v>
      </c>
      <c r="CW872">
        <v>-2.8795935294355798E-2</v>
      </c>
      <c r="CX872">
        <v>-2.6633419869556502E-2</v>
      </c>
      <c r="CY872">
        <v>-3.1949606408455997E-2</v>
      </c>
      <c r="CZ872">
        <v>-2.05490916185685E-2</v>
      </c>
      <c r="DA872">
        <v>1.1756946672006299E-3</v>
      </c>
      <c r="DB872">
        <v>-3.24671227071708E-3</v>
      </c>
      <c r="DC872">
        <v>-4.0410193933506202E-3</v>
      </c>
      <c r="DD872">
        <v>1.1819648164769599E-2</v>
      </c>
      <c r="DE872">
        <v>9.4089749317459604E-3</v>
      </c>
      <c r="DF872">
        <v>1.5790992912079801E-2</v>
      </c>
      <c r="DG872">
        <v>1.22637837455593E-2</v>
      </c>
      <c r="DH872">
        <v>6.8261665141967701E-3</v>
      </c>
      <c r="DI872">
        <v>7.4077485521464896E-3</v>
      </c>
      <c r="DJ872">
        <v>3.8437557623844901E-3</v>
      </c>
      <c r="DK872">
        <v>6.8652975667502303E-3</v>
      </c>
      <c r="DL872">
        <v>5.7202341053810297E-3</v>
      </c>
      <c r="DM872">
        <v>2.7120342686146898E-3</v>
      </c>
      <c r="DN872">
        <v>2.2797265234035601E-2</v>
      </c>
      <c r="DO872">
        <v>0.19213550956794401</v>
      </c>
      <c r="DP872">
        <v>0.22522188681473701</v>
      </c>
      <c r="DQ872">
        <v>0.22976030355711299</v>
      </c>
      <c r="DR872">
        <v>0.240888009337998</v>
      </c>
      <c r="DS872">
        <v>0.19742936260489899</v>
      </c>
      <c r="DT872">
        <v>-2.0715790681312699E-2</v>
      </c>
      <c r="DU872">
        <v>-1.8180819080130101E-2</v>
      </c>
      <c r="DV872">
        <v>-1.2035709616160699E-2</v>
      </c>
      <c r="DW872">
        <v>-1.8369592159842799E-2</v>
      </c>
      <c r="DX872">
        <v>-1.27529869168523E-2</v>
      </c>
      <c r="DY872">
        <v>8.9725111346137202E-3</v>
      </c>
      <c r="DZ872">
        <v>4.6426860482117003E-3</v>
      </c>
      <c r="EA872">
        <v>3.50119423623255E-3</v>
      </c>
      <c r="EB872">
        <v>2.0044980613744601E-2</v>
      </c>
      <c r="EC872">
        <v>1.6524938697674199E-2</v>
      </c>
      <c r="ED872">
        <v>2.3155364710013102E-2</v>
      </c>
      <c r="EE872">
        <v>1.82454886257877E-2</v>
      </c>
      <c r="EF872">
        <v>1.07944589463717E-2</v>
      </c>
      <c r="EG872">
        <v>1.21184977563609E-2</v>
      </c>
      <c r="EH872">
        <v>9.6569893269140804E-3</v>
      </c>
      <c r="EI872">
        <v>1.3184676867398E-2</v>
      </c>
      <c r="EJ872">
        <v>1.1671897601134899E-2</v>
      </c>
      <c r="EK872">
        <v>8.56237571148037E-3</v>
      </c>
      <c r="EL872">
        <v>3.4653547802818402E-2</v>
      </c>
      <c r="EM872">
        <v>0.209524379899514</v>
      </c>
      <c r="EN872">
        <v>0.242258976342276</v>
      </c>
      <c r="EO872">
        <v>0.24828653087247399</v>
      </c>
      <c r="EP872">
        <v>0.265116755783953</v>
      </c>
      <c r="EQ872">
        <v>0.21998410538219601</v>
      </c>
      <c r="ER872">
        <v>-9.3176934625737601E-4</v>
      </c>
      <c r="ES872">
        <v>-2.8542772045730201E-3</v>
      </c>
      <c r="ET872">
        <v>9.0410655194792001E-3</v>
      </c>
      <c r="EU872">
        <v>1.23779157968743E-3</v>
      </c>
      <c r="EV872">
        <v>-1.4966499379926699E-3</v>
      </c>
      <c r="EW872">
        <v>82.441752050457495</v>
      </c>
      <c r="EX872">
        <v>80.490987959015797</v>
      </c>
      <c r="EY872">
        <v>78.530862812554503</v>
      </c>
      <c r="EZ872">
        <v>76.170019694363404</v>
      </c>
      <c r="FA872">
        <v>75.179380749383</v>
      </c>
      <c r="FB872">
        <v>73.238787924114405</v>
      </c>
      <c r="FC872">
        <v>71.3592226958841</v>
      </c>
      <c r="FD872">
        <v>71.890546705556801</v>
      </c>
      <c r="FE872">
        <v>75.852292274324995</v>
      </c>
      <c r="FF872">
        <v>79.853912696631994</v>
      </c>
      <c r="FG872">
        <v>83.423491137536502</v>
      </c>
      <c r="FH872">
        <v>87.853912696631994</v>
      </c>
      <c r="FI872">
        <v>91.8038665769202</v>
      </c>
      <c r="FJ872">
        <v>94.823398898112799</v>
      </c>
      <c r="FK872">
        <v>97.282713833420601</v>
      </c>
      <c r="FL872">
        <v>99.301435943459694</v>
      </c>
      <c r="FM872">
        <v>100.74202876872801</v>
      </c>
      <c r="FN872">
        <v>100.770922144941</v>
      </c>
      <c r="FO872">
        <v>100.300625732306</v>
      </c>
      <c r="FP872">
        <v>98.289644254979706</v>
      </c>
      <c r="FQ872">
        <v>95.719255602921706</v>
      </c>
      <c r="FR872">
        <v>93.100441253458996</v>
      </c>
      <c r="FS872">
        <v>90.401877196918704</v>
      </c>
      <c r="FT872">
        <v>87.431580784284407</v>
      </c>
      <c r="FU872">
        <v>2.6344987839369002E-2</v>
      </c>
      <c r="FV872">
        <v>0</v>
      </c>
      <c r="FW872">
        <v>0</v>
      </c>
      <c r="FX872">
        <v>1</v>
      </c>
    </row>
    <row r="873" spans="1:180" x14ac:dyDescent="0.2">
      <c r="A873" t="s">
        <v>42</v>
      </c>
      <c r="B873" t="s">
        <v>58</v>
      </c>
      <c r="C873" t="s">
        <v>55</v>
      </c>
      <c r="D873" t="s">
        <v>80</v>
      </c>
      <c r="E873" t="s">
        <v>1</v>
      </c>
      <c r="F873" t="s">
        <v>77</v>
      </c>
      <c r="G873" s="35">
        <v>43690</v>
      </c>
      <c r="H873">
        <v>12285</v>
      </c>
      <c r="I873">
        <v>1.21493270878633</v>
      </c>
      <c r="J873">
        <v>1.0469819769453701</v>
      </c>
      <c r="K873">
        <v>0.92471187213813399</v>
      </c>
      <c r="L873">
        <v>0.83602738653362096</v>
      </c>
      <c r="M873">
        <v>0.79645043933057602</v>
      </c>
      <c r="N873">
        <v>0.78242999497418597</v>
      </c>
      <c r="O873">
        <v>0.81901443833425502</v>
      </c>
      <c r="P873">
        <v>0.86391898050481897</v>
      </c>
      <c r="Q873">
        <v>0.89226613819577105</v>
      </c>
      <c r="R873">
        <v>0.97963112950326203</v>
      </c>
      <c r="S873">
        <v>1.1197717798161899</v>
      </c>
      <c r="T873">
        <v>1.3093887906388999</v>
      </c>
      <c r="U873">
        <v>1.53897597068182</v>
      </c>
      <c r="V873">
        <v>1.78749732443785</v>
      </c>
      <c r="W873">
        <v>2.0222397628056399</v>
      </c>
      <c r="X873">
        <v>2.2668501433035599</v>
      </c>
      <c r="Y873">
        <v>2.47001449676829</v>
      </c>
      <c r="Z873">
        <v>2.5873083371260499</v>
      </c>
      <c r="AA873">
        <v>2.5996895467217098</v>
      </c>
      <c r="AB873">
        <v>2.4724739782802101</v>
      </c>
      <c r="AC873">
        <v>2.3361150651085301</v>
      </c>
      <c r="AD873">
        <v>2.1877050328505501</v>
      </c>
      <c r="AE873">
        <v>1.8910285899788799</v>
      </c>
      <c r="AF873">
        <v>1.5755967048281601</v>
      </c>
      <c r="AG873">
        <v>-1.7924493359555999E-2</v>
      </c>
      <c r="AH873">
        <v>-2.61398964253673E-2</v>
      </c>
      <c r="AI873">
        <v>-1.91588604311526E-2</v>
      </c>
      <c r="AJ873">
        <v>-6.1881982817941104E-3</v>
      </c>
      <c r="AK873">
        <v>-3.5770302619454299E-3</v>
      </c>
      <c r="AL873">
        <v>-1.5080880260380199E-3</v>
      </c>
      <c r="AM873">
        <v>5.8802919124832501E-4</v>
      </c>
      <c r="AN873">
        <v>-8.7821091325256707E-3</v>
      </c>
      <c r="AO873">
        <v>-1.6287842174143301E-2</v>
      </c>
      <c r="AP873">
        <v>-1.47623811449726E-2</v>
      </c>
      <c r="AQ873">
        <v>-9.3576460243929797E-3</v>
      </c>
      <c r="AR873">
        <v>-3.5919792538728298E-3</v>
      </c>
      <c r="AS873">
        <v>-1.13269967885246E-2</v>
      </c>
      <c r="AT873">
        <v>-1.9497632608444102E-2</v>
      </c>
      <c r="AU873">
        <v>9.1030009462249498E-2</v>
      </c>
      <c r="AV873">
        <v>0.125606015897508</v>
      </c>
      <c r="AW873">
        <v>0.13704280418586801</v>
      </c>
      <c r="AX873">
        <v>0.15896420388320001</v>
      </c>
      <c r="AY873">
        <v>0.147547920944612</v>
      </c>
      <c r="AZ873">
        <v>-3.6977777629939701E-2</v>
      </c>
      <c r="BA873">
        <v>-4.2950638632890101E-2</v>
      </c>
      <c r="BB873">
        <v>-5.40130357183451E-2</v>
      </c>
      <c r="BC873">
        <v>-6.6409415404780903E-2</v>
      </c>
      <c r="BD873">
        <v>-3.7438716210135302E-2</v>
      </c>
      <c r="BE873">
        <v>-9.5841892582849905E-3</v>
      </c>
      <c r="BF873">
        <v>-1.88448246384053E-2</v>
      </c>
      <c r="BG873">
        <v>-1.34011524085847E-2</v>
      </c>
      <c r="BH873">
        <v>1.0531566733778799E-3</v>
      </c>
      <c r="BI873">
        <v>1.38229554966703E-3</v>
      </c>
      <c r="BJ873">
        <v>5.2662815689309E-3</v>
      </c>
      <c r="BK873">
        <v>7.21887666289831E-3</v>
      </c>
      <c r="BL873">
        <v>-3.9164589403159599E-3</v>
      </c>
      <c r="BM873">
        <v>-9.5998138286773095E-3</v>
      </c>
      <c r="BN873">
        <v>-9.6355065706737603E-3</v>
      </c>
      <c r="BO873">
        <v>-5.43403553001585E-3</v>
      </c>
      <c r="BP873">
        <v>8.6054831884781104E-4</v>
      </c>
      <c r="BQ873">
        <v>-6.9199985793196202E-3</v>
      </c>
      <c r="BR873">
        <v>-6.0516534088197798E-3</v>
      </c>
      <c r="BS873">
        <v>0.11009129736257101</v>
      </c>
      <c r="BT873">
        <v>0.14203985726715701</v>
      </c>
      <c r="BU873">
        <v>0.151446211770731</v>
      </c>
      <c r="BV873">
        <v>0.173589606321322</v>
      </c>
      <c r="BW873">
        <v>0.16748948416491</v>
      </c>
      <c r="BX873">
        <v>-1.82536082411246E-2</v>
      </c>
      <c r="BY873">
        <v>-2.79074046113123E-2</v>
      </c>
      <c r="BZ873">
        <v>-3.2297400014063699E-2</v>
      </c>
      <c r="CA873">
        <v>-4.6588889950325701E-2</v>
      </c>
      <c r="CB873">
        <v>-2.49573658617382E-2</v>
      </c>
      <c r="CC873">
        <v>-3.8077200445631402E-3</v>
      </c>
      <c r="CD873">
        <v>-1.37922801415141E-2</v>
      </c>
      <c r="CE873">
        <v>-9.4133813716875403E-3</v>
      </c>
      <c r="CF873">
        <v>6.0684970562074197E-3</v>
      </c>
      <c r="CG873">
        <v>4.81710949934423E-3</v>
      </c>
      <c r="CH873">
        <v>9.9581893138473102E-3</v>
      </c>
      <c r="CI873">
        <v>1.1811381422411201E-2</v>
      </c>
      <c r="CJ873">
        <v>-5.4652443927586997E-4</v>
      </c>
      <c r="CK873">
        <v>-4.9677057701478797E-3</v>
      </c>
      <c r="CL873">
        <v>-6.0846488583587398E-3</v>
      </c>
      <c r="CM873">
        <v>-2.7165548539873001E-3</v>
      </c>
      <c r="CN873">
        <v>3.9443553521128303E-3</v>
      </c>
      <c r="CO873">
        <v>-3.8677250445307999E-3</v>
      </c>
      <c r="CP873">
        <v>3.26099082475654E-3</v>
      </c>
      <c r="CQ873">
        <v>0.123293087296504</v>
      </c>
      <c r="CR873">
        <v>0.153421885737858</v>
      </c>
      <c r="CS873">
        <v>0.16142196798733799</v>
      </c>
      <c r="CT873">
        <v>0.18371911549704101</v>
      </c>
      <c r="CU873">
        <v>0.18130095010390301</v>
      </c>
      <c r="CV873">
        <v>-5.2853055613072703E-3</v>
      </c>
      <c r="CW873">
        <v>-1.7488506553720501E-2</v>
      </c>
      <c r="CX873">
        <v>-1.7257216876968601E-2</v>
      </c>
      <c r="CY873">
        <v>-3.2861254399242701E-2</v>
      </c>
      <c r="CZ873">
        <v>-1.6312820632001901E-2</v>
      </c>
      <c r="DA873">
        <v>1.9687491691587101E-3</v>
      </c>
      <c r="DB873">
        <v>-8.7397356446227703E-3</v>
      </c>
      <c r="DC873">
        <v>-5.4256103347904002E-3</v>
      </c>
      <c r="DD873">
        <v>1.1083837439037E-2</v>
      </c>
      <c r="DE873">
        <v>8.2519234490214307E-3</v>
      </c>
      <c r="DF873">
        <v>1.46500970587637E-2</v>
      </c>
      <c r="DG873">
        <v>1.6403886181924E-2</v>
      </c>
      <c r="DH873">
        <v>2.8234100617642202E-3</v>
      </c>
      <c r="DI873">
        <v>-3.3559771161845099E-4</v>
      </c>
      <c r="DJ873">
        <v>-2.5337911460437202E-3</v>
      </c>
      <c r="DK873">
        <v>9.2582204123947697E-7</v>
      </c>
      <c r="DL873">
        <v>7.02816238537784E-3</v>
      </c>
      <c r="DM873">
        <v>-8.1545150974197901E-4</v>
      </c>
      <c r="DN873">
        <v>1.2573635058332901E-2</v>
      </c>
      <c r="DO873">
        <v>0.13649487723043699</v>
      </c>
      <c r="DP873">
        <v>0.164803914208558</v>
      </c>
      <c r="DQ873">
        <v>0.171397724203945</v>
      </c>
      <c r="DR873">
        <v>0.19384862467275901</v>
      </c>
      <c r="DS873">
        <v>0.195112416042895</v>
      </c>
      <c r="DT873">
        <v>7.6829971185100199E-3</v>
      </c>
      <c r="DU873">
        <v>-7.0696084961286302E-3</v>
      </c>
      <c r="DV873">
        <v>-2.2170337398735099E-3</v>
      </c>
      <c r="DW873">
        <v>-1.91336188481597E-2</v>
      </c>
      <c r="DX873">
        <v>-7.6682754022656301E-3</v>
      </c>
      <c r="DY873">
        <v>1.03090532704297E-2</v>
      </c>
      <c r="DZ873">
        <v>-1.4446638576608201E-3</v>
      </c>
      <c r="EA873">
        <v>3.3209768777751702E-4</v>
      </c>
      <c r="EB873">
        <v>1.8325192394208999E-2</v>
      </c>
      <c r="EC873">
        <v>1.3211249260633899E-2</v>
      </c>
      <c r="ED873">
        <v>2.1424466653732599E-2</v>
      </c>
      <c r="EE873">
        <v>2.3034733653573999E-2</v>
      </c>
      <c r="EF873">
        <v>7.6890602539739401E-3</v>
      </c>
      <c r="EG873">
        <v>6.3524306338475396E-3</v>
      </c>
      <c r="EH873">
        <v>2.5930834282551301E-3</v>
      </c>
      <c r="EI873">
        <v>3.9245363164183804E-3</v>
      </c>
      <c r="EJ873">
        <v>1.14806899580985E-2</v>
      </c>
      <c r="EK873">
        <v>3.5915466994630302E-3</v>
      </c>
      <c r="EL873">
        <v>2.60196142579571E-2</v>
      </c>
      <c r="EM873">
        <v>0.15555616513075901</v>
      </c>
      <c r="EN873">
        <v>0.18123775557820701</v>
      </c>
      <c r="EO873">
        <v>0.185801131788808</v>
      </c>
      <c r="EP873">
        <v>0.208474027110882</v>
      </c>
      <c r="EQ873">
        <v>0.215053979263194</v>
      </c>
      <c r="ER873">
        <v>2.6407166507325101E-2</v>
      </c>
      <c r="ES873">
        <v>7.9736255254491597E-3</v>
      </c>
      <c r="ET873">
        <v>1.9498601964407902E-2</v>
      </c>
      <c r="EU873">
        <v>6.8690660629548001E-4</v>
      </c>
      <c r="EV873">
        <v>4.8130749461314298E-3</v>
      </c>
      <c r="EW873">
        <v>82.461174999999997</v>
      </c>
      <c r="EX873">
        <v>80.509612500000003</v>
      </c>
      <c r="EY873">
        <v>78.548100000000005</v>
      </c>
      <c r="EZ873">
        <v>76.183025000000001</v>
      </c>
      <c r="FA873">
        <v>75.192975000000004</v>
      </c>
      <c r="FB873">
        <v>73.250924999999995</v>
      </c>
      <c r="FC873">
        <v>71.365949999999998</v>
      </c>
      <c r="FD873">
        <v>71.894049999999993</v>
      </c>
      <c r="FE873">
        <v>75.854687499999997</v>
      </c>
      <c r="FF873">
        <v>79.853812500000004</v>
      </c>
      <c r="FG873">
        <v>83.421274999999994</v>
      </c>
      <c r="FH873">
        <v>87.853812500000004</v>
      </c>
      <c r="FI873">
        <v>91.805812500000002</v>
      </c>
      <c r="FJ873">
        <v>94.825275000000005</v>
      </c>
      <c r="FK873">
        <v>97.287225000000007</v>
      </c>
      <c r="FL873">
        <v>99.307124999999999</v>
      </c>
      <c r="FM873">
        <v>100.74917499999999</v>
      </c>
      <c r="FN873">
        <v>100.7785875</v>
      </c>
      <c r="FO873">
        <v>100.3075625</v>
      </c>
      <c r="FP873">
        <v>98.298487499999993</v>
      </c>
      <c r="FQ873">
        <v>95.731462500000006</v>
      </c>
      <c r="FR873">
        <v>93.115562499999996</v>
      </c>
      <c r="FS873">
        <v>90.422687499999995</v>
      </c>
      <c r="FT873">
        <v>87.451662499999998</v>
      </c>
      <c r="FU873">
        <v>2.2311400663531201E-2</v>
      </c>
      <c r="FV873">
        <v>0</v>
      </c>
      <c r="FW873">
        <v>0</v>
      </c>
      <c r="FX873">
        <v>1</v>
      </c>
    </row>
    <row r="874" spans="1:180" x14ac:dyDescent="0.2">
      <c r="A874" t="s">
        <v>42</v>
      </c>
      <c r="B874" t="s">
        <v>58</v>
      </c>
      <c r="C874" t="s">
        <v>55</v>
      </c>
      <c r="D874" t="s">
        <v>80</v>
      </c>
      <c r="E874" t="s">
        <v>1</v>
      </c>
      <c r="F874" t="s">
        <v>78</v>
      </c>
      <c r="G874" s="35">
        <v>43690</v>
      </c>
      <c r="H874">
        <v>2362</v>
      </c>
      <c r="I874">
        <v>1.0123658334093499</v>
      </c>
      <c r="J874">
        <v>0.87313689614220802</v>
      </c>
      <c r="K874">
        <v>0.76674984397250001</v>
      </c>
      <c r="L874">
        <v>0.69520308725398705</v>
      </c>
      <c r="M874">
        <v>0.67437981541856395</v>
      </c>
      <c r="N874">
        <v>0.68997930005116004</v>
      </c>
      <c r="O874">
        <v>0.74612105404231699</v>
      </c>
      <c r="P874">
        <v>0.80020576401492305</v>
      </c>
      <c r="Q874">
        <v>0.84086679295912603</v>
      </c>
      <c r="R874">
        <v>0.91811590212814798</v>
      </c>
      <c r="S874">
        <v>1.01111067799925</v>
      </c>
      <c r="T874">
        <v>1.17192982403554</v>
      </c>
      <c r="U874">
        <v>1.40175940337614</v>
      </c>
      <c r="V874">
        <v>1.6472143745494701</v>
      </c>
      <c r="W874">
        <v>1.87616989131117</v>
      </c>
      <c r="X874">
        <v>2.1461016213206698</v>
      </c>
      <c r="Y874">
        <v>2.36382963478788</v>
      </c>
      <c r="Z874">
        <v>2.4879651508012599</v>
      </c>
      <c r="AA874">
        <v>2.4888066660939598</v>
      </c>
      <c r="AB874">
        <v>2.3723848849090898</v>
      </c>
      <c r="AC874">
        <v>2.2145121206735898</v>
      </c>
      <c r="AD874">
        <v>2.0129658248590099</v>
      </c>
      <c r="AE874">
        <v>1.6774378465433899</v>
      </c>
      <c r="AF874">
        <v>1.35055172310015</v>
      </c>
      <c r="AG874">
        <v>-5.8568394447711801E-2</v>
      </c>
      <c r="AH874">
        <v>-3.3250450639969099E-2</v>
      </c>
      <c r="AI874">
        <v>-2.9947750639296802E-2</v>
      </c>
      <c r="AJ874">
        <v>-1.59953982882492E-2</v>
      </c>
      <c r="AK874">
        <v>-9.4218457097039604E-3</v>
      </c>
      <c r="AL874">
        <v>-7.4969437838971796E-3</v>
      </c>
      <c r="AM874">
        <v>5.4411312240201803E-4</v>
      </c>
      <c r="AN874">
        <v>-1.05468722359857E-2</v>
      </c>
      <c r="AO874">
        <v>-5.6314502608863799E-3</v>
      </c>
      <c r="AP874">
        <v>-2.0967028362788602E-3</v>
      </c>
      <c r="AQ874">
        <v>-1.37189271435144E-3</v>
      </c>
      <c r="AR874">
        <v>-4.1793481520676599E-3</v>
      </c>
      <c r="AS874">
        <v>-2.7075132340892202E-2</v>
      </c>
      <c r="AT874">
        <v>-5.0060322541391103E-2</v>
      </c>
      <c r="AU874">
        <v>0.28859552255691501</v>
      </c>
      <c r="AV874">
        <v>0.36442247930277299</v>
      </c>
      <c r="AW874">
        <v>0.40668713946422702</v>
      </c>
      <c r="AX874">
        <v>0.43244183006774101</v>
      </c>
      <c r="AY874">
        <v>0.18290363679298499</v>
      </c>
      <c r="AZ874">
        <v>-0.33995402473029801</v>
      </c>
      <c r="BA874">
        <v>-0.25477685716676501</v>
      </c>
      <c r="BB874">
        <v>-0.15559249315579299</v>
      </c>
      <c r="BC874">
        <v>-0.11251742900294701</v>
      </c>
      <c r="BD874">
        <v>-7.6277922477802407E-2</v>
      </c>
      <c r="BE874">
        <v>-4.7033164033950699E-2</v>
      </c>
      <c r="BF874">
        <v>-2.3220245322450699E-2</v>
      </c>
      <c r="BG874">
        <v>-1.93175293734082E-2</v>
      </c>
      <c r="BH874">
        <v>-4.84001599956269E-3</v>
      </c>
      <c r="BI874">
        <v>3.9147191132840798E-4</v>
      </c>
      <c r="BJ874">
        <v>-1.0222691497525999E-4</v>
      </c>
      <c r="BK874">
        <v>8.9508290113027404E-3</v>
      </c>
      <c r="BL874">
        <v>6.5665921270148401E-4</v>
      </c>
      <c r="BM874">
        <v>3.1791510453379598E-3</v>
      </c>
      <c r="BN874">
        <v>6.2582368445898897E-3</v>
      </c>
      <c r="BO874">
        <v>5.9207726926859801E-3</v>
      </c>
      <c r="BP874">
        <v>5.45500233887985E-3</v>
      </c>
      <c r="BQ874">
        <v>-1.7615767864930802E-2</v>
      </c>
      <c r="BR874">
        <v>-2.6796017394756701E-2</v>
      </c>
      <c r="BS874">
        <v>0.319841929418062</v>
      </c>
      <c r="BT874">
        <v>0.39974711661599899</v>
      </c>
      <c r="BU874">
        <v>0.45800982810826502</v>
      </c>
      <c r="BV874">
        <v>0.47867448048970401</v>
      </c>
      <c r="BW874">
        <v>0.22495595190639101</v>
      </c>
      <c r="BX874">
        <v>-0.29788298742559599</v>
      </c>
      <c r="BY874">
        <v>-0.22289496013120499</v>
      </c>
      <c r="BZ874">
        <v>-0.12304196908180599</v>
      </c>
      <c r="CA874">
        <v>-8.5381493415624898E-2</v>
      </c>
      <c r="CB874">
        <v>-5.83387155067484E-2</v>
      </c>
      <c r="CC874">
        <v>-3.9043898588806497E-2</v>
      </c>
      <c r="CD874">
        <v>-1.62733556742513E-2</v>
      </c>
      <c r="CE874">
        <v>-1.19550705071782E-2</v>
      </c>
      <c r="CF874">
        <v>2.8861677912748302E-3</v>
      </c>
      <c r="CG874">
        <v>7.1881458016400598E-3</v>
      </c>
      <c r="CH874">
        <v>5.0193314621356797E-3</v>
      </c>
      <c r="CI874">
        <v>1.47732948268287E-2</v>
      </c>
      <c r="CJ874">
        <v>8.4161909650801291E-3</v>
      </c>
      <c r="CK874">
        <v>9.2813466705582298E-3</v>
      </c>
      <c r="CL874">
        <v>1.20448426161572E-2</v>
      </c>
      <c r="CM874">
        <v>1.0971650538171999E-2</v>
      </c>
      <c r="CN874">
        <v>1.2127724140076899E-2</v>
      </c>
      <c r="CO874">
        <v>-1.10642408446584E-2</v>
      </c>
      <c r="CP874">
        <v>-1.06832305195533E-2</v>
      </c>
      <c r="CQ874">
        <v>0.34148309562509999</v>
      </c>
      <c r="CR874">
        <v>0.42421285281075499</v>
      </c>
      <c r="CS874">
        <v>0.49355576592035699</v>
      </c>
      <c r="CT874">
        <v>0.51069507333481801</v>
      </c>
      <c r="CU874">
        <v>0.25408125725122799</v>
      </c>
      <c r="CV874">
        <v>-0.2687447151481</v>
      </c>
      <c r="CW874">
        <v>-0.20081365536524401</v>
      </c>
      <c r="CX874">
        <v>-0.100497575265849</v>
      </c>
      <c r="CY874">
        <v>-6.65872270912332E-2</v>
      </c>
      <c r="CZ874">
        <v>-4.5914075406264999E-2</v>
      </c>
      <c r="DA874">
        <v>-3.1054633143662198E-2</v>
      </c>
      <c r="DB874">
        <v>-9.3264660260519595E-3</v>
      </c>
      <c r="DC874">
        <v>-4.5926116409481903E-3</v>
      </c>
      <c r="DD874">
        <v>1.0612351582112401E-2</v>
      </c>
      <c r="DE874">
        <v>1.39848196919517E-2</v>
      </c>
      <c r="DF874">
        <v>1.0140889839246599E-2</v>
      </c>
      <c r="DG874">
        <v>2.0595760642354698E-2</v>
      </c>
      <c r="DH874">
        <v>1.6175722717458801E-2</v>
      </c>
      <c r="DI874">
        <v>1.5383542295778501E-2</v>
      </c>
      <c r="DJ874">
        <v>1.7831448387724599E-2</v>
      </c>
      <c r="DK874">
        <v>1.60225283836581E-2</v>
      </c>
      <c r="DL874">
        <v>1.8800445941273999E-2</v>
      </c>
      <c r="DM874">
        <v>-4.5127138243860601E-3</v>
      </c>
      <c r="DN874">
        <v>5.42955635565008E-3</v>
      </c>
      <c r="DO874">
        <v>0.36312426183213797</v>
      </c>
      <c r="DP874">
        <v>0.448678589005512</v>
      </c>
      <c r="DQ874">
        <v>0.52910170373244902</v>
      </c>
      <c r="DR874">
        <v>0.54271566617993205</v>
      </c>
      <c r="DS874">
        <v>0.28320656259606503</v>
      </c>
      <c r="DT874">
        <v>-0.23960644287060301</v>
      </c>
      <c r="DU874">
        <v>-0.178732350599282</v>
      </c>
      <c r="DV874">
        <v>-7.7953181449891801E-2</v>
      </c>
      <c r="DW874">
        <v>-4.7792960766841502E-2</v>
      </c>
      <c r="DX874">
        <v>-3.3489435305781502E-2</v>
      </c>
      <c r="DY874">
        <v>-1.95194027299011E-2</v>
      </c>
      <c r="DZ874">
        <v>7.0373929146645003E-4</v>
      </c>
      <c r="EA874">
        <v>6.0376096249404503E-3</v>
      </c>
      <c r="EB874">
        <v>2.1767733870798899E-2</v>
      </c>
      <c r="EC874">
        <v>2.3798137312984101E-2</v>
      </c>
      <c r="ED874">
        <v>1.7535606708168502E-2</v>
      </c>
      <c r="EE874">
        <v>2.90024765312554E-2</v>
      </c>
      <c r="EF874">
        <v>2.7379254166145998E-2</v>
      </c>
      <c r="EG874">
        <v>2.41941436020028E-2</v>
      </c>
      <c r="EH874">
        <v>2.6186388068593299E-2</v>
      </c>
      <c r="EI874">
        <v>2.33151937906955E-2</v>
      </c>
      <c r="EJ874">
        <v>2.84347964322215E-2</v>
      </c>
      <c r="EK874">
        <v>4.94665065157536E-3</v>
      </c>
      <c r="EL874">
        <v>2.8693861502284399E-2</v>
      </c>
      <c r="EM874">
        <v>0.39437066869328602</v>
      </c>
      <c r="EN874">
        <v>0.48400322631873799</v>
      </c>
      <c r="EO874">
        <v>0.58042439237648602</v>
      </c>
      <c r="EP874">
        <v>0.58894831660189495</v>
      </c>
      <c r="EQ874">
        <v>0.32525887770947098</v>
      </c>
      <c r="ER874">
        <v>-0.19753540556590099</v>
      </c>
      <c r="ES874">
        <v>-0.146850453563723</v>
      </c>
      <c r="ET874">
        <v>-4.5402657375905098E-2</v>
      </c>
      <c r="EU874">
        <v>-2.06570251795197E-2</v>
      </c>
      <c r="EV874">
        <v>-1.55502283347275E-2</v>
      </c>
      <c r="EW874">
        <v>82.438435081685299</v>
      </c>
      <c r="EX874">
        <v>80.482932072227001</v>
      </c>
      <c r="EY874">
        <v>78.523043852106596</v>
      </c>
      <c r="EZ874">
        <v>76.159673258813399</v>
      </c>
      <c r="FA874">
        <v>75.164058469475506</v>
      </c>
      <c r="FB874">
        <v>73.220464316423005</v>
      </c>
      <c r="FC874">
        <v>71.348323301805706</v>
      </c>
      <c r="FD874">
        <v>71.891573516766996</v>
      </c>
      <c r="FE874">
        <v>75.866509028374907</v>
      </c>
      <c r="FF874">
        <v>79.881556319862398</v>
      </c>
      <c r="FG874">
        <v>83.449871023215806</v>
      </c>
      <c r="FH874">
        <v>87.881556319862398</v>
      </c>
      <c r="FI874">
        <v>91.829535683576907</v>
      </c>
      <c r="FJ874">
        <v>94.845829750644896</v>
      </c>
      <c r="FK874">
        <v>97.298194325021498</v>
      </c>
      <c r="FL874">
        <v>99.306964746345699</v>
      </c>
      <c r="FM874">
        <v>100.750558899398</v>
      </c>
      <c r="FN874">
        <v>100.771238177128</v>
      </c>
      <c r="FO874">
        <v>100.299441100602</v>
      </c>
      <c r="FP874">
        <v>98.280008598452298</v>
      </c>
      <c r="FQ874">
        <v>95.704170249355101</v>
      </c>
      <c r="FR874">
        <v>93.091358555460005</v>
      </c>
      <c r="FS874">
        <v>90.398323301805704</v>
      </c>
      <c r="FT874">
        <v>87.426526225279403</v>
      </c>
      <c r="FU874">
        <v>5.4461708157536003E-2</v>
      </c>
      <c r="FV874">
        <v>0</v>
      </c>
      <c r="FW874">
        <v>0</v>
      </c>
      <c r="FX874">
        <v>1</v>
      </c>
    </row>
    <row r="875" spans="1:180" x14ac:dyDescent="0.2">
      <c r="A875" t="s">
        <v>42</v>
      </c>
      <c r="B875" t="s">
        <v>58</v>
      </c>
      <c r="C875" t="s">
        <v>55</v>
      </c>
      <c r="D875" t="s">
        <v>80</v>
      </c>
      <c r="E875" t="s">
        <v>77</v>
      </c>
      <c r="F875" t="s">
        <v>1</v>
      </c>
      <c r="G875" s="35">
        <v>43690</v>
      </c>
      <c r="H875">
        <v>7160</v>
      </c>
      <c r="I875">
        <v>1.21938836255692</v>
      </c>
      <c r="J875">
        <v>1.05796132261388</v>
      </c>
      <c r="K875">
        <v>0.94334800194394697</v>
      </c>
      <c r="L875">
        <v>0.859100369951322</v>
      </c>
      <c r="M875">
        <v>0.82579796204327605</v>
      </c>
      <c r="N875">
        <v>0.83929988471313299</v>
      </c>
      <c r="O875">
        <v>0.90813350305067397</v>
      </c>
      <c r="P875">
        <v>0.95734304153302296</v>
      </c>
      <c r="Q875">
        <v>0.97049380910636796</v>
      </c>
      <c r="R875">
        <v>1.03251560009918</v>
      </c>
      <c r="S875">
        <v>1.1373671535886101</v>
      </c>
      <c r="T875">
        <v>1.2920084162860499</v>
      </c>
      <c r="U875">
        <v>1.5051343651581499</v>
      </c>
      <c r="V875">
        <v>1.74401463664281</v>
      </c>
      <c r="W875">
        <v>1.9758327723373399</v>
      </c>
      <c r="X875">
        <v>2.2477185347439299</v>
      </c>
      <c r="Y875">
        <v>2.4766456410200002</v>
      </c>
      <c r="Z875">
        <v>2.6328683812938398</v>
      </c>
      <c r="AA875">
        <v>2.67206488255853</v>
      </c>
      <c r="AB875">
        <v>2.5581817264722502</v>
      </c>
      <c r="AC875">
        <v>2.4092618707481601</v>
      </c>
      <c r="AD875">
        <v>2.2429200222892902</v>
      </c>
      <c r="AE875">
        <v>1.9233826071884099</v>
      </c>
      <c r="AF875">
        <v>1.5914968513983401</v>
      </c>
      <c r="AG875">
        <v>-3.42276137975316E-2</v>
      </c>
      <c r="AH875">
        <v>-3.26189270721189E-2</v>
      </c>
      <c r="AI875">
        <v>-2.01108210961356E-2</v>
      </c>
      <c r="AJ875">
        <v>-9.4164245569513302E-3</v>
      </c>
      <c r="AK875">
        <v>-7.3922885692380199E-3</v>
      </c>
      <c r="AL875">
        <v>-8.9200805333264598E-3</v>
      </c>
      <c r="AM875">
        <v>-7.8057793980426298E-3</v>
      </c>
      <c r="AN875">
        <v>-2.1144878013461502E-2</v>
      </c>
      <c r="AO875">
        <v>-8.4914156240811708E-3</v>
      </c>
      <c r="AP875">
        <v>-1.31675949452312E-2</v>
      </c>
      <c r="AQ875">
        <v>-2.22682470706057E-2</v>
      </c>
      <c r="AR875">
        <v>-1.0605717254120101E-2</v>
      </c>
      <c r="AS875">
        <v>-1.0939247177702701E-2</v>
      </c>
      <c r="AT875">
        <v>-2.3204115339139401E-2</v>
      </c>
      <c r="AU875">
        <v>0.17306373791896801</v>
      </c>
      <c r="AV875">
        <v>0.24780654641212899</v>
      </c>
      <c r="AW875">
        <v>0.263000269173501</v>
      </c>
      <c r="AX875">
        <v>0.28192224806752397</v>
      </c>
      <c r="AY875">
        <v>0.21898167852506001</v>
      </c>
      <c r="AZ875">
        <v>-9.3809830035249495E-2</v>
      </c>
      <c r="BA875">
        <v>-8.6892671642520597E-2</v>
      </c>
      <c r="BB875">
        <v>-9.23113385586561E-2</v>
      </c>
      <c r="BC875">
        <v>-8.4568135172441203E-2</v>
      </c>
      <c r="BD875">
        <v>-6.2761303936423804E-2</v>
      </c>
      <c r="BE875">
        <v>-2.2156485019834599E-2</v>
      </c>
      <c r="BF875">
        <v>-2.11635023029925E-2</v>
      </c>
      <c r="BG875">
        <v>-9.7766218308745802E-3</v>
      </c>
      <c r="BH875">
        <v>-1.73642713757157E-3</v>
      </c>
      <c r="BI875">
        <v>2.49096664402986E-4</v>
      </c>
      <c r="BJ875">
        <v>8.1150865562721599E-4</v>
      </c>
      <c r="BK875">
        <v>3.6550298399338501E-4</v>
      </c>
      <c r="BL875">
        <v>-1.1740448093316499E-2</v>
      </c>
      <c r="BM875">
        <v>-4.9214104299736801E-4</v>
      </c>
      <c r="BN875">
        <v>-5.4441615859389296E-3</v>
      </c>
      <c r="BO875">
        <v>-1.5782547495768299E-2</v>
      </c>
      <c r="BP875">
        <v>-4.0500335787454897E-3</v>
      </c>
      <c r="BQ875">
        <v>-4.5603175089927901E-3</v>
      </c>
      <c r="BR875">
        <v>-6.7307858151572798E-3</v>
      </c>
      <c r="BS875">
        <v>0.19562041208529499</v>
      </c>
      <c r="BT875">
        <v>0.273732185643288</v>
      </c>
      <c r="BU875">
        <v>0.29240140786077301</v>
      </c>
      <c r="BV875">
        <v>0.31066869655336699</v>
      </c>
      <c r="BW875">
        <v>0.251571878504459</v>
      </c>
      <c r="BX875">
        <v>-6.1790042290374297E-2</v>
      </c>
      <c r="BY875">
        <v>-6.1196711204896802E-2</v>
      </c>
      <c r="BZ875">
        <v>-6.4201343078975306E-2</v>
      </c>
      <c r="CA875">
        <v>-6.3278781014563606E-2</v>
      </c>
      <c r="CB875">
        <v>-4.8652274682952301E-2</v>
      </c>
      <c r="CC875">
        <v>-1.3796058000319401E-2</v>
      </c>
      <c r="CD875">
        <v>-1.32295100042128E-2</v>
      </c>
      <c r="CE875">
        <v>-2.6191869005163298E-3</v>
      </c>
      <c r="CF875">
        <v>3.5827156797448799E-3</v>
      </c>
      <c r="CG875">
        <v>5.5414967994999202E-3</v>
      </c>
      <c r="CH875">
        <v>7.5515776828480301E-3</v>
      </c>
      <c r="CI875">
        <v>6.0249082698588998E-3</v>
      </c>
      <c r="CJ875">
        <v>-5.2269685790571297E-3</v>
      </c>
      <c r="CK875">
        <v>5.0481321639108496E-3</v>
      </c>
      <c r="CL875">
        <v>-9.4935168956667706E-5</v>
      </c>
      <c r="CM875">
        <v>-1.12905717274281E-2</v>
      </c>
      <c r="CN875">
        <v>4.90412964436237E-4</v>
      </c>
      <c r="CO875">
        <v>-1.4229025238659499E-4</v>
      </c>
      <c r="CP875">
        <v>4.6785920309427402E-3</v>
      </c>
      <c r="CQ875">
        <v>0.21124309589917201</v>
      </c>
      <c r="CR875">
        <v>0.29168820439829102</v>
      </c>
      <c r="CS875">
        <v>0.31276454695176897</v>
      </c>
      <c r="CT875">
        <v>0.33057839920521698</v>
      </c>
      <c r="CU875">
        <v>0.27414375173164002</v>
      </c>
      <c r="CV875">
        <v>-3.9613234839193601E-2</v>
      </c>
      <c r="CW875">
        <v>-4.3399767282632798E-2</v>
      </c>
      <c r="CX875">
        <v>-4.4732445840385202E-2</v>
      </c>
      <c r="CY875">
        <v>-4.8533839177938999E-2</v>
      </c>
      <c r="CZ875">
        <v>-3.8880404001910798E-2</v>
      </c>
      <c r="DA875">
        <v>-5.4356309808042697E-3</v>
      </c>
      <c r="DB875">
        <v>-5.29551770543309E-3</v>
      </c>
      <c r="DC875">
        <v>4.5382480298419197E-3</v>
      </c>
      <c r="DD875">
        <v>8.9018584970613299E-3</v>
      </c>
      <c r="DE875">
        <v>1.08338969345968E-2</v>
      </c>
      <c r="DF875">
        <v>1.4291646710068899E-2</v>
      </c>
      <c r="DG875">
        <v>1.1684313555724401E-2</v>
      </c>
      <c r="DH875">
        <v>1.28651093520227E-3</v>
      </c>
      <c r="DI875">
        <v>1.05884053708191E-2</v>
      </c>
      <c r="DJ875">
        <v>5.25429124802559E-3</v>
      </c>
      <c r="DK875">
        <v>-6.7985959590879603E-3</v>
      </c>
      <c r="DL875">
        <v>5.0308595076179697E-3</v>
      </c>
      <c r="DM875">
        <v>4.2757370042196003E-3</v>
      </c>
      <c r="DN875">
        <v>1.60879698770428E-2</v>
      </c>
      <c r="DO875">
        <v>0.22686577971305</v>
      </c>
      <c r="DP875">
        <v>0.30964422315329398</v>
      </c>
      <c r="DQ875">
        <v>0.33312768604276599</v>
      </c>
      <c r="DR875">
        <v>0.35048810185706702</v>
      </c>
      <c r="DS875">
        <v>0.29671562495882198</v>
      </c>
      <c r="DT875">
        <v>-1.74364273880128E-2</v>
      </c>
      <c r="DU875">
        <v>-2.5602823360368801E-2</v>
      </c>
      <c r="DV875">
        <v>-2.52635486017951E-2</v>
      </c>
      <c r="DW875">
        <v>-3.3788897341314503E-2</v>
      </c>
      <c r="DX875">
        <v>-2.9108533320869399E-2</v>
      </c>
      <c r="DY875">
        <v>6.6354977968927902E-3</v>
      </c>
      <c r="DZ875">
        <v>6.1599070636932304E-3</v>
      </c>
      <c r="EA875">
        <v>1.4872447295102899E-2</v>
      </c>
      <c r="EB875">
        <v>1.65818559164411E-2</v>
      </c>
      <c r="EC875">
        <v>1.8475282168237898E-2</v>
      </c>
      <c r="ED875">
        <v>2.4023235899022499E-2</v>
      </c>
      <c r="EE875">
        <v>1.9855595937760401E-2</v>
      </c>
      <c r="EF875">
        <v>1.0690940855347299E-2</v>
      </c>
      <c r="EG875">
        <v>1.85876799519029E-2</v>
      </c>
      <c r="EH875">
        <v>1.29777246073179E-2</v>
      </c>
      <c r="EI875">
        <v>-3.1289638425053401E-4</v>
      </c>
      <c r="EJ875">
        <v>1.15865431829926E-2</v>
      </c>
      <c r="EK875">
        <v>1.06546666729295E-2</v>
      </c>
      <c r="EL875">
        <v>3.2561299401024903E-2</v>
      </c>
      <c r="EM875">
        <v>0.249422453879377</v>
      </c>
      <c r="EN875">
        <v>0.33556986238445202</v>
      </c>
      <c r="EO875">
        <v>0.362528824730038</v>
      </c>
      <c r="EP875">
        <v>0.37923455034290998</v>
      </c>
      <c r="EQ875">
        <v>0.32930582493822103</v>
      </c>
      <c r="ER875">
        <v>1.45833603568623E-2</v>
      </c>
      <c r="ES875">
        <v>9.3137077255008E-5</v>
      </c>
      <c r="ET875">
        <v>2.8464468778856898E-3</v>
      </c>
      <c r="EU875">
        <v>-1.2499543183436801E-2</v>
      </c>
      <c r="EV875">
        <v>-1.49995040673979E-2</v>
      </c>
      <c r="EW875">
        <v>82.388202523349193</v>
      </c>
      <c r="EX875">
        <v>80.434016057676601</v>
      </c>
      <c r="EY875">
        <v>78.477715877437305</v>
      </c>
      <c r="EZ875">
        <v>76.124791086350996</v>
      </c>
      <c r="FA875">
        <v>75.1269048009176</v>
      </c>
      <c r="FB875">
        <v>73.186580370309699</v>
      </c>
      <c r="FC875">
        <v>71.329428150090095</v>
      </c>
      <c r="FD875">
        <v>71.882762575782394</v>
      </c>
      <c r="FE875">
        <v>75.862559397017904</v>
      </c>
      <c r="FF875">
        <v>79.886056038014104</v>
      </c>
      <c r="FG875">
        <v>83.459593642470907</v>
      </c>
      <c r="FH875">
        <v>87.886056038014104</v>
      </c>
      <c r="FI875">
        <v>91.828494183188596</v>
      </c>
      <c r="FJ875">
        <v>94.844469932819905</v>
      </c>
      <c r="FK875">
        <v>97.289021792561002</v>
      </c>
      <c r="FL875">
        <v>99.293249221694296</v>
      </c>
      <c r="FM875">
        <v>100.733573652302</v>
      </c>
      <c r="FN875">
        <v>100.7516631165</v>
      </c>
      <c r="FO875">
        <v>100.281500901196</v>
      </c>
      <c r="FP875">
        <v>98.255890545633306</v>
      </c>
      <c r="FQ875">
        <v>95.670604620678404</v>
      </c>
      <c r="FR875">
        <v>93.051253481894193</v>
      </c>
      <c r="FS875">
        <v>90.344502703588404</v>
      </c>
      <c r="FT875">
        <v>87.374340488284403</v>
      </c>
      <c r="FU875">
        <v>3.6774722831971203E-2</v>
      </c>
      <c r="FV875">
        <v>0</v>
      </c>
      <c r="FW875">
        <v>0</v>
      </c>
      <c r="FX875">
        <v>1</v>
      </c>
    </row>
    <row r="876" spans="1:180" x14ac:dyDescent="0.2">
      <c r="A876" t="s">
        <v>42</v>
      </c>
      <c r="B876" t="s">
        <v>58</v>
      </c>
      <c r="C876" t="s">
        <v>55</v>
      </c>
      <c r="D876" t="s">
        <v>80</v>
      </c>
      <c r="E876" t="s">
        <v>77</v>
      </c>
      <c r="F876" t="s">
        <v>77</v>
      </c>
      <c r="G876" s="35">
        <v>43690</v>
      </c>
      <c r="H876">
        <v>5953</v>
      </c>
      <c r="I876">
        <v>1.2604391842882301</v>
      </c>
      <c r="J876">
        <v>1.09409678320463</v>
      </c>
      <c r="K876">
        <v>0.97660052042558698</v>
      </c>
      <c r="L876">
        <v>0.88833007892163396</v>
      </c>
      <c r="M876">
        <v>0.85130741181121095</v>
      </c>
      <c r="N876">
        <v>0.85799874297964795</v>
      </c>
      <c r="O876">
        <v>0.92249637046037503</v>
      </c>
      <c r="P876">
        <v>0.96696871104155002</v>
      </c>
      <c r="Q876">
        <v>0.97910519232312099</v>
      </c>
      <c r="R876">
        <v>1.0421003127739501</v>
      </c>
      <c r="S876">
        <v>1.1588249115456699</v>
      </c>
      <c r="T876">
        <v>1.32080088712431</v>
      </c>
      <c r="U876">
        <v>1.53674954336582</v>
      </c>
      <c r="V876">
        <v>1.78071610107599</v>
      </c>
      <c r="W876">
        <v>2.0178046383267199</v>
      </c>
      <c r="X876">
        <v>2.2897111020466299</v>
      </c>
      <c r="Y876">
        <v>2.51685545582479</v>
      </c>
      <c r="Z876">
        <v>2.6684514404949602</v>
      </c>
      <c r="AA876">
        <v>2.7077314577860201</v>
      </c>
      <c r="AB876">
        <v>2.5880451990194699</v>
      </c>
      <c r="AC876">
        <v>2.44130794972811</v>
      </c>
      <c r="AD876">
        <v>2.2838758313910801</v>
      </c>
      <c r="AE876">
        <v>1.9691983558658701</v>
      </c>
      <c r="AF876">
        <v>1.6359859412303499</v>
      </c>
      <c r="AG876">
        <v>-2.69904507979918E-2</v>
      </c>
      <c r="AH876">
        <v>-3.0295351090467101E-2</v>
      </c>
      <c r="AI876">
        <v>-1.59285636936621E-2</v>
      </c>
      <c r="AJ876">
        <v>-8.8659775860969008E-3</v>
      </c>
      <c r="AK876">
        <v>-7.8465394012895307E-3</v>
      </c>
      <c r="AL876">
        <v>-8.3763260202431994E-3</v>
      </c>
      <c r="AM876">
        <v>-1.03686710243072E-2</v>
      </c>
      <c r="AN876">
        <v>-2.4766111824122999E-2</v>
      </c>
      <c r="AO876">
        <v>-1.54470038004533E-2</v>
      </c>
      <c r="AP876">
        <v>-2.2250029954874E-2</v>
      </c>
      <c r="AQ876">
        <v>-2.8304870643570301E-2</v>
      </c>
      <c r="AR876">
        <v>-1.37697670295825E-2</v>
      </c>
      <c r="AS876">
        <v>-7.7969350580842098E-3</v>
      </c>
      <c r="AT876">
        <v>-1.9481543946075802E-2</v>
      </c>
      <c r="AU876">
        <v>0.14393930786866599</v>
      </c>
      <c r="AV876">
        <v>0.21389334837441801</v>
      </c>
      <c r="AW876">
        <v>0.22265854283218101</v>
      </c>
      <c r="AX876">
        <v>0.241307237957822</v>
      </c>
      <c r="AY876">
        <v>0.206990770958739</v>
      </c>
      <c r="AZ876">
        <v>-4.7884003396200601E-2</v>
      </c>
      <c r="BA876">
        <v>-5.7049795041394402E-2</v>
      </c>
      <c r="BB876">
        <v>-8.1749540366298196E-2</v>
      </c>
      <c r="BC876">
        <v>-7.5824431376506504E-2</v>
      </c>
      <c r="BD876">
        <v>-6.1286107308014398E-2</v>
      </c>
      <c r="BE876">
        <v>-1.5729337913401299E-2</v>
      </c>
      <c r="BF876">
        <v>-1.8375184422238899E-2</v>
      </c>
      <c r="BG876">
        <v>-5.4345778038717299E-3</v>
      </c>
      <c r="BH876">
        <v>-1.43708519026107E-3</v>
      </c>
      <c r="BI876">
        <v>2.63131845052436E-5</v>
      </c>
      <c r="BJ876">
        <v>1.78298306650286E-3</v>
      </c>
      <c r="BK876">
        <v>-1.3958013636493601E-3</v>
      </c>
      <c r="BL876">
        <v>-1.41993047975899E-2</v>
      </c>
      <c r="BM876">
        <v>-6.3047307194970198E-3</v>
      </c>
      <c r="BN876">
        <v>-1.36123213994891E-2</v>
      </c>
      <c r="BO876">
        <v>-2.0899763142495399E-2</v>
      </c>
      <c r="BP876">
        <v>-7.2332503008204103E-3</v>
      </c>
      <c r="BQ876">
        <v>-1.42844170029897E-3</v>
      </c>
      <c r="BR876">
        <v>-3.0035543469212099E-3</v>
      </c>
      <c r="BS876">
        <v>0.165797736451503</v>
      </c>
      <c r="BT876">
        <v>0.239694174461792</v>
      </c>
      <c r="BU876">
        <v>0.248529526601622</v>
      </c>
      <c r="BV876">
        <v>0.26665827867227199</v>
      </c>
      <c r="BW876">
        <v>0.23813794264680599</v>
      </c>
      <c r="BX876">
        <v>-1.9062293626961501E-2</v>
      </c>
      <c r="BY876">
        <v>-3.2006641635340699E-2</v>
      </c>
      <c r="BZ876">
        <v>-5.3049411159295498E-2</v>
      </c>
      <c r="CA876">
        <v>-5.42893387798472E-2</v>
      </c>
      <c r="CB876">
        <v>-4.5537747864095798E-2</v>
      </c>
      <c r="CC876">
        <v>-7.9299254339245794E-3</v>
      </c>
      <c r="CD876">
        <v>-1.0119313299870401E-2</v>
      </c>
      <c r="CE876">
        <v>1.83352485588234E-3</v>
      </c>
      <c r="CF876">
        <v>3.7081430526825598E-3</v>
      </c>
      <c r="CG876">
        <v>5.47902690259181E-3</v>
      </c>
      <c r="CH876">
        <v>8.8192895919843896E-3</v>
      </c>
      <c r="CI876">
        <v>4.8187808295383E-3</v>
      </c>
      <c r="CJ876">
        <v>-6.8807664403605596E-3</v>
      </c>
      <c r="CK876">
        <v>2.71797665408041E-5</v>
      </c>
      <c r="CL876">
        <v>-7.6298707668221799E-3</v>
      </c>
      <c r="CM876">
        <v>-1.5771008245207999E-2</v>
      </c>
      <c r="CN876">
        <v>-2.7060787264748202E-3</v>
      </c>
      <c r="CO876">
        <v>2.9823573991526299E-3</v>
      </c>
      <c r="CP876">
        <v>8.4090510530474005E-3</v>
      </c>
      <c r="CQ876">
        <v>0.1809368175013</v>
      </c>
      <c r="CR876">
        <v>0.25756374801362403</v>
      </c>
      <c r="CS876">
        <v>0.26644769115033401</v>
      </c>
      <c r="CT876">
        <v>0.28421633224498499</v>
      </c>
      <c r="CU876">
        <v>0.25971037887526599</v>
      </c>
      <c r="CV876">
        <v>8.9953476050279595E-4</v>
      </c>
      <c r="CW876">
        <v>-1.46618298745156E-2</v>
      </c>
      <c r="CX876">
        <v>-3.3171789098868899E-2</v>
      </c>
      <c r="CY876">
        <v>-3.9374199249108198E-2</v>
      </c>
      <c r="CZ876">
        <v>-3.4630482086993097E-2</v>
      </c>
      <c r="DA876">
        <v>-1.3051295444788501E-4</v>
      </c>
      <c r="DB876">
        <v>-1.863442177502E-3</v>
      </c>
      <c r="DC876">
        <v>9.1016275156363992E-3</v>
      </c>
      <c r="DD876">
        <v>8.8533712956261994E-3</v>
      </c>
      <c r="DE876">
        <v>1.09317406206784E-2</v>
      </c>
      <c r="DF876">
        <v>1.5855596117465901E-2</v>
      </c>
      <c r="DG876">
        <v>1.1033363022726001E-2</v>
      </c>
      <c r="DH876">
        <v>4.3777191686873501E-4</v>
      </c>
      <c r="DI876">
        <v>6.3590902525786303E-3</v>
      </c>
      <c r="DJ876">
        <v>-1.6474201341552799E-3</v>
      </c>
      <c r="DK876">
        <v>-1.0642253347920599E-2</v>
      </c>
      <c r="DL876">
        <v>1.82109284787077E-3</v>
      </c>
      <c r="DM876">
        <v>7.39315649860424E-3</v>
      </c>
      <c r="DN876">
        <v>1.9821656453016E-2</v>
      </c>
      <c r="DO876">
        <v>0.196075898551097</v>
      </c>
      <c r="DP876">
        <v>0.27543332156545702</v>
      </c>
      <c r="DQ876">
        <v>0.28436585569904599</v>
      </c>
      <c r="DR876">
        <v>0.301774385817698</v>
      </c>
      <c r="DS876">
        <v>0.28128281510372499</v>
      </c>
      <c r="DT876">
        <v>2.0861363147967101E-2</v>
      </c>
      <c r="DU876">
        <v>2.6829818863095302E-3</v>
      </c>
      <c r="DV876">
        <v>-1.3294167038442301E-2</v>
      </c>
      <c r="DW876">
        <v>-2.4459059718369199E-2</v>
      </c>
      <c r="DX876">
        <v>-2.3723216309890501E-2</v>
      </c>
      <c r="DY876">
        <v>1.11305999301426E-2</v>
      </c>
      <c r="DZ876">
        <v>1.0056724490726299E-2</v>
      </c>
      <c r="EA876">
        <v>1.95956134054267E-2</v>
      </c>
      <c r="EB876">
        <v>1.6282263691462E-2</v>
      </c>
      <c r="EC876">
        <v>1.8804593206473201E-2</v>
      </c>
      <c r="ED876">
        <v>2.6014905204211999E-2</v>
      </c>
      <c r="EE876">
        <v>2.00062326833838E-2</v>
      </c>
      <c r="EF876">
        <v>1.1004578943401899E-2</v>
      </c>
      <c r="EG876">
        <v>1.55013633335349E-2</v>
      </c>
      <c r="EH876">
        <v>6.9902884212296604E-3</v>
      </c>
      <c r="EI876">
        <v>-3.2371458468456798E-3</v>
      </c>
      <c r="EJ876">
        <v>8.3576095766328198E-3</v>
      </c>
      <c r="EK876">
        <v>1.37616498563895E-2</v>
      </c>
      <c r="EL876">
        <v>3.6299646052170599E-2</v>
      </c>
      <c r="EM876">
        <v>0.21793432713393501</v>
      </c>
      <c r="EN876">
        <v>0.30123414765283102</v>
      </c>
      <c r="EO876">
        <v>0.31023683946848701</v>
      </c>
      <c r="EP876">
        <v>0.32712542653214899</v>
      </c>
      <c r="EQ876">
        <v>0.31242998679179201</v>
      </c>
      <c r="ER876">
        <v>4.9683072917206202E-2</v>
      </c>
      <c r="ES876">
        <v>2.7726135292363199E-2</v>
      </c>
      <c r="ET876">
        <v>1.54059621685603E-2</v>
      </c>
      <c r="EU876">
        <v>-2.9239671217099398E-3</v>
      </c>
      <c r="EV876">
        <v>-7.9748568659717897E-3</v>
      </c>
      <c r="EW876">
        <v>82.446188255809503</v>
      </c>
      <c r="EX876">
        <v>80.489025361082696</v>
      </c>
      <c r="EY876">
        <v>78.528583342810606</v>
      </c>
      <c r="EZ876">
        <v>76.162629364267005</v>
      </c>
      <c r="FA876">
        <v>75.165908487812302</v>
      </c>
      <c r="FB876">
        <v>73.220838545812995</v>
      </c>
      <c r="FC876">
        <v>71.348326320178899</v>
      </c>
      <c r="FD876">
        <v>71.893419007543898</v>
      </c>
      <c r="FE876">
        <v>75.871488684180605</v>
      </c>
      <c r="FF876">
        <v>79.889116342545194</v>
      </c>
      <c r="FG876">
        <v>83.4561393532734</v>
      </c>
      <c r="FH876">
        <v>87.889116342545194</v>
      </c>
      <c r="FI876">
        <v>91.837465408089798</v>
      </c>
      <c r="FJ876">
        <v>94.852837484362595</v>
      </c>
      <c r="FK876">
        <v>97.304465673452398</v>
      </c>
      <c r="FL876">
        <v>99.311023920542894</v>
      </c>
      <c r="FM876">
        <v>100.756093862542</v>
      </c>
      <c r="FN876">
        <v>100.77474506236</v>
      </c>
      <c r="FO876">
        <v>100.302210091361</v>
      </c>
      <c r="FP876">
        <v>98.281303309450706</v>
      </c>
      <c r="FQ876">
        <v>95.705466469540198</v>
      </c>
      <c r="FR876">
        <v>93.095606353538798</v>
      </c>
      <c r="FS876">
        <v>90.406630274081607</v>
      </c>
      <c r="FT876">
        <v>87.434095303082003</v>
      </c>
      <c r="FU876">
        <v>3.4346766171700301E-2</v>
      </c>
      <c r="FV876">
        <v>0</v>
      </c>
      <c r="FW876">
        <v>0</v>
      </c>
      <c r="FX876">
        <v>1</v>
      </c>
    </row>
    <row r="877" spans="1:180" x14ac:dyDescent="0.2">
      <c r="A877" t="s">
        <v>42</v>
      </c>
      <c r="B877" t="s">
        <v>58</v>
      </c>
      <c r="C877" t="s">
        <v>55</v>
      </c>
      <c r="D877" t="s">
        <v>80</v>
      </c>
      <c r="E877" t="s">
        <v>77</v>
      </c>
      <c r="F877" t="s">
        <v>78</v>
      </c>
      <c r="G877" s="35">
        <v>43690</v>
      </c>
      <c r="H877">
        <v>1207</v>
      </c>
      <c r="I877">
        <v>1.0190425108655199</v>
      </c>
      <c r="J877">
        <v>0.88186852944040806</v>
      </c>
      <c r="K877">
        <v>0.78132014836498098</v>
      </c>
      <c r="L877">
        <v>0.71651708490747401</v>
      </c>
      <c r="M877">
        <v>0.70139734995979197</v>
      </c>
      <c r="N877">
        <v>0.74735589799079205</v>
      </c>
      <c r="O877">
        <v>0.83575938868064303</v>
      </c>
      <c r="P877">
        <v>0.90737736052024298</v>
      </c>
      <c r="Q877">
        <v>0.92772113767935405</v>
      </c>
      <c r="R877">
        <v>0.98488647049397404</v>
      </c>
      <c r="S877">
        <v>1.03126322912966</v>
      </c>
      <c r="T877">
        <v>1.15004967573762</v>
      </c>
      <c r="U877">
        <v>1.34898182619157</v>
      </c>
      <c r="V877">
        <v>1.56309915668737</v>
      </c>
      <c r="W877">
        <v>1.7680182738357599</v>
      </c>
      <c r="X877">
        <v>2.0390638879779099</v>
      </c>
      <c r="Y877">
        <v>2.2760923009546201</v>
      </c>
      <c r="Z877">
        <v>2.45585789756369</v>
      </c>
      <c r="AA877">
        <v>2.4947003315758001</v>
      </c>
      <c r="AB877">
        <v>2.41070872526238</v>
      </c>
      <c r="AC877">
        <v>2.2514242087604499</v>
      </c>
      <c r="AD877">
        <v>2.04187709976418</v>
      </c>
      <c r="AE877">
        <v>1.6985710301313</v>
      </c>
      <c r="AF877">
        <v>1.3726637413676199</v>
      </c>
      <c r="AG877">
        <v>-8.0812058784388394E-2</v>
      </c>
      <c r="AH877">
        <v>-5.91359196439048E-2</v>
      </c>
      <c r="AI877">
        <v>-5.4785471738421597E-2</v>
      </c>
      <c r="AJ877">
        <v>-2.2384472647104501E-2</v>
      </c>
      <c r="AK877">
        <v>-1.50648081909288E-2</v>
      </c>
      <c r="AL877">
        <v>-1.7147377276416499E-2</v>
      </c>
      <c r="AM877">
        <v>-6.8925252543446999E-3</v>
      </c>
      <c r="AN877">
        <v>-2.40513533705668E-2</v>
      </c>
      <c r="AO877">
        <v>8.3776093213876798E-3</v>
      </c>
      <c r="AP877">
        <v>8.6408288380179308E-3</v>
      </c>
      <c r="AQ877">
        <v>-1.29471563992815E-2</v>
      </c>
      <c r="AR877">
        <v>-3.40392336715519E-3</v>
      </c>
      <c r="AS877">
        <v>-3.52533954529698E-2</v>
      </c>
      <c r="AT877">
        <v>-6.6682208442089899E-2</v>
      </c>
      <c r="AU877">
        <v>0.286129103541575</v>
      </c>
      <c r="AV877">
        <v>0.36310359779631002</v>
      </c>
      <c r="AW877">
        <v>0.41693685433561201</v>
      </c>
      <c r="AX877">
        <v>0.46328850704268998</v>
      </c>
      <c r="AY877">
        <v>0.25776209681220302</v>
      </c>
      <c r="AZ877">
        <v>-0.35254479383031001</v>
      </c>
      <c r="BA877">
        <v>-0.27588659445389402</v>
      </c>
      <c r="BB877">
        <v>-0.17990477571026101</v>
      </c>
      <c r="BC877">
        <v>-0.160452957577739</v>
      </c>
      <c r="BD877">
        <v>-0.103042910623091</v>
      </c>
      <c r="BE877">
        <v>-5.9664119611992299E-2</v>
      </c>
      <c r="BF877">
        <v>-4.2268624590541898E-2</v>
      </c>
      <c r="BG877">
        <v>-3.8222468933885402E-2</v>
      </c>
      <c r="BH877">
        <v>-7.3865883143259502E-3</v>
      </c>
      <c r="BI877">
        <v>-3.0915056208531198E-3</v>
      </c>
      <c r="BJ877">
        <v>-6.1104575354158598E-3</v>
      </c>
      <c r="BK877">
        <v>4.0012952794264397E-3</v>
      </c>
      <c r="BL877">
        <v>-8.4787165469230995E-3</v>
      </c>
      <c r="BM877">
        <v>2.1417689219329201E-2</v>
      </c>
      <c r="BN877">
        <v>2.50726902480304E-2</v>
      </c>
      <c r="BO877">
        <v>2.0662988535115499E-3</v>
      </c>
      <c r="BP877">
        <v>8.2024463145933795E-3</v>
      </c>
      <c r="BQ877">
        <v>-2.3741270583627998E-2</v>
      </c>
      <c r="BR877">
        <v>-3.8501402379017197E-2</v>
      </c>
      <c r="BS877">
        <v>0.32686208364936797</v>
      </c>
      <c r="BT877">
        <v>0.416986272216953</v>
      </c>
      <c r="BU877">
        <v>0.48859320417087698</v>
      </c>
      <c r="BV877">
        <v>0.51999094180556604</v>
      </c>
      <c r="BW877">
        <v>0.310350808747343</v>
      </c>
      <c r="BX877">
        <v>-0.28945977067499501</v>
      </c>
      <c r="BY877">
        <v>-0.225081303637028</v>
      </c>
      <c r="BZ877">
        <v>-0.13446756618484301</v>
      </c>
      <c r="CA877">
        <v>-0.123403881038311</v>
      </c>
      <c r="CB877">
        <v>-7.8608465697045493E-2</v>
      </c>
      <c r="CC877">
        <v>-4.5017121363524003E-2</v>
      </c>
      <c r="CD877">
        <v>-3.0586387418918101E-2</v>
      </c>
      <c r="CE877">
        <v>-2.67509836468427E-2</v>
      </c>
      <c r="CF877">
        <v>3.0009006869508902E-3</v>
      </c>
      <c r="CG877">
        <v>5.2011672652685003E-3</v>
      </c>
      <c r="CH877">
        <v>1.5336794557633301E-3</v>
      </c>
      <c r="CI877">
        <v>1.15463221955973E-2</v>
      </c>
      <c r="CJ877">
        <v>2.3068442786756799E-3</v>
      </c>
      <c r="CK877">
        <v>3.04492088330389E-2</v>
      </c>
      <c r="CL877">
        <v>3.64533474047182E-2</v>
      </c>
      <c r="CM877">
        <v>1.24645722265572E-2</v>
      </c>
      <c r="CN877">
        <v>1.6240982600036299E-2</v>
      </c>
      <c r="CO877">
        <v>-1.5768007968162901E-2</v>
      </c>
      <c r="CP877">
        <v>-1.8983461946078001E-2</v>
      </c>
      <c r="CQ877">
        <v>0.35507362158836903</v>
      </c>
      <c r="CR877">
        <v>0.45430524837951503</v>
      </c>
      <c r="CS877">
        <v>0.53822217378218995</v>
      </c>
      <c r="CT877">
        <v>0.55926287539140596</v>
      </c>
      <c r="CU877">
        <v>0.34677359043420403</v>
      </c>
      <c r="CV877">
        <v>-0.24576727581163799</v>
      </c>
      <c r="CW877">
        <v>-0.18989371398390201</v>
      </c>
      <c r="CX877">
        <v>-0.102997893281547</v>
      </c>
      <c r="CY877">
        <v>-9.7743803488594294E-2</v>
      </c>
      <c r="CZ877">
        <v>-6.1685243575183797E-2</v>
      </c>
      <c r="DA877">
        <v>-3.0370123115055801E-2</v>
      </c>
      <c r="DB877">
        <v>-1.8904150247294398E-2</v>
      </c>
      <c r="DC877">
        <v>-1.5279498359799901E-2</v>
      </c>
      <c r="DD877">
        <v>1.3388389688227699E-2</v>
      </c>
      <c r="DE877">
        <v>1.34938401513901E-2</v>
      </c>
      <c r="DF877">
        <v>9.1778164469425091E-3</v>
      </c>
      <c r="DG877">
        <v>1.9091349111768199E-2</v>
      </c>
      <c r="DH877">
        <v>1.30924051042745E-2</v>
      </c>
      <c r="DI877">
        <v>3.94807284467487E-2</v>
      </c>
      <c r="DJ877">
        <v>4.78340045614059E-2</v>
      </c>
      <c r="DK877">
        <v>2.2862845599602898E-2</v>
      </c>
      <c r="DL877">
        <v>2.42795188854792E-2</v>
      </c>
      <c r="DM877">
        <v>-7.7947453526978003E-3</v>
      </c>
      <c r="DN877">
        <v>5.3447848686120599E-4</v>
      </c>
      <c r="DO877">
        <v>0.38328515952737002</v>
      </c>
      <c r="DP877">
        <v>0.49162422454207599</v>
      </c>
      <c r="DQ877">
        <v>0.58785114339350397</v>
      </c>
      <c r="DR877">
        <v>0.59853480897724598</v>
      </c>
      <c r="DS877">
        <v>0.383196372121065</v>
      </c>
      <c r="DT877">
        <v>-0.20207478094828199</v>
      </c>
      <c r="DU877">
        <v>-0.15470612433077599</v>
      </c>
      <c r="DV877">
        <v>-7.1528220378252003E-2</v>
      </c>
      <c r="DW877">
        <v>-7.2083725938878004E-2</v>
      </c>
      <c r="DX877">
        <v>-4.4762021453321997E-2</v>
      </c>
      <c r="DY877">
        <v>-9.2221839426596796E-3</v>
      </c>
      <c r="DZ877">
        <v>-2.03685519393147E-3</v>
      </c>
      <c r="EA877">
        <v>1.2835044447362699E-3</v>
      </c>
      <c r="EB877">
        <v>2.83862740210062E-2</v>
      </c>
      <c r="EC877">
        <v>2.5467142721465798E-2</v>
      </c>
      <c r="ED877">
        <v>2.0214736187943099E-2</v>
      </c>
      <c r="EE877">
        <v>2.9985169645539302E-2</v>
      </c>
      <c r="EF877">
        <v>2.8665041927918199E-2</v>
      </c>
      <c r="EG877">
        <v>5.2520808344690202E-2</v>
      </c>
      <c r="EH877">
        <v>6.4265865971418396E-2</v>
      </c>
      <c r="EI877">
        <v>3.7876300852396003E-2</v>
      </c>
      <c r="EJ877">
        <v>3.5885888567227797E-2</v>
      </c>
      <c r="EK877">
        <v>3.7173795166439501E-3</v>
      </c>
      <c r="EL877">
        <v>2.8715284549933901E-2</v>
      </c>
      <c r="EM877">
        <v>0.42401813963516299</v>
      </c>
      <c r="EN877">
        <v>0.54550689896271998</v>
      </c>
      <c r="EO877">
        <v>0.659507493228769</v>
      </c>
      <c r="EP877">
        <v>0.65523724374012104</v>
      </c>
      <c r="EQ877">
        <v>0.43578508405620398</v>
      </c>
      <c r="ER877">
        <v>-0.13898975779296599</v>
      </c>
      <c r="ES877">
        <v>-0.103900833513911</v>
      </c>
      <c r="ET877">
        <v>-2.6091010852833298E-2</v>
      </c>
      <c r="EU877">
        <v>-3.5034649399450002E-2</v>
      </c>
      <c r="EV877">
        <v>-2.0327576527276601E-2</v>
      </c>
      <c r="EW877">
        <v>82.2926023778071</v>
      </c>
      <c r="EX877">
        <v>80.338672391017198</v>
      </c>
      <c r="EY877">
        <v>78.389200792602395</v>
      </c>
      <c r="EZ877">
        <v>76.054656538969596</v>
      </c>
      <c r="FA877">
        <v>75.050198150594497</v>
      </c>
      <c r="FB877">
        <v>73.114597093791303</v>
      </c>
      <c r="FC877">
        <v>71.288969616908801</v>
      </c>
      <c r="FD877">
        <v>71.866743725231203</v>
      </c>
      <c r="FE877">
        <v>75.861789960369904</v>
      </c>
      <c r="FF877">
        <v>79.907364597093803</v>
      </c>
      <c r="FG877">
        <v>83.490092470277403</v>
      </c>
      <c r="FH877">
        <v>87.907364597093803</v>
      </c>
      <c r="FI877">
        <v>91.838507265521798</v>
      </c>
      <c r="FJ877">
        <v>94.852377807133394</v>
      </c>
      <c r="FK877">
        <v>97.279062087186304</v>
      </c>
      <c r="FL877">
        <v>99.270145310435893</v>
      </c>
      <c r="FM877">
        <v>100.705746367239</v>
      </c>
      <c r="FN877">
        <v>100.715158520476</v>
      </c>
      <c r="FO877">
        <v>100.247357992074</v>
      </c>
      <c r="FP877">
        <v>98.206241743725201</v>
      </c>
      <c r="FQ877">
        <v>95.600726552179694</v>
      </c>
      <c r="FR877">
        <v>92.971928665785995</v>
      </c>
      <c r="FS877">
        <v>90.242073976221903</v>
      </c>
      <c r="FT877">
        <v>87.274273447820306</v>
      </c>
      <c r="FU877">
        <v>7.2789478408399097E-2</v>
      </c>
      <c r="FV877">
        <v>0</v>
      </c>
      <c r="FW877">
        <v>0</v>
      </c>
      <c r="FX877">
        <v>1</v>
      </c>
    </row>
    <row r="878" spans="1:180" x14ac:dyDescent="0.2">
      <c r="A878" t="s">
        <v>42</v>
      </c>
      <c r="B878" t="s">
        <v>58</v>
      </c>
      <c r="C878" t="s">
        <v>55</v>
      </c>
      <c r="D878" t="s">
        <v>80</v>
      </c>
      <c r="E878" t="s">
        <v>78</v>
      </c>
      <c r="F878" t="s">
        <v>1</v>
      </c>
      <c r="G878" s="35">
        <v>43690</v>
      </c>
      <c r="H878">
        <v>7487</v>
      </c>
      <c r="I878">
        <v>1.14378462841546</v>
      </c>
      <c r="J878">
        <v>0.97727336629903305</v>
      </c>
      <c r="K878">
        <v>0.85078560654245206</v>
      </c>
      <c r="L878">
        <v>0.76142045743766595</v>
      </c>
      <c r="M878">
        <v>0.72353538277805396</v>
      </c>
      <c r="N878">
        <v>0.69253868731449897</v>
      </c>
      <c r="O878">
        <v>0.70458633566057305</v>
      </c>
      <c r="P878">
        <v>0.74983093902063702</v>
      </c>
      <c r="Q878">
        <v>0.80156193450510904</v>
      </c>
      <c r="R878">
        <v>0.91049359854302703</v>
      </c>
      <c r="S878">
        <v>1.06967981774861</v>
      </c>
      <c r="T878">
        <v>1.2884876888382499</v>
      </c>
      <c r="U878">
        <v>1.53717539613148</v>
      </c>
      <c r="V878">
        <v>1.7971102558893599</v>
      </c>
      <c r="W878">
        <v>2.0350849392138799</v>
      </c>
      <c r="X878">
        <v>2.2660558002106801</v>
      </c>
      <c r="Y878">
        <v>2.4487688202683899</v>
      </c>
      <c r="Z878">
        <v>2.53442404297869</v>
      </c>
      <c r="AA878">
        <v>2.5132763066205799</v>
      </c>
      <c r="AB878">
        <v>2.37391281485549</v>
      </c>
      <c r="AC878">
        <v>2.2380948002793302</v>
      </c>
      <c r="AD878">
        <v>2.0802907355743798</v>
      </c>
      <c r="AE878">
        <v>1.79260570109502</v>
      </c>
      <c r="AF878">
        <v>1.48625310142028</v>
      </c>
      <c r="AG878">
        <v>-2.7073185107146101E-2</v>
      </c>
      <c r="AH878">
        <v>-3.0265048483099299E-2</v>
      </c>
      <c r="AI878">
        <v>-2.6004912988251999E-2</v>
      </c>
      <c r="AJ878">
        <v>-6.05818624513812E-3</v>
      </c>
      <c r="AK878">
        <v>-4.9105038794108203E-3</v>
      </c>
      <c r="AL878">
        <v>2.16761305316785E-3</v>
      </c>
      <c r="AM878">
        <v>-3.3513753951628401E-3</v>
      </c>
      <c r="AN878">
        <v>-6.1132007845644404E-3</v>
      </c>
      <c r="AO878">
        <v>-8.0590292013236198E-3</v>
      </c>
      <c r="AP878">
        <v>-1.3294285377458E-2</v>
      </c>
      <c r="AQ878">
        <v>-4.5751522447272097E-3</v>
      </c>
      <c r="AR878">
        <v>-5.17095969464025E-3</v>
      </c>
      <c r="AS878">
        <v>-7.4861926201788701E-3</v>
      </c>
      <c r="AT878">
        <v>1.23938422701516E-3</v>
      </c>
      <c r="AU878">
        <v>0.107638193083904</v>
      </c>
      <c r="AV878">
        <v>0.110577496038808</v>
      </c>
      <c r="AW878">
        <v>0.122729060139583</v>
      </c>
      <c r="AX878">
        <v>0.121999104075039</v>
      </c>
      <c r="AY878">
        <v>8.4527771595255694E-2</v>
      </c>
      <c r="AZ878">
        <v>-5.9846633095647098E-2</v>
      </c>
      <c r="BA878">
        <v>-5.9823374708012002E-2</v>
      </c>
      <c r="BB878">
        <v>-5.7482304258617403E-2</v>
      </c>
      <c r="BC878">
        <v>-6.1674690444427603E-2</v>
      </c>
      <c r="BD878">
        <v>-3.07483092536797E-2</v>
      </c>
      <c r="BE878">
        <v>-1.43505057958039E-2</v>
      </c>
      <c r="BF878">
        <v>-1.8610598302182101E-2</v>
      </c>
      <c r="BG878">
        <v>-1.64761831000244E-2</v>
      </c>
      <c r="BH878">
        <v>4.1684553529744602E-3</v>
      </c>
      <c r="BI878">
        <v>2.46621897933394E-3</v>
      </c>
      <c r="BJ878">
        <v>1.02438286638773E-2</v>
      </c>
      <c r="BK878">
        <v>4.3810727368136003E-3</v>
      </c>
      <c r="BL878">
        <v>4.2695366432657101E-4</v>
      </c>
      <c r="BM878">
        <v>-1.94233285535709E-3</v>
      </c>
      <c r="BN878">
        <v>-8.5043306374280401E-3</v>
      </c>
      <c r="BO878">
        <v>9.5080824421075398E-4</v>
      </c>
      <c r="BP878">
        <v>-1.3028553996030799E-3</v>
      </c>
      <c r="BQ878">
        <v>-3.6187310475920302E-3</v>
      </c>
      <c r="BR878">
        <v>1.24112941777989E-2</v>
      </c>
      <c r="BS878">
        <v>0.123257446761152</v>
      </c>
      <c r="BT878">
        <v>0.12510537769170299</v>
      </c>
      <c r="BU878">
        <v>0.13719115091623099</v>
      </c>
      <c r="BV878">
        <v>0.138584274913753</v>
      </c>
      <c r="BW878">
        <v>0.10301290956478699</v>
      </c>
      <c r="BX878">
        <v>-4.4389776490775197E-2</v>
      </c>
      <c r="BY878">
        <v>-4.4421660856540202E-2</v>
      </c>
      <c r="BZ878">
        <v>-3.7473587508304498E-2</v>
      </c>
      <c r="CA878">
        <v>-4.1172634719637002E-2</v>
      </c>
      <c r="CB878">
        <v>-1.7320343758908199E-2</v>
      </c>
      <c r="CC878">
        <v>-5.5388168614849296E-3</v>
      </c>
      <c r="CD878">
        <v>-1.05387616094811E-2</v>
      </c>
      <c r="CE878">
        <v>-9.8766138065222407E-3</v>
      </c>
      <c r="CF878">
        <v>1.12513961707154E-2</v>
      </c>
      <c r="CG878">
        <v>7.5753147598107903E-3</v>
      </c>
      <c r="CH878">
        <v>1.5837390993521099E-2</v>
      </c>
      <c r="CI878">
        <v>9.7365427578954798E-3</v>
      </c>
      <c r="CJ878">
        <v>4.9566447125519997E-3</v>
      </c>
      <c r="CK878">
        <v>2.2940724007505702E-3</v>
      </c>
      <c r="CL878">
        <v>-5.1868225759788599E-3</v>
      </c>
      <c r="CM878">
        <v>4.7780716452813597E-3</v>
      </c>
      <c r="CN878">
        <v>1.3761818518494701E-3</v>
      </c>
      <c r="CO878">
        <v>-9.4013894375066397E-4</v>
      </c>
      <c r="CP878">
        <v>2.0148924977057201E-2</v>
      </c>
      <c r="CQ878">
        <v>0.13407529427754999</v>
      </c>
      <c r="CR878">
        <v>0.13516734426864799</v>
      </c>
      <c r="CS878">
        <v>0.14720755093270399</v>
      </c>
      <c r="CT878">
        <v>0.15007111371373799</v>
      </c>
      <c r="CU878">
        <v>0.11581565981176201</v>
      </c>
      <c r="CV878">
        <v>-3.3684404691999903E-2</v>
      </c>
      <c r="CW878">
        <v>-3.3754480760790101E-2</v>
      </c>
      <c r="CX878">
        <v>-2.3615611238992099E-2</v>
      </c>
      <c r="CY878">
        <v>-2.69729733794449E-2</v>
      </c>
      <c r="CZ878">
        <v>-8.0201757624383599E-3</v>
      </c>
      <c r="DA878">
        <v>3.2728720728340001E-3</v>
      </c>
      <c r="DB878">
        <v>-2.4669249167801701E-3</v>
      </c>
      <c r="DC878">
        <v>-3.2770445130201101E-3</v>
      </c>
      <c r="DD878">
        <v>1.83343369884564E-2</v>
      </c>
      <c r="DE878">
        <v>1.26844105402876E-2</v>
      </c>
      <c r="DF878">
        <v>2.14309533231649E-2</v>
      </c>
      <c r="DG878">
        <v>1.50920127789774E-2</v>
      </c>
      <c r="DH878">
        <v>9.4863357607774205E-3</v>
      </c>
      <c r="DI878">
        <v>6.5304776568582299E-3</v>
      </c>
      <c r="DJ878">
        <v>-1.8693145145296699E-3</v>
      </c>
      <c r="DK878">
        <v>8.6053350463519696E-3</v>
      </c>
      <c r="DL878">
        <v>4.0552191033020298E-3</v>
      </c>
      <c r="DM878">
        <v>1.7384531600907001E-3</v>
      </c>
      <c r="DN878">
        <v>2.7886555776315498E-2</v>
      </c>
      <c r="DO878">
        <v>0.14489314179394699</v>
      </c>
      <c r="DP878">
        <v>0.14522931084559301</v>
      </c>
      <c r="DQ878">
        <v>0.15722395094917699</v>
      </c>
      <c r="DR878">
        <v>0.16155795251372301</v>
      </c>
      <c r="DS878">
        <v>0.128618410058737</v>
      </c>
      <c r="DT878">
        <v>-2.2979032893224699E-2</v>
      </c>
      <c r="DU878">
        <v>-2.308730066504E-2</v>
      </c>
      <c r="DV878">
        <v>-9.7576349696796207E-3</v>
      </c>
      <c r="DW878">
        <v>-1.2773312039252799E-2</v>
      </c>
      <c r="DX878">
        <v>1.2799922340315001E-3</v>
      </c>
      <c r="DY878">
        <v>1.5995551384176201E-2</v>
      </c>
      <c r="DZ878">
        <v>9.1875252641370302E-3</v>
      </c>
      <c r="EA878">
        <v>6.25168537520747E-3</v>
      </c>
      <c r="EB878">
        <v>2.8560978586568999E-2</v>
      </c>
      <c r="EC878">
        <v>2.0061133399032399E-2</v>
      </c>
      <c r="ED878">
        <v>2.9507168933874402E-2</v>
      </c>
      <c r="EE878">
        <v>2.28244609109538E-2</v>
      </c>
      <c r="EF878">
        <v>1.6026490209668402E-2</v>
      </c>
      <c r="EG878">
        <v>1.26471740028248E-2</v>
      </c>
      <c r="EH878">
        <v>2.9206402255002998E-3</v>
      </c>
      <c r="EI878">
        <v>1.41312955352899E-2</v>
      </c>
      <c r="EJ878">
        <v>7.9233233983391892E-3</v>
      </c>
      <c r="EK878">
        <v>5.6059147326775497E-3</v>
      </c>
      <c r="EL878">
        <v>3.9058465727099201E-2</v>
      </c>
      <c r="EM878">
        <v>0.160512395471195</v>
      </c>
      <c r="EN878">
        <v>0.15975719249848799</v>
      </c>
      <c r="EO878">
        <v>0.17168604172582499</v>
      </c>
      <c r="EP878">
        <v>0.17814312335243701</v>
      </c>
      <c r="EQ878">
        <v>0.147103548028268</v>
      </c>
      <c r="ER878">
        <v>-7.5221762883527698E-3</v>
      </c>
      <c r="ES878">
        <v>-7.6855868135681698E-3</v>
      </c>
      <c r="ET878">
        <v>1.0251081780633199E-2</v>
      </c>
      <c r="EU878">
        <v>7.7287436855378597E-3</v>
      </c>
      <c r="EV878">
        <v>1.4707957728803E-2</v>
      </c>
      <c r="EW878">
        <v>82.549614961496104</v>
      </c>
      <c r="EX878">
        <v>80.597029702970303</v>
      </c>
      <c r="EY878">
        <v>78.629200062863404</v>
      </c>
      <c r="EZ878">
        <v>76.246597516894596</v>
      </c>
      <c r="FA878">
        <v>75.261841898475595</v>
      </c>
      <c r="FB878">
        <v>73.3148986327204</v>
      </c>
      <c r="FC878">
        <v>71.401807323589495</v>
      </c>
      <c r="FD878">
        <v>71.909130913091303</v>
      </c>
      <c r="FE878">
        <v>75.857755775577601</v>
      </c>
      <c r="FF878">
        <v>79.838550997956901</v>
      </c>
      <c r="FG878">
        <v>83.397249724972497</v>
      </c>
      <c r="FH878">
        <v>87.838550997956901</v>
      </c>
      <c r="FI878">
        <v>91.800738645293094</v>
      </c>
      <c r="FJ878">
        <v>94.821625019644799</v>
      </c>
      <c r="FK878">
        <v>97.299057048562005</v>
      </c>
      <c r="FL878">
        <v>99.329545811724003</v>
      </c>
      <c r="FM878">
        <v>100.776489077479</v>
      </c>
      <c r="FN878">
        <v>100.812619833412</v>
      </c>
      <c r="FO878">
        <v>100.339148200534</v>
      </c>
      <c r="FP878">
        <v>98.343108596573899</v>
      </c>
      <c r="FQ878">
        <v>95.794012258368696</v>
      </c>
      <c r="FR878">
        <v>93.187898789879</v>
      </c>
      <c r="FS878">
        <v>90.517444601603003</v>
      </c>
      <c r="FT878">
        <v>87.543972968725399</v>
      </c>
      <c r="FU878">
        <v>2.1047196491777401E-2</v>
      </c>
      <c r="FV878">
        <v>0</v>
      </c>
      <c r="FW878">
        <v>0</v>
      </c>
      <c r="FX878">
        <v>1</v>
      </c>
    </row>
    <row r="879" spans="1:180" x14ac:dyDescent="0.2">
      <c r="A879" t="s">
        <v>42</v>
      </c>
      <c r="B879" t="s">
        <v>58</v>
      </c>
      <c r="C879" t="s">
        <v>55</v>
      </c>
      <c r="D879" t="s">
        <v>80</v>
      </c>
      <c r="E879" t="s">
        <v>78</v>
      </c>
      <c r="F879" t="s">
        <v>77</v>
      </c>
      <c r="G879" s="35">
        <v>43690</v>
      </c>
      <c r="H879">
        <v>6332</v>
      </c>
      <c r="I879">
        <v>1.1690506074767</v>
      </c>
      <c r="J879">
        <v>0.99784519967317897</v>
      </c>
      <c r="K879">
        <v>0.86888560257737801</v>
      </c>
      <c r="L879">
        <v>0.77771498507588299</v>
      </c>
      <c r="M879">
        <v>0.73771615886460096</v>
      </c>
      <c r="N879">
        <v>0.70426611128209005</v>
      </c>
      <c r="O879">
        <v>0.71498811592693901</v>
      </c>
      <c r="P879">
        <v>0.76189752141458</v>
      </c>
      <c r="Q879">
        <v>0.81102375611547495</v>
      </c>
      <c r="R879">
        <v>0.921846078796139</v>
      </c>
      <c r="S879">
        <v>1.08420200233091</v>
      </c>
      <c r="T879">
        <v>1.30557049493886</v>
      </c>
      <c r="U879">
        <v>1.55173750685961</v>
      </c>
      <c r="V879">
        <v>1.8083149068284401</v>
      </c>
      <c r="W879">
        <v>2.0436076593233201</v>
      </c>
      <c r="X879">
        <v>2.2680462743166401</v>
      </c>
      <c r="Y879">
        <v>2.44812795252244</v>
      </c>
      <c r="Z879">
        <v>2.5370474275264101</v>
      </c>
      <c r="AA879">
        <v>2.5187652150931301</v>
      </c>
      <c r="AB879">
        <v>2.3812413954729399</v>
      </c>
      <c r="AC879">
        <v>2.2492746915811099</v>
      </c>
      <c r="AD879">
        <v>2.0979620498751199</v>
      </c>
      <c r="AE879">
        <v>1.8174710338103599</v>
      </c>
      <c r="AF879">
        <v>1.51531581366755</v>
      </c>
      <c r="AG879">
        <v>-2.3739215265623899E-2</v>
      </c>
      <c r="AH879">
        <v>-3.3793248451762702E-2</v>
      </c>
      <c r="AI879">
        <v>-3.0018935629717702E-2</v>
      </c>
      <c r="AJ879">
        <v>-6.1778901287733402E-3</v>
      </c>
      <c r="AK879">
        <v>-5.7419881477155498E-3</v>
      </c>
      <c r="AL879">
        <v>3.5224649484048801E-3</v>
      </c>
      <c r="AM879">
        <v>-4.8946136257594797E-3</v>
      </c>
      <c r="AN879">
        <v>-9.0961897433999104E-3</v>
      </c>
      <c r="AO879">
        <v>-5.9418706251777604E-3</v>
      </c>
      <c r="AP879">
        <v>-1.35517716280289E-2</v>
      </c>
      <c r="AQ879">
        <v>-7.8648347188442092E-3</v>
      </c>
      <c r="AR879">
        <v>-7.1259578107037997E-3</v>
      </c>
      <c r="AS879">
        <v>-7.5566885550077704E-3</v>
      </c>
      <c r="AT879">
        <v>7.1260434125454903E-3</v>
      </c>
      <c r="AU879">
        <v>7.3353749870190402E-2</v>
      </c>
      <c r="AV879">
        <v>6.12018098036042E-2</v>
      </c>
      <c r="AW879">
        <v>6.50821627072765E-2</v>
      </c>
      <c r="AX879">
        <v>6.8196090591397904E-2</v>
      </c>
      <c r="AY879">
        <v>7.9072499305161095E-2</v>
      </c>
      <c r="AZ879">
        <v>-1.2396423911787101E-2</v>
      </c>
      <c r="BA879">
        <v>-2.78373854216141E-2</v>
      </c>
      <c r="BB879">
        <v>-4.3903927260794298E-2</v>
      </c>
      <c r="BC879">
        <v>-6.0385164957817802E-2</v>
      </c>
      <c r="BD879">
        <v>-2.82279732382857E-2</v>
      </c>
      <c r="BE879">
        <v>-9.9964580465030095E-3</v>
      </c>
      <c r="BF879">
        <v>-2.0992906573126399E-2</v>
      </c>
      <c r="BG879">
        <v>-1.94559827032579E-2</v>
      </c>
      <c r="BH879">
        <v>5.1241368221901203E-3</v>
      </c>
      <c r="BI879">
        <v>2.0831439507422301E-3</v>
      </c>
      <c r="BJ879">
        <v>1.17734434649446E-2</v>
      </c>
      <c r="BK879">
        <v>3.2467993176800501E-3</v>
      </c>
      <c r="BL879">
        <v>-1.4395429136909201E-3</v>
      </c>
      <c r="BM879">
        <v>4.5263260450585299E-4</v>
      </c>
      <c r="BN879">
        <v>-7.71426658699735E-3</v>
      </c>
      <c r="BO879">
        <v>-9.7407590599159796E-4</v>
      </c>
      <c r="BP879">
        <v>-2.74712961858575E-3</v>
      </c>
      <c r="BQ879">
        <v>-3.1624720895237898E-3</v>
      </c>
      <c r="BR879">
        <v>1.6868205936489598E-2</v>
      </c>
      <c r="BS879">
        <v>8.8089245054983306E-2</v>
      </c>
      <c r="BT879">
        <v>7.6945808867061094E-2</v>
      </c>
      <c r="BU879">
        <v>8.1127128578498006E-2</v>
      </c>
      <c r="BV879">
        <v>8.3243873754102596E-2</v>
      </c>
      <c r="BW879">
        <v>9.5994337467493904E-2</v>
      </c>
      <c r="BX879">
        <v>2.29997435942428E-3</v>
      </c>
      <c r="BY879">
        <v>-1.25895554812573E-2</v>
      </c>
      <c r="BZ879">
        <v>-2.4239446268210299E-2</v>
      </c>
      <c r="CA879">
        <v>-4.0021867280429203E-2</v>
      </c>
      <c r="CB879">
        <v>-1.38182262653427E-2</v>
      </c>
      <c r="CC879">
        <v>-4.7826626068931001E-4</v>
      </c>
      <c r="CD879">
        <v>-1.21274287812808E-2</v>
      </c>
      <c r="CE879">
        <v>-1.2140113683998701E-2</v>
      </c>
      <c r="CF879">
        <v>1.2951886259401401E-2</v>
      </c>
      <c r="CG879">
        <v>7.50280660466869E-3</v>
      </c>
      <c r="CH879">
        <v>1.7488046050791399E-2</v>
      </c>
      <c r="CI879">
        <v>8.8855171213640099E-3</v>
      </c>
      <c r="CJ879">
        <v>3.8634273563517502E-3</v>
      </c>
      <c r="CK879">
        <v>4.8814460620011796E-3</v>
      </c>
      <c r="CL879">
        <v>-3.6712283781956002E-3</v>
      </c>
      <c r="CM879">
        <v>3.79844265667806E-3</v>
      </c>
      <c r="CN879">
        <v>2.8563344818212301E-4</v>
      </c>
      <c r="CO879">
        <v>-1.19051151499516E-4</v>
      </c>
      <c r="CP879">
        <v>2.36155980233155E-2</v>
      </c>
      <c r="CQ879">
        <v>9.8295004131673497E-2</v>
      </c>
      <c r="CR879">
        <v>8.7850054657938798E-2</v>
      </c>
      <c r="CS879">
        <v>9.2239823063607396E-2</v>
      </c>
      <c r="CT879">
        <v>9.3665922532981005E-2</v>
      </c>
      <c r="CU879">
        <v>0.10771435103023699</v>
      </c>
      <c r="CV879">
        <v>1.24786550328677E-2</v>
      </c>
      <c r="CW879">
        <v>-2.02895491357358E-3</v>
      </c>
      <c r="CX879">
        <v>-1.0619886636065799E-2</v>
      </c>
      <c r="CY879">
        <v>-2.5918309341173201E-2</v>
      </c>
      <c r="CZ879">
        <v>-3.83807940786273E-3</v>
      </c>
      <c r="DA879">
        <v>9.0399255251243892E-3</v>
      </c>
      <c r="DB879">
        <v>-3.2619509894351701E-3</v>
      </c>
      <c r="DC879">
        <v>-4.8242446647395899E-3</v>
      </c>
      <c r="DD879">
        <v>2.0779635696612699E-2</v>
      </c>
      <c r="DE879">
        <v>1.2922469258595101E-2</v>
      </c>
      <c r="DF879">
        <v>2.32026486366382E-2</v>
      </c>
      <c r="DG879">
        <v>1.4524234925048E-2</v>
      </c>
      <c r="DH879">
        <v>9.1663976263944309E-3</v>
      </c>
      <c r="DI879">
        <v>9.3102595194964992E-3</v>
      </c>
      <c r="DJ879">
        <v>3.7180983060615701E-4</v>
      </c>
      <c r="DK879">
        <v>8.5709612193477294E-3</v>
      </c>
      <c r="DL879">
        <v>3.3183965149499901E-3</v>
      </c>
      <c r="DM879">
        <v>2.9243697865247598E-3</v>
      </c>
      <c r="DN879">
        <v>3.03629901101415E-2</v>
      </c>
      <c r="DO879">
        <v>0.10850076320836401</v>
      </c>
      <c r="DP879">
        <v>9.8754300448816501E-2</v>
      </c>
      <c r="DQ879">
        <v>0.10335251754871699</v>
      </c>
      <c r="DR879">
        <v>0.104087971311859</v>
      </c>
      <c r="DS879">
        <v>0.11943436459298</v>
      </c>
      <c r="DT879">
        <v>2.2657335706311101E-2</v>
      </c>
      <c r="DU879">
        <v>8.5316456541101298E-3</v>
      </c>
      <c r="DV879">
        <v>2.9996729960787599E-3</v>
      </c>
      <c r="DW879">
        <v>-1.1814751401917199E-2</v>
      </c>
      <c r="DX879">
        <v>6.1420674496172299E-3</v>
      </c>
      <c r="DY879">
        <v>2.2782682744245299E-2</v>
      </c>
      <c r="DZ879">
        <v>9.5383908892010798E-3</v>
      </c>
      <c r="EA879">
        <v>5.73870826172023E-3</v>
      </c>
      <c r="EB879">
        <v>3.2081662647576198E-2</v>
      </c>
      <c r="EC879">
        <v>2.0747601357052899E-2</v>
      </c>
      <c r="ED879">
        <v>3.1453627153177802E-2</v>
      </c>
      <c r="EE879">
        <v>2.2665647868487501E-2</v>
      </c>
      <c r="EF879">
        <v>1.68230444561034E-2</v>
      </c>
      <c r="EG879">
        <v>1.57047627491801E-2</v>
      </c>
      <c r="EH879">
        <v>6.2093148716376497E-3</v>
      </c>
      <c r="EI879">
        <v>1.54617200322003E-2</v>
      </c>
      <c r="EJ879">
        <v>7.6972247070680403E-3</v>
      </c>
      <c r="EK879">
        <v>7.31858625200873E-3</v>
      </c>
      <c r="EL879">
        <v>4.0105152634085497E-2</v>
      </c>
      <c r="EM879">
        <v>0.12323625839315699</v>
      </c>
      <c r="EN879">
        <v>0.114498299512273</v>
      </c>
      <c r="EO879">
        <v>0.119397483419938</v>
      </c>
      <c r="EP879">
        <v>0.119135754474564</v>
      </c>
      <c r="EQ879">
        <v>0.13635620275531299</v>
      </c>
      <c r="ER879">
        <v>3.7353733977522501E-2</v>
      </c>
      <c r="ES879">
        <v>2.3779475594466901E-2</v>
      </c>
      <c r="ET879">
        <v>2.26641539886627E-2</v>
      </c>
      <c r="EU879">
        <v>8.5485462754714206E-3</v>
      </c>
      <c r="EV879">
        <v>2.05518144225602E-2</v>
      </c>
      <c r="EW879">
        <v>82.563538893286307</v>
      </c>
      <c r="EX879">
        <v>80.609484061308194</v>
      </c>
      <c r="EY879">
        <v>78.640659854644895</v>
      </c>
      <c r="EZ879">
        <v>76.254425415557293</v>
      </c>
      <c r="FA879">
        <v>75.269194790242494</v>
      </c>
      <c r="FB879">
        <v>73.320608764481506</v>
      </c>
      <c r="FC879">
        <v>71.404835576023601</v>
      </c>
      <c r="FD879">
        <v>71.911941426207093</v>
      </c>
      <c r="FE879">
        <v>75.862164495934394</v>
      </c>
      <c r="FF879">
        <v>79.843563358998296</v>
      </c>
      <c r="FG879">
        <v>83.400446139454601</v>
      </c>
      <c r="FH879">
        <v>87.843563358998296</v>
      </c>
      <c r="FI879">
        <v>91.8069187594445</v>
      </c>
      <c r="FJ879">
        <v>94.827156940346796</v>
      </c>
      <c r="FK879">
        <v>97.305281715478202</v>
      </c>
      <c r="FL879">
        <v>99.334820464848505</v>
      </c>
      <c r="FM879">
        <v>100.783406490609</v>
      </c>
      <c r="FN879">
        <v>100.81841404619701</v>
      </c>
      <c r="FO879">
        <v>100.34412103331699</v>
      </c>
      <c r="FP879">
        <v>98.347952795567394</v>
      </c>
      <c r="FQ879">
        <v>95.800370583579195</v>
      </c>
      <c r="FR879">
        <v>93.197542635101101</v>
      </c>
      <c r="FS879">
        <v>90.532363099949606</v>
      </c>
      <c r="FT879">
        <v>87.558070087069197</v>
      </c>
      <c r="FU879">
        <v>2.0734061228718299E-2</v>
      </c>
      <c r="FV879">
        <v>0</v>
      </c>
      <c r="FW879">
        <v>0</v>
      </c>
      <c r="FX879">
        <v>1</v>
      </c>
    </row>
    <row r="880" spans="1:180" x14ac:dyDescent="0.2">
      <c r="A880" t="s">
        <v>42</v>
      </c>
      <c r="B880" t="s">
        <v>58</v>
      </c>
      <c r="C880" t="s">
        <v>55</v>
      </c>
      <c r="D880" t="s">
        <v>80</v>
      </c>
      <c r="E880" t="s">
        <v>78</v>
      </c>
      <c r="F880" t="s">
        <v>78</v>
      </c>
      <c r="G880" s="35">
        <v>43690</v>
      </c>
      <c r="H880">
        <v>1155</v>
      </c>
      <c r="I880">
        <v>1.0051215522672601</v>
      </c>
      <c r="J880">
        <v>0.86431333691940704</v>
      </c>
      <c r="K880">
        <v>0.751098020463984</v>
      </c>
      <c r="L880">
        <v>0.67142798580500795</v>
      </c>
      <c r="M880">
        <v>0.64535946970436697</v>
      </c>
      <c r="N880">
        <v>0.62725571656564905</v>
      </c>
      <c r="O880">
        <v>0.64600061814514798</v>
      </c>
      <c r="P880">
        <v>0.68227566268491502</v>
      </c>
      <c r="Q880">
        <v>0.748960401491928</v>
      </c>
      <c r="R880">
        <v>0.847644678878263</v>
      </c>
      <c r="S880">
        <v>0.98955696327109799</v>
      </c>
      <c r="T880">
        <v>1.1947329394188499</v>
      </c>
      <c r="U880">
        <v>1.4571454099871299</v>
      </c>
      <c r="V880">
        <v>1.73533089674902</v>
      </c>
      <c r="W880">
        <v>1.98784560056974</v>
      </c>
      <c r="X880">
        <v>2.2543707651411902</v>
      </c>
      <c r="Y880">
        <v>2.4513674292479801</v>
      </c>
      <c r="Z880">
        <v>2.5192812300482701</v>
      </c>
      <c r="AA880">
        <v>2.4826556416731198</v>
      </c>
      <c r="AB880">
        <v>2.33311605016649</v>
      </c>
      <c r="AC880">
        <v>2.1760419304379699</v>
      </c>
      <c r="AD880">
        <v>1.9827687694485701</v>
      </c>
      <c r="AE880">
        <v>1.6558576067526301</v>
      </c>
      <c r="AF880">
        <v>1.32691671859771</v>
      </c>
      <c r="AG880">
        <v>-5.77119617192699E-2</v>
      </c>
      <c r="AH880">
        <v>-2.3701128015555399E-2</v>
      </c>
      <c r="AI880">
        <v>-1.74555269748231E-2</v>
      </c>
      <c r="AJ880">
        <v>-1.54390886256878E-2</v>
      </c>
      <c r="AK880">
        <v>-8.4310095293941793E-3</v>
      </c>
      <c r="AL880">
        <v>-7.6853504573082196E-3</v>
      </c>
      <c r="AM880">
        <v>-2.2545079176230398E-3</v>
      </c>
      <c r="AN880">
        <v>-5.9397561644151803E-3</v>
      </c>
      <c r="AO880">
        <v>-3.1145418166204999E-2</v>
      </c>
      <c r="AP880">
        <v>-2.90002796635358E-2</v>
      </c>
      <c r="AQ880">
        <v>-1.1180561192901801E-2</v>
      </c>
      <c r="AR880">
        <v>-1.0738831325383599E-2</v>
      </c>
      <c r="AS880">
        <v>-2.4215893761176999E-2</v>
      </c>
      <c r="AT880">
        <v>-4.9513041231033998E-2</v>
      </c>
      <c r="AU880">
        <v>0.26600249117675601</v>
      </c>
      <c r="AV880">
        <v>0.34471241600411701</v>
      </c>
      <c r="AW880">
        <v>0.379154631743293</v>
      </c>
      <c r="AX880">
        <v>0.387228579216713</v>
      </c>
      <c r="AY880">
        <v>9.2401559170913306E-2</v>
      </c>
      <c r="AZ880">
        <v>-0.34995106319945302</v>
      </c>
      <c r="BA880">
        <v>-0.251586727573686</v>
      </c>
      <c r="BB880">
        <v>-0.14943530213404299</v>
      </c>
      <c r="BC880">
        <v>-8.3691649976223803E-2</v>
      </c>
      <c r="BD880">
        <v>-6.8446089689452094E-2</v>
      </c>
      <c r="BE880">
        <v>-4.3210540858490298E-2</v>
      </c>
      <c r="BF880">
        <v>-1.0373276891548501E-2</v>
      </c>
      <c r="BG880">
        <v>-5.2645397606232601E-3</v>
      </c>
      <c r="BH880">
        <v>-5.2591431350219398E-3</v>
      </c>
      <c r="BI880">
        <v>1.69183603200636E-3</v>
      </c>
      <c r="BJ880">
        <v>8.1162633171112599E-4</v>
      </c>
      <c r="BK880">
        <v>6.9036408507676299E-3</v>
      </c>
      <c r="BL880">
        <v>3.5990827544405998E-3</v>
      </c>
      <c r="BM880">
        <v>-2.0700787034303898E-2</v>
      </c>
      <c r="BN880">
        <v>-2.00722902229701E-2</v>
      </c>
      <c r="BO880">
        <v>9.0635422328284203E-4</v>
      </c>
      <c r="BP880">
        <v>1.57639593074963E-4</v>
      </c>
      <c r="BQ880">
        <v>-1.3430843517676001E-2</v>
      </c>
      <c r="BR880">
        <v>-2.1484327603997998E-2</v>
      </c>
      <c r="BS880">
        <v>0.301339072307716</v>
      </c>
      <c r="BT880">
        <v>0.371152047031094</v>
      </c>
      <c r="BU880">
        <v>0.41722268662634598</v>
      </c>
      <c r="BV880">
        <v>0.42902838115970299</v>
      </c>
      <c r="BW880">
        <v>0.13070439339228501</v>
      </c>
      <c r="BX880">
        <v>-0.31598411417379302</v>
      </c>
      <c r="BY880">
        <v>-0.22826251966748201</v>
      </c>
      <c r="BZ880">
        <v>-0.118851104331664</v>
      </c>
      <c r="CA880">
        <v>-5.4156882992343197E-2</v>
      </c>
      <c r="CB880">
        <v>-4.5664244479385399E-2</v>
      </c>
      <c r="CC880">
        <v>-3.3166900945558103E-2</v>
      </c>
      <c r="CD880">
        <v>-1.1424478032946901E-3</v>
      </c>
      <c r="CE880">
        <v>3.17890084689259E-3</v>
      </c>
      <c r="CF880">
        <v>1.7914561009504E-3</v>
      </c>
      <c r="CG880">
        <v>8.7028880309113193E-3</v>
      </c>
      <c r="CH880">
        <v>6.6966065717001802E-3</v>
      </c>
      <c r="CI880">
        <v>1.3246546789560901E-2</v>
      </c>
      <c r="CJ880">
        <v>1.0205653531761E-2</v>
      </c>
      <c r="CK880">
        <v>-1.3466867329515899E-2</v>
      </c>
      <c r="CL880">
        <v>-1.38887919335011E-2</v>
      </c>
      <c r="CM880">
        <v>9.2777150205241403E-3</v>
      </c>
      <c r="CN880">
        <v>7.70450215760656E-3</v>
      </c>
      <c r="CO880">
        <v>-5.9611505732025298E-3</v>
      </c>
      <c r="CP880">
        <v>-2.0717259289431298E-3</v>
      </c>
      <c r="CQ880">
        <v>0.32581308075424997</v>
      </c>
      <c r="CR880">
        <v>0.38946405493812303</v>
      </c>
      <c r="CS880">
        <v>0.44358850547277401</v>
      </c>
      <c r="CT880">
        <v>0.45797879665193397</v>
      </c>
      <c r="CU880">
        <v>0.157232819693231</v>
      </c>
      <c r="CV880">
        <v>-0.29245870875111901</v>
      </c>
      <c r="CW880">
        <v>-0.21210824432348099</v>
      </c>
      <c r="CX880">
        <v>-9.7668582101461995E-2</v>
      </c>
      <c r="CY880">
        <v>-3.3701193350182998E-2</v>
      </c>
      <c r="CZ880">
        <v>-2.9885607886545401E-2</v>
      </c>
      <c r="DA880">
        <v>-2.3123261032625901E-2</v>
      </c>
      <c r="DB880">
        <v>8.0883812849590793E-3</v>
      </c>
      <c r="DC880">
        <v>1.1622341454408399E-2</v>
      </c>
      <c r="DD880">
        <v>8.8420553369227307E-3</v>
      </c>
      <c r="DE880">
        <v>1.5713940029816301E-2</v>
      </c>
      <c r="DF880">
        <v>1.2581586811689201E-2</v>
      </c>
      <c r="DG880">
        <v>1.95894527283541E-2</v>
      </c>
      <c r="DH880">
        <v>1.68122243090814E-2</v>
      </c>
      <c r="DI880">
        <v>-6.2329476247279698E-3</v>
      </c>
      <c r="DJ880">
        <v>-7.7052936440319799E-3</v>
      </c>
      <c r="DK880">
        <v>1.7649075817765401E-2</v>
      </c>
      <c r="DL880">
        <v>1.52513647221382E-2</v>
      </c>
      <c r="DM880">
        <v>1.5085423712709401E-3</v>
      </c>
      <c r="DN880">
        <v>1.7340875746111699E-2</v>
      </c>
      <c r="DO880">
        <v>0.350287089200785</v>
      </c>
      <c r="DP880">
        <v>0.407776062845151</v>
      </c>
      <c r="DQ880">
        <v>0.46995432431920198</v>
      </c>
      <c r="DR880">
        <v>0.48692921214416501</v>
      </c>
      <c r="DS880">
        <v>0.18376124599417701</v>
      </c>
      <c r="DT880">
        <v>-0.26893330332844501</v>
      </c>
      <c r="DU880">
        <v>-0.19595396897948</v>
      </c>
      <c r="DV880">
        <v>-7.6486059871259504E-2</v>
      </c>
      <c r="DW880">
        <v>-1.3245503708022801E-2</v>
      </c>
      <c r="DX880">
        <v>-1.41069712937055E-2</v>
      </c>
      <c r="DY880">
        <v>-8.6218401718463206E-3</v>
      </c>
      <c r="DZ880">
        <v>2.1416232408966E-2</v>
      </c>
      <c r="EA880">
        <v>2.3813328668608299E-2</v>
      </c>
      <c r="EB880">
        <v>1.9022000827588599E-2</v>
      </c>
      <c r="EC880">
        <v>2.5836785591216799E-2</v>
      </c>
      <c r="ED880">
        <v>2.1078563600708599E-2</v>
      </c>
      <c r="EE880">
        <v>2.8747601496744799E-2</v>
      </c>
      <c r="EF880">
        <v>2.6351063227937201E-2</v>
      </c>
      <c r="EG880">
        <v>4.2116835071731897E-3</v>
      </c>
      <c r="EH880">
        <v>1.22269579653365E-3</v>
      </c>
      <c r="EI880">
        <v>2.9735991233950099E-2</v>
      </c>
      <c r="EJ880">
        <v>2.6147835640596698E-2</v>
      </c>
      <c r="EK880">
        <v>1.2293592614772E-2</v>
      </c>
      <c r="EL880">
        <v>4.5369589373147799E-2</v>
      </c>
      <c r="EM880">
        <v>0.38562367033174499</v>
      </c>
      <c r="EN880">
        <v>0.43421569387212799</v>
      </c>
      <c r="EO880">
        <v>0.50802237920225601</v>
      </c>
      <c r="EP880">
        <v>0.528729014087155</v>
      </c>
      <c r="EQ880">
        <v>0.22206408021554799</v>
      </c>
      <c r="ER880">
        <v>-0.23496635430278401</v>
      </c>
      <c r="ES880">
        <v>-0.17262976107327699</v>
      </c>
      <c r="ET880">
        <v>-4.5901862068880597E-2</v>
      </c>
      <c r="EU880">
        <v>1.62892632758578E-2</v>
      </c>
      <c r="EV880">
        <v>8.6748739163612105E-3</v>
      </c>
      <c r="EW880">
        <v>82.622310493214201</v>
      </c>
      <c r="EX880">
        <v>80.662115193644496</v>
      </c>
      <c r="EY880">
        <v>78.689093015557802</v>
      </c>
      <c r="EZ880">
        <v>76.287570340946701</v>
      </c>
      <c r="FA880">
        <v>75.300397219463704</v>
      </c>
      <c r="FB880">
        <v>73.344918901026105</v>
      </c>
      <c r="FC880">
        <v>71.417742469380997</v>
      </c>
      <c r="FD880">
        <v>71.923783515392302</v>
      </c>
      <c r="FE880">
        <v>75.880585898709001</v>
      </c>
      <c r="FF880">
        <v>79.864366103939105</v>
      </c>
      <c r="FG880">
        <v>83.413604766633597</v>
      </c>
      <c r="FH880">
        <v>87.864366103939105</v>
      </c>
      <c r="FI880">
        <v>91.832671300893793</v>
      </c>
      <c r="FJ880">
        <v>94.850215160542902</v>
      </c>
      <c r="FK880">
        <v>97.331347236014594</v>
      </c>
      <c r="FL880">
        <v>99.3570009930487</v>
      </c>
      <c r="FM880">
        <v>100.812479311486</v>
      </c>
      <c r="FN880">
        <v>100.842850049652</v>
      </c>
      <c r="FO880">
        <v>100.365110890434</v>
      </c>
      <c r="FP880">
        <v>98.368503806686505</v>
      </c>
      <c r="FQ880">
        <v>95.827375041376996</v>
      </c>
      <c r="FR880">
        <v>93.238331678252194</v>
      </c>
      <c r="FS880">
        <v>90.595332671300895</v>
      </c>
      <c r="FT880">
        <v>87.617593512082095</v>
      </c>
      <c r="FU880">
        <v>4.7532629725919602E-2</v>
      </c>
      <c r="FV880">
        <v>0</v>
      </c>
      <c r="FW880">
        <v>0</v>
      </c>
      <c r="FX880">
        <v>1</v>
      </c>
    </row>
    <row r="881" spans="1:180" x14ac:dyDescent="0.2">
      <c r="A881" t="s">
        <v>42</v>
      </c>
      <c r="B881" t="s">
        <v>58</v>
      </c>
      <c r="C881" t="s">
        <v>55</v>
      </c>
      <c r="D881" t="s">
        <v>39</v>
      </c>
      <c r="E881" t="s">
        <v>1</v>
      </c>
      <c r="F881" t="s">
        <v>1</v>
      </c>
      <c r="G881" s="35">
        <v>43690</v>
      </c>
      <c r="H881">
        <v>6527</v>
      </c>
      <c r="I881">
        <v>1.2182276815462401</v>
      </c>
      <c r="J881">
        <v>1.0994857201378501</v>
      </c>
      <c r="K881">
        <v>0.97560094603327696</v>
      </c>
      <c r="L881">
        <v>0.88976464587250004</v>
      </c>
      <c r="M881">
        <v>0.85362754459615398</v>
      </c>
      <c r="N881">
        <v>0.79757361018971895</v>
      </c>
      <c r="O881">
        <v>0.80905062250461102</v>
      </c>
      <c r="P881">
        <v>0.84271409592522595</v>
      </c>
      <c r="Q881">
        <v>0.92216502319470495</v>
      </c>
      <c r="R881">
        <v>1.0571319688657701</v>
      </c>
      <c r="S881">
        <v>1.2245519475676001</v>
      </c>
      <c r="T881">
        <v>1.42684550479135</v>
      </c>
      <c r="U881">
        <v>1.67015601912615</v>
      </c>
      <c r="V881">
        <v>1.92012557304522</v>
      </c>
      <c r="W881">
        <v>2.1320185415428101</v>
      </c>
      <c r="X881">
        <v>2.3488108025832899</v>
      </c>
      <c r="Y881">
        <v>2.5642887753680599</v>
      </c>
      <c r="Z881">
        <v>2.6657305067071602</v>
      </c>
      <c r="AA881">
        <v>2.65687992417454</v>
      </c>
      <c r="AB881">
        <v>2.5412037126923299</v>
      </c>
      <c r="AC881">
        <v>2.3954880787147101</v>
      </c>
      <c r="AD881">
        <v>2.2289547953347402</v>
      </c>
      <c r="AE881">
        <v>1.90093339035673</v>
      </c>
      <c r="AF881">
        <v>1.5617235609982001</v>
      </c>
      <c r="AG881">
        <v>7.2369986442696E-3</v>
      </c>
      <c r="AH881">
        <v>3.7648804746917802E-3</v>
      </c>
      <c r="AI881">
        <v>-5.1967360753500296E-3</v>
      </c>
      <c r="AJ881">
        <v>-4.8537944455447502E-3</v>
      </c>
      <c r="AK881">
        <v>-6.3128093260666302E-3</v>
      </c>
      <c r="AL881">
        <v>-1.6727121108533201E-2</v>
      </c>
      <c r="AM881">
        <v>-2.15784881125065E-2</v>
      </c>
      <c r="AN881">
        <v>-1.6704434524860399E-2</v>
      </c>
      <c r="AO881">
        <v>-2.46677030382822E-3</v>
      </c>
      <c r="AP881">
        <v>-2.4741909474870601E-2</v>
      </c>
      <c r="AQ881">
        <v>-1.49218567065461E-2</v>
      </c>
      <c r="AR881">
        <v>-8.6243712872794403E-3</v>
      </c>
      <c r="AS881">
        <v>-3.8922797792467598E-3</v>
      </c>
      <c r="AT881">
        <v>1.5493644603063499E-2</v>
      </c>
      <c r="AU881">
        <v>0.157902349969089</v>
      </c>
      <c r="AV881">
        <v>0.16710272709826601</v>
      </c>
      <c r="AW881">
        <v>0.17809900561294301</v>
      </c>
      <c r="AX881">
        <v>0.21279692231402</v>
      </c>
      <c r="AY881">
        <v>0.15710534420272401</v>
      </c>
      <c r="AZ881">
        <v>-5.1374285945006801E-2</v>
      </c>
      <c r="BA881">
        <v>-8.7013009515664902E-2</v>
      </c>
      <c r="BB881">
        <v>-7.3212935000263393E-2</v>
      </c>
      <c r="BC881">
        <v>-3.7167390884510203E-2</v>
      </c>
      <c r="BD881">
        <v>-7.9921679693113305E-3</v>
      </c>
      <c r="BE881">
        <v>1.40038399681576E-2</v>
      </c>
      <c r="BF881">
        <v>1.0726492597309401E-2</v>
      </c>
      <c r="BG881">
        <v>-2.0145277660373799E-4</v>
      </c>
      <c r="BH881">
        <v>6.4092526551207997E-4</v>
      </c>
      <c r="BI881">
        <v>-4.9353431188758705E-4</v>
      </c>
      <c r="BJ881">
        <v>-1.0946249297408801E-2</v>
      </c>
      <c r="BK881">
        <v>-1.49721222686586E-2</v>
      </c>
      <c r="BL881">
        <v>-8.9786389525723306E-3</v>
      </c>
      <c r="BM881">
        <v>5.8909409191892402E-3</v>
      </c>
      <c r="BN881">
        <v>-1.70698097844648E-2</v>
      </c>
      <c r="BO881">
        <v>-6.98671287260703E-3</v>
      </c>
      <c r="BP881">
        <v>-4.9556767589939597E-3</v>
      </c>
      <c r="BQ881">
        <v>-2.43881018865208E-4</v>
      </c>
      <c r="BR881">
        <v>2.7116977577417802E-2</v>
      </c>
      <c r="BS881">
        <v>0.16865556121824599</v>
      </c>
      <c r="BT881">
        <v>0.181859640570499</v>
      </c>
      <c r="BU881">
        <v>0.19387713667999301</v>
      </c>
      <c r="BV881">
        <v>0.22493032275285799</v>
      </c>
      <c r="BW881">
        <v>0.16999326380377699</v>
      </c>
      <c r="BX881">
        <v>-4.19720578908028E-2</v>
      </c>
      <c r="BY881">
        <v>-7.4470762575379601E-2</v>
      </c>
      <c r="BZ881">
        <v>-6.4335456735573102E-2</v>
      </c>
      <c r="CA881">
        <v>-3.0877988648305502E-2</v>
      </c>
      <c r="CB881">
        <v>1.88857829491238E-3</v>
      </c>
      <c r="CC881">
        <v>1.8690533655456601E-2</v>
      </c>
      <c r="CD881">
        <v>1.5548083946484E-2</v>
      </c>
      <c r="CE881">
        <v>3.2582652191261402E-3</v>
      </c>
      <c r="CF881">
        <v>4.4465513989900597E-3</v>
      </c>
      <c r="CG881">
        <v>3.53687783584974E-3</v>
      </c>
      <c r="CH881">
        <v>-6.9424350911205697E-3</v>
      </c>
      <c r="CI881">
        <v>-1.03965734099839E-2</v>
      </c>
      <c r="CJ881">
        <v>-3.6277764740650898E-3</v>
      </c>
      <c r="CK881">
        <v>1.1679466252405899E-2</v>
      </c>
      <c r="CL881">
        <v>-1.17561369101772E-2</v>
      </c>
      <c r="CM881">
        <v>-1.49085642581169E-3</v>
      </c>
      <c r="CN881">
        <v>-2.4147501045376301E-3</v>
      </c>
      <c r="CO881">
        <v>2.28298884856725E-3</v>
      </c>
      <c r="CP881">
        <v>3.5167262587644597E-2</v>
      </c>
      <c r="CQ881">
        <v>0.176103202572227</v>
      </c>
      <c r="CR881">
        <v>0.192080233887824</v>
      </c>
      <c r="CS881">
        <v>0.20480502219258501</v>
      </c>
      <c r="CT881">
        <v>0.23333387893518301</v>
      </c>
      <c r="CU881">
        <v>0.178919397659384</v>
      </c>
      <c r="CV881">
        <v>-3.5460103382186602E-2</v>
      </c>
      <c r="CW881">
        <v>-6.5784040551608997E-2</v>
      </c>
      <c r="CX881">
        <v>-5.8186942332644501E-2</v>
      </c>
      <c r="CY881">
        <v>-2.65219678187276E-2</v>
      </c>
      <c r="CZ881">
        <v>8.7319530580925106E-3</v>
      </c>
      <c r="DA881">
        <v>2.3377227342755501E-2</v>
      </c>
      <c r="DB881">
        <v>2.0369675295658599E-2</v>
      </c>
      <c r="DC881">
        <v>6.7179832148560204E-3</v>
      </c>
      <c r="DD881">
        <v>8.2521775324680292E-3</v>
      </c>
      <c r="DE881">
        <v>7.5672899835870699E-3</v>
      </c>
      <c r="DF881">
        <v>-2.93862088483236E-3</v>
      </c>
      <c r="DG881">
        <v>-5.8210245513091799E-3</v>
      </c>
      <c r="DH881">
        <v>1.72308600444215E-3</v>
      </c>
      <c r="DI881">
        <v>1.7467991585622601E-2</v>
      </c>
      <c r="DJ881">
        <v>-6.4424640358895398E-3</v>
      </c>
      <c r="DK881">
        <v>4.0050000209836401E-3</v>
      </c>
      <c r="DL881">
        <v>1.2617654991869601E-4</v>
      </c>
      <c r="DM881">
        <v>4.8098587159997102E-3</v>
      </c>
      <c r="DN881">
        <v>4.32175475978714E-2</v>
      </c>
      <c r="DO881">
        <v>0.18355084392620699</v>
      </c>
      <c r="DP881">
        <v>0.202300827205149</v>
      </c>
      <c r="DQ881">
        <v>0.215732907705176</v>
      </c>
      <c r="DR881">
        <v>0.241737435117508</v>
      </c>
      <c r="DS881">
        <v>0.187845531514991</v>
      </c>
      <c r="DT881">
        <v>-2.89481488735704E-2</v>
      </c>
      <c r="DU881">
        <v>-5.7097318527838399E-2</v>
      </c>
      <c r="DV881">
        <v>-5.2038427929715997E-2</v>
      </c>
      <c r="DW881">
        <v>-2.2165946989149699E-2</v>
      </c>
      <c r="DX881">
        <v>1.55753278212726E-2</v>
      </c>
      <c r="DY881">
        <v>3.01440686666435E-2</v>
      </c>
      <c r="DZ881">
        <v>2.7331287418276302E-2</v>
      </c>
      <c r="EA881">
        <v>1.17132665136023E-2</v>
      </c>
      <c r="EB881">
        <v>1.3746897243524899E-2</v>
      </c>
      <c r="EC881">
        <v>1.3386564997766101E-2</v>
      </c>
      <c r="ED881">
        <v>2.8422509262920302E-3</v>
      </c>
      <c r="EE881">
        <v>7.8534129253866197E-4</v>
      </c>
      <c r="EF881">
        <v>9.4488815767302704E-3</v>
      </c>
      <c r="EG881">
        <v>2.5825702808640001E-2</v>
      </c>
      <c r="EH881">
        <v>1.2296356545161899E-3</v>
      </c>
      <c r="EI881">
        <v>1.1940143854922701E-2</v>
      </c>
      <c r="EJ881">
        <v>3.7948710782041701E-3</v>
      </c>
      <c r="EK881">
        <v>8.4582574763812594E-3</v>
      </c>
      <c r="EL881">
        <v>5.4840880572225602E-2</v>
      </c>
      <c r="EM881">
        <v>0.194304055175364</v>
      </c>
      <c r="EN881">
        <v>0.21705774067738201</v>
      </c>
      <c r="EO881">
        <v>0.23151103877222701</v>
      </c>
      <c r="EP881">
        <v>0.25387083555634599</v>
      </c>
      <c r="EQ881">
        <v>0.20073345111604399</v>
      </c>
      <c r="ER881">
        <v>-1.9545920819366298E-2</v>
      </c>
      <c r="ES881">
        <v>-4.4555071587553202E-2</v>
      </c>
      <c r="ET881">
        <v>-4.3160949665025601E-2</v>
      </c>
      <c r="EU881">
        <v>-1.5876544752945001E-2</v>
      </c>
      <c r="EV881">
        <v>2.54560740854963E-2</v>
      </c>
      <c r="EW881">
        <v>80</v>
      </c>
      <c r="EX881">
        <v>79.5</v>
      </c>
      <c r="EY881">
        <v>78</v>
      </c>
      <c r="EZ881">
        <v>76.5</v>
      </c>
      <c r="FA881">
        <v>76</v>
      </c>
      <c r="FB881">
        <v>73.5</v>
      </c>
      <c r="FC881">
        <v>72</v>
      </c>
      <c r="FD881">
        <v>71.5</v>
      </c>
      <c r="FE881">
        <v>75.5</v>
      </c>
      <c r="FF881">
        <v>81.5</v>
      </c>
      <c r="FG881">
        <v>85</v>
      </c>
      <c r="FH881">
        <v>89</v>
      </c>
      <c r="FI881">
        <v>91.5</v>
      </c>
      <c r="FJ881">
        <v>94.5</v>
      </c>
      <c r="FK881">
        <v>96</v>
      </c>
      <c r="FL881">
        <v>97</v>
      </c>
      <c r="FM881">
        <v>99</v>
      </c>
      <c r="FN881">
        <v>99</v>
      </c>
      <c r="FO881">
        <v>99</v>
      </c>
      <c r="FP881">
        <v>97.5</v>
      </c>
      <c r="FQ881">
        <v>94.5</v>
      </c>
      <c r="FR881">
        <v>92</v>
      </c>
      <c r="FS881">
        <v>88.5</v>
      </c>
      <c r="FT881">
        <v>85</v>
      </c>
      <c r="FU881">
        <v>1.7515547414195001E-2</v>
      </c>
      <c r="FV881">
        <v>0</v>
      </c>
      <c r="FW881">
        <v>0</v>
      </c>
      <c r="FX881">
        <v>1</v>
      </c>
    </row>
    <row r="882" spans="1:180" x14ac:dyDescent="0.2">
      <c r="A882" t="s">
        <v>42</v>
      </c>
      <c r="B882" t="s">
        <v>58</v>
      </c>
      <c r="C882" t="s">
        <v>55</v>
      </c>
      <c r="D882" t="s">
        <v>39</v>
      </c>
      <c r="E882" t="s">
        <v>1</v>
      </c>
      <c r="F882" t="s">
        <v>77</v>
      </c>
      <c r="G882" s="35">
        <v>43690</v>
      </c>
      <c r="H882">
        <v>5823</v>
      </c>
      <c r="I882">
        <v>1.2233350963909799</v>
      </c>
      <c r="J882">
        <v>1.1043438908435099</v>
      </c>
      <c r="K882">
        <v>0.98069121090085598</v>
      </c>
      <c r="L882">
        <v>0.89549589179591005</v>
      </c>
      <c r="M882">
        <v>0.85871278056892297</v>
      </c>
      <c r="N882">
        <v>0.80110830831548796</v>
      </c>
      <c r="O882">
        <v>0.810318385272779</v>
      </c>
      <c r="P882">
        <v>0.84570408368499805</v>
      </c>
      <c r="Q882">
        <v>0.92473024497318401</v>
      </c>
      <c r="R882">
        <v>1.0588084297767799</v>
      </c>
      <c r="S882">
        <v>1.22627586684856</v>
      </c>
      <c r="T882">
        <v>1.42543221599743</v>
      </c>
      <c r="U882">
        <v>1.6673067298811799</v>
      </c>
      <c r="V882">
        <v>1.91622808614868</v>
      </c>
      <c r="W882">
        <v>2.1292505112234599</v>
      </c>
      <c r="X882">
        <v>2.34522504645687</v>
      </c>
      <c r="Y882">
        <v>2.5581078795089698</v>
      </c>
      <c r="Z882">
        <v>2.65663666457742</v>
      </c>
      <c r="AA882">
        <v>2.6463035510557602</v>
      </c>
      <c r="AB882">
        <v>2.52695395149208</v>
      </c>
      <c r="AC882">
        <v>2.3820055909431899</v>
      </c>
      <c r="AD882">
        <v>2.21802130814108</v>
      </c>
      <c r="AE882">
        <v>1.8971169889082999</v>
      </c>
      <c r="AF882">
        <v>1.56271251395579</v>
      </c>
      <c r="AG882">
        <v>1.08874442827898E-2</v>
      </c>
      <c r="AH882">
        <v>4.5456077883920497E-3</v>
      </c>
      <c r="AI882">
        <v>-5.16220952404232E-3</v>
      </c>
      <c r="AJ882">
        <v>-8.0592240946375394E-3</v>
      </c>
      <c r="AK882">
        <v>-7.9026760728835299E-3</v>
      </c>
      <c r="AL882">
        <v>-1.7888633199574299E-2</v>
      </c>
      <c r="AM882">
        <v>-2.33275812770318E-2</v>
      </c>
      <c r="AN882">
        <v>-1.62936126734264E-2</v>
      </c>
      <c r="AO882">
        <v>-3.4444565613685799E-3</v>
      </c>
      <c r="AP882">
        <v>-2.4329445333223201E-2</v>
      </c>
      <c r="AQ882">
        <v>-1.2225656943558001E-2</v>
      </c>
      <c r="AR882">
        <v>-6.6571884685017301E-3</v>
      </c>
      <c r="AS882">
        <v>-3.9397116987499696E-3</v>
      </c>
      <c r="AT882">
        <v>1.8059750056159299E-2</v>
      </c>
      <c r="AU882">
        <v>0.12972387627067</v>
      </c>
      <c r="AV882">
        <v>0.13359214173088699</v>
      </c>
      <c r="AW882">
        <v>0.13893382822981501</v>
      </c>
      <c r="AX882">
        <v>0.17323567677580301</v>
      </c>
      <c r="AY882">
        <v>0.151805627982424</v>
      </c>
      <c r="AZ882">
        <v>-1.3189064803787599E-2</v>
      </c>
      <c r="BA882">
        <v>-5.6700891738646703E-2</v>
      </c>
      <c r="BB882">
        <v>-5.6848504482099903E-2</v>
      </c>
      <c r="BC882">
        <v>-3.2006501054755998E-2</v>
      </c>
      <c r="BD882">
        <v>-7.7367786840201796E-3</v>
      </c>
      <c r="BE882">
        <v>1.74902137003187E-2</v>
      </c>
      <c r="BF882">
        <v>1.09594435807513E-2</v>
      </c>
      <c r="BG882">
        <v>-5.4744149000804496E-4</v>
      </c>
      <c r="BH882">
        <v>-2.1516380525413901E-3</v>
      </c>
      <c r="BI882">
        <v>-2.7195897273268798E-3</v>
      </c>
      <c r="BJ882">
        <v>-1.2499833398909E-2</v>
      </c>
      <c r="BK882">
        <v>-1.70012928104466E-2</v>
      </c>
      <c r="BL882">
        <v>-8.8036894799700793E-3</v>
      </c>
      <c r="BM882">
        <v>4.85566604505616E-3</v>
      </c>
      <c r="BN882">
        <v>-1.6542240142583001E-2</v>
      </c>
      <c r="BO882">
        <v>-3.50316322203254E-3</v>
      </c>
      <c r="BP882">
        <v>-3.5896716598630201E-3</v>
      </c>
      <c r="BQ882">
        <v>-8.8267931195091295E-4</v>
      </c>
      <c r="BR882">
        <v>2.8597202320906599E-2</v>
      </c>
      <c r="BS882">
        <v>0.138109231071705</v>
      </c>
      <c r="BT882">
        <v>0.14697271408110199</v>
      </c>
      <c r="BU882">
        <v>0.15285743299853699</v>
      </c>
      <c r="BV882">
        <v>0.18481534387482601</v>
      </c>
      <c r="BW882">
        <v>0.163419620336129</v>
      </c>
      <c r="BX882">
        <v>-4.1674466927470802E-3</v>
      </c>
      <c r="BY882">
        <v>-4.4527073734102501E-2</v>
      </c>
      <c r="BZ882">
        <v>-4.7143580155060101E-2</v>
      </c>
      <c r="CA882">
        <v>-2.4818249286084299E-2</v>
      </c>
      <c r="CB882">
        <v>3.2119297208324702E-3</v>
      </c>
      <c r="CC882">
        <v>2.2063271685080699E-2</v>
      </c>
      <c r="CD882">
        <v>1.54016467122635E-2</v>
      </c>
      <c r="CE882">
        <v>2.6487327925345302E-3</v>
      </c>
      <c r="CF882">
        <v>1.9399380441120901E-3</v>
      </c>
      <c r="CG882">
        <v>8.7020008652505503E-4</v>
      </c>
      <c r="CH882">
        <v>-8.76756707270758E-3</v>
      </c>
      <c r="CI882">
        <v>-1.2619724690072699E-2</v>
      </c>
      <c r="CJ882">
        <v>-3.6161914925108198E-3</v>
      </c>
      <c r="CK882">
        <v>1.06043056778512E-2</v>
      </c>
      <c r="CL882">
        <v>-1.11488455494754E-2</v>
      </c>
      <c r="CM882">
        <v>2.5380093584247798E-3</v>
      </c>
      <c r="CN882">
        <v>-1.46511886268437E-3</v>
      </c>
      <c r="CO882">
        <v>1.2346120065999701E-3</v>
      </c>
      <c r="CP882">
        <v>3.5895409659545498E-2</v>
      </c>
      <c r="CQ882">
        <v>0.14391690226284601</v>
      </c>
      <c r="CR882">
        <v>0.156240057730025</v>
      </c>
      <c r="CS882">
        <v>0.162500879246294</v>
      </c>
      <c r="CT882">
        <v>0.192835386032816</v>
      </c>
      <c r="CU882">
        <v>0.17146343606094799</v>
      </c>
      <c r="CV882">
        <v>2.0808985286746699E-3</v>
      </c>
      <c r="CW882">
        <v>-3.60955244688922E-2</v>
      </c>
      <c r="CX882">
        <v>-4.0421979129972502E-2</v>
      </c>
      <c r="CY882">
        <v>-1.9839688008458201E-2</v>
      </c>
      <c r="CZ882">
        <v>1.0794971809311099E-2</v>
      </c>
      <c r="DA882">
        <v>2.6636329669842699E-2</v>
      </c>
      <c r="DB882">
        <v>1.9843849843775799E-2</v>
      </c>
      <c r="DC882">
        <v>5.8449070750771102E-3</v>
      </c>
      <c r="DD882">
        <v>6.0315141407655702E-3</v>
      </c>
      <c r="DE882">
        <v>4.4599899003769901E-3</v>
      </c>
      <c r="DF882">
        <v>-5.0353007465061298E-3</v>
      </c>
      <c r="DG882">
        <v>-8.2381565696988002E-3</v>
      </c>
      <c r="DH882">
        <v>1.57130649494845E-3</v>
      </c>
      <c r="DI882">
        <v>1.63529453106462E-2</v>
      </c>
      <c r="DJ882">
        <v>-5.7554509563677997E-3</v>
      </c>
      <c r="DK882">
        <v>8.5791819388821005E-3</v>
      </c>
      <c r="DL882">
        <v>6.5943393449427305E-4</v>
      </c>
      <c r="DM882">
        <v>3.3519033251508601E-3</v>
      </c>
      <c r="DN882">
        <v>4.31936169981844E-2</v>
      </c>
      <c r="DO882">
        <v>0.14972457345398801</v>
      </c>
      <c r="DP882">
        <v>0.16550740137894701</v>
      </c>
      <c r="DQ882">
        <v>0.17214432549405101</v>
      </c>
      <c r="DR882">
        <v>0.20085542819080701</v>
      </c>
      <c r="DS882">
        <v>0.17950725178576701</v>
      </c>
      <c r="DT882">
        <v>8.3292437500964208E-3</v>
      </c>
      <c r="DU882">
        <v>-2.7663975203681801E-2</v>
      </c>
      <c r="DV882">
        <v>-3.3700378104884798E-2</v>
      </c>
      <c r="DW882">
        <v>-1.48611267308321E-2</v>
      </c>
      <c r="DX882">
        <v>1.8378013897789799E-2</v>
      </c>
      <c r="DY882">
        <v>3.3239099087371701E-2</v>
      </c>
      <c r="DZ882">
        <v>2.6257685636135002E-2</v>
      </c>
      <c r="EA882">
        <v>1.04596751091114E-2</v>
      </c>
      <c r="EB882">
        <v>1.1939100182861701E-2</v>
      </c>
      <c r="EC882">
        <v>9.6430762459336506E-3</v>
      </c>
      <c r="ED882">
        <v>3.5349905415917401E-4</v>
      </c>
      <c r="EE882">
        <v>-1.91186810311364E-3</v>
      </c>
      <c r="EF882">
        <v>9.06122968840474E-3</v>
      </c>
      <c r="EG882">
        <v>2.4653067917071E-2</v>
      </c>
      <c r="EH882">
        <v>2.0317542342723999E-3</v>
      </c>
      <c r="EI882">
        <v>1.7301675660407599E-2</v>
      </c>
      <c r="EJ882">
        <v>3.7269507431329802E-3</v>
      </c>
      <c r="EK882">
        <v>6.4089357119499098E-3</v>
      </c>
      <c r="EL882">
        <v>5.3731069262931599E-2</v>
      </c>
      <c r="EM882">
        <v>0.15810992825502199</v>
      </c>
      <c r="EN882">
        <v>0.17888797372916301</v>
      </c>
      <c r="EO882">
        <v>0.18606793026277299</v>
      </c>
      <c r="EP882">
        <v>0.21243509528982901</v>
      </c>
      <c r="EQ882">
        <v>0.19112124413947201</v>
      </c>
      <c r="ER882">
        <v>1.73508618611369E-2</v>
      </c>
      <c r="ES882">
        <v>-1.54901571991377E-2</v>
      </c>
      <c r="ET882">
        <v>-2.3995453777845101E-2</v>
      </c>
      <c r="EU882">
        <v>-7.6728749621604499E-3</v>
      </c>
      <c r="EV882">
        <v>2.93267223026424E-2</v>
      </c>
      <c r="EW882">
        <v>80</v>
      </c>
      <c r="EX882">
        <v>79.5</v>
      </c>
      <c r="EY882">
        <v>78</v>
      </c>
      <c r="EZ882">
        <v>76.5</v>
      </c>
      <c r="FA882">
        <v>76</v>
      </c>
      <c r="FB882">
        <v>73.5</v>
      </c>
      <c r="FC882">
        <v>72</v>
      </c>
      <c r="FD882">
        <v>71.5</v>
      </c>
      <c r="FE882">
        <v>75.5</v>
      </c>
      <c r="FF882">
        <v>81.5</v>
      </c>
      <c r="FG882">
        <v>85</v>
      </c>
      <c r="FH882">
        <v>89</v>
      </c>
      <c r="FI882">
        <v>91.5</v>
      </c>
      <c r="FJ882">
        <v>94.5</v>
      </c>
      <c r="FK882">
        <v>96</v>
      </c>
      <c r="FL882">
        <v>97</v>
      </c>
      <c r="FM882">
        <v>99</v>
      </c>
      <c r="FN882">
        <v>99</v>
      </c>
      <c r="FO882">
        <v>99</v>
      </c>
      <c r="FP882">
        <v>97.5</v>
      </c>
      <c r="FQ882">
        <v>94.5</v>
      </c>
      <c r="FR882">
        <v>92</v>
      </c>
      <c r="FS882">
        <v>88.5</v>
      </c>
      <c r="FT882">
        <v>85</v>
      </c>
      <c r="FU882">
        <v>1.5553882188264E-2</v>
      </c>
      <c r="FV882">
        <v>0</v>
      </c>
      <c r="FW882">
        <v>0</v>
      </c>
      <c r="FX882">
        <v>1</v>
      </c>
    </row>
    <row r="883" spans="1:180" x14ac:dyDescent="0.2">
      <c r="A883" t="s">
        <v>42</v>
      </c>
      <c r="B883" t="s">
        <v>58</v>
      </c>
      <c r="C883" t="s">
        <v>55</v>
      </c>
      <c r="D883" t="s">
        <v>39</v>
      </c>
      <c r="E883" t="s">
        <v>1</v>
      </c>
      <c r="F883" t="s">
        <v>78</v>
      </c>
      <c r="G883" s="35">
        <v>43690</v>
      </c>
      <c r="H883">
        <v>704</v>
      </c>
      <c r="I883">
        <v>1.1594832817728</v>
      </c>
      <c r="J883">
        <v>1.0485489287393699</v>
      </c>
      <c r="K883">
        <v>0.92323433634234198</v>
      </c>
      <c r="L883">
        <v>0.83208148701631102</v>
      </c>
      <c r="M883">
        <v>0.80386214067883999</v>
      </c>
      <c r="N883">
        <v>0.75714652087969403</v>
      </c>
      <c r="O883">
        <v>0.78675489952793698</v>
      </c>
      <c r="P883">
        <v>0.80361996045147199</v>
      </c>
      <c r="Q883">
        <v>0.89009354207762303</v>
      </c>
      <c r="R883">
        <v>1.0381417312416199</v>
      </c>
      <c r="S883">
        <v>1.2071538064863001</v>
      </c>
      <c r="T883">
        <v>1.4387553753418001</v>
      </c>
      <c r="U883">
        <v>1.69471058207351</v>
      </c>
      <c r="V883">
        <v>1.95278269521833</v>
      </c>
      <c r="W883">
        <v>2.15308021285191</v>
      </c>
      <c r="X883">
        <v>2.3746810989239999</v>
      </c>
      <c r="Y883">
        <v>2.6134591872286901</v>
      </c>
      <c r="Z883">
        <v>2.7372361289232199</v>
      </c>
      <c r="AA883">
        <v>2.7392104662410901</v>
      </c>
      <c r="AB883">
        <v>2.6527301229709201</v>
      </c>
      <c r="AC883">
        <v>2.4980103735172601</v>
      </c>
      <c r="AD883">
        <v>2.3103833765627799</v>
      </c>
      <c r="AE883">
        <v>1.9185401256675301</v>
      </c>
      <c r="AF883">
        <v>1.5361608445844901</v>
      </c>
      <c r="AG883">
        <v>-5.9797090806437601E-2</v>
      </c>
      <c r="AH883">
        <v>-1.8751976034324699E-2</v>
      </c>
      <c r="AI883">
        <v>-2.6058761355175701E-2</v>
      </c>
      <c r="AJ883">
        <v>-6.5469182703022004E-3</v>
      </c>
      <c r="AK883">
        <v>-1.05954366403872E-2</v>
      </c>
      <c r="AL883">
        <v>-2.1624233329467901E-2</v>
      </c>
      <c r="AM883">
        <v>-2.4365529620363601E-2</v>
      </c>
      <c r="AN883">
        <v>-3.7319661237145203E-2</v>
      </c>
      <c r="AO883">
        <v>-1.55874333135882E-2</v>
      </c>
      <c r="AP883">
        <v>-4.4739831291676101E-2</v>
      </c>
      <c r="AQ883">
        <v>-6.3038181151098396E-2</v>
      </c>
      <c r="AR883">
        <v>-2.80756842808286E-2</v>
      </c>
      <c r="AS883">
        <v>-7.6171486664567602E-3</v>
      </c>
      <c r="AT883">
        <v>-3.7521418182795703E-2</v>
      </c>
      <c r="AU883">
        <v>0.37384708041751202</v>
      </c>
      <c r="AV883">
        <v>0.414224455659645</v>
      </c>
      <c r="AW883">
        <v>0.48864509238237203</v>
      </c>
      <c r="AX883">
        <v>0.51120981723829795</v>
      </c>
      <c r="AY883">
        <v>0.16020376135995601</v>
      </c>
      <c r="AZ883">
        <v>-0.42508874551933201</v>
      </c>
      <c r="BA883">
        <v>-0.39652682601261802</v>
      </c>
      <c r="BB883">
        <v>-0.265969149760309</v>
      </c>
      <c r="BC883">
        <v>-0.12894592208467101</v>
      </c>
      <c r="BD883">
        <v>-5.1671145734487299E-2</v>
      </c>
      <c r="BE883">
        <v>-3.7249852079149597E-2</v>
      </c>
      <c r="BF883">
        <v>-3.0099783384527198E-3</v>
      </c>
      <c r="BG883">
        <v>-1.0348006686677499E-2</v>
      </c>
      <c r="BH883">
        <v>8.0099536497214904E-3</v>
      </c>
      <c r="BI883">
        <v>7.2260401051968404E-3</v>
      </c>
      <c r="BJ883">
        <v>-8.4540835455462499E-3</v>
      </c>
      <c r="BK883">
        <v>-9.9150381587371893E-3</v>
      </c>
      <c r="BL883">
        <v>-2.3102677032698998E-2</v>
      </c>
      <c r="BM883">
        <v>2.1924814658155498E-3</v>
      </c>
      <c r="BN883">
        <v>-3.14267326069829E-2</v>
      </c>
      <c r="BO883">
        <v>-4.9393014776591103E-2</v>
      </c>
      <c r="BP883">
        <v>-1.7366156151347598E-2</v>
      </c>
      <c r="BQ883">
        <v>3.2226583412492899E-3</v>
      </c>
      <c r="BR883">
        <v>9.0653625568285997E-4</v>
      </c>
      <c r="BS883">
        <v>0.41750947339911498</v>
      </c>
      <c r="BT883">
        <v>0.46080429736950101</v>
      </c>
      <c r="BU883">
        <v>0.53222696050774199</v>
      </c>
      <c r="BV883">
        <v>0.54805456579196499</v>
      </c>
      <c r="BW883">
        <v>0.20435076101824201</v>
      </c>
      <c r="BX883">
        <v>-0.39002811230188</v>
      </c>
      <c r="BY883">
        <v>-0.35742316911719102</v>
      </c>
      <c r="BZ883">
        <v>-0.239760704475911</v>
      </c>
      <c r="CA883">
        <v>-0.10878841643346999</v>
      </c>
      <c r="CB883">
        <v>-3.3405766462977798E-2</v>
      </c>
      <c r="CC883">
        <v>-2.1633703221607601E-2</v>
      </c>
      <c r="CD883">
        <v>7.8928813113324399E-3</v>
      </c>
      <c r="CE883">
        <v>5.3321413752329696E-4</v>
      </c>
      <c r="CF883">
        <v>1.8091998797367202E-2</v>
      </c>
      <c r="CG883">
        <v>1.9569140610157802E-2</v>
      </c>
      <c r="CH883">
        <v>6.67522074965289E-4</v>
      </c>
      <c r="CI883">
        <v>9.3328207486195297E-5</v>
      </c>
      <c r="CJ883">
        <v>-1.3256037081472501E-2</v>
      </c>
      <c r="CK883">
        <v>1.45067962796091E-2</v>
      </c>
      <c r="CL883">
        <v>-2.2206121013258001E-2</v>
      </c>
      <c r="CM883">
        <v>-3.9942414112468801E-2</v>
      </c>
      <c r="CN883">
        <v>-9.9487695929835699E-3</v>
      </c>
      <c r="CO883">
        <v>1.0730275653807299E-2</v>
      </c>
      <c r="CP883">
        <v>2.7521620437847099E-2</v>
      </c>
      <c r="CQ883">
        <v>0.44774991377073498</v>
      </c>
      <c r="CR883">
        <v>0.49306535384297101</v>
      </c>
      <c r="CS883">
        <v>0.56241162960923397</v>
      </c>
      <c r="CT883">
        <v>0.57357312640118097</v>
      </c>
      <c r="CU883">
        <v>0.23492683849788801</v>
      </c>
      <c r="CV883">
        <v>-0.36574522453962899</v>
      </c>
      <c r="CW883">
        <v>-0.330340095471716</v>
      </c>
      <c r="CX883">
        <v>-0.22160881510993799</v>
      </c>
      <c r="CY883">
        <v>-9.4827389424653394E-2</v>
      </c>
      <c r="CZ883">
        <v>-2.07552204208078E-2</v>
      </c>
      <c r="DA883">
        <v>-6.0175543640655403E-3</v>
      </c>
      <c r="DB883">
        <v>1.87957409611176E-2</v>
      </c>
      <c r="DC883">
        <v>1.1414434961724101E-2</v>
      </c>
      <c r="DD883">
        <v>2.8174043945013001E-2</v>
      </c>
      <c r="DE883">
        <v>3.1912241115118797E-2</v>
      </c>
      <c r="DF883">
        <v>9.7891276954768305E-3</v>
      </c>
      <c r="DG883">
        <v>1.01016945737096E-2</v>
      </c>
      <c r="DH883">
        <v>-3.40939713024598E-3</v>
      </c>
      <c r="DI883">
        <v>2.68211110934026E-2</v>
      </c>
      <c r="DJ883">
        <v>-1.2985509419533E-2</v>
      </c>
      <c r="DK883">
        <v>-3.0491813448346401E-2</v>
      </c>
      <c r="DL883">
        <v>-2.5313830346195801E-3</v>
      </c>
      <c r="DM883">
        <v>1.8237892966365299E-2</v>
      </c>
      <c r="DN883">
        <v>5.4136704620011397E-2</v>
      </c>
      <c r="DO883">
        <v>0.47799035414235402</v>
      </c>
      <c r="DP883">
        <v>0.52532641031644201</v>
      </c>
      <c r="DQ883">
        <v>0.59259629871072605</v>
      </c>
      <c r="DR883">
        <v>0.59909168701039806</v>
      </c>
      <c r="DS883">
        <v>0.265502915977535</v>
      </c>
      <c r="DT883">
        <v>-0.34146233677737797</v>
      </c>
      <c r="DU883">
        <v>-0.30325702182624198</v>
      </c>
      <c r="DV883">
        <v>-0.20345692574396501</v>
      </c>
      <c r="DW883">
        <v>-8.0866362415836904E-2</v>
      </c>
      <c r="DX883">
        <v>-8.1046743786378304E-3</v>
      </c>
      <c r="DY883">
        <v>1.6529684363222399E-2</v>
      </c>
      <c r="DZ883">
        <v>3.45377386569896E-2</v>
      </c>
      <c r="EA883">
        <v>2.7125189630222299E-2</v>
      </c>
      <c r="EB883">
        <v>4.2730915865036703E-2</v>
      </c>
      <c r="EC883">
        <v>4.9733717860702902E-2</v>
      </c>
      <c r="ED883">
        <v>2.29592774793985E-2</v>
      </c>
      <c r="EE883">
        <v>2.4552186035336002E-2</v>
      </c>
      <c r="EF883">
        <v>1.08075870742002E-2</v>
      </c>
      <c r="EG883">
        <v>4.4601025872806399E-2</v>
      </c>
      <c r="EH883">
        <v>3.2758926516009498E-4</v>
      </c>
      <c r="EI883">
        <v>-1.6846647073839101E-2</v>
      </c>
      <c r="EJ883">
        <v>8.1781450948614793E-3</v>
      </c>
      <c r="EK883">
        <v>2.9077699974071301E-2</v>
      </c>
      <c r="EL883">
        <v>9.2564659058489998E-2</v>
      </c>
      <c r="EM883">
        <v>0.52165274712395804</v>
      </c>
      <c r="EN883">
        <v>0.57190625202629797</v>
      </c>
      <c r="EO883">
        <v>0.63617816683609496</v>
      </c>
      <c r="EP883">
        <v>0.63593643556406398</v>
      </c>
      <c r="EQ883">
        <v>0.309649915635821</v>
      </c>
      <c r="ER883">
        <v>-0.30640170355992602</v>
      </c>
      <c r="ES883">
        <v>-0.26415336493081498</v>
      </c>
      <c r="ET883">
        <v>-0.17724848045956701</v>
      </c>
      <c r="EU883">
        <v>-6.0708856764635798E-2</v>
      </c>
      <c r="EV883">
        <v>1.01607048928717E-2</v>
      </c>
      <c r="EW883">
        <v>80</v>
      </c>
      <c r="EX883">
        <v>79.5</v>
      </c>
      <c r="EY883">
        <v>78</v>
      </c>
      <c r="EZ883">
        <v>76.5</v>
      </c>
      <c r="FA883">
        <v>76</v>
      </c>
      <c r="FB883">
        <v>73.5</v>
      </c>
      <c r="FC883">
        <v>72</v>
      </c>
      <c r="FD883">
        <v>71.5</v>
      </c>
      <c r="FE883">
        <v>75.5</v>
      </c>
      <c r="FF883">
        <v>81.5</v>
      </c>
      <c r="FG883">
        <v>85</v>
      </c>
      <c r="FH883">
        <v>89</v>
      </c>
      <c r="FI883">
        <v>91.5</v>
      </c>
      <c r="FJ883">
        <v>94.5</v>
      </c>
      <c r="FK883">
        <v>96</v>
      </c>
      <c r="FL883">
        <v>97</v>
      </c>
      <c r="FM883">
        <v>99</v>
      </c>
      <c r="FN883">
        <v>99</v>
      </c>
      <c r="FO883">
        <v>99</v>
      </c>
      <c r="FP883">
        <v>97.5</v>
      </c>
      <c r="FQ883">
        <v>94.5</v>
      </c>
      <c r="FR883">
        <v>92</v>
      </c>
      <c r="FS883">
        <v>88.5</v>
      </c>
      <c r="FT883">
        <v>85</v>
      </c>
      <c r="FU883">
        <v>5.6743195488932897E-2</v>
      </c>
      <c r="FV883">
        <v>0</v>
      </c>
      <c r="FW883">
        <v>0</v>
      </c>
      <c r="FX883">
        <v>1</v>
      </c>
    </row>
    <row r="884" spans="1:180" x14ac:dyDescent="0.2">
      <c r="A884" t="s">
        <v>42</v>
      </c>
      <c r="B884" t="s">
        <v>58</v>
      </c>
      <c r="C884" t="s">
        <v>55</v>
      </c>
      <c r="D884" t="s">
        <v>39</v>
      </c>
      <c r="E884" t="s">
        <v>77</v>
      </c>
      <c r="F884" t="s">
        <v>1</v>
      </c>
      <c r="G884" s="35">
        <v>43690</v>
      </c>
      <c r="H884">
        <v>2857</v>
      </c>
      <c r="I884">
        <v>1.30265083662641</v>
      </c>
      <c r="J884">
        <v>1.1809010513293099</v>
      </c>
      <c r="K884">
        <v>1.0494227202997899</v>
      </c>
      <c r="L884">
        <v>0.95718174525140998</v>
      </c>
      <c r="M884">
        <v>0.92185662023020798</v>
      </c>
      <c r="N884">
        <v>0.87992750009870602</v>
      </c>
      <c r="O884">
        <v>0.92163655792068999</v>
      </c>
      <c r="P884">
        <v>0.95736502533419099</v>
      </c>
      <c r="Q884">
        <v>1.0335074396224</v>
      </c>
      <c r="R884">
        <v>1.14757160016199</v>
      </c>
      <c r="S884">
        <v>1.2816450224071201</v>
      </c>
      <c r="T884">
        <v>1.45383922922002</v>
      </c>
      <c r="U884">
        <v>1.6816892301086599</v>
      </c>
      <c r="V884">
        <v>1.93255972058784</v>
      </c>
      <c r="W884">
        <v>2.14434156231161</v>
      </c>
      <c r="X884">
        <v>2.3688045208417399</v>
      </c>
      <c r="Y884">
        <v>2.6268396810026702</v>
      </c>
      <c r="Z884">
        <v>2.7799457895244699</v>
      </c>
      <c r="AA884">
        <v>2.8161432520420102</v>
      </c>
      <c r="AB884">
        <v>2.7310841495023599</v>
      </c>
      <c r="AC884">
        <v>2.5773860120786001</v>
      </c>
      <c r="AD884">
        <v>2.3976492335022899</v>
      </c>
      <c r="AE884">
        <v>2.0344332811943699</v>
      </c>
      <c r="AF884">
        <v>1.6692712310436699</v>
      </c>
      <c r="AG884">
        <v>-9.0442613366930307E-3</v>
      </c>
      <c r="AH884">
        <v>-6.6907082561373102E-3</v>
      </c>
      <c r="AI884">
        <v>-1.9751199181280401E-2</v>
      </c>
      <c r="AJ884">
        <v>-2.2730591409207399E-2</v>
      </c>
      <c r="AK884">
        <v>-1.45655473680656E-2</v>
      </c>
      <c r="AL884">
        <v>-3.66261456249211E-2</v>
      </c>
      <c r="AM884">
        <v>-4.6954727692210201E-2</v>
      </c>
      <c r="AN884">
        <v>-3.4109725380187798E-2</v>
      </c>
      <c r="AO884">
        <v>-1.01241816891151E-2</v>
      </c>
      <c r="AP884">
        <v>-2.4064077895517001E-2</v>
      </c>
      <c r="AQ884">
        <v>-3.3565790773561803E-2</v>
      </c>
      <c r="AR884">
        <v>-1.60846113705101E-2</v>
      </c>
      <c r="AS884">
        <v>-8.0628190376599105E-3</v>
      </c>
      <c r="AT884">
        <v>5.5112731154100996E-3</v>
      </c>
      <c r="AU884">
        <v>0.15670786679305801</v>
      </c>
      <c r="AV884">
        <v>0.20443118869990101</v>
      </c>
      <c r="AW884">
        <v>0.253106719013037</v>
      </c>
      <c r="AX884">
        <v>0.282480907864752</v>
      </c>
      <c r="AY884">
        <v>0.20962100458260799</v>
      </c>
      <c r="AZ884">
        <v>-0.12844423101048</v>
      </c>
      <c r="BA884">
        <v>-0.17663385730046899</v>
      </c>
      <c r="BB884">
        <v>-0.15209318348731701</v>
      </c>
      <c r="BC884">
        <v>-8.5164319562722496E-2</v>
      </c>
      <c r="BD884">
        <v>-3.9726561720442498E-2</v>
      </c>
      <c r="BE884">
        <v>2.2332272545479699E-3</v>
      </c>
      <c r="BF884">
        <v>4.4520303301656102E-3</v>
      </c>
      <c r="BG884">
        <v>-9.3883966636576794E-3</v>
      </c>
      <c r="BH884">
        <v>-1.1262958487848401E-2</v>
      </c>
      <c r="BI884">
        <v>-5.2454479134713197E-3</v>
      </c>
      <c r="BJ884">
        <v>-2.6857030489655102E-2</v>
      </c>
      <c r="BK884">
        <v>-3.5504900980707202E-2</v>
      </c>
      <c r="BL884">
        <v>-2.04380247973916E-2</v>
      </c>
      <c r="BM884">
        <v>1.82654314141075E-3</v>
      </c>
      <c r="BN884">
        <v>-1.2084945724370799E-2</v>
      </c>
      <c r="BO884">
        <v>-2.13563237541896E-2</v>
      </c>
      <c r="BP884">
        <v>-8.9209276664240292E-3</v>
      </c>
      <c r="BQ884">
        <v>-9.5763487592020503E-4</v>
      </c>
      <c r="BR884">
        <v>2.2962472741167299E-2</v>
      </c>
      <c r="BS884">
        <v>0.17709006745752701</v>
      </c>
      <c r="BT884">
        <v>0.22511851651088999</v>
      </c>
      <c r="BU884">
        <v>0.27848494563584603</v>
      </c>
      <c r="BV884">
        <v>0.303150042240597</v>
      </c>
      <c r="BW884">
        <v>0.24130320340907299</v>
      </c>
      <c r="BX884">
        <v>-0.10461572116855</v>
      </c>
      <c r="BY884">
        <v>-0.152526007410588</v>
      </c>
      <c r="BZ884">
        <v>-0.13313828778696901</v>
      </c>
      <c r="CA884">
        <v>-7.4516840716746705E-2</v>
      </c>
      <c r="CB884">
        <v>-2.5641755649827999E-2</v>
      </c>
      <c r="CC884">
        <v>1.0043981498566E-2</v>
      </c>
      <c r="CD884">
        <v>1.2169457131248399E-2</v>
      </c>
      <c r="CE884">
        <v>-2.21115120784692E-3</v>
      </c>
      <c r="CF884">
        <v>-3.3205108600216902E-3</v>
      </c>
      <c r="CG884">
        <v>1.20962457724105E-3</v>
      </c>
      <c r="CH884">
        <v>-2.0090971106332501E-2</v>
      </c>
      <c r="CI884">
        <v>-2.7574785879584101E-2</v>
      </c>
      <c r="CJ884">
        <v>-1.0969046621438701E-2</v>
      </c>
      <c r="CK884">
        <v>1.01035787538981E-2</v>
      </c>
      <c r="CL884">
        <v>-3.7882352743062301E-3</v>
      </c>
      <c r="CM884">
        <v>-1.29000840899059E-2</v>
      </c>
      <c r="CN884">
        <v>-3.9593821554890002E-3</v>
      </c>
      <c r="CO884">
        <v>3.9633940301911398E-3</v>
      </c>
      <c r="CP884">
        <v>3.5049120440900298E-2</v>
      </c>
      <c r="CQ884">
        <v>0.19120671754805099</v>
      </c>
      <c r="CR884">
        <v>0.239446496733594</v>
      </c>
      <c r="CS884">
        <v>0.296061828085872</v>
      </c>
      <c r="CT884">
        <v>0.31746542174554199</v>
      </c>
      <c r="CU884">
        <v>0.26324619780375003</v>
      </c>
      <c r="CV884">
        <v>-8.8112167840104602E-2</v>
      </c>
      <c r="CW884">
        <v>-0.13582898401587601</v>
      </c>
      <c r="CX884">
        <v>-0.12001018476663899</v>
      </c>
      <c r="CY884">
        <v>-6.7142429303119602E-2</v>
      </c>
      <c r="CZ884">
        <v>-1.58866618714429E-2</v>
      </c>
      <c r="DA884">
        <v>1.7854735742584001E-2</v>
      </c>
      <c r="DB884">
        <v>1.9886883932331199E-2</v>
      </c>
      <c r="DC884">
        <v>4.9660942479638403E-3</v>
      </c>
      <c r="DD884">
        <v>4.6219367678050696E-3</v>
      </c>
      <c r="DE884">
        <v>7.6646970679534101E-3</v>
      </c>
      <c r="DF884">
        <v>-1.33249117230099E-2</v>
      </c>
      <c r="DG884">
        <v>-1.9644670778461E-2</v>
      </c>
      <c r="DH884">
        <v>-1.5000684454857199E-3</v>
      </c>
      <c r="DI884">
        <v>1.8380614366385401E-2</v>
      </c>
      <c r="DJ884">
        <v>4.5084751757582999E-3</v>
      </c>
      <c r="DK884">
        <v>-4.4438444256221198E-3</v>
      </c>
      <c r="DL884">
        <v>1.00216335544603E-3</v>
      </c>
      <c r="DM884">
        <v>8.8844229363024795E-3</v>
      </c>
      <c r="DN884">
        <v>4.7135768140633298E-2</v>
      </c>
      <c r="DO884">
        <v>0.20532336763857501</v>
      </c>
      <c r="DP884">
        <v>0.25377447695629801</v>
      </c>
      <c r="DQ884">
        <v>0.31363871053589798</v>
      </c>
      <c r="DR884">
        <v>0.33178080125048798</v>
      </c>
      <c r="DS884">
        <v>0.28518919219842698</v>
      </c>
      <c r="DT884">
        <v>-7.1608614511659396E-2</v>
      </c>
      <c r="DU884">
        <v>-0.119131960621165</v>
      </c>
      <c r="DV884">
        <v>-0.10688208174631</v>
      </c>
      <c r="DW884">
        <v>-5.97680178894925E-2</v>
      </c>
      <c r="DX884">
        <v>-6.1315680930579203E-3</v>
      </c>
      <c r="DY884">
        <v>2.9132224333825001E-2</v>
      </c>
      <c r="DZ884">
        <v>3.1029622518634101E-2</v>
      </c>
      <c r="EA884">
        <v>1.5328896765586599E-2</v>
      </c>
      <c r="EB884">
        <v>1.6089569689164099E-2</v>
      </c>
      <c r="EC884">
        <v>1.6984796522547699E-2</v>
      </c>
      <c r="ED884">
        <v>-3.5557965877438201E-3</v>
      </c>
      <c r="EE884">
        <v>-8.1948440669579597E-3</v>
      </c>
      <c r="EF884">
        <v>1.21716321373105E-2</v>
      </c>
      <c r="EG884">
        <v>3.0331339196911299E-2</v>
      </c>
      <c r="EH884">
        <v>1.64876073469045E-2</v>
      </c>
      <c r="EI884">
        <v>7.7656225937501001E-3</v>
      </c>
      <c r="EJ884">
        <v>8.1658470595320897E-3</v>
      </c>
      <c r="EK884">
        <v>1.5989607098042199E-2</v>
      </c>
      <c r="EL884">
        <v>6.4586967766390405E-2</v>
      </c>
      <c r="EM884">
        <v>0.225705568303044</v>
      </c>
      <c r="EN884">
        <v>0.27446180476728699</v>
      </c>
      <c r="EO884">
        <v>0.33901693715870701</v>
      </c>
      <c r="EP884">
        <v>0.35244993562633298</v>
      </c>
      <c r="EQ884">
        <v>0.31687139102489198</v>
      </c>
      <c r="ER884">
        <v>-4.7780104669729498E-2</v>
      </c>
      <c r="ES884">
        <v>-9.5024110731283501E-2</v>
      </c>
      <c r="ET884">
        <v>-8.7927186045962197E-2</v>
      </c>
      <c r="EU884">
        <v>-4.9120539043516799E-2</v>
      </c>
      <c r="EV884">
        <v>7.9532379775566504E-3</v>
      </c>
      <c r="EW884">
        <v>80</v>
      </c>
      <c r="EX884">
        <v>79.5</v>
      </c>
      <c r="EY884">
        <v>78</v>
      </c>
      <c r="EZ884">
        <v>76.5</v>
      </c>
      <c r="FA884">
        <v>76</v>
      </c>
      <c r="FB884">
        <v>73.5</v>
      </c>
      <c r="FC884">
        <v>72</v>
      </c>
      <c r="FD884">
        <v>71.5</v>
      </c>
      <c r="FE884">
        <v>75.5</v>
      </c>
      <c r="FF884">
        <v>81.5</v>
      </c>
      <c r="FG884">
        <v>85</v>
      </c>
      <c r="FH884">
        <v>89</v>
      </c>
      <c r="FI884">
        <v>91.5</v>
      </c>
      <c r="FJ884">
        <v>94.5</v>
      </c>
      <c r="FK884">
        <v>96</v>
      </c>
      <c r="FL884">
        <v>97</v>
      </c>
      <c r="FM884">
        <v>99</v>
      </c>
      <c r="FN884">
        <v>99</v>
      </c>
      <c r="FO884">
        <v>99</v>
      </c>
      <c r="FP884">
        <v>97.5</v>
      </c>
      <c r="FQ884">
        <v>94.5</v>
      </c>
      <c r="FR884">
        <v>92</v>
      </c>
      <c r="FS884">
        <v>88.5</v>
      </c>
      <c r="FT884">
        <v>85</v>
      </c>
      <c r="FU884">
        <v>3.1380551570393399E-2</v>
      </c>
      <c r="FV884">
        <v>0</v>
      </c>
      <c r="FW884">
        <v>0</v>
      </c>
      <c r="FX884">
        <v>1</v>
      </c>
    </row>
    <row r="885" spans="1:180" x14ac:dyDescent="0.2">
      <c r="A885" t="s">
        <v>42</v>
      </c>
      <c r="B885" t="s">
        <v>58</v>
      </c>
      <c r="C885" t="s">
        <v>55</v>
      </c>
      <c r="D885" t="s">
        <v>39</v>
      </c>
      <c r="E885" t="s">
        <v>77</v>
      </c>
      <c r="F885" t="s">
        <v>77</v>
      </c>
      <c r="G885" s="35">
        <v>43690</v>
      </c>
      <c r="H885">
        <v>2559</v>
      </c>
      <c r="I885">
        <v>1.30525168740166</v>
      </c>
      <c r="J885">
        <v>1.18469639607484</v>
      </c>
      <c r="K885">
        <v>1.0540080807413501</v>
      </c>
      <c r="L885">
        <v>0.96203317863684601</v>
      </c>
      <c r="M885">
        <v>0.92603351323685901</v>
      </c>
      <c r="N885">
        <v>0.88164331569828802</v>
      </c>
      <c r="O885">
        <v>0.92007574062051201</v>
      </c>
      <c r="P885">
        <v>0.95654830155107595</v>
      </c>
      <c r="Q885">
        <v>1.02898182318545</v>
      </c>
      <c r="R885">
        <v>1.14465032631867</v>
      </c>
      <c r="S885">
        <v>1.2819505749059701</v>
      </c>
      <c r="T885">
        <v>1.4502605324189199</v>
      </c>
      <c r="U885">
        <v>1.67743500296038</v>
      </c>
      <c r="V885">
        <v>1.93173227699758</v>
      </c>
      <c r="W885">
        <v>2.1445065490817501</v>
      </c>
      <c r="X885">
        <v>2.3691420315589502</v>
      </c>
      <c r="Y885">
        <v>2.62631503613401</v>
      </c>
      <c r="Z885">
        <v>2.7783721477485002</v>
      </c>
      <c r="AA885">
        <v>2.8116100757888498</v>
      </c>
      <c r="AB885">
        <v>2.72093790359376</v>
      </c>
      <c r="AC885">
        <v>2.5658415013029399</v>
      </c>
      <c r="AD885">
        <v>2.3867227378292402</v>
      </c>
      <c r="AE885">
        <v>2.0302281825250401</v>
      </c>
      <c r="AF885">
        <v>1.66866582915041</v>
      </c>
      <c r="AG885">
        <v>-3.3224533255506602E-3</v>
      </c>
      <c r="AH885">
        <v>-6.7641524507351704E-3</v>
      </c>
      <c r="AI885">
        <v>-1.8806648898664902E-2</v>
      </c>
      <c r="AJ885">
        <v>-2.5242258583129399E-2</v>
      </c>
      <c r="AK885">
        <v>-1.27042397430139E-2</v>
      </c>
      <c r="AL885">
        <v>-3.8425656168240202E-2</v>
      </c>
      <c r="AM885">
        <v>-4.7473324255408997E-2</v>
      </c>
      <c r="AN885">
        <v>-3.2263269061382702E-2</v>
      </c>
      <c r="AO885">
        <v>-1.24632535266848E-2</v>
      </c>
      <c r="AP885">
        <v>-2.06059942998843E-2</v>
      </c>
      <c r="AQ885">
        <v>-2.7182998675884501E-2</v>
      </c>
      <c r="AR885">
        <v>-1.2733090592850599E-2</v>
      </c>
      <c r="AS885">
        <v>-1.14218565053835E-2</v>
      </c>
      <c r="AT885">
        <v>7.8242865222640599E-3</v>
      </c>
      <c r="AU885">
        <v>0.13529998350137101</v>
      </c>
      <c r="AV885">
        <v>0.170695312502011</v>
      </c>
      <c r="AW885">
        <v>0.21776276573348899</v>
      </c>
      <c r="AX885">
        <v>0.251220607282229</v>
      </c>
      <c r="AY885">
        <v>0.20529971778686201</v>
      </c>
      <c r="AZ885">
        <v>-9.3838109108895701E-2</v>
      </c>
      <c r="BA885">
        <v>-0.15504806819226799</v>
      </c>
      <c r="BB885">
        <v>-0.145743984100178</v>
      </c>
      <c r="BC885">
        <v>-8.6450038601265003E-2</v>
      </c>
      <c r="BD885">
        <v>-4.3275918654733E-2</v>
      </c>
      <c r="BE885">
        <v>8.3378303089931601E-3</v>
      </c>
      <c r="BF885">
        <v>3.6867974133926902E-3</v>
      </c>
      <c r="BG885">
        <v>-8.8598630693929002E-3</v>
      </c>
      <c r="BH885">
        <v>-1.42852597230727E-2</v>
      </c>
      <c r="BI885">
        <v>-5.1112676087290603E-3</v>
      </c>
      <c r="BJ885">
        <v>-2.91257945872598E-2</v>
      </c>
      <c r="BK885">
        <v>-3.7219442459029001E-2</v>
      </c>
      <c r="BL885">
        <v>-1.9418063935734701E-2</v>
      </c>
      <c r="BM885">
        <v>-5.2922408502029399E-4</v>
      </c>
      <c r="BN885">
        <v>-8.5663573142874608E-3</v>
      </c>
      <c r="BO885">
        <v>-1.39983373553292E-2</v>
      </c>
      <c r="BP885">
        <v>-5.6179926856696604E-3</v>
      </c>
      <c r="BQ885">
        <v>-4.3547917915910204E-3</v>
      </c>
      <c r="BR885">
        <v>2.3165896506432401E-2</v>
      </c>
      <c r="BS885">
        <v>0.15295403480176301</v>
      </c>
      <c r="BT885">
        <v>0.188281542386943</v>
      </c>
      <c r="BU885">
        <v>0.24118460432500399</v>
      </c>
      <c r="BV885">
        <v>0.26986188139318001</v>
      </c>
      <c r="BW885">
        <v>0.236932744559497</v>
      </c>
      <c r="BX885">
        <v>-6.9803375768586501E-2</v>
      </c>
      <c r="BY885">
        <v>-0.13005339492580101</v>
      </c>
      <c r="BZ885">
        <v>-0.125446334488233</v>
      </c>
      <c r="CA885">
        <v>-7.3567780031110003E-2</v>
      </c>
      <c r="CB885">
        <v>-2.7447073180361398E-2</v>
      </c>
      <c r="CC885">
        <v>1.6413707233905599E-2</v>
      </c>
      <c r="CD885">
        <v>1.0925093452872301E-2</v>
      </c>
      <c r="CE885">
        <v>-1.9707495046347098E-3</v>
      </c>
      <c r="CF885">
        <v>-6.6964756905747401E-3</v>
      </c>
      <c r="CG885">
        <v>1.47601761233161E-4</v>
      </c>
      <c r="CH885">
        <v>-2.2684738786162398E-2</v>
      </c>
      <c r="CI885">
        <v>-3.0117635162948998E-2</v>
      </c>
      <c r="CJ885">
        <v>-1.0521513995674201E-2</v>
      </c>
      <c r="CK885">
        <v>7.7362483520003102E-3</v>
      </c>
      <c r="CL885">
        <v>-2.27741414048446E-4</v>
      </c>
      <c r="CM885">
        <v>-4.8666810887512801E-3</v>
      </c>
      <c r="CN885">
        <v>-6.9009754966568697E-4</v>
      </c>
      <c r="CO885">
        <v>5.3983570099421202E-4</v>
      </c>
      <c r="CP885">
        <v>3.37914488467808E-2</v>
      </c>
      <c r="CQ885">
        <v>0.16518117695340701</v>
      </c>
      <c r="CR885">
        <v>0.20046171163284099</v>
      </c>
      <c r="CS885">
        <v>0.25740649838424201</v>
      </c>
      <c r="CT885">
        <v>0.28277277105606902</v>
      </c>
      <c r="CU885">
        <v>0.25884168253948298</v>
      </c>
      <c r="CV885">
        <v>-5.3156992673376098E-2</v>
      </c>
      <c r="CW885">
        <v>-0.112742160361969</v>
      </c>
      <c r="CX885">
        <v>-0.11138824419912099</v>
      </c>
      <c r="CY885">
        <v>-6.4645566988258907E-2</v>
      </c>
      <c r="CZ885">
        <v>-1.6484063023749201E-2</v>
      </c>
      <c r="DA885">
        <v>2.4489584158818099E-2</v>
      </c>
      <c r="DB885">
        <v>1.8163389492351901E-2</v>
      </c>
      <c r="DC885">
        <v>4.9183640601234797E-3</v>
      </c>
      <c r="DD885">
        <v>8.9230834192327395E-4</v>
      </c>
      <c r="DE885">
        <v>5.4064711311953796E-3</v>
      </c>
      <c r="DF885">
        <v>-1.6243682985065001E-2</v>
      </c>
      <c r="DG885">
        <v>-2.3015827866868999E-2</v>
      </c>
      <c r="DH885">
        <v>-1.62496405561381E-3</v>
      </c>
      <c r="DI885">
        <v>1.6001720789020901E-2</v>
      </c>
      <c r="DJ885">
        <v>8.1108744861905693E-3</v>
      </c>
      <c r="DK885">
        <v>4.2649751778266604E-3</v>
      </c>
      <c r="DL885">
        <v>4.2377975863382902E-3</v>
      </c>
      <c r="DM885">
        <v>5.4344631935794498E-3</v>
      </c>
      <c r="DN885">
        <v>4.4417001187129102E-2</v>
      </c>
      <c r="DO885">
        <v>0.177408319105052</v>
      </c>
      <c r="DP885">
        <v>0.21264188087874</v>
      </c>
      <c r="DQ885">
        <v>0.27362839244347997</v>
      </c>
      <c r="DR885">
        <v>0.29568366071895902</v>
      </c>
      <c r="DS885">
        <v>0.28075062051946797</v>
      </c>
      <c r="DT885">
        <v>-3.6510609578165799E-2</v>
      </c>
      <c r="DU885">
        <v>-9.5430925798138194E-2</v>
      </c>
      <c r="DV885">
        <v>-9.7330153910008904E-2</v>
      </c>
      <c r="DW885">
        <v>-5.5723353945407797E-2</v>
      </c>
      <c r="DX885">
        <v>-5.5210528671370603E-3</v>
      </c>
      <c r="DY885">
        <v>3.6149867793361899E-2</v>
      </c>
      <c r="DZ885">
        <v>2.8614339356479699E-2</v>
      </c>
      <c r="EA885">
        <v>1.48651498893954E-2</v>
      </c>
      <c r="EB885">
        <v>1.184930720198E-2</v>
      </c>
      <c r="EC885">
        <v>1.29994432654802E-2</v>
      </c>
      <c r="ED885">
        <v>-6.9438214040846297E-3</v>
      </c>
      <c r="EE885">
        <v>-1.2761946070489E-2</v>
      </c>
      <c r="EF885">
        <v>1.12202410700342E-2</v>
      </c>
      <c r="EG885">
        <v>2.79357502306854E-2</v>
      </c>
      <c r="EH885">
        <v>2.01505114717874E-2</v>
      </c>
      <c r="EI885">
        <v>1.7449636498381899E-2</v>
      </c>
      <c r="EJ885">
        <v>1.1352895493519199E-2</v>
      </c>
      <c r="EK885">
        <v>1.25015279073719E-2</v>
      </c>
      <c r="EL885">
        <v>5.97586111712975E-2</v>
      </c>
      <c r="EM885">
        <v>0.195062370405444</v>
      </c>
      <c r="EN885">
        <v>0.230228110763671</v>
      </c>
      <c r="EO885">
        <v>0.29705023103499401</v>
      </c>
      <c r="EP885">
        <v>0.31432493482990997</v>
      </c>
      <c r="EQ885">
        <v>0.31238364729210299</v>
      </c>
      <c r="ER885">
        <v>-1.2475876237856599E-2</v>
      </c>
      <c r="ES885">
        <v>-7.0436252531670795E-2</v>
      </c>
      <c r="ET885">
        <v>-7.7032504298063104E-2</v>
      </c>
      <c r="EU885">
        <v>-4.2841095375252797E-2</v>
      </c>
      <c r="EV885">
        <v>1.0307792607234601E-2</v>
      </c>
      <c r="EW885">
        <v>80</v>
      </c>
      <c r="EX885">
        <v>79.5</v>
      </c>
      <c r="EY885">
        <v>78</v>
      </c>
      <c r="EZ885">
        <v>76.5</v>
      </c>
      <c r="FA885">
        <v>76</v>
      </c>
      <c r="FB885">
        <v>73.5</v>
      </c>
      <c r="FC885">
        <v>72</v>
      </c>
      <c r="FD885">
        <v>71.5</v>
      </c>
      <c r="FE885">
        <v>75.5</v>
      </c>
      <c r="FF885">
        <v>81.5</v>
      </c>
      <c r="FG885">
        <v>85</v>
      </c>
      <c r="FH885">
        <v>89</v>
      </c>
      <c r="FI885">
        <v>91.5</v>
      </c>
      <c r="FJ885">
        <v>94.5</v>
      </c>
      <c r="FK885">
        <v>96</v>
      </c>
      <c r="FL885">
        <v>97</v>
      </c>
      <c r="FM885">
        <v>99</v>
      </c>
      <c r="FN885">
        <v>99</v>
      </c>
      <c r="FO885">
        <v>99</v>
      </c>
      <c r="FP885">
        <v>97.5</v>
      </c>
      <c r="FQ885">
        <v>94.5</v>
      </c>
      <c r="FR885">
        <v>92</v>
      </c>
      <c r="FS885">
        <v>88.5</v>
      </c>
      <c r="FT885">
        <v>85</v>
      </c>
      <c r="FU885">
        <v>2.8775346808885501E-2</v>
      </c>
      <c r="FV885">
        <v>0</v>
      </c>
      <c r="FW885">
        <v>0</v>
      </c>
      <c r="FX885">
        <v>1</v>
      </c>
    </row>
    <row r="886" spans="1:180" x14ac:dyDescent="0.2">
      <c r="A886" t="s">
        <v>42</v>
      </c>
      <c r="B886" t="s">
        <v>58</v>
      </c>
      <c r="C886" t="s">
        <v>55</v>
      </c>
      <c r="D886" t="s">
        <v>39</v>
      </c>
      <c r="E886" t="s">
        <v>77</v>
      </c>
      <c r="F886" t="s">
        <v>78</v>
      </c>
      <c r="G886" s="35">
        <v>43690</v>
      </c>
      <c r="H886">
        <v>298</v>
      </c>
      <c r="I886">
        <v>1.2723985394603099</v>
      </c>
      <c r="J886">
        <v>1.1418046726439399</v>
      </c>
      <c r="K886">
        <v>1.0039056547023999</v>
      </c>
      <c r="L886">
        <v>0.908972609261398</v>
      </c>
      <c r="M886">
        <v>0.87963642127282904</v>
      </c>
      <c r="N886">
        <v>0.85591973128552501</v>
      </c>
      <c r="O886">
        <v>0.92412034832592205</v>
      </c>
      <c r="P886">
        <v>0.95303555649848604</v>
      </c>
      <c r="Q886">
        <v>1.06443705201799</v>
      </c>
      <c r="R886">
        <v>1.1674658527767801</v>
      </c>
      <c r="S886">
        <v>1.27567820959406</v>
      </c>
      <c r="T886">
        <v>1.48480119457274</v>
      </c>
      <c r="U886">
        <v>1.7191861450525701</v>
      </c>
      <c r="V886">
        <v>1.9390119743596801</v>
      </c>
      <c r="W886">
        <v>2.1410758370859302</v>
      </c>
      <c r="X886">
        <v>2.3636007419496798</v>
      </c>
      <c r="Y886">
        <v>2.6304969516396701</v>
      </c>
      <c r="Z886">
        <v>2.7915142517396001</v>
      </c>
      <c r="AA886">
        <v>2.85163526587275</v>
      </c>
      <c r="AB886">
        <v>2.81195892524461</v>
      </c>
      <c r="AC886">
        <v>2.6703546887843901</v>
      </c>
      <c r="AD886">
        <v>2.4867099605916501</v>
      </c>
      <c r="AE886">
        <v>2.0642255084248902</v>
      </c>
      <c r="AF886">
        <v>1.66749114291455</v>
      </c>
      <c r="AG886">
        <v>-0.105275755587023</v>
      </c>
      <c r="AH886">
        <v>-2.8415659150225699E-2</v>
      </c>
      <c r="AI886">
        <v>-4.4368517352460501E-2</v>
      </c>
      <c r="AJ886">
        <v>-1.34104821531259E-2</v>
      </c>
      <c r="AK886">
        <v>-4.8141113939917803E-2</v>
      </c>
      <c r="AL886">
        <v>-3.7233130030807998E-2</v>
      </c>
      <c r="AM886">
        <v>-6.6248083574981104E-2</v>
      </c>
      <c r="AN886">
        <v>-7.4740736819840004E-2</v>
      </c>
      <c r="AO886">
        <v>-1.7377389466205199E-2</v>
      </c>
      <c r="AP886">
        <v>-8.6693862731255705E-2</v>
      </c>
      <c r="AQ886">
        <v>-0.131730510572626</v>
      </c>
      <c r="AR886">
        <v>-5.48809468883849E-2</v>
      </c>
      <c r="AS886">
        <v>9.4182681096808309E-3</v>
      </c>
      <c r="AT886">
        <v>-4.2809701737458801E-2</v>
      </c>
      <c r="AU886">
        <v>0.28961517976336298</v>
      </c>
      <c r="AV886">
        <v>0.46169189023975798</v>
      </c>
      <c r="AW886">
        <v>0.52024286552025201</v>
      </c>
      <c r="AX886">
        <v>0.51239662908675399</v>
      </c>
      <c r="AY886">
        <v>0.19245384824720699</v>
      </c>
      <c r="AZ886">
        <v>-0.47987183623107399</v>
      </c>
      <c r="BA886">
        <v>-0.43088992880114901</v>
      </c>
      <c r="BB886">
        <v>-0.25518550823514502</v>
      </c>
      <c r="BC886">
        <v>-0.152353270927861</v>
      </c>
      <c r="BD886">
        <v>-6.3578244348982502E-2</v>
      </c>
      <c r="BE886">
        <v>-7.6664086087970804E-2</v>
      </c>
      <c r="BF886">
        <v>-2.1486934003141999E-3</v>
      </c>
      <c r="BG886">
        <v>-2.40823415111159E-2</v>
      </c>
      <c r="BH886">
        <v>5.7541526965069097E-3</v>
      </c>
      <c r="BI886">
        <v>-1.8089466727677601E-2</v>
      </c>
      <c r="BJ886">
        <v>-1.9911854273211699E-2</v>
      </c>
      <c r="BK886">
        <v>-3.7851665834802699E-2</v>
      </c>
      <c r="BL886">
        <v>-4.6983332262788197E-2</v>
      </c>
      <c r="BM886">
        <v>6.8918785248338003E-3</v>
      </c>
      <c r="BN886">
        <v>-6.0762288440913699E-2</v>
      </c>
      <c r="BO886">
        <v>-0.10657784451322699</v>
      </c>
      <c r="BP886">
        <v>-4.11147824115893E-2</v>
      </c>
      <c r="BQ886">
        <v>2.3361982771072199E-2</v>
      </c>
      <c r="BR886">
        <v>9.3202178841771295E-3</v>
      </c>
      <c r="BS886">
        <v>0.36637001104171302</v>
      </c>
      <c r="BT886">
        <v>0.53158567024451797</v>
      </c>
      <c r="BU886">
        <v>0.589164830443201</v>
      </c>
      <c r="BV886">
        <v>0.57660097682201805</v>
      </c>
      <c r="BW886">
        <v>0.253823344826893</v>
      </c>
      <c r="BX886">
        <v>-0.43443400330381499</v>
      </c>
      <c r="BY886">
        <v>-0.38062922368129098</v>
      </c>
      <c r="BZ886">
        <v>-0.224266540371619</v>
      </c>
      <c r="CA886">
        <v>-0.119770285318525</v>
      </c>
      <c r="CB886">
        <v>-3.7534168807821199E-2</v>
      </c>
      <c r="CC886">
        <v>-5.6847730951798403E-2</v>
      </c>
      <c r="CD886">
        <v>1.6043727061804E-2</v>
      </c>
      <c r="CE886">
        <v>-1.00321979205702E-2</v>
      </c>
      <c r="CF886">
        <v>1.90275204127098E-2</v>
      </c>
      <c r="CG886">
        <v>2.7242125860876499E-3</v>
      </c>
      <c r="CH886">
        <v>-7.9151914487836407E-3</v>
      </c>
      <c r="CI886">
        <v>-1.8184393411111398E-2</v>
      </c>
      <c r="CJ886">
        <v>-2.7758638423123799E-2</v>
      </c>
      <c r="CK886">
        <v>2.3700699604683701E-2</v>
      </c>
      <c r="CL886">
        <v>-4.2802159082000399E-2</v>
      </c>
      <c r="CM886">
        <v>-8.9157184622300004E-2</v>
      </c>
      <c r="CN886">
        <v>-3.1580378830414903E-2</v>
      </c>
      <c r="CO886">
        <v>3.30193570692318E-2</v>
      </c>
      <c r="CP886">
        <v>4.5425241412310302E-2</v>
      </c>
      <c r="CQ886">
        <v>0.41953017336915699</v>
      </c>
      <c r="CR886">
        <v>0.57999388936048701</v>
      </c>
      <c r="CS886">
        <v>0.63689997339391902</v>
      </c>
      <c r="CT886">
        <v>0.62106871247968198</v>
      </c>
      <c r="CU886">
        <v>0.29632767120992598</v>
      </c>
      <c r="CV886">
        <v>-0.40296389863430399</v>
      </c>
      <c r="CW886">
        <v>-0.34581881242295698</v>
      </c>
      <c r="CX886">
        <v>-0.20285215741686599</v>
      </c>
      <c r="CY886">
        <v>-9.7203408742071604E-2</v>
      </c>
      <c r="CZ886">
        <v>-1.9496121425299599E-2</v>
      </c>
      <c r="DA886">
        <v>-3.70313758156261E-2</v>
      </c>
      <c r="DB886">
        <v>3.4236147523922102E-2</v>
      </c>
      <c r="DC886">
        <v>4.0179456699755804E-3</v>
      </c>
      <c r="DD886">
        <v>3.23008881289127E-2</v>
      </c>
      <c r="DE886">
        <v>2.3537891899852899E-2</v>
      </c>
      <c r="DF886">
        <v>4.0814713756443704E-3</v>
      </c>
      <c r="DG886">
        <v>1.4828790125798099E-3</v>
      </c>
      <c r="DH886">
        <v>-8.5339445834593103E-3</v>
      </c>
      <c r="DI886">
        <v>4.0509520684533597E-2</v>
      </c>
      <c r="DJ886">
        <v>-2.4842029723087099E-2</v>
      </c>
      <c r="DK886">
        <v>-7.1736524731372805E-2</v>
      </c>
      <c r="DL886">
        <v>-2.2045975249240499E-2</v>
      </c>
      <c r="DM886">
        <v>4.26767313673913E-2</v>
      </c>
      <c r="DN886">
        <v>8.1530264940443506E-2</v>
      </c>
      <c r="DO886">
        <v>0.47269033569660002</v>
      </c>
      <c r="DP886">
        <v>0.62840210847645706</v>
      </c>
      <c r="DQ886">
        <v>0.68463511634463603</v>
      </c>
      <c r="DR886">
        <v>0.66553644813734603</v>
      </c>
      <c r="DS886">
        <v>0.33883199759295901</v>
      </c>
      <c r="DT886">
        <v>-0.37149379396479199</v>
      </c>
      <c r="DU886">
        <v>-0.31100840116462303</v>
      </c>
      <c r="DV886">
        <v>-0.18143777446211301</v>
      </c>
      <c r="DW886">
        <v>-7.4636532165617997E-2</v>
      </c>
      <c r="DX886">
        <v>-1.4580740427781E-3</v>
      </c>
      <c r="DY886">
        <v>-8.41970631657382E-3</v>
      </c>
      <c r="DZ886">
        <v>6.0503113273833599E-2</v>
      </c>
      <c r="EA886">
        <v>2.4304121511320199E-2</v>
      </c>
      <c r="EB886">
        <v>5.1465522978545501E-2</v>
      </c>
      <c r="EC886">
        <v>5.3589539112093097E-2</v>
      </c>
      <c r="ED886">
        <v>2.1402747133240699E-2</v>
      </c>
      <c r="EE886">
        <v>2.9879296752758199E-2</v>
      </c>
      <c r="EF886">
        <v>1.92234599735925E-2</v>
      </c>
      <c r="EG886">
        <v>6.4778788675572602E-2</v>
      </c>
      <c r="EH886">
        <v>1.08954456725496E-3</v>
      </c>
      <c r="EI886">
        <v>-4.6583858671973601E-2</v>
      </c>
      <c r="EJ886">
        <v>-8.2798107724448098E-3</v>
      </c>
      <c r="EK886">
        <v>5.6620446028782703E-2</v>
      </c>
      <c r="EL886">
        <v>0.13366018456207901</v>
      </c>
      <c r="EM886">
        <v>0.54944516697495105</v>
      </c>
      <c r="EN886">
        <v>0.69829588848121704</v>
      </c>
      <c r="EO886">
        <v>0.75355708126758503</v>
      </c>
      <c r="EP886">
        <v>0.72974079587260998</v>
      </c>
      <c r="EQ886">
        <v>0.400201494172645</v>
      </c>
      <c r="ER886">
        <v>-0.32605596103753298</v>
      </c>
      <c r="ES886">
        <v>-0.260747696044765</v>
      </c>
      <c r="ET886">
        <v>-0.15051880659858699</v>
      </c>
      <c r="EU886">
        <v>-4.20535465562819E-2</v>
      </c>
      <c r="EV886">
        <v>2.4586001498383199E-2</v>
      </c>
      <c r="EW886">
        <v>80</v>
      </c>
      <c r="EX886">
        <v>79.5</v>
      </c>
      <c r="EY886">
        <v>78</v>
      </c>
      <c r="EZ886">
        <v>76.5</v>
      </c>
      <c r="FA886">
        <v>76</v>
      </c>
      <c r="FB886">
        <v>73.5</v>
      </c>
      <c r="FC886">
        <v>72</v>
      </c>
      <c r="FD886">
        <v>71.5</v>
      </c>
      <c r="FE886">
        <v>75.5</v>
      </c>
      <c r="FF886">
        <v>81.5</v>
      </c>
      <c r="FG886">
        <v>85</v>
      </c>
      <c r="FH886">
        <v>89</v>
      </c>
      <c r="FI886">
        <v>91.5</v>
      </c>
      <c r="FJ886">
        <v>94.5</v>
      </c>
      <c r="FK886">
        <v>96</v>
      </c>
      <c r="FL886">
        <v>97</v>
      </c>
      <c r="FM886">
        <v>99</v>
      </c>
      <c r="FN886">
        <v>99</v>
      </c>
      <c r="FO886">
        <v>99</v>
      </c>
      <c r="FP886">
        <v>97.5</v>
      </c>
      <c r="FQ886">
        <v>94.5</v>
      </c>
      <c r="FR886">
        <v>92</v>
      </c>
      <c r="FS886">
        <v>88.5</v>
      </c>
      <c r="FT886">
        <v>85</v>
      </c>
      <c r="FU886">
        <v>9.0112645090556304E-2</v>
      </c>
      <c r="FV886">
        <v>0</v>
      </c>
      <c r="FW886">
        <v>0</v>
      </c>
      <c r="FX886">
        <v>1</v>
      </c>
    </row>
    <row r="887" spans="1:180" x14ac:dyDescent="0.2">
      <c r="A887" t="s">
        <v>42</v>
      </c>
      <c r="B887" t="s">
        <v>58</v>
      </c>
      <c r="C887" t="s">
        <v>55</v>
      </c>
      <c r="D887" t="s">
        <v>39</v>
      </c>
      <c r="E887" t="s">
        <v>78</v>
      </c>
      <c r="F887" t="s">
        <v>1</v>
      </c>
      <c r="G887" s="35">
        <v>43690</v>
      </c>
      <c r="H887">
        <v>3670</v>
      </c>
      <c r="I887">
        <v>1.1583131952261101</v>
      </c>
      <c r="J887">
        <v>1.0414827696385001</v>
      </c>
      <c r="K887">
        <v>0.92299542035726401</v>
      </c>
      <c r="L887">
        <v>0.84175007458983198</v>
      </c>
      <c r="M887">
        <v>0.80479886708469806</v>
      </c>
      <c r="N887">
        <v>0.73845738516985604</v>
      </c>
      <c r="O887">
        <v>0.72790162249472201</v>
      </c>
      <c r="P887">
        <v>0.76002487655493101</v>
      </c>
      <c r="Q887">
        <v>0.84172369550765103</v>
      </c>
      <c r="R887">
        <v>0.99185914411114995</v>
      </c>
      <c r="S887">
        <v>1.1834276950339699</v>
      </c>
      <c r="T887">
        <v>1.4072792128012499</v>
      </c>
      <c r="U887">
        <v>1.6617770150818301</v>
      </c>
      <c r="V887">
        <v>1.91132845723645</v>
      </c>
      <c r="W887">
        <v>2.1233180103679801</v>
      </c>
      <c r="X887">
        <v>2.3346540368298299</v>
      </c>
      <c r="Y887">
        <v>2.51957579991242</v>
      </c>
      <c r="Z887">
        <v>2.5840529973348798</v>
      </c>
      <c r="AA887">
        <v>2.5431242006403201</v>
      </c>
      <c r="AB887">
        <v>2.4056305241034801</v>
      </c>
      <c r="AC887">
        <v>2.2659188447712402</v>
      </c>
      <c r="AD887">
        <v>2.1088435320519299</v>
      </c>
      <c r="AE887">
        <v>1.80629220939616</v>
      </c>
      <c r="AF887">
        <v>1.48553600910536</v>
      </c>
      <c r="AG887">
        <v>1.27693001118652E-2</v>
      </c>
      <c r="AH887">
        <v>6.0571230836775503E-3</v>
      </c>
      <c r="AI887">
        <v>-7.2949130523334595E-4</v>
      </c>
      <c r="AJ887">
        <v>-1.4969349212950499E-3</v>
      </c>
      <c r="AK887">
        <v>-4.6148464748394799E-3</v>
      </c>
      <c r="AL887">
        <v>-8.1887566554161104E-3</v>
      </c>
      <c r="AM887">
        <v>-7.0701192293872901E-3</v>
      </c>
      <c r="AN887">
        <v>-1.02648011555024E-2</v>
      </c>
      <c r="AO887">
        <v>1.4327956153709601E-3</v>
      </c>
      <c r="AP887">
        <v>-3.2072254418200698E-2</v>
      </c>
      <c r="AQ887">
        <v>-1.00265427123907E-2</v>
      </c>
      <c r="AR887">
        <v>-6.0022465055106699E-3</v>
      </c>
      <c r="AS887">
        <v>-4.0089344839864104E-3</v>
      </c>
      <c r="AT887">
        <v>1.75767998811058E-2</v>
      </c>
      <c r="AU887">
        <v>0.149586200676812</v>
      </c>
      <c r="AV887">
        <v>0.130176690564761</v>
      </c>
      <c r="AW887">
        <v>0.10876228760173701</v>
      </c>
      <c r="AX887">
        <v>0.14175528599032</v>
      </c>
      <c r="AY887">
        <v>8.5261860121726193E-2</v>
      </c>
      <c r="AZ887">
        <v>-2.5810988906377601E-2</v>
      </c>
      <c r="BA887">
        <v>-3.8543456115271803E-2</v>
      </c>
      <c r="BB887">
        <v>-2.5451774935278899E-2</v>
      </c>
      <c r="BC887">
        <v>-9.1755135027165105E-3</v>
      </c>
      <c r="BD887">
        <v>8.2787582684409004E-3</v>
      </c>
      <c r="BE887">
        <v>2.10500768454665E-2</v>
      </c>
      <c r="BF887">
        <v>1.38247474132144E-2</v>
      </c>
      <c r="BG887">
        <v>4.7116184270259102E-3</v>
      </c>
      <c r="BH887">
        <v>5.8567923732320698E-3</v>
      </c>
      <c r="BI887">
        <v>1.7314997348699E-3</v>
      </c>
      <c r="BJ887">
        <v>-1.23730117723448E-3</v>
      </c>
      <c r="BK887">
        <v>-1.28194168933459E-3</v>
      </c>
      <c r="BL887">
        <v>-3.0527415527798101E-3</v>
      </c>
      <c r="BM887">
        <v>8.3342514758450604E-3</v>
      </c>
      <c r="BN887">
        <v>-2.3448623823150699E-2</v>
      </c>
      <c r="BO887">
        <v>2.9422332780203002E-4</v>
      </c>
      <c r="BP887">
        <v>-3.1289281834497701E-3</v>
      </c>
      <c r="BQ887">
        <v>-1.1078116140056499E-3</v>
      </c>
      <c r="BR887">
        <v>2.79491673238665E-2</v>
      </c>
      <c r="BS887">
        <v>0.15962684457961099</v>
      </c>
      <c r="BT887">
        <v>0.146655886676097</v>
      </c>
      <c r="BU887">
        <v>0.12662716400375901</v>
      </c>
      <c r="BV887">
        <v>0.16053955126397501</v>
      </c>
      <c r="BW887">
        <v>0.10504526769294099</v>
      </c>
      <c r="BX887">
        <v>-7.4494848802621897E-3</v>
      </c>
      <c r="BY887">
        <v>-2.33917159260323E-2</v>
      </c>
      <c r="BZ887">
        <v>-1.6834831041234299E-2</v>
      </c>
      <c r="CA887">
        <v>-1.0117986921926001E-3</v>
      </c>
      <c r="CB887">
        <v>1.9675937567061302E-2</v>
      </c>
      <c r="CC887">
        <v>2.6785317585676802E-2</v>
      </c>
      <c r="CD887">
        <v>1.9204580361570401E-2</v>
      </c>
      <c r="CE887">
        <v>8.4801144524991705E-3</v>
      </c>
      <c r="CF887">
        <v>1.0949961495982499E-2</v>
      </c>
      <c r="CG887">
        <v>6.1269597870303597E-3</v>
      </c>
      <c r="CH887">
        <v>3.5772557109436201E-3</v>
      </c>
      <c r="CI887">
        <v>2.7269324425541401E-3</v>
      </c>
      <c r="CJ887">
        <v>1.94230895818487E-3</v>
      </c>
      <c r="CK887">
        <v>1.31141787811113E-2</v>
      </c>
      <c r="CL887">
        <v>-1.74759235429265E-2</v>
      </c>
      <c r="CM887">
        <v>7.4423544473992496E-3</v>
      </c>
      <c r="CN887">
        <v>-1.1388766664938801E-3</v>
      </c>
      <c r="CO887">
        <v>9.01497248139364E-4</v>
      </c>
      <c r="CP887">
        <v>3.5133037417690499E-2</v>
      </c>
      <c r="CQ887">
        <v>0.16658096396017699</v>
      </c>
      <c r="CR887">
        <v>0.158069327702727</v>
      </c>
      <c r="CS887">
        <v>0.13900032297856199</v>
      </c>
      <c r="CT887">
        <v>0.17354947617056399</v>
      </c>
      <c r="CU887">
        <v>0.118747195511163</v>
      </c>
      <c r="CV887">
        <v>5.2676368741259296E-3</v>
      </c>
      <c r="CW887">
        <v>-1.2897666827256999E-2</v>
      </c>
      <c r="CX887">
        <v>-1.0866761949756901E-2</v>
      </c>
      <c r="CY887">
        <v>4.6423653166964901E-3</v>
      </c>
      <c r="CZ887">
        <v>2.75695892304E-2</v>
      </c>
      <c r="DA887">
        <v>3.25205583258871E-2</v>
      </c>
      <c r="DB887">
        <v>2.4584413309926501E-2</v>
      </c>
      <c r="DC887">
        <v>1.22486104779724E-2</v>
      </c>
      <c r="DD887">
        <v>1.6043130618732901E-2</v>
      </c>
      <c r="DE887">
        <v>1.05224198391908E-2</v>
      </c>
      <c r="DF887">
        <v>8.3918125991217299E-3</v>
      </c>
      <c r="DG887">
        <v>6.7358065744428696E-3</v>
      </c>
      <c r="DH887">
        <v>6.9373594691495401E-3</v>
      </c>
      <c r="DI887">
        <v>1.7894106086377499E-2</v>
      </c>
      <c r="DJ887">
        <v>-1.15032232627022E-2</v>
      </c>
      <c r="DK887">
        <v>1.45904855669965E-2</v>
      </c>
      <c r="DL887">
        <v>8.5117485046200801E-4</v>
      </c>
      <c r="DM887">
        <v>2.9108061102843799E-3</v>
      </c>
      <c r="DN887">
        <v>4.2316907511514401E-2</v>
      </c>
      <c r="DO887">
        <v>0.173535083340744</v>
      </c>
      <c r="DP887">
        <v>0.169482768729357</v>
      </c>
      <c r="DQ887">
        <v>0.151373481953365</v>
      </c>
      <c r="DR887">
        <v>0.18655940107715399</v>
      </c>
      <c r="DS887">
        <v>0.13244912332938499</v>
      </c>
      <c r="DT887">
        <v>1.7984758628514001E-2</v>
      </c>
      <c r="DU887">
        <v>-2.4036177284817899E-3</v>
      </c>
      <c r="DV887">
        <v>-4.8986928582795304E-3</v>
      </c>
      <c r="DW887">
        <v>1.0296529325585601E-2</v>
      </c>
      <c r="DX887">
        <v>3.5463240893738798E-2</v>
      </c>
      <c r="DY887">
        <v>4.0801335059488401E-2</v>
      </c>
      <c r="DZ887">
        <v>3.2352037639463302E-2</v>
      </c>
      <c r="EA887">
        <v>1.7689720210231699E-2</v>
      </c>
      <c r="EB887">
        <v>2.3396857913259999E-2</v>
      </c>
      <c r="EC887">
        <v>1.68687660489002E-2</v>
      </c>
      <c r="ED887">
        <v>1.53432680773034E-2</v>
      </c>
      <c r="EE887">
        <v>1.2523984114495601E-2</v>
      </c>
      <c r="EF887">
        <v>1.4149419071872201E-2</v>
      </c>
      <c r="EG887">
        <v>2.4795561946851601E-2</v>
      </c>
      <c r="EH887">
        <v>-2.8795926676521899E-3</v>
      </c>
      <c r="EI887">
        <v>2.4911251607189201E-2</v>
      </c>
      <c r="EJ887">
        <v>3.7244931725229102E-3</v>
      </c>
      <c r="EK887">
        <v>5.81192898026514E-3</v>
      </c>
      <c r="EL887">
        <v>5.2689274954275202E-2</v>
      </c>
      <c r="EM887">
        <v>0.18357572724354301</v>
      </c>
      <c r="EN887">
        <v>0.18596196484069299</v>
      </c>
      <c r="EO887">
        <v>0.169238358355386</v>
      </c>
      <c r="EP887">
        <v>0.205343666350809</v>
      </c>
      <c r="EQ887">
        <v>0.15223253090059899</v>
      </c>
      <c r="ER887">
        <v>3.6346262654629501E-2</v>
      </c>
      <c r="ES887">
        <v>1.27481224607577E-2</v>
      </c>
      <c r="ET887">
        <v>3.7182510357650798E-3</v>
      </c>
      <c r="EU887">
        <v>1.8460244136109499E-2</v>
      </c>
      <c r="EV887">
        <v>4.6860420192359198E-2</v>
      </c>
      <c r="EW887">
        <v>80</v>
      </c>
      <c r="EX887">
        <v>79.5</v>
      </c>
      <c r="EY887">
        <v>78</v>
      </c>
      <c r="EZ887">
        <v>76.5</v>
      </c>
      <c r="FA887">
        <v>76</v>
      </c>
      <c r="FB887">
        <v>73.5</v>
      </c>
      <c r="FC887">
        <v>72</v>
      </c>
      <c r="FD887">
        <v>71.5</v>
      </c>
      <c r="FE887">
        <v>75.5</v>
      </c>
      <c r="FF887">
        <v>81.5</v>
      </c>
      <c r="FG887">
        <v>85</v>
      </c>
      <c r="FH887">
        <v>89</v>
      </c>
      <c r="FI887">
        <v>91.5</v>
      </c>
      <c r="FJ887">
        <v>94.5</v>
      </c>
      <c r="FK887">
        <v>96</v>
      </c>
      <c r="FL887">
        <v>97</v>
      </c>
      <c r="FM887">
        <v>99</v>
      </c>
      <c r="FN887">
        <v>99</v>
      </c>
      <c r="FO887">
        <v>99</v>
      </c>
      <c r="FP887">
        <v>97.5</v>
      </c>
      <c r="FQ887">
        <v>94.5</v>
      </c>
      <c r="FR887">
        <v>92</v>
      </c>
      <c r="FS887">
        <v>88.5</v>
      </c>
      <c r="FT887">
        <v>85</v>
      </c>
      <c r="FU887">
        <v>2.1911714696891099E-2</v>
      </c>
      <c r="FV887">
        <v>0</v>
      </c>
      <c r="FW887">
        <v>0</v>
      </c>
      <c r="FX887">
        <v>1</v>
      </c>
    </row>
    <row r="888" spans="1:180" x14ac:dyDescent="0.2">
      <c r="A888" t="s">
        <v>42</v>
      </c>
      <c r="B888" t="s">
        <v>58</v>
      </c>
      <c r="C888" t="s">
        <v>55</v>
      </c>
      <c r="D888" t="s">
        <v>39</v>
      </c>
      <c r="E888" t="s">
        <v>78</v>
      </c>
      <c r="F888" t="s">
        <v>77</v>
      </c>
      <c r="G888" s="35">
        <v>43690</v>
      </c>
      <c r="H888">
        <v>3264</v>
      </c>
      <c r="I888">
        <v>1.1652101793520599</v>
      </c>
      <c r="J888">
        <v>1.0471002506602101</v>
      </c>
      <c r="K888">
        <v>0.92843898980110096</v>
      </c>
      <c r="L888">
        <v>0.84810225509515902</v>
      </c>
      <c r="M888">
        <v>0.81048334106000697</v>
      </c>
      <c r="N888">
        <v>0.74314609615641802</v>
      </c>
      <c r="O888">
        <v>0.73091797997613495</v>
      </c>
      <c r="P888">
        <v>0.76545562509734399</v>
      </c>
      <c r="Q888">
        <v>0.84914012664715699</v>
      </c>
      <c r="R888">
        <v>0.99665200966911305</v>
      </c>
      <c r="S888">
        <v>1.1860727842380001</v>
      </c>
      <c r="T888">
        <v>1.4073653507437101</v>
      </c>
      <c r="U888">
        <v>1.65990580532105</v>
      </c>
      <c r="V888">
        <v>1.9052318348255299</v>
      </c>
      <c r="W888">
        <v>2.11851914960469</v>
      </c>
      <c r="X888">
        <v>2.32833912364767</v>
      </c>
      <c r="Y888">
        <v>2.5093808783831402</v>
      </c>
      <c r="Z888">
        <v>2.5695040134640399</v>
      </c>
      <c r="AA888">
        <v>2.5281222931734302</v>
      </c>
      <c r="AB888">
        <v>2.3882511119410799</v>
      </c>
      <c r="AC888">
        <v>2.2509349734061699</v>
      </c>
      <c r="AD888">
        <v>2.0979249060363099</v>
      </c>
      <c r="AE888">
        <v>1.80277002053772</v>
      </c>
      <c r="AF888">
        <v>1.48762310009916</v>
      </c>
      <c r="AG888">
        <v>1.41729241833068E-2</v>
      </c>
      <c r="AH888">
        <v>5.5853554799200102E-3</v>
      </c>
      <c r="AI888">
        <v>-3.0440767297865599E-3</v>
      </c>
      <c r="AJ888">
        <v>-4.7824577395369702E-3</v>
      </c>
      <c r="AK888">
        <v>-9.1851059941354396E-3</v>
      </c>
      <c r="AL888">
        <v>-9.8406857046107899E-3</v>
      </c>
      <c r="AM888">
        <v>-9.6543254758862992E-3</v>
      </c>
      <c r="AN888">
        <v>-1.0857502826815199E-2</v>
      </c>
      <c r="AO888">
        <v>5.0716458624421197E-4</v>
      </c>
      <c r="AP888">
        <v>-3.3502988711653997E-2</v>
      </c>
      <c r="AQ888">
        <v>-1.1146430339239901E-2</v>
      </c>
      <c r="AR888">
        <v>-6.3715969253997397E-3</v>
      </c>
      <c r="AS888">
        <v>-3.07309367690883E-3</v>
      </c>
      <c r="AT888">
        <v>2.08355496699822E-2</v>
      </c>
      <c r="AU888">
        <v>0.11230240293030901</v>
      </c>
      <c r="AV888">
        <v>9.5459788188839101E-2</v>
      </c>
      <c r="AW888">
        <v>6.4925970418181003E-2</v>
      </c>
      <c r="AX888">
        <v>9.7944804547288503E-2</v>
      </c>
      <c r="AY888">
        <v>7.2321065361758197E-2</v>
      </c>
      <c r="AZ888">
        <v>1.28662680857043E-2</v>
      </c>
      <c r="BA888">
        <v>-2.8869160402387002E-3</v>
      </c>
      <c r="BB888">
        <v>-1.8953487193844301E-3</v>
      </c>
      <c r="BC888">
        <v>8.2637796668263801E-4</v>
      </c>
      <c r="BD888">
        <v>1.1123637296782099E-2</v>
      </c>
      <c r="BE888">
        <v>2.2619262130476499E-2</v>
      </c>
      <c r="BF888">
        <v>1.43840667207332E-2</v>
      </c>
      <c r="BG888">
        <v>3.3938009690461001E-3</v>
      </c>
      <c r="BH888">
        <v>3.6904387405667098E-3</v>
      </c>
      <c r="BI888">
        <v>-2.2078436523665901E-3</v>
      </c>
      <c r="BJ888">
        <v>-2.4697341222175099E-3</v>
      </c>
      <c r="BK888">
        <v>-3.3659343152739299E-3</v>
      </c>
      <c r="BL888">
        <v>-3.3105802404195402E-3</v>
      </c>
      <c r="BM888">
        <v>8.0889580824092099E-3</v>
      </c>
      <c r="BN888">
        <v>-2.4889458523196999E-2</v>
      </c>
      <c r="BO888">
        <v>5.6804801138917902E-4</v>
      </c>
      <c r="BP888">
        <v>-3.6965998788532498E-3</v>
      </c>
      <c r="BQ888">
        <v>-3.4318452796407601E-4</v>
      </c>
      <c r="BR888">
        <v>3.0680189406039001E-2</v>
      </c>
      <c r="BS888">
        <v>0.122976535753999</v>
      </c>
      <c r="BT888">
        <v>0.112869674884858</v>
      </c>
      <c r="BU888">
        <v>8.2324012926364598E-2</v>
      </c>
      <c r="BV888">
        <v>0.116454210557165</v>
      </c>
      <c r="BW888">
        <v>9.4239112481337206E-2</v>
      </c>
      <c r="BX888">
        <v>3.2303828698551897E-2</v>
      </c>
      <c r="BY888">
        <v>1.23728704125319E-2</v>
      </c>
      <c r="BZ888">
        <v>8.0082473430802895E-3</v>
      </c>
      <c r="CA888">
        <v>9.4325210379504892E-3</v>
      </c>
      <c r="CB888">
        <v>2.3712466661204201E-2</v>
      </c>
      <c r="CC888">
        <v>2.846917006286E-2</v>
      </c>
      <c r="CD888">
        <v>2.0478027322870001E-2</v>
      </c>
      <c r="CE888">
        <v>7.8526554517436998E-3</v>
      </c>
      <c r="CF888">
        <v>9.5587410319558901E-3</v>
      </c>
      <c r="CG888">
        <v>2.6245869909173399E-3</v>
      </c>
      <c r="CH888">
        <v>2.6353644898391799E-3</v>
      </c>
      <c r="CI888">
        <v>9.8938624642866402E-4</v>
      </c>
      <c r="CJ888">
        <v>1.9163953529539701E-3</v>
      </c>
      <c r="CK888">
        <v>1.3340085161662799E-2</v>
      </c>
      <c r="CL888">
        <v>-1.8923753753810599E-2</v>
      </c>
      <c r="CM888">
        <v>8.6814600315705693E-3</v>
      </c>
      <c r="CN888">
        <v>-1.8439050731784801E-3</v>
      </c>
      <c r="CO888">
        <v>1.5475422325546299E-3</v>
      </c>
      <c r="CP888">
        <v>3.7498556897801003E-2</v>
      </c>
      <c r="CQ888">
        <v>0.13036940763139601</v>
      </c>
      <c r="CR888">
        <v>0.12492770937530399</v>
      </c>
      <c r="CS888">
        <v>9.43738441683971E-2</v>
      </c>
      <c r="CT888">
        <v>0.129273768774957</v>
      </c>
      <c r="CU888">
        <v>0.109419485148068</v>
      </c>
      <c r="CV888">
        <v>4.5766223966951798E-2</v>
      </c>
      <c r="CW888">
        <v>2.2941752024290701E-2</v>
      </c>
      <c r="CX888">
        <v>1.48674478069155E-2</v>
      </c>
      <c r="CY888">
        <v>1.53931095124749E-2</v>
      </c>
      <c r="CZ888">
        <v>3.2431451530029298E-2</v>
      </c>
      <c r="DA888">
        <v>3.4319077995243599E-2</v>
      </c>
      <c r="DB888">
        <v>2.6571987925006899E-2</v>
      </c>
      <c r="DC888">
        <v>1.23115099344413E-2</v>
      </c>
      <c r="DD888">
        <v>1.54270433233451E-2</v>
      </c>
      <c r="DE888">
        <v>7.4570176342012798E-3</v>
      </c>
      <c r="DF888">
        <v>7.7404631018958697E-3</v>
      </c>
      <c r="DG888">
        <v>5.3447068081312601E-3</v>
      </c>
      <c r="DH888">
        <v>7.1433709463274804E-3</v>
      </c>
      <c r="DI888">
        <v>1.8591212240916401E-2</v>
      </c>
      <c r="DJ888">
        <v>-1.29580489844242E-2</v>
      </c>
      <c r="DK888">
        <v>1.6794872051752001E-2</v>
      </c>
      <c r="DL888">
        <v>8.7897324962933707E-6</v>
      </c>
      <c r="DM888">
        <v>3.4382689930733401E-3</v>
      </c>
      <c r="DN888">
        <v>4.4316924389563001E-2</v>
      </c>
      <c r="DO888">
        <v>0.137762279508793</v>
      </c>
      <c r="DP888">
        <v>0.13698574386575099</v>
      </c>
      <c r="DQ888">
        <v>0.10642367541043</v>
      </c>
      <c r="DR888">
        <v>0.14209332699274899</v>
      </c>
      <c r="DS888">
        <v>0.124599857814798</v>
      </c>
      <c r="DT888">
        <v>5.92286192353517E-2</v>
      </c>
      <c r="DU888">
        <v>3.3510633636049503E-2</v>
      </c>
      <c r="DV888">
        <v>2.1726648270750701E-2</v>
      </c>
      <c r="DW888">
        <v>2.13536979869993E-2</v>
      </c>
      <c r="DX888">
        <v>4.1150436398854399E-2</v>
      </c>
      <c r="DY888">
        <v>4.2765415942413197E-2</v>
      </c>
      <c r="DZ888">
        <v>3.5370699165820002E-2</v>
      </c>
      <c r="EA888">
        <v>1.8749387633273999E-2</v>
      </c>
      <c r="EB888">
        <v>2.3899939803448799E-2</v>
      </c>
      <c r="EC888">
        <v>1.4434279975970099E-2</v>
      </c>
      <c r="ED888">
        <v>1.51114146842892E-2</v>
      </c>
      <c r="EE888">
        <v>1.1633097968743599E-2</v>
      </c>
      <c r="EF888">
        <v>1.46902935327231E-2</v>
      </c>
      <c r="EG888">
        <v>2.6173005737081399E-2</v>
      </c>
      <c r="EH888">
        <v>-4.3445187959672898E-3</v>
      </c>
      <c r="EI888">
        <v>2.85093504023811E-2</v>
      </c>
      <c r="EJ888">
        <v>2.68378677904279E-3</v>
      </c>
      <c r="EK888">
        <v>6.1681781420181003E-3</v>
      </c>
      <c r="EL888">
        <v>5.4161564125619899E-2</v>
      </c>
      <c r="EM888">
        <v>0.148436412332483</v>
      </c>
      <c r="EN888">
        <v>0.15439563056177</v>
      </c>
      <c r="EO888">
        <v>0.123821717918613</v>
      </c>
      <c r="EP888">
        <v>0.16060273300262601</v>
      </c>
      <c r="EQ888">
        <v>0.146517904934377</v>
      </c>
      <c r="ER888">
        <v>7.8666179848199402E-2</v>
      </c>
      <c r="ES888">
        <v>4.8770420088820203E-2</v>
      </c>
      <c r="ET888">
        <v>3.1630244333215402E-2</v>
      </c>
      <c r="EU888">
        <v>2.99598410582671E-2</v>
      </c>
      <c r="EV888">
        <v>5.3739265763276402E-2</v>
      </c>
      <c r="EW888">
        <v>80</v>
      </c>
      <c r="EX888">
        <v>79.5</v>
      </c>
      <c r="EY888">
        <v>78</v>
      </c>
      <c r="EZ888">
        <v>76.5</v>
      </c>
      <c r="FA888">
        <v>76</v>
      </c>
      <c r="FB888">
        <v>73.5</v>
      </c>
      <c r="FC888">
        <v>72</v>
      </c>
      <c r="FD888">
        <v>71.5</v>
      </c>
      <c r="FE888">
        <v>75.5</v>
      </c>
      <c r="FF888">
        <v>81.5</v>
      </c>
      <c r="FG888">
        <v>85</v>
      </c>
      <c r="FH888">
        <v>89</v>
      </c>
      <c r="FI888">
        <v>91.5</v>
      </c>
      <c r="FJ888">
        <v>94.5</v>
      </c>
      <c r="FK888">
        <v>96</v>
      </c>
      <c r="FL888">
        <v>97</v>
      </c>
      <c r="FM888">
        <v>99</v>
      </c>
      <c r="FN888">
        <v>99</v>
      </c>
      <c r="FO888">
        <v>99</v>
      </c>
      <c r="FP888">
        <v>97.5</v>
      </c>
      <c r="FQ888">
        <v>94.5</v>
      </c>
      <c r="FR888">
        <v>92</v>
      </c>
      <c r="FS888">
        <v>88.5</v>
      </c>
      <c r="FT888">
        <v>85</v>
      </c>
      <c r="FU888">
        <v>2.2692833836920799E-2</v>
      </c>
      <c r="FV888">
        <v>0</v>
      </c>
      <c r="FW888">
        <v>0</v>
      </c>
      <c r="FX888">
        <v>1</v>
      </c>
    </row>
    <row r="889" spans="1:180" x14ac:dyDescent="0.2">
      <c r="A889" t="s">
        <v>42</v>
      </c>
      <c r="B889" t="s">
        <v>58</v>
      </c>
      <c r="C889" t="s">
        <v>55</v>
      </c>
      <c r="D889" t="s">
        <v>39</v>
      </c>
      <c r="E889" t="s">
        <v>78</v>
      </c>
      <c r="F889" t="s">
        <v>78</v>
      </c>
      <c r="G889" s="35">
        <v>43690</v>
      </c>
      <c r="H889">
        <v>406</v>
      </c>
      <c r="I889">
        <v>1.07963293874269</v>
      </c>
      <c r="J889">
        <v>0.98319253599682299</v>
      </c>
      <c r="K889">
        <v>0.86665088035006899</v>
      </c>
      <c r="L889">
        <v>0.77821267370436298</v>
      </c>
      <c r="M889">
        <v>0.75099676746672095</v>
      </c>
      <c r="N889">
        <v>0.68805243800926796</v>
      </c>
      <c r="O889">
        <v>0.690754402057705</v>
      </c>
      <c r="P889">
        <v>0.69892372792630697</v>
      </c>
      <c r="Q889">
        <v>0.76791352105317401</v>
      </c>
      <c r="R889">
        <v>0.94789685319959405</v>
      </c>
      <c r="S889">
        <v>1.1594043681328801</v>
      </c>
      <c r="T889">
        <v>1.4066953294792499</v>
      </c>
      <c r="U889">
        <v>1.6775583238121501</v>
      </c>
      <c r="V889">
        <v>1.9624093460991701</v>
      </c>
      <c r="W889">
        <v>2.1615711170792999</v>
      </c>
      <c r="X889">
        <v>2.38192258131089</v>
      </c>
      <c r="Y889">
        <v>2.6018037701364798</v>
      </c>
      <c r="Z889">
        <v>2.6991321923866698</v>
      </c>
      <c r="AA889">
        <v>2.6606400571444202</v>
      </c>
      <c r="AB889">
        <v>2.5414709815766301</v>
      </c>
      <c r="AC889">
        <v>2.37727908497282</v>
      </c>
      <c r="AD889">
        <v>2.18682566644376</v>
      </c>
      <c r="AE889">
        <v>1.8157757385562801</v>
      </c>
      <c r="AF889">
        <v>1.4428148740617699</v>
      </c>
      <c r="AG889">
        <v>-4.6918183657082398E-2</v>
      </c>
      <c r="AH889">
        <v>-3.4453694969976002E-2</v>
      </c>
      <c r="AI889">
        <v>-2.4262000633854398E-2</v>
      </c>
      <c r="AJ889">
        <v>-1.2190173714017099E-2</v>
      </c>
      <c r="AK889">
        <v>2.14908616655771E-3</v>
      </c>
      <c r="AL889">
        <v>-1.42380412778882E-2</v>
      </c>
      <c r="AM889">
        <v>-6.6446383707383103E-3</v>
      </c>
      <c r="AN889">
        <v>-2.9200756382263601E-2</v>
      </c>
      <c r="AO889">
        <v>-2.3214718565144701E-2</v>
      </c>
      <c r="AP889">
        <v>-3.6533226465527403E-2</v>
      </c>
      <c r="AQ889">
        <v>-3.74344030424602E-2</v>
      </c>
      <c r="AR889">
        <v>-2.2344676115143802E-2</v>
      </c>
      <c r="AS889">
        <v>-3.2650846268651702E-2</v>
      </c>
      <c r="AT889">
        <v>-5.3631102909287402E-2</v>
      </c>
      <c r="AU889">
        <v>0.40812091960557201</v>
      </c>
      <c r="AV889">
        <v>0.342846043723323</v>
      </c>
      <c r="AW889">
        <v>0.425464395201201</v>
      </c>
      <c r="AX889">
        <v>0.47743853447638201</v>
      </c>
      <c r="AY889">
        <v>0.100990514953764</v>
      </c>
      <c r="AZ889">
        <v>-0.41112556659800897</v>
      </c>
      <c r="BA889">
        <v>-0.39033620618494302</v>
      </c>
      <c r="BB889">
        <v>-0.28954478512578102</v>
      </c>
      <c r="BC889">
        <v>-0.132477554221024</v>
      </c>
      <c r="BD889">
        <v>-5.4586162191164599E-2</v>
      </c>
      <c r="BE889">
        <v>-1.52752104354438E-2</v>
      </c>
      <c r="BF889">
        <v>-1.21994807185205E-2</v>
      </c>
      <c r="BG889">
        <v>-4.6472090784029996E-3</v>
      </c>
      <c r="BH889">
        <v>6.0023054778921498E-3</v>
      </c>
      <c r="BI889">
        <v>2.0008151548249999E-2</v>
      </c>
      <c r="BJ889">
        <v>-1.1985430963893299E-3</v>
      </c>
      <c r="BK889">
        <v>5.4623834246753603E-3</v>
      </c>
      <c r="BL889">
        <v>-1.3362576967968699E-2</v>
      </c>
      <c r="BM889">
        <v>-4.60262596501933E-3</v>
      </c>
      <c r="BN889">
        <v>-1.9299319895590701E-2</v>
      </c>
      <c r="BO889">
        <v>-1.8034278397453099E-2</v>
      </c>
      <c r="BP889">
        <v>-6.0461869973069196E-3</v>
      </c>
      <c r="BQ889">
        <v>-1.62890884080087E-2</v>
      </c>
      <c r="BR889">
        <v>-1.36454547793807E-2</v>
      </c>
      <c r="BS889">
        <v>0.44307544756040002</v>
      </c>
      <c r="BT889">
        <v>0.39552411780221702</v>
      </c>
      <c r="BU889">
        <v>0.47558166843159899</v>
      </c>
      <c r="BV889">
        <v>0.51523017741661403</v>
      </c>
      <c r="BW889">
        <v>0.155945437332558</v>
      </c>
      <c r="BX889">
        <v>-0.36845228928936902</v>
      </c>
      <c r="BY889">
        <v>-0.34830603259616499</v>
      </c>
      <c r="BZ889">
        <v>-0.25609850516827798</v>
      </c>
      <c r="CA889">
        <v>-0.107866537349751</v>
      </c>
      <c r="CB889">
        <v>-3.3852354974360399E-2</v>
      </c>
      <c r="CC889">
        <v>6.6406164248220901E-3</v>
      </c>
      <c r="CD889">
        <v>3.2137202796916498E-3</v>
      </c>
      <c r="CE889">
        <v>8.9379358009509403E-3</v>
      </c>
      <c r="CF889">
        <v>1.8602361147004299E-2</v>
      </c>
      <c r="CG889">
        <v>3.2377285828074497E-2</v>
      </c>
      <c r="CH889">
        <v>7.8325736222842595E-3</v>
      </c>
      <c r="CI889">
        <v>1.38476698389212E-2</v>
      </c>
      <c r="CJ889">
        <v>-2.3931021529992802E-3</v>
      </c>
      <c r="CK889">
        <v>8.2880526723675997E-3</v>
      </c>
      <c r="CL889">
        <v>-7.3631687043856503E-3</v>
      </c>
      <c r="CM889">
        <v>-4.5978111663394399E-3</v>
      </c>
      <c r="CN889">
        <v>5.2420969161079602E-3</v>
      </c>
      <c r="CO889">
        <v>-4.9569847560599501E-3</v>
      </c>
      <c r="CP889">
        <v>1.40484833083112E-2</v>
      </c>
      <c r="CQ889">
        <v>0.46728484714098301</v>
      </c>
      <c r="CR889">
        <v>0.432008791437621</v>
      </c>
      <c r="CS889">
        <v>0.510292739200225</v>
      </c>
      <c r="CT889">
        <v>0.54140455419347</v>
      </c>
      <c r="CU889">
        <v>0.194007049164578</v>
      </c>
      <c r="CV889">
        <v>-0.338896907419731</v>
      </c>
      <c r="CW889">
        <v>-0.31919606240383502</v>
      </c>
      <c r="CX889">
        <v>-0.23293371355611101</v>
      </c>
      <c r="CY889">
        <v>-9.0821022036510393E-2</v>
      </c>
      <c r="CZ889">
        <v>-1.9492183256777301E-2</v>
      </c>
      <c r="DA889">
        <v>2.8556443285087999E-2</v>
      </c>
      <c r="DB889">
        <v>1.8626921277903798E-2</v>
      </c>
      <c r="DC889">
        <v>2.25230806803049E-2</v>
      </c>
      <c r="DD889">
        <v>3.1202416816116501E-2</v>
      </c>
      <c r="DE889">
        <v>4.47464201078989E-2</v>
      </c>
      <c r="DF889">
        <v>1.6863690340957801E-2</v>
      </c>
      <c r="DG889">
        <v>2.22329562531671E-2</v>
      </c>
      <c r="DH889">
        <v>8.5763726619700904E-3</v>
      </c>
      <c r="DI889">
        <v>2.1178731309754499E-2</v>
      </c>
      <c r="DJ889">
        <v>4.57298248681941E-3</v>
      </c>
      <c r="DK889">
        <v>8.8386560647742193E-3</v>
      </c>
      <c r="DL889">
        <v>1.6530380829522798E-2</v>
      </c>
      <c r="DM889">
        <v>6.3751188958887702E-3</v>
      </c>
      <c r="DN889">
        <v>4.1742421396003003E-2</v>
      </c>
      <c r="DO889">
        <v>0.491494246721566</v>
      </c>
      <c r="DP889">
        <v>0.46849346507302397</v>
      </c>
      <c r="DQ889">
        <v>0.54500380996885101</v>
      </c>
      <c r="DR889">
        <v>0.56757893097032497</v>
      </c>
      <c r="DS889">
        <v>0.23206866099659801</v>
      </c>
      <c r="DT889">
        <v>-0.30934152555009298</v>
      </c>
      <c r="DU889">
        <v>-0.290086092211506</v>
      </c>
      <c r="DV889">
        <v>-0.209768921943945</v>
      </c>
      <c r="DW889">
        <v>-7.3775506723270101E-2</v>
      </c>
      <c r="DX889">
        <v>-5.1320115391942298E-3</v>
      </c>
      <c r="DY889">
        <v>6.01994165067265E-2</v>
      </c>
      <c r="DZ889">
        <v>4.0881135529359298E-2</v>
      </c>
      <c r="EA889">
        <v>4.2137872235756199E-2</v>
      </c>
      <c r="EB889">
        <v>4.9394896008025699E-2</v>
      </c>
      <c r="EC889">
        <v>6.26054854895913E-2</v>
      </c>
      <c r="ED889">
        <v>2.99031885224567E-2</v>
      </c>
      <c r="EE889">
        <v>3.4339978048580702E-2</v>
      </c>
      <c r="EF889">
        <v>2.4414552076265E-2</v>
      </c>
      <c r="EG889">
        <v>3.9790823909879897E-2</v>
      </c>
      <c r="EH889">
        <v>2.1806889056756099E-2</v>
      </c>
      <c r="EI889">
        <v>2.8238780709781398E-2</v>
      </c>
      <c r="EJ889">
        <v>3.2828869947359701E-2</v>
      </c>
      <c r="EK889">
        <v>2.2736876756531799E-2</v>
      </c>
      <c r="EL889">
        <v>8.1728069525909705E-2</v>
      </c>
      <c r="EM889">
        <v>0.52644877467639395</v>
      </c>
      <c r="EN889">
        <v>0.52117153915191805</v>
      </c>
      <c r="EO889">
        <v>0.59512108319924895</v>
      </c>
      <c r="EP889">
        <v>0.60537057391055804</v>
      </c>
      <c r="EQ889">
        <v>0.28702358337539202</v>
      </c>
      <c r="ER889">
        <v>-0.26666824824145302</v>
      </c>
      <c r="ES889">
        <v>-0.24805591862272799</v>
      </c>
      <c r="ET889">
        <v>-0.17632264198644099</v>
      </c>
      <c r="EU889">
        <v>-4.9164489851997298E-2</v>
      </c>
      <c r="EV889">
        <v>1.5601795677609999E-2</v>
      </c>
      <c r="EW889">
        <v>80</v>
      </c>
      <c r="EX889">
        <v>79.5</v>
      </c>
      <c r="EY889">
        <v>78</v>
      </c>
      <c r="EZ889">
        <v>76.5</v>
      </c>
      <c r="FA889">
        <v>76</v>
      </c>
      <c r="FB889">
        <v>73.5</v>
      </c>
      <c r="FC889">
        <v>72</v>
      </c>
      <c r="FD889">
        <v>71.5</v>
      </c>
      <c r="FE889">
        <v>75.5</v>
      </c>
      <c r="FF889">
        <v>81.5</v>
      </c>
      <c r="FG889">
        <v>85</v>
      </c>
      <c r="FH889">
        <v>89</v>
      </c>
      <c r="FI889">
        <v>91.5</v>
      </c>
      <c r="FJ889">
        <v>94.5</v>
      </c>
      <c r="FK889">
        <v>96</v>
      </c>
      <c r="FL889">
        <v>97</v>
      </c>
      <c r="FM889">
        <v>99</v>
      </c>
      <c r="FN889">
        <v>99</v>
      </c>
      <c r="FO889">
        <v>99</v>
      </c>
      <c r="FP889">
        <v>97.5</v>
      </c>
      <c r="FQ889">
        <v>94.5</v>
      </c>
      <c r="FR889">
        <v>92</v>
      </c>
      <c r="FS889">
        <v>88.5</v>
      </c>
      <c r="FT889">
        <v>85</v>
      </c>
      <c r="FU889">
        <v>6.0885193177668703E-2</v>
      </c>
      <c r="FV889">
        <v>0</v>
      </c>
      <c r="FW889">
        <v>0</v>
      </c>
      <c r="FX889">
        <v>1</v>
      </c>
    </row>
    <row r="890" spans="1:180" x14ac:dyDescent="0.2">
      <c r="A890" t="s">
        <v>42</v>
      </c>
      <c r="B890" t="s">
        <v>58</v>
      </c>
      <c r="C890" t="s">
        <v>55</v>
      </c>
      <c r="D890" t="s">
        <v>226</v>
      </c>
      <c r="E890" t="s">
        <v>1</v>
      </c>
      <c r="F890" t="s">
        <v>1</v>
      </c>
      <c r="G890" s="35">
        <v>43690</v>
      </c>
      <c r="H890">
        <v>2822</v>
      </c>
      <c r="I890">
        <v>0.68940014889741097</v>
      </c>
      <c r="J890">
        <v>0.61660585296413195</v>
      </c>
      <c r="K890">
        <v>0.56997776495784103</v>
      </c>
      <c r="L890">
        <v>0.54771693272422395</v>
      </c>
      <c r="M890">
        <v>0.55069473994102303</v>
      </c>
      <c r="N890">
        <v>0.58638722799416099</v>
      </c>
      <c r="O890">
        <v>0.65622112887569195</v>
      </c>
      <c r="P890">
        <v>0.71721410201015201</v>
      </c>
      <c r="Q890">
        <v>0.74554349013459398</v>
      </c>
      <c r="R890">
        <v>0.76695219487821598</v>
      </c>
      <c r="S890">
        <v>0.81468948531048702</v>
      </c>
      <c r="T890">
        <v>0.87265210579707297</v>
      </c>
      <c r="U890">
        <v>0.95418331777651899</v>
      </c>
      <c r="V890">
        <v>1.06910707550955</v>
      </c>
      <c r="W890">
        <v>1.16623976481841</v>
      </c>
      <c r="X890">
        <v>1.26230193130379</v>
      </c>
      <c r="Y890">
        <v>1.3830680710452301</v>
      </c>
      <c r="Z890">
        <v>1.4963921356668</v>
      </c>
      <c r="AA890">
        <v>1.5705834926719699</v>
      </c>
      <c r="AB890">
        <v>1.5448032091604</v>
      </c>
      <c r="AC890">
        <v>1.4250188344395101</v>
      </c>
      <c r="AD890">
        <v>1.3108026987916099</v>
      </c>
      <c r="AE890">
        <v>1.10074491666865</v>
      </c>
      <c r="AF890">
        <v>0.871686173910313</v>
      </c>
      <c r="AG890">
        <v>-3.40093911200815E-2</v>
      </c>
      <c r="AH890">
        <v>-2.2980867753975301E-2</v>
      </c>
      <c r="AI890">
        <v>-1.6805273157753899E-2</v>
      </c>
      <c r="AJ890">
        <v>-2.0058200036839498E-2</v>
      </c>
      <c r="AK890">
        <v>-7.0084356300964398E-3</v>
      </c>
      <c r="AL890">
        <v>-1.35508340159486E-2</v>
      </c>
      <c r="AM890">
        <v>-1.73806627340919E-2</v>
      </c>
      <c r="AN890">
        <v>-3.7421080773585497E-2</v>
      </c>
      <c r="AO890">
        <v>-4.7658055410634897E-3</v>
      </c>
      <c r="AP890">
        <v>-1.9074954210826001E-2</v>
      </c>
      <c r="AQ890">
        <v>-1.7872103642628801E-2</v>
      </c>
      <c r="AR890">
        <v>-1.3895254952368499E-2</v>
      </c>
      <c r="AS890">
        <v>-4.3647899375467702E-3</v>
      </c>
      <c r="AT890">
        <v>-1.7977120444819299E-2</v>
      </c>
      <c r="AU890">
        <v>8.1200424310743105E-2</v>
      </c>
      <c r="AV890">
        <v>0.13150895718959099</v>
      </c>
      <c r="AW890">
        <v>0.150681792955359</v>
      </c>
      <c r="AX890">
        <v>0.169500153151661</v>
      </c>
      <c r="AY890">
        <v>0.12552121035698299</v>
      </c>
      <c r="AZ890">
        <v>-5.5881160177496003E-2</v>
      </c>
      <c r="BA890">
        <v>-7.9397811565298598E-2</v>
      </c>
      <c r="BB890">
        <v>-9.1980417987289204E-2</v>
      </c>
      <c r="BC890">
        <v>-6.51931018745254E-2</v>
      </c>
      <c r="BD890">
        <v>-5.5496625851840099E-2</v>
      </c>
      <c r="BE890">
        <v>-2.4533010809530201E-2</v>
      </c>
      <c r="BF890">
        <v>-1.56662216374031E-2</v>
      </c>
      <c r="BG890">
        <v>-9.5601410660789803E-3</v>
      </c>
      <c r="BH890">
        <v>-1.46759076515317E-2</v>
      </c>
      <c r="BI890">
        <v>-4.4195345639786002E-4</v>
      </c>
      <c r="BJ890">
        <v>-6.8641008696313397E-3</v>
      </c>
      <c r="BK890">
        <v>-8.6524444751909096E-3</v>
      </c>
      <c r="BL890">
        <v>-2.68244275022709E-2</v>
      </c>
      <c r="BM890">
        <v>4.0919394983728102E-3</v>
      </c>
      <c r="BN890">
        <v>-1.1655196060739399E-2</v>
      </c>
      <c r="BO890">
        <v>-1.02575707253439E-2</v>
      </c>
      <c r="BP890">
        <v>-8.2842017597561206E-3</v>
      </c>
      <c r="BQ890">
        <v>1.13958939795062E-3</v>
      </c>
      <c r="BR890">
        <v>-4.9759410430186696E-3</v>
      </c>
      <c r="BS890">
        <v>9.7368523549277095E-2</v>
      </c>
      <c r="BT890">
        <v>0.14820065116308301</v>
      </c>
      <c r="BU890">
        <v>0.16743859299587499</v>
      </c>
      <c r="BV890">
        <v>0.191644056859781</v>
      </c>
      <c r="BW890">
        <v>0.14658479483157899</v>
      </c>
      <c r="BX890">
        <v>-3.3731726390290297E-2</v>
      </c>
      <c r="BY890">
        <v>-6.2389047126836197E-2</v>
      </c>
      <c r="BZ890">
        <v>-7.3574138229462793E-2</v>
      </c>
      <c r="CA890">
        <v>-5.2679018928396597E-2</v>
      </c>
      <c r="CB890">
        <v>-4.5862532890350798E-2</v>
      </c>
      <c r="CC890">
        <v>-1.7969698674055699E-2</v>
      </c>
      <c r="CD890">
        <v>-1.0600120019452401E-2</v>
      </c>
      <c r="CE890">
        <v>-4.54218465001365E-3</v>
      </c>
      <c r="CF890">
        <v>-1.0948148341383499E-2</v>
      </c>
      <c r="CG890">
        <v>4.1059720938279301E-3</v>
      </c>
      <c r="CH890">
        <v>-2.23288986208679E-3</v>
      </c>
      <c r="CI890">
        <v>-2.6073070975857699E-3</v>
      </c>
      <c r="CJ890">
        <v>-1.9485217726825699E-2</v>
      </c>
      <c r="CK890">
        <v>1.02267867296031E-2</v>
      </c>
      <c r="CL890">
        <v>-6.5162941685763696E-3</v>
      </c>
      <c r="CM890">
        <v>-4.9837684227557596E-3</v>
      </c>
      <c r="CN890">
        <v>-4.3980034113359498E-3</v>
      </c>
      <c r="CO890">
        <v>4.9519057578903099E-3</v>
      </c>
      <c r="CP890">
        <v>4.0286362055652501E-3</v>
      </c>
      <c r="CQ890">
        <v>0.10856649982949</v>
      </c>
      <c r="CR890">
        <v>0.15976126756171699</v>
      </c>
      <c r="CS890">
        <v>0.17904430165819901</v>
      </c>
      <c r="CT890">
        <v>0.20698085711171499</v>
      </c>
      <c r="CU890">
        <v>0.16117336927331699</v>
      </c>
      <c r="CV890">
        <v>-1.8391096022428E-2</v>
      </c>
      <c r="CW890">
        <v>-5.0608828690046501E-2</v>
      </c>
      <c r="CX890">
        <v>-6.0826004939690599E-2</v>
      </c>
      <c r="CY890">
        <v>-4.40118032011836E-2</v>
      </c>
      <c r="CZ890">
        <v>-3.9189989453271998E-2</v>
      </c>
      <c r="DA890">
        <v>-1.14063865385813E-2</v>
      </c>
      <c r="DB890">
        <v>-5.5340184015017701E-3</v>
      </c>
      <c r="DC890">
        <v>4.7577176605167597E-4</v>
      </c>
      <c r="DD890">
        <v>-7.2203890312352199E-3</v>
      </c>
      <c r="DE890">
        <v>8.6538976440537103E-3</v>
      </c>
      <c r="DF890">
        <v>2.3983211454577601E-3</v>
      </c>
      <c r="DG890">
        <v>3.4378302800193599E-3</v>
      </c>
      <c r="DH890">
        <v>-1.2146007951380501E-2</v>
      </c>
      <c r="DI890">
        <v>1.63616339608335E-2</v>
      </c>
      <c r="DJ890">
        <v>-1.3773922764133001E-3</v>
      </c>
      <c r="DK890">
        <v>2.9003387983235799E-4</v>
      </c>
      <c r="DL890">
        <v>-5.1180506291578201E-4</v>
      </c>
      <c r="DM890">
        <v>8.7642221178299996E-3</v>
      </c>
      <c r="DN890">
        <v>1.3033213454149199E-2</v>
      </c>
      <c r="DO890">
        <v>0.11976447610970201</v>
      </c>
      <c r="DP890">
        <v>0.17132188396035</v>
      </c>
      <c r="DQ890">
        <v>0.19065001032052301</v>
      </c>
      <c r="DR890">
        <v>0.222317657363649</v>
      </c>
      <c r="DS890">
        <v>0.17576194371505599</v>
      </c>
      <c r="DT890">
        <v>-3.0504656545657502E-3</v>
      </c>
      <c r="DU890">
        <v>-3.8828610253256797E-2</v>
      </c>
      <c r="DV890">
        <v>-4.8077871649918301E-2</v>
      </c>
      <c r="DW890">
        <v>-3.53445874739707E-2</v>
      </c>
      <c r="DX890">
        <v>-3.2517446016193198E-2</v>
      </c>
      <c r="DY890">
        <v>-1.9300062280299701E-3</v>
      </c>
      <c r="DZ890">
        <v>1.7806277150704201E-3</v>
      </c>
      <c r="EA890">
        <v>7.7209038577266496E-3</v>
      </c>
      <c r="EB890">
        <v>-1.83809664592736E-3</v>
      </c>
      <c r="EC890">
        <v>1.5220379817752301E-2</v>
      </c>
      <c r="ED890">
        <v>9.0850542917750195E-3</v>
      </c>
      <c r="EE890">
        <v>1.21660485389204E-2</v>
      </c>
      <c r="EF890">
        <v>-1.54935468006584E-3</v>
      </c>
      <c r="EG890">
        <v>2.5219379000269802E-2</v>
      </c>
      <c r="EH890">
        <v>6.0423658736732701E-3</v>
      </c>
      <c r="EI890">
        <v>7.9045667971172802E-3</v>
      </c>
      <c r="EJ890">
        <v>5.0992481296966204E-3</v>
      </c>
      <c r="EK890">
        <v>1.42686014533274E-2</v>
      </c>
      <c r="EL890">
        <v>2.6034392855949801E-2</v>
      </c>
      <c r="EM890">
        <v>0.135932575348236</v>
      </c>
      <c r="EN890">
        <v>0.18801357793384299</v>
      </c>
      <c r="EO890">
        <v>0.207406810361039</v>
      </c>
      <c r="EP890">
        <v>0.24446156107177</v>
      </c>
      <c r="EQ890">
        <v>0.19682552818965199</v>
      </c>
      <c r="ER890">
        <v>1.90989681326399E-2</v>
      </c>
      <c r="ES890">
        <v>-2.1819845814794299E-2</v>
      </c>
      <c r="ET890">
        <v>-2.9671591892091901E-2</v>
      </c>
      <c r="EU890">
        <v>-2.28305045278418E-2</v>
      </c>
      <c r="EV890">
        <v>-2.2883353054704E-2</v>
      </c>
      <c r="EW890">
        <v>65.085263862172795</v>
      </c>
      <c r="EX890">
        <v>63.152504808898598</v>
      </c>
      <c r="EY890">
        <v>61.078405954670899</v>
      </c>
      <c r="EZ890">
        <v>60.411432633603702</v>
      </c>
      <c r="FA890">
        <v>59.744877477628201</v>
      </c>
      <c r="FB890">
        <v>59.068411808982198</v>
      </c>
      <c r="FC890">
        <v>58.343229907167299</v>
      </c>
      <c r="FD890">
        <v>58.437986116918999</v>
      </c>
      <c r="FE890">
        <v>64.282846867943505</v>
      </c>
      <c r="FF890">
        <v>70.084260265953006</v>
      </c>
      <c r="FG890">
        <v>75.763109475620993</v>
      </c>
      <c r="FH890">
        <v>81.604415823367106</v>
      </c>
      <c r="FI890">
        <v>86.6147026846199</v>
      </c>
      <c r="FJ890">
        <v>91.583423935769801</v>
      </c>
      <c r="FK890">
        <v>94.180563686543493</v>
      </c>
      <c r="FL890">
        <v>95.194028602492295</v>
      </c>
      <c r="FM890">
        <v>95.530024253575306</v>
      </c>
      <c r="FN890">
        <v>95.533035042234701</v>
      </c>
      <c r="FO890">
        <v>94.072175294806399</v>
      </c>
      <c r="FP890">
        <v>89.873881408380001</v>
      </c>
      <c r="FQ890">
        <v>82.965208664380697</v>
      </c>
      <c r="FR890">
        <v>77.293091912687103</v>
      </c>
      <c r="FS890">
        <v>72.593167182403604</v>
      </c>
      <c r="FT890">
        <v>69.016935686208896</v>
      </c>
      <c r="FU890">
        <v>2.4519303271785999E-2</v>
      </c>
      <c r="FV890">
        <v>0</v>
      </c>
      <c r="FW890">
        <v>0</v>
      </c>
      <c r="FX890">
        <v>1</v>
      </c>
    </row>
    <row r="891" spans="1:180" x14ac:dyDescent="0.2">
      <c r="A891" t="s">
        <v>42</v>
      </c>
      <c r="B891" t="s">
        <v>58</v>
      </c>
      <c r="C891" t="s">
        <v>55</v>
      </c>
      <c r="D891" t="s">
        <v>226</v>
      </c>
      <c r="E891" t="s">
        <v>1</v>
      </c>
      <c r="F891" t="s">
        <v>77</v>
      </c>
      <c r="G891" s="35">
        <v>43690</v>
      </c>
      <c r="H891">
        <v>2452</v>
      </c>
      <c r="I891">
        <v>0.70979258133116496</v>
      </c>
      <c r="J891">
        <v>0.63553457364252797</v>
      </c>
      <c r="K891">
        <v>0.58741987500136805</v>
      </c>
      <c r="L891">
        <v>0.56521339840439699</v>
      </c>
      <c r="M891">
        <v>0.56916864277221302</v>
      </c>
      <c r="N891">
        <v>0.60493770884766795</v>
      </c>
      <c r="O891">
        <v>0.67792382113630001</v>
      </c>
      <c r="P891">
        <v>0.73688587852564102</v>
      </c>
      <c r="Q891">
        <v>0.76125818461386996</v>
      </c>
      <c r="R891">
        <v>0.78035087057959795</v>
      </c>
      <c r="S891">
        <v>0.82319393584385903</v>
      </c>
      <c r="T891">
        <v>0.87937085447130903</v>
      </c>
      <c r="U891">
        <v>0.95882653298635201</v>
      </c>
      <c r="V891">
        <v>1.0588864657530599</v>
      </c>
      <c r="W891">
        <v>1.14266553227514</v>
      </c>
      <c r="X891">
        <v>1.22463780585562</v>
      </c>
      <c r="Y891">
        <v>1.33081399982763</v>
      </c>
      <c r="Z891">
        <v>1.43731061173539</v>
      </c>
      <c r="AA891">
        <v>1.5204530725999601</v>
      </c>
      <c r="AB891">
        <v>1.5028901561941801</v>
      </c>
      <c r="AC891">
        <v>1.41350514057426</v>
      </c>
      <c r="AD891">
        <v>1.3195021124530399</v>
      </c>
      <c r="AE891">
        <v>1.11974091855143</v>
      </c>
      <c r="AF891">
        <v>0.89090807349321399</v>
      </c>
      <c r="AG891">
        <v>-3.7866001458643599E-2</v>
      </c>
      <c r="AH891">
        <v>-2.4861023546699501E-2</v>
      </c>
      <c r="AI891">
        <v>-1.6305585641700801E-2</v>
      </c>
      <c r="AJ891">
        <v>-1.9849638850382E-2</v>
      </c>
      <c r="AK891">
        <v>-6.0867661070782902E-3</v>
      </c>
      <c r="AL891">
        <v>-1.2898630127186599E-2</v>
      </c>
      <c r="AM891">
        <v>-1.6281939083169699E-2</v>
      </c>
      <c r="AN891">
        <v>-3.3085460134390898E-2</v>
      </c>
      <c r="AO891">
        <v>4.0988940382555303E-3</v>
      </c>
      <c r="AP891">
        <v>-1.3464986068106999E-2</v>
      </c>
      <c r="AQ891">
        <v>-1.7135618257820399E-2</v>
      </c>
      <c r="AR891">
        <v>-1.3628930223907499E-2</v>
      </c>
      <c r="AS891">
        <v>-6.3170867188312302E-3</v>
      </c>
      <c r="AT891">
        <v>-1.6014868119448199E-2</v>
      </c>
      <c r="AU891">
        <v>6.6322298718521702E-2</v>
      </c>
      <c r="AV891">
        <v>0.11104791811748101</v>
      </c>
      <c r="AW891">
        <v>0.125102204242244</v>
      </c>
      <c r="AX891">
        <v>0.13088857887078201</v>
      </c>
      <c r="AY891">
        <v>0.103697340176334</v>
      </c>
      <c r="AZ891">
        <v>-2.4124723228219999E-2</v>
      </c>
      <c r="BA891">
        <v>-4.347347093132E-2</v>
      </c>
      <c r="BB891">
        <v>-5.3864545838594E-2</v>
      </c>
      <c r="BC891">
        <v>-4.2802118503739599E-2</v>
      </c>
      <c r="BD891">
        <v>-4.9767392708508502E-2</v>
      </c>
      <c r="BE891">
        <v>-2.8387754052823101E-2</v>
      </c>
      <c r="BF891">
        <v>-1.7048987495158999E-2</v>
      </c>
      <c r="BG891">
        <v>-8.4263409853567294E-3</v>
      </c>
      <c r="BH891">
        <v>-1.42595391782585E-2</v>
      </c>
      <c r="BI891">
        <v>7.6158571574638095E-4</v>
      </c>
      <c r="BJ891">
        <v>-6.5363620817450001E-3</v>
      </c>
      <c r="BK891">
        <v>-6.8064112394890198E-3</v>
      </c>
      <c r="BL891">
        <v>-2.10375779323605E-2</v>
      </c>
      <c r="BM891">
        <v>1.25854657796399E-2</v>
      </c>
      <c r="BN891">
        <v>-6.3506763034958096E-3</v>
      </c>
      <c r="BO891">
        <v>-9.2839494421376994E-3</v>
      </c>
      <c r="BP891">
        <v>-7.5757746052247501E-3</v>
      </c>
      <c r="BQ891">
        <v>-2.55266441924825E-4</v>
      </c>
      <c r="BR891">
        <v>-1.3637885972856299E-3</v>
      </c>
      <c r="BS891">
        <v>8.1677973737579401E-2</v>
      </c>
      <c r="BT891">
        <v>0.12510363767417401</v>
      </c>
      <c r="BU891">
        <v>0.14053139128148301</v>
      </c>
      <c r="BV891">
        <v>0.14934856123036599</v>
      </c>
      <c r="BW891">
        <v>0.12418050151721</v>
      </c>
      <c r="BX891">
        <v>-3.4551300822903501E-3</v>
      </c>
      <c r="BY891">
        <v>-2.7013858900029001E-2</v>
      </c>
      <c r="BZ891">
        <v>-3.5749426907659303E-2</v>
      </c>
      <c r="CA891">
        <v>-3.0073878596341998E-2</v>
      </c>
      <c r="CB891">
        <v>-3.7723374264313499E-2</v>
      </c>
      <c r="CC891">
        <v>-2.18231487728528E-2</v>
      </c>
      <c r="CD891">
        <v>-1.16383951234334E-2</v>
      </c>
      <c r="CE891">
        <v>-2.96920013867971E-3</v>
      </c>
      <c r="CF891">
        <v>-1.0387853174298901E-2</v>
      </c>
      <c r="CG891">
        <v>5.5047333263058299E-3</v>
      </c>
      <c r="CH891">
        <v>-2.1298746146586299E-3</v>
      </c>
      <c r="CI891">
        <v>-2.4368951997225699E-4</v>
      </c>
      <c r="CJ891">
        <v>-1.2693251420336799E-2</v>
      </c>
      <c r="CK891">
        <v>1.8463239515333602E-2</v>
      </c>
      <c r="CL891">
        <v>-1.42332703263475E-3</v>
      </c>
      <c r="CM891">
        <v>-3.84590753869928E-3</v>
      </c>
      <c r="CN891">
        <v>-3.3833774632716501E-3</v>
      </c>
      <c r="CO891">
        <v>3.9431318159191204E-3</v>
      </c>
      <c r="CP891">
        <v>8.7835044486197101E-3</v>
      </c>
      <c r="CQ891">
        <v>9.2313267478246197E-2</v>
      </c>
      <c r="CR891">
        <v>0.13483858622162301</v>
      </c>
      <c r="CS891">
        <v>0.15121759922339001</v>
      </c>
      <c r="CT891">
        <v>0.162133888778522</v>
      </c>
      <c r="CU891">
        <v>0.13836707666466</v>
      </c>
      <c r="CV891">
        <v>1.0860567165418399E-2</v>
      </c>
      <c r="CW891">
        <v>-1.56139817475797E-2</v>
      </c>
      <c r="CX891">
        <v>-2.3202950719637801E-2</v>
      </c>
      <c r="CY891">
        <v>-2.1258338410134199E-2</v>
      </c>
      <c r="CZ891">
        <v>-2.9381723779196501E-2</v>
      </c>
      <c r="DA891">
        <v>-1.52585434928825E-2</v>
      </c>
      <c r="DB891">
        <v>-6.2278027517077197E-3</v>
      </c>
      <c r="DC891">
        <v>2.4879407079973202E-3</v>
      </c>
      <c r="DD891">
        <v>-6.5161671703392997E-3</v>
      </c>
      <c r="DE891">
        <v>1.02478809368653E-2</v>
      </c>
      <c r="DF891">
        <v>2.2766128524277299E-3</v>
      </c>
      <c r="DG891">
        <v>6.3190321995445099E-3</v>
      </c>
      <c r="DH891">
        <v>-4.3489249083130902E-3</v>
      </c>
      <c r="DI891">
        <v>2.4341013251027301E-2</v>
      </c>
      <c r="DJ891">
        <v>3.5040222382263101E-3</v>
      </c>
      <c r="DK891">
        <v>1.5921343647391499E-3</v>
      </c>
      <c r="DL891">
        <v>8.0901967868144699E-4</v>
      </c>
      <c r="DM891">
        <v>8.1415300737630591E-3</v>
      </c>
      <c r="DN891">
        <v>1.8930797494525101E-2</v>
      </c>
      <c r="DO891">
        <v>0.10294856121891301</v>
      </c>
      <c r="DP891">
        <v>0.144573534769071</v>
      </c>
      <c r="DQ891">
        <v>0.16190380716529701</v>
      </c>
      <c r="DR891">
        <v>0.17491921632667901</v>
      </c>
      <c r="DS891">
        <v>0.15255365181211</v>
      </c>
      <c r="DT891">
        <v>2.5176264413127099E-2</v>
      </c>
      <c r="DU891">
        <v>-4.2141045951303796E-3</v>
      </c>
      <c r="DV891">
        <v>-1.06564745316163E-2</v>
      </c>
      <c r="DW891">
        <v>-1.24427982239264E-2</v>
      </c>
      <c r="DX891">
        <v>-2.10400732940795E-2</v>
      </c>
      <c r="DY891">
        <v>-5.7802960870619504E-3</v>
      </c>
      <c r="DZ891">
        <v>1.5842332998327799E-3</v>
      </c>
      <c r="EA891">
        <v>1.03671853643414E-2</v>
      </c>
      <c r="EB891">
        <v>-9.2606749821582497E-4</v>
      </c>
      <c r="EC891">
        <v>1.7096232759690001E-2</v>
      </c>
      <c r="ED891">
        <v>8.63888089786931E-3</v>
      </c>
      <c r="EE891">
        <v>1.57945600432252E-2</v>
      </c>
      <c r="EF891">
        <v>7.6989572937172504E-3</v>
      </c>
      <c r="EG891">
        <v>3.2827584992411701E-2</v>
      </c>
      <c r="EH891">
        <v>1.06183320028375E-2</v>
      </c>
      <c r="EI891">
        <v>9.4438031804218395E-3</v>
      </c>
      <c r="EJ891">
        <v>6.8621752973641696E-3</v>
      </c>
      <c r="EK891">
        <v>1.42033503506695E-2</v>
      </c>
      <c r="EL891">
        <v>3.3581877016687599E-2</v>
      </c>
      <c r="EM891">
        <v>0.118304236237971</v>
      </c>
      <c r="EN891">
        <v>0.158629254325764</v>
      </c>
      <c r="EO891">
        <v>0.17733299420453599</v>
      </c>
      <c r="EP891">
        <v>0.19337919868626299</v>
      </c>
      <c r="EQ891">
        <v>0.173036813152986</v>
      </c>
      <c r="ER891">
        <v>4.5845857559056798E-2</v>
      </c>
      <c r="ES891">
        <v>1.22455074361606E-2</v>
      </c>
      <c r="ET891">
        <v>7.4586443993183704E-3</v>
      </c>
      <c r="EU891">
        <v>2.8544168347119402E-4</v>
      </c>
      <c r="EV891">
        <v>-8.9960548498844804E-3</v>
      </c>
      <c r="EW891">
        <v>64.982122534142604</v>
      </c>
      <c r="EX891">
        <v>63.036466236722298</v>
      </c>
      <c r="EY891">
        <v>60.956278452200301</v>
      </c>
      <c r="EZ891">
        <v>60.307805386949902</v>
      </c>
      <c r="FA891">
        <v>59.656676783004499</v>
      </c>
      <c r="FB891">
        <v>58.962158573596398</v>
      </c>
      <c r="FC891">
        <v>58.237433611532602</v>
      </c>
      <c r="FD891">
        <v>58.382065629742002</v>
      </c>
      <c r="FE891">
        <v>64.248909332321702</v>
      </c>
      <c r="FF891">
        <v>70.052589150227604</v>
      </c>
      <c r="FG891">
        <v>75.728423748103197</v>
      </c>
      <c r="FH891">
        <v>81.571083080424899</v>
      </c>
      <c r="FI891">
        <v>86.599772382397603</v>
      </c>
      <c r="FJ891">
        <v>91.558564112291407</v>
      </c>
      <c r="FK891">
        <v>94.142972306524996</v>
      </c>
      <c r="FL891">
        <v>95.151982169954493</v>
      </c>
      <c r="FM891">
        <v>95.456989757207893</v>
      </c>
      <c r="FN891">
        <v>95.462490515933197</v>
      </c>
      <c r="FO891">
        <v>93.997486722306505</v>
      </c>
      <c r="FP891">
        <v>89.778736722306505</v>
      </c>
      <c r="FQ891">
        <v>82.861959408194195</v>
      </c>
      <c r="FR891">
        <v>77.190629742033394</v>
      </c>
      <c r="FS891">
        <v>72.536086874051605</v>
      </c>
      <c r="FT891">
        <v>68.957132018209407</v>
      </c>
      <c r="FU891">
        <v>2.2131310522930901E-2</v>
      </c>
      <c r="FV891">
        <v>0</v>
      </c>
      <c r="FW891">
        <v>0</v>
      </c>
      <c r="FX891">
        <v>1</v>
      </c>
    </row>
    <row r="892" spans="1:180" x14ac:dyDescent="0.2">
      <c r="A892" t="s">
        <v>42</v>
      </c>
      <c r="B892" t="s">
        <v>58</v>
      </c>
      <c r="C892" t="s">
        <v>55</v>
      </c>
      <c r="D892" t="s">
        <v>226</v>
      </c>
      <c r="E892" t="s">
        <v>1</v>
      </c>
      <c r="F892" t="s">
        <v>78</v>
      </c>
      <c r="G892" s="35">
        <v>43690</v>
      </c>
      <c r="H892">
        <v>370</v>
      </c>
      <c r="I892">
        <v>0.56657139528350897</v>
      </c>
      <c r="J892">
        <v>0.50257552182458898</v>
      </c>
      <c r="K892">
        <v>0.46614899601198101</v>
      </c>
      <c r="L892">
        <v>0.44123412601504303</v>
      </c>
      <c r="M892">
        <v>0.43704123057052602</v>
      </c>
      <c r="N892">
        <v>0.47635466994557502</v>
      </c>
      <c r="O892">
        <v>0.530689950347217</v>
      </c>
      <c r="P892">
        <v>0.60188006462132404</v>
      </c>
      <c r="Q892">
        <v>0.647183274565028</v>
      </c>
      <c r="R892">
        <v>0.69202361596568895</v>
      </c>
      <c r="S892">
        <v>0.76877667590494003</v>
      </c>
      <c r="T892">
        <v>0.83494740612441898</v>
      </c>
      <c r="U892">
        <v>0.92828210074573403</v>
      </c>
      <c r="V892">
        <v>1.1271742740666999</v>
      </c>
      <c r="W892">
        <v>1.3040154869861</v>
      </c>
      <c r="X892">
        <v>1.4803243784861599</v>
      </c>
      <c r="Y892">
        <v>1.66760093622721</v>
      </c>
      <c r="Z892">
        <v>1.8030793388030599</v>
      </c>
      <c r="AA892">
        <v>1.8235148680812201</v>
      </c>
      <c r="AB892">
        <v>1.7485340362686901</v>
      </c>
      <c r="AC892">
        <v>1.48336929080032</v>
      </c>
      <c r="AD892">
        <v>1.2729410275820301</v>
      </c>
      <c r="AE892">
        <v>1.0148968161986001</v>
      </c>
      <c r="AF892">
        <v>0.77636652555658803</v>
      </c>
      <c r="AG892">
        <v>-3.9737072576049602E-2</v>
      </c>
      <c r="AH892">
        <v>-4.43446448792068E-2</v>
      </c>
      <c r="AI892">
        <v>-4.4753998517702703E-2</v>
      </c>
      <c r="AJ892">
        <v>-4.0845931300311299E-2</v>
      </c>
      <c r="AK892">
        <v>-3.5642399230090001E-2</v>
      </c>
      <c r="AL892">
        <v>-3.6613055432141502E-2</v>
      </c>
      <c r="AM892">
        <v>-3.9434040723704399E-2</v>
      </c>
      <c r="AN892">
        <v>-8.5825451004263198E-2</v>
      </c>
      <c r="AO892">
        <v>-8.4440548257950401E-2</v>
      </c>
      <c r="AP892">
        <v>-6.8463608652495997E-2</v>
      </c>
      <c r="AQ892">
        <v>-4.4189705650317802E-2</v>
      </c>
      <c r="AR892">
        <v>-3.22228661953693E-2</v>
      </c>
      <c r="AS892">
        <v>-1.2510636360704E-2</v>
      </c>
      <c r="AT892">
        <v>-8.6115775590017998E-2</v>
      </c>
      <c r="AU892">
        <v>0.11827740300403999</v>
      </c>
      <c r="AV892">
        <v>0.224771869070019</v>
      </c>
      <c r="AW892">
        <v>0.23829446339852101</v>
      </c>
      <c r="AX892">
        <v>0.33749598496638</v>
      </c>
      <c r="AY892">
        <v>0.176398157969091</v>
      </c>
      <c r="AZ892">
        <v>-0.31124880485877598</v>
      </c>
      <c r="BA892">
        <v>-0.35840520941898801</v>
      </c>
      <c r="BB892">
        <v>-0.36879795986198699</v>
      </c>
      <c r="BC892">
        <v>-0.198483039113905</v>
      </c>
      <c r="BD892">
        <v>-0.113726856249509</v>
      </c>
      <c r="BE892">
        <v>-1.8111716813517201E-2</v>
      </c>
      <c r="BF892">
        <v>-2.40000944288952E-2</v>
      </c>
      <c r="BG892">
        <v>-2.77068943638074E-2</v>
      </c>
      <c r="BH892">
        <v>-2.8004520981932401E-2</v>
      </c>
      <c r="BI892">
        <v>-2.0832315308048799E-2</v>
      </c>
      <c r="BJ892">
        <v>-1.7576646717388799E-2</v>
      </c>
      <c r="BK892">
        <v>-2.5098536210573199E-2</v>
      </c>
      <c r="BL892">
        <v>-7.03205384966063E-2</v>
      </c>
      <c r="BM892">
        <v>-6.2773497786346305E-2</v>
      </c>
      <c r="BN892">
        <v>-4.7959011516144102E-2</v>
      </c>
      <c r="BO892">
        <v>-2.1863188792617699E-2</v>
      </c>
      <c r="BP892">
        <v>-1.8789670797362299E-2</v>
      </c>
      <c r="BQ892">
        <v>7.2751179801985996E-4</v>
      </c>
      <c r="BR892">
        <v>-5.1972998775434799E-2</v>
      </c>
      <c r="BS892">
        <v>0.166644264152013</v>
      </c>
      <c r="BT892">
        <v>0.26888169697625403</v>
      </c>
      <c r="BU892">
        <v>0.28216151376736298</v>
      </c>
      <c r="BV892">
        <v>0.39573343841550901</v>
      </c>
      <c r="BW892">
        <v>0.22855752638351301</v>
      </c>
      <c r="BX892">
        <v>-0.25426522419079101</v>
      </c>
      <c r="BY892">
        <v>-0.293703779179811</v>
      </c>
      <c r="BZ892">
        <v>-0.30705385417070802</v>
      </c>
      <c r="CA892">
        <v>-0.16624309491333</v>
      </c>
      <c r="CB892">
        <v>-8.9966525981436396E-2</v>
      </c>
      <c r="CC892">
        <v>-3.1340612890603898E-3</v>
      </c>
      <c r="CD892">
        <v>-9.9095207620037203E-3</v>
      </c>
      <c r="CE892">
        <v>-1.5900121956901998E-2</v>
      </c>
      <c r="CF892">
        <v>-1.9110599313826599E-2</v>
      </c>
      <c r="CG892">
        <v>-1.05748962991578E-2</v>
      </c>
      <c r="CH892">
        <v>-4.3920880315923899E-3</v>
      </c>
      <c r="CI892">
        <v>-1.5169809454596299E-2</v>
      </c>
      <c r="CJ892">
        <v>-5.9581883325953502E-2</v>
      </c>
      <c r="CK892">
        <v>-4.77669646333998E-2</v>
      </c>
      <c r="CL892">
        <v>-3.3757590002046499E-2</v>
      </c>
      <c r="CM892">
        <v>-6.3999112295738004E-3</v>
      </c>
      <c r="CN892">
        <v>-9.4858805858432892E-3</v>
      </c>
      <c r="CO892">
        <v>9.8962128857780392E-3</v>
      </c>
      <c r="CP892">
        <v>-2.83258155617723E-2</v>
      </c>
      <c r="CQ892">
        <v>0.20014300484458</v>
      </c>
      <c r="CR892">
        <v>0.29943202941366598</v>
      </c>
      <c r="CS892">
        <v>0.31254369922194303</v>
      </c>
      <c r="CT892">
        <v>0.436068521267367</v>
      </c>
      <c r="CU892">
        <v>0.26468294605582099</v>
      </c>
      <c r="CV892">
        <v>-0.21479856980751899</v>
      </c>
      <c r="CW892">
        <v>-0.248891765694185</v>
      </c>
      <c r="CX892">
        <v>-0.26429007465814702</v>
      </c>
      <c r="CY892">
        <v>-0.14391380777158799</v>
      </c>
      <c r="CZ892">
        <v>-7.3510193618151601E-2</v>
      </c>
      <c r="DA892">
        <v>1.1843594235396399E-2</v>
      </c>
      <c r="DB892">
        <v>4.1810529048877604E-3</v>
      </c>
      <c r="DC892">
        <v>-4.0933495499966398E-3</v>
      </c>
      <c r="DD892">
        <v>-1.02166776457208E-2</v>
      </c>
      <c r="DE892">
        <v>-3.1747729026688999E-4</v>
      </c>
      <c r="DF892">
        <v>8.7924706542039602E-3</v>
      </c>
      <c r="DG892">
        <v>-5.2410826986194299E-3</v>
      </c>
      <c r="DH892">
        <v>-4.8843228155300601E-2</v>
      </c>
      <c r="DI892">
        <v>-3.2760431480453399E-2</v>
      </c>
      <c r="DJ892">
        <v>-1.9556168487948899E-2</v>
      </c>
      <c r="DK892">
        <v>9.0633663334701003E-3</v>
      </c>
      <c r="DL892">
        <v>-1.8209037432423601E-4</v>
      </c>
      <c r="DM892">
        <v>1.9064913973536199E-2</v>
      </c>
      <c r="DN892">
        <v>-4.6786323481098503E-3</v>
      </c>
      <c r="DO892">
        <v>0.23364174553714701</v>
      </c>
      <c r="DP892">
        <v>0.32998236185107699</v>
      </c>
      <c r="DQ892">
        <v>0.34292588467652302</v>
      </c>
      <c r="DR892">
        <v>0.476403604119225</v>
      </c>
      <c r="DS892">
        <v>0.30080836572812802</v>
      </c>
      <c r="DT892">
        <v>-0.175331915424246</v>
      </c>
      <c r="DU892">
        <v>-0.20407975220855901</v>
      </c>
      <c r="DV892">
        <v>-0.221526295145586</v>
      </c>
      <c r="DW892">
        <v>-0.121584520629846</v>
      </c>
      <c r="DX892">
        <v>-5.7053861254866702E-2</v>
      </c>
      <c r="DY892">
        <v>3.34689499979288E-2</v>
      </c>
      <c r="DZ892">
        <v>2.4525603355199301E-2</v>
      </c>
      <c r="EA892">
        <v>1.29537546038987E-2</v>
      </c>
      <c r="EB892">
        <v>2.62473267265814E-3</v>
      </c>
      <c r="EC892">
        <v>1.4492606631774299E-2</v>
      </c>
      <c r="ED892">
        <v>2.7828879368956699E-2</v>
      </c>
      <c r="EE892">
        <v>9.0944218145117706E-3</v>
      </c>
      <c r="EF892">
        <v>-3.3338315647643703E-2</v>
      </c>
      <c r="EG892">
        <v>-1.1093381008849299E-2</v>
      </c>
      <c r="EH892">
        <v>9.4842864840306905E-4</v>
      </c>
      <c r="EI892">
        <v>3.1389883191170198E-2</v>
      </c>
      <c r="EJ892">
        <v>1.3251105023682701E-2</v>
      </c>
      <c r="EK892">
        <v>3.2303062132260099E-2</v>
      </c>
      <c r="EL892">
        <v>2.9464144466473299E-2</v>
      </c>
      <c r="EM892">
        <v>0.28200860668512101</v>
      </c>
      <c r="EN892">
        <v>0.37409218975731201</v>
      </c>
      <c r="EO892">
        <v>0.38679293504536599</v>
      </c>
      <c r="EP892">
        <v>0.53464105756835401</v>
      </c>
      <c r="EQ892">
        <v>0.35296773414255</v>
      </c>
      <c r="ER892">
        <v>-0.118348334756262</v>
      </c>
      <c r="ES892">
        <v>-0.13937832196938199</v>
      </c>
      <c r="ET892">
        <v>-0.159782189454307</v>
      </c>
      <c r="EU892">
        <v>-8.9344576429270697E-2</v>
      </c>
      <c r="EV892">
        <v>-3.3293530986794398E-2</v>
      </c>
      <c r="EW892">
        <v>65.343844492440596</v>
      </c>
      <c r="EX892">
        <v>63.4012958963283</v>
      </c>
      <c r="EY892">
        <v>61.311663066954601</v>
      </c>
      <c r="EZ892">
        <v>60.592656587473002</v>
      </c>
      <c r="FA892">
        <v>59.887904967602601</v>
      </c>
      <c r="FB892">
        <v>59.224190064794797</v>
      </c>
      <c r="FC892">
        <v>58.488768898488097</v>
      </c>
      <c r="FD892">
        <v>58.578617710583202</v>
      </c>
      <c r="FE892">
        <v>64.420086393088596</v>
      </c>
      <c r="FF892">
        <v>70.258747300216001</v>
      </c>
      <c r="FG892">
        <v>75.980561555075596</v>
      </c>
      <c r="FH892">
        <v>81.805399568034602</v>
      </c>
      <c r="FI892">
        <v>86.836285097192203</v>
      </c>
      <c r="FJ892">
        <v>91.823110151187905</v>
      </c>
      <c r="FK892">
        <v>94.470194384449201</v>
      </c>
      <c r="FL892">
        <v>95.498704103671699</v>
      </c>
      <c r="FM892">
        <v>95.865226781857402</v>
      </c>
      <c r="FN892">
        <v>95.849676025917901</v>
      </c>
      <c r="FO892">
        <v>94.392440604751599</v>
      </c>
      <c r="FP892">
        <v>90.271706263498899</v>
      </c>
      <c r="FQ892">
        <v>83.415766738660906</v>
      </c>
      <c r="FR892">
        <v>77.708207343412496</v>
      </c>
      <c r="FS892">
        <v>72.973650107991404</v>
      </c>
      <c r="FT892">
        <v>69.370410367170606</v>
      </c>
      <c r="FU892">
        <v>6.5176046539781998E-2</v>
      </c>
      <c r="FV892">
        <v>0</v>
      </c>
      <c r="FW892">
        <v>0</v>
      </c>
      <c r="FX892">
        <v>1</v>
      </c>
    </row>
    <row r="893" spans="1:180" x14ac:dyDescent="0.2">
      <c r="A893" t="s">
        <v>42</v>
      </c>
      <c r="B893" t="s">
        <v>58</v>
      </c>
      <c r="C893" t="s">
        <v>55</v>
      </c>
      <c r="D893" t="s">
        <v>226</v>
      </c>
      <c r="E893" t="s">
        <v>77</v>
      </c>
      <c r="F893" t="s">
        <v>1</v>
      </c>
      <c r="G893" s="35">
        <v>43690</v>
      </c>
      <c r="H893">
        <v>2021</v>
      </c>
      <c r="I893">
        <v>0.69238511061642904</v>
      </c>
      <c r="J893">
        <v>0.61927897947554</v>
      </c>
      <c r="K893">
        <v>0.57474879605012497</v>
      </c>
      <c r="L893">
        <v>0.55297503175706597</v>
      </c>
      <c r="M893">
        <v>0.55855299535960001</v>
      </c>
      <c r="N893">
        <v>0.60092191827226205</v>
      </c>
      <c r="O893">
        <v>0.67294866363541295</v>
      </c>
      <c r="P893">
        <v>0.743830342924229</v>
      </c>
      <c r="Q893">
        <v>0.77829145000725197</v>
      </c>
      <c r="R893">
        <v>0.78906370576987095</v>
      </c>
      <c r="S893">
        <v>0.82656227249799796</v>
      </c>
      <c r="T893">
        <v>0.87873094016185704</v>
      </c>
      <c r="U893">
        <v>0.95312415524091698</v>
      </c>
      <c r="V893">
        <v>1.0516756430213401</v>
      </c>
      <c r="W893">
        <v>1.15189707396514</v>
      </c>
      <c r="X893">
        <v>1.2563428617630501</v>
      </c>
      <c r="Y893">
        <v>1.3860072253284701</v>
      </c>
      <c r="Z893">
        <v>1.5126274943563101</v>
      </c>
      <c r="AA893">
        <v>1.6055396525659</v>
      </c>
      <c r="AB893">
        <v>1.5865838136734001</v>
      </c>
      <c r="AC893">
        <v>1.45054328191102</v>
      </c>
      <c r="AD893">
        <v>1.3369077926930899</v>
      </c>
      <c r="AE893">
        <v>1.1064721853055</v>
      </c>
      <c r="AF893">
        <v>0.87474041827268201</v>
      </c>
      <c r="AG893">
        <v>-3.5733024094926201E-2</v>
      </c>
      <c r="AH893">
        <v>-2.3655420914779599E-2</v>
      </c>
      <c r="AI893">
        <v>-1.52147575823137E-2</v>
      </c>
      <c r="AJ893">
        <v>-1.7084197823244499E-2</v>
      </c>
      <c r="AK893">
        <v>-7.6615185194010204E-3</v>
      </c>
      <c r="AL893">
        <v>-1.6977895473784001E-2</v>
      </c>
      <c r="AM893">
        <v>-2.8597065439725799E-2</v>
      </c>
      <c r="AN893">
        <v>-4.26200111652041E-2</v>
      </c>
      <c r="AO893">
        <v>-3.88380646337907E-3</v>
      </c>
      <c r="AP893">
        <v>-2.29912469257945E-2</v>
      </c>
      <c r="AQ893">
        <v>-8.2947394266838295E-3</v>
      </c>
      <c r="AR893">
        <v>-7.0238855616639997E-3</v>
      </c>
      <c r="AS893">
        <v>-1.00697357442006E-2</v>
      </c>
      <c r="AT893">
        <v>-2.85301496296641E-2</v>
      </c>
      <c r="AU893">
        <v>7.5818070481386904E-2</v>
      </c>
      <c r="AV893">
        <v>0.14165645158912701</v>
      </c>
      <c r="AW893">
        <v>0.17098829149427999</v>
      </c>
      <c r="AX893">
        <v>0.18628266205323801</v>
      </c>
      <c r="AY893">
        <v>0.14307078816374499</v>
      </c>
      <c r="AZ893">
        <v>-4.4982249461407497E-2</v>
      </c>
      <c r="BA893">
        <v>-6.6334706111512196E-2</v>
      </c>
      <c r="BB893">
        <v>-9.8336414951992093E-2</v>
      </c>
      <c r="BC893">
        <v>-7.5297485046708301E-2</v>
      </c>
      <c r="BD893">
        <v>-5.6311553804236199E-2</v>
      </c>
      <c r="BE893">
        <v>-2.3740714274871899E-2</v>
      </c>
      <c r="BF893">
        <v>-1.6016136219044099E-2</v>
      </c>
      <c r="BG893">
        <v>-6.6374364152945601E-3</v>
      </c>
      <c r="BH893">
        <v>-1.14793720723818E-2</v>
      </c>
      <c r="BI893">
        <v>-6.4373598885780303E-4</v>
      </c>
      <c r="BJ893">
        <v>-8.3207152494914997E-3</v>
      </c>
      <c r="BK893">
        <v>-1.7149383935929501E-2</v>
      </c>
      <c r="BL893">
        <v>-2.9926504359032501E-2</v>
      </c>
      <c r="BM893">
        <v>9.1290510445378899E-3</v>
      </c>
      <c r="BN893">
        <v>-1.2111820850415801E-2</v>
      </c>
      <c r="BO893">
        <v>1.3243018741380199E-3</v>
      </c>
      <c r="BP893">
        <v>-1.78583324889055E-3</v>
      </c>
      <c r="BQ893">
        <v>-4.9343338174476E-3</v>
      </c>
      <c r="BR893">
        <v>-1.38567700301528E-2</v>
      </c>
      <c r="BS893">
        <v>9.60204250792321E-2</v>
      </c>
      <c r="BT893">
        <v>0.16187420357625201</v>
      </c>
      <c r="BU893">
        <v>0.18966184490474</v>
      </c>
      <c r="BV893">
        <v>0.209581425388807</v>
      </c>
      <c r="BW893">
        <v>0.164619057215356</v>
      </c>
      <c r="BX893">
        <v>-2.0333699821111901E-2</v>
      </c>
      <c r="BY893">
        <v>-4.7495279043755001E-2</v>
      </c>
      <c r="BZ893">
        <v>-7.8648843849354805E-2</v>
      </c>
      <c r="CA893">
        <v>-5.9638031127767201E-2</v>
      </c>
      <c r="CB893">
        <v>-4.3768812754136702E-2</v>
      </c>
      <c r="CC893">
        <v>-1.54348770253164E-2</v>
      </c>
      <c r="CD893">
        <v>-1.07251909101017E-2</v>
      </c>
      <c r="CE893">
        <v>-6.9680990385354404E-4</v>
      </c>
      <c r="CF893">
        <v>-7.5974868311469903E-3</v>
      </c>
      <c r="CG893">
        <v>4.2167588137358202E-3</v>
      </c>
      <c r="CH893">
        <v>-2.3247785982551598E-3</v>
      </c>
      <c r="CI893">
        <v>-9.2207545991292699E-3</v>
      </c>
      <c r="CJ893">
        <v>-2.1135020212927499E-2</v>
      </c>
      <c r="CK893">
        <v>1.81417165138433E-2</v>
      </c>
      <c r="CL893">
        <v>-4.5767634922781204E-3</v>
      </c>
      <c r="CM893">
        <v>7.9864205768899899E-3</v>
      </c>
      <c r="CN893">
        <v>1.84202582641456E-3</v>
      </c>
      <c r="CO893">
        <v>-1.3775700867994299E-3</v>
      </c>
      <c r="CP893">
        <v>-3.6940320186077901E-3</v>
      </c>
      <c r="CQ893">
        <v>0.11001251433187199</v>
      </c>
      <c r="CR893">
        <v>0.17587695701380299</v>
      </c>
      <c r="CS893">
        <v>0.202595091112138</v>
      </c>
      <c r="CT893">
        <v>0.22571807790069801</v>
      </c>
      <c r="CU893">
        <v>0.179543322718656</v>
      </c>
      <c r="CV893">
        <v>-3.2621894263811699E-3</v>
      </c>
      <c r="CW893">
        <v>-3.4447149246608501E-2</v>
      </c>
      <c r="CX893">
        <v>-6.5013292077326104E-2</v>
      </c>
      <c r="CY893">
        <v>-4.87923410464337E-2</v>
      </c>
      <c r="CZ893">
        <v>-3.50817485114139E-2</v>
      </c>
      <c r="DA893">
        <v>-7.1290397757608603E-3</v>
      </c>
      <c r="DB893">
        <v>-5.4342456011592499E-3</v>
      </c>
      <c r="DC893">
        <v>5.24381660758747E-3</v>
      </c>
      <c r="DD893">
        <v>-3.7156015899121801E-3</v>
      </c>
      <c r="DE893">
        <v>9.0772536163294497E-3</v>
      </c>
      <c r="DF893">
        <v>3.6711580529811901E-3</v>
      </c>
      <c r="DG893">
        <v>-1.2921252623290401E-3</v>
      </c>
      <c r="DH893">
        <v>-1.23435360668224E-2</v>
      </c>
      <c r="DI893">
        <v>2.71543819831488E-2</v>
      </c>
      <c r="DJ893">
        <v>2.9582938658595601E-3</v>
      </c>
      <c r="DK893">
        <v>1.4648539279641999E-2</v>
      </c>
      <c r="DL893">
        <v>5.4698849017196802E-3</v>
      </c>
      <c r="DM893">
        <v>2.1791936438487502E-3</v>
      </c>
      <c r="DN893">
        <v>6.4687059929372298E-3</v>
      </c>
      <c r="DO893">
        <v>0.124004603584512</v>
      </c>
      <c r="DP893">
        <v>0.18987971045135399</v>
      </c>
      <c r="DQ893">
        <v>0.215528337319536</v>
      </c>
      <c r="DR893">
        <v>0.24185473041258901</v>
      </c>
      <c r="DS893">
        <v>0.19446758822195501</v>
      </c>
      <c r="DT893">
        <v>1.3809320968349499E-2</v>
      </c>
      <c r="DU893">
        <v>-2.13990194494619E-2</v>
      </c>
      <c r="DV893">
        <v>-5.1377740305297299E-2</v>
      </c>
      <c r="DW893">
        <v>-3.7946650965100297E-2</v>
      </c>
      <c r="DX893">
        <v>-2.6394684268691199E-2</v>
      </c>
      <c r="DY893">
        <v>4.8632700442933496E-3</v>
      </c>
      <c r="DZ893">
        <v>2.2050390945763001E-3</v>
      </c>
      <c r="EA893">
        <v>1.38211377746066E-2</v>
      </c>
      <c r="EB893">
        <v>1.8892241609505501E-3</v>
      </c>
      <c r="EC893">
        <v>1.6095036146872702E-2</v>
      </c>
      <c r="ED893">
        <v>1.23283382772737E-2</v>
      </c>
      <c r="EE893">
        <v>1.0155556241467301E-2</v>
      </c>
      <c r="EF893">
        <v>3.4997073934911103E-4</v>
      </c>
      <c r="EG893">
        <v>4.01672394910658E-2</v>
      </c>
      <c r="EH893">
        <v>1.3837719941238299E-2</v>
      </c>
      <c r="EI893">
        <v>2.4267580580463799E-2</v>
      </c>
      <c r="EJ893">
        <v>1.0707937214493099E-2</v>
      </c>
      <c r="EK893">
        <v>7.3145955706017899E-3</v>
      </c>
      <c r="EL893">
        <v>2.1142085592448599E-2</v>
      </c>
      <c r="EM893">
        <v>0.14420695818235801</v>
      </c>
      <c r="EN893">
        <v>0.21009746243847799</v>
      </c>
      <c r="EO893">
        <v>0.234201890729996</v>
      </c>
      <c r="EP893">
        <v>0.265153493748158</v>
      </c>
      <c r="EQ893">
        <v>0.21601585727356601</v>
      </c>
      <c r="ER893">
        <v>3.8457870608645098E-2</v>
      </c>
      <c r="ES893">
        <v>-2.5595923817047402E-3</v>
      </c>
      <c r="ET893">
        <v>-3.1690169202659997E-2</v>
      </c>
      <c r="EU893">
        <v>-2.2287197046159099E-2</v>
      </c>
      <c r="EV893">
        <v>-1.3851943218591701E-2</v>
      </c>
      <c r="EW893">
        <v>65.164457509353298</v>
      </c>
      <c r="EX893">
        <v>63.260181721004798</v>
      </c>
      <c r="EY893">
        <v>61.204649919829002</v>
      </c>
      <c r="EZ893">
        <v>60.526777124532302</v>
      </c>
      <c r="FA893">
        <v>59.849278460716199</v>
      </c>
      <c r="FB893">
        <v>59.2008551576697</v>
      </c>
      <c r="FC893">
        <v>58.478140032068403</v>
      </c>
      <c r="FD893">
        <v>58.481507215392803</v>
      </c>
      <c r="FE893">
        <v>64.290058792089795</v>
      </c>
      <c r="FF893">
        <v>70.073009086050206</v>
      </c>
      <c r="FG893">
        <v>75.740138963121296</v>
      </c>
      <c r="FH893">
        <v>81.587867450561205</v>
      </c>
      <c r="FI893">
        <v>86.556333511491204</v>
      </c>
      <c r="FJ893">
        <v>91.536825227151297</v>
      </c>
      <c r="FK893">
        <v>94.137199358631705</v>
      </c>
      <c r="FL893">
        <v>95.152485301977507</v>
      </c>
      <c r="FM893">
        <v>95.532228754676595</v>
      </c>
      <c r="FN893">
        <v>95.540513094601806</v>
      </c>
      <c r="FO893">
        <v>94.085248530197802</v>
      </c>
      <c r="FP893">
        <v>89.890272581507205</v>
      </c>
      <c r="FQ893">
        <v>82.968519508284302</v>
      </c>
      <c r="FR893">
        <v>77.309032602886205</v>
      </c>
      <c r="FS893">
        <v>72.537092463923003</v>
      </c>
      <c r="FT893">
        <v>68.976857295563903</v>
      </c>
      <c r="FU893">
        <v>2.74557347554918E-2</v>
      </c>
      <c r="FV893">
        <v>0</v>
      </c>
      <c r="FW893">
        <v>0</v>
      </c>
      <c r="FX893">
        <v>1</v>
      </c>
    </row>
    <row r="894" spans="1:180" x14ac:dyDescent="0.2">
      <c r="A894" t="s">
        <v>42</v>
      </c>
      <c r="B894" t="s">
        <v>58</v>
      </c>
      <c r="C894" t="s">
        <v>55</v>
      </c>
      <c r="D894" t="s">
        <v>226</v>
      </c>
      <c r="E894" t="s">
        <v>77</v>
      </c>
      <c r="F894" t="s">
        <v>77</v>
      </c>
      <c r="G894" s="35">
        <v>43690</v>
      </c>
      <c r="H894">
        <v>1729</v>
      </c>
      <c r="I894">
        <v>0.71372080969798501</v>
      </c>
      <c r="J894">
        <v>0.63875205096836696</v>
      </c>
      <c r="K894">
        <v>0.59359499987433895</v>
      </c>
      <c r="L894">
        <v>0.57130748444143098</v>
      </c>
      <c r="M894">
        <v>0.57800767684876297</v>
      </c>
      <c r="N894">
        <v>0.62142349245515405</v>
      </c>
      <c r="O894">
        <v>0.69699296507739905</v>
      </c>
      <c r="P894">
        <v>0.76632832217479596</v>
      </c>
      <c r="Q894">
        <v>0.79586226189509601</v>
      </c>
      <c r="R894">
        <v>0.80372900675745795</v>
      </c>
      <c r="S894">
        <v>0.83486751119662705</v>
      </c>
      <c r="T894">
        <v>0.88533634691051499</v>
      </c>
      <c r="U894">
        <v>0.95652725379504799</v>
      </c>
      <c r="V894">
        <v>1.04157059625571</v>
      </c>
      <c r="W894">
        <v>1.1262824280716299</v>
      </c>
      <c r="X894">
        <v>1.21713707802742</v>
      </c>
      <c r="Y894">
        <v>1.33186424169744</v>
      </c>
      <c r="Z894">
        <v>1.4534438126289599</v>
      </c>
      <c r="AA894">
        <v>1.55656968337969</v>
      </c>
      <c r="AB894">
        <v>1.5464087499551999</v>
      </c>
      <c r="AC894">
        <v>1.43752631178543</v>
      </c>
      <c r="AD894">
        <v>1.3483811259771901</v>
      </c>
      <c r="AE894">
        <v>1.1285902643757499</v>
      </c>
      <c r="AF894">
        <v>0.89623260104834201</v>
      </c>
      <c r="AG894">
        <v>-4.3514634672075503E-2</v>
      </c>
      <c r="AH894">
        <v>-2.7103702073354202E-2</v>
      </c>
      <c r="AI894">
        <v>-1.70602527020021E-2</v>
      </c>
      <c r="AJ894">
        <v>-1.9355407671916802E-2</v>
      </c>
      <c r="AK894">
        <v>-8.2952493574658098E-3</v>
      </c>
      <c r="AL894">
        <v>-1.7438291648755301E-2</v>
      </c>
      <c r="AM894">
        <v>-2.7416209978596499E-2</v>
      </c>
      <c r="AN894">
        <v>-3.7587111569654198E-2</v>
      </c>
      <c r="AO894">
        <v>7.8558179112373297E-4</v>
      </c>
      <c r="AP894">
        <v>-1.9445991232977501E-2</v>
      </c>
      <c r="AQ894">
        <v>-7.0737228442914503E-3</v>
      </c>
      <c r="AR894">
        <v>-5.3732621820851596E-3</v>
      </c>
      <c r="AS894">
        <v>-1.4310210409568E-2</v>
      </c>
      <c r="AT894">
        <v>-2.3204990328137901E-2</v>
      </c>
      <c r="AU894">
        <v>6.5733890823020197E-2</v>
      </c>
      <c r="AV894">
        <v>0.12582659481126801</v>
      </c>
      <c r="AW894">
        <v>0.15006334264316901</v>
      </c>
      <c r="AX894">
        <v>0.14765237330106701</v>
      </c>
      <c r="AY894">
        <v>0.12377658889672</v>
      </c>
      <c r="AZ894">
        <v>-1.22251833958685E-2</v>
      </c>
      <c r="BA894">
        <v>-3.2693189511309201E-2</v>
      </c>
      <c r="BB894">
        <v>-5.0128479194670901E-2</v>
      </c>
      <c r="BC894">
        <v>-4.7990138412823902E-2</v>
      </c>
      <c r="BD894">
        <v>-5.4301233190609199E-2</v>
      </c>
      <c r="BE894">
        <v>-3.0242043933610602E-2</v>
      </c>
      <c r="BF894">
        <v>-1.88708585699498E-2</v>
      </c>
      <c r="BG894">
        <v>-7.5525096065928998E-3</v>
      </c>
      <c r="BH894">
        <v>-1.31710860976987E-2</v>
      </c>
      <c r="BI894">
        <v>-5.4224008540393201E-4</v>
      </c>
      <c r="BJ894">
        <v>-8.4804604864336993E-3</v>
      </c>
      <c r="BK894">
        <v>-1.50079379658029E-2</v>
      </c>
      <c r="BL894">
        <v>-2.3323659596633999E-2</v>
      </c>
      <c r="BM894">
        <v>1.47763626312831E-2</v>
      </c>
      <c r="BN894">
        <v>-9.0275733594646097E-3</v>
      </c>
      <c r="BO894">
        <v>3.67321855430983E-3</v>
      </c>
      <c r="BP894">
        <v>5.3491723350694098E-4</v>
      </c>
      <c r="BQ894">
        <v>-8.4063444045373893E-3</v>
      </c>
      <c r="BR894">
        <v>-5.3310936167852898E-3</v>
      </c>
      <c r="BS894">
        <v>8.4232306865783702E-2</v>
      </c>
      <c r="BT894">
        <v>0.14242987895468401</v>
      </c>
      <c r="BU894">
        <v>0.16779760210471101</v>
      </c>
      <c r="BV894">
        <v>0.16775582256491001</v>
      </c>
      <c r="BW894">
        <v>0.144845085266575</v>
      </c>
      <c r="BX894">
        <v>1.1008706959055099E-2</v>
      </c>
      <c r="BY894">
        <v>-1.44624781528089E-2</v>
      </c>
      <c r="BZ894">
        <v>-3.3719149952058602E-2</v>
      </c>
      <c r="CA894">
        <v>-3.2892665091073699E-2</v>
      </c>
      <c r="CB894">
        <v>-3.8272525527438102E-2</v>
      </c>
      <c r="CC894">
        <v>-2.10494880200452E-2</v>
      </c>
      <c r="CD894">
        <v>-1.31688162389564E-2</v>
      </c>
      <c r="CE894">
        <v>-9.6747570186533102E-4</v>
      </c>
      <c r="CF894">
        <v>-8.8878438145087706E-3</v>
      </c>
      <c r="CG894">
        <v>4.8274705186663299E-3</v>
      </c>
      <c r="CH894">
        <v>-2.2762939113823602E-3</v>
      </c>
      <c r="CI894">
        <v>-6.4140065686892796E-3</v>
      </c>
      <c r="CJ894">
        <v>-1.34448362104465E-2</v>
      </c>
      <c r="CK894">
        <v>2.4466334821481198E-2</v>
      </c>
      <c r="CL894">
        <v>-1.8118088775837501E-3</v>
      </c>
      <c r="CM894">
        <v>1.1116517428895601E-2</v>
      </c>
      <c r="CN894">
        <v>4.6269042988361401E-3</v>
      </c>
      <c r="CO894">
        <v>-4.3173447942232599E-3</v>
      </c>
      <c r="CP894">
        <v>7.0483127967816504E-3</v>
      </c>
      <c r="CQ894">
        <v>9.7044253465831301E-2</v>
      </c>
      <c r="CR894">
        <v>0.15392926297432699</v>
      </c>
      <c r="CS894">
        <v>0.180080296184432</v>
      </c>
      <c r="CT894">
        <v>0.18167941028451301</v>
      </c>
      <c r="CU894">
        <v>0.159437061672007</v>
      </c>
      <c r="CV894">
        <v>2.7100428642171399E-2</v>
      </c>
      <c r="CW894">
        <v>-1.8359430015811599E-3</v>
      </c>
      <c r="CX894">
        <v>-2.23540985058732E-2</v>
      </c>
      <c r="CY894">
        <v>-2.2436201059410001E-2</v>
      </c>
      <c r="CZ894">
        <v>-2.7171091427697601E-2</v>
      </c>
      <c r="DA894">
        <v>-1.18569321064798E-2</v>
      </c>
      <c r="DB894">
        <v>-7.4667739079629803E-3</v>
      </c>
      <c r="DC894">
        <v>5.61755820286224E-3</v>
      </c>
      <c r="DD894">
        <v>-4.6046015313188204E-3</v>
      </c>
      <c r="DE894">
        <v>1.01971811227366E-2</v>
      </c>
      <c r="DF894">
        <v>3.9278726636689902E-3</v>
      </c>
      <c r="DG894">
        <v>2.1799248284243801E-3</v>
      </c>
      <c r="DH894">
        <v>-3.56601282425898E-3</v>
      </c>
      <c r="DI894">
        <v>3.4156307011679203E-2</v>
      </c>
      <c r="DJ894">
        <v>5.40395560429711E-3</v>
      </c>
      <c r="DK894">
        <v>1.8559816303481299E-2</v>
      </c>
      <c r="DL894">
        <v>8.7188913641653397E-3</v>
      </c>
      <c r="DM894">
        <v>-2.2834518390912699E-4</v>
      </c>
      <c r="DN894">
        <v>1.9427719210348599E-2</v>
      </c>
      <c r="DO894">
        <v>0.109856200065879</v>
      </c>
      <c r="DP894">
        <v>0.16542864699397</v>
      </c>
      <c r="DQ894">
        <v>0.19236299026415299</v>
      </c>
      <c r="DR894">
        <v>0.19560299800411601</v>
      </c>
      <c r="DS894">
        <v>0.174029038077439</v>
      </c>
      <c r="DT894">
        <v>4.3192150325287601E-2</v>
      </c>
      <c r="DU894">
        <v>1.07905921496465E-2</v>
      </c>
      <c r="DV894">
        <v>-1.0989047059687901E-2</v>
      </c>
      <c r="DW894">
        <v>-1.1979737027746301E-2</v>
      </c>
      <c r="DX894">
        <v>-1.60696573279571E-2</v>
      </c>
      <c r="DY894">
        <v>1.4156586319850901E-3</v>
      </c>
      <c r="DZ894">
        <v>7.6606959544136405E-4</v>
      </c>
      <c r="EA894">
        <v>1.51253012982715E-2</v>
      </c>
      <c r="EB894">
        <v>1.5797200428992199E-3</v>
      </c>
      <c r="EC894">
        <v>1.7950190394798501E-2</v>
      </c>
      <c r="ED894">
        <v>1.2885703825990601E-2</v>
      </c>
      <c r="EE894">
        <v>1.45881968412179E-2</v>
      </c>
      <c r="EF894">
        <v>1.0697439148761201E-2</v>
      </c>
      <c r="EG894">
        <v>4.8147087851838598E-2</v>
      </c>
      <c r="EH894">
        <v>1.5822373477810001E-2</v>
      </c>
      <c r="EI894">
        <v>2.93067577020826E-2</v>
      </c>
      <c r="EJ894">
        <v>1.46270707797574E-2</v>
      </c>
      <c r="EK894">
        <v>5.6755208211214997E-3</v>
      </c>
      <c r="EL894">
        <v>3.7301615921701198E-2</v>
      </c>
      <c r="EM894">
        <v>0.12835461610864199</v>
      </c>
      <c r="EN894">
        <v>0.182031931137386</v>
      </c>
      <c r="EO894">
        <v>0.21009724972569499</v>
      </c>
      <c r="EP894">
        <v>0.21570644726796001</v>
      </c>
      <c r="EQ894">
        <v>0.195097534447294</v>
      </c>
      <c r="ER894">
        <v>6.6426040680211296E-2</v>
      </c>
      <c r="ES894">
        <v>2.9021303508146901E-2</v>
      </c>
      <c r="ET894">
        <v>5.4202821829244198E-3</v>
      </c>
      <c r="EU894">
        <v>3.1177362940038602E-3</v>
      </c>
      <c r="EV894">
        <v>-4.0949664786002502E-5</v>
      </c>
      <c r="EW894">
        <v>65.054539839406999</v>
      </c>
      <c r="EX894">
        <v>63.141568869672597</v>
      </c>
      <c r="EY894">
        <v>61.083323038912901</v>
      </c>
      <c r="EZ894">
        <v>60.426683137739303</v>
      </c>
      <c r="FA894">
        <v>59.766646077825797</v>
      </c>
      <c r="FB894">
        <v>59.102655960469399</v>
      </c>
      <c r="FC894">
        <v>58.3802347127857</v>
      </c>
      <c r="FD894">
        <v>58.421062384187799</v>
      </c>
      <c r="FE894">
        <v>64.2507103150093</v>
      </c>
      <c r="FF894">
        <v>70.033230389129102</v>
      </c>
      <c r="FG894">
        <v>75.694996911673897</v>
      </c>
      <c r="FH894">
        <v>81.547930821494703</v>
      </c>
      <c r="FI894">
        <v>86.529647930821497</v>
      </c>
      <c r="FJ894">
        <v>91.502408894379201</v>
      </c>
      <c r="FK894">
        <v>94.088882025941899</v>
      </c>
      <c r="FL894">
        <v>95.098888202594196</v>
      </c>
      <c r="FM894">
        <v>95.451019147622006</v>
      </c>
      <c r="FN894">
        <v>95.464916615194596</v>
      </c>
      <c r="FO894">
        <v>94.005126621371204</v>
      </c>
      <c r="FP894">
        <v>89.783878937615796</v>
      </c>
      <c r="FQ894">
        <v>82.843545398394099</v>
      </c>
      <c r="FR894">
        <v>77.186781964175395</v>
      </c>
      <c r="FS894">
        <v>72.450092649783798</v>
      </c>
      <c r="FT894">
        <v>68.889993823347794</v>
      </c>
      <c r="FU894">
        <v>2.4832008072691002E-2</v>
      </c>
      <c r="FV894">
        <v>0</v>
      </c>
      <c r="FW894">
        <v>0</v>
      </c>
      <c r="FX894">
        <v>1</v>
      </c>
    </row>
    <row r="895" spans="1:180" x14ac:dyDescent="0.2">
      <c r="A895" t="s">
        <v>42</v>
      </c>
      <c r="B895" t="s">
        <v>58</v>
      </c>
      <c r="C895" t="s">
        <v>55</v>
      </c>
      <c r="D895" t="s">
        <v>226</v>
      </c>
      <c r="E895" t="s">
        <v>77</v>
      </c>
      <c r="F895" t="s">
        <v>78</v>
      </c>
      <c r="G895" s="35">
        <v>43690</v>
      </c>
      <c r="H895">
        <v>292</v>
      </c>
      <c r="I895">
        <v>0.57325560624972405</v>
      </c>
      <c r="J895">
        <v>0.50984438856704195</v>
      </c>
      <c r="K895">
        <v>0.47053347251949501</v>
      </c>
      <c r="L895">
        <v>0.44919164603210299</v>
      </c>
      <c r="M895">
        <v>0.44726908472287202</v>
      </c>
      <c r="N895">
        <v>0.48909958609109999</v>
      </c>
      <c r="O895">
        <v>0.54553742741867395</v>
      </c>
      <c r="P895">
        <v>0.62344654548060197</v>
      </c>
      <c r="Q895">
        <v>0.67808626940551897</v>
      </c>
      <c r="R895">
        <v>0.71410296778011895</v>
      </c>
      <c r="S895">
        <v>0.78576559971557203</v>
      </c>
      <c r="T895">
        <v>0.84570444514688403</v>
      </c>
      <c r="U895">
        <v>0.93622707146258899</v>
      </c>
      <c r="V895">
        <v>1.1016970743846199</v>
      </c>
      <c r="W895">
        <v>1.28480284657404</v>
      </c>
      <c r="X895">
        <v>1.45800845609722</v>
      </c>
      <c r="Y895">
        <v>1.6440733940068399</v>
      </c>
      <c r="Z895">
        <v>1.77935044367562</v>
      </c>
      <c r="AA895">
        <v>1.82060681307298</v>
      </c>
      <c r="AB895">
        <v>1.75528686250949</v>
      </c>
      <c r="AC895">
        <v>1.5082288468652201</v>
      </c>
      <c r="AD895">
        <v>1.2953644509478199</v>
      </c>
      <c r="AE895">
        <v>1.0223135643322201</v>
      </c>
      <c r="AF895">
        <v>0.78087237488009398</v>
      </c>
      <c r="AG895">
        <v>-3.4346828369156403E-2</v>
      </c>
      <c r="AH895">
        <v>-4.4126512032698698E-2</v>
      </c>
      <c r="AI895">
        <v>-3.5970709802873299E-2</v>
      </c>
      <c r="AJ895">
        <v>-3.0346155639773501E-2</v>
      </c>
      <c r="AK895">
        <v>-3.1942401506094599E-2</v>
      </c>
      <c r="AL895">
        <v>-4.5715185962596203E-2</v>
      </c>
      <c r="AM895">
        <v>-5.4422611610339101E-2</v>
      </c>
      <c r="AN895">
        <v>-9.3265042750998506E-2</v>
      </c>
      <c r="AO895">
        <v>-7.0911347000835998E-2</v>
      </c>
      <c r="AP895">
        <v>-5.9538253135505301E-2</v>
      </c>
      <c r="AQ895">
        <v>-4.2637673749822601E-2</v>
      </c>
      <c r="AR895">
        <v>-3.7359171843716003E-2</v>
      </c>
      <c r="AS895">
        <v>-7.6984960212576501E-3</v>
      </c>
      <c r="AT895">
        <v>-0.12974504942450599</v>
      </c>
      <c r="AU895">
        <v>7.4284374424710004E-2</v>
      </c>
      <c r="AV895">
        <v>0.20164002580363899</v>
      </c>
      <c r="AW895">
        <v>0.20100938885772501</v>
      </c>
      <c r="AX895">
        <v>0.32246267254033301</v>
      </c>
      <c r="AY895">
        <v>0.18862331370784099</v>
      </c>
      <c r="AZ895">
        <v>-0.28010066455565602</v>
      </c>
      <c r="BA895">
        <v>-0.334811717963438</v>
      </c>
      <c r="BB895">
        <v>-0.398179380401677</v>
      </c>
      <c r="BC895">
        <v>-0.21746866893313499</v>
      </c>
      <c r="BD895">
        <v>-0.106345650828522</v>
      </c>
      <c r="BE895">
        <v>-1.2742744116277901E-2</v>
      </c>
      <c r="BF895">
        <v>-2.2656213704913102E-2</v>
      </c>
      <c r="BG895">
        <v>-1.81672642754644E-2</v>
      </c>
      <c r="BH895">
        <v>-1.8185624581124899E-2</v>
      </c>
      <c r="BI895">
        <v>-1.85457495506395E-2</v>
      </c>
      <c r="BJ895">
        <v>-2.2831019760498401E-2</v>
      </c>
      <c r="BK895">
        <v>-3.7097178020012E-2</v>
      </c>
      <c r="BL895">
        <v>-7.5750410079848299E-2</v>
      </c>
      <c r="BM895">
        <v>-4.6773362580068499E-2</v>
      </c>
      <c r="BN895">
        <v>-3.48260433146836E-2</v>
      </c>
      <c r="BO895">
        <v>-2.01496360287386E-2</v>
      </c>
      <c r="BP895">
        <v>-2.32717034448051E-2</v>
      </c>
      <c r="BQ895">
        <v>5.6896088611244804E-3</v>
      </c>
      <c r="BR895">
        <v>-9.0596069922286596E-2</v>
      </c>
      <c r="BS895">
        <v>0.13348940370052401</v>
      </c>
      <c r="BT895">
        <v>0.25283173526095798</v>
      </c>
      <c r="BU895">
        <v>0.254131089182486</v>
      </c>
      <c r="BV895">
        <v>0.38403743696618903</v>
      </c>
      <c r="BW895">
        <v>0.23293733442123801</v>
      </c>
      <c r="BX895">
        <v>-0.22245476211947099</v>
      </c>
      <c r="BY895">
        <v>-0.25575384990982403</v>
      </c>
      <c r="BZ895">
        <v>-0.324080863113901</v>
      </c>
      <c r="CA895">
        <v>-0.17899181902415501</v>
      </c>
      <c r="CB895">
        <v>-7.4715827408349103E-2</v>
      </c>
      <c r="CC895">
        <v>2.2201788253914498E-3</v>
      </c>
      <c r="CD895">
        <v>-7.7859504874151298E-3</v>
      </c>
      <c r="CE895">
        <v>-5.8366521372835599E-3</v>
      </c>
      <c r="CF895">
        <v>-9.7632778141662595E-3</v>
      </c>
      <c r="CG895">
        <v>-9.2672692161106397E-3</v>
      </c>
      <c r="CH895">
        <v>-6.9815159602752402E-3</v>
      </c>
      <c r="CI895">
        <v>-2.5097635493300598E-2</v>
      </c>
      <c r="CJ895">
        <v>-6.3619828846110199E-2</v>
      </c>
      <c r="CK895">
        <v>-3.00554681010635E-2</v>
      </c>
      <c r="CL895">
        <v>-1.7710442072846701E-2</v>
      </c>
      <c r="CM895">
        <v>-4.5744896077511404E-3</v>
      </c>
      <c r="CN895">
        <v>-1.35147657459521E-2</v>
      </c>
      <c r="CO895">
        <v>1.49621695188797E-2</v>
      </c>
      <c r="CP895">
        <v>-6.3481605977412606E-2</v>
      </c>
      <c r="CQ895">
        <v>0.174494626622447</v>
      </c>
      <c r="CR895">
        <v>0.28828695728732701</v>
      </c>
      <c r="CS895">
        <v>0.29092301700437101</v>
      </c>
      <c r="CT895">
        <v>0.42668393123417597</v>
      </c>
      <c r="CU895">
        <v>0.26362909017486402</v>
      </c>
      <c r="CV895">
        <v>-0.18252938569715399</v>
      </c>
      <c r="CW895">
        <v>-0.20099861132750399</v>
      </c>
      <c r="CX895">
        <v>-0.27276045576447999</v>
      </c>
      <c r="CY895">
        <v>-0.15234286998807001</v>
      </c>
      <c r="CZ895">
        <v>-5.2809108060520499E-2</v>
      </c>
      <c r="DA895">
        <v>1.71831017670608E-2</v>
      </c>
      <c r="DB895">
        <v>7.0843127300828498E-3</v>
      </c>
      <c r="DC895">
        <v>6.4939600008972797E-3</v>
      </c>
      <c r="DD895">
        <v>-1.3409310472075899E-3</v>
      </c>
      <c r="DE895">
        <v>1.1211118418208101E-5</v>
      </c>
      <c r="DF895">
        <v>8.8679878399479592E-3</v>
      </c>
      <c r="DG895">
        <v>-1.30980929665893E-2</v>
      </c>
      <c r="DH895">
        <v>-5.1489247612372203E-2</v>
      </c>
      <c r="DI895">
        <v>-1.33375736220585E-2</v>
      </c>
      <c r="DJ895">
        <v>-5.9484083100974595E-4</v>
      </c>
      <c r="DK895">
        <v>1.10006568132363E-2</v>
      </c>
      <c r="DL895">
        <v>-3.75782804709917E-3</v>
      </c>
      <c r="DM895">
        <v>2.4234730176634901E-2</v>
      </c>
      <c r="DN895">
        <v>-3.6367142032538602E-2</v>
      </c>
      <c r="DO895">
        <v>0.21549984954436999</v>
      </c>
      <c r="DP895">
        <v>0.32374217931369598</v>
      </c>
      <c r="DQ895">
        <v>0.32771494482625702</v>
      </c>
      <c r="DR895">
        <v>0.46933042550216397</v>
      </c>
      <c r="DS895">
        <v>0.29432084592848901</v>
      </c>
      <c r="DT895">
        <v>-0.14260400927483799</v>
      </c>
      <c r="DU895">
        <v>-0.14624337274518501</v>
      </c>
      <c r="DV895">
        <v>-0.22144004841505799</v>
      </c>
      <c r="DW895">
        <v>-0.12569392095198501</v>
      </c>
      <c r="DX895">
        <v>-3.0902388712691901E-2</v>
      </c>
      <c r="DY895">
        <v>3.8787186019939301E-2</v>
      </c>
      <c r="DZ895">
        <v>2.8554611057868499E-2</v>
      </c>
      <c r="EA895">
        <v>2.4297405528306198E-2</v>
      </c>
      <c r="EB895">
        <v>1.0819600011441E-2</v>
      </c>
      <c r="EC895">
        <v>1.3407863073873301E-2</v>
      </c>
      <c r="ED895">
        <v>3.1752154042045698E-2</v>
      </c>
      <c r="EE895">
        <v>4.2273406237377702E-3</v>
      </c>
      <c r="EF895">
        <v>-3.3974614941221899E-2</v>
      </c>
      <c r="EG895">
        <v>1.0800410798709E-2</v>
      </c>
      <c r="EH895">
        <v>2.4117368989811899E-2</v>
      </c>
      <c r="EI895">
        <v>3.3488694534320303E-2</v>
      </c>
      <c r="EJ895">
        <v>1.0329640351811799E-2</v>
      </c>
      <c r="EK895">
        <v>3.7622835059017E-2</v>
      </c>
      <c r="EL895">
        <v>2.7818374696805298E-3</v>
      </c>
      <c r="EM895">
        <v>0.27470487882018402</v>
      </c>
      <c r="EN895">
        <v>0.37493388877101402</v>
      </c>
      <c r="EO895">
        <v>0.38083664515101801</v>
      </c>
      <c r="EP895">
        <v>0.53090518992801905</v>
      </c>
      <c r="EQ895">
        <v>0.33863486664188702</v>
      </c>
      <c r="ER895">
        <v>-8.4958106838652694E-2</v>
      </c>
      <c r="ES895">
        <v>-6.7185504691570502E-2</v>
      </c>
      <c r="ET895">
        <v>-0.14734153112728199</v>
      </c>
      <c r="EU895">
        <v>-8.7217071043004496E-2</v>
      </c>
      <c r="EV895">
        <v>7.2743470748098298E-4</v>
      </c>
      <c r="EW895">
        <v>65.500557103064097</v>
      </c>
      <c r="EX895">
        <v>63.599442896935898</v>
      </c>
      <c r="EY895">
        <v>61.537325905292498</v>
      </c>
      <c r="EZ895">
        <v>60.796378830083597</v>
      </c>
      <c r="FA895">
        <v>60.072701949860701</v>
      </c>
      <c r="FB895">
        <v>59.452924791086403</v>
      </c>
      <c r="FC895">
        <v>58.716991643454001</v>
      </c>
      <c r="FD895">
        <v>58.673816155988902</v>
      </c>
      <c r="FE895">
        <v>64.466852367688006</v>
      </c>
      <c r="FF895">
        <v>70.288579387186601</v>
      </c>
      <c r="FG895">
        <v>76.000835654596102</v>
      </c>
      <c r="FH895">
        <v>81.835097493036201</v>
      </c>
      <c r="FI895">
        <v>86.811142061281302</v>
      </c>
      <c r="FJ895">
        <v>91.817270194986094</v>
      </c>
      <c r="FK895">
        <v>94.478272980501401</v>
      </c>
      <c r="FL895">
        <v>95.512813370473495</v>
      </c>
      <c r="FM895">
        <v>95.944568245125396</v>
      </c>
      <c r="FN895">
        <v>95.940111420612794</v>
      </c>
      <c r="FO895">
        <v>94.491922005570999</v>
      </c>
      <c r="FP895">
        <v>90.387743732590494</v>
      </c>
      <c r="FQ895">
        <v>83.511420612813396</v>
      </c>
      <c r="FR895">
        <v>77.816434540390006</v>
      </c>
      <c r="FS895">
        <v>72.968802228412301</v>
      </c>
      <c r="FT895">
        <v>69.383008356546</v>
      </c>
      <c r="FU895">
        <v>7.1163402121109207E-2</v>
      </c>
      <c r="FV895">
        <v>0</v>
      </c>
      <c r="FW895">
        <v>0</v>
      </c>
      <c r="FX895">
        <v>1</v>
      </c>
    </row>
    <row r="896" spans="1:180" x14ac:dyDescent="0.2">
      <c r="A896" t="s">
        <v>42</v>
      </c>
      <c r="B896" t="s">
        <v>58</v>
      </c>
      <c r="C896" t="s">
        <v>55</v>
      </c>
      <c r="D896" t="s">
        <v>226</v>
      </c>
      <c r="E896" t="s">
        <v>78</v>
      </c>
      <c r="F896" t="s">
        <v>1</v>
      </c>
      <c r="G896" s="35">
        <v>43690</v>
      </c>
      <c r="H896">
        <v>801</v>
      </c>
      <c r="I896">
        <v>0.68260925427054897</v>
      </c>
      <c r="J896">
        <v>0.609649225505835</v>
      </c>
      <c r="K896">
        <v>0.55805433561843998</v>
      </c>
      <c r="L896">
        <v>0.53469081568455301</v>
      </c>
      <c r="M896">
        <v>0.53161276970993698</v>
      </c>
      <c r="N896">
        <v>0.55126448023357399</v>
      </c>
      <c r="O896">
        <v>0.61535212693175501</v>
      </c>
      <c r="P896">
        <v>0.65187433219211599</v>
      </c>
      <c r="Q896">
        <v>0.66573856583487301</v>
      </c>
      <c r="R896">
        <v>0.71203031790710403</v>
      </c>
      <c r="S896">
        <v>0.78655100384763699</v>
      </c>
      <c r="T896">
        <v>0.85856865087010203</v>
      </c>
      <c r="U896">
        <v>0.95569310093315796</v>
      </c>
      <c r="V896">
        <v>1.10584302533228</v>
      </c>
      <c r="W896">
        <v>1.19455725607111</v>
      </c>
      <c r="X896">
        <v>1.2712406879409901</v>
      </c>
      <c r="Y896">
        <v>1.37200600856491</v>
      </c>
      <c r="Z896">
        <v>1.4522928093441201</v>
      </c>
      <c r="AA896">
        <v>1.4803257116808699</v>
      </c>
      <c r="AB896">
        <v>1.4403200108401799</v>
      </c>
      <c r="AC896">
        <v>1.36342991613338</v>
      </c>
      <c r="AD896">
        <v>1.2507698113954999</v>
      </c>
      <c r="AE896">
        <v>1.08814610263287</v>
      </c>
      <c r="AF896">
        <v>0.86376433383000695</v>
      </c>
      <c r="AG896">
        <v>-4.6395568121397501E-2</v>
      </c>
      <c r="AH896">
        <v>-3.2786792462806497E-2</v>
      </c>
      <c r="AI896">
        <v>-3.2881348811237901E-2</v>
      </c>
      <c r="AJ896">
        <v>-3.6837482653196099E-2</v>
      </c>
      <c r="AK896">
        <v>-1.5778009352794199E-2</v>
      </c>
      <c r="AL896">
        <v>-2.1448967582207101E-2</v>
      </c>
      <c r="AM896">
        <v>-4.5957629032167503E-3</v>
      </c>
      <c r="AN896">
        <v>-4.3933770143246897E-2</v>
      </c>
      <c r="AO896">
        <v>-3.4906543194802901E-2</v>
      </c>
      <c r="AP896">
        <v>-4.3098251980784499E-2</v>
      </c>
      <c r="AQ896">
        <v>-5.9207652815919602E-2</v>
      </c>
      <c r="AR896">
        <v>-3.92064015181336E-2</v>
      </c>
      <c r="AS896">
        <v>1.4017382718082799E-3</v>
      </c>
      <c r="AT896">
        <v>-1.22113127514585E-2</v>
      </c>
      <c r="AU896">
        <v>7.4756761914931594E-2</v>
      </c>
      <c r="AV896">
        <v>8.9172057315508896E-2</v>
      </c>
      <c r="AW896">
        <v>8.5070524873669395E-2</v>
      </c>
      <c r="AX896">
        <v>0.11814516367528401</v>
      </c>
      <c r="AY896">
        <v>5.76221201860177E-2</v>
      </c>
      <c r="AZ896">
        <v>-0.108125256879088</v>
      </c>
      <c r="BA896">
        <v>-0.130249904683893</v>
      </c>
      <c r="BB896">
        <v>-9.4710766673099897E-2</v>
      </c>
      <c r="BC896">
        <v>-6.3164674560461306E-2</v>
      </c>
      <c r="BD896">
        <v>-7.5777758831172701E-2</v>
      </c>
      <c r="BE896">
        <v>-3.3080020537340001E-2</v>
      </c>
      <c r="BF896">
        <v>-1.9948472758069501E-2</v>
      </c>
      <c r="BG896">
        <v>-2.1848998672713501E-2</v>
      </c>
      <c r="BH896">
        <v>-2.6503668274715699E-2</v>
      </c>
      <c r="BI896">
        <v>-4.2976163940982304E-3</v>
      </c>
      <c r="BJ896">
        <v>-1.0043822431794001E-2</v>
      </c>
      <c r="BK896">
        <v>5.5878670543102601E-3</v>
      </c>
      <c r="BL896">
        <v>-2.8268446165709199E-2</v>
      </c>
      <c r="BM896">
        <v>-1.9965487651722302E-2</v>
      </c>
      <c r="BN896">
        <v>-2.50378457925227E-2</v>
      </c>
      <c r="BO896">
        <v>-4.60683994618723E-2</v>
      </c>
      <c r="BP896">
        <v>-2.7715394402497501E-2</v>
      </c>
      <c r="BQ896">
        <v>1.2820651812992899E-2</v>
      </c>
      <c r="BR896">
        <v>8.9541200109238203E-3</v>
      </c>
      <c r="BS896">
        <v>9.3511177652453398E-2</v>
      </c>
      <c r="BT896">
        <v>0.108306470027418</v>
      </c>
      <c r="BU896">
        <v>0.108192498317633</v>
      </c>
      <c r="BV896">
        <v>0.143800822518762</v>
      </c>
      <c r="BW896">
        <v>9.0792034935845603E-2</v>
      </c>
      <c r="BX896">
        <v>-7.8227635295571293E-2</v>
      </c>
      <c r="BY896">
        <v>-0.105648436947211</v>
      </c>
      <c r="BZ896">
        <v>-6.9308059060674998E-2</v>
      </c>
      <c r="CA896">
        <v>-4.4519365111823202E-2</v>
      </c>
      <c r="CB896">
        <v>-6.0243423676517298E-2</v>
      </c>
      <c r="CC896">
        <v>-2.38577128433754E-2</v>
      </c>
      <c r="CD896">
        <v>-1.1056691639557199E-2</v>
      </c>
      <c r="CE896">
        <v>-1.4208026574289099E-2</v>
      </c>
      <c r="CF896">
        <v>-1.93464999157693E-2</v>
      </c>
      <c r="CG896">
        <v>3.6536687967176E-3</v>
      </c>
      <c r="CH896">
        <v>-2.1446536437696902E-3</v>
      </c>
      <c r="CI896">
        <v>1.26410181408067E-2</v>
      </c>
      <c r="CJ896">
        <v>-1.7418690499673602E-2</v>
      </c>
      <c r="CK896">
        <v>-9.6173580970743706E-3</v>
      </c>
      <c r="CL896">
        <v>-1.2529263483406701E-2</v>
      </c>
      <c r="CM896">
        <v>-3.6968192614572903E-2</v>
      </c>
      <c r="CN896">
        <v>-1.97567578789185E-2</v>
      </c>
      <c r="CO896">
        <v>2.07293565465233E-2</v>
      </c>
      <c r="CP896">
        <v>2.3613234266526301E-2</v>
      </c>
      <c r="CQ896">
        <v>0.106500428861246</v>
      </c>
      <c r="CR896">
        <v>0.121558905983098</v>
      </c>
      <c r="CS896">
        <v>0.124206706689147</v>
      </c>
      <c r="CT896">
        <v>0.16156985367969101</v>
      </c>
      <c r="CU896">
        <v>0.113765416847059</v>
      </c>
      <c r="CV896">
        <v>-5.7520633663056299E-2</v>
      </c>
      <c r="CW896">
        <v>-8.8609535335498202E-2</v>
      </c>
      <c r="CX896">
        <v>-5.1714221151816502E-2</v>
      </c>
      <c r="CY896">
        <v>-3.16056805863437E-2</v>
      </c>
      <c r="CZ896">
        <v>-4.94843904701825E-2</v>
      </c>
      <c r="DA896">
        <v>-1.46354051494107E-2</v>
      </c>
      <c r="DB896">
        <v>-2.1649105210448999E-3</v>
      </c>
      <c r="DC896">
        <v>-6.56705447586476E-3</v>
      </c>
      <c r="DD896">
        <v>-1.21893315568229E-2</v>
      </c>
      <c r="DE896">
        <v>1.16049539875334E-2</v>
      </c>
      <c r="DF896">
        <v>5.7545151442545796E-3</v>
      </c>
      <c r="DG896">
        <v>1.9694169227303202E-2</v>
      </c>
      <c r="DH896">
        <v>-6.5689348336379497E-3</v>
      </c>
      <c r="DI896">
        <v>7.3077145757352601E-4</v>
      </c>
      <c r="DJ896">
        <v>-2.0681174290630401E-5</v>
      </c>
      <c r="DK896">
        <v>-2.7867985767273399E-2</v>
      </c>
      <c r="DL896">
        <v>-1.1798121355339501E-2</v>
      </c>
      <c r="DM896">
        <v>2.8638061280053698E-2</v>
      </c>
      <c r="DN896">
        <v>3.8272348522128699E-2</v>
      </c>
      <c r="DO896">
        <v>0.11948968007004</v>
      </c>
      <c r="DP896">
        <v>0.134811341938779</v>
      </c>
      <c r="DQ896">
        <v>0.14022091506066101</v>
      </c>
      <c r="DR896">
        <v>0.179338884840619</v>
      </c>
      <c r="DS896">
        <v>0.13673879875827299</v>
      </c>
      <c r="DT896">
        <v>-3.68136320305412E-2</v>
      </c>
      <c r="DU896">
        <v>-7.1570633723785804E-2</v>
      </c>
      <c r="DV896">
        <v>-3.4120383242957901E-2</v>
      </c>
      <c r="DW896">
        <v>-1.8691996060864299E-2</v>
      </c>
      <c r="DX896">
        <v>-3.87253572638478E-2</v>
      </c>
      <c r="DY896">
        <v>-1.3198575653532601E-3</v>
      </c>
      <c r="DZ896">
        <v>1.06734091836921E-2</v>
      </c>
      <c r="EA896">
        <v>4.4652956626596201E-3</v>
      </c>
      <c r="EB896">
        <v>-1.8555171783425301E-3</v>
      </c>
      <c r="EC896">
        <v>2.30853469462294E-2</v>
      </c>
      <c r="ED896">
        <v>1.71596602946677E-2</v>
      </c>
      <c r="EE896">
        <v>2.98777991848302E-2</v>
      </c>
      <c r="EF896">
        <v>9.0963891438996993E-3</v>
      </c>
      <c r="EG896">
        <v>1.5671827000654101E-2</v>
      </c>
      <c r="EH896">
        <v>1.8039725013971199E-2</v>
      </c>
      <c r="EI896">
        <v>-1.47287324132261E-2</v>
      </c>
      <c r="EJ896">
        <v>-3.0711423970342398E-4</v>
      </c>
      <c r="EK896">
        <v>4.0056974821238302E-2</v>
      </c>
      <c r="EL896">
        <v>5.9437781284511E-2</v>
      </c>
      <c r="EM896">
        <v>0.138244095807561</v>
      </c>
      <c r="EN896">
        <v>0.15394575465068799</v>
      </c>
      <c r="EO896">
        <v>0.163342888504625</v>
      </c>
      <c r="EP896">
        <v>0.204994543684098</v>
      </c>
      <c r="EQ896">
        <v>0.16990871350810099</v>
      </c>
      <c r="ER896">
        <v>-6.9160104470245799E-3</v>
      </c>
      <c r="ES896">
        <v>-4.6969165987103198E-2</v>
      </c>
      <c r="ET896">
        <v>-8.7176756305330904E-3</v>
      </c>
      <c r="EU896">
        <v>-4.6686612226093403E-5</v>
      </c>
      <c r="EV896">
        <v>-2.31910221091924E-2</v>
      </c>
      <c r="EW896">
        <v>64.671394517282494</v>
      </c>
      <c r="EX896">
        <v>62.564600715137097</v>
      </c>
      <c r="EY896">
        <v>60.370321811680597</v>
      </c>
      <c r="EZ896">
        <v>59.746126340882</v>
      </c>
      <c r="FA896">
        <v>59.122050059594798</v>
      </c>
      <c r="FB896">
        <v>58.281525625744898</v>
      </c>
      <c r="FC896">
        <v>57.553754469606702</v>
      </c>
      <c r="FD896">
        <v>58.195947556615003</v>
      </c>
      <c r="FE896">
        <v>64.217520858164505</v>
      </c>
      <c r="FF896">
        <v>70.111680572109606</v>
      </c>
      <c r="FG896">
        <v>75.853158522050094</v>
      </c>
      <c r="FH896">
        <v>81.631823599523202</v>
      </c>
      <c r="FI896">
        <v>86.876877234803302</v>
      </c>
      <c r="FJ896">
        <v>91.767103694874805</v>
      </c>
      <c r="FK896">
        <v>94.340405244338498</v>
      </c>
      <c r="FL896">
        <v>95.344696066746096</v>
      </c>
      <c r="FM896">
        <v>95.436948748510105</v>
      </c>
      <c r="FN896">
        <v>95.380810488677</v>
      </c>
      <c r="FO896">
        <v>93.893325387365905</v>
      </c>
      <c r="FP896">
        <v>89.702622169249096</v>
      </c>
      <c r="FQ896">
        <v>82.945768772348003</v>
      </c>
      <c r="FR896">
        <v>77.206436233611399</v>
      </c>
      <c r="FS896">
        <v>72.956615017878406</v>
      </c>
      <c r="FT896">
        <v>69.290226460071494</v>
      </c>
      <c r="FU896">
        <v>3.1654548993295499E-2</v>
      </c>
      <c r="FV896">
        <v>0</v>
      </c>
      <c r="FW896">
        <v>0</v>
      </c>
      <c r="FX896">
        <v>1</v>
      </c>
    </row>
    <row r="897" spans="1:180" x14ac:dyDescent="0.2">
      <c r="A897" t="s">
        <v>42</v>
      </c>
      <c r="B897" t="s">
        <v>58</v>
      </c>
      <c r="C897" t="s">
        <v>55</v>
      </c>
      <c r="D897" t="s">
        <v>226</v>
      </c>
      <c r="E897" t="s">
        <v>78</v>
      </c>
      <c r="F897" t="s">
        <v>77</v>
      </c>
      <c r="G897" s="35">
        <v>43690</v>
      </c>
      <c r="H897">
        <v>723</v>
      </c>
      <c r="I897">
        <v>0.70289432278280595</v>
      </c>
      <c r="J897">
        <v>0.62844512784557705</v>
      </c>
      <c r="K897">
        <v>0.57324471756783502</v>
      </c>
      <c r="L897">
        <v>0.55114222514353295</v>
      </c>
      <c r="M897">
        <v>0.54875656495387803</v>
      </c>
      <c r="N897">
        <v>0.56721517019200596</v>
      </c>
      <c r="O897">
        <v>0.63383862221769005</v>
      </c>
      <c r="P897">
        <v>0.66876441140774801</v>
      </c>
      <c r="Q897">
        <v>0.68097325172116996</v>
      </c>
      <c r="R897">
        <v>0.72521031408550296</v>
      </c>
      <c r="S897">
        <v>0.79671100924816696</v>
      </c>
      <c r="T897">
        <v>0.86638610264472105</v>
      </c>
      <c r="U897">
        <v>0.96289711507494002</v>
      </c>
      <c r="V897">
        <v>1.09283740822065</v>
      </c>
      <c r="W897">
        <v>1.17388453807948</v>
      </c>
      <c r="X897">
        <v>1.2368655869371601</v>
      </c>
      <c r="Y897">
        <v>1.3253606853435</v>
      </c>
      <c r="Z897">
        <v>1.3970627908387001</v>
      </c>
      <c r="AA897">
        <v>1.43623301203948</v>
      </c>
      <c r="AB897">
        <v>1.40461282097886</v>
      </c>
      <c r="AC897">
        <v>1.3612950619265101</v>
      </c>
      <c r="AD897">
        <v>1.2603429723046999</v>
      </c>
      <c r="AE897">
        <v>1.1017942266435401</v>
      </c>
      <c r="AF897">
        <v>0.87706755338901199</v>
      </c>
      <c r="AG897">
        <v>-4.6122236779679499E-2</v>
      </c>
      <c r="AH897">
        <v>-3.3927500200845999E-2</v>
      </c>
      <c r="AI897">
        <v>-2.8181805052011202E-2</v>
      </c>
      <c r="AJ897">
        <v>-3.1620365990668899E-2</v>
      </c>
      <c r="AK897">
        <v>-1.6036436133939899E-2</v>
      </c>
      <c r="AL897">
        <v>-2.33461308925745E-2</v>
      </c>
      <c r="AM897">
        <v>-4.58098678296401E-3</v>
      </c>
      <c r="AN897">
        <v>-4.1340286841275699E-2</v>
      </c>
      <c r="AO897">
        <v>-2.36173412981374E-2</v>
      </c>
      <c r="AP897">
        <v>-3.5164847141206601E-2</v>
      </c>
      <c r="AQ897">
        <v>-6.4551202049383097E-2</v>
      </c>
      <c r="AR897">
        <v>-4.0870821510009203E-2</v>
      </c>
      <c r="AS897">
        <v>4.3331891490252404E-3</v>
      </c>
      <c r="AT897">
        <v>-2.4918460737051201E-2</v>
      </c>
      <c r="AU897">
        <v>4.8709807708317301E-2</v>
      </c>
      <c r="AV897">
        <v>6.3401302871631801E-2</v>
      </c>
      <c r="AW897">
        <v>5.43000867389778E-2</v>
      </c>
      <c r="AX897">
        <v>7.7904874484434297E-2</v>
      </c>
      <c r="AY897">
        <v>4.03987721187824E-2</v>
      </c>
      <c r="AZ897">
        <v>-6.9173758039001901E-2</v>
      </c>
      <c r="BA897">
        <v>-8.0287399866985604E-2</v>
      </c>
      <c r="BB897">
        <v>-6.5652073929686694E-2</v>
      </c>
      <c r="BC897">
        <v>-5.1417891032986197E-2</v>
      </c>
      <c r="BD897">
        <v>-6.4828444161699694E-2</v>
      </c>
      <c r="BE897">
        <v>-3.1617476097792002E-2</v>
      </c>
      <c r="BF897">
        <v>-1.87531964789724E-2</v>
      </c>
      <c r="BG897">
        <v>-1.6197545346920399E-2</v>
      </c>
      <c r="BH897">
        <v>-2.1287916218872702E-2</v>
      </c>
      <c r="BI897">
        <v>-2.6228451771875901E-3</v>
      </c>
      <c r="BJ897">
        <v>-1.07547555903089E-2</v>
      </c>
      <c r="BK897">
        <v>5.73970229492089E-3</v>
      </c>
      <c r="BL897">
        <v>-2.4566929748781399E-2</v>
      </c>
      <c r="BM897">
        <v>-7.8555553032394008E-3</v>
      </c>
      <c r="BN897">
        <v>-1.5583657398824001E-2</v>
      </c>
      <c r="BO897">
        <v>-4.9326789263820899E-2</v>
      </c>
      <c r="BP897">
        <v>-2.9694043857830098E-2</v>
      </c>
      <c r="BQ897">
        <v>1.54941661504929E-2</v>
      </c>
      <c r="BR897">
        <v>-2.1434130925413598E-3</v>
      </c>
      <c r="BS897">
        <v>6.8761603592780496E-2</v>
      </c>
      <c r="BT897">
        <v>8.0281706321679497E-2</v>
      </c>
      <c r="BU897">
        <v>7.3896143716479595E-2</v>
      </c>
      <c r="BV897">
        <v>0.10198284618048201</v>
      </c>
      <c r="BW897">
        <v>7.0576214492532194E-2</v>
      </c>
      <c r="BX897">
        <v>-4.2365972298749499E-2</v>
      </c>
      <c r="BY897">
        <v>-5.8215598972565397E-2</v>
      </c>
      <c r="BZ897">
        <v>-3.9429602993307701E-2</v>
      </c>
      <c r="CA897">
        <v>-3.1490565490450699E-2</v>
      </c>
      <c r="CB897">
        <v>-4.81522064137897E-2</v>
      </c>
      <c r="CC897">
        <v>-2.1571523034934599E-2</v>
      </c>
      <c r="CD897">
        <v>-8.2435199462294294E-3</v>
      </c>
      <c r="CE897">
        <v>-7.8972835824656397E-3</v>
      </c>
      <c r="CF897">
        <v>-1.4131692982358701E-2</v>
      </c>
      <c r="CG897">
        <v>6.6673670580388996E-3</v>
      </c>
      <c r="CH897">
        <v>-2.0340074126888601E-3</v>
      </c>
      <c r="CI897">
        <v>1.28877801106581E-2</v>
      </c>
      <c r="CJ897">
        <v>-1.29497537226949E-2</v>
      </c>
      <c r="CK897">
        <v>3.0610096621706698E-3</v>
      </c>
      <c r="CL897">
        <v>-2.0217850328413099E-3</v>
      </c>
      <c r="CM897">
        <v>-3.8782407346212897E-2</v>
      </c>
      <c r="CN897">
        <v>-2.1953041703413698E-2</v>
      </c>
      <c r="CO897">
        <v>2.3224224822359699E-2</v>
      </c>
      <c r="CP897">
        <v>1.3630515527100999E-2</v>
      </c>
      <c r="CQ897">
        <v>8.2649416339174803E-2</v>
      </c>
      <c r="CR897">
        <v>9.1973022328915396E-2</v>
      </c>
      <c r="CS897">
        <v>8.7468313084216195E-2</v>
      </c>
      <c r="CT897">
        <v>0.118659176029161</v>
      </c>
      <c r="CU897">
        <v>9.1477019151953096E-2</v>
      </c>
      <c r="CV897">
        <v>-2.37989815588051E-2</v>
      </c>
      <c r="CW897">
        <v>-4.2928736909755599E-2</v>
      </c>
      <c r="CX897">
        <v>-2.1267999503498902E-2</v>
      </c>
      <c r="CY897">
        <v>-1.7688960523705201E-2</v>
      </c>
      <c r="CZ897">
        <v>-3.6602294949910498E-2</v>
      </c>
      <c r="DA897">
        <v>-1.1525569972077101E-2</v>
      </c>
      <c r="DB897">
        <v>2.2661565865135301E-3</v>
      </c>
      <c r="DC897">
        <v>4.0297818198908701E-4</v>
      </c>
      <c r="DD897">
        <v>-6.9754697458446497E-3</v>
      </c>
      <c r="DE897">
        <v>1.5957579293265401E-2</v>
      </c>
      <c r="DF897">
        <v>6.6867407649311202E-3</v>
      </c>
      <c r="DG897">
        <v>2.0035857926395399E-2</v>
      </c>
      <c r="DH897">
        <v>-1.3325776966083499E-3</v>
      </c>
      <c r="DI897">
        <v>1.3977574627580701E-2</v>
      </c>
      <c r="DJ897">
        <v>1.1540087333141401E-2</v>
      </c>
      <c r="DK897">
        <v>-2.8238025428604902E-2</v>
      </c>
      <c r="DL897">
        <v>-1.42120395489973E-2</v>
      </c>
      <c r="DM897">
        <v>3.0954283494226499E-2</v>
      </c>
      <c r="DN897">
        <v>2.94044441467434E-2</v>
      </c>
      <c r="DO897">
        <v>9.6537229085569207E-2</v>
      </c>
      <c r="DP897">
        <v>0.103664338336151</v>
      </c>
      <c r="DQ897">
        <v>0.101040482451953</v>
      </c>
      <c r="DR897">
        <v>0.13533550587783999</v>
      </c>
      <c r="DS897">
        <v>0.112377823811374</v>
      </c>
      <c r="DT897">
        <v>-5.2319908188605798E-3</v>
      </c>
      <c r="DU897">
        <v>-2.7641874846945799E-2</v>
      </c>
      <c r="DV897">
        <v>-3.1063960136900998E-3</v>
      </c>
      <c r="DW897">
        <v>-3.8873555569597499E-3</v>
      </c>
      <c r="DX897">
        <v>-2.50523834860314E-2</v>
      </c>
      <c r="DY897">
        <v>2.9791907098103E-3</v>
      </c>
      <c r="DZ897">
        <v>1.7440460308387098E-2</v>
      </c>
      <c r="EA897">
        <v>1.23872378870799E-2</v>
      </c>
      <c r="EB897">
        <v>3.3569800259516001E-3</v>
      </c>
      <c r="EC897">
        <v>2.93711702500177E-2</v>
      </c>
      <c r="ED897">
        <v>1.9278116067196802E-2</v>
      </c>
      <c r="EE897">
        <v>3.0356547004280299E-2</v>
      </c>
      <c r="EF897">
        <v>1.5440779395885999E-2</v>
      </c>
      <c r="EG897">
        <v>2.9739360622478801E-2</v>
      </c>
      <c r="EH897">
        <v>3.1121277075523899E-2</v>
      </c>
      <c r="EI897">
        <v>-1.30136126430427E-2</v>
      </c>
      <c r="EJ897">
        <v>-3.03526189681821E-3</v>
      </c>
      <c r="EK897">
        <v>4.2115260495694203E-2</v>
      </c>
      <c r="EL897">
        <v>5.2179491791253203E-2</v>
      </c>
      <c r="EM897">
        <v>0.116589024970032</v>
      </c>
      <c r="EN897">
        <v>0.12054474178619901</v>
      </c>
      <c r="EO897">
        <v>0.120636539429454</v>
      </c>
      <c r="EP897">
        <v>0.15941347757388799</v>
      </c>
      <c r="EQ897">
        <v>0.14255526618512401</v>
      </c>
      <c r="ER897">
        <v>2.1575794921391701E-2</v>
      </c>
      <c r="ES897">
        <v>-5.5700739525255802E-3</v>
      </c>
      <c r="ET897">
        <v>2.3116074922688901E-2</v>
      </c>
      <c r="EU897">
        <v>1.6039969985575699E-2</v>
      </c>
      <c r="EV897">
        <v>-8.3761457381213798E-3</v>
      </c>
      <c r="EW897">
        <v>64.636737400530507</v>
      </c>
      <c r="EX897">
        <v>62.516180371352803</v>
      </c>
      <c r="EY897">
        <v>60.312466843501298</v>
      </c>
      <c r="EZ897">
        <v>59.690450928381999</v>
      </c>
      <c r="FA897">
        <v>59.068037135278502</v>
      </c>
      <c r="FB897">
        <v>58.214854111405799</v>
      </c>
      <c r="FC897">
        <v>57.489389920424401</v>
      </c>
      <c r="FD897">
        <v>58.178381962864698</v>
      </c>
      <c r="FE897">
        <v>64.2064986737401</v>
      </c>
      <c r="FF897">
        <v>70.103448275862107</v>
      </c>
      <c r="FG897">
        <v>75.845358090185698</v>
      </c>
      <c r="FH897">
        <v>81.614721485411096</v>
      </c>
      <c r="FI897">
        <v>86.875331564986695</v>
      </c>
      <c r="FJ897">
        <v>91.754774535809005</v>
      </c>
      <c r="FK897">
        <v>94.322148541114103</v>
      </c>
      <c r="FL897">
        <v>95.325862068965506</v>
      </c>
      <c r="FM897">
        <v>95.398541114058403</v>
      </c>
      <c r="FN897">
        <v>95.335278514588893</v>
      </c>
      <c r="FO897">
        <v>93.847612732095499</v>
      </c>
      <c r="FP897">
        <v>89.659814323607407</v>
      </c>
      <c r="FQ897">
        <v>82.926657824933699</v>
      </c>
      <c r="FR897">
        <v>77.186604774535795</v>
      </c>
      <c r="FS897">
        <v>72.980503978779794</v>
      </c>
      <c r="FT897">
        <v>69.309018567639299</v>
      </c>
      <c r="FU897">
        <v>2.9263294283690101E-2</v>
      </c>
      <c r="FV897">
        <v>0</v>
      </c>
      <c r="FW897">
        <v>0</v>
      </c>
      <c r="FX897">
        <v>1</v>
      </c>
    </row>
    <row r="898" spans="1:180" x14ac:dyDescent="0.2">
      <c r="A898" t="s">
        <v>42</v>
      </c>
      <c r="B898" t="s">
        <v>58</v>
      </c>
      <c r="C898" t="s">
        <v>55</v>
      </c>
      <c r="D898" t="s">
        <v>79</v>
      </c>
      <c r="E898" t="s">
        <v>1</v>
      </c>
      <c r="F898" t="s">
        <v>1</v>
      </c>
      <c r="G898" s="35">
        <v>43690</v>
      </c>
      <c r="H898">
        <v>18440</v>
      </c>
      <c r="I898">
        <v>0.86077776626603797</v>
      </c>
      <c r="J898">
        <v>0.764295582578571</v>
      </c>
      <c r="K898">
        <v>0.69981904445354104</v>
      </c>
      <c r="L898">
        <v>0.661934255639402</v>
      </c>
      <c r="M898">
        <v>0.6496351258277</v>
      </c>
      <c r="N898">
        <v>0.67426760590685597</v>
      </c>
      <c r="O898">
        <v>0.73986748330121099</v>
      </c>
      <c r="P898">
        <v>0.791990569032481</v>
      </c>
      <c r="Q898">
        <v>0.80555400101345398</v>
      </c>
      <c r="R898">
        <v>0.85363314154071301</v>
      </c>
      <c r="S898">
        <v>0.93012400400995698</v>
      </c>
      <c r="T898">
        <v>1.04173918266697</v>
      </c>
      <c r="U898">
        <v>1.1962574722952499</v>
      </c>
      <c r="V898">
        <v>1.3681859124618601</v>
      </c>
      <c r="W898">
        <v>1.5292234175336099</v>
      </c>
      <c r="X898">
        <v>1.7108647933576999</v>
      </c>
      <c r="Y898">
        <v>1.8737785660980599</v>
      </c>
      <c r="Z898">
        <v>2.0002635722809901</v>
      </c>
      <c r="AA898">
        <v>2.0095020283754002</v>
      </c>
      <c r="AB898">
        <v>1.9053332774184299</v>
      </c>
      <c r="AC898">
        <v>1.7945223697863699</v>
      </c>
      <c r="AD898">
        <v>1.63585832074885</v>
      </c>
      <c r="AE898">
        <v>1.34375947610366</v>
      </c>
      <c r="AF898">
        <v>1.09568631123712</v>
      </c>
      <c r="AG898">
        <v>-5.0854888674747396E-3</v>
      </c>
      <c r="AH898">
        <v>-4.5076708115272396E-3</v>
      </c>
      <c r="AI898">
        <v>-6.7341321825197401E-3</v>
      </c>
      <c r="AJ898">
        <v>-6.9766802636140601E-3</v>
      </c>
      <c r="AK898">
        <v>-6.5577391754494197E-3</v>
      </c>
      <c r="AL898">
        <v>-4.1530103346249202E-3</v>
      </c>
      <c r="AM898">
        <v>-9.3616914558116594E-3</v>
      </c>
      <c r="AN898">
        <v>-1.0815404003688399E-2</v>
      </c>
      <c r="AO898">
        <v>-3.5537108270909099E-3</v>
      </c>
      <c r="AP898">
        <v>-1.1154437078263199E-2</v>
      </c>
      <c r="AQ898">
        <v>-6.4652945099246796E-3</v>
      </c>
      <c r="AR898">
        <v>-7.0957657323221599E-4</v>
      </c>
      <c r="AS898">
        <v>-6.4558827209173003E-3</v>
      </c>
      <c r="AT898">
        <v>3.0136188938200501E-3</v>
      </c>
      <c r="AU898">
        <v>0.14725040444766499</v>
      </c>
      <c r="AV898">
        <v>0.185943037212978</v>
      </c>
      <c r="AW898">
        <v>0.20936864142126599</v>
      </c>
      <c r="AX898">
        <v>0.21702904374418899</v>
      </c>
      <c r="AY898">
        <v>0.16693487126464801</v>
      </c>
      <c r="AZ898">
        <v>-4.80036154748191E-2</v>
      </c>
      <c r="BA898">
        <v>-8.3903034804968801E-2</v>
      </c>
      <c r="BB898">
        <v>-7.73170398665525E-2</v>
      </c>
      <c r="BC898">
        <v>-6.5217027960230003E-2</v>
      </c>
      <c r="BD898">
        <v>-4.2036393755434401E-2</v>
      </c>
      <c r="BE898">
        <v>-1.8139155594176499E-4</v>
      </c>
      <c r="BF898">
        <v>8.8561287907349198E-4</v>
      </c>
      <c r="BG898">
        <v>-1.6161520988595801E-3</v>
      </c>
      <c r="BH898">
        <v>-1.29417761444472E-3</v>
      </c>
      <c r="BI898">
        <v>-1.1307010954814999E-3</v>
      </c>
      <c r="BJ898">
        <v>3.1368065622040201E-4</v>
      </c>
      <c r="BK898">
        <v>-3.84595024704165E-3</v>
      </c>
      <c r="BL898">
        <v>-5.4202028037333098E-3</v>
      </c>
      <c r="BM898">
        <v>4.2692610544004097E-4</v>
      </c>
      <c r="BN898">
        <v>-7.47659535350395E-3</v>
      </c>
      <c r="BO898">
        <v>-4.1084870329197902E-3</v>
      </c>
      <c r="BP898">
        <v>1.5006155732064301E-3</v>
      </c>
      <c r="BQ898">
        <v>-4.3134658397178498E-3</v>
      </c>
      <c r="BR898">
        <v>9.8324381966447896E-3</v>
      </c>
      <c r="BS898">
        <v>0.15736340752813799</v>
      </c>
      <c r="BT898">
        <v>0.19727671772435201</v>
      </c>
      <c r="BU898">
        <v>0.22207714820635699</v>
      </c>
      <c r="BV898">
        <v>0.23089232682618599</v>
      </c>
      <c r="BW898">
        <v>0.181285439965154</v>
      </c>
      <c r="BX898">
        <v>-3.9669697065488202E-2</v>
      </c>
      <c r="BY898">
        <v>-7.5142152484868996E-2</v>
      </c>
      <c r="BZ898">
        <v>-6.7004370349364004E-2</v>
      </c>
      <c r="CA898">
        <v>-5.5069947220424798E-2</v>
      </c>
      <c r="CB898">
        <v>-3.4403760819604598E-2</v>
      </c>
      <c r="CC898">
        <v>3.2151713028213099E-3</v>
      </c>
      <c r="CD898">
        <v>4.6209847337850803E-3</v>
      </c>
      <c r="CE898">
        <v>1.92854531633409E-3</v>
      </c>
      <c r="CF898">
        <v>2.6415064099324401E-3</v>
      </c>
      <c r="CG898">
        <v>2.62804894648082E-3</v>
      </c>
      <c r="CH898">
        <v>3.4072972297329702E-3</v>
      </c>
      <c r="CI898">
        <v>-2.5764688284672701E-5</v>
      </c>
      <c r="CJ898">
        <v>-1.68350288788414E-3</v>
      </c>
      <c r="CK898">
        <v>3.1839031188159901E-3</v>
      </c>
      <c r="CL898">
        <v>-4.9293333786347296E-3</v>
      </c>
      <c r="CM898">
        <v>-2.4761693538181899E-3</v>
      </c>
      <c r="CN898">
        <v>3.03138792098774E-3</v>
      </c>
      <c r="CO898">
        <v>-2.8296344341794499E-3</v>
      </c>
      <c r="CP898">
        <v>1.45551316738163E-2</v>
      </c>
      <c r="CQ898">
        <v>0.164367642654735</v>
      </c>
      <c r="CR898">
        <v>0.20512639032107799</v>
      </c>
      <c r="CS898">
        <v>0.230879021292168</v>
      </c>
      <c r="CT898">
        <v>0.24049399445747299</v>
      </c>
      <c r="CU898">
        <v>0.19122460013141701</v>
      </c>
      <c r="CV898">
        <v>-3.3897650562551403E-2</v>
      </c>
      <c r="CW898">
        <v>-6.9074392077981203E-2</v>
      </c>
      <c r="CX898">
        <v>-5.9861846856935401E-2</v>
      </c>
      <c r="CY898">
        <v>-4.8042110010783699E-2</v>
      </c>
      <c r="CZ898">
        <v>-2.9117422499309899E-2</v>
      </c>
      <c r="DA898">
        <v>6.6117341615843797E-3</v>
      </c>
      <c r="DB898">
        <v>8.3563565884966703E-3</v>
      </c>
      <c r="DC898">
        <v>5.4732427315277703E-3</v>
      </c>
      <c r="DD898">
        <v>6.5771904343095997E-3</v>
      </c>
      <c r="DE898">
        <v>6.3867989884431398E-3</v>
      </c>
      <c r="DF898">
        <v>6.5009138032455401E-3</v>
      </c>
      <c r="DG898">
        <v>3.7944208704722999E-3</v>
      </c>
      <c r="DH898">
        <v>2.0531970279650301E-3</v>
      </c>
      <c r="DI898">
        <v>5.9408801321919396E-3</v>
      </c>
      <c r="DJ898">
        <v>-2.3820714037655201E-3</v>
      </c>
      <c r="DK898">
        <v>-8.4385167471659299E-4</v>
      </c>
      <c r="DL898">
        <v>4.56216026876904E-3</v>
      </c>
      <c r="DM898">
        <v>-1.3458030286410401E-3</v>
      </c>
      <c r="DN898">
        <v>1.9277825150987901E-2</v>
      </c>
      <c r="DO898">
        <v>0.171371877781333</v>
      </c>
      <c r="DP898">
        <v>0.21297606291780499</v>
      </c>
      <c r="DQ898">
        <v>0.23968089437797899</v>
      </c>
      <c r="DR898">
        <v>0.25009566208876</v>
      </c>
      <c r="DS898">
        <v>0.20116376029768099</v>
      </c>
      <c r="DT898">
        <v>-2.8125604059614701E-2</v>
      </c>
      <c r="DU898">
        <v>-6.3006631671093299E-2</v>
      </c>
      <c r="DV898">
        <v>-5.2719323364506701E-2</v>
      </c>
      <c r="DW898">
        <v>-4.1014272801142497E-2</v>
      </c>
      <c r="DX898">
        <v>-2.3831084179015201E-2</v>
      </c>
      <c r="DY898">
        <v>1.15158314731174E-2</v>
      </c>
      <c r="DZ898">
        <v>1.37496402790974E-2</v>
      </c>
      <c r="EA898">
        <v>1.0591222815187901E-2</v>
      </c>
      <c r="EB898">
        <v>1.2259693083478899E-2</v>
      </c>
      <c r="EC898">
        <v>1.18138370684111E-2</v>
      </c>
      <c r="ED898">
        <v>1.09676047940909E-2</v>
      </c>
      <c r="EE898">
        <v>9.3101620792423196E-3</v>
      </c>
      <c r="EF898">
        <v>7.4483982279201196E-3</v>
      </c>
      <c r="EG898">
        <v>9.9215170647228897E-3</v>
      </c>
      <c r="EH898">
        <v>1.29577032099371E-3</v>
      </c>
      <c r="EI898">
        <v>1.5129558022883001E-3</v>
      </c>
      <c r="EJ898">
        <v>6.77235241520769E-3</v>
      </c>
      <c r="EK898">
        <v>7.9661385255841205E-4</v>
      </c>
      <c r="EL898">
        <v>2.6096644453812601E-2</v>
      </c>
      <c r="EM898">
        <v>0.181484880861806</v>
      </c>
      <c r="EN898">
        <v>0.224309743429178</v>
      </c>
      <c r="EO898">
        <v>0.25238940116307002</v>
      </c>
      <c r="EP898">
        <v>0.26395894517075702</v>
      </c>
      <c r="EQ898">
        <v>0.21551432899818701</v>
      </c>
      <c r="ER898">
        <v>-1.9791685650283702E-2</v>
      </c>
      <c r="ES898">
        <v>-5.4245749350993598E-2</v>
      </c>
      <c r="ET898">
        <v>-4.2406653847318197E-2</v>
      </c>
      <c r="EU898">
        <v>-3.0867192061337301E-2</v>
      </c>
      <c r="EV898">
        <v>-1.6198451243185499E-2</v>
      </c>
      <c r="EW898">
        <v>70.007607651819299</v>
      </c>
      <c r="EX898">
        <v>69.245797828506994</v>
      </c>
      <c r="EY898">
        <v>68.058972634359193</v>
      </c>
      <c r="EZ898">
        <v>66.905869266894101</v>
      </c>
      <c r="FA898">
        <v>66.029332354967707</v>
      </c>
      <c r="FB898">
        <v>65.015419108441804</v>
      </c>
      <c r="FC898">
        <v>64.661980836517301</v>
      </c>
      <c r="FD898">
        <v>65.693756974943298</v>
      </c>
      <c r="FE898">
        <v>69.8223365655912</v>
      </c>
      <c r="FF898">
        <v>75.042025306273004</v>
      </c>
      <c r="FG898">
        <v>79.869158950096306</v>
      </c>
      <c r="FH898">
        <v>84.219758481789498</v>
      </c>
      <c r="FI898">
        <v>88.000722827624401</v>
      </c>
      <c r="FJ898">
        <v>90.066052045592897</v>
      </c>
      <c r="FK898">
        <v>91.673546300862498</v>
      </c>
      <c r="FL898">
        <v>92.8686537963099</v>
      </c>
      <c r="FM898">
        <v>93.309783584797401</v>
      </c>
      <c r="FN898">
        <v>92.891412932461705</v>
      </c>
      <c r="FO898">
        <v>91.512116766065603</v>
      </c>
      <c r="FP898">
        <v>88.5383790221738</v>
      </c>
      <c r="FQ898">
        <v>83.955191313221405</v>
      </c>
      <c r="FR898">
        <v>79.905955181359303</v>
      </c>
      <c r="FS898">
        <v>75.904814089782406</v>
      </c>
      <c r="FT898">
        <v>73.426191973631902</v>
      </c>
      <c r="FU898">
        <v>1.6474662995127402E-2</v>
      </c>
      <c r="FV898">
        <v>0</v>
      </c>
      <c r="FW898">
        <v>0</v>
      </c>
      <c r="FX898">
        <v>1</v>
      </c>
    </row>
    <row r="899" spans="1:180" x14ac:dyDescent="0.2">
      <c r="A899" t="s">
        <v>42</v>
      </c>
      <c r="B899" t="s">
        <v>58</v>
      </c>
      <c r="C899" t="s">
        <v>55</v>
      </c>
      <c r="D899" t="s">
        <v>79</v>
      </c>
      <c r="E899" t="s">
        <v>1</v>
      </c>
      <c r="F899" t="s">
        <v>77</v>
      </c>
      <c r="G899" s="35">
        <v>43690</v>
      </c>
      <c r="H899">
        <v>15065</v>
      </c>
      <c r="I899">
        <v>0.87050128153454398</v>
      </c>
      <c r="J899">
        <v>0.773565689432132</v>
      </c>
      <c r="K899">
        <v>0.70823651030050405</v>
      </c>
      <c r="L899">
        <v>0.669607372806726</v>
      </c>
      <c r="M899">
        <v>0.65665798934594599</v>
      </c>
      <c r="N899">
        <v>0.67999139432853395</v>
      </c>
      <c r="O899">
        <v>0.74465197293667795</v>
      </c>
      <c r="P899">
        <v>0.79601493009619695</v>
      </c>
      <c r="Q899">
        <v>0.80695341878122595</v>
      </c>
      <c r="R899">
        <v>0.85404473971817696</v>
      </c>
      <c r="S899">
        <v>0.92926310138100698</v>
      </c>
      <c r="T899">
        <v>1.03715673973569</v>
      </c>
      <c r="U899">
        <v>1.1888435552286301</v>
      </c>
      <c r="V899">
        <v>1.3541615136034999</v>
      </c>
      <c r="W899">
        <v>1.5071761965499799</v>
      </c>
      <c r="X899">
        <v>1.6769852364036</v>
      </c>
      <c r="Y899">
        <v>1.83252763250859</v>
      </c>
      <c r="Z899">
        <v>1.9523747430138301</v>
      </c>
      <c r="AA899">
        <v>1.9612087449615301</v>
      </c>
      <c r="AB899">
        <v>1.8574058095444901</v>
      </c>
      <c r="AC899">
        <v>1.76272868213898</v>
      </c>
      <c r="AD899">
        <v>1.6192355806204599</v>
      </c>
      <c r="AE899">
        <v>1.34215813425024</v>
      </c>
      <c r="AF899">
        <v>1.09957237352727</v>
      </c>
      <c r="AG899">
        <v>-8.7260502017004592E-3</v>
      </c>
      <c r="AH899">
        <v>-6.5879572955565204E-3</v>
      </c>
      <c r="AI899">
        <v>-9.5103744583299402E-3</v>
      </c>
      <c r="AJ899">
        <v>-1.0183521440996299E-2</v>
      </c>
      <c r="AK899">
        <v>-8.1369051534217803E-3</v>
      </c>
      <c r="AL899">
        <v>-7.9190258134154094E-3</v>
      </c>
      <c r="AM899">
        <v>-1.15950909448854E-2</v>
      </c>
      <c r="AN899">
        <v>-1.43102241730213E-2</v>
      </c>
      <c r="AO899">
        <v>-7.4991667423948104E-3</v>
      </c>
      <c r="AP899">
        <v>-1.23456273891944E-2</v>
      </c>
      <c r="AQ899">
        <v>-9.9913355509259495E-3</v>
      </c>
      <c r="AR899">
        <v>-1.2834696651589899E-3</v>
      </c>
      <c r="AS899">
        <v>-5.2839375176750103E-3</v>
      </c>
      <c r="AT899">
        <v>2.5294759555698201E-3</v>
      </c>
      <c r="AU899">
        <v>0.11397438272891799</v>
      </c>
      <c r="AV899">
        <v>0.140406806680753</v>
      </c>
      <c r="AW899">
        <v>0.15880570849124301</v>
      </c>
      <c r="AX899">
        <v>0.163308901945526</v>
      </c>
      <c r="AY899">
        <v>0.14961233602677201</v>
      </c>
      <c r="AZ899">
        <v>-3.0529329708154202E-3</v>
      </c>
      <c r="BA899">
        <v>-5.0943420225819498E-2</v>
      </c>
      <c r="BB899">
        <v>-5.35682236508042E-2</v>
      </c>
      <c r="BC899">
        <v>-5.4402775655009498E-2</v>
      </c>
      <c r="BD899">
        <v>-3.7113003039675199E-2</v>
      </c>
      <c r="BE899">
        <v>-3.05556951720787E-3</v>
      </c>
      <c r="BF899">
        <v>-6.1955581969377199E-4</v>
      </c>
      <c r="BG899">
        <v>-3.6973251044385498E-3</v>
      </c>
      <c r="BH899">
        <v>-3.7659853959929402E-3</v>
      </c>
      <c r="BI899">
        <v>-2.1567424142988701E-3</v>
      </c>
      <c r="BJ899">
        <v>-2.63282306267261E-3</v>
      </c>
      <c r="BK899">
        <v>-4.5394571407566002E-3</v>
      </c>
      <c r="BL899">
        <v>-7.3828569646217897E-3</v>
      </c>
      <c r="BM899">
        <v>-2.6814064782501E-3</v>
      </c>
      <c r="BN899">
        <v>-9.0805026336167691E-3</v>
      </c>
      <c r="BO899">
        <v>-7.5128136344739102E-3</v>
      </c>
      <c r="BP899">
        <v>7.8489756995524598E-4</v>
      </c>
      <c r="BQ899">
        <v>-3.2666215919265802E-3</v>
      </c>
      <c r="BR899">
        <v>8.5127793880174392E-3</v>
      </c>
      <c r="BS899">
        <v>0.123066498848848</v>
      </c>
      <c r="BT899">
        <v>0.15059652907843701</v>
      </c>
      <c r="BU899">
        <v>0.16940415986731699</v>
      </c>
      <c r="BV899">
        <v>0.17436790620375001</v>
      </c>
      <c r="BW899">
        <v>0.161417889448735</v>
      </c>
      <c r="BX899">
        <v>4.0916617564731297E-3</v>
      </c>
      <c r="BY899">
        <v>-4.3441941798383302E-2</v>
      </c>
      <c r="BZ899">
        <v>-4.4610870719244598E-2</v>
      </c>
      <c r="CA899">
        <v>-4.5222124600852703E-2</v>
      </c>
      <c r="CB899">
        <v>-3.0732461175703399E-2</v>
      </c>
      <c r="CC899">
        <v>8.7178813105633795E-4</v>
      </c>
      <c r="CD899">
        <v>3.51414086112622E-3</v>
      </c>
      <c r="CE899">
        <v>3.2877516994859801E-4</v>
      </c>
      <c r="CF899">
        <v>6.7878051922869598E-4</v>
      </c>
      <c r="CG899">
        <v>1.9851000816271201E-3</v>
      </c>
      <c r="CH899">
        <v>1.0283848592908299E-3</v>
      </c>
      <c r="CI899">
        <v>3.47253338617206E-4</v>
      </c>
      <c r="CJ899">
        <v>-2.5849835387154198E-3</v>
      </c>
      <c r="CK899">
        <v>6.5535960449781996E-4</v>
      </c>
      <c r="CL899">
        <v>-6.8190871743553597E-3</v>
      </c>
      <c r="CM899">
        <v>-5.7961969053862703E-3</v>
      </c>
      <c r="CN899">
        <v>2.2174424161902498E-3</v>
      </c>
      <c r="CO899">
        <v>-1.8694347270422601E-3</v>
      </c>
      <c r="CP899">
        <v>1.2656797118572699E-2</v>
      </c>
      <c r="CQ899">
        <v>0.12936367077647101</v>
      </c>
      <c r="CR899">
        <v>0.15765389977042801</v>
      </c>
      <c r="CS899">
        <v>0.17674461500464</v>
      </c>
      <c r="CT899">
        <v>0.18202733886428199</v>
      </c>
      <c r="CU899">
        <v>0.16959437978588199</v>
      </c>
      <c r="CV899">
        <v>9.0399863002283698E-3</v>
      </c>
      <c r="CW899">
        <v>-3.8246440691069902E-2</v>
      </c>
      <c r="CX899">
        <v>-3.8407035365362198E-2</v>
      </c>
      <c r="CY899">
        <v>-3.88636336474859E-2</v>
      </c>
      <c r="CZ899">
        <v>-2.6313317317570001E-2</v>
      </c>
      <c r="DA899">
        <v>4.7991457793205398E-3</v>
      </c>
      <c r="DB899">
        <v>7.6478375419462103E-3</v>
      </c>
      <c r="DC899">
        <v>4.3548754443357499E-3</v>
      </c>
      <c r="DD899">
        <v>5.1235464344503304E-3</v>
      </c>
      <c r="DE899">
        <v>6.1269425775531102E-3</v>
      </c>
      <c r="DF899">
        <v>4.6895927812542803E-3</v>
      </c>
      <c r="DG899">
        <v>5.2339638179910103E-3</v>
      </c>
      <c r="DH899">
        <v>2.2128898871909401E-3</v>
      </c>
      <c r="DI899">
        <v>3.9921256872457404E-3</v>
      </c>
      <c r="DJ899">
        <v>-4.5576717150939599E-3</v>
      </c>
      <c r="DK899">
        <v>-4.07958017629862E-3</v>
      </c>
      <c r="DL899">
        <v>3.6499872624252499E-3</v>
      </c>
      <c r="DM899">
        <v>-4.7224786215794402E-4</v>
      </c>
      <c r="DN899">
        <v>1.6800814849128001E-2</v>
      </c>
      <c r="DO899">
        <v>0.13566084270409301</v>
      </c>
      <c r="DP899">
        <v>0.16471127046241801</v>
      </c>
      <c r="DQ899">
        <v>0.18408507014196401</v>
      </c>
      <c r="DR899">
        <v>0.189686771524814</v>
      </c>
      <c r="DS899">
        <v>0.17777087012303</v>
      </c>
      <c r="DT899">
        <v>1.39883108439836E-2</v>
      </c>
      <c r="DU899">
        <v>-3.30509395837566E-2</v>
      </c>
      <c r="DV899">
        <v>-3.2203200011479798E-2</v>
      </c>
      <c r="DW899">
        <v>-3.2505142694119103E-2</v>
      </c>
      <c r="DX899">
        <v>-2.18941734594367E-2</v>
      </c>
      <c r="DY899">
        <v>1.04696264638131E-2</v>
      </c>
      <c r="DZ899">
        <v>1.3616239017809E-2</v>
      </c>
      <c r="EA899">
        <v>1.0167924798227101E-2</v>
      </c>
      <c r="EB899">
        <v>1.15410824794537E-2</v>
      </c>
      <c r="EC899">
        <v>1.2107105316676E-2</v>
      </c>
      <c r="ED899">
        <v>9.9757955319970792E-3</v>
      </c>
      <c r="EE899">
        <v>1.2289597622119799E-2</v>
      </c>
      <c r="EF899">
        <v>9.1402570955904199E-3</v>
      </c>
      <c r="EG899">
        <v>8.8098859513904507E-3</v>
      </c>
      <c r="EH899">
        <v>-1.2925469595162799E-3</v>
      </c>
      <c r="EI899">
        <v>-1.6010582598465801E-3</v>
      </c>
      <c r="EJ899">
        <v>5.7183544975394898E-3</v>
      </c>
      <c r="EK899">
        <v>1.54506806359049E-3</v>
      </c>
      <c r="EL899">
        <v>2.2784118281575599E-2</v>
      </c>
      <c r="EM899">
        <v>0.144752958824023</v>
      </c>
      <c r="EN899">
        <v>0.17490099286010299</v>
      </c>
      <c r="EO899">
        <v>0.194683521518037</v>
      </c>
      <c r="EP899">
        <v>0.20074577578303701</v>
      </c>
      <c r="EQ899">
        <v>0.18957642354499199</v>
      </c>
      <c r="ER899">
        <v>2.11329055712722E-2</v>
      </c>
      <c r="ES899">
        <v>-2.55494611563204E-2</v>
      </c>
      <c r="ET899">
        <v>-2.3245847079920098E-2</v>
      </c>
      <c r="EU899">
        <v>-2.3324491639962301E-2</v>
      </c>
      <c r="EV899">
        <v>-1.55136315954649E-2</v>
      </c>
      <c r="EW899">
        <v>69.530570338280597</v>
      </c>
      <c r="EX899">
        <v>68.801378744889902</v>
      </c>
      <c r="EY899">
        <v>67.634072508060996</v>
      </c>
      <c r="EZ899">
        <v>66.468769768370606</v>
      </c>
      <c r="FA899">
        <v>65.613864929050493</v>
      </c>
      <c r="FB899">
        <v>64.6187402186996</v>
      </c>
      <c r="FC899">
        <v>64.251924792014094</v>
      </c>
      <c r="FD899">
        <v>65.302271634215401</v>
      </c>
      <c r="FE899">
        <v>69.432709914175305</v>
      </c>
      <c r="FF899">
        <v>74.710749460972593</v>
      </c>
      <c r="FG899">
        <v>79.5405682094582</v>
      </c>
      <c r="FH899">
        <v>83.971579519003299</v>
      </c>
      <c r="FI899">
        <v>87.818090835492299</v>
      </c>
      <c r="FJ899">
        <v>89.715166986131194</v>
      </c>
      <c r="FK899">
        <v>91.225925847577301</v>
      </c>
      <c r="FL899">
        <v>92.305568805072895</v>
      </c>
      <c r="FM899">
        <v>92.714859261790707</v>
      </c>
      <c r="FN899">
        <v>92.148704367954494</v>
      </c>
      <c r="FO899">
        <v>90.620517435880998</v>
      </c>
      <c r="FP899">
        <v>87.523188031479805</v>
      </c>
      <c r="FQ899">
        <v>82.941623200368497</v>
      </c>
      <c r="FR899">
        <v>79.006096813089997</v>
      </c>
      <c r="FS899">
        <v>75.115552934906205</v>
      </c>
      <c r="FT899">
        <v>72.682478706271397</v>
      </c>
      <c r="FU899">
        <v>1.39324504341034E-2</v>
      </c>
      <c r="FV899">
        <v>0</v>
      </c>
      <c r="FW899">
        <v>0</v>
      </c>
      <c r="FX899">
        <v>1</v>
      </c>
    </row>
    <row r="900" spans="1:180" x14ac:dyDescent="0.2">
      <c r="A900" t="s">
        <v>42</v>
      </c>
      <c r="B900" t="s">
        <v>58</v>
      </c>
      <c r="C900" t="s">
        <v>55</v>
      </c>
      <c r="D900" t="s">
        <v>79</v>
      </c>
      <c r="E900" t="s">
        <v>1</v>
      </c>
      <c r="F900" t="s">
        <v>78</v>
      </c>
      <c r="G900" s="35">
        <v>43690</v>
      </c>
      <c r="H900">
        <v>3375</v>
      </c>
      <c r="I900">
        <v>0.78565169236432197</v>
      </c>
      <c r="J900">
        <v>0.69344242349514196</v>
      </c>
      <c r="K900">
        <v>0.63414399993831805</v>
      </c>
      <c r="L900">
        <v>0.603114466306785</v>
      </c>
      <c r="M900">
        <v>0.59240215943387897</v>
      </c>
      <c r="N900">
        <v>0.61893710019997095</v>
      </c>
      <c r="O900">
        <v>0.68449472949609502</v>
      </c>
      <c r="P900">
        <v>0.74294913650628902</v>
      </c>
      <c r="Q900">
        <v>0.77523490949107798</v>
      </c>
      <c r="R900">
        <v>0.83055699635803004</v>
      </c>
      <c r="S900">
        <v>0.91460551646927701</v>
      </c>
      <c r="T900">
        <v>1.03525834172453</v>
      </c>
      <c r="U900">
        <v>1.20080538640093</v>
      </c>
      <c r="V900">
        <v>1.4056123270285801</v>
      </c>
      <c r="W900">
        <v>1.60473568203641</v>
      </c>
      <c r="X900">
        <v>1.83658671296194</v>
      </c>
      <c r="Y900">
        <v>2.0332850149710802</v>
      </c>
      <c r="Z900">
        <v>2.1940275683105899</v>
      </c>
      <c r="AA900">
        <v>2.2059909181171</v>
      </c>
      <c r="AB900">
        <v>2.106318364441</v>
      </c>
      <c r="AC900">
        <v>1.9253872720659999</v>
      </c>
      <c r="AD900">
        <v>1.6883492003181499</v>
      </c>
      <c r="AE900">
        <v>1.3297668021221201</v>
      </c>
      <c r="AF900">
        <v>1.0512499661994601</v>
      </c>
      <c r="AG900">
        <v>-1.9407853573826701E-2</v>
      </c>
      <c r="AH900">
        <v>-1.48452359314671E-2</v>
      </c>
      <c r="AI900">
        <v>-1.4260157107258999E-2</v>
      </c>
      <c r="AJ900">
        <v>-8.0132742970405804E-3</v>
      </c>
      <c r="AK900">
        <v>-1.14026509764453E-2</v>
      </c>
      <c r="AL900">
        <v>-1.02991937240058E-3</v>
      </c>
      <c r="AM900">
        <v>-2.04620728174226E-2</v>
      </c>
      <c r="AN900">
        <v>-2.6414230905373998E-2</v>
      </c>
      <c r="AO900">
        <v>-9.8149464643322304E-3</v>
      </c>
      <c r="AP900">
        <v>-1.20777606665188E-2</v>
      </c>
      <c r="AQ900">
        <v>-1.1232417102835001E-2</v>
      </c>
      <c r="AR900">
        <v>-9.0980319928034396E-3</v>
      </c>
      <c r="AS900">
        <v>-9.1817086406232994E-3</v>
      </c>
      <c r="AT900">
        <v>-1.0940661077311399E-2</v>
      </c>
      <c r="AU900">
        <v>0.28904193252296101</v>
      </c>
      <c r="AV900">
        <v>0.37712536489050702</v>
      </c>
      <c r="AW900">
        <v>0.43531116259774799</v>
      </c>
      <c r="AX900">
        <v>0.47625209908183103</v>
      </c>
      <c r="AY900">
        <v>0.26455289300329698</v>
      </c>
      <c r="AZ900">
        <v>-0.26064282978660502</v>
      </c>
      <c r="BA900">
        <v>-0.237703200372018</v>
      </c>
      <c r="BB900">
        <v>-0.19299038286314099</v>
      </c>
      <c r="BC900">
        <v>-0.111651484508115</v>
      </c>
      <c r="BD900">
        <v>-6.9803453788075995E-2</v>
      </c>
      <c r="BE900">
        <v>-1.12788431361111E-2</v>
      </c>
      <c r="BF900">
        <v>-8.3262413169361508E-3</v>
      </c>
      <c r="BG900">
        <v>-9.4751374052463502E-3</v>
      </c>
      <c r="BH900">
        <v>-3.3892781713314702E-3</v>
      </c>
      <c r="BI900">
        <v>-6.63965566508365E-3</v>
      </c>
      <c r="BJ900">
        <v>3.3479248145388001E-3</v>
      </c>
      <c r="BK900">
        <v>-1.44582785019562E-2</v>
      </c>
      <c r="BL900">
        <v>-1.8405129736333702E-2</v>
      </c>
      <c r="BM900">
        <v>-3.1629920392770299E-3</v>
      </c>
      <c r="BN900">
        <v>-4.7587508978278199E-3</v>
      </c>
      <c r="BO900">
        <v>-3.9647699203972297E-3</v>
      </c>
      <c r="BP900">
        <v>-3.6799804026684301E-3</v>
      </c>
      <c r="BQ900">
        <v>-3.73382418948205E-3</v>
      </c>
      <c r="BR900">
        <v>-1.7400070029798101E-4</v>
      </c>
      <c r="BS900">
        <v>0.30473275397062899</v>
      </c>
      <c r="BT900">
        <v>0.39747320856298202</v>
      </c>
      <c r="BU900">
        <v>0.458615289734844</v>
      </c>
      <c r="BV900">
        <v>0.50266311453449497</v>
      </c>
      <c r="BW900">
        <v>0.29000387863603</v>
      </c>
      <c r="BX900">
        <v>-0.243020135646381</v>
      </c>
      <c r="BY900">
        <v>-0.21980418126948001</v>
      </c>
      <c r="BZ900">
        <v>-0.177828860615874</v>
      </c>
      <c r="CA900">
        <v>-9.7551393726729094E-2</v>
      </c>
      <c r="CB900">
        <v>-5.8573014596002101E-2</v>
      </c>
      <c r="CC900">
        <v>-5.6487152701100701E-3</v>
      </c>
      <c r="CD900">
        <v>-3.8112055055299701E-3</v>
      </c>
      <c r="CE900">
        <v>-6.16104733609453E-3</v>
      </c>
      <c r="CF900">
        <v>-1.8671254060616201E-4</v>
      </c>
      <c r="CG900">
        <v>-3.3408196218044201E-3</v>
      </c>
      <c r="CH900">
        <v>6.3800063623174596E-3</v>
      </c>
      <c r="CI900">
        <v>-1.03000688482428E-2</v>
      </c>
      <c r="CJ900">
        <v>-1.28580506645413E-2</v>
      </c>
      <c r="CK900">
        <v>1.4441313318667901E-3</v>
      </c>
      <c r="CL900">
        <v>3.1037297228741101E-4</v>
      </c>
      <c r="CM900">
        <v>1.0687803789433501E-3</v>
      </c>
      <c r="CN900">
        <v>7.2545623810897094E-5</v>
      </c>
      <c r="CO900">
        <v>3.9363985651243101E-5</v>
      </c>
      <c r="CP900">
        <v>7.2829554786666703E-3</v>
      </c>
      <c r="CQ900">
        <v>0.315600169106805</v>
      </c>
      <c r="CR900">
        <v>0.41156606310551103</v>
      </c>
      <c r="CS900">
        <v>0.47475565719933299</v>
      </c>
      <c r="CT900">
        <v>0.52095530338192497</v>
      </c>
      <c r="CU900">
        <v>0.30763115375468703</v>
      </c>
      <c r="CV900">
        <v>-0.230814711368347</v>
      </c>
      <c r="CW900">
        <v>-0.20740737516430799</v>
      </c>
      <c r="CX900">
        <v>-0.167328036493507</v>
      </c>
      <c r="CY900">
        <v>-8.7785713804225396E-2</v>
      </c>
      <c r="CZ900">
        <v>-5.0794846622521997E-2</v>
      </c>
      <c r="DA900">
        <v>-1.8587404109078299E-5</v>
      </c>
      <c r="DB900">
        <v>7.0383030587620697E-4</v>
      </c>
      <c r="DC900">
        <v>-2.8469572669427099E-3</v>
      </c>
      <c r="DD900">
        <v>3.0158530901191502E-3</v>
      </c>
      <c r="DE900">
        <v>-4.1983578525191499E-5</v>
      </c>
      <c r="DF900">
        <v>9.4120879100961299E-3</v>
      </c>
      <c r="DG900">
        <v>-6.1418591945294598E-3</v>
      </c>
      <c r="DH900">
        <v>-7.3109715927489102E-3</v>
      </c>
      <c r="DI900">
        <v>6.0512547030106096E-3</v>
      </c>
      <c r="DJ900">
        <v>5.3794968424026399E-3</v>
      </c>
      <c r="DK900">
        <v>6.1023306782839199E-3</v>
      </c>
      <c r="DL900">
        <v>3.8250716502902199E-3</v>
      </c>
      <c r="DM900">
        <v>3.8125521607845401E-3</v>
      </c>
      <c r="DN900">
        <v>1.47399116576313E-2</v>
      </c>
      <c r="DO900">
        <v>0.326467584242981</v>
      </c>
      <c r="DP900">
        <v>0.42565891764804098</v>
      </c>
      <c r="DQ900">
        <v>0.49089602466382198</v>
      </c>
      <c r="DR900">
        <v>0.53924749222935597</v>
      </c>
      <c r="DS900">
        <v>0.325258428873344</v>
      </c>
      <c r="DT900">
        <v>-0.21860928709031299</v>
      </c>
      <c r="DU900">
        <v>-0.195010569059135</v>
      </c>
      <c r="DV900">
        <v>-0.15682721237114</v>
      </c>
      <c r="DW900">
        <v>-7.8020033881721698E-2</v>
      </c>
      <c r="DX900">
        <v>-4.3016678649042003E-2</v>
      </c>
      <c r="DY900">
        <v>8.1104230336065796E-3</v>
      </c>
      <c r="DZ900">
        <v>7.22282492040711E-3</v>
      </c>
      <c r="EA900">
        <v>1.9380624350699099E-3</v>
      </c>
      <c r="EB900">
        <v>7.63984921582825E-3</v>
      </c>
      <c r="EC900">
        <v>4.7210117328364901E-3</v>
      </c>
      <c r="ED900">
        <v>1.3789932097035501E-2</v>
      </c>
      <c r="EE900">
        <v>-1.3806487906304E-4</v>
      </c>
      <c r="EF900">
        <v>6.98129576291348E-4</v>
      </c>
      <c r="EG900">
        <v>1.2703209128065799E-2</v>
      </c>
      <c r="EH900">
        <v>1.2698506611093599E-2</v>
      </c>
      <c r="EI900">
        <v>1.33699778607217E-2</v>
      </c>
      <c r="EJ900">
        <v>9.2431232404252394E-3</v>
      </c>
      <c r="EK900">
        <v>9.2604366119257899E-3</v>
      </c>
      <c r="EL900">
        <v>2.5506572034644698E-2</v>
      </c>
      <c r="EM900">
        <v>0.34215840569064898</v>
      </c>
      <c r="EN900">
        <v>0.44600676132051498</v>
      </c>
      <c r="EO900">
        <v>0.51420015180091805</v>
      </c>
      <c r="EP900">
        <v>0.56565850768201997</v>
      </c>
      <c r="EQ900">
        <v>0.35070941450607701</v>
      </c>
      <c r="ER900">
        <v>-0.200986592950089</v>
      </c>
      <c r="ES900">
        <v>-0.177111549956597</v>
      </c>
      <c r="ET900">
        <v>-0.14166569012387201</v>
      </c>
      <c r="EU900">
        <v>-6.3919943100336093E-2</v>
      </c>
      <c r="EV900">
        <v>-3.1786239456968103E-2</v>
      </c>
      <c r="EW900">
        <v>72.244533998181794</v>
      </c>
      <c r="EX900">
        <v>71.305243632932502</v>
      </c>
      <c r="EY900">
        <v>70.0018216246131</v>
      </c>
      <c r="EZ900">
        <v>68.855039354892398</v>
      </c>
      <c r="FA900">
        <v>67.888157030896195</v>
      </c>
      <c r="FB900">
        <v>66.766669305656507</v>
      </c>
      <c r="FC900">
        <v>66.466368932454003</v>
      </c>
      <c r="FD900">
        <v>67.502545166325106</v>
      </c>
      <c r="FE900">
        <v>71.6637742508412</v>
      </c>
      <c r="FF900">
        <v>76.5903980985549</v>
      </c>
      <c r="FG900">
        <v>81.456193671698998</v>
      </c>
      <c r="FH900">
        <v>85.537107439783497</v>
      </c>
      <c r="FI900">
        <v>89.068934093778907</v>
      </c>
      <c r="FJ900">
        <v>91.951749825968903</v>
      </c>
      <c r="FK900">
        <v>94.068602827687997</v>
      </c>
      <c r="FL900">
        <v>95.798634897838895</v>
      </c>
      <c r="FM900">
        <v>96.341273015520102</v>
      </c>
      <c r="FN900">
        <v>96.623451200611001</v>
      </c>
      <c r="FO900">
        <v>95.929502254228098</v>
      </c>
      <c r="FP900">
        <v>93.559428644133504</v>
      </c>
      <c r="FQ900">
        <v>88.951692825397998</v>
      </c>
      <c r="FR900">
        <v>84.350084632629205</v>
      </c>
      <c r="FS900">
        <v>79.8035345684048</v>
      </c>
      <c r="FT900">
        <v>77.033991447000105</v>
      </c>
      <c r="FU900">
        <v>2.9374533106973501E-2</v>
      </c>
      <c r="FV900">
        <v>0</v>
      </c>
      <c r="FW900">
        <v>0</v>
      </c>
      <c r="FX900">
        <v>1</v>
      </c>
    </row>
    <row r="901" spans="1:180" x14ac:dyDescent="0.2">
      <c r="A901" t="s">
        <v>42</v>
      </c>
      <c r="B901" t="s">
        <v>58</v>
      </c>
      <c r="C901" t="s">
        <v>55</v>
      </c>
      <c r="D901" t="s">
        <v>79</v>
      </c>
      <c r="E901" t="s">
        <v>77</v>
      </c>
      <c r="F901" t="s">
        <v>1</v>
      </c>
      <c r="G901" s="35">
        <v>43690</v>
      </c>
      <c r="H901">
        <v>12122</v>
      </c>
      <c r="I901">
        <v>0.82095991405059499</v>
      </c>
      <c r="J901">
        <v>0.73374799545133096</v>
      </c>
      <c r="K901">
        <v>0.67618498269503302</v>
      </c>
      <c r="L901">
        <v>0.64710861686451604</v>
      </c>
      <c r="M901">
        <v>0.64146945852510395</v>
      </c>
      <c r="N901">
        <v>0.67784135919652699</v>
      </c>
      <c r="O901">
        <v>0.75629331206538797</v>
      </c>
      <c r="P901">
        <v>0.80743784511282901</v>
      </c>
      <c r="Q901">
        <v>0.81631136063952203</v>
      </c>
      <c r="R901">
        <v>0.84765735691834299</v>
      </c>
      <c r="S901">
        <v>0.90269476696786899</v>
      </c>
      <c r="T901">
        <v>0.98982430507360397</v>
      </c>
      <c r="U901">
        <v>1.12172891041094</v>
      </c>
      <c r="V901">
        <v>1.2774478739599899</v>
      </c>
      <c r="W901">
        <v>1.42829561411566</v>
      </c>
      <c r="X901">
        <v>1.60642612302593</v>
      </c>
      <c r="Y901">
        <v>1.77441830372034</v>
      </c>
      <c r="Z901">
        <v>1.9131061746042299</v>
      </c>
      <c r="AA901">
        <v>1.92964129566826</v>
      </c>
      <c r="AB901">
        <v>1.8293752844328699</v>
      </c>
      <c r="AC901">
        <v>1.7271835997676599</v>
      </c>
      <c r="AD901">
        <v>1.56777409033209</v>
      </c>
      <c r="AE901">
        <v>1.2801726643720599</v>
      </c>
      <c r="AF901">
        <v>1.03984465649576</v>
      </c>
      <c r="AG901">
        <v>-1.54929415289161E-2</v>
      </c>
      <c r="AH901">
        <v>-1.1742362602125699E-2</v>
      </c>
      <c r="AI901">
        <v>-1.6158523783460801E-2</v>
      </c>
      <c r="AJ901">
        <v>-1.4689206569719599E-2</v>
      </c>
      <c r="AK901">
        <v>-1.31855999363277E-2</v>
      </c>
      <c r="AL901">
        <v>-1.1047713978844201E-2</v>
      </c>
      <c r="AM901">
        <v>-1.7168382262773299E-2</v>
      </c>
      <c r="AN901">
        <v>-1.8910510562230701E-2</v>
      </c>
      <c r="AO901">
        <v>-1.34655180042934E-2</v>
      </c>
      <c r="AP901">
        <v>-1.26453835909876E-2</v>
      </c>
      <c r="AQ901">
        <v>-5.1553104151092098E-3</v>
      </c>
      <c r="AR901">
        <v>-1.31536626219908E-3</v>
      </c>
      <c r="AS901">
        <v>-5.3444265839333203E-3</v>
      </c>
      <c r="AT901">
        <v>-9.7529353728836301E-4</v>
      </c>
      <c r="AU901">
        <v>0.15854734802316101</v>
      </c>
      <c r="AV901">
        <v>0.20619662685349799</v>
      </c>
      <c r="AW901">
        <v>0.22938357762842301</v>
      </c>
      <c r="AX901">
        <v>0.23638010767558201</v>
      </c>
      <c r="AY901">
        <v>0.188305996990352</v>
      </c>
      <c r="AZ901">
        <v>-5.0112276738488497E-2</v>
      </c>
      <c r="BA901">
        <v>-9.4805024183920103E-2</v>
      </c>
      <c r="BB901">
        <v>-8.5900088417595194E-2</v>
      </c>
      <c r="BC901">
        <v>-7.9461324328597094E-2</v>
      </c>
      <c r="BD901">
        <v>-5.6392712303568598E-2</v>
      </c>
      <c r="BE901">
        <v>-1.00570682689135E-2</v>
      </c>
      <c r="BF901">
        <v>-5.38884120075945E-3</v>
      </c>
      <c r="BG901">
        <v>-1.0196594300972601E-2</v>
      </c>
      <c r="BH901">
        <v>-8.66163149087186E-3</v>
      </c>
      <c r="BI901">
        <v>-7.5188366060341197E-3</v>
      </c>
      <c r="BJ901">
        <v>-6.8976157152367502E-3</v>
      </c>
      <c r="BK901">
        <v>-1.0967092027712099E-2</v>
      </c>
      <c r="BL901">
        <v>-1.3656053070200401E-2</v>
      </c>
      <c r="BM901">
        <v>-8.1549811919458207E-3</v>
      </c>
      <c r="BN901">
        <v>-8.4567133932179905E-3</v>
      </c>
      <c r="BO901">
        <v>-2.2475342651122302E-3</v>
      </c>
      <c r="BP901">
        <v>7.4547774577096097E-4</v>
      </c>
      <c r="BQ901">
        <v>-3.3398990837667899E-3</v>
      </c>
      <c r="BR901">
        <v>6.7971744793282902E-3</v>
      </c>
      <c r="BS901">
        <v>0.16952192693303</v>
      </c>
      <c r="BT901">
        <v>0.221457890746449</v>
      </c>
      <c r="BU901">
        <v>0.245974519549091</v>
      </c>
      <c r="BV901">
        <v>0.25389773148335898</v>
      </c>
      <c r="BW901">
        <v>0.20575160290040001</v>
      </c>
      <c r="BX901">
        <v>-4.0374184430521903E-2</v>
      </c>
      <c r="BY901">
        <v>-8.5472788449632298E-2</v>
      </c>
      <c r="BZ901">
        <v>-7.6519762261402793E-2</v>
      </c>
      <c r="CA901">
        <v>-6.7147687716628601E-2</v>
      </c>
      <c r="CB901">
        <v>-4.7185590579616202E-2</v>
      </c>
      <c r="CC901">
        <v>-6.2921990081734802E-3</v>
      </c>
      <c r="CD901">
        <v>-9.884116327150581E-4</v>
      </c>
      <c r="CE901">
        <v>-6.0673801030484299E-3</v>
      </c>
      <c r="CF901">
        <v>-4.4869513528832099E-3</v>
      </c>
      <c r="CG901">
        <v>-3.5940535859641199E-3</v>
      </c>
      <c r="CH901">
        <v>-4.0232703001821801E-3</v>
      </c>
      <c r="CI901">
        <v>-6.6720973017132699E-3</v>
      </c>
      <c r="CJ901">
        <v>-1.00168318177166E-2</v>
      </c>
      <c r="CK901">
        <v>-4.4769195730430299E-3</v>
      </c>
      <c r="CL901">
        <v>-5.5556531740632697E-3</v>
      </c>
      <c r="CM901">
        <v>-2.3361736149565501E-4</v>
      </c>
      <c r="CN901">
        <v>2.1728120278036701E-3</v>
      </c>
      <c r="CO901">
        <v>-1.9515694434834999E-3</v>
      </c>
      <c r="CP901">
        <v>1.21803621506006E-2</v>
      </c>
      <c r="CQ901">
        <v>0.177122886854475</v>
      </c>
      <c r="CR901">
        <v>0.23202779562877701</v>
      </c>
      <c r="CS901">
        <v>0.25746535538285698</v>
      </c>
      <c r="CT901">
        <v>0.266030384369213</v>
      </c>
      <c r="CU901">
        <v>0.21783437640967299</v>
      </c>
      <c r="CV901">
        <v>-3.3629611362882901E-2</v>
      </c>
      <c r="CW901">
        <v>-7.9009310408574604E-2</v>
      </c>
      <c r="CX901">
        <v>-7.0022976940630297E-2</v>
      </c>
      <c r="CY901">
        <v>-5.8619300509841502E-2</v>
      </c>
      <c r="CZ901">
        <v>-4.0808766120985697E-2</v>
      </c>
      <c r="DA901">
        <v>-2.5273297474334602E-3</v>
      </c>
      <c r="DB901">
        <v>3.4120179353293398E-3</v>
      </c>
      <c r="DC901">
        <v>-1.93816590512424E-3</v>
      </c>
      <c r="DD901">
        <v>-3.1227121489455699E-4</v>
      </c>
      <c r="DE901">
        <v>3.3072943410588398E-4</v>
      </c>
      <c r="DF901">
        <v>-1.1489248851276001E-3</v>
      </c>
      <c r="DG901">
        <v>-2.3771025757144799E-3</v>
      </c>
      <c r="DH901">
        <v>-6.37761056523279E-3</v>
      </c>
      <c r="DI901">
        <v>-7.9885795414024201E-4</v>
      </c>
      <c r="DJ901">
        <v>-2.6545929549085601E-3</v>
      </c>
      <c r="DK901">
        <v>1.7802995421209199E-3</v>
      </c>
      <c r="DL901">
        <v>3.6001463098363899E-3</v>
      </c>
      <c r="DM901">
        <v>-5.6323980320021597E-4</v>
      </c>
      <c r="DN901">
        <v>1.7563549821872901E-2</v>
      </c>
      <c r="DO901">
        <v>0.18472384677591899</v>
      </c>
      <c r="DP901">
        <v>0.24259770051110399</v>
      </c>
      <c r="DQ901">
        <v>0.26895619121662301</v>
      </c>
      <c r="DR901">
        <v>0.27816303725506603</v>
      </c>
      <c r="DS901">
        <v>0.22991714991894599</v>
      </c>
      <c r="DT901">
        <v>-2.6885038295243999E-2</v>
      </c>
      <c r="DU901">
        <v>-7.2545832367516896E-2</v>
      </c>
      <c r="DV901">
        <v>-6.3526191619857897E-2</v>
      </c>
      <c r="DW901">
        <v>-5.0090913303054298E-2</v>
      </c>
      <c r="DX901">
        <v>-3.4431941662355199E-2</v>
      </c>
      <c r="DY901">
        <v>2.9085435125691499E-3</v>
      </c>
      <c r="DZ901">
        <v>9.7655393366955397E-3</v>
      </c>
      <c r="EA901">
        <v>4.0237635773639202E-3</v>
      </c>
      <c r="EB901">
        <v>5.7153038639532203E-3</v>
      </c>
      <c r="EC901">
        <v>5.9974927643994197E-3</v>
      </c>
      <c r="ED901">
        <v>3.00117337847987E-3</v>
      </c>
      <c r="EE901">
        <v>3.8241876593467202E-3</v>
      </c>
      <c r="EF901">
        <v>-1.1231530732024599E-3</v>
      </c>
      <c r="EG901">
        <v>4.5116788582073297E-3</v>
      </c>
      <c r="EH901">
        <v>1.53407724286101E-3</v>
      </c>
      <c r="EI901">
        <v>4.6880756921179002E-3</v>
      </c>
      <c r="EJ901">
        <v>5.6609903178064299E-3</v>
      </c>
      <c r="EK901">
        <v>1.44128769696631E-3</v>
      </c>
      <c r="EL901">
        <v>2.53360178384896E-2</v>
      </c>
      <c r="EM901">
        <v>0.19569842568578799</v>
      </c>
      <c r="EN901">
        <v>0.25785896440405598</v>
      </c>
      <c r="EO901">
        <v>0.28554713313729102</v>
      </c>
      <c r="EP901">
        <v>0.29568066106284302</v>
      </c>
      <c r="EQ901">
        <v>0.247362755828994</v>
      </c>
      <c r="ER901">
        <v>-1.7146945987277399E-2</v>
      </c>
      <c r="ES901">
        <v>-6.3213596633229105E-2</v>
      </c>
      <c r="ET901">
        <v>-5.4145865463665399E-2</v>
      </c>
      <c r="EU901">
        <v>-3.7777276691085902E-2</v>
      </c>
      <c r="EV901">
        <v>-2.5224819938402799E-2</v>
      </c>
      <c r="EW901">
        <v>68.578029246331894</v>
      </c>
      <c r="EX901">
        <v>67.860270836083998</v>
      </c>
      <c r="EY901">
        <v>66.740833455317301</v>
      </c>
      <c r="EZ901">
        <v>65.551700848849705</v>
      </c>
      <c r="FA901">
        <v>64.6771251183077</v>
      </c>
      <c r="FB901">
        <v>63.784406957916502</v>
      </c>
      <c r="FC901">
        <v>63.544678034841702</v>
      </c>
      <c r="FD901">
        <v>64.774762910438398</v>
      </c>
      <c r="FE901">
        <v>68.950647073180505</v>
      </c>
      <c r="FF901">
        <v>74.236686142113797</v>
      </c>
      <c r="FG901">
        <v>79.203409158494907</v>
      </c>
      <c r="FH901">
        <v>83.726286745460101</v>
      </c>
      <c r="FI901">
        <v>87.683001440850006</v>
      </c>
      <c r="FJ901">
        <v>89.4717653636459</v>
      </c>
      <c r="FK901">
        <v>90.954820187833207</v>
      </c>
      <c r="FL901">
        <v>91.987110135098902</v>
      </c>
      <c r="FM901">
        <v>92.268839386459803</v>
      </c>
      <c r="FN901">
        <v>91.606151861792895</v>
      </c>
      <c r="FO901">
        <v>89.934563105894696</v>
      </c>
      <c r="FP901">
        <v>86.693691783469802</v>
      </c>
      <c r="FQ901">
        <v>81.963189925050699</v>
      </c>
      <c r="FR901">
        <v>77.955907530669805</v>
      </c>
      <c r="FS901">
        <v>74.025395180805205</v>
      </c>
      <c r="FT901">
        <v>71.619720299232995</v>
      </c>
      <c r="FU901">
        <v>2.0548083278728799E-2</v>
      </c>
      <c r="FV901">
        <v>0</v>
      </c>
      <c r="FW901">
        <v>0</v>
      </c>
      <c r="FX901">
        <v>1</v>
      </c>
    </row>
    <row r="902" spans="1:180" x14ac:dyDescent="0.2">
      <c r="A902" t="s">
        <v>42</v>
      </c>
      <c r="B902" t="s">
        <v>58</v>
      </c>
      <c r="C902" t="s">
        <v>55</v>
      </c>
      <c r="D902" t="s">
        <v>79</v>
      </c>
      <c r="E902" t="s">
        <v>77</v>
      </c>
      <c r="F902" t="s">
        <v>77</v>
      </c>
      <c r="G902" s="35">
        <v>43690</v>
      </c>
      <c r="H902">
        <v>9852</v>
      </c>
      <c r="I902">
        <v>0.82781264751101202</v>
      </c>
      <c r="J902">
        <v>0.74056587604641</v>
      </c>
      <c r="K902">
        <v>0.68235818158043504</v>
      </c>
      <c r="L902">
        <v>0.65254683616717402</v>
      </c>
      <c r="M902">
        <v>0.64649842023408599</v>
      </c>
      <c r="N902">
        <v>0.68246388657124502</v>
      </c>
      <c r="O902">
        <v>0.761142747576801</v>
      </c>
      <c r="P902">
        <v>0.80969162148390295</v>
      </c>
      <c r="Q902">
        <v>0.81479710376985204</v>
      </c>
      <c r="R902">
        <v>0.84395037919532201</v>
      </c>
      <c r="S902">
        <v>0.89629633713110202</v>
      </c>
      <c r="T902">
        <v>0.98035159318387599</v>
      </c>
      <c r="U902">
        <v>1.11001636807522</v>
      </c>
      <c r="V902">
        <v>1.2596784133636401</v>
      </c>
      <c r="W902">
        <v>1.4031581625551299</v>
      </c>
      <c r="X902">
        <v>1.5686256527131901</v>
      </c>
      <c r="Y902">
        <v>1.72795548013151</v>
      </c>
      <c r="Z902">
        <v>1.8568193573185601</v>
      </c>
      <c r="AA902">
        <v>1.87113805603432</v>
      </c>
      <c r="AB902">
        <v>1.77059425310087</v>
      </c>
      <c r="AC902">
        <v>1.68570591961519</v>
      </c>
      <c r="AD902">
        <v>1.5438027026396901</v>
      </c>
      <c r="AE902">
        <v>1.2714083467623101</v>
      </c>
      <c r="AF902">
        <v>1.03888355851668</v>
      </c>
      <c r="AG902">
        <v>-1.66852659141472E-2</v>
      </c>
      <c r="AH902">
        <v>-1.3123460632575801E-2</v>
      </c>
      <c r="AI902">
        <v>-1.7840732734251099E-2</v>
      </c>
      <c r="AJ902">
        <v>-1.7456232368748902E-2</v>
      </c>
      <c r="AK902">
        <v>-1.41360786616387E-2</v>
      </c>
      <c r="AL902">
        <v>-1.55251880068022E-2</v>
      </c>
      <c r="AM902">
        <v>-1.8698974730271399E-2</v>
      </c>
      <c r="AN902">
        <v>-2.1153040046172199E-2</v>
      </c>
      <c r="AO902">
        <v>-1.70170468796698E-2</v>
      </c>
      <c r="AP902">
        <v>-1.41194894835657E-2</v>
      </c>
      <c r="AQ902">
        <v>-8.4272091236673608E-3</v>
      </c>
      <c r="AR902">
        <v>-1.9900281391458099E-3</v>
      </c>
      <c r="AS902">
        <v>-4.93644161916665E-3</v>
      </c>
      <c r="AT902">
        <v>7.6688206063244295E-4</v>
      </c>
      <c r="AU902">
        <v>0.12439119316554501</v>
      </c>
      <c r="AV902">
        <v>0.16017597281811199</v>
      </c>
      <c r="AW902">
        <v>0.17829100418101201</v>
      </c>
      <c r="AX902">
        <v>0.17940359697775399</v>
      </c>
      <c r="AY902">
        <v>0.162638286659639</v>
      </c>
      <c r="AZ902">
        <v>-1.33690865334376E-2</v>
      </c>
      <c r="BA902">
        <v>-6.6068328868312501E-2</v>
      </c>
      <c r="BB902">
        <v>-6.5743713809478396E-2</v>
      </c>
      <c r="BC902">
        <v>-7.4105347625424506E-2</v>
      </c>
      <c r="BD902">
        <v>-5.4366090686172201E-2</v>
      </c>
      <c r="BE902">
        <v>-1.0642891293046399E-2</v>
      </c>
      <c r="BF902">
        <v>-6.4244110300183399E-3</v>
      </c>
      <c r="BG902">
        <v>-1.1223795968957499E-2</v>
      </c>
      <c r="BH902">
        <v>-1.10097663674149E-2</v>
      </c>
      <c r="BI902">
        <v>-8.4389610838301807E-3</v>
      </c>
      <c r="BJ902">
        <v>-1.06682396159011E-2</v>
      </c>
      <c r="BK902">
        <v>-1.12852367269064E-2</v>
      </c>
      <c r="BL902">
        <v>-1.46871981458217E-2</v>
      </c>
      <c r="BM902">
        <v>-1.1336175806902301E-2</v>
      </c>
      <c r="BN902">
        <v>-9.9293528227121404E-3</v>
      </c>
      <c r="BO902">
        <v>-4.6528210668935798E-3</v>
      </c>
      <c r="BP902">
        <v>2.15271113294395E-4</v>
      </c>
      <c r="BQ902">
        <v>-2.7936909442265599E-3</v>
      </c>
      <c r="BR902">
        <v>7.8834569043720291E-3</v>
      </c>
      <c r="BS902">
        <v>0.13492448544511601</v>
      </c>
      <c r="BT902">
        <v>0.17468132649783699</v>
      </c>
      <c r="BU902">
        <v>0.19402510114891999</v>
      </c>
      <c r="BV902">
        <v>0.194874537707484</v>
      </c>
      <c r="BW902">
        <v>0.17956904574205901</v>
      </c>
      <c r="BX902">
        <v>-2.4313646331758599E-3</v>
      </c>
      <c r="BY902">
        <v>-5.6862100180626901E-2</v>
      </c>
      <c r="BZ902">
        <v>-5.6109890516980399E-2</v>
      </c>
      <c r="CA902">
        <v>-6.1448178520535697E-2</v>
      </c>
      <c r="CB902">
        <v>-4.4886021181657E-2</v>
      </c>
      <c r="CC902">
        <v>-6.4579610371767304E-3</v>
      </c>
      <c r="CD902">
        <v>-1.7846696824010901E-3</v>
      </c>
      <c r="CE902">
        <v>-6.6409257222913897E-3</v>
      </c>
      <c r="CF902">
        <v>-6.5449636525671999E-3</v>
      </c>
      <c r="CG902">
        <v>-4.49315480439856E-3</v>
      </c>
      <c r="CH902">
        <v>-7.3043319559393596E-3</v>
      </c>
      <c r="CI902">
        <v>-6.1505043700237098E-3</v>
      </c>
      <c r="CJ902">
        <v>-1.02089757423393E-2</v>
      </c>
      <c r="CK902">
        <v>-7.4016218073707602E-3</v>
      </c>
      <c r="CL902">
        <v>-7.0272769356926898E-3</v>
      </c>
      <c r="CM902">
        <v>-2.0386913965772802E-3</v>
      </c>
      <c r="CN902">
        <v>1.7426546575974599E-3</v>
      </c>
      <c r="CO902">
        <v>-1.30962835416021E-3</v>
      </c>
      <c r="CP902">
        <v>1.2812374962137401E-2</v>
      </c>
      <c r="CQ902">
        <v>0.14221981159069499</v>
      </c>
      <c r="CR902">
        <v>0.184727690269191</v>
      </c>
      <c r="CS902">
        <v>0.20492248877858399</v>
      </c>
      <c r="CT902">
        <v>0.20558966412823201</v>
      </c>
      <c r="CU902">
        <v>0.191295237906879</v>
      </c>
      <c r="CV902">
        <v>5.1440682356909901E-3</v>
      </c>
      <c r="CW902">
        <v>-5.0485894236194401E-2</v>
      </c>
      <c r="CX902">
        <v>-4.9437533851823499E-2</v>
      </c>
      <c r="CY902">
        <v>-5.2681861755644703E-2</v>
      </c>
      <c r="CZ902">
        <v>-3.83201539216814E-2</v>
      </c>
      <c r="DA902">
        <v>-2.27303078130703E-3</v>
      </c>
      <c r="DB902">
        <v>2.8550716652161602E-3</v>
      </c>
      <c r="DC902">
        <v>-2.0580554756252502E-3</v>
      </c>
      <c r="DD902">
        <v>-2.0801609377194799E-3</v>
      </c>
      <c r="DE902">
        <v>-5.4734852496693897E-4</v>
      </c>
      <c r="DF902">
        <v>-3.9404242959775997E-3</v>
      </c>
      <c r="DG902">
        <v>-1.01577201314103E-3</v>
      </c>
      <c r="DH902">
        <v>-5.7307533388568999E-3</v>
      </c>
      <c r="DI902">
        <v>-3.4670678078392598E-3</v>
      </c>
      <c r="DJ902">
        <v>-4.1252010486732401E-3</v>
      </c>
      <c r="DK902">
        <v>5.7543827373901599E-4</v>
      </c>
      <c r="DL902">
        <v>3.27003820190052E-3</v>
      </c>
      <c r="DM902">
        <v>1.74434235906137E-4</v>
      </c>
      <c r="DN902">
        <v>1.77412930199028E-2</v>
      </c>
      <c r="DO902">
        <v>0.14951513773627301</v>
      </c>
      <c r="DP902">
        <v>0.19477405404054399</v>
      </c>
      <c r="DQ902">
        <v>0.21581987640824901</v>
      </c>
      <c r="DR902">
        <v>0.216304790548979</v>
      </c>
      <c r="DS902">
        <v>0.20302143007170001</v>
      </c>
      <c r="DT902">
        <v>1.2719501104557799E-2</v>
      </c>
      <c r="DU902">
        <v>-4.41096882917619E-2</v>
      </c>
      <c r="DV902">
        <v>-4.2765177186666503E-2</v>
      </c>
      <c r="DW902">
        <v>-4.3915544990753598E-2</v>
      </c>
      <c r="DX902">
        <v>-3.1754286661705801E-2</v>
      </c>
      <c r="DY902">
        <v>3.7693438397937901E-3</v>
      </c>
      <c r="DZ902">
        <v>9.5541212677736093E-3</v>
      </c>
      <c r="EA902">
        <v>4.5588812896682797E-3</v>
      </c>
      <c r="EB902">
        <v>4.3663050636144904E-3</v>
      </c>
      <c r="EC902">
        <v>5.1497690528415404E-3</v>
      </c>
      <c r="ED902">
        <v>9.1652409492348199E-4</v>
      </c>
      <c r="EE902">
        <v>6.39796599022393E-3</v>
      </c>
      <c r="EF902">
        <v>7.3508856149364699E-4</v>
      </c>
      <c r="EG902">
        <v>2.2138032649282801E-3</v>
      </c>
      <c r="EH902">
        <v>6.4935612180333702E-5</v>
      </c>
      <c r="EI902">
        <v>4.3498263305127901E-3</v>
      </c>
      <c r="EJ902">
        <v>5.4753374543407198E-3</v>
      </c>
      <c r="EK902">
        <v>2.3171849108462299E-3</v>
      </c>
      <c r="EL902">
        <v>2.4857867863642399E-2</v>
      </c>
      <c r="EM902">
        <v>0.16004843001584401</v>
      </c>
      <c r="EN902">
        <v>0.20927940772026901</v>
      </c>
      <c r="EO902">
        <v>0.23155397337615599</v>
      </c>
      <c r="EP902">
        <v>0.23177573127870901</v>
      </c>
      <c r="EQ902">
        <v>0.21995218915411999</v>
      </c>
      <c r="ER902">
        <v>2.3657223004819601E-2</v>
      </c>
      <c r="ES902">
        <v>-3.4903459604076301E-2</v>
      </c>
      <c r="ET902">
        <v>-3.3131353894168498E-2</v>
      </c>
      <c r="EU902">
        <v>-3.12583758858649E-2</v>
      </c>
      <c r="EV902">
        <v>-2.22742171571907E-2</v>
      </c>
      <c r="EW902">
        <v>67.914269400163406</v>
      </c>
      <c r="EX902">
        <v>67.238131064513695</v>
      </c>
      <c r="EY902">
        <v>66.147255285737103</v>
      </c>
      <c r="EZ902">
        <v>64.947671545751902</v>
      </c>
      <c r="FA902">
        <v>64.096792754921196</v>
      </c>
      <c r="FB902">
        <v>63.242582472608397</v>
      </c>
      <c r="FC902">
        <v>62.983700618331099</v>
      </c>
      <c r="FD902">
        <v>64.240621873709401</v>
      </c>
      <c r="FE902">
        <v>68.407779614358802</v>
      </c>
      <c r="FF902">
        <v>73.749330506598</v>
      </c>
      <c r="FG902">
        <v>78.721376316232394</v>
      </c>
      <c r="FH902">
        <v>83.345321966054499</v>
      </c>
      <c r="FI902">
        <v>87.398326091041994</v>
      </c>
      <c r="FJ902">
        <v>88.967101510995604</v>
      </c>
      <c r="FK902">
        <v>90.328264166635805</v>
      </c>
      <c r="FL902">
        <v>91.222809938266806</v>
      </c>
      <c r="FM902">
        <v>91.452899841367795</v>
      </c>
      <c r="FN902">
        <v>90.599900381134503</v>
      </c>
      <c r="FO902">
        <v>88.7289110458414</v>
      </c>
      <c r="FP902">
        <v>85.326452443254595</v>
      </c>
      <c r="FQ902">
        <v>80.599344621003297</v>
      </c>
      <c r="FR902">
        <v>76.729291660166695</v>
      </c>
      <c r="FS902">
        <v>72.932135001946094</v>
      </c>
      <c r="FT902">
        <v>70.597516413489302</v>
      </c>
      <c r="FU902">
        <v>1.93288888565144E-2</v>
      </c>
      <c r="FV902">
        <v>0</v>
      </c>
      <c r="FW902">
        <v>0</v>
      </c>
      <c r="FX902">
        <v>1</v>
      </c>
    </row>
    <row r="903" spans="1:180" x14ac:dyDescent="0.2">
      <c r="A903" t="s">
        <v>42</v>
      </c>
      <c r="B903" t="s">
        <v>58</v>
      </c>
      <c r="C903" t="s">
        <v>55</v>
      </c>
      <c r="D903" t="s">
        <v>79</v>
      </c>
      <c r="E903" t="s">
        <v>77</v>
      </c>
      <c r="F903" t="s">
        <v>78</v>
      </c>
      <c r="G903" s="35">
        <v>43690</v>
      </c>
      <c r="H903">
        <v>2270</v>
      </c>
      <c r="I903">
        <v>0.77640709646950201</v>
      </c>
      <c r="J903">
        <v>0.69085774782520104</v>
      </c>
      <c r="K903">
        <v>0.63667645761567004</v>
      </c>
      <c r="L903">
        <v>0.61223218098162102</v>
      </c>
      <c r="M903">
        <v>0.60847724417367399</v>
      </c>
      <c r="N903">
        <v>0.64697028214555596</v>
      </c>
      <c r="O903">
        <v>0.72488398352883399</v>
      </c>
      <c r="P903">
        <v>0.78742669672852394</v>
      </c>
      <c r="Q903">
        <v>0.81391405379614601</v>
      </c>
      <c r="R903">
        <v>0.85691068872397003</v>
      </c>
      <c r="S903">
        <v>0.92593916683505495</v>
      </c>
      <c r="T903">
        <v>1.0269826267147799</v>
      </c>
      <c r="U903">
        <v>1.17068363231451</v>
      </c>
      <c r="V903">
        <v>1.3564738048765299</v>
      </c>
      <c r="W903">
        <v>1.54275280664779</v>
      </c>
      <c r="X903">
        <v>1.7791482917635499</v>
      </c>
      <c r="Y903">
        <v>1.9822917796945601</v>
      </c>
      <c r="Z903">
        <v>2.1586698774121702</v>
      </c>
      <c r="AA903">
        <v>2.1835246179139798</v>
      </c>
      <c r="AB903">
        <v>2.0825034646052201</v>
      </c>
      <c r="AC903">
        <v>1.9004354764984299</v>
      </c>
      <c r="AD903">
        <v>1.6614633969242201</v>
      </c>
      <c r="AE903">
        <v>1.3048605770994299</v>
      </c>
      <c r="AF903">
        <v>1.02956963767596</v>
      </c>
      <c r="AG903">
        <v>-2.5449897381072999E-2</v>
      </c>
      <c r="AH903">
        <v>-1.549414121745E-2</v>
      </c>
      <c r="AI903">
        <v>-1.6309444922702501E-2</v>
      </c>
      <c r="AJ903">
        <v>-9.2256606006849099E-3</v>
      </c>
      <c r="AK903">
        <v>-1.57445637399664E-2</v>
      </c>
      <c r="AL903">
        <v>-3.0909079735997498E-3</v>
      </c>
      <c r="AM903">
        <v>-2.83673642480794E-2</v>
      </c>
      <c r="AN903">
        <v>-3.2774405159607202E-2</v>
      </c>
      <c r="AO903">
        <v>-7.2497805177159404E-3</v>
      </c>
      <c r="AP903">
        <v>-1.3324876790920001E-2</v>
      </c>
      <c r="AQ903">
        <v>-8.8512473508473508E-3</v>
      </c>
      <c r="AR903">
        <v>-5.9190082077527099E-3</v>
      </c>
      <c r="AS903">
        <v>-1.15456972495176E-2</v>
      </c>
      <c r="AT903">
        <v>-1.09619498927628E-2</v>
      </c>
      <c r="AU903">
        <v>0.30951569180644001</v>
      </c>
      <c r="AV903">
        <v>0.40594628376570002</v>
      </c>
      <c r="AW903">
        <v>0.454761541612001</v>
      </c>
      <c r="AX903">
        <v>0.49454005759595798</v>
      </c>
      <c r="AY903">
        <v>0.29684601621967099</v>
      </c>
      <c r="AZ903">
        <v>-0.25116915324122402</v>
      </c>
      <c r="BA903">
        <v>-0.247098212310182</v>
      </c>
      <c r="BB903">
        <v>-0.19913904602155499</v>
      </c>
      <c r="BC903">
        <v>-0.119742423065943</v>
      </c>
      <c r="BD903">
        <v>-7.5586721244419994E-2</v>
      </c>
      <c r="BE903">
        <v>-1.6132260674569701E-2</v>
      </c>
      <c r="BF903">
        <v>-7.52628942776052E-3</v>
      </c>
      <c r="BG903">
        <v>-1.0555594931713101E-2</v>
      </c>
      <c r="BH903">
        <v>-3.2706641292697802E-3</v>
      </c>
      <c r="BI903">
        <v>-8.8826644893031798E-3</v>
      </c>
      <c r="BJ903">
        <v>2.61839548306252E-3</v>
      </c>
      <c r="BK903">
        <v>-2.0424325937127501E-2</v>
      </c>
      <c r="BL903">
        <v>-2.26540458615406E-2</v>
      </c>
      <c r="BM903">
        <v>-2.4925377622130001E-8</v>
      </c>
      <c r="BN903">
        <v>-5.3103294209071103E-3</v>
      </c>
      <c r="BO903">
        <v>-1.5981627579366101E-5</v>
      </c>
      <c r="BP903">
        <v>-7.4675210752940795E-4</v>
      </c>
      <c r="BQ903">
        <v>-6.3118274727373899E-3</v>
      </c>
      <c r="BR903">
        <v>2.3145229323776602E-3</v>
      </c>
      <c r="BS903">
        <v>0.32817627836276703</v>
      </c>
      <c r="BT903">
        <v>0.43434328470129702</v>
      </c>
      <c r="BU903">
        <v>0.48312668060382802</v>
      </c>
      <c r="BV903">
        <v>0.52664573051790198</v>
      </c>
      <c r="BW903">
        <v>0.32321722409682502</v>
      </c>
      <c r="BX903">
        <v>-0.23146620806429499</v>
      </c>
      <c r="BY903">
        <v>-0.227530800517008</v>
      </c>
      <c r="BZ903">
        <v>-0.181845945839887</v>
      </c>
      <c r="CA903">
        <v>-0.10197724692580699</v>
      </c>
      <c r="CB903">
        <v>-6.23068125289278E-2</v>
      </c>
      <c r="CC903">
        <v>-9.6788938756830391E-3</v>
      </c>
      <c r="CD903">
        <v>-2.0077795504497E-3</v>
      </c>
      <c r="CE903">
        <v>-6.5704959557346398E-3</v>
      </c>
      <c r="CF903">
        <v>8.5374828630506102E-4</v>
      </c>
      <c r="CG903">
        <v>-4.1301339714918499E-3</v>
      </c>
      <c r="CH903">
        <v>6.5726416650667904E-3</v>
      </c>
      <c r="CI903">
        <v>-1.49230017996018E-2</v>
      </c>
      <c r="CJ903">
        <v>-1.5644715841046802E-2</v>
      </c>
      <c r="CK903">
        <v>5.0211337131626996E-3</v>
      </c>
      <c r="CL903">
        <v>2.40521673088379E-4</v>
      </c>
      <c r="CM903">
        <v>6.1032964977508503E-3</v>
      </c>
      <c r="CN903">
        <v>2.8355367113964999E-3</v>
      </c>
      <c r="CO903">
        <v>-2.68686520912003E-3</v>
      </c>
      <c r="CP903">
        <v>1.15097675673487E-2</v>
      </c>
      <c r="CQ903">
        <v>0.34110054376649401</v>
      </c>
      <c r="CR903">
        <v>0.45401096104435901</v>
      </c>
      <c r="CS903">
        <v>0.50277228946169605</v>
      </c>
      <c r="CT903">
        <v>0.54888202178109102</v>
      </c>
      <c r="CU903">
        <v>0.34148184233872098</v>
      </c>
      <c r="CV903">
        <v>-0.217820008255246</v>
      </c>
      <c r="CW903">
        <v>-0.213978470716675</v>
      </c>
      <c r="CX903">
        <v>-0.16986879733351601</v>
      </c>
      <c r="CY903">
        <v>-8.9673140048672995E-2</v>
      </c>
      <c r="CZ903">
        <v>-5.3109188206765801E-2</v>
      </c>
      <c r="DA903">
        <v>-3.2255270767963598E-3</v>
      </c>
      <c r="DB903">
        <v>3.5107303268611199E-3</v>
      </c>
      <c r="DC903">
        <v>-2.5853969797561601E-3</v>
      </c>
      <c r="DD903">
        <v>4.9781607018799003E-3</v>
      </c>
      <c r="DE903">
        <v>6.2239654631948802E-4</v>
      </c>
      <c r="DF903">
        <v>1.0526887847071099E-2</v>
      </c>
      <c r="DG903">
        <v>-9.4216776620761403E-3</v>
      </c>
      <c r="DH903">
        <v>-8.6353858205531105E-3</v>
      </c>
      <c r="DI903">
        <v>1.0042292351703E-2</v>
      </c>
      <c r="DJ903">
        <v>5.7913727670838699E-3</v>
      </c>
      <c r="DK903">
        <v>1.2222574623081101E-2</v>
      </c>
      <c r="DL903">
        <v>6.4178255303224104E-3</v>
      </c>
      <c r="DM903">
        <v>9.38097054497329E-4</v>
      </c>
      <c r="DN903">
        <v>2.0705012202319701E-2</v>
      </c>
      <c r="DO903">
        <v>0.35402480917022</v>
      </c>
      <c r="DP903">
        <v>0.47367863738742</v>
      </c>
      <c r="DQ903">
        <v>0.52241789831956298</v>
      </c>
      <c r="DR903">
        <v>0.57111831304428096</v>
      </c>
      <c r="DS903">
        <v>0.35974646058061699</v>
      </c>
      <c r="DT903">
        <v>-0.20417380844619601</v>
      </c>
      <c r="DU903">
        <v>-0.200426140916343</v>
      </c>
      <c r="DV903">
        <v>-0.15789164882714599</v>
      </c>
      <c r="DW903">
        <v>-7.7369033171538606E-2</v>
      </c>
      <c r="DX903">
        <v>-4.3911563884603898E-2</v>
      </c>
      <c r="DY903">
        <v>6.09210962970687E-3</v>
      </c>
      <c r="DZ903">
        <v>1.14785821165506E-2</v>
      </c>
      <c r="EA903">
        <v>3.1684530112332499E-3</v>
      </c>
      <c r="EB903">
        <v>1.0933157173295001E-2</v>
      </c>
      <c r="EC903">
        <v>7.4842957969827499E-3</v>
      </c>
      <c r="ED903">
        <v>1.6236191303733299E-2</v>
      </c>
      <c r="EE903">
        <v>-1.47863935112427E-3</v>
      </c>
      <c r="EF903">
        <v>1.4849734775135299E-3</v>
      </c>
      <c r="EG903">
        <v>1.7292047944041301E-2</v>
      </c>
      <c r="EH903">
        <v>1.38059201370968E-2</v>
      </c>
      <c r="EI903">
        <v>2.10578403463491E-2</v>
      </c>
      <c r="EJ903">
        <v>1.1590081630545699E-2</v>
      </c>
      <c r="EK903">
        <v>6.1719668312775798E-3</v>
      </c>
      <c r="EL903">
        <v>3.39814850274602E-2</v>
      </c>
      <c r="EM903">
        <v>0.37268539572654702</v>
      </c>
      <c r="EN903">
        <v>0.50207563832301705</v>
      </c>
      <c r="EO903">
        <v>0.550783037311391</v>
      </c>
      <c r="EP903">
        <v>0.60322398596622495</v>
      </c>
      <c r="EQ903">
        <v>0.38611766845777001</v>
      </c>
      <c r="ER903">
        <v>-0.18447086326926801</v>
      </c>
      <c r="ES903">
        <v>-0.180858729123169</v>
      </c>
      <c r="ET903">
        <v>-0.14059854864547799</v>
      </c>
      <c r="EU903">
        <v>-5.96038570314028E-2</v>
      </c>
      <c r="EV903">
        <v>-3.0631655169111701E-2</v>
      </c>
      <c r="EW903">
        <v>71.565259920454693</v>
      </c>
      <c r="EX903">
        <v>70.632571534491802</v>
      </c>
      <c r="EY903">
        <v>69.358192166533996</v>
      </c>
      <c r="EZ903">
        <v>68.178963105414198</v>
      </c>
      <c r="FA903">
        <v>67.202705899464704</v>
      </c>
      <c r="FB903">
        <v>66.085042958968202</v>
      </c>
      <c r="FC903">
        <v>65.928084586428795</v>
      </c>
      <c r="FD903">
        <v>67.146788658322393</v>
      </c>
      <c r="FE903">
        <v>71.433699038065001</v>
      </c>
      <c r="FF903">
        <v>76.455569546452594</v>
      </c>
      <c r="FG903">
        <v>81.446508945318101</v>
      </c>
      <c r="FH903">
        <v>85.619484529176702</v>
      </c>
      <c r="FI903">
        <v>89.193180020343505</v>
      </c>
      <c r="FJ903">
        <v>92.005754487459697</v>
      </c>
      <c r="FK903">
        <v>94.0919907839356</v>
      </c>
      <c r="FL903">
        <v>95.729632233756803</v>
      </c>
      <c r="FM903">
        <v>96.192391248402103</v>
      </c>
      <c r="FN903">
        <v>96.393370008550207</v>
      </c>
      <c r="FO903">
        <v>95.597542034363599</v>
      </c>
      <c r="FP903">
        <v>93.088131913040201</v>
      </c>
      <c r="FQ903">
        <v>88.300171936570194</v>
      </c>
      <c r="FR903">
        <v>83.657606983082701</v>
      </c>
      <c r="FS903">
        <v>79.098593763977902</v>
      </c>
      <c r="FT903">
        <v>76.311090176685298</v>
      </c>
      <c r="FU903">
        <v>3.5369324728853797E-2</v>
      </c>
      <c r="FV903">
        <v>0</v>
      </c>
      <c r="FW903">
        <v>0</v>
      </c>
      <c r="FX903">
        <v>1</v>
      </c>
    </row>
    <row r="904" spans="1:180" x14ac:dyDescent="0.2">
      <c r="A904" t="s">
        <v>42</v>
      </c>
      <c r="B904" t="s">
        <v>58</v>
      </c>
      <c r="C904" t="s">
        <v>55</v>
      </c>
      <c r="D904" t="s">
        <v>79</v>
      </c>
      <c r="E904" t="s">
        <v>78</v>
      </c>
      <c r="F904" t="s">
        <v>1</v>
      </c>
      <c r="G904" s="35">
        <v>43690</v>
      </c>
      <c r="H904">
        <v>6318</v>
      </c>
      <c r="I904">
        <v>0.92368642116093003</v>
      </c>
      <c r="J904">
        <v>0.809533195384875</v>
      </c>
      <c r="K904">
        <v>0.73164257352254602</v>
      </c>
      <c r="L904">
        <v>0.679012424504298</v>
      </c>
      <c r="M904">
        <v>0.65332732210189504</v>
      </c>
      <c r="N904">
        <v>0.65180414197706704</v>
      </c>
      <c r="O904">
        <v>0.68981971600658598</v>
      </c>
      <c r="P904">
        <v>0.74304830086976603</v>
      </c>
      <c r="Q904">
        <v>0.77018897460548696</v>
      </c>
      <c r="R904">
        <v>0.85083087628813603</v>
      </c>
      <c r="S904">
        <v>0.97069392960684897</v>
      </c>
      <c r="T904">
        <v>1.1272486490512399</v>
      </c>
      <c r="U904">
        <v>1.3245150583274199</v>
      </c>
      <c r="V904">
        <v>1.52904808306024</v>
      </c>
      <c r="W904">
        <v>1.7092535129720601</v>
      </c>
      <c r="X904">
        <v>1.8941545657774299</v>
      </c>
      <c r="Y904">
        <v>2.04668527193741</v>
      </c>
      <c r="Z904">
        <v>2.1502658390424298</v>
      </c>
      <c r="AA904">
        <v>2.1437274362417398</v>
      </c>
      <c r="AB904">
        <v>2.03426176363633</v>
      </c>
      <c r="AC904">
        <v>1.9104990040857299</v>
      </c>
      <c r="AD904">
        <v>1.75102763968635</v>
      </c>
      <c r="AE904">
        <v>1.4543473751023099</v>
      </c>
      <c r="AF904">
        <v>1.19004946250582</v>
      </c>
      <c r="AG904">
        <v>1.6254311817188701E-3</v>
      </c>
      <c r="AH904">
        <v>1.81305389771789E-4</v>
      </c>
      <c r="AI904">
        <v>3.15081254494959E-3</v>
      </c>
      <c r="AJ904">
        <v>2.8007951584676101E-3</v>
      </c>
      <c r="AK904">
        <v>1.8926718826964999E-3</v>
      </c>
      <c r="AL904">
        <v>5.5710325440457903E-3</v>
      </c>
      <c r="AM904">
        <v>-1.41568981119278E-3</v>
      </c>
      <c r="AN904">
        <v>-6.2401008450596197E-3</v>
      </c>
      <c r="AO904">
        <v>5.8058023998817602E-3</v>
      </c>
      <c r="AP904">
        <v>-1.3532860767250601E-2</v>
      </c>
      <c r="AQ904">
        <v>-1.8993655672439502E-2</v>
      </c>
      <c r="AR904">
        <v>-3.0407100290900501E-3</v>
      </c>
      <c r="AS904">
        <v>-9.5026596735357204E-3</v>
      </c>
      <c r="AT904">
        <v>-9.8686092942905498E-4</v>
      </c>
      <c r="AU904">
        <v>0.113141081965804</v>
      </c>
      <c r="AV904">
        <v>0.12324466578075199</v>
      </c>
      <c r="AW904">
        <v>0.15183175220397699</v>
      </c>
      <c r="AX904">
        <v>0.170437015964266</v>
      </c>
      <c r="AY904">
        <v>0.12035879696862101</v>
      </c>
      <c r="AZ904">
        <v>-4.7849620966808802E-2</v>
      </c>
      <c r="BA904">
        <v>-5.7236638455972398E-2</v>
      </c>
      <c r="BB904">
        <v>-5.7806094829817703E-2</v>
      </c>
      <c r="BC904">
        <v>-3.1998206465186398E-2</v>
      </c>
      <c r="BD904">
        <v>-1.9559224582670402E-2</v>
      </c>
      <c r="BE904">
        <v>9.2186307307979796E-3</v>
      </c>
      <c r="BF904">
        <v>6.4169680331515001E-3</v>
      </c>
      <c r="BG904">
        <v>8.8863672603893395E-3</v>
      </c>
      <c r="BH904">
        <v>9.1561280923346602E-3</v>
      </c>
      <c r="BI904">
        <v>7.8933138438614294E-3</v>
      </c>
      <c r="BJ904">
        <v>1.14962348907957E-2</v>
      </c>
      <c r="BK904">
        <v>5.4492510205782201E-3</v>
      </c>
      <c r="BL904">
        <v>2.7509043980685302E-3</v>
      </c>
      <c r="BM904">
        <v>1.10012180535286E-2</v>
      </c>
      <c r="BN904">
        <v>-7.8920810682793305E-3</v>
      </c>
      <c r="BO904">
        <v>-1.4506266903929199E-2</v>
      </c>
      <c r="BP904">
        <v>7.6977129254717305E-4</v>
      </c>
      <c r="BQ904">
        <v>-5.7448760094975697E-3</v>
      </c>
      <c r="BR904">
        <v>4.8840667944573301E-3</v>
      </c>
      <c r="BS904">
        <v>0.123119677746511</v>
      </c>
      <c r="BT904">
        <v>0.131992583290614</v>
      </c>
      <c r="BU904">
        <v>0.16105403370427901</v>
      </c>
      <c r="BV904">
        <v>0.18210405592558901</v>
      </c>
      <c r="BW904">
        <v>0.133046592188201</v>
      </c>
      <c r="BX904">
        <v>-3.78539666869682E-2</v>
      </c>
      <c r="BY904">
        <v>-4.7876546289051497E-2</v>
      </c>
      <c r="BZ904">
        <v>-4.7109524644409401E-2</v>
      </c>
      <c r="CA904">
        <v>-2.5384921286426099E-2</v>
      </c>
      <c r="CB904">
        <v>-1.19204691579621E-2</v>
      </c>
      <c r="CC904">
        <v>1.4477657607554E-2</v>
      </c>
      <c r="CD904">
        <v>1.0735768984444101E-2</v>
      </c>
      <c r="CE904">
        <v>1.2858794984254501E-2</v>
      </c>
      <c r="CF904">
        <v>1.35578123222707E-2</v>
      </c>
      <c r="CG904">
        <v>1.20493401865885E-2</v>
      </c>
      <c r="CH904">
        <v>1.56000119863883E-2</v>
      </c>
      <c r="CI904">
        <v>1.02038881281993E-2</v>
      </c>
      <c r="CJ904">
        <v>8.9780472404292593E-3</v>
      </c>
      <c r="CK904">
        <v>1.45995471086054E-2</v>
      </c>
      <c r="CL904">
        <v>-3.9852942321099696E-3</v>
      </c>
      <c r="CM904">
        <v>-1.13983151126569E-2</v>
      </c>
      <c r="CN904">
        <v>3.40889904815806E-3</v>
      </c>
      <c r="CO904">
        <v>-3.1422464910084999E-3</v>
      </c>
      <c r="CP904">
        <v>8.9502534515898593E-3</v>
      </c>
      <c r="CQ904">
        <v>0.13003082278673</v>
      </c>
      <c r="CR904">
        <v>0.13805136430942599</v>
      </c>
      <c r="CS904">
        <v>0.16744135777782801</v>
      </c>
      <c r="CT904">
        <v>0.19018461226184799</v>
      </c>
      <c r="CU904">
        <v>0.141834120506832</v>
      </c>
      <c r="CV904">
        <v>-3.0931006982212801E-2</v>
      </c>
      <c r="CW904">
        <v>-4.1393774967610299E-2</v>
      </c>
      <c r="CX904">
        <v>-3.9701112718636702E-2</v>
      </c>
      <c r="CY904">
        <v>-2.0804580117469201E-2</v>
      </c>
      <c r="CZ904">
        <v>-6.6298904205208797E-3</v>
      </c>
      <c r="DA904">
        <v>1.9736684484309899E-2</v>
      </c>
      <c r="DB904">
        <v>1.50545699357366E-2</v>
      </c>
      <c r="DC904">
        <v>1.6831222708119601E-2</v>
      </c>
      <c r="DD904">
        <v>1.79594965522068E-2</v>
      </c>
      <c r="DE904">
        <v>1.62053665293155E-2</v>
      </c>
      <c r="DF904">
        <v>1.9703789081980901E-2</v>
      </c>
      <c r="DG904">
        <v>1.49585252358204E-2</v>
      </c>
      <c r="DH904">
        <v>1.5205190082789999E-2</v>
      </c>
      <c r="DI904">
        <v>1.8197876163682101E-2</v>
      </c>
      <c r="DJ904">
        <v>-7.8507395940617301E-5</v>
      </c>
      <c r="DK904">
        <v>-8.2903633213846292E-3</v>
      </c>
      <c r="DL904">
        <v>6.0480268037689496E-3</v>
      </c>
      <c r="DM904">
        <v>-5.3961697251943405E-4</v>
      </c>
      <c r="DN904">
        <v>1.30164401087224E-2</v>
      </c>
      <c r="DO904">
        <v>0.13694196782695001</v>
      </c>
      <c r="DP904">
        <v>0.14411014532823799</v>
      </c>
      <c r="DQ904">
        <v>0.17382868185137801</v>
      </c>
      <c r="DR904">
        <v>0.198265168598106</v>
      </c>
      <c r="DS904">
        <v>0.150621648825462</v>
      </c>
      <c r="DT904">
        <v>-2.4008047277457301E-2</v>
      </c>
      <c r="DU904">
        <v>-3.49110036461691E-2</v>
      </c>
      <c r="DV904">
        <v>-3.2292700792864101E-2</v>
      </c>
      <c r="DW904">
        <v>-1.6224238948512298E-2</v>
      </c>
      <c r="DX904">
        <v>-1.3393116830796501E-3</v>
      </c>
      <c r="DY904">
        <v>2.7329884033388999E-2</v>
      </c>
      <c r="DZ904">
        <v>2.1290232579116299E-2</v>
      </c>
      <c r="EA904">
        <v>2.2566777423559399E-2</v>
      </c>
      <c r="EB904">
        <v>2.4314829486073799E-2</v>
      </c>
      <c r="EC904">
        <v>2.2206008490480499E-2</v>
      </c>
      <c r="ED904">
        <v>2.5628991428730801E-2</v>
      </c>
      <c r="EE904">
        <v>2.1823466067591401E-2</v>
      </c>
      <c r="EF904">
        <v>2.4196195325918199E-2</v>
      </c>
      <c r="EG904">
        <v>2.3393291817329E-2</v>
      </c>
      <c r="EH904">
        <v>5.5622723030306501E-3</v>
      </c>
      <c r="EI904">
        <v>-3.8029745528743602E-3</v>
      </c>
      <c r="EJ904">
        <v>9.85850812540617E-3</v>
      </c>
      <c r="EK904">
        <v>3.2181666915187201E-3</v>
      </c>
      <c r="EL904">
        <v>1.88873678326088E-2</v>
      </c>
      <c r="EM904">
        <v>0.14692056360765701</v>
      </c>
      <c r="EN904">
        <v>0.1528580628381</v>
      </c>
      <c r="EO904">
        <v>0.183050963351679</v>
      </c>
      <c r="EP904">
        <v>0.20993220855942901</v>
      </c>
      <c r="EQ904">
        <v>0.163309444045042</v>
      </c>
      <c r="ER904">
        <v>-1.40123929976168E-2</v>
      </c>
      <c r="ES904">
        <v>-2.5550911479248199E-2</v>
      </c>
      <c r="ET904">
        <v>-2.1596130607455698E-2</v>
      </c>
      <c r="EU904">
        <v>-9.6109537697520193E-3</v>
      </c>
      <c r="EV904">
        <v>6.2994437416286197E-3</v>
      </c>
      <c r="EW904">
        <v>72.898377826154302</v>
      </c>
      <c r="EX904">
        <v>72.023296189346496</v>
      </c>
      <c r="EY904">
        <v>70.683761760332501</v>
      </c>
      <c r="EZ904">
        <v>69.601266220639502</v>
      </c>
      <c r="FA904">
        <v>68.710134382771898</v>
      </c>
      <c r="FB904">
        <v>67.444718408206398</v>
      </c>
      <c r="FC904">
        <v>66.829470802002007</v>
      </c>
      <c r="FD904">
        <v>67.495499548031404</v>
      </c>
      <c r="FE904">
        <v>71.535563876178202</v>
      </c>
      <c r="FF904">
        <v>76.594334315420497</v>
      </c>
      <c r="FG904">
        <v>81.136333009134106</v>
      </c>
      <c r="FH904">
        <v>85.181384971232504</v>
      </c>
      <c r="FI904">
        <v>88.655364689536299</v>
      </c>
      <c r="FJ904">
        <v>91.288264352445907</v>
      </c>
      <c r="FK904">
        <v>93.167387493927606</v>
      </c>
      <c r="FL904">
        <v>94.690294441235096</v>
      </c>
      <c r="FM904">
        <v>95.423739078977505</v>
      </c>
      <c r="FN904">
        <v>95.492300795285999</v>
      </c>
      <c r="FO904">
        <v>94.681317612768197</v>
      </c>
      <c r="FP904">
        <v>92.253616303709904</v>
      </c>
      <c r="FQ904">
        <v>87.993494079895598</v>
      </c>
      <c r="FR904">
        <v>83.873043649501597</v>
      </c>
      <c r="FS904">
        <v>79.732456104113695</v>
      </c>
      <c r="FT904">
        <v>77.101726130462097</v>
      </c>
      <c r="FU904">
        <v>1.38159036498267E-2</v>
      </c>
      <c r="FV904">
        <v>0</v>
      </c>
      <c r="FW904">
        <v>0</v>
      </c>
      <c r="FX904">
        <v>1</v>
      </c>
    </row>
    <row r="905" spans="1:180" x14ac:dyDescent="0.2">
      <c r="A905" t="s">
        <v>42</v>
      </c>
      <c r="B905" t="s">
        <v>58</v>
      </c>
      <c r="C905" t="s">
        <v>55</v>
      </c>
      <c r="D905" t="s">
        <v>79</v>
      </c>
      <c r="E905" t="s">
        <v>78</v>
      </c>
      <c r="F905" t="s">
        <v>77</v>
      </c>
      <c r="G905" s="35">
        <v>43690</v>
      </c>
      <c r="H905">
        <v>5213</v>
      </c>
      <c r="I905">
        <v>0.94818875272579795</v>
      </c>
      <c r="J905">
        <v>0.83188786121108305</v>
      </c>
      <c r="K905">
        <v>0.75141868584916005</v>
      </c>
      <c r="L905">
        <v>0.69725000944403903</v>
      </c>
      <c r="M905">
        <v>0.67213503720492795</v>
      </c>
      <c r="N905">
        <v>0.66993196889709505</v>
      </c>
      <c r="O905">
        <v>0.70709687817448896</v>
      </c>
      <c r="P905">
        <v>0.76123926425865196</v>
      </c>
      <c r="Q905">
        <v>0.78469595163969996</v>
      </c>
      <c r="R905">
        <v>0.86573563826044797</v>
      </c>
      <c r="S905">
        <v>0.98709951018426201</v>
      </c>
      <c r="T905">
        <v>1.14283277460112</v>
      </c>
      <c r="U905">
        <v>1.3372235699456301</v>
      </c>
      <c r="V905">
        <v>1.5333073349500601</v>
      </c>
      <c r="W905">
        <v>1.7046579512566999</v>
      </c>
      <c r="X905">
        <v>1.88140170560378</v>
      </c>
      <c r="Y905">
        <v>2.02702882803136</v>
      </c>
      <c r="Z905">
        <v>2.1259064185511098</v>
      </c>
      <c r="AA905">
        <v>2.1220163846599598</v>
      </c>
      <c r="AB905">
        <v>2.0102623190718201</v>
      </c>
      <c r="AC905">
        <v>1.89763544638977</v>
      </c>
      <c r="AD905">
        <v>1.75421987566944</v>
      </c>
      <c r="AE905">
        <v>1.47093991242696</v>
      </c>
      <c r="AF905">
        <v>1.2101451299516499</v>
      </c>
      <c r="AG905">
        <v>2.81468249037298E-4</v>
      </c>
      <c r="AH905">
        <v>-2.8684312075771102E-4</v>
      </c>
      <c r="AI905">
        <v>2.6104842352677599E-3</v>
      </c>
      <c r="AJ905">
        <v>2.06022407729109E-3</v>
      </c>
      <c r="AK905">
        <v>1.5241081540685499E-3</v>
      </c>
      <c r="AL905">
        <v>4.0746638312147299E-3</v>
      </c>
      <c r="AM905">
        <v>-2.7906310794122802E-3</v>
      </c>
      <c r="AN905">
        <v>-7.6247692672287704E-3</v>
      </c>
      <c r="AO905">
        <v>6.86101647831046E-3</v>
      </c>
      <c r="AP905">
        <v>-1.5424597259196799E-2</v>
      </c>
      <c r="AQ905">
        <v>-1.9779304158332001E-2</v>
      </c>
      <c r="AR905">
        <v>-9.6140944186446503E-4</v>
      </c>
      <c r="AS905">
        <v>-1.13173953420059E-2</v>
      </c>
      <c r="AT905">
        <v>1.0674684541114999E-3</v>
      </c>
      <c r="AU905">
        <v>8.3491107514825996E-2</v>
      </c>
      <c r="AV905">
        <v>8.1003294735496806E-2</v>
      </c>
      <c r="AW905">
        <v>9.6544514825856603E-2</v>
      </c>
      <c r="AX905">
        <v>0.110848844401623</v>
      </c>
      <c r="AY905">
        <v>9.7291809841767399E-2</v>
      </c>
      <c r="AZ905">
        <v>-3.05695994670281E-3</v>
      </c>
      <c r="BA905">
        <v>-2.67871558142244E-2</v>
      </c>
      <c r="BB905">
        <v>-3.3555157838656001E-2</v>
      </c>
      <c r="BC905">
        <v>-1.97301643313883E-2</v>
      </c>
      <c r="BD905">
        <v>-1.4148655237365099E-2</v>
      </c>
      <c r="BE905">
        <v>9.6562634808000595E-3</v>
      </c>
      <c r="BF905">
        <v>8.05437369476774E-3</v>
      </c>
      <c r="BG905">
        <v>1.0363887173894699E-2</v>
      </c>
      <c r="BH905">
        <v>1.03671058848147E-2</v>
      </c>
      <c r="BI905">
        <v>9.0731866599016494E-3</v>
      </c>
      <c r="BJ905">
        <v>1.1842460075389701E-2</v>
      </c>
      <c r="BK905">
        <v>6.0828550935812398E-3</v>
      </c>
      <c r="BL905">
        <v>3.70561130029978E-3</v>
      </c>
      <c r="BM905">
        <v>1.33534119720954E-2</v>
      </c>
      <c r="BN905">
        <v>-9.9343384121500702E-3</v>
      </c>
      <c r="BO905">
        <v>-1.5412491793273701E-2</v>
      </c>
      <c r="BP905">
        <v>2.7865271890894099E-3</v>
      </c>
      <c r="BQ905">
        <v>-7.6397998007593504E-3</v>
      </c>
      <c r="BR905">
        <v>6.4884792516593003E-3</v>
      </c>
      <c r="BS905">
        <v>9.3113355833083306E-2</v>
      </c>
      <c r="BT905">
        <v>9.0509924959593993E-2</v>
      </c>
      <c r="BU905">
        <v>0.106435710649588</v>
      </c>
      <c r="BV905">
        <v>0.12293197062153199</v>
      </c>
      <c r="BW905">
        <v>0.111405841852299</v>
      </c>
      <c r="BX905">
        <v>8.31184021037157E-3</v>
      </c>
      <c r="BY905">
        <v>-1.6685937136717101E-2</v>
      </c>
      <c r="BZ905">
        <v>-2.2533526861543401E-2</v>
      </c>
      <c r="CA905">
        <v>-1.28919594739926E-2</v>
      </c>
      <c r="CB905">
        <v>-5.3134396524594299E-3</v>
      </c>
      <c r="CC905">
        <v>1.6149218100161199E-2</v>
      </c>
      <c r="CD905">
        <v>1.3831475051601899E-2</v>
      </c>
      <c r="CE905">
        <v>1.57338704302287E-2</v>
      </c>
      <c r="CF905">
        <v>1.6120426919700399E-2</v>
      </c>
      <c r="CG905">
        <v>1.430165543651E-2</v>
      </c>
      <c r="CH905">
        <v>1.7222412091300401E-2</v>
      </c>
      <c r="CI905">
        <v>1.2228604585961599E-2</v>
      </c>
      <c r="CJ905">
        <v>1.15529983659713E-2</v>
      </c>
      <c r="CK905">
        <v>1.7850025313501099E-2</v>
      </c>
      <c r="CL905">
        <v>-6.1318018594964697E-3</v>
      </c>
      <c r="CM905">
        <v>-1.2388050851724E-2</v>
      </c>
      <c r="CN905">
        <v>5.3823366824610301E-3</v>
      </c>
      <c r="CO905">
        <v>-5.09270833184103E-3</v>
      </c>
      <c r="CP905">
        <v>1.0243054816178199E-2</v>
      </c>
      <c r="CQ905">
        <v>9.9777695706341596E-2</v>
      </c>
      <c r="CR905">
        <v>9.7094188093040906E-2</v>
      </c>
      <c r="CS905">
        <v>0.113286322745851</v>
      </c>
      <c r="CT905">
        <v>0.131300707032977</v>
      </c>
      <c r="CU905">
        <v>0.12118117742763999</v>
      </c>
      <c r="CV905">
        <v>1.6185836566726099E-2</v>
      </c>
      <c r="CW905">
        <v>-9.6898638517152001E-3</v>
      </c>
      <c r="CX905">
        <v>-1.48999788216594E-2</v>
      </c>
      <c r="CY905">
        <v>-8.1558396207788292E-3</v>
      </c>
      <c r="CZ905">
        <v>8.0580374719374699E-4</v>
      </c>
      <c r="DA905">
        <v>2.2642172719522301E-2</v>
      </c>
      <c r="DB905">
        <v>1.9608576408435999E-2</v>
      </c>
      <c r="DC905">
        <v>2.1103853686562701E-2</v>
      </c>
      <c r="DD905">
        <v>2.18737479545861E-2</v>
      </c>
      <c r="DE905">
        <v>1.9530124213118401E-2</v>
      </c>
      <c r="DF905">
        <v>2.2602364107211E-2</v>
      </c>
      <c r="DG905">
        <v>1.8374354078341901E-2</v>
      </c>
      <c r="DH905">
        <v>1.9400385431642801E-2</v>
      </c>
      <c r="DI905">
        <v>2.23466386549067E-2</v>
      </c>
      <c r="DJ905">
        <v>-2.3292653068428602E-3</v>
      </c>
      <c r="DK905">
        <v>-9.3636099101742695E-3</v>
      </c>
      <c r="DL905">
        <v>7.9781461758326507E-3</v>
      </c>
      <c r="DM905">
        <v>-2.5456168629227199E-3</v>
      </c>
      <c r="DN905">
        <v>1.3997630380697E-2</v>
      </c>
      <c r="DO905">
        <v>0.1064420355796</v>
      </c>
      <c r="DP905">
        <v>0.103678451226488</v>
      </c>
      <c r="DQ905">
        <v>0.120136934842114</v>
      </c>
      <c r="DR905">
        <v>0.139669443444421</v>
      </c>
      <c r="DS905">
        <v>0.130956513002981</v>
      </c>
      <c r="DT905">
        <v>2.4059832923080601E-2</v>
      </c>
      <c r="DU905">
        <v>-2.69379056671334E-3</v>
      </c>
      <c r="DV905">
        <v>-7.2664307817753501E-3</v>
      </c>
      <c r="DW905">
        <v>-3.4197197675650899E-3</v>
      </c>
      <c r="DX905">
        <v>6.9250471468469297E-3</v>
      </c>
      <c r="DY905">
        <v>3.20169679512851E-2</v>
      </c>
      <c r="DZ905">
        <v>2.7949793223961399E-2</v>
      </c>
      <c r="EA905">
        <v>2.8857256625189599E-2</v>
      </c>
      <c r="EB905">
        <v>3.0180629762109699E-2</v>
      </c>
      <c r="EC905">
        <v>2.7079202718951499E-2</v>
      </c>
      <c r="ED905">
        <v>3.0370160351386E-2</v>
      </c>
      <c r="EE905">
        <v>2.7247840251335399E-2</v>
      </c>
      <c r="EF905">
        <v>3.0730765999171399E-2</v>
      </c>
      <c r="EG905">
        <v>2.88390341486916E-2</v>
      </c>
      <c r="EH905">
        <v>3.1609935402038998E-3</v>
      </c>
      <c r="EI905">
        <v>-4.9967975451160104E-3</v>
      </c>
      <c r="EJ905">
        <v>1.1726082806786499E-2</v>
      </c>
      <c r="EK905">
        <v>1.13197867832388E-3</v>
      </c>
      <c r="EL905">
        <v>1.9418641178244801E-2</v>
      </c>
      <c r="EM905">
        <v>0.116064283897857</v>
      </c>
      <c r="EN905">
        <v>0.11318508145058501</v>
      </c>
      <c r="EO905">
        <v>0.13002813066584601</v>
      </c>
      <c r="EP905">
        <v>0.15175256966433101</v>
      </c>
      <c r="EQ905">
        <v>0.14507054501351199</v>
      </c>
      <c r="ER905">
        <v>3.5428633080155002E-2</v>
      </c>
      <c r="ES905">
        <v>7.4074281107939996E-3</v>
      </c>
      <c r="ET905">
        <v>3.7552001953372301E-3</v>
      </c>
      <c r="EU905">
        <v>3.4184850898306201E-3</v>
      </c>
      <c r="EV905">
        <v>1.5760262731752499E-2</v>
      </c>
      <c r="EW905">
        <v>72.757697753821901</v>
      </c>
      <c r="EX905">
        <v>71.899787872888396</v>
      </c>
      <c r="EY905">
        <v>70.563135497564403</v>
      </c>
      <c r="EZ905">
        <v>69.479447411857805</v>
      </c>
      <c r="FA905">
        <v>68.602571556063495</v>
      </c>
      <c r="FB905">
        <v>67.300510796990906</v>
      </c>
      <c r="FC905">
        <v>66.673773744015804</v>
      </c>
      <c r="FD905">
        <v>67.338921369313397</v>
      </c>
      <c r="FE905">
        <v>71.410127269712603</v>
      </c>
      <c r="FF905">
        <v>76.531840693060204</v>
      </c>
      <c r="FG905">
        <v>81.058691261414907</v>
      </c>
      <c r="FH905">
        <v>85.138065422915204</v>
      </c>
      <c r="FI905">
        <v>88.619490553867493</v>
      </c>
      <c r="FJ905">
        <v>91.171232502520297</v>
      </c>
      <c r="FK905">
        <v>92.992281946761494</v>
      </c>
      <c r="FL905">
        <v>94.434553995678002</v>
      </c>
      <c r="FM905">
        <v>95.172503219055301</v>
      </c>
      <c r="FN905">
        <v>95.1643245444847</v>
      </c>
      <c r="FO905">
        <v>94.282115694584903</v>
      </c>
      <c r="FP905">
        <v>91.7826657573642</v>
      </c>
      <c r="FQ905">
        <v>87.515391963212494</v>
      </c>
      <c r="FR905">
        <v>83.477104550915897</v>
      </c>
      <c r="FS905">
        <v>79.420007327122093</v>
      </c>
      <c r="FT905">
        <v>76.812635579444901</v>
      </c>
      <c r="FU905">
        <v>1.4585526201056799E-2</v>
      </c>
      <c r="FV905">
        <v>0</v>
      </c>
      <c r="FW905">
        <v>0</v>
      </c>
      <c r="FX905">
        <v>1</v>
      </c>
    </row>
    <row r="906" spans="1:180" x14ac:dyDescent="0.2">
      <c r="A906" t="s">
        <v>42</v>
      </c>
      <c r="B906" t="s">
        <v>58</v>
      </c>
      <c r="C906" t="s">
        <v>55</v>
      </c>
      <c r="D906" t="s">
        <v>79</v>
      </c>
      <c r="E906" t="s">
        <v>78</v>
      </c>
      <c r="F906" t="s">
        <v>78</v>
      </c>
      <c r="G906" s="35">
        <v>43690</v>
      </c>
      <c r="H906">
        <v>1105</v>
      </c>
      <c r="I906">
        <v>0.79999002269916997</v>
      </c>
      <c r="J906">
        <v>0.69660206883453302</v>
      </c>
      <c r="K906">
        <v>0.62800733107235296</v>
      </c>
      <c r="L906">
        <v>0.58423104248045599</v>
      </c>
      <c r="M906">
        <v>0.55795830631683296</v>
      </c>
      <c r="N906">
        <v>0.560021373488094</v>
      </c>
      <c r="O906">
        <v>0.60208287105617297</v>
      </c>
      <c r="P906">
        <v>0.64963466745092902</v>
      </c>
      <c r="Q906">
        <v>0.69614962098708899</v>
      </c>
      <c r="R906">
        <v>0.77758121775121902</v>
      </c>
      <c r="S906">
        <v>0.89171517629272601</v>
      </c>
      <c r="T906">
        <v>1.0529344770600499</v>
      </c>
      <c r="U906">
        <v>1.26320820279415</v>
      </c>
      <c r="V906">
        <v>1.5079012528373399</v>
      </c>
      <c r="W906">
        <v>1.7316845281845199</v>
      </c>
      <c r="X906">
        <v>1.95357701621934</v>
      </c>
      <c r="Y906">
        <v>2.1353902930436899</v>
      </c>
      <c r="Z906">
        <v>2.2621142833471</v>
      </c>
      <c r="AA906">
        <v>2.2469400347360899</v>
      </c>
      <c r="AB906">
        <v>2.1501044521325499</v>
      </c>
      <c r="AC906">
        <v>1.9702047698438701</v>
      </c>
      <c r="AD906">
        <v>1.7361318142903499</v>
      </c>
      <c r="AE906">
        <v>1.3736563111522699</v>
      </c>
      <c r="AF906">
        <v>1.08898024823525</v>
      </c>
      <c r="AG906">
        <v>-1.1396096816970701E-2</v>
      </c>
      <c r="AH906">
        <v>-2.0827502668978801E-2</v>
      </c>
      <c r="AI906">
        <v>-1.5891761799506798E-2</v>
      </c>
      <c r="AJ906">
        <v>-1.0775201155548199E-2</v>
      </c>
      <c r="AK906">
        <v>-1.0577771192450101E-2</v>
      </c>
      <c r="AL906">
        <v>-6.5729441283802505E-4</v>
      </c>
      <c r="AM906">
        <v>-1.35567285592705E-2</v>
      </c>
      <c r="AN906">
        <v>-2.02584627885527E-2</v>
      </c>
      <c r="AO906">
        <v>-2.1396892727612801E-2</v>
      </c>
      <c r="AP906">
        <v>-1.65628447513896E-2</v>
      </c>
      <c r="AQ906">
        <v>-2.5813547357107301E-2</v>
      </c>
      <c r="AR906">
        <v>-1.8633262909336899E-2</v>
      </c>
      <c r="AS906">
        <v>-8.4394174698851406E-3</v>
      </c>
      <c r="AT906">
        <v>-1.67999157554077E-2</v>
      </c>
      <c r="AU906">
        <v>0.241076256043606</v>
      </c>
      <c r="AV906">
        <v>0.29474477248450098</v>
      </c>
      <c r="AW906">
        <v>0.37597672722470699</v>
      </c>
      <c r="AX906">
        <v>0.42763762438756397</v>
      </c>
      <c r="AY906">
        <v>0.18772750514568601</v>
      </c>
      <c r="AZ906">
        <v>-0.29262127029256702</v>
      </c>
      <c r="BA906">
        <v>-0.228173178265096</v>
      </c>
      <c r="BB906">
        <v>-0.18804986771446999</v>
      </c>
      <c r="BC906">
        <v>-0.101889147347173</v>
      </c>
      <c r="BD906">
        <v>-6.3711947581472306E-2</v>
      </c>
      <c r="BE906">
        <v>-1.7381647750592201E-3</v>
      </c>
      <c r="BF906">
        <v>-1.1845954971874901E-2</v>
      </c>
      <c r="BG906">
        <v>-8.4964637157563493E-3</v>
      </c>
      <c r="BH906">
        <v>-4.7932997980631199E-3</v>
      </c>
      <c r="BI906">
        <v>-5.1124171770264102E-3</v>
      </c>
      <c r="BJ906">
        <v>3.75064042021035E-3</v>
      </c>
      <c r="BK906">
        <v>-5.7044290972735603E-3</v>
      </c>
      <c r="BL906">
        <v>-1.15141744965668E-2</v>
      </c>
      <c r="BM906">
        <v>-1.2006009945593799E-2</v>
      </c>
      <c r="BN906">
        <v>-4.8530870910075703E-3</v>
      </c>
      <c r="BO906">
        <v>-1.4720613480011E-2</v>
      </c>
      <c r="BP906">
        <v>-1.06872171886872E-2</v>
      </c>
      <c r="BQ906">
        <v>-3.5459936995324597E-4</v>
      </c>
      <c r="BR906">
        <v>-5.8154919795071099E-3</v>
      </c>
      <c r="BS906">
        <v>0.25738317896229501</v>
      </c>
      <c r="BT906">
        <v>0.31402158651205703</v>
      </c>
      <c r="BU906">
        <v>0.40128657881072399</v>
      </c>
      <c r="BV906">
        <v>0.45066791887090202</v>
      </c>
      <c r="BW906">
        <v>0.219566209988138</v>
      </c>
      <c r="BX906">
        <v>-0.27001284922565</v>
      </c>
      <c r="BY906">
        <v>-0.20632939097703601</v>
      </c>
      <c r="BZ906">
        <v>-0.16906174336103599</v>
      </c>
      <c r="CA906">
        <v>-8.9151984508896498E-2</v>
      </c>
      <c r="CB906">
        <v>-5.1056536592422201E-2</v>
      </c>
      <c r="CC906">
        <v>4.9508895364996997E-3</v>
      </c>
      <c r="CD906">
        <v>-5.62536239708034E-3</v>
      </c>
      <c r="CE906">
        <v>-3.3745027910257099E-3</v>
      </c>
      <c r="CF906">
        <v>-6.5025314035578098E-4</v>
      </c>
      <c r="CG906">
        <v>-1.3271296348881299E-3</v>
      </c>
      <c r="CH906">
        <v>6.8035626578198801E-3</v>
      </c>
      <c r="CI906">
        <v>-2.6595041011897501E-4</v>
      </c>
      <c r="CJ906">
        <v>-5.4579070630006703E-3</v>
      </c>
      <c r="CK906">
        <v>-5.50191313793226E-3</v>
      </c>
      <c r="CL906">
        <v>3.2570553934892399E-3</v>
      </c>
      <c r="CM906">
        <v>-7.0376812688061801E-3</v>
      </c>
      <c r="CN906">
        <v>-5.1838101283662296E-3</v>
      </c>
      <c r="CO906">
        <v>5.2449210175205003E-3</v>
      </c>
      <c r="CP906">
        <v>1.7922864661606701E-3</v>
      </c>
      <c r="CQ906">
        <v>0.26867730410048801</v>
      </c>
      <c r="CR906">
        <v>0.32737264918516101</v>
      </c>
      <c r="CS906">
        <v>0.41881610491855698</v>
      </c>
      <c r="CT906">
        <v>0.46661863067356502</v>
      </c>
      <c r="CU906">
        <v>0.241617599972727</v>
      </c>
      <c r="CV906">
        <v>-0.25435432566605898</v>
      </c>
      <c r="CW906">
        <v>-0.19120045044339901</v>
      </c>
      <c r="CX906">
        <v>-0.155910626276801</v>
      </c>
      <c r="CY906">
        <v>-8.0330264327943907E-2</v>
      </c>
      <c r="CZ906">
        <v>-4.2291437493205401E-2</v>
      </c>
      <c r="DA906">
        <v>1.1639943848058601E-2</v>
      </c>
      <c r="DB906">
        <v>5.9523017771422298E-4</v>
      </c>
      <c r="DC906">
        <v>1.7474581337049301E-3</v>
      </c>
      <c r="DD906">
        <v>3.4927935173515601E-3</v>
      </c>
      <c r="DE906">
        <v>2.4581579072501499E-3</v>
      </c>
      <c r="DF906">
        <v>9.8564848954294099E-3</v>
      </c>
      <c r="DG906">
        <v>5.1725282770356098E-3</v>
      </c>
      <c r="DH906">
        <v>5.9836037056541205E-4</v>
      </c>
      <c r="DI906">
        <v>1.00218366972931E-3</v>
      </c>
      <c r="DJ906">
        <v>1.1367197877986001E-2</v>
      </c>
      <c r="DK906">
        <v>6.4525094239868295E-4</v>
      </c>
      <c r="DL906">
        <v>3.1959693195478099E-4</v>
      </c>
      <c r="DM906">
        <v>1.0844441404994199E-2</v>
      </c>
      <c r="DN906">
        <v>9.4000649118284492E-3</v>
      </c>
      <c r="DO906">
        <v>0.27997142923868201</v>
      </c>
      <c r="DP906">
        <v>0.340723711858266</v>
      </c>
      <c r="DQ906">
        <v>0.43634563102639001</v>
      </c>
      <c r="DR906">
        <v>0.48256934247622901</v>
      </c>
      <c r="DS906">
        <v>0.26366898995731702</v>
      </c>
      <c r="DT906">
        <v>-0.23869580210646699</v>
      </c>
      <c r="DU906">
        <v>-0.176071509909763</v>
      </c>
      <c r="DV906">
        <v>-0.142759509192566</v>
      </c>
      <c r="DW906">
        <v>-7.1508544146991398E-2</v>
      </c>
      <c r="DX906">
        <v>-3.3526338393988497E-2</v>
      </c>
      <c r="DY906">
        <v>2.1297875889970098E-2</v>
      </c>
      <c r="DZ906">
        <v>9.5767778748180998E-3</v>
      </c>
      <c r="EA906">
        <v>9.1427562174553802E-3</v>
      </c>
      <c r="EB906">
        <v>9.4746948748366394E-3</v>
      </c>
      <c r="EC906">
        <v>7.92351192267381E-3</v>
      </c>
      <c r="ED906">
        <v>1.4264419728477799E-2</v>
      </c>
      <c r="EE906">
        <v>1.30248277390326E-2</v>
      </c>
      <c r="EF906">
        <v>9.34264866255133E-3</v>
      </c>
      <c r="EG906">
        <v>1.03930664517483E-2</v>
      </c>
      <c r="EH906">
        <v>2.30769555383681E-2</v>
      </c>
      <c r="EI906">
        <v>1.1738184819495E-2</v>
      </c>
      <c r="EJ906">
        <v>8.2656426526044307E-3</v>
      </c>
      <c r="EK906">
        <v>1.8929259504926101E-2</v>
      </c>
      <c r="EL906">
        <v>2.0384488687729001E-2</v>
      </c>
      <c r="EM906">
        <v>0.29627835215737103</v>
      </c>
      <c r="EN906">
        <v>0.36000052588582199</v>
      </c>
      <c r="EO906">
        <v>0.46165548261240702</v>
      </c>
      <c r="EP906">
        <v>0.505599636959567</v>
      </c>
      <c r="EQ906">
        <v>0.29550769479976902</v>
      </c>
      <c r="ER906">
        <v>-0.21608738103955</v>
      </c>
      <c r="ES906">
        <v>-0.15422772262170201</v>
      </c>
      <c r="ET906">
        <v>-0.123771384839131</v>
      </c>
      <c r="EU906">
        <v>-5.8771381308715301E-2</v>
      </c>
      <c r="EV906">
        <v>-2.08709274049384E-2</v>
      </c>
      <c r="EW906">
        <v>73.700954869944695</v>
      </c>
      <c r="EX906">
        <v>72.726882366665507</v>
      </c>
      <c r="EY906">
        <v>71.354753663043098</v>
      </c>
      <c r="EZ906">
        <v>70.281648170757407</v>
      </c>
      <c r="FA906">
        <v>69.315963732013699</v>
      </c>
      <c r="FB906">
        <v>68.2023603339847</v>
      </c>
      <c r="FC906">
        <v>67.588459506000106</v>
      </c>
      <c r="FD906">
        <v>68.253670103534304</v>
      </c>
      <c r="FE906">
        <v>72.146676830205195</v>
      </c>
      <c r="FF906">
        <v>76.867485990144004</v>
      </c>
      <c r="FG906">
        <v>81.455652672772999</v>
      </c>
      <c r="FH906">
        <v>85.353570242622197</v>
      </c>
      <c r="FI906">
        <v>88.814861423739202</v>
      </c>
      <c r="FJ906">
        <v>91.861612156501394</v>
      </c>
      <c r="FK906">
        <v>94.044692354924805</v>
      </c>
      <c r="FL906">
        <v>95.968004348429503</v>
      </c>
      <c r="FM906">
        <v>96.674427882130999</v>
      </c>
      <c r="FN906">
        <v>97.124065575677605</v>
      </c>
      <c r="FO906">
        <v>96.6514567887601</v>
      </c>
      <c r="FP906">
        <v>94.589680432172699</v>
      </c>
      <c r="FQ906">
        <v>90.391760126805707</v>
      </c>
      <c r="FR906">
        <v>85.886784842222696</v>
      </c>
      <c r="FS906">
        <v>81.353574861356094</v>
      </c>
      <c r="FT906">
        <v>78.614888019350403</v>
      </c>
      <c r="FU906">
        <v>3.0578465796055599E-2</v>
      </c>
      <c r="FV906">
        <v>0</v>
      </c>
      <c r="FW906">
        <v>0</v>
      </c>
      <c r="FX906">
        <v>1</v>
      </c>
    </row>
    <row r="907" spans="1:180" x14ac:dyDescent="0.2">
      <c r="A907" t="s">
        <v>42</v>
      </c>
      <c r="B907" t="s">
        <v>58</v>
      </c>
      <c r="C907" t="s">
        <v>55</v>
      </c>
      <c r="D907" t="s">
        <v>40</v>
      </c>
      <c r="E907" t="s">
        <v>1</v>
      </c>
      <c r="F907" t="s">
        <v>1</v>
      </c>
      <c r="G907" s="35">
        <v>43690</v>
      </c>
      <c r="H907">
        <v>7760</v>
      </c>
      <c r="I907">
        <v>0.88522288164645302</v>
      </c>
      <c r="J907">
        <v>0.77809899837744401</v>
      </c>
      <c r="K907">
        <v>0.70780425561286897</v>
      </c>
      <c r="L907">
        <v>0.66673764261977397</v>
      </c>
      <c r="M907">
        <v>0.65673868746151898</v>
      </c>
      <c r="N907">
        <v>0.69323673237930505</v>
      </c>
      <c r="O907">
        <v>0.76880440348646994</v>
      </c>
      <c r="P907">
        <v>0.83164202641145002</v>
      </c>
      <c r="Q907">
        <v>0.83515620413628</v>
      </c>
      <c r="R907">
        <v>0.89599510120176495</v>
      </c>
      <c r="S907">
        <v>0.98355527624149697</v>
      </c>
      <c r="T907">
        <v>1.1151874926945</v>
      </c>
      <c r="U907">
        <v>1.28212667138881</v>
      </c>
      <c r="V907">
        <v>1.4583592719546301</v>
      </c>
      <c r="W907">
        <v>1.62815124807586</v>
      </c>
      <c r="X907">
        <v>1.81708862963722</v>
      </c>
      <c r="Y907">
        <v>1.9868709249813501</v>
      </c>
      <c r="Z907">
        <v>2.1252757507153102</v>
      </c>
      <c r="AA907">
        <v>2.1483829267768102</v>
      </c>
      <c r="AB907">
        <v>2.0588505805258901</v>
      </c>
      <c r="AC907">
        <v>1.87669058714406</v>
      </c>
      <c r="AD907">
        <v>1.69108317353867</v>
      </c>
      <c r="AE907">
        <v>1.40177728062045</v>
      </c>
      <c r="AF907">
        <v>1.1354004212484501</v>
      </c>
      <c r="AG907">
        <v>-2.8308748193206202E-3</v>
      </c>
      <c r="AH907">
        <v>-1.1842200708708499E-3</v>
      </c>
      <c r="AI907">
        <v>-7.6418001968720402E-3</v>
      </c>
      <c r="AJ907">
        <v>-6.9789862152331199E-3</v>
      </c>
      <c r="AK907">
        <v>-4.7885286864355796E-3</v>
      </c>
      <c r="AL907">
        <v>-3.5229223641036998E-3</v>
      </c>
      <c r="AM907">
        <v>-6.8905919734795901E-3</v>
      </c>
      <c r="AN907">
        <v>-9.4223061401754998E-3</v>
      </c>
      <c r="AO907">
        <v>-6.58783175633669E-3</v>
      </c>
      <c r="AP907">
        <v>-1.41168674750951E-2</v>
      </c>
      <c r="AQ907">
        <v>-7.9065151182094503E-3</v>
      </c>
      <c r="AR907">
        <v>-1.52521182439674E-3</v>
      </c>
      <c r="AS907">
        <v>-1.24007802038125E-2</v>
      </c>
      <c r="AT907">
        <v>-4.0207531658007101E-3</v>
      </c>
      <c r="AU907">
        <v>0.15563032149529801</v>
      </c>
      <c r="AV907">
        <v>0.19769864609494001</v>
      </c>
      <c r="AW907">
        <v>0.22024612905149299</v>
      </c>
      <c r="AX907">
        <v>0.23718572262961199</v>
      </c>
      <c r="AY907">
        <v>0.188473711541711</v>
      </c>
      <c r="AZ907">
        <v>-7.9241226904358503E-2</v>
      </c>
      <c r="BA907">
        <v>-0.127601893338744</v>
      </c>
      <c r="BB907">
        <v>-0.109660727690015</v>
      </c>
      <c r="BC907">
        <v>-8.7286600252080501E-2</v>
      </c>
      <c r="BD907">
        <v>-6.9724201712714096E-2</v>
      </c>
      <c r="BE907">
        <v>2.5637320831560502E-3</v>
      </c>
      <c r="BF907">
        <v>5.3138636276130599E-3</v>
      </c>
      <c r="BG907">
        <v>-1.36923797275799E-3</v>
      </c>
      <c r="BH907">
        <v>-1.6648205002318299E-4</v>
      </c>
      <c r="BI907">
        <v>2.1799606714055599E-3</v>
      </c>
      <c r="BJ907">
        <v>1.31367964618641E-3</v>
      </c>
      <c r="BK907">
        <v>-1.40522684177323E-3</v>
      </c>
      <c r="BL907">
        <v>-4.4794260104386403E-3</v>
      </c>
      <c r="BM907">
        <v>-6.20834165838225E-4</v>
      </c>
      <c r="BN907">
        <v>-6.2091419060835099E-3</v>
      </c>
      <c r="BO907">
        <v>-2.3438853993812802E-3</v>
      </c>
      <c r="BP907">
        <v>2.56510900195065E-3</v>
      </c>
      <c r="BQ907">
        <v>-8.3397056558718805E-3</v>
      </c>
      <c r="BR907">
        <v>5.2042483236300896E-3</v>
      </c>
      <c r="BS907">
        <v>0.17247303408364401</v>
      </c>
      <c r="BT907">
        <v>0.21412729532267499</v>
      </c>
      <c r="BU907">
        <v>0.240801187899057</v>
      </c>
      <c r="BV907">
        <v>0.25847928545745902</v>
      </c>
      <c r="BW907">
        <v>0.20983598885653601</v>
      </c>
      <c r="BX907">
        <v>-6.08833205458559E-2</v>
      </c>
      <c r="BY907">
        <v>-0.10827318272480201</v>
      </c>
      <c r="BZ907">
        <v>-8.8848128711503396E-2</v>
      </c>
      <c r="CA907">
        <v>-7.02701073959245E-2</v>
      </c>
      <c r="CB907">
        <v>-5.6392827180441703E-2</v>
      </c>
      <c r="CC907">
        <v>6.3000203903820703E-3</v>
      </c>
      <c r="CD907">
        <v>9.8144166022653898E-3</v>
      </c>
      <c r="CE907">
        <v>2.9751195157450899E-3</v>
      </c>
      <c r="CF907">
        <v>4.5518375820739502E-3</v>
      </c>
      <c r="CG907">
        <v>7.0063151727460301E-3</v>
      </c>
      <c r="CH907">
        <v>4.6634954649175898E-3</v>
      </c>
      <c r="CI907">
        <v>2.3939203385431899E-3</v>
      </c>
      <c r="CJ907">
        <v>-1.0560022899304901E-3</v>
      </c>
      <c r="CK907">
        <v>3.5118901882550801E-3</v>
      </c>
      <c r="CL907">
        <v>-7.3227526605352698E-4</v>
      </c>
      <c r="CM907">
        <v>1.5087749986069101E-3</v>
      </c>
      <c r="CN907">
        <v>5.3980527460571097E-3</v>
      </c>
      <c r="CO907">
        <v>-5.5270177950978603E-3</v>
      </c>
      <c r="CP907">
        <v>1.15934562533643E-2</v>
      </c>
      <c r="CQ907">
        <v>0.184138245514883</v>
      </c>
      <c r="CR907">
        <v>0.22550572773170299</v>
      </c>
      <c r="CS907">
        <v>0.25503755904062098</v>
      </c>
      <c r="CT907">
        <v>0.27322714220608302</v>
      </c>
      <c r="CU907">
        <v>0.22463143704951899</v>
      </c>
      <c r="CV907">
        <v>-4.8168690525097001E-2</v>
      </c>
      <c r="CW907">
        <v>-9.4886176634057795E-2</v>
      </c>
      <c r="CX907">
        <v>-7.4433386059783099E-2</v>
      </c>
      <c r="CY907">
        <v>-5.8484536280582998E-2</v>
      </c>
      <c r="CZ907">
        <v>-4.71595577903565E-2</v>
      </c>
      <c r="DA907">
        <v>1.00363086976081E-2</v>
      </c>
      <c r="DB907">
        <v>1.43149695769177E-2</v>
      </c>
      <c r="DC907">
        <v>7.31947700424817E-3</v>
      </c>
      <c r="DD907">
        <v>9.2701572141710795E-3</v>
      </c>
      <c r="DE907">
        <v>1.1832669674086501E-2</v>
      </c>
      <c r="DF907">
        <v>8.0133112836487698E-3</v>
      </c>
      <c r="DG907">
        <v>6.1930675188596098E-3</v>
      </c>
      <c r="DH907">
        <v>2.3674214305776601E-3</v>
      </c>
      <c r="DI907">
        <v>7.6446145423483903E-3</v>
      </c>
      <c r="DJ907">
        <v>4.7445913739764603E-3</v>
      </c>
      <c r="DK907">
        <v>5.3614353965951E-3</v>
      </c>
      <c r="DL907">
        <v>8.2309964901635599E-3</v>
      </c>
      <c r="DM907">
        <v>-2.7143299343238398E-3</v>
      </c>
      <c r="DN907">
        <v>1.7982664183098501E-2</v>
      </c>
      <c r="DO907">
        <v>0.195803456946121</v>
      </c>
      <c r="DP907">
        <v>0.23688416014073099</v>
      </c>
      <c r="DQ907">
        <v>0.26927393018218398</v>
      </c>
      <c r="DR907">
        <v>0.28797499895470702</v>
      </c>
      <c r="DS907">
        <v>0.239426885242501</v>
      </c>
      <c r="DT907">
        <v>-3.5454060504338102E-2</v>
      </c>
      <c r="DU907">
        <v>-8.1499170543313695E-2</v>
      </c>
      <c r="DV907">
        <v>-6.0018643408062802E-2</v>
      </c>
      <c r="DW907">
        <v>-4.6698965165241503E-2</v>
      </c>
      <c r="DX907">
        <v>-3.7926288400271201E-2</v>
      </c>
      <c r="DY907">
        <v>1.5430915600084799E-2</v>
      </c>
      <c r="DZ907">
        <v>2.0813053275401599E-2</v>
      </c>
      <c r="EA907">
        <v>1.3592039228362199E-2</v>
      </c>
      <c r="EB907">
        <v>1.6082661379381E-2</v>
      </c>
      <c r="EC907">
        <v>1.8801159031927601E-2</v>
      </c>
      <c r="ED907">
        <v>1.28499132939389E-2</v>
      </c>
      <c r="EE907">
        <v>1.1678432650565999E-2</v>
      </c>
      <c r="EF907">
        <v>7.31030156031453E-3</v>
      </c>
      <c r="EG907">
        <v>1.3611612132846901E-2</v>
      </c>
      <c r="EH907">
        <v>1.2652316942988E-2</v>
      </c>
      <c r="EI907">
        <v>1.09240651154233E-2</v>
      </c>
      <c r="EJ907">
        <v>1.2321317316511E-2</v>
      </c>
      <c r="EK907">
        <v>1.3467446136168301E-3</v>
      </c>
      <c r="EL907">
        <v>2.7207665672529299E-2</v>
      </c>
      <c r="EM907">
        <v>0.21264616953446799</v>
      </c>
      <c r="EN907">
        <v>0.25331280936846601</v>
      </c>
      <c r="EO907">
        <v>0.28982898902974802</v>
      </c>
      <c r="EP907">
        <v>0.30926856178255402</v>
      </c>
      <c r="EQ907">
        <v>0.26078916255732698</v>
      </c>
      <c r="ER907">
        <v>-1.7096154145835599E-2</v>
      </c>
      <c r="ES907">
        <v>-6.2170459929372E-2</v>
      </c>
      <c r="ET907">
        <v>-3.9206044429551598E-2</v>
      </c>
      <c r="EU907">
        <v>-2.9682472309085401E-2</v>
      </c>
      <c r="EV907">
        <v>-2.4594913867998801E-2</v>
      </c>
      <c r="EW907">
        <v>71.138860714706894</v>
      </c>
      <c r="EX907">
        <v>70.842599363132507</v>
      </c>
      <c r="EY907">
        <v>70.096485434603096</v>
      </c>
      <c r="EZ907">
        <v>68.174513503950905</v>
      </c>
      <c r="FA907">
        <v>66.643306993749306</v>
      </c>
      <c r="FB907">
        <v>65.399516452411802</v>
      </c>
      <c r="FC907">
        <v>65.504517042103998</v>
      </c>
      <c r="FD907">
        <v>66.414211581554397</v>
      </c>
      <c r="FE907">
        <v>71.3203089987027</v>
      </c>
      <c r="FF907">
        <v>77.525415732987398</v>
      </c>
      <c r="FG907">
        <v>82.353249203915595</v>
      </c>
      <c r="FH907">
        <v>85.780929354876804</v>
      </c>
      <c r="FI907">
        <v>88.817596414671499</v>
      </c>
      <c r="FJ907">
        <v>91.173381294964003</v>
      </c>
      <c r="FK907">
        <v>93.258226205920494</v>
      </c>
      <c r="FL907">
        <v>94.707996225970007</v>
      </c>
      <c r="FM907">
        <v>95.669194480481195</v>
      </c>
      <c r="FN907">
        <v>95.991720721783196</v>
      </c>
      <c r="FO907">
        <v>95.009895034791796</v>
      </c>
      <c r="FP907">
        <v>92.502476707158905</v>
      </c>
      <c r="FQ907">
        <v>86.676188229744099</v>
      </c>
      <c r="FR907">
        <v>81.728706215355601</v>
      </c>
      <c r="FS907">
        <v>78.410590871565006</v>
      </c>
      <c r="FT907">
        <v>76.034744663285807</v>
      </c>
      <c r="FU907">
        <v>2.5485604344036999E-2</v>
      </c>
      <c r="FV907">
        <v>0</v>
      </c>
      <c r="FW907">
        <v>0</v>
      </c>
      <c r="FX907">
        <v>1</v>
      </c>
    </row>
    <row r="908" spans="1:180" x14ac:dyDescent="0.2">
      <c r="A908" t="s">
        <v>42</v>
      </c>
      <c r="B908" t="s">
        <v>58</v>
      </c>
      <c r="C908" t="s">
        <v>55</v>
      </c>
      <c r="D908" t="s">
        <v>40</v>
      </c>
      <c r="E908" t="s">
        <v>1</v>
      </c>
      <c r="F908" t="s">
        <v>77</v>
      </c>
      <c r="G908" s="35">
        <v>43690</v>
      </c>
      <c r="H908">
        <v>6047</v>
      </c>
      <c r="I908">
        <v>0.91207397973534199</v>
      </c>
      <c r="J908">
        <v>0.80133466887807603</v>
      </c>
      <c r="K908">
        <v>0.72744077316434796</v>
      </c>
      <c r="L908">
        <v>0.68309127034385098</v>
      </c>
      <c r="M908">
        <v>0.67066655271650399</v>
      </c>
      <c r="N908">
        <v>0.70488389618918701</v>
      </c>
      <c r="O908">
        <v>0.77772959474716497</v>
      </c>
      <c r="P908">
        <v>0.83999584571235897</v>
      </c>
      <c r="Q908">
        <v>0.84166263415551301</v>
      </c>
      <c r="R908">
        <v>0.90436671059059204</v>
      </c>
      <c r="S908">
        <v>0.99512648380512503</v>
      </c>
      <c r="T908">
        <v>1.1269900410210301</v>
      </c>
      <c r="U908">
        <v>1.2957920823981099</v>
      </c>
      <c r="V908">
        <v>1.47215991684908</v>
      </c>
      <c r="W908">
        <v>1.64170030413498</v>
      </c>
      <c r="X908">
        <v>1.8235470926994499</v>
      </c>
      <c r="Y908">
        <v>1.98553488754597</v>
      </c>
      <c r="Z908">
        <v>2.12482430215689</v>
      </c>
      <c r="AA908">
        <v>2.1530447970081399</v>
      </c>
      <c r="AB908">
        <v>2.0657619252525099</v>
      </c>
      <c r="AC908">
        <v>1.89964800636784</v>
      </c>
      <c r="AD908">
        <v>1.7205137186796</v>
      </c>
      <c r="AE908">
        <v>1.43414947629916</v>
      </c>
      <c r="AF908">
        <v>1.1652258615136</v>
      </c>
      <c r="AG908">
        <v>-1.1655083337900701E-2</v>
      </c>
      <c r="AH908">
        <v>-5.5622391443854802E-3</v>
      </c>
      <c r="AI908">
        <v>-1.63670391835526E-2</v>
      </c>
      <c r="AJ908">
        <v>-1.7720088650996901E-2</v>
      </c>
      <c r="AK908">
        <v>-1.1315249283697501E-2</v>
      </c>
      <c r="AL908">
        <v>-9.2381020725829498E-3</v>
      </c>
      <c r="AM908">
        <v>-1.17603227422012E-2</v>
      </c>
      <c r="AN908">
        <v>-1.89802585381958E-2</v>
      </c>
      <c r="AO908">
        <v>-1.51016498575901E-2</v>
      </c>
      <c r="AP908">
        <v>-1.20679988011038E-2</v>
      </c>
      <c r="AQ908">
        <v>-1.6768244965187799E-2</v>
      </c>
      <c r="AR908">
        <v>-6.8026288600477004E-3</v>
      </c>
      <c r="AS908">
        <v>-3.1825922219346002E-3</v>
      </c>
      <c r="AT908">
        <v>-5.1486718451045597E-3</v>
      </c>
      <c r="AU908">
        <v>0.11812993279063599</v>
      </c>
      <c r="AV908">
        <v>0.152154373257609</v>
      </c>
      <c r="AW908">
        <v>0.160583795785466</v>
      </c>
      <c r="AX908">
        <v>0.17410793225989099</v>
      </c>
      <c r="AY908">
        <v>0.16337833573685501</v>
      </c>
      <c r="AZ908">
        <v>-2.83395371874757E-2</v>
      </c>
      <c r="BA908">
        <v>-8.9430048523048103E-2</v>
      </c>
      <c r="BB908">
        <v>-8.4857055119320901E-2</v>
      </c>
      <c r="BC908">
        <v>-7.7743757371890501E-2</v>
      </c>
      <c r="BD908">
        <v>-7.0807449714934703E-2</v>
      </c>
      <c r="BE908">
        <v>-5.2738290669798104E-3</v>
      </c>
      <c r="BF908">
        <v>1.34084454439213E-3</v>
      </c>
      <c r="BG908">
        <v>-8.8119843772744393E-3</v>
      </c>
      <c r="BH908">
        <v>-9.9751324671348996E-3</v>
      </c>
      <c r="BI908">
        <v>-3.20228708916257E-3</v>
      </c>
      <c r="BJ908">
        <v>-2.7581200128995401E-3</v>
      </c>
      <c r="BK908">
        <v>-4.4907289618085801E-3</v>
      </c>
      <c r="BL908">
        <v>-1.2294190296688001E-2</v>
      </c>
      <c r="BM908">
        <v>-8.9504741269370997E-3</v>
      </c>
      <c r="BN908">
        <v>-5.0170099678458202E-3</v>
      </c>
      <c r="BO908">
        <v>-1.1313183269168201E-2</v>
      </c>
      <c r="BP908">
        <v>-3.89213377629719E-3</v>
      </c>
      <c r="BQ908">
        <v>-2.7579264245031199E-4</v>
      </c>
      <c r="BR908">
        <v>2.8559508216923599E-3</v>
      </c>
      <c r="BS908">
        <v>0.13435990235513301</v>
      </c>
      <c r="BT908">
        <v>0.16591694865475701</v>
      </c>
      <c r="BU908">
        <v>0.17694170456816999</v>
      </c>
      <c r="BV908">
        <v>0.190611930033008</v>
      </c>
      <c r="BW908">
        <v>0.180067401910185</v>
      </c>
      <c r="BX908">
        <v>-1.10557830849223E-2</v>
      </c>
      <c r="BY908">
        <v>-7.0062900936031999E-2</v>
      </c>
      <c r="BZ908">
        <v>-6.7764215779954395E-2</v>
      </c>
      <c r="CA908">
        <v>-6.3576850389237702E-2</v>
      </c>
      <c r="CB908">
        <v>-6.0673035188246099E-2</v>
      </c>
      <c r="CC908">
        <v>-8.5419179796360504E-4</v>
      </c>
      <c r="CD908">
        <v>6.1218992785825503E-3</v>
      </c>
      <c r="CE908">
        <v>-3.5793764331832501E-3</v>
      </c>
      <c r="CF908">
        <v>-4.6109994074199998E-3</v>
      </c>
      <c r="CG908">
        <v>2.4167258124987499E-3</v>
      </c>
      <c r="CH908">
        <v>1.72989582186204E-3</v>
      </c>
      <c r="CI908">
        <v>5.4416954534571395E-4</v>
      </c>
      <c r="CJ908">
        <v>-7.66343980018895E-3</v>
      </c>
      <c r="CK908">
        <v>-4.69018855402912E-3</v>
      </c>
      <c r="CL908">
        <v>-1.33516581147276E-4</v>
      </c>
      <c r="CM908">
        <v>-7.5350241560959898E-3</v>
      </c>
      <c r="CN908">
        <v>-1.8763337474455399E-3</v>
      </c>
      <c r="CO908">
        <v>1.73744789140406E-3</v>
      </c>
      <c r="CP908">
        <v>8.3999280964737692E-3</v>
      </c>
      <c r="CQ908">
        <v>0.14560072983463401</v>
      </c>
      <c r="CR908">
        <v>0.175448866450301</v>
      </c>
      <c r="CS908">
        <v>0.18827114236046399</v>
      </c>
      <c r="CT908">
        <v>0.20204254861503601</v>
      </c>
      <c r="CU908">
        <v>0.19162619830243099</v>
      </c>
      <c r="CV908">
        <v>9.1489235552412701E-4</v>
      </c>
      <c r="CW908">
        <v>-5.6649273514825897E-2</v>
      </c>
      <c r="CX908">
        <v>-5.5925767322913399E-2</v>
      </c>
      <c r="CY908">
        <v>-5.3764893769276498E-2</v>
      </c>
      <c r="CZ908">
        <v>-5.3653970559224801E-2</v>
      </c>
      <c r="DA908">
        <v>3.5654454710526001E-3</v>
      </c>
      <c r="DB908">
        <v>1.0902954012773001E-2</v>
      </c>
      <c r="DC908">
        <v>1.6532315109079401E-3</v>
      </c>
      <c r="DD908">
        <v>7.5313365229490799E-4</v>
      </c>
      <c r="DE908">
        <v>8.0357387141600598E-3</v>
      </c>
      <c r="DF908">
        <v>6.2179116566236196E-3</v>
      </c>
      <c r="DG908">
        <v>5.5790680525000099E-3</v>
      </c>
      <c r="DH908">
        <v>-3.0326893036899498E-3</v>
      </c>
      <c r="DI908">
        <v>-4.2990298112113601E-4</v>
      </c>
      <c r="DJ908">
        <v>4.7499768055512597E-3</v>
      </c>
      <c r="DK908">
        <v>-3.7568650430237602E-3</v>
      </c>
      <c r="DL908">
        <v>1.39466281406107E-4</v>
      </c>
      <c r="DM908">
        <v>3.7506884252584399E-3</v>
      </c>
      <c r="DN908">
        <v>1.39439053712552E-2</v>
      </c>
      <c r="DO908">
        <v>0.15684155731413499</v>
      </c>
      <c r="DP908">
        <v>0.18498078424584399</v>
      </c>
      <c r="DQ908">
        <v>0.199600580152758</v>
      </c>
      <c r="DR908">
        <v>0.213473167197064</v>
      </c>
      <c r="DS908">
        <v>0.20318499469467699</v>
      </c>
      <c r="DT908">
        <v>1.28855677959705E-2</v>
      </c>
      <c r="DU908">
        <v>-4.3235646093619802E-2</v>
      </c>
      <c r="DV908">
        <v>-4.4087318865872298E-2</v>
      </c>
      <c r="DW908">
        <v>-4.3952937149315301E-2</v>
      </c>
      <c r="DX908">
        <v>-4.6634905930203599E-2</v>
      </c>
      <c r="DY908">
        <v>9.9466997419735397E-3</v>
      </c>
      <c r="DZ908">
        <v>1.7806037701550599E-2</v>
      </c>
      <c r="EA908">
        <v>9.2082863171860704E-3</v>
      </c>
      <c r="EB908">
        <v>8.4980898361568993E-3</v>
      </c>
      <c r="EC908">
        <v>1.6148700908695E-2</v>
      </c>
      <c r="ED908">
        <v>1.2697893716307E-2</v>
      </c>
      <c r="EE908">
        <v>1.28486618328927E-2</v>
      </c>
      <c r="EF908">
        <v>3.6533789378178699E-3</v>
      </c>
      <c r="EG908">
        <v>5.7212727495318597E-3</v>
      </c>
      <c r="EH908">
        <v>1.1800965638809301E-2</v>
      </c>
      <c r="EI908">
        <v>1.69819665299585E-3</v>
      </c>
      <c r="EJ908">
        <v>3.0499613651566101E-3</v>
      </c>
      <c r="EK908">
        <v>6.6574880047427301E-3</v>
      </c>
      <c r="EL908">
        <v>2.1948528038052102E-2</v>
      </c>
      <c r="EM908">
        <v>0.173071526878632</v>
      </c>
      <c r="EN908">
        <v>0.198743359642992</v>
      </c>
      <c r="EO908">
        <v>0.21595848893546299</v>
      </c>
      <c r="EP908">
        <v>0.229977164970181</v>
      </c>
      <c r="EQ908">
        <v>0.21987406086800701</v>
      </c>
      <c r="ER908">
        <v>3.0169321898524001E-2</v>
      </c>
      <c r="ES908">
        <v>-2.3868498506603601E-2</v>
      </c>
      <c r="ET908">
        <v>-2.6994479526505799E-2</v>
      </c>
      <c r="EU908">
        <v>-2.9786030166662501E-2</v>
      </c>
      <c r="EV908">
        <v>-3.6500491403515002E-2</v>
      </c>
      <c r="EW908">
        <v>71.125611167536704</v>
      </c>
      <c r="EX908">
        <v>70.838002220280103</v>
      </c>
      <c r="EY908">
        <v>70.092165245529898</v>
      </c>
      <c r="EZ908">
        <v>68.184200581051996</v>
      </c>
      <c r="FA908">
        <v>66.660686869641196</v>
      </c>
      <c r="FB908">
        <v>65.359331081559901</v>
      </c>
      <c r="FC908">
        <v>65.474762028485699</v>
      </c>
      <c r="FD908">
        <v>66.396827833809695</v>
      </c>
      <c r="FE908">
        <v>71.339383990363004</v>
      </c>
      <c r="FF908">
        <v>77.553357583201503</v>
      </c>
      <c r="FG908">
        <v>82.384899733094002</v>
      </c>
      <c r="FH908">
        <v>85.805914448354898</v>
      </c>
      <c r="FI908">
        <v>88.826310319578596</v>
      </c>
      <c r="FJ908">
        <v>91.172319720339203</v>
      </c>
      <c r="FK908">
        <v>93.253371755202295</v>
      </c>
      <c r="FL908">
        <v>94.6903417814205</v>
      </c>
      <c r="FM908">
        <v>95.646314098778802</v>
      </c>
      <c r="FN908">
        <v>95.966435977986194</v>
      </c>
      <c r="FO908">
        <v>94.962644967758706</v>
      </c>
      <c r="FP908">
        <v>92.417684295061093</v>
      </c>
      <c r="FQ908">
        <v>86.551019203061202</v>
      </c>
      <c r="FR908">
        <v>81.610884096653095</v>
      </c>
      <c r="FS908">
        <v>78.314039728842403</v>
      </c>
      <c r="FT908">
        <v>75.964357417861507</v>
      </c>
      <c r="FU908">
        <v>2.1011267802586799E-2</v>
      </c>
      <c r="FV908">
        <v>0</v>
      </c>
      <c r="FW908">
        <v>0</v>
      </c>
      <c r="FX908">
        <v>1</v>
      </c>
    </row>
    <row r="909" spans="1:180" x14ac:dyDescent="0.2">
      <c r="A909" t="s">
        <v>42</v>
      </c>
      <c r="B909" t="s">
        <v>58</v>
      </c>
      <c r="C909" t="s">
        <v>55</v>
      </c>
      <c r="D909" t="s">
        <v>40</v>
      </c>
      <c r="E909" t="s">
        <v>1</v>
      </c>
      <c r="F909" t="s">
        <v>78</v>
      </c>
      <c r="G909" s="35">
        <v>43690</v>
      </c>
      <c r="H909">
        <v>1713</v>
      </c>
      <c r="I909">
        <v>0.75897042891140498</v>
      </c>
      <c r="J909">
        <v>0.67034114034857695</v>
      </c>
      <c r="K909">
        <v>0.61746703790200197</v>
      </c>
      <c r="L909">
        <v>0.58749193133933897</v>
      </c>
      <c r="M909">
        <v>0.58283095489422998</v>
      </c>
      <c r="N909">
        <v>0.61589081779451504</v>
      </c>
      <c r="O909">
        <v>0.69128964137943305</v>
      </c>
      <c r="P909">
        <v>0.76500931587294096</v>
      </c>
      <c r="Q909">
        <v>0.78955870303310305</v>
      </c>
      <c r="R909">
        <v>0.85121212041504402</v>
      </c>
      <c r="S909">
        <v>0.92944855384368197</v>
      </c>
      <c r="T909">
        <v>1.0422593667089499</v>
      </c>
      <c r="U909">
        <v>1.1938332901431901</v>
      </c>
      <c r="V909">
        <v>1.3677159146070399</v>
      </c>
      <c r="W909">
        <v>1.53246154289069</v>
      </c>
      <c r="X909">
        <v>1.7344977244544</v>
      </c>
      <c r="Y909">
        <v>1.93997092681839</v>
      </c>
      <c r="Z909">
        <v>2.0871029288392502</v>
      </c>
      <c r="AA909">
        <v>2.1012922683770001</v>
      </c>
      <c r="AB909">
        <v>2.0178375183709099</v>
      </c>
      <c r="AC909">
        <v>1.7964024245674901</v>
      </c>
      <c r="AD909">
        <v>1.5701951249795201</v>
      </c>
      <c r="AE909">
        <v>1.27040914677201</v>
      </c>
      <c r="AF909">
        <v>1.0020405577887199</v>
      </c>
      <c r="AG909">
        <v>-1.7862976046232801E-2</v>
      </c>
      <c r="AH909">
        <v>-5.9573062210956599E-3</v>
      </c>
      <c r="AI909">
        <v>-1.7638229062455199E-2</v>
      </c>
      <c r="AJ909">
        <v>2.3221737818309099E-4</v>
      </c>
      <c r="AK909">
        <v>-4.96564239386475E-3</v>
      </c>
      <c r="AL909">
        <v>-6.0027188865669403E-3</v>
      </c>
      <c r="AM909">
        <v>-9.9807243606056997E-3</v>
      </c>
      <c r="AN909">
        <v>-1.84020953779379E-2</v>
      </c>
      <c r="AO909">
        <v>-1.20067162118596E-2</v>
      </c>
      <c r="AP909">
        <v>-2.5765171907177298E-2</v>
      </c>
      <c r="AQ909">
        <v>4.4852707292471899E-3</v>
      </c>
      <c r="AR909">
        <v>1.09992082158946E-4</v>
      </c>
      <c r="AS909">
        <v>-2.2052661013850301E-2</v>
      </c>
      <c r="AT909">
        <v>-3.9812959419005998E-2</v>
      </c>
      <c r="AU909">
        <v>0.26709559244854503</v>
      </c>
      <c r="AV909">
        <v>0.35219549565870301</v>
      </c>
      <c r="AW909">
        <v>0.42962911942256199</v>
      </c>
      <c r="AX909">
        <v>0.47756069781245097</v>
      </c>
      <c r="AY909">
        <v>0.28385162521252499</v>
      </c>
      <c r="AZ909">
        <v>-0.28016318771064702</v>
      </c>
      <c r="BA909">
        <v>-0.26083806104476698</v>
      </c>
      <c r="BB909">
        <v>-0.20115571452335701</v>
      </c>
      <c r="BC909">
        <v>-0.113486245283999</v>
      </c>
      <c r="BD909">
        <v>-6.9814876416430999E-2</v>
      </c>
      <c r="BE909">
        <v>-8.2505608915294792E-3</v>
      </c>
      <c r="BF909">
        <v>1.9379263352823401E-3</v>
      </c>
      <c r="BG909">
        <v>-9.0686905967498396E-3</v>
      </c>
      <c r="BH909">
        <v>7.52811952600235E-3</v>
      </c>
      <c r="BI909">
        <v>1.1530752625087601E-3</v>
      </c>
      <c r="BJ909">
        <v>-9.3322886820651799E-4</v>
      </c>
      <c r="BK909">
        <v>-9.9497512266162494E-4</v>
      </c>
      <c r="BL909">
        <v>-9.5931251797248401E-3</v>
      </c>
      <c r="BM909">
        <v>-2.3109755944557102E-3</v>
      </c>
      <c r="BN909">
        <v>-1.3047261611533899E-2</v>
      </c>
      <c r="BO909">
        <v>1.6481543292849499E-2</v>
      </c>
      <c r="BP909">
        <v>6.5953755011799696E-3</v>
      </c>
      <c r="BQ909">
        <v>-1.55369093227977E-2</v>
      </c>
      <c r="BR909">
        <v>-2.1898402275666001E-2</v>
      </c>
      <c r="BS909">
        <v>0.289582519301117</v>
      </c>
      <c r="BT909">
        <v>0.37564932284973301</v>
      </c>
      <c r="BU909">
        <v>0.45725763893834898</v>
      </c>
      <c r="BV909">
        <v>0.51121408831896797</v>
      </c>
      <c r="BW909">
        <v>0.317230459311235</v>
      </c>
      <c r="BX909">
        <v>-0.25386672228405999</v>
      </c>
      <c r="BY909">
        <v>-0.23808259741353199</v>
      </c>
      <c r="BZ909">
        <v>-0.17356315744064199</v>
      </c>
      <c r="CA909">
        <v>-8.7635390348033498E-2</v>
      </c>
      <c r="CB909">
        <v>-5.2673592845299502E-2</v>
      </c>
      <c r="CC909">
        <v>-1.5930314373941499E-3</v>
      </c>
      <c r="CD909">
        <v>7.4061403528194198E-3</v>
      </c>
      <c r="CE909">
        <v>-3.1334543605305199E-3</v>
      </c>
      <c r="CF909">
        <v>1.2581239128293901E-2</v>
      </c>
      <c r="CG909">
        <v>5.3908804720468198E-3</v>
      </c>
      <c r="CH909">
        <v>2.5778844754744002E-3</v>
      </c>
      <c r="CI909">
        <v>5.2285274265198396E-3</v>
      </c>
      <c r="CJ909">
        <v>-3.4920592549443998E-3</v>
      </c>
      <c r="CK909">
        <v>4.4042648213141597E-3</v>
      </c>
      <c r="CL909">
        <v>-4.2388756829603198E-3</v>
      </c>
      <c r="CM909">
        <v>2.4790125126514798E-2</v>
      </c>
      <c r="CN909">
        <v>1.10871323009648E-2</v>
      </c>
      <c r="CO909">
        <v>-1.10241195503138E-2</v>
      </c>
      <c r="CP909">
        <v>-9.4908345707671697E-3</v>
      </c>
      <c r="CQ909">
        <v>0.30515689633795801</v>
      </c>
      <c r="CR909">
        <v>0.39189337211554998</v>
      </c>
      <c r="CS909">
        <v>0.47639306739105303</v>
      </c>
      <c r="CT909">
        <v>0.53452232406646605</v>
      </c>
      <c r="CU909">
        <v>0.34034853812706001</v>
      </c>
      <c r="CV909">
        <v>-0.23565387043574099</v>
      </c>
      <c r="CW909">
        <v>-0.22232223262182599</v>
      </c>
      <c r="CX909">
        <v>-0.154452636459534</v>
      </c>
      <c r="CY909">
        <v>-6.9731166968068803E-2</v>
      </c>
      <c r="CZ909">
        <v>-4.0801592060912398E-2</v>
      </c>
      <c r="DA909">
        <v>5.0644980167411802E-3</v>
      </c>
      <c r="DB909">
        <v>1.28743543703565E-2</v>
      </c>
      <c r="DC909">
        <v>2.8017818756887998E-3</v>
      </c>
      <c r="DD909">
        <v>1.7634358730585501E-2</v>
      </c>
      <c r="DE909">
        <v>9.6286856815848906E-3</v>
      </c>
      <c r="DF909">
        <v>6.0889978191553101E-3</v>
      </c>
      <c r="DG909">
        <v>1.14520299757013E-2</v>
      </c>
      <c r="DH909">
        <v>2.60900666983605E-3</v>
      </c>
      <c r="DI909">
        <v>1.1119505237084E-2</v>
      </c>
      <c r="DJ909">
        <v>4.5695102456132803E-3</v>
      </c>
      <c r="DK909">
        <v>3.3098706960180198E-2</v>
      </c>
      <c r="DL909">
        <v>1.55788891007496E-2</v>
      </c>
      <c r="DM909">
        <v>-6.5113297778298697E-3</v>
      </c>
      <c r="DN909">
        <v>2.9167331341316098E-3</v>
      </c>
      <c r="DO909">
        <v>0.32073127337479801</v>
      </c>
      <c r="DP909">
        <v>0.40813742138136599</v>
      </c>
      <c r="DQ909">
        <v>0.49552849584375602</v>
      </c>
      <c r="DR909">
        <v>0.55783055981396401</v>
      </c>
      <c r="DS909">
        <v>0.36346661694288501</v>
      </c>
      <c r="DT909">
        <v>-0.21744101858742201</v>
      </c>
      <c r="DU909">
        <v>-0.20656186783012001</v>
      </c>
      <c r="DV909">
        <v>-0.13534211547842501</v>
      </c>
      <c r="DW909">
        <v>-5.18269435881041E-2</v>
      </c>
      <c r="DX909">
        <v>-2.89295912765252E-2</v>
      </c>
      <c r="DY909">
        <v>1.4676913171444501E-2</v>
      </c>
      <c r="DZ909">
        <v>2.0769586926734501E-2</v>
      </c>
      <c r="EA909">
        <v>1.13713203413942E-2</v>
      </c>
      <c r="EB909">
        <v>2.4930260878404699E-2</v>
      </c>
      <c r="EC909">
        <v>1.5747403337958401E-2</v>
      </c>
      <c r="ED909">
        <v>1.1158487837515701E-2</v>
      </c>
      <c r="EE909">
        <v>2.04377792136454E-2</v>
      </c>
      <c r="EF909">
        <v>1.1417976868049099E-2</v>
      </c>
      <c r="EG909">
        <v>2.08152458544879E-2</v>
      </c>
      <c r="EH909">
        <v>1.72874205412566E-2</v>
      </c>
      <c r="EI909">
        <v>4.5094979523782497E-2</v>
      </c>
      <c r="EJ909">
        <v>2.2064272519770601E-2</v>
      </c>
      <c r="EK909">
        <v>4.4219132227310596E-6</v>
      </c>
      <c r="EL909">
        <v>2.0831290277471701E-2</v>
      </c>
      <c r="EM909">
        <v>0.34321820022737098</v>
      </c>
      <c r="EN909">
        <v>0.431591248572397</v>
      </c>
      <c r="EO909">
        <v>0.52315701535954395</v>
      </c>
      <c r="EP909">
        <v>0.59148395032048096</v>
      </c>
      <c r="EQ909">
        <v>0.39684545104159602</v>
      </c>
      <c r="ER909">
        <v>-0.19114455316083501</v>
      </c>
      <c r="ES909">
        <v>-0.183806404198885</v>
      </c>
      <c r="ET909">
        <v>-0.10774955839571</v>
      </c>
      <c r="EU909">
        <v>-2.5976088652139101E-2</v>
      </c>
      <c r="EV909">
        <v>-1.17883077053938E-2</v>
      </c>
      <c r="EW909">
        <v>71.053482911557495</v>
      </c>
      <c r="EX909">
        <v>70.746249673884705</v>
      </c>
      <c r="EY909">
        <v>70.019697364988303</v>
      </c>
      <c r="EZ909">
        <v>67.992597182363696</v>
      </c>
      <c r="FA909">
        <v>66.453659013827306</v>
      </c>
      <c r="FB909">
        <v>65.529937385859597</v>
      </c>
      <c r="FC909">
        <v>65.647632402817607</v>
      </c>
      <c r="FD909">
        <v>66.494129924341294</v>
      </c>
      <c r="FE909">
        <v>71.1954082963736</v>
      </c>
      <c r="FF909">
        <v>77.389022958518098</v>
      </c>
      <c r="FG909">
        <v>82.2585768327681</v>
      </c>
      <c r="FH909">
        <v>85.719475606574505</v>
      </c>
      <c r="FI909">
        <v>88.819462561961899</v>
      </c>
      <c r="FJ909">
        <v>91.185527002347996</v>
      </c>
      <c r="FK909">
        <v>93.277980693973404</v>
      </c>
      <c r="FL909">
        <v>94.784242108009394</v>
      </c>
      <c r="FM909">
        <v>95.769925645708298</v>
      </c>
      <c r="FN909">
        <v>96.095780067831996</v>
      </c>
      <c r="FO909">
        <v>95.224041220975707</v>
      </c>
      <c r="FP909">
        <v>92.891762327158901</v>
      </c>
      <c r="FQ909">
        <v>87.237738064179496</v>
      </c>
      <c r="FR909">
        <v>82.234737803287203</v>
      </c>
      <c r="FS909">
        <v>78.812548917297093</v>
      </c>
      <c r="FT909">
        <v>76.276643621184405</v>
      </c>
      <c r="FU909">
        <v>3.7139616365287703E-2</v>
      </c>
      <c r="FV909">
        <v>0</v>
      </c>
      <c r="FW909">
        <v>0</v>
      </c>
      <c r="FX909">
        <v>1</v>
      </c>
    </row>
    <row r="910" spans="1:180" x14ac:dyDescent="0.2">
      <c r="A910" t="s">
        <v>42</v>
      </c>
      <c r="B910" t="s">
        <v>58</v>
      </c>
      <c r="C910" t="s">
        <v>55</v>
      </c>
      <c r="D910" t="s">
        <v>40</v>
      </c>
      <c r="E910" t="s">
        <v>77</v>
      </c>
      <c r="F910" t="s">
        <v>1</v>
      </c>
      <c r="G910" s="35">
        <v>43690</v>
      </c>
      <c r="H910">
        <v>5515</v>
      </c>
      <c r="I910">
        <v>0.88043909181231805</v>
      </c>
      <c r="J910">
        <v>0.77789816248950905</v>
      </c>
      <c r="K910">
        <v>0.71018392829789401</v>
      </c>
      <c r="L910">
        <v>0.67277482305454295</v>
      </c>
      <c r="M910">
        <v>0.66652636333927695</v>
      </c>
      <c r="N910">
        <v>0.71173871365728103</v>
      </c>
      <c r="O910">
        <v>0.79432302993503401</v>
      </c>
      <c r="P910">
        <v>0.85876599695312505</v>
      </c>
      <c r="Q910">
        <v>0.85973337138331096</v>
      </c>
      <c r="R910">
        <v>0.90759938224433101</v>
      </c>
      <c r="S910">
        <v>0.98521775271696899</v>
      </c>
      <c r="T910">
        <v>1.0966457674558701</v>
      </c>
      <c r="U910">
        <v>1.2469920883255099</v>
      </c>
      <c r="V910">
        <v>1.4179551091</v>
      </c>
      <c r="W910">
        <v>1.58509765906519</v>
      </c>
      <c r="X910">
        <v>1.7737953516901099</v>
      </c>
      <c r="Y910">
        <v>1.95899088828755</v>
      </c>
      <c r="Z910">
        <v>2.11929810582145</v>
      </c>
      <c r="AA910">
        <v>2.15808178488283</v>
      </c>
      <c r="AB910">
        <v>2.07922578031478</v>
      </c>
      <c r="AC910">
        <v>1.9000369744985199</v>
      </c>
      <c r="AD910">
        <v>1.7044842900281401</v>
      </c>
      <c r="AE910">
        <v>1.4052909579863599</v>
      </c>
      <c r="AF910">
        <v>1.1286500557808301</v>
      </c>
      <c r="AG910">
        <v>-1.33146153411024E-2</v>
      </c>
      <c r="AH910">
        <v>-1.1189763987203001E-3</v>
      </c>
      <c r="AI910">
        <v>-1.1053206170256701E-2</v>
      </c>
      <c r="AJ910">
        <v>-1.30035369554458E-2</v>
      </c>
      <c r="AK910">
        <v>-9.7675541205093398E-3</v>
      </c>
      <c r="AL910">
        <v>-7.0723483888388899E-3</v>
      </c>
      <c r="AM910">
        <v>-1.5469751390260701E-2</v>
      </c>
      <c r="AN910">
        <v>-2.2834261142953002E-2</v>
      </c>
      <c r="AO910">
        <v>-1.5951572708441698E-2</v>
      </c>
      <c r="AP910">
        <v>-7.62689958311013E-3</v>
      </c>
      <c r="AQ910">
        <v>-3.3128879537063002E-3</v>
      </c>
      <c r="AR910">
        <v>-8.4053339811161493E-3</v>
      </c>
      <c r="AS910">
        <v>-6.365013302921E-3</v>
      </c>
      <c r="AT910">
        <v>-9.4215297098016598E-4</v>
      </c>
      <c r="AU910">
        <v>0.18599950939068799</v>
      </c>
      <c r="AV910">
        <v>0.230742708374511</v>
      </c>
      <c r="AW910">
        <v>0.26058272094364698</v>
      </c>
      <c r="AX910">
        <v>0.27577030783269602</v>
      </c>
      <c r="AY910">
        <v>0.22639831459009099</v>
      </c>
      <c r="AZ910">
        <v>-7.3170218581606897E-2</v>
      </c>
      <c r="BA910">
        <v>-0.13401750896020101</v>
      </c>
      <c r="BB910">
        <v>-0.11682425019418501</v>
      </c>
      <c r="BC910">
        <v>-9.2991995998481999E-2</v>
      </c>
      <c r="BD910">
        <v>-8.5011603971511196E-2</v>
      </c>
      <c r="BE910">
        <v>-5.3818749060851401E-3</v>
      </c>
      <c r="BF910">
        <v>6.4497494353818298E-3</v>
      </c>
      <c r="BG910">
        <v>-2.4048044310091298E-3</v>
      </c>
      <c r="BH910">
        <v>-4.9858521422249903E-3</v>
      </c>
      <c r="BI910">
        <v>-1.45116737124415E-3</v>
      </c>
      <c r="BJ910">
        <v>-2.2234804862404701E-3</v>
      </c>
      <c r="BK910">
        <v>-8.6174845131432396E-3</v>
      </c>
      <c r="BL910">
        <v>-1.8036808890827899E-2</v>
      </c>
      <c r="BM910">
        <v>-8.6734527905257992E-3</v>
      </c>
      <c r="BN910">
        <v>-1.4309821442625699E-3</v>
      </c>
      <c r="BO910">
        <v>2.99312077983301E-3</v>
      </c>
      <c r="BP910">
        <v>-4.08358547301357E-3</v>
      </c>
      <c r="BQ910">
        <v>-2.06336651780668E-3</v>
      </c>
      <c r="BR910">
        <v>9.4079097869873597E-3</v>
      </c>
      <c r="BS910">
        <v>0.20100560674074</v>
      </c>
      <c r="BT910">
        <v>0.249623078992812</v>
      </c>
      <c r="BU910">
        <v>0.28097650532330698</v>
      </c>
      <c r="BV910">
        <v>0.29730383728523202</v>
      </c>
      <c r="BW910">
        <v>0.24829923923072</v>
      </c>
      <c r="BX910">
        <v>-5.5907744384852603E-2</v>
      </c>
      <c r="BY910">
        <v>-0.115944016691387</v>
      </c>
      <c r="BZ910">
        <v>-9.7366347478073795E-2</v>
      </c>
      <c r="CA910">
        <v>-7.3755176036148895E-2</v>
      </c>
      <c r="CB910">
        <v>-7.0477003445636094E-2</v>
      </c>
      <c r="CC910">
        <v>1.12316953938342E-4</v>
      </c>
      <c r="CD910">
        <v>1.16918258916983E-2</v>
      </c>
      <c r="CE910">
        <v>3.5850522682267199E-3</v>
      </c>
      <c r="CF910">
        <v>5.6717193537881802E-4</v>
      </c>
      <c r="CG910">
        <v>4.3087367573372099E-3</v>
      </c>
      <c r="CH910">
        <v>1.13483065213822E-3</v>
      </c>
      <c r="CI910">
        <v>-3.8716253479069199E-3</v>
      </c>
      <c r="CJ910">
        <v>-1.47141080753411E-2</v>
      </c>
      <c r="CK910">
        <v>-3.6326491064958498E-3</v>
      </c>
      <c r="CL910">
        <v>2.8602913994456398E-3</v>
      </c>
      <c r="CM910">
        <v>7.3606432188769201E-3</v>
      </c>
      <c r="CN910">
        <v>-1.0903556215146901E-3</v>
      </c>
      <c r="CO910">
        <v>9.1594094158581904E-4</v>
      </c>
      <c r="CP910">
        <v>1.65763317240697E-2</v>
      </c>
      <c r="CQ910">
        <v>0.211398784052761</v>
      </c>
      <c r="CR910">
        <v>0.262699566168339</v>
      </c>
      <c r="CS910">
        <v>0.29510117825968601</v>
      </c>
      <c r="CT910">
        <v>0.31221789418711399</v>
      </c>
      <c r="CU910">
        <v>0.26346775292069002</v>
      </c>
      <c r="CV910">
        <v>-4.39518073423385E-2</v>
      </c>
      <c r="CW910">
        <v>-0.103426371002745</v>
      </c>
      <c r="CX910">
        <v>-8.3889863330920994E-2</v>
      </c>
      <c r="CY910">
        <v>-6.0431813130785099E-2</v>
      </c>
      <c r="CZ910">
        <v>-6.0410383397732997E-2</v>
      </c>
      <c r="DA910">
        <v>5.6065088139618299E-3</v>
      </c>
      <c r="DB910">
        <v>1.6933902348014701E-2</v>
      </c>
      <c r="DC910">
        <v>9.5749089674625702E-3</v>
      </c>
      <c r="DD910">
        <v>6.1201960129826302E-3</v>
      </c>
      <c r="DE910">
        <v>1.0068640885918601E-2</v>
      </c>
      <c r="DF910">
        <v>4.4931417905169097E-3</v>
      </c>
      <c r="DG910">
        <v>8.74233817329404E-4</v>
      </c>
      <c r="DH910">
        <v>-1.1391407259854399E-2</v>
      </c>
      <c r="DI910">
        <v>1.4081545775341E-3</v>
      </c>
      <c r="DJ910">
        <v>7.1515649431538597E-3</v>
      </c>
      <c r="DK910">
        <v>1.17281656579208E-2</v>
      </c>
      <c r="DL910">
        <v>1.9028742299842E-3</v>
      </c>
      <c r="DM910">
        <v>3.89524840097832E-3</v>
      </c>
      <c r="DN910">
        <v>2.3744753661152002E-2</v>
      </c>
      <c r="DO910">
        <v>0.22179196136478299</v>
      </c>
      <c r="DP910">
        <v>0.27577605334386701</v>
      </c>
      <c r="DQ910">
        <v>0.30922585119606399</v>
      </c>
      <c r="DR910">
        <v>0.32713195108899501</v>
      </c>
      <c r="DS910">
        <v>0.27863626661065899</v>
      </c>
      <c r="DT910">
        <v>-3.19958702998243E-2</v>
      </c>
      <c r="DU910">
        <v>-9.0908725314102004E-2</v>
      </c>
      <c r="DV910">
        <v>-7.0413379183768193E-2</v>
      </c>
      <c r="DW910">
        <v>-4.7108450225421303E-2</v>
      </c>
      <c r="DX910">
        <v>-5.0343763349829901E-2</v>
      </c>
      <c r="DY910">
        <v>1.3539249248979099E-2</v>
      </c>
      <c r="DZ910">
        <v>2.45026281821169E-2</v>
      </c>
      <c r="EA910">
        <v>1.82233107067102E-2</v>
      </c>
      <c r="EB910">
        <v>1.41378808262035E-2</v>
      </c>
      <c r="EC910">
        <v>1.83850276351838E-2</v>
      </c>
      <c r="ED910">
        <v>9.3420096931153308E-3</v>
      </c>
      <c r="EE910">
        <v>7.7265006944468697E-3</v>
      </c>
      <c r="EF910">
        <v>-6.5939550077293001E-3</v>
      </c>
      <c r="EG910">
        <v>8.68627449544997E-3</v>
      </c>
      <c r="EH910">
        <v>1.33474823820014E-2</v>
      </c>
      <c r="EI910">
        <v>1.80341743914601E-2</v>
      </c>
      <c r="EJ910">
        <v>6.22462273808678E-3</v>
      </c>
      <c r="EK910">
        <v>8.1968951860926405E-3</v>
      </c>
      <c r="EL910">
        <v>3.4094816419119503E-2</v>
      </c>
      <c r="EM910">
        <v>0.236798058714835</v>
      </c>
      <c r="EN910">
        <v>0.29465642396216801</v>
      </c>
      <c r="EO910">
        <v>0.32961963557572399</v>
      </c>
      <c r="EP910">
        <v>0.34866548054153201</v>
      </c>
      <c r="EQ910">
        <v>0.30053719125128803</v>
      </c>
      <c r="ER910">
        <v>-1.47333961030701E-2</v>
      </c>
      <c r="ES910">
        <v>-7.2835233045288106E-2</v>
      </c>
      <c r="ET910">
        <v>-5.0955476467656899E-2</v>
      </c>
      <c r="EU910">
        <v>-2.7871630263088101E-2</v>
      </c>
      <c r="EV910">
        <v>-3.5809162823954903E-2</v>
      </c>
      <c r="EW910">
        <v>70.738458485276993</v>
      </c>
      <c r="EX910">
        <v>70.523752821810405</v>
      </c>
      <c r="EY910">
        <v>69.829314579147095</v>
      </c>
      <c r="EZ910">
        <v>67.832713155218201</v>
      </c>
      <c r="FA910">
        <v>66.3732852075116</v>
      </c>
      <c r="FB910">
        <v>65.189166728684498</v>
      </c>
      <c r="FC910">
        <v>65.438875244970404</v>
      </c>
      <c r="FD910">
        <v>66.356887698146906</v>
      </c>
      <c r="FE910">
        <v>71.245987447594999</v>
      </c>
      <c r="FF910">
        <v>77.532770211604799</v>
      </c>
      <c r="FG910">
        <v>82.495534717570905</v>
      </c>
      <c r="FH910">
        <v>85.914167348862605</v>
      </c>
      <c r="FI910">
        <v>88.901280047629697</v>
      </c>
      <c r="FJ910">
        <v>91.164942571506501</v>
      </c>
      <c r="FK910">
        <v>93.219245367269494</v>
      </c>
      <c r="FL910">
        <v>94.649822629059102</v>
      </c>
      <c r="FM910">
        <v>95.611321971670293</v>
      </c>
      <c r="FN910">
        <v>95.913323906626005</v>
      </c>
      <c r="FO910">
        <v>94.924263848577297</v>
      </c>
      <c r="FP910">
        <v>92.370382773932704</v>
      </c>
      <c r="FQ910">
        <v>86.427439160526902</v>
      </c>
      <c r="FR910">
        <v>81.408312867455507</v>
      </c>
      <c r="FS910">
        <v>78.097740070948404</v>
      </c>
      <c r="FT910">
        <v>75.666096102800694</v>
      </c>
      <c r="FU910">
        <v>2.5811152497273601E-2</v>
      </c>
      <c r="FV910">
        <v>0</v>
      </c>
      <c r="FW910">
        <v>0</v>
      </c>
      <c r="FX910">
        <v>1</v>
      </c>
    </row>
    <row r="911" spans="1:180" x14ac:dyDescent="0.2">
      <c r="A911" t="s">
        <v>42</v>
      </c>
      <c r="B911" t="s">
        <v>58</v>
      </c>
      <c r="C911" t="s">
        <v>55</v>
      </c>
      <c r="D911" t="s">
        <v>40</v>
      </c>
      <c r="E911" t="s">
        <v>77</v>
      </c>
      <c r="F911" t="s">
        <v>77</v>
      </c>
      <c r="G911" s="35">
        <v>43690</v>
      </c>
      <c r="H911">
        <v>4257</v>
      </c>
      <c r="I911">
        <v>0.91224701893907201</v>
      </c>
      <c r="J911">
        <v>0.805168821680604</v>
      </c>
      <c r="K911">
        <v>0.73291864222159997</v>
      </c>
      <c r="L911">
        <v>0.692832066904991</v>
      </c>
      <c r="M911">
        <v>0.68381370724709101</v>
      </c>
      <c r="N911">
        <v>0.72945793832042105</v>
      </c>
      <c r="O911">
        <v>0.813277938440647</v>
      </c>
      <c r="P911">
        <v>0.87320460656104304</v>
      </c>
      <c r="Q911">
        <v>0.86979129448243098</v>
      </c>
      <c r="R911">
        <v>0.91770823873034701</v>
      </c>
      <c r="S911">
        <v>0.998926632276527</v>
      </c>
      <c r="T911">
        <v>1.11487626111508</v>
      </c>
      <c r="U911">
        <v>1.2691044704916199</v>
      </c>
      <c r="V911">
        <v>1.44151299631472</v>
      </c>
      <c r="W911">
        <v>1.6120797516585099</v>
      </c>
      <c r="X911">
        <v>1.79651146060703</v>
      </c>
      <c r="Y911">
        <v>1.9710393910966699</v>
      </c>
      <c r="Z911">
        <v>2.1293156510315199</v>
      </c>
      <c r="AA911">
        <v>2.1717737299853401</v>
      </c>
      <c r="AB911">
        <v>2.09192490901839</v>
      </c>
      <c r="AC911">
        <v>1.92297228860609</v>
      </c>
      <c r="AD911">
        <v>1.73592157658976</v>
      </c>
      <c r="AE911">
        <v>1.43643434704059</v>
      </c>
      <c r="AF911">
        <v>1.16082286811466</v>
      </c>
      <c r="AG911">
        <v>-1.1890503644666201E-2</v>
      </c>
      <c r="AH911">
        <v>4.9595841516903902E-4</v>
      </c>
      <c r="AI911">
        <v>-9.5252004929964103E-3</v>
      </c>
      <c r="AJ911">
        <v>-1.7379693402977101E-2</v>
      </c>
      <c r="AK911">
        <v>-1.17528498457508E-2</v>
      </c>
      <c r="AL911">
        <v>-8.0650211505979199E-3</v>
      </c>
      <c r="AM911">
        <v>-2.0346100485640201E-2</v>
      </c>
      <c r="AN911">
        <v>-2.7000824272009699E-2</v>
      </c>
      <c r="AO911">
        <v>-1.8289881375637199E-2</v>
      </c>
      <c r="AP911">
        <v>-3.0203401736569801E-3</v>
      </c>
      <c r="AQ911">
        <v>-8.1823218542325608E-3</v>
      </c>
      <c r="AR911">
        <v>-1.12079367541541E-2</v>
      </c>
      <c r="AS911">
        <v>-2.2606476711118499E-3</v>
      </c>
      <c r="AT911">
        <v>6.5301576013767496E-3</v>
      </c>
      <c r="AU911">
        <v>0.15048911805031301</v>
      </c>
      <c r="AV911">
        <v>0.182844566827011</v>
      </c>
      <c r="AW911">
        <v>0.19500464092643199</v>
      </c>
      <c r="AX911">
        <v>0.20477219201341901</v>
      </c>
      <c r="AY911">
        <v>0.20060634932822699</v>
      </c>
      <c r="AZ911">
        <v>-1.9565741296514401E-2</v>
      </c>
      <c r="BA911">
        <v>-9.7427707301581803E-2</v>
      </c>
      <c r="BB911">
        <v>-8.9421662317629505E-2</v>
      </c>
      <c r="BC911">
        <v>-8.7399953439464995E-2</v>
      </c>
      <c r="BD911">
        <v>-8.6726544825992194E-2</v>
      </c>
      <c r="BE911">
        <v>-3.5288290589611799E-3</v>
      </c>
      <c r="BF911">
        <v>7.9930625565561297E-3</v>
      </c>
      <c r="BG911">
        <v>-3.5821759265012998E-5</v>
      </c>
      <c r="BH911">
        <v>-8.4565325199920192E-3</v>
      </c>
      <c r="BI911">
        <v>-2.5724900156209999E-3</v>
      </c>
      <c r="BJ911">
        <v>-2.0591726236803901E-3</v>
      </c>
      <c r="BK911">
        <v>-1.23012123345639E-2</v>
      </c>
      <c r="BL911">
        <v>-2.02047950620926E-2</v>
      </c>
      <c r="BM911">
        <v>-1.0693089690555701E-2</v>
      </c>
      <c r="BN911">
        <v>3.5608178217875698E-3</v>
      </c>
      <c r="BO911">
        <v>-1.1383840494410601E-3</v>
      </c>
      <c r="BP911">
        <v>-7.2611156709496399E-3</v>
      </c>
      <c r="BQ911">
        <v>1.6298269275963899E-3</v>
      </c>
      <c r="BR911">
        <v>1.7194881977456701E-2</v>
      </c>
      <c r="BS911">
        <v>0.16729359255936499</v>
      </c>
      <c r="BT911">
        <v>0.20219717747171201</v>
      </c>
      <c r="BU911">
        <v>0.21642032025886601</v>
      </c>
      <c r="BV911">
        <v>0.225427267375306</v>
      </c>
      <c r="BW911">
        <v>0.22076262914507599</v>
      </c>
      <c r="BX911">
        <v>-1.7987296111622101E-4</v>
      </c>
      <c r="BY911">
        <v>-7.6787832183930704E-2</v>
      </c>
      <c r="BZ911">
        <v>-7.0335385504133402E-2</v>
      </c>
      <c r="CA911">
        <v>-6.9031127556143906E-2</v>
      </c>
      <c r="CB911">
        <v>-7.2137394515802297E-2</v>
      </c>
      <c r="CC911">
        <v>2.2624412871794001E-3</v>
      </c>
      <c r="CD911">
        <v>1.3185534046677201E-2</v>
      </c>
      <c r="CE911">
        <v>6.5364930445073102E-3</v>
      </c>
      <c r="CF911">
        <v>-2.2763784747941102E-3</v>
      </c>
      <c r="CG911">
        <v>3.78579923687189E-3</v>
      </c>
      <c r="CH911">
        <v>2.10045977062632E-3</v>
      </c>
      <c r="CI911">
        <v>-6.7293473080301102E-3</v>
      </c>
      <c r="CJ911">
        <v>-1.5497885933844E-2</v>
      </c>
      <c r="CK911">
        <v>-5.4315749113471199E-3</v>
      </c>
      <c r="CL911">
        <v>8.1189078014481005E-3</v>
      </c>
      <c r="CM911">
        <v>3.7402258164209098E-3</v>
      </c>
      <c r="CN911">
        <v>-4.5275594118050202E-3</v>
      </c>
      <c r="CO911">
        <v>4.32435778322554E-3</v>
      </c>
      <c r="CP911">
        <v>2.4581237592699499E-2</v>
      </c>
      <c r="CQ911">
        <v>0.17893232041336801</v>
      </c>
      <c r="CR911">
        <v>0.215600736650954</v>
      </c>
      <c r="CS911">
        <v>0.23125275452656699</v>
      </c>
      <c r="CT911">
        <v>0.23973290965001201</v>
      </c>
      <c r="CU911">
        <v>0.23472280714475499</v>
      </c>
      <c r="CV911">
        <v>1.32467203933909E-2</v>
      </c>
      <c r="CW911">
        <v>-6.2492717552078601E-2</v>
      </c>
      <c r="CX911">
        <v>-5.7116288325059099E-2</v>
      </c>
      <c r="CY911">
        <v>-5.6308934705759497E-2</v>
      </c>
      <c r="CZ911">
        <v>-6.2032993453456198E-2</v>
      </c>
      <c r="DA911">
        <v>8.0537116333199901E-3</v>
      </c>
      <c r="DB911">
        <v>1.8378005536798199E-2</v>
      </c>
      <c r="DC911">
        <v>1.3108807848279599E-2</v>
      </c>
      <c r="DD911">
        <v>3.9037755704038001E-3</v>
      </c>
      <c r="DE911">
        <v>1.0144088489364799E-2</v>
      </c>
      <c r="DF911">
        <v>6.26009216493303E-3</v>
      </c>
      <c r="DG911">
        <v>-1.15748228149631E-3</v>
      </c>
      <c r="DH911">
        <v>-1.0790976805595501E-2</v>
      </c>
      <c r="DI911">
        <v>-1.7006013213853799E-4</v>
      </c>
      <c r="DJ911">
        <v>1.26769977811086E-2</v>
      </c>
      <c r="DK911">
        <v>8.6188356822828709E-3</v>
      </c>
      <c r="DL911">
        <v>-1.7940031526603999E-3</v>
      </c>
      <c r="DM911">
        <v>7.0188886388546897E-3</v>
      </c>
      <c r="DN911">
        <v>3.1967593207942201E-2</v>
      </c>
      <c r="DO911">
        <v>0.19057104826737001</v>
      </c>
      <c r="DP911">
        <v>0.22900429583019599</v>
      </c>
      <c r="DQ911">
        <v>0.24608518879426799</v>
      </c>
      <c r="DR911">
        <v>0.25403855192471803</v>
      </c>
      <c r="DS911">
        <v>0.24868298514443399</v>
      </c>
      <c r="DT911">
        <v>2.66733137478979E-2</v>
      </c>
      <c r="DU911">
        <v>-4.8197602920226401E-2</v>
      </c>
      <c r="DV911">
        <v>-4.3897191145984803E-2</v>
      </c>
      <c r="DW911">
        <v>-4.3586741855375102E-2</v>
      </c>
      <c r="DX911">
        <v>-5.1928592391110001E-2</v>
      </c>
      <c r="DY911">
        <v>1.6415386219025E-2</v>
      </c>
      <c r="DZ911">
        <v>2.58751096781853E-2</v>
      </c>
      <c r="EA911">
        <v>2.2598186582011001E-2</v>
      </c>
      <c r="EB911">
        <v>1.28269364533889E-2</v>
      </c>
      <c r="EC911">
        <v>1.9324448319494598E-2</v>
      </c>
      <c r="ED911">
        <v>1.2265940691850601E-2</v>
      </c>
      <c r="EE911">
        <v>6.8874058695800296E-3</v>
      </c>
      <c r="EF911">
        <v>-3.9949475956783899E-3</v>
      </c>
      <c r="EG911">
        <v>7.4267315529429204E-3</v>
      </c>
      <c r="EH911">
        <v>1.9258155776553199E-2</v>
      </c>
      <c r="EI911">
        <v>1.56627734870744E-2</v>
      </c>
      <c r="EJ911">
        <v>2.1528179305440498E-3</v>
      </c>
      <c r="EK911">
        <v>1.09093632375629E-2</v>
      </c>
      <c r="EL911">
        <v>4.2632317584022202E-2</v>
      </c>
      <c r="EM911">
        <v>0.20737552277642199</v>
      </c>
      <c r="EN911">
        <v>0.248356906474897</v>
      </c>
      <c r="EO911">
        <v>0.26750086812670198</v>
      </c>
      <c r="EP911">
        <v>0.27469362728660401</v>
      </c>
      <c r="EQ911">
        <v>0.26883926496128302</v>
      </c>
      <c r="ER911">
        <v>4.60591820832962E-2</v>
      </c>
      <c r="ES911">
        <v>-2.7557727802575298E-2</v>
      </c>
      <c r="ET911">
        <v>-2.48109143324887E-2</v>
      </c>
      <c r="EU911">
        <v>-2.5217915972054E-2</v>
      </c>
      <c r="EV911">
        <v>-3.7339442080920097E-2</v>
      </c>
      <c r="EW911">
        <v>70.728733459357301</v>
      </c>
      <c r="EX911">
        <v>70.520883967953907</v>
      </c>
      <c r="EY911">
        <v>69.8252167911903</v>
      </c>
      <c r="EZ911">
        <v>67.848636240885796</v>
      </c>
      <c r="FA911">
        <v>66.393779818165498</v>
      </c>
      <c r="FB911">
        <v>65.143892339544493</v>
      </c>
      <c r="FC911">
        <v>65.395790200137995</v>
      </c>
      <c r="FD911">
        <v>66.329657634950607</v>
      </c>
      <c r="FE911">
        <v>71.267335793800797</v>
      </c>
      <c r="FF911">
        <v>77.560926576049496</v>
      </c>
      <c r="FG911">
        <v>82.519623728508407</v>
      </c>
      <c r="FH911">
        <v>85.929186545443599</v>
      </c>
      <c r="FI911">
        <v>88.899720946979897</v>
      </c>
      <c r="FJ911">
        <v>91.1570798451706</v>
      </c>
      <c r="FK911">
        <v>93.207534431542001</v>
      </c>
      <c r="FL911">
        <v>94.6254538362289</v>
      </c>
      <c r="FM911">
        <v>95.582860743541303</v>
      </c>
      <c r="FN911">
        <v>95.883202808533596</v>
      </c>
      <c r="FO911">
        <v>94.869910282953796</v>
      </c>
      <c r="FP911">
        <v>92.274762204818899</v>
      </c>
      <c r="FQ911">
        <v>86.281753533171297</v>
      </c>
      <c r="FR911">
        <v>81.264875326311994</v>
      </c>
      <c r="FS911">
        <v>77.975890419179606</v>
      </c>
      <c r="FT911">
        <v>75.577069643232207</v>
      </c>
      <c r="FU911">
        <v>2.5987976717813499E-2</v>
      </c>
      <c r="FV911">
        <v>0</v>
      </c>
      <c r="FW911">
        <v>0</v>
      </c>
      <c r="FX911">
        <v>1</v>
      </c>
    </row>
    <row r="912" spans="1:180" x14ac:dyDescent="0.2">
      <c r="A912" t="s">
        <v>42</v>
      </c>
      <c r="B912" t="s">
        <v>58</v>
      </c>
      <c r="C912" t="s">
        <v>55</v>
      </c>
      <c r="D912" t="s">
        <v>40</v>
      </c>
      <c r="E912" t="s">
        <v>77</v>
      </c>
      <c r="F912" t="s">
        <v>78</v>
      </c>
      <c r="G912" s="35">
        <v>43690</v>
      </c>
      <c r="H912">
        <v>1258</v>
      </c>
      <c r="I912">
        <v>0.76945324605806098</v>
      </c>
      <c r="J912">
        <v>0.68226543331102796</v>
      </c>
      <c r="K912">
        <v>0.63013437663195304</v>
      </c>
      <c r="L912">
        <v>0.60179840800432305</v>
      </c>
      <c r="M912">
        <v>0.60457533371917005</v>
      </c>
      <c r="N912">
        <v>0.64854505228170201</v>
      </c>
      <c r="O912">
        <v>0.72737076112841104</v>
      </c>
      <c r="P912">
        <v>0.80652684912210204</v>
      </c>
      <c r="Q912">
        <v>0.82276086712702601</v>
      </c>
      <c r="R912">
        <v>0.87177641534196804</v>
      </c>
      <c r="S912">
        <v>0.93760504708607795</v>
      </c>
      <c r="T912">
        <v>1.0340555051161899</v>
      </c>
      <c r="U912">
        <v>1.1715276268039401</v>
      </c>
      <c r="V912">
        <v>1.3372960459330501</v>
      </c>
      <c r="W912">
        <v>1.49230063240269</v>
      </c>
      <c r="X912">
        <v>1.69541470626062</v>
      </c>
      <c r="Y912">
        <v>1.91647763837188</v>
      </c>
      <c r="Z912">
        <v>2.0834846497211799</v>
      </c>
      <c r="AA912">
        <v>2.1104872256643001</v>
      </c>
      <c r="AB912">
        <v>2.03458962065005</v>
      </c>
      <c r="AC912">
        <v>1.81965342939695</v>
      </c>
      <c r="AD912">
        <v>1.59343634418383</v>
      </c>
      <c r="AE912">
        <v>1.2941916637439199</v>
      </c>
      <c r="AF912">
        <v>1.0150465080559901</v>
      </c>
      <c r="AG912">
        <v>-2.9553799724301898E-2</v>
      </c>
      <c r="AH912">
        <v>-1.41881254599843E-2</v>
      </c>
      <c r="AI912">
        <v>-2.5006865522262799E-2</v>
      </c>
      <c r="AJ912">
        <v>-6.3693565593758196E-3</v>
      </c>
      <c r="AK912">
        <v>-8.8594157147895997E-3</v>
      </c>
      <c r="AL912">
        <v>-1.50729342768756E-2</v>
      </c>
      <c r="AM912">
        <v>-1.18960449945611E-2</v>
      </c>
      <c r="AN912">
        <v>-3.5151954106229698E-2</v>
      </c>
      <c r="AO912">
        <v>-1.9821545018415598E-2</v>
      </c>
      <c r="AP912">
        <v>-3.4684319300127602E-2</v>
      </c>
      <c r="AQ912">
        <v>-3.4054581102700402E-3</v>
      </c>
      <c r="AR912">
        <v>-2.4066521398135201E-3</v>
      </c>
      <c r="AS912">
        <v>-2.4503144774300201E-2</v>
      </c>
      <c r="AT912">
        <v>-4.6776329433525297E-2</v>
      </c>
      <c r="AU912">
        <v>0.27609951932495902</v>
      </c>
      <c r="AV912">
        <v>0.37317611806131201</v>
      </c>
      <c r="AW912">
        <v>0.46296599473547101</v>
      </c>
      <c r="AX912">
        <v>0.493348639465297</v>
      </c>
      <c r="AY912">
        <v>0.30046582808658701</v>
      </c>
      <c r="AZ912">
        <v>-0.28446451319859001</v>
      </c>
      <c r="BA912">
        <v>-0.28090955730995498</v>
      </c>
      <c r="BB912">
        <v>-0.22462897697477199</v>
      </c>
      <c r="BC912">
        <v>-0.122654035827994</v>
      </c>
      <c r="BD912">
        <v>-8.4328342882518295E-2</v>
      </c>
      <c r="BE912">
        <v>-1.8251910048091999E-2</v>
      </c>
      <c r="BF912">
        <v>-3.2038852834349999E-3</v>
      </c>
      <c r="BG912">
        <v>-1.5198063676656701E-2</v>
      </c>
      <c r="BH912">
        <v>2.7694395027318998E-3</v>
      </c>
      <c r="BI912">
        <v>-1.01979164784362E-3</v>
      </c>
      <c r="BJ912">
        <v>-8.3356114863717308E-3</v>
      </c>
      <c r="BK912">
        <v>-1.92759778703061E-3</v>
      </c>
      <c r="BL912">
        <v>-2.2979923923309099E-2</v>
      </c>
      <c r="BM912">
        <v>-7.6661209548040199E-3</v>
      </c>
      <c r="BN912">
        <v>-2.3983323690254799E-2</v>
      </c>
      <c r="BO912">
        <v>9.9541422897350702E-3</v>
      </c>
      <c r="BP912">
        <v>5.4914954483247097E-3</v>
      </c>
      <c r="BQ912">
        <v>-1.6537926250882701E-2</v>
      </c>
      <c r="BR912">
        <v>-2.54565838236285E-2</v>
      </c>
      <c r="BS912">
        <v>0.30282427882394097</v>
      </c>
      <c r="BT912">
        <v>0.40349673599290897</v>
      </c>
      <c r="BU912">
        <v>0.49340622464687001</v>
      </c>
      <c r="BV912">
        <v>0.53357493542077905</v>
      </c>
      <c r="BW912">
        <v>0.33745619383585301</v>
      </c>
      <c r="BX912">
        <v>-0.257280788346755</v>
      </c>
      <c r="BY912">
        <v>-0.257104180471737</v>
      </c>
      <c r="BZ912">
        <v>-0.19518943131161301</v>
      </c>
      <c r="CA912">
        <v>-9.3475259459477905E-2</v>
      </c>
      <c r="CB912">
        <v>-6.6289753062330495E-2</v>
      </c>
      <c r="CC912">
        <v>-1.0424255686956801E-2</v>
      </c>
      <c r="CD912">
        <v>4.4037660018814003E-3</v>
      </c>
      <c r="CE912">
        <v>-8.4045173986490602E-3</v>
      </c>
      <c r="CF912">
        <v>9.0989418161071603E-3</v>
      </c>
      <c r="CG912">
        <v>4.4099080993113297E-3</v>
      </c>
      <c r="CH912">
        <v>-3.6693622453732801E-3</v>
      </c>
      <c r="CI912">
        <v>4.9765183823229997E-3</v>
      </c>
      <c r="CJ912">
        <v>-1.4549612897909099E-2</v>
      </c>
      <c r="CK912">
        <v>7.5268872294933099E-4</v>
      </c>
      <c r="CL912">
        <v>-1.65718467289791E-2</v>
      </c>
      <c r="CM912">
        <v>1.9206960829828298E-2</v>
      </c>
      <c r="CN912">
        <v>1.0961728407979E-2</v>
      </c>
      <c r="CO912">
        <v>-1.10212401657702E-2</v>
      </c>
      <c r="CP912">
        <v>-1.06905929599161E-2</v>
      </c>
      <c r="CQ912">
        <v>0.32133376584210199</v>
      </c>
      <c r="CR912">
        <v>0.42449670360754399</v>
      </c>
      <c r="CS912">
        <v>0.51448903515434496</v>
      </c>
      <c r="CT912">
        <v>0.56143554545938601</v>
      </c>
      <c r="CU912">
        <v>0.363075608471152</v>
      </c>
      <c r="CV912">
        <v>-0.23845342332333999</v>
      </c>
      <c r="CW912">
        <v>-0.24061664899119301</v>
      </c>
      <c r="CX912">
        <v>-0.174799691666114</v>
      </c>
      <c r="CY912">
        <v>-7.3266127833075706E-2</v>
      </c>
      <c r="CZ912">
        <v>-5.3796280703284002E-2</v>
      </c>
      <c r="DA912">
        <v>-2.59660132582166E-3</v>
      </c>
      <c r="DB912">
        <v>1.20114172871978E-2</v>
      </c>
      <c r="DC912">
        <v>-1.61097112064138E-3</v>
      </c>
      <c r="DD912">
        <v>1.54284441294824E-2</v>
      </c>
      <c r="DE912">
        <v>9.8396078464662706E-3</v>
      </c>
      <c r="DF912">
        <v>9.9688699562517193E-4</v>
      </c>
      <c r="DG912">
        <v>1.18806345516766E-2</v>
      </c>
      <c r="DH912">
        <v>-6.1193018725090699E-3</v>
      </c>
      <c r="DI912">
        <v>9.1714984007026795E-3</v>
      </c>
      <c r="DJ912">
        <v>-9.1603697677033694E-3</v>
      </c>
      <c r="DK912">
        <v>2.8459779369921501E-2</v>
      </c>
      <c r="DL912">
        <v>1.64319613676332E-2</v>
      </c>
      <c r="DM912">
        <v>-5.5045540806577401E-3</v>
      </c>
      <c r="DN912">
        <v>4.0753979037963196E-3</v>
      </c>
      <c r="DO912">
        <v>0.33984325286026301</v>
      </c>
      <c r="DP912">
        <v>0.44549667122217801</v>
      </c>
      <c r="DQ912">
        <v>0.53557184566182003</v>
      </c>
      <c r="DR912">
        <v>0.58929615549799297</v>
      </c>
      <c r="DS912">
        <v>0.38869502310644999</v>
      </c>
      <c r="DT912">
        <v>-0.21962605829992601</v>
      </c>
      <c r="DU912">
        <v>-0.22412911751064901</v>
      </c>
      <c r="DV912">
        <v>-0.154409952020615</v>
      </c>
      <c r="DW912">
        <v>-5.3056996206673403E-2</v>
      </c>
      <c r="DX912">
        <v>-4.1302808344237503E-2</v>
      </c>
      <c r="DY912">
        <v>8.7052883503882204E-3</v>
      </c>
      <c r="DZ912">
        <v>2.2995657463747099E-2</v>
      </c>
      <c r="EA912">
        <v>8.1978307249647095E-3</v>
      </c>
      <c r="EB912">
        <v>2.4567240191590099E-2</v>
      </c>
      <c r="EC912">
        <v>1.7679231913412301E-2</v>
      </c>
      <c r="ED912">
        <v>7.7342097861290001E-3</v>
      </c>
      <c r="EE912">
        <v>2.1849081759207099E-2</v>
      </c>
      <c r="EF912">
        <v>6.0527283104114997E-3</v>
      </c>
      <c r="EG912">
        <v>2.13269224643143E-2</v>
      </c>
      <c r="EH912">
        <v>1.54062584216945E-3</v>
      </c>
      <c r="EI912">
        <v>4.1819379769926598E-2</v>
      </c>
      <c r="EJ912">
        <v>2.4330108955771399E-2</v>
      </c>
      <c r="EK912">
        <v>2.4606644427597598E-3</v>
      </c>
      <c r="EL912">
        <v>2.53951435136931E-2</v>
      </c>
      <c r="EM912">
        <v>0.36656801235924502</v>
      </c>
      <c r="EN912">
        <v>0.47581728915377502</v>
      </c>
      <c r="EO912">
        <v>0.56601207557321898</v>
      </c>
      <c r="EP912">
        <v>0.62952245145347496</v>
      </c>
      <c r="EQ912">
        <v>0.425685388855716</v>
      </c>
      <c r="ER912">
        <v>-0.192442333448091</v>
      </c>
      <c r="ES912">
        <v>-0.20032374067243</v>
      </c>
      <c r="ET912">
        <v>-0.124970406357456</v>
      </c>
      <c r="EU912">
        <v>-2.38782198381573E-2</v>
      </c>
      <c r="EV912">
        <v>-2.3264218524049699E-2</v>
      </c>
      <c r="EW912">
        <v>70.683550431262105</v>
      </c>
      <c r="EX912">
        <v>70.465631050871295</v>
      </c>
      <c r="EY912">
        <v>69.788373525787705</v>
      </c>
      <c r="EZ912">
        <v>67.698204541454004</v>
      </c>
      <c r="FA912">
        <v>66.241550783312803</v>
      </c>
      <c r="FB912">
        <v>65.306020066889602</v>
      </c>
      <c r="FC912">
        <v>65.585944375990096</v>
      </c>
      <c r="FD912">
        <v>66.445608167576097</v>
      </c>
      <c r="FE912">
        <v>71.150853722936105</v>
      </c>
      <c r="FF912">
        <v>77.433990494631203</v>
      </c>
      <c r="FG912">
        <v>82.447588452737193</v>
      </c>
      <c r="FH912">
        <v>85.898389368069004</v>
      </c>
      <c r="FI912">
        <v>88.932934342545295</v>
      </c>
      <c r="FJ912">
        <v>91.194464002816403</v>
      </c>
      <c r="FK912">
        <v>93.256908994895298</v>
      </c>
      <c r="FL912">
        <v>94.727424749163902</v>
      </c>
      <c r="FM912">
        <v>95.702473156134502</v>
      </c>
      <c r="FN912">
        <v>96.005764830135504</v>
      </c>
      <c r="FO912">
        <v>95.100422460834395</v>
      </c>
      <c r="FP912">
        <v>92.683902481957404</v>
      </c>
      <c r="FQ912">
        <v>86.897729273015301</v>
      </c>
      <c r="FR912">
        <v>81.859795810596694</v>
      </c>
      <c r="FS912">
        <v>78.478568913923596</v>
      </c>
      <c r="FT912">
        <v>75.914715719063594</v>
      </c>
      <c r="FU912">
        <v>4.3505788819732098E-2</v>
      </c>
      <c r="FV912">
        <v>0</v>
      </c>
      <c r="FW912">
        <v>0</v>
      </c>
      <c r="FX912">
        <v>1</v>
      </c>
    </row>
    <row r="913" spans="1:180" x14ac:dyDescent="0.2">
      <c r="A913" t="s">
        <v>42</v>
      </c>
      <c r="B913" t="s">
        <v>58</v>
      </c>
      <c r="C913" t="s">
        <v>55</v>
      </c>
      <c r="D913" t="s">
        <v>40</v>
      </c>
      <c r="E913" t="s">
        <v>78</v>
      </c>
      <c r="F913" t="s">
        <v>1</v>
      </c>
      <c r="G913" s="35">
        <v>43690</v>
      </c>
      <c r="H913">
        <v>2245</v>
      </c>
      <c r="I913">
        <v>0.87992162353966696</v>
      </c>
      <c r="J913">
        <v>0.76470596338775798</v>
      </c>
      <c r="K913">
        <v>0.691828386786012</v>
      </c>
      <c r="L913">
        <v>0.64214385087564596</v>
      </c>
      <c r="M913">
        <v>0.61973457290534495</v>
      </c>
      <c r="N913">
        <v>0.62714211409958298</v>
      </c>
      <c r="O913">
        <v>0.68041575776518703</v>
      </c>
      <c r="P913">
        <v>0.74105972659142105</v>
      </c>
      <c r="Q913">
        <v>0.76228795463022203</v>
      </c>
      <c r="R913">
        <v>0.85010995610266205</v>
      </c>
      <c r="S913">
        <v>0.96213600147863598</v>
      </c>
      <c r="T913">
        <v>1.1290893298542899</v>
      </c>
      <c r="U913">
        <v>1.32503189903978</v>
      </c>
      <c r="V913">
        <v>1.51223332005084</v>
      </c>
      <c r="W913">
        <v>1.6857105495911999</v>
      </c>
      <c r="X913">
        <v>1.8666916741202899</v>
      </c>
      <c r="Y913">
        <v>2.00887252455879</v>
      </c>
      <c r="Z913">
        <v>2.1078850113387499</v>
      </c>
      <c r="AA913">
        <v>2.1007414514053901</v>
      </c>
      <c r="AB913">
        <v>1.9962096439090999</v>
      </c>
      <c r="AC913">
        <v>1.8215072326027699</v>
      </c>
      <c r="AD913">
        <v>1.6503543693993199</v>
      </c>
      <c r="AE913">
        <v>1.38477227479354</v>
      </c>
      <c r="AF913">
        <v>1.1340998544336101</v>
      </c>
      <c r="AG913">
        <v>-1.17514643639286E-2</v>
      </c>
      <c r="AH913">
        <v>-1.7176780947260099E-2</v>
      </c>
      <c r="AI913">
        <v>-2.41545958646248E-2</v>
      </c>
      <c r="AJ913">
        <v>-1.18552525945275E-2</v>
      </c>
      <c r="AK913">
        <v>-1.0148973937794299E-2</v>
      </c>
      <c r="AL913">
        <v>-5.7358397617033501E-3</v>
      </c>
      <c r="AM913">
        <v>-3.4737491681417999E-3</v>
      </c>
      <c r="AN913">
        <v>-4.4639982463420998E-3</v>
      </c>
      <c r="AO913">
        <v>-6.9047710596966596E-3</v>
      </c>
      <c r="AP913">
        <v>-3.0053162438362799E-2</v>
      </c>
      <c r="AQ913">
        <v>-3.1722998754517499E-2</v>
      </c>
      <c r="AR913">
        <v>8.3654091220887797E-4</v>
      </c>
      <c r="AS913">
        <v>-2.1994815529709302E-2</v>
      </c>
      <c r="AT913">
        <v>-3.9153254281460298E-2</v>
      </c>
      <c r="AU913">
        <v>7.4034741375343202E-2</v>
      </c>
      <c r="AV913">
        <v>0.101990922531253</v>
      </c>
      <c r="AW913">
        <v>0.114916574491924</v>
      </c>
      <c r="AX913">
        <v>0.15463918824502301</v>
      </c>
      <c r="AY913">
        <v>9.95045257223829E-2</v>
      </c>
      <c r="AZ913">
        <v>-0.106502765612578</v>
      </c>
      <c r="BA913">
        <v>-0.10481597744047901</v>
      </c>
      <c r="BB913">
        <v>-0.102250665831667</v>
      </c>
      <c r="BC913">
        <v>-7.1553844677665304E-2</v>
      </c>
      <c r="BD913">
        <v>-4.8505057527204597E-2</v>
      </c>
      <c r="BE913">
        <v>-5.4481688518130201E-3</v>
      </c>
      <c r="BF913">
        <v>-9.5511920890134598E-3</v>
      </c>
      <c r="BG913">
        <v>-1.7211411966530799E-2</v>
      </c>
      <c r="BH913">
        <v>-4.4385712108012997E-3</v>
      </c>
      <c r="BI913">
        <v>-4.5614760122115201E-3</v>
      </c>
      <c r="BJ913">
        <v>-1.0128104079599001E-3</v>
      </c>
      <c r="BK913">
        <v>3.19620492092539E-3</v>
      </c>
      <c r="BL913">
        <v>2.6872644417145499E-3</v>
      </c>
      <c r="BM913">
        <v>-4.9875380218538995E-4</v>
      </c>
      <c r="BN913">
        <v>-1.5877070232298399E-2</v>
      </c>
      <c r="BO913">
        <v>-2.1919642372949699E-2</v>
      </c>
      <c r="BP913">
        <v>7.1832228514584198E-3</v>
      </c>
      <c r="BQ913">
        <v>-1.57879830547351E-2</v>
      </c>
      <c r="BR913">
        <v>-3.1448629918781099E-2</v>
      </c>
      <c r="BS913">
        <v>9.2670304671072498E-2</v>
      </c>
      <c r="BT913">
        <v>0.113452003047905</v>
      </c>
      <c r="BU913">
        <v>0.130611178833233</v>
      </c>
      <c r="BV913">
        <v>0.17319004069242599</v>
      </c>
      <c r="BW913">
        <v>0.116716673253043</v>
      </c>
      <c r="BX913">
        <v>-8.6196246927410999E-2</v>
      </c>
      <c r="BY913">
        <v>-8.3371426702306101E-2</v>
      </c>
      <c r="BZ913">
        <v>-8.2118817716773096E-2</v>
      </c>
      <c r="CA913">
        <v>-5.7617431092435299E-2</v>
      </c>
      <c r="CB913">
        <v>-3.64280583637792E-2</v>
      </c>
      <c r="CC913">
        <v>-1.0825255816619801E-3</v>
      </c>
      <c r="CD913">
        <v>-4.26973247539461E-3</v>
      </c>
      <c r="CE913">
        <v>-1.24025839495239E-2</v>
      </c>
      <c r="CF913">
        <v>6.9819972235320702E-4</v>
      </c>
      <c r="CG913">
        <v>-6.9159196998039101E-4</v>
      </c>
      <c r="CH913">
        <v>2.2583453348200499E-3</v>
      </c>
      <c r="CI913">
        <v>7.8157948045320808E-3</v>
      </c>
      <c r="CJ913">
        <v>7.6402071947853801E-3</v>
      </c>
      <c r="CK913">
        <v>3.9380342359085297E-3</v>
      </c>
      <c r="CL913">
        <v>-6.0587519545830604E-3</v>
      </c>
      <c r="CM913">
        <v>-1.51298676067467E-2</v>
      </c>
      <c r="CN913">
        <v>1.1578915428875699E-2</v>
      </c>
      <c r="CO913">
        <v>-1.1489149790255801E-2</v>
      </c>
      <c r="CP913">
        <v>-2.6112430555555802E-2</v>
      </c>
      <c r="CQ913">
        <v>0.105577239040737</v>
      </c>
      <c r="CR913">
        <v>0.121389912500191</v>
      </c>
      <c r="CS913">
        <v>0.141481213990021</v>
      </c>
      <c r="CT913">
        <v>0.18603830458659101</v>
      </c>
      <c r="CU913">
        <v>0.12863775419992901</v>
      </c>
      <c r="CV913">
        <v>-7.2132013945203702E-2</v>
      </c>
      <c r="CW913">
        <v>-6.8518996186939504E-2</v>
      </c>
      <c r="CX913">
        <v>-6.8175561039443E-2</v>
      </c>
      <c r="CY913">
        <v>-4.7965113497383902E-2</v>
      </c>
      <c r="CZ913">
        <v>-2.80635655329914E-2</v>
      </c>
      <c r="DA913">
        <v>3.28311768848905E-3</v>
      </c>
      <c r="DB913">
        <v>1.01172713822425E-3</v>
      </c>
      <c r="DC913">
        <v>-7.5937559325170096E-3</v>
      </c>
      <c r="DD913">
        <v>5.8349706555077202E-3</v>
      </c>
      <c r="DE913">
        <v>3.1782920722507402E-3</v>
      </c>
      <c r="DF913">
        <v>5.5295010775999898E-3</v>
      </c>
      <c r="DG913">
        <v>1.24353846881388E-2</v>
      </c>
      <c r="DH913">
        <v>1.2593149947856199E-2</v>
      </c>
      <c r="DI913">
        <v>8.3748222740024497E-3</v>
      </c>
      <c r="DJ913">
        <v>3.7595663231322898E-3</v>
      </c>
      <c r="DK913">
        <v>-8.3400928405435795E-3</v>
      </c>
      <c r="DL913">
        <v>1.5974608006292901E-2</v>
      </c>
      <c r="DM913">
        <v>-7.1903165257764801E-3</v>
      </c>
      <c r="DN913">
        <v>-2.0776231192330501E-2</v>
      </c>
      <c r="DO913">
        <v>0.118484173410401</v>
      </c>
      <c r="DP913">
        <v>0.12932782195247799</v>
      </c>
      <c r="DQ913">
        <v>0.152351249146809</v>
      </c>
      <c r="DR913">
        <v>0.198886568480756</v>
      </c>
      <c r="DS913">
        <v>0.140558835146815</v>
      </c>
      <c r="DT913">
        <v>-5.8067780962996397E-2</v>
      </c>
      <c r="DU913">
        <v>-5.3666565671572797E-2</v>
      </c>
      <c r="DV913">
        <v>-5.4232304362112897E-2</v>
      </c>
      <c r="DW913">
        <v>-3.8312795902332601E-2</v>
      </c>
      <c r="DX913">
        <v>-1.9699072702203599E-2</v>
      </c>
      <c r="DY913">
        <v>9.5864132006046199E-3</v>
      </c>
      <c r="DZ913">
        <v>8.6373159964709297E-3</v>
      </c>
      <c r="EA913">
        <v>-6.5057203442298202E-4</v>
      </c>
      <c r="EB913">
        <v>1.32516520392339E-2</v>
      </c>
      <c r="EC913">
        <v>8.7657899978334803E-3</v>
      </c>
      <c r="ED913">
        <v>1.02525304313434E-2</v>
      </c>
      <c r="EE913">
        <v>1.9105338777206E-2</v>
      </c>
      <c r="EF913">
        <v>1.9744412635912902E-2</v>
      </c>
      <c r="EG913">
        <v>1.47808395315137E-2</v>
      </c>
      <c r="EH913">
        <v>1.7935658529196701E-2</v>
      </c>
      <c r="EI913">
        <v>1.46326354102416E-3</v>
      </c>
      <c r="EJ913">
        <v>2.2321289945542399E-2</v>
      </c>
      <c r="EK913">
        <v>-9.8348405080234103E-4</v>
      </c>
      <c r="EL913">
        <v>-1.30716068296513E-2</v>
      </c>
      <c r="EM913">
        <v>0.13711973670613001</v>
      </c>
      <c r="EN913">
        <v>0.14078890246913001</v>
      </c>
      <c r="EO913">
        <v>0.16804585348811801</v>
      </c>
      <c r="EP913">
        <v>0.21743742092815799</v>
      </c>
      <c r="EQ913">
        <v>0.157770982677475</v>
      </c>
      <c r="ER913">
        <v>-3.7761262277829499E-2</v>
      </c>
      <c r="ES913">
        <v>-3.22220149333994E-2</v>
      </c>
      <c r="ET913">
        <v>-3.4100456247218802E-2</v>
      </c>
      <c r="EU913">
        <v>-2.4376382317102499E-2</v>
      </c>
      <c r="EV913">
        <v>-7.6220735387782304E-3</v>
      </c>
      <c r="EW913">
        <v>72.224393433095997</v>
      </c>
      <c r="EX913">
        <v>71.708702600610195</v>
      </c>
      <c r="EY913">
        <v>70.825972202043701</v>
      </c>
      <c r="EZ913">
        <v>69.085452080003904</v>
      </c>
      <c r="FA913">
        <v>67.364497070075998</v>
      </c>
      <c r="FB913">
        <v>65.998740859121497</v>
      </c>
      <c r="FC913">
        <v>65.726960143348407</v>
      </c>
      <c r="FD913">
        <v>66.599762700372906</v>
      </c>
      <c r="FE913">
        <v>71.508499200929805</v>
      </c>
      <c r="FF913">
        <v>77.493922223836506</v>
      </c>
      <c r="FG913">
        <v>81.973533827303996</v>
      </c>
      <c r="FH913">
        <v>85.434500460070694</v>
      </c>
      <c r="FI913">
        <v>88.612475180396103</v>
      </c>
      <c r="FJ913">
        <v>91.212770594217602</v>
      </c>
      <c r="FK913">
        <v>93.3829483267955</v>
      </c>
      <c r="FL913">
        <v>94.889074531454298</v>
      </c>
      <c r="FM913">
        <v>95.848515666618198</v>
      </c>
      <c r="FN913">
        <v>96.226185287423107</v>
      </c>
      <c r="FO913">
        <v>95.276720422296506</v>
      </c>
      <c r="FP913">
        <v>92.918397985374597</v>
      </c>
      <c r="FQ913">
        <v>87.447527725313606</v>
      </c>
      <c r="FR913">
        <v>82.705409462928003</v>
      </c>
      <c r="FS913">
        <v>79.360550147706903</v>
      </c>
      <c r="FT913">
        <v>77.110562254830697</v>
      </c>
      <c r="FU913">
        <v>2.15423983962569E-2</v>
      </c>
      <c r="FV913">
        <v>0</v>
      </c>
      <c r="FW913">
        <v>0</v>
      </c>
      <c r="FX913">
        <v>1</v>
      </c>
    </row>
    <row r="914" spans="1:180" x14ac:dyDescent="0.2">
      <c r="A914" t="s">
        <v>42</v>
      </c>
      <c r="B914" t="s">
        <v>58</v>
      </c>
      <c r="C914" t="s">
        <v>55</v>
      </c>
      <c r="D914" t="s">
        <v>40</v>
      </c>
      <c r="E914" t="s">
        <v>78</v>
      </c>
      <c r="F914" t="s">
        <v>77</v>
      </c>
      <c r="G914" s="35">
        <v>43690</v>
      </c>
      <c r="H914">
        <v>1790</v>
      </c>
      <c r="I914">
        <v>0.91564093567979699</v>
      </c>
      <c r="J914">
        <v>0.79432103976887503</v>
      </c>
      <c r="K914">
        <v>0.71672711882290696</v>
      </c>
      <c r="L914">
        <v>0.66335889855921804</v>
      </c>
      <c r="M914">
        <v>0.64194547306842098</v>
      </c>
      <c r="N914">
        <v>0.65057934518395</v>
      </c>
      <c r="O914">
        <v>0.70032972481355904</v>
      </c>
      <c r="P914">
        <v>0.76234705451371199</v>
      </c>
      <c r="Q914">
        <v>0.77570944039703404</v>
      </c>
      <c r="R914">
        <v>0.86276659923698695</v>
      </c>
      <c r="S914">
        <v>0.97566740133459195</v>
      </c>
      <c r="T914">
        <v>1.1456657705112701</v>
      </c>
      <c r="U914">
        <v>1.34357939466624</v>
      </c>
      <c r="V914">
        <v>1.5288479044005601</v>
      </c>
      <c r="W914">
        <v>1.6981531778327299</v>
      </c>
      <c r="X914">
        <v>1.87469876689321</v>
      </c>
      <c r="Y914">
        <v>2.01047930918853</v>
      </c>
      <c r="Z914">
        <v>2.1096089868740702</v>
      </c>
      <c r="AA914">
        <v>2.10569831099252</v>
      </c>
      <c r="AB914">
        <v>2.0007277276733699</v>
      </c>
      <c r="AC914">
        <v>1.84023066863559</v>
      </c>
      <c r="AD914">
        <v>1.6819700823786199</v>
      </c>
      <c r="AE914">
        <v>1.4251206252527999</v>
      </c>
      <c r="AF914">
        <v>1.17218142978294</v>
      </c>
      <c r="AG914">
        <v>-2.1260852588925998E-2</v>
      </c>
      <c r="AH914">
        <v>-2.55688710783382E-2</v>
      </c>
      <c r="AI914">
        <v>-3.3124941849492398E-2</v>
      </c>
      <c r="AJ914">
        <v>-2.0811127783970599E-2</v>
      </c>
      <c r="AK914">
        <v>-1.49143187566479E-2</v>
      </c>
      <c r="AL914">
        <v>-1.2130952093136501E-2</v>
      </c>
      <c r="AM914">
        <v>-4.86910093381193E-3</v>
      </c>
      <c r="AN914">
        <v>-1.13347072098501E-2</v>
      </c>
      <c r="AO914">
        <v>-1.1315052521719E-2</v>
      </c>
      <c r="AP914">
        <v>-3.72809946468712E-2</v>
      </c>
      <c r="AQ914">
        <v>-4.3270289736799201E-2</v>
      </c>
      <c r="AR914">
        <v>2.41023157963135E-3</v>
      </c>
      <c r="AS914">
        <v>-2.0665473719974799E-2</v>
      </c>
      <c r="AT914">
        <v>-4.3821414830521099E-2</v>
      </c>
      <c r="AU914">
        <v>3.3880790711994298E-2</v>
      </c>
      <c r="AV914">
        <v>5.4667506084388397E-2</v>
      </c>
      <c r="AW914">
        <v>5.6100692182708099E-2</v>
      </c>
      <c r="AX914">
        <v>8.5048145357898397E-2</v>
      </c>
      <c r="AY914">
        <v>6.0559296815341099E-2</v>
      </c>
      <c r="AZ914">
        <v>-7.1012563831498399E-2</v>
      </c>
      <c r="BA914">
        <v>-8.1102217791894401E-2</v>
      </c>
      <c r="BB914">
        <v>-9.1196836387175906E-2</v>
      </c>
      <c r="BC914">
        <v>-6.6885095738432501E-2</v>
      </c>
      <c r="BD914">
        <v>-5.1502532336877203E-2</v>
      </c>
      <c r="BE914">
        <v>-1.34746615595855E-2</v>
      </c>
      <c r="BF914">
        <v>-1.6610269014918699E-2</v>
      </c>
      <c r="BG914">
        <v>-2.4965729632549401E-2</v>
      </c>
      <c r="BH914">
        <v>-1.1713920227731401E-2</v>
      </c>
      <c r="BI914">
        <v>-8.2227142003328899E-3</v>
      </c>
      <c r="BJ914">
        <v>-6.2595404900840498E-3</v>
      </c>
      <c r="BK914">
        <v>2.6053226124448602E-3</v>
      </c>
      <c r="BL914">
        <v>-2.48662709949717E-3</v>
      </c>
      <c r="BM914">
        <v>-4.1348781916764896E-3</v>
      </c>
      <c r="BN914">
        <v>-2.3783565207402199E-2</v>
      </c>
      <c r="BO914">
        <v>-3.4419228033532999E-2</v>
      </c>
      <c r="BP914">
        <v>7.8824919802042304E-3</v>
      </c>
      <c r="BQ914">
        <v>-1.53352432519261E-2</v>
      </c>
      <c r="BR914">
        <v>-3.6271371793572302E-2</v>
      </c>
      <c r="BS914">
        <v>5.2774942912584798E-2</v>
      </c>
      <c r="BT914">
        <v>6.6539301984111301E-2</v>
      </c>
      <c r="BU914">
        <v>7.1433807405773403E-2</v>
      </c>
      <c r="BV914">
        <v>0.103267101818734</v>
      </c>
      <c r="BW914">
        <v>7.8074628528450402E-2</v>
      </c>
      <c r="BX914">
        <v>-4.90539195351807E-2</v>
      </c>
      <c r="BY914">
        <v>-5.8324907577266001E-2</v>
      </c>
      <c r="BZ914">
        <v>-7.29824700474834E-2</v>
      </c>
      <c r="CA914">
        <v>-5.4585446945720803E-2</v>
      </c>
      <c r="CB914">
        <v>-4.1363933142263699E-2</v>
      </c>
      <c r="CC914">
        <v>-8.0819693715045993E-3</v>
      </c>
      <c r="CD914">
        <v>-1.0405568516115399E-2</v>
      </c>
      <c r="CE914">
        <v>-1.9314684106258299E-2</v>
      </c>
      <c r="CF914">
        <v>-5.41322198683079E-3</v>
      </c>
      <c r="CG914">
        <v>-3.5881292690635499E-3</v>
      </c>
      <c r="CH914">
        <v>-2.1930186997151302E-3</v>
      </c>
      <c r="CI914">
        <v>7.7820855914698698E-3</v>
      </c>
      <c r="CJ914">
        <v>3.6415262312920198E-3</v>
      </c>
      <c r="CK914">
        <v>8.3808867656106495E-4</v>
      </c>
      <c r="CL914">
        <v>-1.44352866944408E-2</v>
      </c>
      <c r="CM914">
        <v>-2.8289009660574901E-2</v>
      </c>
      <c r="CN914">
        <v>1.1672562863658101E-2</v>
      </c>
      <c r="CO914">
        <v>-1.16435418670768E-2</v>
      </c>
      <c r="CP914">
        <v>-3.1042234985651399E-2</v>
      </c>
      <c r="CQ914">
        <v>6.5860975170024094E-2</v>
      </c>
      <c r="CR914">
        <v>7.4761671659563295E-2</v>
      </c>
      <c r="CS914">
        <v>8.2053476300459102E-2</v>
      </c>
      <c r="CT914">
        <v>0.11588549556364799</v>
      </c>
      <c r="CU914">
        <v>9.0205693916519794E-2</v>
      </c>
      <c r="CV914">
        <v>-3.3845429387510999E-2</v>
      </c>
      <c r="CW914">
        <v>-4.2549411908451899E-2</v>
      </c>
      <c r="CX914">
        <v>-6.03672554064906E-2</v>
      </c>
      <c r="CY914">
        <v>-4.6066747659940302E-2</v>
      </c>
      <c r="CZ914">
        <v>-3.4341970224985301E-2</v>
      </c>
      <c r="DA914">
        <v>-2.6892771834237101E-3</v>
      </c>
      <c r="DB914">
        <v>-4.2008680173120701E-3</v>
      </c>
      <c r="DC914">
        <v>-1.36636385799672E-2</v>
      </c>
      <c r="DD914">
        <v>8.8747625406976902E-4</v>
      </c>
      <c r="DE914">
        <v>1.0464556622057899E-3</v>
      </c>
      <c r="DF914">
        <v>1.8735030906537799E-3</v>
      </c>
      <c r="DG914">
        <v>1.29588485704949E-2</v>
      </c>
      <c r="DH914">
        <v>9.76967956208122E-3</v>
      </c>
      <c r="DI914">
        <v>5.8110555447986201E-3</v>
      </c>
      <c r="DJ914">
        <v>-5.0870081814793399E-3</v>
      </c>
      <c r="DK914">
        <v>-2.2158791287616698E-2</v>
      </c>
      <c r="DL914">
        <v>1.54626337471121E-2</v>
      </c>
      <c r="DM914">
        <v>-7.9518404822275894E-3</v>
      </c>
      <c r="DN914">
        <v>-2.58130981777305E-2</v>
      </c>
      <c r="DO914">
        <v>7.8947007427463495E-2</v>
      </c>
      <c r="DP914">
        <v>8.2984041335015302E-2</v>
      </c>
      <c r="DQ914">
        <v>9.2673145195144802E-2</v>
      </c>
      <c r="DR914">
        <v>0.12850388930856199</v>
      </c>
      <c r="DS914">
        <v>0.10233675930458901</v>
      </c>
      <c r="DT914">
        <v>-1.8636939239841398E-2</v>
      </c>
      <c r="DU914">
        <v>-2.6773916239637801E-2</v>
      </c>
      <c r="DV914">
        <v>-4.77520407654978E-2</v>
      </c>
      <c r="DW914">
        <v>-3.7548048374159697E-2</v>
      </c>
      <c r="DX914">
        <v>-2.7320007307706898E-2</v>
      </c>
      <c r="DY914">
        <v>5.0969138459168598E-3</v>
      </c>
      <c r="DZ914">
        <v>4.75773404610739E-3</v>
      </c>
      <c r="EA914">
        <v>-5.5044263630242103E-3</v>
      </c>
      <c r="EB914">
        <v>9.9846838103090103E-3</v>
      </c>
      <c r="EC914">
        <v>7.7380602185207698E-3</v>
      </c>
      <c r="ED914">
        <v>7.74491469370621E-3</v>
      </c>
      <c r="EE914">
        <v>2.0433272116751701E-2</v>
      </c>
      <c r="EF914">
        <v>1.86177596724342E-2</v>
      </c>
      <c r="EG914">
        <v>1.2991229874841101E-2</v>
      </c>
      <c r="EH914">
        <v>8.41042125798965E-3</v>
      </c>
      <c r="EI914">
        <v>-1.3307729584350499E-2</v>
      </c>
      <c r="EJ914">
        <v>2.0934894147684902E-2</v>
      </c>
      <c r="EK914">
        <v>-2.6216100141788299E-3</v>
      </c>
      <c r="EL914">
        <v>-1.8263055140781699E-2</v>
      </c>
      <c r="EM914">
        <v>9.7841159628053995E-2</v>
      </c>
      <c r="EN914">
        <v>9.4855837234738102E-2</v>
      </c>
      <c r="EO914">
        <v>0.10800626041821</v>
      </c>
      <c r="EP914">
        <v>0.14672284576939801</v>
      </c>
      <c r="EQ914">
        <v>0.119852091017699</v>
      </c>
      <c r="ER914">
        <v>3.32170505647635E-3</v>
      </c>
      <c r="ES914">
        <v>-3.9966060250093902E-3</v>
      </c>
      <c r="ET914">
        <v>-2.95376744258052E-2</v>
      </c>
      <c r="EU914">
        <v>-2.5248399581447999E-2</v>
      </c>
      <c r="EV914">
        <v>-1.7181408113093401E-2</v>
      </c>
      <c r="EW914">
        <v>72.297876106194707</v>
      </c>
      <c r="EX914">
        <v>71.782654867256596</v>
      </c>
      <c r="EY914">
        <v>70.8887315634218</v>
      </c>
      <c r="EZ914">
        <v>69.191032448377598</v>
      </c>
      <c r="FA914">
        <v>67.471799410029504</v>
      </c>
      <c r="FB914">
        <v>65.970914454277306</v>
      </c>
      <c r="FC914">
        <v>65.692448377581101</v>
      </c>
      <c r="FD914">
        <v>66.585545722713903</v>
      </c>
      <c r="FE914">
        <v>71.566371681415902</v>
      </c>
      <c r="FF914">
        <v>77.552448377581101</v>
      </c>
      <c r="FG914">
        <v>82.013392330383496</v>
      </c>
      <c r="FH914">
        <v>85.464837758112097</v>
      </c>
      <c r="FI914">
        <v>88.620235988200605</v>
      </c>
      <c r="FJ914">
        <v>91.218761061946907</v>
      </c>
      <c r="FK914">
        <v>93.389498525073705</v>
      </c>
      <c r="FL914">
        <v>94.872212389380493</v>
      </c>
      <c r="FM914">
        <v>95.818879056047194</v>
      </c>
      <c r="FN914">
        <v>96.196224188790595</v>
      </c>
      <c r="FO914">
        <v>95.201651917404106</v>
      </c>
      <c r="FP914">
        <v>92.776578171091401</v>
      </c>
      <c r="FQ914">
        <v>87.256932153392299</v>
      </c>
      <c r="FR914">
        <v>82.555693215339204</v>
      </c>
      <c r="FS914">
        <v>79.257758112094393</v>
      </c>
      <c r="FT914">
        <v>77.073451327433602</v>
      </c>
      <c r="FU914">
        <v>2.1616123015545399E-2</v>
      </c>
      <c r="FV914">
        <v>0</v>
      </c>
      <c r="FW914">
        <v>0</v>
      </c>
      <c r="FX914">
        <v>1</v>
      </c>
    </row>
    <row r="915" spans="1:180" x14ac:dyDescent="0.2">
      <c r="A915" t="s">
        <v>42</v>
      </c>
      <c r="B915" t="s">
        <v>58</v>
      </c>
      <c r="C915" t="s">
        <v>55</v>
      </c>
      <c r="D915" t="s">
        <v>40</v>
      </c>
      <c r="E915" t="s">
        <v>78</v>
      </c>
      <c r="F915" t="s">
        <v>78</v>
      </c>
      <c r="G915" s="35">
        <v>43690</v>
      </c>
      <c r="H915">
        <v>455</v>
      </c>
      <c r="I915">
        <v>0.73268527260026495</v>
      </c>
      <c r="J915">
        <v>0.64122076759149904</v>
      </c>
      <c r="K915">
        <v>0.586690192067857</v>
      </c>
      <c r="L915">
        <v>0.55134505451565097</v>
      </c>
      <c r="M915">
        <v>0.52440628448808702</v>
      </c>
      <c r="N915">
        <v>0.52977894261275804</v>
      </c>
      <c r="O915">
        <v>0.59689735402491195</v>
      </c>
      <c r="P915">
        <v>0.65402101912584498</v>
      </c>
      <c r="Q915">
        <v>0.70523202208090896</v>
      </c>
      <c r="R915">
        <v>0.79664031321322304</v>
      </c>
      <c r="S915">
        <v>0.90603582755450995</v>
      </c>
      <c r="T915">
        <v>1.0621089677821101</v>
      </c>
      <c r="U915">
        <v>1.2512184436543801</v>
      </c>
      <c r="V915">
        <v>1.4448948947470499</v>
      </c>
      <c r="W915">
        <v>1.6348678251420901</v>
      </c>
      <c r="X915">
        <v>1.8329515866511601</v>
      </c>
      <c r="Y915">
        <v>2.0005429733716902</v>
      </c>
      <c r="Z915">
        <v>2.0989454870176001</v>
      </c>
      <c r="AA915">
        <v>2.0816325554765198</v>
      </c>
      <c r="AB915">
        <v>1.9841132855158701</v>
      </c>
      <c r="AC915">
        <v>1.7510260462451099</v>
      </c>
      <c r="AD915">
        <v>1.5272231051283101</v>
      </c>
      <c r="AE915">
        <v>1.2231466492891101</v>
      </c>
      <c r="AF915">
        <v>0.97775256648986397</v>
      </c>
      <c r="AG915">
        <v>-3.8581524609069199E-3</v>
      </c>
      <c r="AH915">
        <v>-8.3658033114644807E-3</v>
      </c>
      <c r="AI915">
        <v>-1.1658606659590801E-2</v>
      </c>
      <c r="AJ915">
        <v>9.3300510253959898E-3</v>
      </c>
      <c r="AK915">
        <v>-6.7803837764854802E-3</v>
      </c>
      <c r="AL915">
        <v>4.1040909427705503E-3</v>
      </c>
      <c r="AM915">
        <v>-1.44884036479786E-2</v>
      </c>
      <c r="AN915">
        <v>6.9007313936548997E-3</v>
      </c>
      <c r="AO915">
        <v>-2.3550855521269599E-3</v>
      </c>
      <c r="AP915">
        <v>-1.32312241312E-2</v>
      </c>
      <c r="AQ915">
        <v>-1.38133105824918E-3</v>
      </c>
      <c r="AR915">
        <v>-1.2699438865813701E-2</v>
      </c>
      <c r="AS915">
        <v>-3.4034364528948501E-2</v>
      </c>
      <c r="AT915">
        <v>-3.2824072668428503E-2</v>
      </c>
      <c r="AU915">
        <v>0.227940596501745</v>
      </c>
      <c r="AV915">
        <v>0.27794432576845302</v>
      </c>
      <c r="AW915">
        <v>0.31704528124790698</v>
      </c>
      <c r="AX915">
        <v>0.40932583403099299</v>
      </c>
      <c r="AY915">
        <v>0.223263806055365</v>
      </c>
      <c r="AZ915">
        <v>-0.27671655551729102</v>
      </c>
      <c r="BA915">
        <v>-0.228225114666607</v>
      </c>
      <c r="BB915">
        <v>-0.161326138361788</v>
      </c>
      <c r="BC915">
        <v>-0.110093667169573</v>
      </c>
      <c r="BD915">
        <v>-4.7688439474494901E-2</v>
      </c>
      <c r="BE915">
        <v>1.1622596924857599E-2</v>
      </c>
      <c r="BF915">
        <v>6.1021032118019798E-3</v>
      </c>
      <c r="BG915">
        <v>1.75787565115007E-3</v>
      </c>
      <c r="BH915">
        <v>1.6327299002622201E-2</v>
      </c>
      <c r="BI915">
        <v>4.8539788920938298E-4</v>
      </c>
      <c r="BJ915">
        <v>1.1524069363437099E-2</v>
      </c>
      <c r="BK915">
        <v>-3.0284963536647701E-3</v>
      </c>
      <c r="BL915">
        <v>1.60338741274446E-2</v>
      </c>
      <c r="BM915">
        <v>6.0747646783354198E-3</v>
      </c>
      <c r="BN915">
        <v>9.6543496190925893E-3</v>
      </c>
      <c r="BO915">
        <v>2.1491284848894E-2</v>
      </c>
      <c r="BP915">
        <v>1.2373832308510599E-3</v>
      </c>
      <c r="BQ915">
        <v>-2.0111470588697899E-2</v>
      </c>
      <c r="BR915">
        <v>-1.69119021122573E-2</v>
      </c>
      <c r="BS915">
        <v>0.25055266413719302</v>
      </c>
      <c r="BT915">
        <v>0.29712043953165901</v>
      </c>
      <c r="BU915">
        <v>0.355626144204301</v>
      </c>
      <c r="BV915">
        <v>0.44531661403027301</v>
      </c>
      <c r="BW915">
        <v>0.26037340825766497</v>
      </c>
      <c r="BX915">
        <v>-0.24672813742852301</v>
      </c>
      <c r="BY915">
        <v>-0.194595809821175</v>
      </c>
      <c r="BZ915">
        <v>-0.123447247659773</v>
      </c>
      <c r="CA915">
        <v>-7.8589492420360701E-2</v>
      </c>
      <c r="CB915">
        <v>-2.16456171670639E-2</v>
      </c>
      <c r="CC915">
        <v>2.2344516790895198E-2</v>
      </c>
      <c r="CD915">
        <v>1.61225311966663E-2</v>
      </c>
      <c r="CE915">
        <v>1.10500904293412E-2</v>
      </c>
      <c r="CF915">
        <v>2.1173571636142301E-2</v>
      </c>
      <c r="CG915">
        <v>5.5176561373367098E-3</v>
      </c>
      <c r="CH915">
        <v>1.6663123814332902E-2</v>
      </c>
      <c r="CI915">
        <v>4.9086005284048303E-3</v>
      </c>
      <c r="CJ915">
        <v>2.2359460962848399E-2</v>
      </c>
      <c r="CK915">
        <v>1.19132532683535E-2</v>
      </c>
      <c r="CL915">
        <v>2.5504828282907802E-2</v>
      </c>
      <c r="CM915">
        <v>3.7332788950017098E-2</v>
      </c>
      <c r="CN915">
        <v>1.0889983759677599E-2</v>
      </c>
      <c r="CO915">
        <v>-1.0468516658575001E-2</v>
      </c>
      <c r="CP915">
        <v>-5.8911812578214097E-3</v>
      </c>
      <c r="CQ915">
        <v>0.26621371329903998</v>
      </c>
      <c r="CR915">
        <v>0.31040175750843402</v>
      </c>
      <c r="CS915">
        <v>0.38234713236017298</v>
      </c>
      <c r="CT915">
        <v>0.47024371862014003</v>
      </c>
      <c r="CU915">
        <v>0.28607540569710899</v>
      </c>
      <c r="CV915">
        <v>-0.225958250413061</v>
      </c>
      <c r="CW915">
        <v>-0.17130425572917199</v>
      </c>
      <c r="CX915">
        <v>-9.7212443348886499E-2</v>
      </c>
      <c r="CY915">
        <v>-5.6769796959279403E-2</v>
      </c>
      <c r="CZ915">
        <v>-3.6084377704063502E-3</v>
      </c>
      <c r="DA915">
        <v>3.3066436656932797E-2</v>
      </c>
      <c r="DB915">
        <v>2.61429591815306E-2</v>
      </c>
      <c r="DC915">
        <v>2.0342305207532399E-2</v>
      </c>
      <c r="DD915">
        <v>2.60198442696623E-2</v>
      </c>
      <c r="DE915">
        <v>1.0549914385464E-2</v>
      </c>
      <c r="DF915">
        <v>2.1802178265228601E-2</v>
      </c>
      <c r="DG915">
        <v>1.2845697410474401E-2</v>
      </c>
      <c r="DH915">
        <v>2.8685047798252199E-2</v>
      </c>
      <c r="DI915">
        <v>1.7751741858371702E-2</v>
      </c>
      <c r="DJ915">
        <v>4.1355306946722903E-2</v>
      </c>
      <c r="DK915">
        <v>5.3174293051140097E-2</v>
      </c>
      <c r="DL915">
        <v>2.0542584288504199E-2</v>
      </c>
      <c r="DM915">
        <v>-8.2556272845200895E-4</v>
      </c>
      <c r="DN915">
        <v>5.1295395966144504E-3</v>
      </c>
      <c r="DO915">
        <v>0.281874762460888</v>
      </c>
      <c r="DP915">
        <v>0.32368307548521003</v>
      </c>
      <c r="DQ915">
        <v>0.40906812051604502</v>
      </c>
      <c r="DR915">
        <v>0.49517082321000699</v>
      </c>
      <c r="DS915">
        <v>0.311777403136552</v>
      </c>
      <c r="DT915">
        <v>-0.20518836339759899</v>
      </c>
      <c r="DU915">
        <v>-0.14801270163716901</v>
      </c>
      <c r="DV915">
        <v>-7.0977639038000098E-2</v>
      </c>
      <c r="DW915">
        <v>-3.4950101498198098E-2</v>
      </c>
      <c r="DX915">
        <v>1.44287416262512E-2</v>
      </c>
      <c r="DY915">
        <v>4.8547186042697303E-2</v>
      </c>
      <c r="DZ915">
        <v>4.0610865704797001E-2</v>
      </c>
      <c r="EA915">
        <v>3.3758787518273298E-2</v>
      </c>
      <c r="EB915">
        <v>3.3017092246888501E-2</v>
      </c>
      <c r="EC915">
        <v>1.7815696051158899E-2</v>
      </c>
      <c r="ED915">
        <v>2.9222156685895201E-2</v>
      </c>
      <c r="EE915">
        <v>2.4305604704788299E-2</v>
      </c>
      <c r="EF915">
        <v>3.7818190532041898E-2</v>
      </c>
      <c r="EG915">
        <v>2.61815920888341E-2</v>
      </c>
      <c r="EH915">
        <v>6.4240880697015501E-2</v>
      </c>
      <c r="EI915">
        <v>7.6046908958283296E-2</v>
      </c>
      <c r="EJ915">
        <v>3.4479406385168998E-2</v>
      </c>
      <c r="EK915">
        <v>1.3097331211798501E-2</v>
      </c>
      <c r="EL915">
        <v>2.1041710152785598E-2</v>
      </c>
      <c r="EM915">
        <v>0.30448683009633598</v>
      </c>
      <c r="EN915">
        <v>0.34285918924841602</v>
      </c>
      <c r="EO915">
        <v>0.44764898347243898</v>
      </c>
      <c r="EP915">
        <v>0.53116160320928696</v>
      </c>
      <c r="EQ915">
        <v>0.34888700533885197</v>
      </c>
      <c r="ER915">
        <v>-0.17519994530883101</v>
      </c>
      <c r="ES915">
        <v>-0.11438339679173599</v>
      </c>
      <c r="ET915">
        <v>-3.3098748335984599E-2</v>
      </c>
      <c r="EU915">
        <v>-3.4459267489854901E-3</v>
      </c>
      <c r="EV915">
        <v>4.0471563933682203E-2</v>
      </c>
      <c r="EW915">
        <v>72.118601221824306</v>
      </c>
      <c r="EX915">
        <v>71.557931325047406</v>
      </c>
      <c r="EY915">
        <v>70.694122603749705</v>
      </c>
      <c r="EZ915">
        <v>68.822098167263505</v>
      </c>
      <c r="FA915">
        <v>67.054034126816902</v>
      </c>
      <c r="FB915">
        <v>66.2087634295344</v>
      </c>
      <c r="FC915">
        <v>65.881820096903297</v>
      </c>
      <c r="FD915">
        <v>66.672319359595505</v>
      </c>
      <c r="FE915">
        <v>71.308510638297903</v>
      </c>
      <c r="FF915">
        <v>77.248051400884805</v>
      </c>
      <c r="FG915">
        <v>81.7273014535496</v>
      </c>
      <c r="FH915">
        <v>85.228354750368695</v>
      </c>
      <c r="FI915">
        <v>88.523804508110402</v>
      </c>
      <c r="FJ915">
        <v>91.182115020012603</v>
      </c>
      <c r="FK915">
        <v>93.364230040025305</v>
      </c>
      <c r="FL915">
        <v>94.977248788708707</v>
      </c>
      <c r="FM915">
        <v>95.991362966083798</v>
      </c>
      <c r="FN915">
        <v>96.381293448493807</v>
      </c>
      <c r="FO915">
        <v>95.619865178007203</v>
      </c>
      <c r="FP915">
        <v>93.555824731409302</v>
      </c>
      <c r="FQ915">
        <v>88.329787234042598</v>
      </c>
      <c r="FR915">
        <v>83.4444912576364</v>
      </c>
      <c r="FS915">
        <v>79.900042131872794</v>
      </c>
      <c r="FT915">
        <v>77.414366968611802</v>
      </c>
      <c r="FU915">
        <v>4.0538654996694699E-2</v>
      </c>
      <c r="FV915">
        <v>0</v>
      </c>
      <c r="FW915">
        <v>0</v>
      </c>
      <c r="FX915">
        <v>1</v>
      </c>
    </row>
    <row r="916" spans="1:180" x14ac:dyDescent="0.2">
      <c r="A916" t="s">
        <v>42</v>
      </c>
      <c r="B916" t="s">
        <v>58</v>
      </c>
      <c r="C916" t="s">
        <v>55</v>
      </c>
      <c r="D916" t="s">
        <v>41</v>
      </c>
      <c r="E916" t="s">
        <v>1</v>
      </c>
      <c r="F916" t="s">
        <v>1</v>
      </c>
      <c r="G916" s="35">
        <v>43690</v>
      </c>
      <c r="H916">
        <v>6765</v>
      </c>
      <c r="I916">
        <v>0.92525208811124204</v>
      </c>
      <c r="J916">
        <v>0.80541629555076</v>
      </c>
      <c r="K916">
        <v>0.71930752573544399</v>
      </c>
      <c r="L916">
        <v>0.67282056871107898</v>
      </c>
      <c r="M916">
        <v>0.648991147718192</v>
      </c>
      <c r="N916">
        <v>0.65686948500778397</v>
      </c>
      <c r="O916">
        <v>0.70503338025810303</v>
      </c>
      <c r="P916">
        <v>0.75083210608717499</v>
      </c>
      <c r="Q916">
        <v>0.791720786601672</v>
      </c>
      <c r="R916">
        <v>0.85827967368490798</v>
      </c>
      <c r="S916">
        <v>0.96077775951768396</v>
      </c>
      <c r="T916">
        <v>1.0966390362241401</v>
      </c>
      <c r="U916">
        <v>1.27497695691358</v>
      </c>
      <c r="V916">
        <v>1.4851969288896401</v>
      </c>
      <c r="W916">
        <v>1.6917982931658899</v>
      </c>
      <c r="X916">
        <v>1.94785021356668</v>
      </c>
      <c r="Y916">
        <v>2.13992871055083</v>
      </c>
      <c r="Z916">
        <v>2.33557008504983</v>
      </c>
      <c r="AA916">
        <v>2.3882157715083898</v>
      </c>
      <c r="AB916">
        <v>2.2696635268530301</v>
      </c>
      <c r="AC916">
        <v>2.17270675018435</v>
      </c>
      <c r="AD916">
        <v>1.9538060602540299</v>
      </c>
      <c r="AE916">
        <v>1.53904344385616</v>
      </c>
      <c r="AF916">
        <v>1.2547412524370301</v>
      </c>
      <c r="AG916">
        <v>-1.1350050682647699E-2</v>
      </c>
      <c r="AH916">
        <v>-1.01692743420164E-2</v>
      </c>
      <c r="AI916">
        <v>-6.8258377862042601E-3</v>
      </c>
      <c r="AJ916">
        <v>-1.2643634160993501E-2</v>
      </c>
      <c r="AK916">
        <v>-1.3518027626152699E-2</v>
      </c>
      <c r="AL916">
        <v>-3.7242049785609801E-3</v>
      </c>
      <c r="AM916">
        <v>-1.10554028859941E-2</v>
      </c>
      <c r="AN916">
        <v>-1.2764838990897601E-2</v>
      </c>
      <c r="AO916">
        <v>-1.54445256342166E-2</v>
      </c>
      <c r="AP916">
        <v>-1.9859490312102102E-2</v>
      </c>
      <c r="AQ916">
        <v>-1.6628466844042299E-2</v>
      </c>
      <c r="AR916">
        <v>-4.32490258354617E-3</v>
      </c>
      <c r="AS916">
        <v>-7.3882095420477103E-3</v>
      </c>
      <c r="AT916">
        <v>4.4596103642435504E-3</v>
      </c>
      <c r="AU916">
        <v>0.16602143154524701</v>
      </c>
      <c r="AV916">
        <v>0.239142291954582</v>
      </c>
      <c r="AW916">
        <v>0.25675382974627903</v>
      </c>
      <c r="AX916">
        <v>0.25128743888644001</v>
      </c>
      <c r="AY916">
        <v>0.17584127142727399</v>
      </c>
      <c r="AZ916">
        <v>-6.6207152834149199E-2</v>
      </c>
      <c r="BA916">
        <v>-9.4788924529922505E-2</v>
      </c>
      <c r="BB916">
        <v>-0.110773210786246</v>
      </c>
      <c r="BC916">
        <v>-8.8318449048870498E-2</v>
      </c>
      <c r="BD916">
        <v>-6.0295475535433303E-2</v>
      </c>
      <c r="BE916">
        <v>-2.3330666785177198E-3</v>
      </c>
      <c r="BF916">
        <v>-3.1582940071857302E-3</v>
      </c>
      <c r="BG916">
        <v>-1.0063775018964601E-3</v>
      </c>
      <c r="BH916">
        <v>-7.1388637954629304E-3</v>
      </c>
      <c r="BI916">
        <v>-8.2865376946615801E-3</v>
      </c>
      <c r="BJ916">
        <v>1.02134748851864E-3</v>
      </c>
      <c r="BK916">
        <v>-5.6216036790897699E-3</v>
      </c>
      <c r="BL916">
        <v>-7.6280729990227097E-3</v>
      </c>
      <c r="BM916">
        <v>-1.02139988554341E-2</v>
      </c>
      <c r="BN916">
        <v>-1.31904713536124E-2</v>
      </c>
      <c r="BO916">
        <v>-1.1428626913566799E-2</v>
      </c>
      <c r="BP916">
        <v>-8.4130913501352504E-4</v>
      </c>
      <c r="BQ916">
        <v>-3.9229975189915304E-3</v>
      </c>
      <c r="BR916">
        <v>1.32569851117188E-2</v>
      </c>
      <c r="BS916">
        <v>0.17697539266906101</v>
      </c>
      <c r="BT916">
        <v>0.25199261267214501</v>
      </c>
      <c r="BU916">
        <v>0.27105399290547599</v>
      </c>
      <c r="BV916">
        <v>0.268673076975664</v>
      </c>
      <c r="BW916">
        <v>0.19378969934337001</v>
      </c>
      <c r="BX916">
        <v>-4.9475061910085098E-2</v>
      </c>
      <c r="BY916">
        <v>-8.3867920690904901E-2</v>
      </c>
      <c r="BZ916">
        <v>-9.7796616977307696E-2</v>
      </c>
      <c r="CA916">
        <v>-7.6591754240975904E-2</v>
      </c>
      <c r="CB916">
        <v>-4.9188539868473498E-2</v>
      </c>
      <c r="CC916">
        <v>3.9120689745745603E-3</v>
      </c>
      <c r="CD916">
        <v>1.6974896153787299E-3</v>
      </c>
      <c r="CE916">
        <v>3.0241629633676699E-3</v>
      </c>
      <c r="CF916">
        <v>-3.32627660931344E-3</v>
      </c>
      <c r="CG916">
        <v>-4.6632237046417904E-3</v>
      </c>
      <c r="CH916">
        <v>4.3081026709837203E-3</v>
      </c>
      <c r="CI916">
        <v>-1.8581709012075E-3</v>
      </c>
      <c r="CJ916">
        <v>-4.0703645210264797E-3</v>
      </c>
      <c r="CK916">
        <v>-6.5913519420463702E-3</v>
      </c>
      <c r="CL916">
        <v>-8.5715291385950604E-3</v>
      </c>
      <c r="CM916">
        <v>-7.8272336178359693E-3</v>
      </c>
      <c r="CN916">
        <v>1.5714170754738601E-3</v>
      </c>
      <c r="CO916">
        <v>-1.5230022277943501E-3</v>
      </c>
      <c r="CP916">
        <v>1.93500200626411E-2</v>
      </c>
      <c r="CQ916">
        <v>0.18456207277469</v>
      </c>
      <c r="CR916">
        <v>0.26089270565558198</v>
      </c>
      <c r="CS916">
        <v>0.28095824234737699</v>
      </c>
      <c r="CT916">
        <v>0.280714316954912</v>
      </c>
      <c r="CU916">
        <v>0.206220725842301</v>
      </c>
      <c r="CV916">
        <v>-3.7886466706545399E-2</v>
      </c>
      <c r="CW916">
        <v>-7.6304066700327994E-2</v>
      </c>
      <c r="CX916">
        <v>-8.8809067635446104E-2</v>
      </c>
      <c r="CY916">
        <v>-6.8469881139707006E-2</v>
      </c>
      <c r="CZ916">
        <v>-4.14959100602625E-2</v>
      </c>
      <c r="DA916">
        <v>1.0157204627666901E-2</v>
      </c>
      <c r="DB916">
        <v>6.5532732379431999E-3</v>
      </c>
      <c r="DC916">
        <v>7.0547034286317896E-3</v>
      </c>
      <c r="DD916">
        <v>4.8631057683604599E-4</v>
      </c>
      <c r="DE916">
        <v>-1.0399097146219999E-3</v>
      </c>
      <c r="DF916">
        <v>7.5948578534488003E-3</v>
      </c>
      <c r="DG916">
        <v>1.90526187667477E-3</v>
      </c>
      <c r="DH916">
        <v>-5.1265604303025395E-4</v>
      </c>
      <c r="DI916">
        <v>-2.96870502865863E-3</v>
      </c>
      <c r="DJ916">
        <v>-3.9525869235776901E-3</v>
      </c>
      <c r="DK916">
        <v>-4.2258403221051696E-3</v>
      </c>
      <c r="DL916">
        <v>3.9841432859612502E-3</v>
      </c>
      <c r="DM916">
        <v>8.7699306340282201E-4</v>
      </c>
      <c r="DN916">
        <v>2.54430550135635E-2</v>
      </c>
      <c r="DO916">
        <v>0.19214875288031999</v>
      </c>
      <c r="DP916">
        <v>0.269792798639019</v>
      </c>
      <c r="DQ916">
        <v>0.29086249178927798</v>
      </c>
      <c r="DR916">
        <v>0.29275555693416</v>
      </c>
      <c r="DS916">
        <v>0.21865175234123099</v>
      </c>
      <c r="DT916">
        <v>-2.6297871503005801E-2</v>
      </c>
      <c r="DU916">
        <v>-6.87402127097511E-2</v>
      </c>
      <c r="DV916">
        <v>-7.9821518293584595E-2</v>
      </c>
      <c r="DW916">
        <v>-6.0348008038437997E-2</v>
      </c>
      <c r="DX916">
        <v>-3.3803280252051399E-2</v>
      </c>
      <c r="DY916">
        <v>1.9174188631796801E-2</v>
      </c>
      <c r="DZ916">
        <v>1.35642535727739E-2</v>
      </c>
      <c r="EA916">
        <v>1.2874163712939601E-2</v>
      </c>
      <c r="EB916">
        <v>5.9910809423666302E-3</v>
      </c>
      <c r="EC916">
        <v>4.19158021686918E-3</v>
      </c>
      <c r="ED916">
        <v>1.23404103205284E-2</v>
      </c>
      <c r="EE916">
        <v>7.3390610835791003E-3</v>
      </c>
      <c r="EF916">
        <v>4.6241099488445996E-3</v>
      </c>
      <c r="EG916">
        <v>2.2618217501238101E-3</v>
      </c>
      <c r="EH916">
        <v>2.7164320349119899E-3</v>
      </c>
      <c r="EI916">
        <v>9.73999608370359E-4</v>
      </c>
      <c r="EJ916">
        <v>7.4677367344938997E-3</v>
      </c>
      <c r="EK916">
        <v>4.3422050864589997E-3</v>
      </c>
      <c r="EL916">
        <v>3.42404297610387E-2</v>
      </c>
      <c r="EM916">
        <v>0.20310271400413299</v>
      </c>
      <c r="EN916">
        <v>0.28264311935658099</v>
      </c>
      <c r="EO916">
        <v>0.305162654948474</v>
      </c>
      <c r="EP916">
        <v>0.310141195023384</v>
      </c>
      <c r="EQ916">
        <v>0.23660018025732699</v>
      </c>
      <c r="ER916">
        <v>-9.5657805789416597E-3</v>
      </c>
      <c r="ES916">
        <v>-5.7819208870733503E-2</v>
      </c>
      <c r="ET916">
        <v>-6.6844924484646698E-2</v>
      </c>
      <c r="EU916">
        <v>-4.8621313230543403E-2</v>
      </c>
      <c r="EV916">
        <v>-2.26963445850916E-2</v>
      </c>
      <c r="EW916">
        <v>74.471884293052199</v>
      </c>
      <c r="EX916">
        <v>73.362733171127303</v>
      </c>
      <c r="EY916">
        <v>71.971884293052199</v>
      </c>
      <c r="EZ916">
        <v>71.690186536901905</v>
      </c>
      <c r="FA916">
        <v>70.971884293052199</v>
      </c>
      <c r="FB916">
        <v>69.971884293052199</v>
      </c>
      <c r="FC916">
        <v>69.626791024601204</v>
      </c>
      <c r="FD916">
        <v>70.281697756150294</v>
      </c>
      <c r="FE916">
        <v>73.327453365774502</v>
      </c>
      <c r="FF916">
        <v>76.982360097323607</v>
      </c>
      <c r="FG916">
        <v>81.591511219248403</v>
      </c>
      <c r="FH916">
        <v>84.982360097323607</v>
      </c>
      <c r="FI916">
        <v>88.264057853473901</v>
      </c>
      <c r="FJ916">
        <v>91.654906731549104</v>
      </c>
      <c r="FK916">
        <v>93.718302243849706</v>
      </c>
      <c r="FL916">
        <v>96.281697756150294</v>
      </c>
      <c r="FM916">
        <v>96.781697756150294</v>
      </c>
      <c r="FN916">
        <v>97.454244390375806</v>
      </c>
      <c r="FO916">
        <v>97.454244390375806</v>
      </c>
      <c r="FP916">
        <v>95.517639902676393</v>
      </c>
      <c r="FQ916">
        <v>92.081035414976995</v>
      </c>
      <c r="FR916">
        <v>87.581035414976995</v>
      </c>
      <c r="FS916">
        <v>81.862733171127303</v>
      </c>
      <c r="FT916">
        <v>79.362733171127303</v>
      </c>
      <c r="FU916">
        <v>1.9398641983198898E-2</v>
      </c>
      <c r="FV916">
        <v>0</v>
      </c>
      <c r="FW916">
        <v>0</v>
      </c>
      <c r="FX916">
        <v>1</v>
      </c>
    </row>
    <row r="917" spans="1:180" x14ac:dyDescent="0.2">
      <c r="A917" t="s">
        <v>42</v>
      </c>
      <c r="B917" t="s">
        <v>58</v>
      </c>
      <c r="C917" t="s">
        <v>55</v>
      </c>
      <c r="D917" t="s">
        <v>41</v>
      </c>
      <c r="E917" t="s">
        <v>1</v>
      </c>
      <c r="F917" t="s">
        <v>77</v>
      </c>
      <c r="G917" s="35">
        <v>43690</v>
      </c>
      <c r="H917">
        <v>5102</v>
      </c>
      <c r="I917">
        <v>0.95758831377673803</v>
      </c>
      <c r="J917">
        <v>0.83080895996126203</v>
      </c>
      <c r="K917">
        <v>0.73899176183329296</v>
      </c>
      <c r="L917">
        <v>0.69034137989991695</v>
      </c>
      <c r="M917">
        <v>0.663485891209734</v>
      </c>
      <c r="N917">
        <v>0.66830724798721197</v>
      </c>
      <c r="O917">
        <v>0.71351043027064998</v>
      </c>
      <c r="P917">
        <v>0.75911130242373004</v>
      </c>
      <c r="Q917">
        <v>0.79782330431567905</v>
      </c>
      <c r="R917">
        <v>0.86429171884579303</v>
      </c>
      <c r="S917">
        <v>0.97061341175059901</v>
      </c>
      <c r="T917">
        <v>1.1070815708731401</v>
      </c>
      <c r="U917">
        <v>1.2848928317992501</v>
      </c>
      <c r="V917">
        <v>1.49245201996107</v>
      </c>
      <c r="W917">
        <v>1.69331642069027</v>
      </c>
      <c r="X917">
        <v>1.9412226328529401</v>
      </c>
      <c r="Y917">
        <v>2.1324803781876902</v>
      </c>
      <c r="Z917">
        <v>2.3345033843005298</v>
      </c>
      <c r="AA917">
        <v>2.39446903268915</v>
      </c>
      <c r="AB917">
        <v>2.2672725252990902</v>
      </c>
      <c r="AC917">
        <v>2.17946161100034</v>
      </c>
      <c r="AD917">
        <v>1.9767932504802499</v>
      </c>
      <c r="AE917">
        <v>1.5758593342211999</v>
      </c>
      <c r="AF917">
        <v>1.2929725244111001</v>
      </c>
      <c r="AG917">
        <v>-1.4260491068711301E-2</v>
      </c>
      <c r="AH917">
        <v>-1.1549957008236999E-2</v>
      </c>
      <c r="AI917">
        <v>-5.5962833436146598E-3</v>
      </c>
      <c r="AJ917">
        <v>-1.0153200272597E-2</v>
      </c>
      <c r="AK917">
        <v>-1.1788892600332701E-2</v>
      </c>
      <c r="AL917">
        <v>-5.6572829266883897E-3</v>
      </c>
      <c r="AM917">
        <v>-1.6404756469953399E-2</v>
      </c>
      <c r="AN917">
        <v>-1.5688416298122902E-2</v>
      </c>
      <c r="AO917">
        <v>-1.7627583936204599E-2</v>
      </c>
      <c r="AP917">
        <v>-2.3441284003343998E-2</v>
      </c>
      <c r="AQ917">
        <v>-2.26522227278999E-2</v>
      </c>
      <c r="AR917">
        <v>8.3462010869200603E-4</v>
      </c>
      <c r="AS917">
        <v>-1.32652551120699E-2</v>
      </c>
      <c r="AT917">
        <v>-6.6334714043300401E-3</v>
      </c>
      <c r="AU917">
        <v>0.113595580653407</v>
      </c>
      <c r="AV917">
        <v>0.167157936933097</v>
      </c>
      <c r="AW917">
        <v>0.180079231201203</v>
      </c>
      <c r="AX917">
        <v>0.17529698520336501</v>
      </c>
      <c r="AY917">
        <v>0.16990322615655001</v>
      </c>
      <c r="AZ917">
        <v>2.1144643835251199E-2</v>
      </c>
      <c r="BA917">
        <v>-4.2764377803604099E-2</v>
      </c>
      <c r="BB917">
        <v>-8.2324408412749794E-2</v>
      </c>
      <c r="BC917">
        <v>-7.0221638446585494E-2</v>
      </c>
      <c r="BD917">
        <v>-5.4348423749979002E-2</v>
      </c>
      <c r="BE917">
        <v>-3.2330166939348801E-3</v>
      </c>
      <c r="BF917">
        <v>-3.6468596547478802E-3</v>
      </c>
      <c r="BG917">
        <v>4.2791064527970601E-4</v>
      </c>
      <c r="BH917">
        <v>-4.1735035841342699E-3</v>
      </c>
      <c r="BI917">
        <v>-6.6177313710526903E-3</v>
      </c>
      <c r="BJ917">
        <v>-1.10791152675797E-3</v>
      </c>
      <c r="BK917">
        <v>-9.4583968289799203E-3</v>
      </c>
      <c r="BL917">
        <v>-1.02574860799835E-2</v>
      </c>
      <c r="BM917">
        <v>-1.2720150715774399E-2</v>
      </c>
      <c r="BN917">
        <v>-1.7156686159475701E-2</v>
      </c>
      <c r="BO917">
        <v>-1.60393153734554E-2</v>
      </c>
      <c r="BP917">
        <v>4.51907777394445E-3</v>
      </c>
      <c r="BQ917">
        <v>-9.5933695660596098E-3</v>
      </c>
      <c r="BR917">
        <v>3.0014536323252801E-3</v>
      </c>
      <c r="BS917">
        <v>0.123322584831305</v>
      </c>
      <c r="BT917">
        <v>0.17791604653558701</v>
      </c>
      <c r="BU917">
        <v>0.19332328228925399</v>
      </c>
      <c r="BV917">
        <v>0.19151466422192501</v>
      </c>
      <c r="BW917">
        <v>0.184627764764976</v>
      </c>
      <c r="BX917">
        <v>3.5306901086080603E-2</v>
      </c>
      <c r="BY917">
        <v>-3.28799247648697E-2</v>
      </c>
      <c r="BZ917">
        <v>-6.8716908097388105E-2</v>
      </c>
      <c r="CA917">
        <v>-5.7252981194074501E-2</v>
      </c>
      <c r="CB917">
        <v>-4.2420107646566403E-2</v>
      </c>
      <c r="CC917">
        <v>4.40457846537054E-3</v>
      </c>
      <c r="CD917">
        <v>1.82680149731005E-3</v>
      </c>
      <c r="CE917">
        <v>4.6002490506663303E-3</v>
      </c>
      <c r="CF917">
        <v>-3.19838734757951E-5</v>
      </c>
      <c r="CG917">
        <v>-3.0362008564068601E-3</v>
      </c>
      <c r="CH917">
        <v>2.0429692462200998E-3</v>
      </c>
      <c r="CI917">
        <v>-4.6473693021289002E-3</v>
      </c>
      <c r="CJ917">
        <v>-6.4960403549801102E-3</v>
      </c>
      <c r="CK917">
        <v>-9.3212774166711292E-3</v>
      </c>
      <c r="CL917">
        <v>-1.2803992837394499E-2</v>
      </c>
      <c r="CM917">
        <v>-1.1459235884468601E-2</v>
      </c>
      <c r="CN917">
        <v>7.0709219290453302E-3</v>
      </c>
      <c r="CO917">
        <v>-7.0502328224477601E-3</v>
      </c>
      <c r="CP917">
        <v>9.67457336212936E-3</v>
      </c>
      <c r="CQ917">
        <v>0.13005947829383699</v>
      </c>
      <c r="CR917">
        <v>0.185367080474165</v>
      </c>
      <c r="CS917">
        <v>0.202496071727882</v>
      </c>
      <c r="CT917">
        <v>0.20274697930675001</v>
      </c>
      <c r="CU917">
        <v>0.194825935350251</v>
      </c>
      <c r="CV917">
        <v>4.5115637315945201E-2</v>
      </c>
      <c r="CW917">
        <v>-2.6033982700955399E-2</v>
      </c>
      <c r="CX917">
        <v>-5.9292394831089001E-2</v>
      </c>
      <c r="CY917">
        <v>-4.8270928687017198E-2</v>
      </c>
      <c r="CZ917">
        <v>-3.4158592250214698E-2</v>
      </c>
      <c r="DA917">
        <v>1.2042173624676E-2</v>
      </c>
      <c r="DB917">
        <v>7.3004626493679697E-3</v>
      </c>
      <c r="DC917">
        <v>8.7725874560529594E-3</v>
      </c>
      <c r="DD917">
        <v>4.10953583718268E-3</v>
      </c>
      <c r="DE917">
        <v>5.4532965823896398E-4</v>
      </c>
      <c r="DF917">
        <v>5.1938500191981603E-3</v>
      </c>
      <c r="DG917">
        <v>1.6365822472211999E-4</v>
      </c>
      <c r="DH917">
        <v>-2.73459462997672E-3</v>
      </c>
      <c r="DI917">
        <v>-5.9224041175678799E-3</v>
      </c>
      <c r="DJ917">
        <v>-8.4512995153133309E-3</v>
      </c>
      <c r="DK917">
        <v>-6.8791563954818001E-3</v>
      </c>
      <c r="DL917">
        <v>9.6227660841462104E-3</v>
      </c>
      <c r="DM917">
        <v>-4.5070960788359104E-3</v>
      </c>
      <c r="DN917">
        <v>1.6347693091933499E-2</v>
      </c>
      <c r="DO917">
        <v>0.136796371756368</v>
      </c>
      <c r="DP917">
        <v>0.19281811441274299</v>
      </c>
      <c r="DQ917">
        <v>0.21166886116650999</v>
      </c>
      <c r="DR917">
        <v>0.21397929439157501</v>
      </c>
      <c r="DS917">
        <v>0.205024105935525</v>
      </c>
      <c r="DT917">
        <v>5.4924373545809903E-2</v>
      </c>
      <c r="DU917">
        <v>-1.9188040637041E-2</v>
      </c>
      <c r="DV917">
        <v>-4.9867881564789898E-2</v>
      </c>
      <c r="DW917">
        <v>-3.9288876179959999E-2</v>
      </c>
      <c r="DX917">
        <v>-2.58970768538631E-2</v>
      </c>
      <c r="DY917">
        <v>2.3069647999452301E-2</v>
      </c>
      <c r="DZ917">
        <v>1.52035600028571E-2</v>
      </c>
      <c r="EA917">
        <v>1.47967814449473E-2</v>
      </c>
      <c r="EB917">
        <v>1.0089232525645401E-2</v>
      </c>
      <c r="EC917">
        <v>5.7164908875189302E-3</v>
      </c>
      <c r="ED917">
        <v>9.7432214191285806E-3</v>
      </c>
      <c r="EE917">
        <v>7.1100178656955696E-3</v>
      </c>
      <c r="EF917">
        <v>2.6963355881626798E-3</v>
      </c>
      <c r="EG917">
        <v>-1.0149708971376201E-3</v>
      </c>
      <c r="EH917">
        <v>-2.16670167144496E-3</v>
      </c>
      <c r="EI917">
        <v>-2.6624904103725799E-4</v>
      </c>
      <c r="EJ917">
        <v>1.3307223749398699E-2</v>
      </c>
      <c r="EK917">
        <v>-8.3521053282559199E-4</v>
      </c>
      <c r="EL917">
        <v>2.5982618128588798E-2</v>
      </c>
      <c r="EM917">
        <v>0.14652337593426601</v>
      </c>
      <c r="EN917">
        <v>0.20357622401523401</v>
      </c>
      <c r="EO917">
        <v>0.224912912254561</v>
      </c>
      <c r="EP917">
        <v>0.23019697341013501</v>
      </c>
      <c r="EQ917">
        <v>0.21974864454395099</v>
      </c>
      <c r="ER917">
        <v>6.9086630796639306E-2</v>
      </c>
      <c r="ES917">
        <v>-9.3035875983066493E-3</v>
      </c>
      <c r="ET917">
        <v>-3.6260381249428202E-2</v>
      </c>
      <c r="EU917">
        <v>-2.6320218927448898E-2</v>
      </c>
      <c r="EV917">
        <v>-1.3968760750450501E-2</v>
      </c>
      <c r="EW917">
        <v>74.435386767209906</v>
      </c>
      <c r="EX917">
        <v>73.323628679153501</v>
      </c>
      <c r="EY917">
        <v>71.935386767209906</v>
      </c>
      <c r="EZ917">
        <v>71.658902943322801</v>
      </c>
      <c r="FA917">
        <v>70.935386767209906</v>
      </c>
      <c r="FB917">
        <v>69.935386767209906</v>
      </c>
      <c r="FC917">
        <v>69.605935295548505</v>
      </c>
      <c r="FD917">
        <v>70.276483823887105</v>
      </c>
      <c r="FE917">
        <v>73.3352742641693</v>
      </c>
      <c r="FF917">
        <v>77.0058227925079</v>
      </c>
      <c r="FG917">
        <v>81.617580880564304</v>
      </c>
      <c r="FH917">
        <v>85.0058227925079</v>
      </c>
      <c r="FI917">
        <v>88.282306616395005</v>
      </c>
      <c r="FJ917">
        <v>91.6705485283386</v>
      </c>
      <c r="FK917">
        <v>93.723516176112895</v>
      </c>
      <c r="FL917">
        <v>96.276483823887105</v>
      </c>
      <c r="FM917">
        <v>96.776483823887105</v>
      </c>
      <c r="FN917">
        <v>97.441209559717805</v>
      </c>
      <c r="FO917">
        <v>97.441209559717805</v>
      </c>
      <c r="FP917">
        <v>95.4941772074921</v>
      </c>
      <c r="FQ917">
        <v>92.047144855266396</v>
      </c>
      <c r="FR917">
        <v>87.547144855266396</v>
      </c>
      <c r="FS917">
        <v>81.823628679153501</v>
      </c>
      <c r="FT917">
        <v>79.323628679153501</v>
      </c>
      <c r="FU917">
        <v>1.7082821783881399E-2</v>
      </c>
      <c r="FV917">
        <v>0</v>
      </c>
      <c r="FW917">
        <v>0</v>
      </c>
      <c r="FX917">
        <v>1</v>
      </c>
    </row>
    <row r="918" spans="1:180" x14ac:dyDescent="0.2">
      <c r="A918" t="s">
        <v>42</v>
      </c>
      <c r="B918" t="s">
        <v>58</v>
      </c>
      <c r="C918" t="s">
        <v>55</v>
      </c>
      <c r="D918" t="s">
        <v>41</v>
      </c>
      <c r="E918" t="s">
        <v>1</v>
      </c>
      <c r="F918" t="s">
        <v>78</v>
      </c>
      <c r="G918" s="35">
        <v>43690</v>
      </c>
      <c r="H918">
        <v>1663</v>
      </c>
      <c r="I918">
        <v>0.81137409358053802</v>
      </c>
      <c r="J918">
        <v>0.70805211599554196</v>
      </c>
      <c r="K918">
        <v>0.63824713817906298</v>
      </c>
      <c r="L918">
        <v>0.604888406764991</v>
      </c>
      <c r="M918">
        <v>0.58658701357402498</v>
      </c>
      <c r="N918">
        <v>0.60405632344972005</v>
      </c>
      <c r="O918">
        <v>0.658225296322416</v>
      </c>
      <c r="P918">
        <v>0.70433941706418102</v>
      </c>
      <c r="Q918">
        <v>0.74937561079342097</v>
      </c>
      <c r="R918">
        <v>0.81139387053155898</v>
      </c>
      <c r="S918">
        <v>0.90298176860615298</v>
      </c>
      <c r="T918">
        <v>1.0332966655850599</v>
      </c>
      <c r="U918">
        <v>1.21496289179771</v>
      </c>
      <c r="V918">
        <v>1.43646991862401</v>
      </c>
      <c r="W918">
        <v>1.66222574655459</v>
      </c>
      <c r="X918">
        <v>1.94292258969531</v>
      </c>
      <c r="Y918">
        <v>2.1361864653284801</v>
      </c>
      <c r="Z918">
        <v>2.31992242588974</v>
      </c>
      <c r="AA918">
        <v>2.34533412081701</v>
      </c>
      <c r="AB918">
        <v>2.2562003029113198</v>
      </c>
      <c r="AC918">
        <v>2.1294889399146202</v>
      </c>
      <c r="AD918">
        <v>1.8622283991231401</v>
      </c>
      <c r="AE918">
        <v>1.41664829388172</v>
      </c>
      <c r="AF918">
        <v>1.1290556711887301</v>
      </c>
      <c r="AG918">
        <v>-2.3287873711648401E-2</v>
      </c>
      <c r="AH918">
        <v>-2.5239247541965E-2</v>
      </c>
      <c r="AI918">
        <v>-1.4387415828873699E-2</v>
      </c>
      <c r="AJ918">
        <v>-1.74564079064135E-2</v>
      </c>
      <c r="AK918">
        <v>-1.5167794648780699E-2</v>
      </c>
      <c r="AL918">
        <v>-2.94294619774352E-3</v>
      </c>
      <c r="AM918">
        <v>-1.5983433244675899E-2</v>
      </c>
      <c r="AN918">
        <v>-1.4092681225652701E-2</v>
      </c>
      <c r="AO918">
        <v>-1.06713407596719E-2</v>
      </c>
      <c r="AP918">
        <v>-1.8673745603229801E-2</v>
      </c>
      <c r="AQ918">
        <v>-3.2760905030938203E-2</v>
      </c>
      <c r="AR918">
        <v>-1.96906579831947E-2</v>
      </c>
      <c r="AS918">
        <v>-1.00905269250749E-3</v>
      </c>
      <c r="AT918">
        <v>1.57698729654825E-2</v>
      </c>
      <c r="AU918">
        <v>0.28415758642128902</v>
      </c>
      <c r="AV918">
        <v>0.39226521633873002</v>
      </c>
      <c r="AW918">
        <v>0.43933203251867903</v>
      </c>
      <c r="AX918">
        <v>0.46199192292584601</v>
      </c>
      <c r="AY918">
        <v>0.22447837845316701</v>
      </c>
      <c r="AZ918">
        <v>-0.29794428693539199</v>
      </c>
      <c r="BA918">
        <v>-0.249860239284798</v>
      </c>
      <c r="BB918">
        <v>-0.20277874477256599</v>
      </c>
      <c r="BC918">
        <v>-0.151796954973067</v>
      </c>
      <c r="BD918">
        <v>-8.9824419682064796E-2</v>
      </c>
      <c r="BE918">
        <v>-1.53276653623141E-2</v>
      </c>
      <c r="BF918">
        <v>-1.6873054490716102E-2</v>
      </c>
      <c r="BG918">
        <v>-9.2550154905270098E-3</v>
      </c>
      <c r="BH918">
        <v>-1.3555598597234901E-2</v>
      </c>
      <c r="BI918">
        <v>-1.04167742193551E-2</v>
      </c>
      <c r="BJ918">
        <v>3.8977187364670502E-3</v>
      </c>
      <c r="BK918">
        <v>-9.2991251892806104E-3</v>
      </c>
      <c r="BL918">
        <v>-6.6122689626222399E-3</v>
      </c>
      <c r="BM918">
        <v>-2.7295804696379801E-3</v>
      </c>
      <c r="BN918">
        <v>-8.3947543046005296E-3</v>
      </c>
      <c r="BO918">
        <v>-2.2677616124793E-2</v>
      </c>
      <c r="BP918">
        <v>-1.3578249311672201E-2</v>
      </c>
      <c r="BQ918">
        <v>5.21501113537524E-3</v>
      </c>
      <c r="BR918">
        <v>2.7078524717729899E-2</v>
      </c>
      <c r="BS918">
        <v>0.30581505143613402</v>
      </c>
      <c r="BT918">
        <v>0.42302831150155001</v>
      </c>
      <c r="BU918">
        <v>0.47287006000708298</v>
      </c>
      <c r="BV918">
        <v>0.49189287753310901</v>
      </c>
      <c r="BW918">
        <v>0.25800129264626898</v>
      </c>
      <c r="BX918">
        <v>-0.266596490139894</v>
      </c>
      <c r="BY918">
        <v>-0.224337662501261</v>
      </c>
      <c r="BZ918">
        <v>-0.18095035975867099</v>
      </c>
      <c r="CA918">
        <v>-0.129745757708328</v>
      </c>
      <c r="CB918">
        <v>-7.3289904226416999E-2</v>
      </c>
      <c r="CC918">
        <v>-9.8144493085092592E-3</v>
      </c>
      <c r="CD918">
        <v>-1.10786546691043E-2</v>
      </c>
      <c r="CE918">
        <v>-5.7003306508654197E-3</v>
      </c>
      <c r="CF918">
        <v>-1.08539099526163E-2</v>
      </c>
      <c r="CG918">
        <v>-7.1262319428261603E-3</v>
      </c>
      <c r="CH918">
        <v>8.6355424313887194E-3</v>
      </c>
      <c r="CI918">
        <v>-4.6695937923210999E-3</v>
      </c>
      <c r="CJ918">
        <v>-1.43135821660301E-3</v>
      </c>
      <c r="CK918">
        <v>2.7708585144931102E-3</v>
      </c>
      <c r="CL918">
        <v>-1.2755562437530301E-3</v>
      </c>
      <c r="CM918">
        <v>-1.5693960944817599E-2</v>
      </c>
      <c r="CN918">
        <v>-9.3448136858230203E-3</v>
      </c>
      <c r="CO918">
        <v>9.5257787823877105E-3</v>
      </c>
      <c r="CP918">
        <v>3.49108624721296E-2</v>
      </c>
      <c r="CQ918">
        <v>0.320814945730929</v>
      </c>
      <c r="CR918">
        <v>0.44433473749862501</v>
      </c>
      <c r="CS918">
        <v>0.49609839567966402</v>
      </c>
      <c r="CT918">
        <v>0.51260218760771803</v>
      </c>
      <c r="CU918">
        <v>0.28121916089656301</v>
      </c>
      <c r="CV918">
        <v>-0.24488510157318499</v>
      </c>
      <c r="CW918">
        <v>-0.206660803569644</v>
      </c>
      <c r="CX918">
        <v>-0.16583208679320199</v>
      </c>
      <c r="CY918">
        <v>-0.114473165656671</v>
      </c>
      <c r="CZ918">
        <v>-6.1838149190434198E-2</v>
      </c>
      <c r="DA918">
        <v>-4.3012332547044596E-3</v>
      </c>
      <c r="DB918">
        <v>-5.2842548474924403E-3</v>
      </c>
      <c r="DC918">
        <v>-2.1456458112038201E-3</v>
      </c>
      <c r="DD918">
        <v>-8.1522213079976598E-3</v>
      </c>
      <c r="DE918">
        <v>-3.8356896662971899E-3</v>
      </c>
      <c r="DF918">
        <v>1.3373366126310401E-2</v>
      </c>
      <c r="DG918">
        <v>-4.0062395361590299E-5</v>
      </c>
      <c r="DH918">
        <v>3.7495525294162098E-3</v>
      </c>
      <c r="DI918">
        <v>8.27129749862421E-3</v>
      </c>
      <c r="DJ918">
        <v>5.8436418170944599E-3</v>
      </c>
      <c r="DK918">
        <v>-8.7103057648421894E-3</v>
      </c>
      <c r="DL918">
        <v>-5.1113780599738598E-3</v>
      </c>
      <c r="DM918">
        <v>1.3836546429400199E-2</v>
      </c>
      <c r="DN918">
        <v>4.2743200226529297E-2</v>
      </c>
      <c r="DO918">
        <v>0.33581484002572498</v>
      </c>
      <c r="DP918">
        <v>0.46564116349570001</v>
      </c>
      <c r="DQ918">
        <v>0.51932673135224505</v>
      </c>
      <c r="DR918">
        <v>0.533311497682327</v>
      </c>
      <c r="DS918">
        <v>0.304437029146856</v>
      </c>
      <c r="DT918">
        <v>-0.22317371300647601</v>
      </c>
      <c r="DU918">
        <v>-0.18898394463802701</v>
      </c>
      <c r="DV918">
        <v>-0.150713813827733</v>
      </c>
      <c r="DW918">
        <v>-9.9200573605013595E-2</v>
      </c>
      <c r="DX918">
        <v>-5.0386394154451397E-2</v>
      </c>
      <c r="DY918">
        <v>3.65897509462985E-3</v>
      </c>
      <c r="DZ918">
        <v>3.0819382037564698E-3</v>
      </c>
      <c r="EA918">
        <v>2.9867545271429E-3</v>
      </c>
      <c r="EB918">
        <v>-4.2514119988190701E-3</v>
      </c>
      <c r="EC918">
        <v>9.1533076312834199E-4</v>
      </c>
      <c r="ED918">
        <v>2.0214031060520998E-2</v>
      </c>
      <c r="EE918">
        <v>6.6442456600337499E-3</v>
      </c>
      <c r="EF918">
        <v>1.1229964792446701E-2</v>
      </c>
      <c r="EG918">
        <v>1.62130577886581E-2</v>
      </c>
      <c r="EH918">
        <v>1.6122633115723699E-2</v>
      </c>
      <c r="EI918">
        <v>1.3729831413030399E-3</v>
      </c>
      <c r="EJ918">
        <v>1.00103061154867E-3</v>
      </c>
      <c r="EK918">
        <v>2.0060610257282899E-2</v>
      </c>
      <c r="EL918">
        <v>5.4051851978776801E-2</v>
      </c>
      <c r="EM918">
        <v>0.35747230504056998</v>
      </c>
      <c r="EN918">
        <v>0.496404258658521</v>
      </c>
      <c r="EO918">
        <v>0.55286475884064901</v>
      </c>
      <c r="EP918">
        <v>0.56321245228959005</v>
      </c>
      <c r="EQ918">
        <v>0.33795994333995799</v>
      </c>
      <c r="ER918">
        <v>-0.191825916210978</v>
      </c>
      <c r="ES918">
        <v>-0.16346136785449</v>
      </c>
      <c r="ET918">
        <v>-0.12888542881383799</v>
      </c>
      <c r="EU918">
        <v>-7.71493763402743E-2</v>
      </c>
      <c r="EV918">
        <v>-3.3851878698803503E-2</v>
      </c>
      <c r="EW918">
        <v>74.700856578080405</v>
      </c>
      <c r="EX918">
        <v>73.608060619371798</v>
      </c>
      <c r="EY918">
        <v>72.200856578080405</v>
      </c>
      <c r="EZ918">
        <v>71.886448495497504</v>
      </c>
      <c r="FA918">
        <v>71.200856578080405</v>
      </c>
      <c r="FB918">
        <v>70.200856578080405</v>
      </c>
      <c r="FC918">
        <v>69.757632330331603</v>
      </c>
      <c r="FD918">
        <v>70.314408082582901</v>
      </c>
      <c r="FE918">
        <v>73.278387876125606</v>
      </c>
      <c r="FF918">
        <v>76.835163628376904</v>
      </c>
      <c r="FG918">
        <v>81.427959587085397</v>
      </c>
      <c r="FH918">
        <v>84.835163628376904</v>
      </c>
      <c r="FI918">
        <v>88.149571710959805</v>
      </c>
      <c r="FJ918">
        <v>91.556775752251298</v>
      </c>
      <c r="FK918">
        <v>93.685591917417099</v>
      </c>
      <c r="FL918">
        <v>96.314408082582901</v>
      </c>
      <c r="FM918">
        <v>96.814408082582901</v>
      </c>
      <c r="FN918">
        <v>97.536020206457295</v>
      </c>
      <c r="FO918">
        <v>97.536020206457295</v>
      </c>
      <c r="FP918">
        <v>95.664836371623096</v>
      </c>
      <c r="FQ918">
        <v>92.293652536788898</v>
      </c>
      <c r="FR918">
        <v>87.793652536788898</v>
      </c>
      <c r="FS918">
        <v>82.108060619371798</v>
      </c>
      <c r="FT918">
        <v>79.608060619371798</v>
      </c>
      <c r="FU918">
        <v>3.9459089677494397E-2</v>
      </c>
      <c r="FV918">
        <v>0</v>
      </c>
      <c r="FW918">
        <v>0</v>
      </c>
      <c r="FX918">
        <v>1</v>
      </c>
    </row>
    <row r="919" spans="1:180" x14ac:dyDescent="0.2">
      <c r="A919" t="s">
        <v>42</v>
      </c>
      <c r="B919" t="s">
        <v>58</v>
      </c>
      <c r="C919" t="s">
        <v>55</v>
      </c>
      <c r="D919" t="s">
        <v>41</v>
      </c>
      <c r="E919" t="s">
        <v>77</v>
      </c>
      <c r="F919" t="s">
        <v>1</v>
      </c>
      <c r="G919" s="35">
        <v>43690</v>
      </c>
      <c r="H919">
        <v>3868</v>
      </c>
      <c r="I919">
        <v>0.91574230560843195</v>
      </c>
      <c r="J919">
        <v>0.80679741416310102</v>
      </c>
      <c r="K919">
        <v>0.72865947526034003</v>
      </c>
      <c r="L919">
        <v>0.69258002458207102</v>
      </c>
      <c r="M919">
        <v>0.67417522036590205</v>
      </c>
      <c r="N919">
        <v>0.69573910005661099</v>
      </c>
      <c r="O919">
        <v>0.76109716027197905</v>
      </c>
      <c r="P919">
        <v>0.80349449518788996</v>
      </c>
      <c r="Q919">
        <v>0.83992543918643303</v>
      </c>
      <c r="R919">
        <v>0.89551609869081705</v>
      </c>
      <c r="S919">
        <v>0.97854774891587804</v>
      </c>
      <c r="T919">
        <v>1.09740949761716</v>
      </c>
      <c r="U919">
        <v>1.25530992057525</v>
      </c>
      <c r="V919">
        <v>1.45015688478521</v>
      </c>
      <c r="W919">
        <v>1.6499211544323</v>
      </c>
      <c r="X919">
        <v>1.9119142179077899</v>
      </c>
      <c r="Y919">
        <v>2.11643855362236</v>
      </c>
      <c r="Z919">
        <v>2.3387394347121</v>
      </c>
      <c r="AA919">
        <v>2.4019257397982998</v>
      </c>
      <c r="AB919">
        <v>2.2755361724926799</v>
      </c>
      <c r="AC919">
        <v>2.17911457963196</v>
      </c>
      <c r="AD919">
        <v>1.94242746785663</v>
      </c>
      <c r="AE919">
        <v>1.5124044538972099</v>
      </c>
      <c r="AF919">
        <v>1.2385244005329401</v>
      </c>
      <c r="AG919">
        <v>-1.97482474755706E-2</v>
      </c>
      <c r="AH919">
        <v>-1.56777775498134E-2</v>
      </c>
      <c r="AI919">
        <v>-1.80336920800118E-2</v>
      </c>
      <c r="AJ919">
        <v>-1.7424337868593001E-2</v>
      </c>
      <c r="AK919">
        <v>-1.89506620332726E-2</v>
      </c>
      <c r="AL919">
        <v>-1.00455336142599E-2</v>
      </c>
      <c r="AM919">
        <v>-1.90012927884049E-2</v>
      </c>
      <c r="AN919">
        <v>-2.32517249041677E-2</v>
      </c>
      <c r="AO919">
        <v>-3.08352248251265E-2</v>
      </c>
      <c r="AP919">
        <v>-2.8995820742337999E-2</v>
      </c>
      <c r="AQ919">
        <v>-2.48135063545026E-2</v>
      </c>
      <c r="AR919">
        <v>-7.6192543965593199E-3</v>
      </c>
      <c r="AS919">
        <v>-5.6574575609762397E-3</v>
      </c>
      <c r="AT919">
        <v>6.0702188601662E-3</v>
      </c>
      <c r="AU919">
        <v>0.20622740620174501</v>
      </c>
      <c r="AV919">
        <v>0.28223374555158798</v>
      </c>
      <c r="AW919">
        <v>0.30687218520772702</v>
      </c>
      <c r="AX919">
        <v>0.295334486168292</v>
      </c>
      <c r="AY919">
        <v>0.23081366258004801</v>
      </c>
      <c r="AZ919">
        <v>-6.6672274234468504E-2</v>
      </c>
      <c r="BA919">
        <v>-0.10889665655474901</v>
      </c>
      <c r="BB919">
        <v>-0.11378055523009301</v>
      </c>
      <c r="BC919">
        <v>-9.5651235065810206E-2</v>
      </c>
      <c r="BD919">
        <v>-6.5820317350878801E-2</v>
      </c>
      <c r="BE919">
        <v>-1.1107667271898601E-2</v>
      </c>
      <c r="BF919">
        <v>-8.00025911965138E-3</v>
      </c>
      <c r="BG919">
        <v>-1.15687504324373E-2</v>
      </c>
      <c r="BH919">
        <v>-1.05764130723275E-2</v>
      </c>
      <c r="BI919">
        <v>-1.2623335978692699E-2</v>
      </c>
      <c r="BJ919">
        <v>-4.2809368050522002E-3</v>
      </c>
      <c r="BK919">
        <v>-1.18699822176559E-2</v>
      </c>
      <c r="BL919">
        <v>-1.4366992690653099E-2</v>
      </c>
      <c r="BM919">
        <v>-2.3564447708124801E-2</v>
      </c>
      <c r="BN919">
        <v>-2.0237743608308101E-2</v>
      </c>
      <c r="BO919">
        <v>-1.7446524692264501E-2</v>
      </c>
      <c r="BP919">
        <v>-3.6912649184967601E-3</v>
      </c>
      <c r="BQ919">
        <v>-1.7256442396627299E-3</v>
      </c>
      <c r="BR919">
        <v>1.8092891071255598E-2</v>
      </c>
      <c r="BS919">
        <v>0.222300221915538</v>
      </c>
      <c r="BT919">
        <v>0.30696961517069798</v>
      </c>
      <c r="BU919">
        <v>0.33043781426542501</v>
      </c>
      <c r="BV919">
        <v>0.32052250430199403</v>
      </c>
      <c r="BW919">
        <v>0.25176974483633202</v>
      </c>
      <c r="BX919">
        <v>-4.6883112028893503E-2</v>
      </c>
      <c r="BY919">
        <v>-9.6063913533351003E-2</v>
      </c>
      <c r="BZ919">
        <v>-9.9653405791555599E-2</v>
      </c>
      <c r="CA919">
        <v>-8.2989126890025605E-2</v>
      </c>
      <c r="CB919">
        <v>-5.3174867036071397E-2</v>
      </c>
      <c r="CC919">
        <v>-5.1232277443759196E-3</v>
      </c>
      <c r="CD919">
        <v>-2.68283324271548E-3</v>
      </c>
      <c r="CE919">
        <v>-7.0911515412853E-3</v>
      </c>
      <c r="CF919">
        <v>-5.8335612190621696E-3</v>
      </c>
      <c r="CG919">
        <v>-8.2410492280343504E-3</v>
      </c>
      <c r="CH919">
        <v>-2.8839461551345301E-4</v>
      </c>
      <c r="CI919">
        <v>-6.93085824025284E-3</v>
      </c>
      <c r="CJ919">
        <v>-8.2134542248662595E-3</v>
      </c>
      <c r="CK919">
        <v>-1.8528729625639902E-2</v>
      </c>
      <c r="CL919">
        <v>-1.41719260647469E-2</v>
      </c>
      <c r="CM919">
        <v>-1.2344175634813799E-2</v>
      </c>
      <c r="CN919">
        <v>-9.7075137170725E-4</v>
      </c>
      <c r="CO919">
        <v>9.9751768931391699E-4</v>
      </c>
      <c r="CP919">
        <v>2.6419757220350001E-2</v>
      </c>
      <c r="CQ919">
        <v>0.23343220511677401</v>
      </c>
      <c r="CR919">
        <v>0.32410160311675601</v>
      </c>
      <c r="CS919">
        <v>0.346759297163517</v>
      </c>
      <c r="CT919">
        <v>0.33796764893189202</v>
      </c>
      <c r="CU919">
        <v>0.26628386356914902</v>
      </c>
      <c r="CV919">
        <v>-3.3177198568443901E-2</v>
      </c>
      <c r="CW919">
        <v>-8.7175994808731602E-2</v>
      </c>
      <c r="CX919">
        <v>-8.9868985125536593E-2</v>
      </c>
      <c r="CY919">
        <v>-7.4219389339677894E-2</v>
      </c>
      <c r="CZ919">
        <v>-4.4416666669492101E-2</v>
      </c>
      <c r="DA919">
        <v>8.6121178314675997E-4</v>
      </c>
      <c r="DB919">
        <v>2.6345926342204299E-3</v>
      </c>
      <c r="DC919">
        <v>-2.6135526501332501E-3</v>
      </c>
      <c r="DD919">
        <v>-1.09070936579681E-3</v>
      </c>
      <c r="DE919">
        <v>-3.8587624773760302E-3</v>
      </c>
      <c r="DF919">
        <v>3.7041475740252901E-3</v>
      </c>
      <c r="DG919">
        <v>-1.99173426284975E-3</v>
      </c>
      <c r="DH919">
        <v>-2.0599157590794601E-3</v>
      </c>
      <c r="DI919">
        <v>-1.34930115431549E-2</v>
      </c>
      <c r="DJ919">
        <v>-8.1061085211856995E-3</v>
      </c>
      <c r="DK919">
        <v>-7.2418265773631797E-3</v>
      </c>
      <c r="DL919">
        <v>1.7497621750822601E-3</v>
      </c>
      <c r="DM919">
        <v>3.72067961829057E-3</v>
      </c>
      <c r="DN919">
        <v>3.47466233694445E-2</v>
      </c>
      <c r="DO919">
        <v>0.24456418831801099</v>
      </c>
      <c r="DP919">
        <v>0.34123359106281398</v>
      </c>
      <c r="DQ919">
        <v>0.36308078006160899</v>
      </c>
      <c r="DR919">
        <v>0.35541279356178901</v>
      </c>
      <c r="DS919">
        <v>0.28079798230196601</v>
      </c>
      <c r="DT919">
        <v>-1.94712851079944E-2</v>
      </c>
      <c r="DU919">
        <v>-7.8288076084112104E-2</v>
      </c>
      <c r="DV919">
        <v>-8.0084564459517699E-2</v>
      </c>
      <c r="DW919">
        <v>-6.5449651789330196E-2</v>
      </c>
      <c r="DX919">
        <v>-3.5658466302912799E-2</v>
      </c>
      <c r="DY919">
        <v>9.5017919868187195E-3</v>
      </c>
      <c r="DZ919">
        <v>1.0312111064382399E-2</v>
      </c>
      <c r="EA919">
        <v>3.8513889974411599E-3</v>
      </c>
      <c r="EB919">
        <v>5.7572154304686299E-3</v>
      </c>
      <c r="EC919">
        <v>2.4685635772039001E-3</v>
      </c>
      <c r="ED919">
        <v>9.4687443832329708E-3</v>
      </c>
      <c r="EE919">
        <v>5.1395763078992598E-3</v>
      </c>
      <c r="EF919">
        <v>6.8248164544352299E-3</v>
      </c>
      <c r="EG919">
        <v>-6.2222344261532196E-3</v>
      </c>
      <c r="EH919">
        <v>6.5196861284420502E-4</v>
      </c>
      <c r="EI919">
        <v>1.2515508487490599E-4</v>
      </c>
      <c r="EJ919">
        <v>5.6777516531448203E-3</v>
      </c>
      <c r="EK919">
        <v>7.6524929396040798E-3</v>
      </c>
      <c r="EL919">
        <v>4.6769295580533797E-2</v>
      </c>
      <c r="EM919">
        <v>0.26063700403180401</v>
      </c>
      <c r="EN919">
        <v>0.36596946068192399</v>
      </c>
      <c r="EO919">
        <v>0.38664640911930698</v>
      </c>
      <c r="EP919">
        <v>0.38060081169549198</v>
      </c>
      <c r="EQ919">
        <v>0.30175406455824999</v>
      </c>
      <c r="ER919">
        <v>3.1787709758058401E-4</v>
      </c>
      <c r="ES919">
        <v>-6.5455333062714602E-2</v>
      </c>
      <c r="ET919">
        <v>-6.5957415020980306E-2</v>
      </c>
      <c r="EU919">
        <v>-5.27875436135457E-2</v>
      </c>
      <c r="EV919">
        <v>-2.30130159881053E-2</v>
      </c>
      <c r="EW919">
        <v>74.164376030786102</v>
      </c>
      <c r="EX919">
        <v>73.033260032985197</v>
      </c>
      <c r="EY919">
        <v>71.664376030786102</v>
      </c>
      <c r="EZ919">
        <v>71.426608026388095</v>
      </c>
      <c r="FA919">
        <v>70.664376030786102</v>
      </c>
      <c r="FB919">
        <v>69.664376030786102</v>
      </c>
      <c r="FC919">
        <v>69.451072017592097</v>
      </c>
      <c r="FD919">
        <v>70.237768004398006</v>
      </c>
      <c r="FE919">
        <v>73.393347993402998</v>
      </c>
      <c r="FF919">
        <v>77.180043980208893</v>
      </c>
      <c r="FG919">
        <v>81.811159978009897</v>
      </c>
      <c r="FH919">
        <v>85.180043980208893</v>
      </c>
      <c r="FI919">
        <v>88.4178119846069</v>
      </c>
      <c r="FJ919">
        <v>91.786695986805896</v>
      </c>
      <c r="FK919">
        <v>93.762231995601994</v>
      </c>
      <c r="FL919">
        <v>96.237768004398006</v>
      </c>
      <c r="FM919">
        <v>96.737768004398006</v>
      </c>
      <c r="FN919">
        <v>97.344420010995094</v>
      </c>
      <c r="FO919">
        <v>97.344420010995094</v>
      </c>
      <c r="FP919">
        <v>95.319956019791107</v>
      </c>
      <c r="FQ919">
        <v>91.795492028587105</v>
      </c>
      <c r="FR919">
        <v>87.295492028587105</v>
      </c>
      <c r="FS919">
        <v>81.533260032985197</v>
      </c>
      <c r="FT919">
        <v>79.033260032985197</v>
      </c>
      <c r="FU919">
        <v>2.9193227524823801E-2</v>
      </c>
      <c r="FV919">
        <v>0</v>
      </c>
      <c r="FW919">
        <v>0</v>
      </c>
      <c r="FX919">
        <v>1</v>
      </c>
    </row>
    <row r="920" spans="1:180" x14ac:dyDescent="0.2">
      <c r="A920" t="s">
        <v>42</v>
      </c>
      <c r="B920" t="s">
        <v>58</v>
      </c>
      <c r="C920" t="s">
        <v>55</v>
      </c>
      <c r="D920" t="s">
        <v>41</v>
      </c>
      <c r="E920" t="s">
        <v>77</v>
      </c>
      <c r="F920" t="s">
        <v>77</v>
      </c>
      <c r="G920" s="35">
        <v>43690</v>
      </c>
      <c r="H920">
        <v>2894</v>
      </c>
      <c r="I920">
        <v>0.962864777803489</v>
      </c>
      <c r="J920">
        <v>0.84628177173393004</v>
      </c>
      <c r="K920">
        <v>0.76127743524438196</v>
      </c>
      <c r="L920">
        <v>0.72159858140233002</v>
      </c>
      <c r="M920">
        <v>0.70083049570565503</v>
      </c>
      <c r="N920">
        <v>0.71913688673355203</v>
      </c>
      <c r="O920">
        <v>0.78162807899231601</v>
      </c>
      <c r="P920">
        <v>0.82235404691731295</v>
      </c>
      <c r="Q920">
        <v>0.856227265467983</v>
      </c>
      <c r="R920">
        <v>0.91045966226963804</v>
      </c>
      <c r="S920">
        <v>0.99626199828157502</v>
      </c>
      <c r="T920">
        <v>1.11793066295517</v>
      </c>
      <c r="U920">
        <v>1.2766626267957599</v>
      </c>
      <c r="V920">
        <v>1.47001593712296</v>
      </c>
      <c r="W920">
        <v>1.6676313444247</v>
      </c>
      <c r="X920">
        <v>1.9172726602741701</v>
      </c>
      <c r="Y920">
        <v>2.12363302635644</v>
      </c>
      <c r="Z920">
        <v>2.35580678986571</v>
      </c>
      <c r="AA920">
        <v>2.4318989769007802</v>
      </c>
      <c r="AB920">
        <v>2.29522709603894</v>
      </c>
      <c r="AC920">
        <v>2.2153526337768201</v>
      </c>
      <c r="AD920">
        <v>1.99366475380838</v>
      </c>
      <c r="AE920">
        <v>1.5690728910854601</v>
      </c>
      <c r="AF920">
        <v>1.29626609560532</v>
      </c>
      <c r="AG920">
        <v>-2.5491586148074102E-2</v>
      </c>
      <c r="AH920">
        <v>-2.14607237918128E-2</v>
      </c>
      <c r="AI920">
        <v>-2.7327458528130101E-2</v>
      </c>
      <c r="AJ920">
        <v>-2.3893092469309402E-2</v>
      </c>
      <c r="AK920">
        <v>-2.6940104688522301E-2</v>
      </c>
      <c r="AL920">
        <v>-2.1655435846557401E-2</v>
      </c>
      <c r="AM920">
        <v>-2.79638496596765E-2</v>
      </c>
      <c r="AN920">
        <v>-3.1747827371732401E-2</v>
      </c>
      <c r="AO920">
        <v>-4.2713035916004297E-2</v>
      </c>
      <c r="AP920">
        <v>-3.9634793961860197E-2</v>
      </c>
      <c r="AQ920">
        <v>-3.02520370779631E-2</v>
      </c>
      <c r="AR920">
        <v>-6.9667202366965799E-3</v>
      </c>
      <c r="AS920">
        <v>-8.8151500591172501E-3</v>
      </c>
      <c r="AT920">
        <v>-8.3095063007013401E-3</v>
      </c>
      <c r="AU920">
        <v>0.15248080631053801</v>
      </c>
      <c r="AV920">
        <v>0.219597997103542</v>
      </c>
      <c r="AW920">
        <v>0.239646652210846</v>
      </c>
      <c r="AX920">
        <v>0.22121504087209801</v>
      </c>
      <c r="AY920">
        <v>0.21801259761837499</v>
      </c>
      <c r="AZ920">
        <v>1.05057872261559E-2</v>
      </c>
      <c r="BA920">
        <v>-5.9367658528438699E-2</v>
      </c>
      <c r="BB920">
        <v>-9.6467696975660003E-2</v>
      </c>
      <c r="BC920">
        <v>-9.0036110997142094E-2</v>
      </c>
      <c r="BD920">
        <v>-6.6389002335550298E-2</v>
      </c>
      <c r="BE920">
        <v>-1.35352218910823E-2</v>
      </c>
      <c r="BF920">
        <v>-1.1453953082093399E-2</v>
      </c>
      <c r="BG920">
        <v>-1.8104983633800802E-2</v>
      </c>
      <c r="BH920">
        <v>-1.4645699431670199E-2</v>
      </c>
      <c r="BI920">
        <v>-1.8517378026522799E-2</v>
      </c>
      <c r="BJ920">
        <v>-1.3356743474665801E-2</v>
      </c>
      <c r="BK920">
        <v>-1.7374745854405699E-2</v>
      </c>
      <c r="BL920">
        <v>-2.15138236799166E-2</v>
      </c>
      <c r="BM920">
        <v>-3.46018891371771E-2</v>
      </c>
      <c r="BN920">
        <v>-3.0412993864237702E-2</v>
      </c>
      <c r="BO920">
        <v>-2.22358654190528E-2</v>
      </c>
      <c r="BP920">
        <v>-2.2885875256008601E-3</v>
      </c>
      <c r="BQ920">
        <v>-4.1825648315305204E-3</v>
      </c>
      <c r="BR920">
        <v>4.7006209365067298E-3</v>
      </c>
      <c r="BS920">
        <v>0.167411939944074</v>
      </c>
      <c r="BT920">
        <v>0.238354220649862</v>
      </c>
      <c r="BU920">
        <v>0.257879212248944</v>
      </c>
      <c r="BV920">
        <v>0.24318713993268001</v>
      </c>
      <c r="BW920">
        <v>0.234942581087938</v>
      </c>
      <c r="BX920">
        <v>2.7838413290190898E-2</v>
      </c>
      <c r="BY920">
        <v>-4.63357391145095E-2</v>
      </c>
      <c r="BZ920">
        <v>-7.8849881453081E-2</v>
      </c>
      <c r="CA920">
        <v>-7.4834740636313499E-2</v>
      </c>
      <c r="CB920">
        <v>-5.12043565463405E-2</v>
      </c>
      <c r="CC920">
        <v>-5.2542804290039002E-3</v>
      </c>
      <c r="CD920">
        <v>-4.5232941718675599E-3</v>
      </c>
      <c r="CE920">
        <v>-1.17175256161373E-2</v>
      </c>
      <c r="CF920">
        <v>-8.2409831838575805E-3</v>
      </c>
      <c r="CG920">
        <v>-1.26838231983218E-2</v>
      </c>
      <c r="CH920">
        <v>-7.6090944179515504E-3</v>
      </c>
      <c r="CI920">
        <v>-1.0040764816144699E-2</v>
      </c>
      <c r="CJ920">
        <v>-1.44257838985038E-2</v>
      </c>
      <c r="CK920">
        <v>-2.8984133586904701E-2</v>
      </c>
      <c r="CL920">
        <v>-2.40260032087177E-2</v>
      </c>
      <c r="CM920">
        <v>-1.6683889347515E-2</v>
      </c>
      <c r="CN920">
        <v>9.5147293924855E-4</v>
      </c>
      <c r="CO920">
        <v>-9.7405041500949201E-4</v>
      </c>
      <c r="CP920">
        <v>1.37113954286363E-2</v>
      </c>
      <c r="CQ920">
        <v>0.17775319761439701</v>
      </c>
      <c r="CR920">
        <v>0.25134472394152202</v>
      </c>
      <c r="CS920">
        <v>0.270507027790029</v>
      </c>
      <c r="CT920">
        <v>0.25840494880909198</v>
      </c>
      <c r="CU920">
        <v>0.24666823606565599</v>
      </c>
      <c r="CV920">
        <v>3.9842937302282298E-2</v>
      </c>
      <c r="CW920">
        <v>-3.7309871427167803E-2</v>
      </c>
      <c r="CX920">
        <v>-6.6647836090766299E-2</v>
      </c>
      <c r="CY920">
        <v>-6.4306317831882495E-2</v>
      </c>
      <c r="CZ920">
        <v>-4.0687517129265202E-2</v>
      </c>
      <c r="DA920">
        <v>3.0266610330745001E-3</v>
      </c>
      <c r="DB920">
        <v>2.4073647383583401E-3</v>
      </c>
      <c r="DC920">
        <v>-5.3300675984736803E-3</v>
      </c>
      <c r="DD920">
        <v>-1.8362669360449399E-3</v>
      </c>
      <c r="DE920">
        <v>-6.8502683701207202E-3</v>
      </c>
      <c r="DF920">
        <v>-1.8614453612372901E-3</v>
      </c>
      <c r="DG920">
        <v>-2.70678377788372E-3</v>
      </c>
      <c r="DH920">
        <v>-7.3377441170910098E-3</v>
      </c>
      <c r="DI920">
        <v>-2.3366378036632302E-2</v>
      </c>
      <c r="DJ920">
        <v>-1.7639012553197699E-2</v>
      </c>
      <c r="DK920">
        <v>-1.11319132759773E-2</v>
      </c>
      <c r="DL920">
        <v>4.1915334040979598E-3</v>
      </c>
      <c r="DM920">
        <v>2.2344640015115398E-3</v>
      </c>
      <c r="DN920">
        <v>2.2722169920765901E-2</v>
      </c>
      <c r="DO920">
        <v>0.18809445528471899</v>
      </c>
      <c r="DP920">
        <v>0.26433522723318098</v>
      </c>
      <c r="DQ920">
        <v>0.28313484333111499</v>
      </c>
      <c r="DR920">
        <v>0.27362275768550398</v>
      </c>
      <c r="DS920">
        <v>0.25839389104337401</v>
      </c>
      <c r="DT920">
        <v>5.1847461314373601E-2</v>
      </c>
      <c r="DU920">
        <v>-2.8284003739826001E-2</v>
      </c>
      <c r="DV920">
        <v>-5.4445790728451501E-2</v>
      </c>
      <c r="DW920">
        <v>-5.3777895027451603E-2</v>
      </c>
      <c r="DX920">
        <v>-3.01706777121898E-2</v>
      </c>
      <c r="DY920">
        <v>1.49830252900663E-2</v>
      </c>
      <c r="DZ920">
        <v>1.24141354480777E-2</v>
      </c>
      <c r="EA920">
        <v>3.8924072958556001E-3</v>
      </c>
      <c r="EB920">
        <v>7.4111261015942596E-3</v>
      </c>
      <c r="EC920">
        <v>1.5724582918787899E-3</v>
      </c>
      <c r="ED920">
        <v>6.43724701065431E-3</v>
      </c>
      <c r="EE920">
        <v>7.8823200273870596E-3</v>
      </c>
      <c r="EF920">
        <v>2.8962595747246901E-3</v>
      </c>
      <c r="EG920">
        <v>-1.5255231257805001E-2</v>
      </c>
      <c r="EH920">
        <v>-8.4172124555752896E-3</v>
      </c>
      <c r="EI920">
        <v>-3.11574161706697E-3</v>
      </c>
      <c r="EJ920">
        <v>8.8696661151936793E-3</v>
      </c>
      <c r="EK920">
        <v>6.8670492290982699E-3</v>
      </c>
      <c r="EL920">
        <v>3.5732297157973998E-2</v>
      </c>
      <c r="EM920">
        <v>0.20302558891825601</v>
      </c>
      <c r="EN920">
        <v>0.28309145077950099</v>
      </c>
      <c r="EO920">
        <v>0.30136740336921303</v>
      </c>
      <c r="EP920">
        <v>0.29559485674608599</v>
      </c>
      <c r="EQ920">
        <v>0.27532387451293699</v>
      </c>
      <c r="ER920">
        <v>6.9180087378408694E-2</v>
      </c>
      <c r="ES920">
        <v>-1.52520843258968E-2</v>
      </c>
      <c r="ET920">
        <v>-3.6827975205872603E-2</v>
      </c>
      <c r="EU920">
        <v>-3.8576524666623001E-2</v>
      </c>
      <c r="EV920">
        <v>-1.498603192298E-2</v>
      </c>
      <c r="EW920">
        <v>74.112231728884893</v>
      </c>
      <c r="EX920">
        <v>72.977391138090894</v>
      </c>
      <c r="EY920">
        <v>71.612231728884893</v>
      </c>
      <c r="EZ920">
        <v>71.381912910472707</v>
      </c>
      <c r="FA920">
        <v>70.612231728884893</v>
      </c>
      <c r="FB920">
        <v>69.612231728884893</v>
      </c>
      <c r="FC920">
        <v>69.421275273648504</v>
      </c>
      <c r="FD920">
        <v>70.230318818412101</v>
      </c>
      <c r="FE920">
        <v>73.404521772381798</v>
      </c>
      <c r="FF920">
        <v>77.213565317145495</v>
      </c>
      <c r="FG920">
        <v>81.848405907939394</v>
      </c>
      <c r="FH920">
        <v>85.213565317145495</v>
      </c>
      <c r="FI920">
        <v>88.443884135557596</v>
      </c>
      <c r="FJ920">
        <v>91.809043544763597</v>
      </c>
      <c r="FK920">
        <v>93.769681181587899</v>
      </c>
      <c r="FL920">
        <v>96.230318818412101</v>
      </c>
      <c r="FM920">
        <v>96.730318818412101</v>
      </c>
      <c r="FN920">
        <v>97.325797046030303</v>
      </c>
      <c r="FO920">
        <v>97.325797046030303</v>
      </c>
      <c r="FP920">
        <v>95.286434682854505</v>
      </c>
      <c r="FQ920">
        <v>91.747072319678793</v>
      </c>
      <c r="FR920">
        <v>87.247072319678793</v>
      </c>
      <c r="FS920">
        <v>81.477391138090894</v>
      </c>
      <c r="FT920">
        <v>78.977391138090894</v>
      </c>
      <c r="FU920">
        <v>2.39904572298613E-2</v>
      </c>
      <c r="FV920">
        <v>0</v>
      </c>
      <c r="FW920">
        <v>0</v>
      </c>
      <c r="FX920">
        <v>1</v>
      </c>
    </row>
    <row r="921" spans="1:180" x14ac:dyDescent="0.2">
      <c r="A921" t="s">
        <v>42</v>
      </c>
      <c r="B921" t="s">
        <v>58</v>
      </c>
      <c r="C921" t="s">
        <v>55</v>
      </c>
      <c r="D921" t="s">
        <v>41</v>
      </c>
      <c r="E921" t="s">
        <v>77</v>
      </c>
      <c r="F921" t="s">
        <v>78</v>
      </c>
      <c r="G921" s="35">
        <v>43690</v>
      </c>
      <c r="H921">
        <v>974</v>
      </c>
      <c r="I921">
        <v>0.79210030950669597</v>
      </c>
      <c r="J921">
        <v>0.70285901598907696</v>
      </c>
      <c r="K921">
        <v>0.64216290463847603</v>
      </c>
      <c r="L921">
        <v>0.61693736502673602</v>
      </c>
      <c r="M921">
        <v>0.60466985718512101</v>
      </c>
      <c r="N921">
        <v>0.63448203713822604</v>
      </c>
      <c r="O921">
        <v>0.70721757829325205</v>
      </c>
      <c r="P921">
        <v>0.75350180217503404</v>
      </c>
      <c r="Q921">
        <v>0.79574834977650399</v>
      </c>
      <c r="R921">
        <v>0.85508790183137395</v>
      </c>
      <c r="S921">
        <v>0.93240692564597705</v>
      </c>
      <c r="T921">
        <v>1.0439918565886599</v>
      </c>
      <c r="U921">
        <v>1.19999258193327</v>
      </c>
      <c r="V921">
        <v>1.3995931398880399</v>
      </c>
      <c r="W921">
        <v>1.6056378032658101</v>
      </c>
      <c r="X921">
        <v>1.9003394334352901</v>
      </c>
      <c r="Y921">
        <v>2.09781537963091</v>
      </c>
      <c r="Z921">
        <v>2.29358227702454</v>
      </c>
      <c r="AA921">
        <v>2.32473732024045</v>
      </c>
      <c r="AB921">
        <v>2.2253339745578402</v>
      </c>
      <c r="AC921">
        <v>2.08663457048723</v>
      </c>
      <c r="AD921">
        <v>1.8121747293491699</v>
      </c>
      <c r="AE921">
        <v>1.3658074968713401</v>
      </c>
      <c r="AF921">
        <v>1.08965063135733</v>
      </c>
      <c r="AG921">
        <v>-3.2253213484975597E-2</v>
      </c>
      <c r="AH921">
        <v>-1.8046237789138799E-2</v>
      </c>
      <c r="AI921">
        <v>-9.9066544676135702E-3</v>
      </c>
      <c r="AJ921">
        <v>-1.4546228185571001E-2</v>
      </c>
      <c r="AK921">
        <v>-1.4627177246534499E-2</v>
      </c>
      <c r="AL921">
        <v>-7.69841464867107E-4</v>
      </c>
      <c r="AM921">
        <v>-2.16038516658036E-2</v>
      </c>
      <c r="AN921">
        <v>-1.4427136767107799E-2</v>
      </c>
      <c r="AO921">
        <v>-9.0720181081890994E-3</v>
      </c>
      <c r="AP921">
        <v>-1.14177970414426E-2</v>
      </c>
      <c r="AQ921">
        <v>-2.5216238907663901E-2</v>
      </c>
      <c r="AR921">
        <v>-1.7043804092202401E-2</v>
      </c>
      <c r="AS921">
        <v>-4.1343984567318703E-3</v>
      </c>
      <c r="AT921">
        <v>2.8141080879572899E-2</v>
      </c>
      <c r="AU921">
        <v>0.32944650922991497</v>
      </c>
      <c r="AV921">
        <v>0.42886620546479298</v>
      </c>
      <c r="AW921">
        <v>0.46804791083313502</v>
      </c>
      <c r="AX921">
        <v>0.48291343240092199</v>
      </c>
      <c r="AY921">
        <v>0.25721474886727702</v>
      </c>
      <c r="AZ921">
        <v>-0.28668346792863397</v>
      </c>
      <c r="BA921">
        <v>-0.26927174676804499</v>
      </c>
      <c r="BB921">
        <v>-0.19651594653489199</v>
      </c>
      <c r="BC921">
        <v>-0.14966683130966599</v>
      </c>
      <c r="BD921">
        <v>-8.8086490064575598E-2</v>
      </c>
      <c r="BE921">
        <v>-1.99249378806182E-2</v>
      </c>
      <c r="BF921">
        <v>-1.00414668258684E-2</v>
      </c>
      <c r="BG921">
        <v>-4.3015329419098004E-3</v>
      </c>
      <c r="BH921">
        <v>-8.8438652804858405E-3</v>
      </c>
      <c r="BI921">
        <v>-7.7279001102798298E-3</v>
      </c>
      <c r="BJ921">
        <v>6.9803428673574303E-3</v>
      </c>
      <c r="BK921">
        <v>-1.23645759674326E-2</v>
      </c>
      <c r="BL921">
        <v>-5.4383451961329803E-3</v>
      </c>
      <c r="BM921">
        <v>-7.8760115959483005E-4</v>
      </c>
      <c r="BN921">
        <v>8.0844045172982597E-4</v>
      </c>
      <c r="BO921">
        <v>-1.1991739610230499E-2</v>
      </c>
      <c r="BP921">
        <v>-1.08221310470839E-2</v>
      </c>
      <c r="BQ921">
        <v>2.2620350767112501E-3</v>
      </c>
      <c r="BR921">
        <v>4.6534713463123697E-2</v>
      </c>
      <c r="BS921">
        <v>0.35715158108071599</v>
      </c>
      <c r="BT921">
        <v>0.47720643988251998</v>
      </c>
      <c r="BU921">
        <v>0.51214041249970599</v>
      </c>
      <c r="BV921">
        <v>0.52022304500011196</v>
      </c>
      <c r="BW921">
        <v>0.29454010400956598</v>
      </c>
      <c r="BX921">
        <v>-0.25135387445435098</v>
      </c>
      <c r="BY921">
        <v>-0.23822037737722099</v>
      </c>
      <c r="BZ921">
        <v>-0.16977064371136</v>
      </c>
      <c r="CA921">
        <v>-0.122158444286997</v>
      </c>
      <c r="CB921">
        <v>-6.8888268771325895E-2</v>
      </c>
      <c r="CC921">
        <v>-1.13864117522968E-2</v>
      </c>
      <c r="CD921">
        <v>-4.4973868414012698E-3</v>
      </c>
      <c r="CE921">
        <v>-4.19442847921093E-4</v>
      </c>
      <c r="CF921">
        <v>-4.89442610336107E-3</v>
      </c>
      <c r="CG921">
        <v>-2.9494817827710202E-3</v>
      </c>
      <c r="CH921">
        <v>1.23480969267019E-2</v>
      </c>
      <c r="CI921">
        <v>-5.9654817640694196E-3</v>
      </c>
      <c r="CJ921">
        <v>7.8726446363779697E-4</v>
      </c>
      <c r="CK921">
        <v>4.9501607824304896E-3</v>
      </c>
      <c r="CL921">
        <v>9.2762952950801603E-3</v>
      </c>
      <c r="CM921">
        <v>-2.8324916822240502E-3</v>
      </c>
      <c r="CN921">
        <v>-6.5130192489309697E-3</v>
      </c>
      <c r="CO921">
        <v>6.6921854567101799E-3</v>
      </c>
      <c r="CP921">
        <v>5.9274087358519301E-2</v>
      </c>
      <c r="CQ921">
        <v>0.37634002944745099</v>
      </c>
      <c r="CR921">
        <v>0.51068673898283101</v>
      </c>
      <c r="CS921">
        <v>0.54267874483630596</v>
      </c>
      <c r="CT921">
        <v>0.54606356903115605</v>
      </c>
      <c r="CU921">
        <v>0.32039153127800502</v>
      </c>
      <c r="CV921">
        <v>-0.22688470563754501</v>
      </c>
      <c r="CW921">
        <v>-0.21671429352799201</v>
      </c>
      <c r="CX921">
        <v>-0.15124692844919699</v>
      </c>
      <c r="CY921">
        <v>-0.10310621923307101</v>
      </c>
      <c r="CZ921">
        <v>-5.5591639186587299E-2</v>
      </c>
      <c r="DA921">
        <v>-2.8478856239753901E-3</v>
      </c>
      <c r="DB921">
        <v>1.0466931430658799E-3</v>
      </c>
      <c r="DC921">
        <v>3.46264724606761E-3</v>
      </c>
      <c r="DD921">
        <v>-9.44986926236313E-4</v>
      </c>
      <c r="DE921">
        <v>1.82893654473779E-3</v>
      </c>
      <c r="DF921">
        <v>1.7715850986046298E-2</v>
      </c>
      <c r="DG921">
        <v>4.3361243929370899E-4</v>
      </c>
      <c r="DH921">
        <v>7.0128741234085704E-3</v>
      </c>
      <c r="DI921">
        <v>1.06879227244558E-2</v>
      </c>
      <c r="DJ921">
        <v>1.77441501384305E-2</v>
      </c>
      <c r="DK921">
        <v>6.3267562457823999E-3</v>
      </c>
      <c r="DL921">
        <v>-2.20390745077805E-3</v>
      </c>
      <c r="DM921">
        <v>1.11223358367091E-2</v>
      </c>
      <c r="DN921">
        <v>7.2013461253914904E-2</v>
      </c>
      <c r="DO921">
        <v>0.39552847781418599</v>
      </c>
      <c r="DP921">
        <v>0.54416703808314204</v>
      </c>
      <c r="DQ921">
        <v>0.57321707717290604</v>
      </c>
      <c r="DR921">
        <v>0.57190409306220003</v>
      </c>
      <c r="DS921">
        <v>0.34624295854644299</v>
      </c>
      <c r="DT921">
        <v>-0.20241553682073901</v>
      </c>
      <c r="DU921">
        <v>-0.19520820967876401</v>
      </c>
      <c r="DV921">
        <v>-0.13272321318703301</v>
      </c>
      <c r="DW921">
        <v>-8.4053994179145206E-2</v>
      </c>
      <c r="DX921">
        <v>-4.22950096018486E-2</v>
      </c>
      <c r="DY921">
        <v>9.4803899803819706E-3</v>
      </c>
      <c r="DZ921">
        <v>9.0514641063362301E-3</v>
      </c>
      <c r="EA921">
        <v>9.0677687717713798E-3</v>
      </c>
      <c r="EB921">
        <v>4.7573759788488504E-3</v>
      </c>
      <c r="EC921">
        <v>8.7282136809924693E-3</v>
      </c>
      <c r="ED921">
        <v>2.5466035318270901E-2</v>
      </c>
      <c r="EE921">
        <v>9.6728881376647695E-3</v>
      </c>
      <c r="EF921">
        <v>1.60016656943834E-2</v>
      </c>
      <c r="EG921">
        <v>1.89723396730501E-2</v>
      </c>
      <c r="EH921">
        <v>2.99703876316029E-2</v>
      </c>
      <c r="EI921">
        <v>1.9551255543215702E-2</v>
      </c>
      <c r="EJ921">
        <v>4.0177655943404401E-3</v>
      </c>
      <c r="EK921">
        <v>1.7518769370152201E-2</v>
      </c>
      <c r="EL921">
        <v>9.0407093837465702E-2</v>
      </c>
      <c r="EM921">
        <v>0.423233549664988</v>
      </c>
      <c r="EN921">
        <v>0.59250727250086999</v>
      </c>
      <c r="EO921">
        <v>0.61730957883947601</v>
      </c>
      <c r="EP921">
        <v>0.60921370566138999</v>
      </c>
      <c r="EQ921">
        <v>0.38356831368873201</v>
      </c>
      <c r="ER921">
        <v>-0.16708594334645699</v>
      </c>
      <c r="ES921">
        <v>-0.16415684028794</v>
      </c>
      <c r="ET921">
        <v>-0.105977910363502</v>
      </c>
      <c r="EU921">
        <v>-5.6545607156475802E-2</v>
      </c>
      <c r="EV921">
        <v>-2.30967883085989E-2</v>
      </c>
      <c r="EW921">
        <v>74.356487252124694</v>
      </c>
      <c r="EX921">
        <v>73.2390934844193</v>
      </c>
      <c r="EY921">
        <v>71.856487252124694</v>
      </c>
      <c r="EZ921">
        <v>71.591274787535397</v>
      </c>
      <c r="FA921">
        <v>70.856487252124694</v>
      </c>
      <c r="FB921">
        <v>69.856487252124694</v>
      </c>
      <c r="FC921">
        <v>69.560849858356903</v>
      </c>
      <c r="FD921">
        <v>70.265212464589197</v>
      </c>
      <c r="FE921">
        <v>73.352181303116197</v>
      </c>
      <c r="FF921">
        <v>77.056543909348406</v>
      </c>
      <c r="FG921">
        <v>81.6739376770538</v>
      </c>
      <c r="FH921">
        <v>85.056543909348406</v>
      </c>
      <c r="FI921">
        <v>88.321756373937703</v>
      </c>
      <c r="FJ921">
        <v>91.704362606232294</v>
      </c>
      <c r="FK921">
        <v>93.734787535410803</v>
      </c>
      <c r="FL921">
        <v>96.265212464589197</v>
      </c>
      <c r="FM921">
        <v>96.765212464589197</v>
      </c>
      <c r="FN921">
        <v>97.4130311614731</v>
      </c>
      <c r="FO921">
        <v>97.4130311614731</v>
      </c>
      <c r="FP921">
        <v>95.443456090651594</v>
      </c>
      <c r="FQ921">
        <v>91.973881019830003</v>
      </c>
      <c r="FR921">
        <v>87.473881019830003</v>
      </c>
      <c r="FS921">
        <v>81.7390934844193</v>
      </c>
      <c r="FT921">
        <v>79.2390934844193</v>
      </c>
      <c r="FU921">
        <v>5.1448855534675403E-2</v>
      </c>
      <c r="FV921">
        <v>0</v>
      </c>
      <c r="FW921">
        <v>0</v>
      </c>
      <c r="FX921">
        <v>1</v>
      </c>
    </row>
    <row r="922" spans="1:180" x14ac:dyDescent="0.2">
      <c r="A922" t="s">
        <v>42</v>
      </c>
      <c r="B922" t="s">
        <v>58</v>
      </c>
      <c r="C922" t="s">
        <v>55</v>
      </c>
      <c r="D922" t="s">
        <v>41</v>
      </c>
      <c r="E922" t="s">
        <v>78</v>
      </c>
      <c r="F922" t="s">
        <v>1</v>
      </c>
      <c r="G922" s="35">
        <v>43690</v>
      </c>
      <c r="H922">
        <v>2897</v>
      </c>
      <c r="I922">
        <v>0.92442915255911096</v>
      </c>
      <c r="J922">
        <v>0.78836752073941596</v>
      </c>
      <c r="K922">
        <v>0.69202341236902998</v>
      </c>
      <c r="L922">
        <v>0.63665357264005695</v>
      </c>
      <c r="M922">
        <v>0.60394209695991397</v>
      </c>
      <c r="N922">
        <v>0.59390977835518399</v>
      </c>
      <c r="O922">
        <v>0.61748350697397203</v>
      </c>
      <c r="P922">
        <v>0.66660398557250999</v>
      </c>
      <c r="Q922">
        <v>0.71231781390515903</v>
      </c>
      <c r="R922">
        <v>0.79037856293188402</v>
      </c>
      <c r="S922">
        <v>0.91820658906477404</v>
      </c>
      <c r="T922">
        <v>1.0739255827633001</v>
      </c>
      <c r="U922">
        <v>1.28257082203952</v>
      </c>
      <c r="V922">
        <v>1.51946648274244</v>
      </c>
      <c r="W922">
        <v>1.7371905209635199</v>
      </c>
      <c r="X922">
        <v>1.9827242733897299</v>
      </c>
      <c r="Y922">
        <v>2.15611949621261</v>
      </c>
      <c r="Z922">
        <v>2.3163112230839902</v>
      </c>
      <c r="AA922">
        <v>2.3527849747853198</v>
      </c>
      <c r="AB922">
        <v>2.2496330001364702</v>
      </c>
      <c r="AC922">
        <v>2.14872196779528</v>
      </c>
      <c r="AD922">
        <v>1.95031541752707</v>
      </c>
      <c r="AE922">
        <v>1.5619504992201401</v>
      </c>
      <c r="AF922">
        <v>1.2626989379893401</v>
      </c>
      <c r="AG922">
        <v>-8.8950992692833006E-3</v>
      </c>
      <c r="AH922">
        <v>-1.27958975190354E-2</v>
      </c>
      <c r="AI922">
        <v>2.9184565481479999E-3</v>
      </c>
      <c r="AJ922">
        <v>-6.0443277841326698E-3</v>
      </c>
      <c r="AK922">
        <v>-2.5599484647495598E-3</v>
      </c>
      <c r="AL922">
        <v>3.8225884707573099E-3</v>
      </c>
      <c r="AM922">
        <v>-1.0348793991854901E-2</v>
      </c>
      <c r="AN922">
        <v>-5.7126154425535501E-3</v>
      </c>
      <c r="AO922">
        <v>3.3214475434752699E-3</v>
      </c>
      <c r="AP922">
        <v>-1.26368615344036E-2</v>
      </c>
      <c r="AQ922">
        <v>-2.4830772292466202E-2</v>
      </c>
      <c r="AR922">
        <v>6.3741752792534996E-4</v>
      </c>
      <c r="AS922">
        <v>-1.53399287099736E-2</v>
      </c>
      <c r="AT922">
        <v>-1.20720558935442E-2</v>
      </c>
      <c r="AU922">
        <v>8.3963202349570595E-2</v>
      </c>
      <c r="AV922">
        <v>0.130982074801826</v>
      </c>
      <c r="AW922">
        <v>0.164151146550088</v>
      </c>
      <c r="AX922">
        <v>0.189303888442521</v>
      </c>
      <c r="AY922">
        <v>0.11578498847334499</v>
      </c>
      <c r="AZ922">
        <v>-5.1993317876316197E-2</v>
      </c>
      <c r="BA922">
        <v>-7.1252420373301303E-2</v>
      </c>
      <c r="BB922">
        <v>-0.10938157233837401</v>
      </c>
      <c r="BC922">
        <v>-7.8172510355206504E-2</v>
      </c>
      <c r="BD922">
        <v>-5.6708708506427299E-2</v>
      </c>
      <c r="BE922">
        <v>2.0586984618491898E-3</v>
      </c>
      <c r="BF922">
        <v>-4.8659867261174302E-3</v>
      </c>
      <c r="BG922">
        <v>1.0574005778450199E-2</v>
      </c>
      <c r="BH922">
        <v>-1.0403714938383699E-3</v>
      </c>
      <c r="BI922">
        <v>1.1071733313789201E-3</v>
      </c>
      <c r="BJ922">
        <v>7.9369947337510904E-3</v>
      </c>
      <c r="BK922">
        <v>-3.7961617031379001E-3</v>
      </c>
      <c r="BL922">
        <v>-1.57677258010354E-3</v>
      </c>
      <c r="BM922">
        <v>8.7438727742739104E-3</v>
      </c>
      <c r="BN922">
        <v>-6.9217440738557701E-3</v>
      </c>
      <c r="BO922">
        <v>-1.7487036011714599E-2</v>
      </c>
      <c r="BP922">
        <v>5.0628428189197598E-3</v>
      </c>
      <c r="BQ922">
        <v>-1.1001252875523299E-2</v>
      </c>
      <c r="BR922">
        <v>-3.3216393685691001E-3</v>
      </c>
      <c r="BS922">
        <v>9.7130757984287705E-2</v>
      </c>
      <c r="BT922">
        <v>0.14490341973385701</v>
      </c>
      <c r="BU922">
        <v>0.17819497365631101</v>
      </c>
      <c r="BV922">
        <v>0.20230452710274699</v>
      </c>
      <c r="BW922">
        <v>0.137390141750936</v>
      </c>
      <c r="BX922">
        <v>-3.5212927371977502E-2</v>
      </c>
      <c r="BY922">
        <v>-5.81310796145489E-2</v>
      </c>
      <c r="BZ922">
        <v>-9.2430428309567797E-2</v>
      </c>
      <c r="CA922">
        <v>-6.2922322710604106E-2</v>
      </c>
      <c r="CB922">
        <v>-4.5149115734255403E-2</v>
      </c>
      <c r="CC922">
        <v>9.6452654022057896E-3</v>
      </c>
      <c r="CD922">
        <v>6.2624533240795597E-4</v>
      </c>
      <c r="CE922">
        <v>1.5876215854487299E-2</v>
      </c>
      <c r="CF922">
        <v>2.4253533894173802E-3</v>
      </c>
      <c r="CG922">
        <v>3.6470107163342801E-3</v>
      </c>
      <c r="CH922">
        <v>1.0786619977908101E-2</v>
      </c>
      <c r="CI922">
        <v>7.4217145894015402E-4</v>
      </c>
      <c r="CJ922">
        <v>1.28769958753517E-3</v>
      </c>
      <c r="CK922">
        <v>1.2499427970953599E-2</v>
      </c>
      <c r="CL922">
        <v>-2.9634711304713998E-3</v>
      </c>
      <c r="CM922">
        <v>-1.24007866346698E-2</v>
      </c>
      <c r="CN922">
        <v>8.1278788944220502E-3</v>
      </c>
      <c r="CO922">
        <v>-7.9962992093612593E-3</v>
      </c>
      <c r="CP922">
        <v>2.7388724604970401E-3</v>
      </c>
      <c r="CQ922">
        <v>0.106250566904963</v>
      </c>
      <c r="CR922">
        <v>0.154545300825606</v>
      </c>
      <c r="CS922">
        <v>0.18792168552878999</v>
      </c>
      <c r="CT922">
        <v>0.211308729835364</v>
      </c>
      <c r="CU922">
        <v>0.15235380509586399</v>
      </c>
      <c r="CV922">
        <v>-2.35908800262732E-2</v>
      </c>
      <c r="CW922">
        <v>-4.9043278976184199E-2</v>
      </c>
      <c r="CX922">
        <v>-8.0690117592978894E-2</v>
      </c>
      <c r="CY922">
        <v>-5.2360089204142098E-2</v>
      </c>
      <c r="CZ922">
        <v>-3.71429769938902E-2</v>
      </c>
      <c r="DA922">
        <v>1.7231832342562401E-2</v>
      </c>
      <c r="DB922">
        <v>6.1184773909333402E-3</v>
      </c>
      <c r="DC922">
        <v>2.1178425930524401E-2</v>
      </c>
      <c r="DD922">
        <v>5.8910782726731403E-3</v>
      </c>
      <c r="DE922">
        <v>6.1868481012896399E-3</v>
      </c>
      <c r="DF922">
        <v>1.3636245222065101E-2</v>
      </c>
      <c r="DG922">
        <v>5.28050462101821E-3</v>
      </c>
      <c r="DH922">
        <v>4.1521717551738797E-3</v>
      </c>
      <c r="DI922">
        <v>1.62549831676332E-2</v>
      </c>
      <c r="DJ922">
        <v>9.9480181291297805E-4</v>
      </c>
      <c r="DK922">
        <v>-7.3145372576249998E-3</v>
      </c>
      <c r="DL922">
        <v>1.1192914969924301E-2</v>
      </c>
      <c r="DM922">
        <v>-4.9913455431991804E-3</v>
      </c>
      <c r="DN922">
        <v>8.7993842895631898E-3</v>
      </c>
      <c r="DO922">
        <v>0.115370375825638</v>
      </c>
      <c r="DP922">
        <v>0.16418718191735501</v>
      </c>
      <c r="DQ922">
        <v>0.19764839740126999</v>
      </c>
      <c r="DR922">
        <v>0.22031293256798001</v>
      </c>
      <c r="DS922">
        <v>0.16731746844079301</v>
      </c>
      <c r="DT922">
        <v>-1.19688326805689E-2</v>
      </c>
      <c r="DU922">
        <v>-3.99554783378194E-2</v>
      </c>
      <c r="DV922">
        <v>-6.8949806876390005E-2</v>
      </c>
      <c r="DW922">
        <v>-4.1797855697679999E-2</v>
      </c>
      <c r="DX922">
        <v>-2.9136838253525001E-2</v>
      </c>
      <c r="DY922">
        <v>2.8185630073694901E-2</v>
      </c>
      <c r="DZ922">
        <v>1.4048388183851301E-2</v>
      </c>
      <c r="EA922">
        <v>2.88339751608266E-2</v>
      </c>
      <c r="EB922">
        <v>1.08950345629674E-2</v>
      </c>
      <c r="EC922">
        <v>9.8539698974181196E-3</v>
      </c>
      <c r="ED922">
        <v>1.7750651485058899E-2</v>
      </c>
      <c r="EE922">
        <v>1.18331369097353E-2</v>
      </c>
      <c r="EF922">
        <v>8.2880146176238893E-3</v>
      </c>
      <c r="EG922">
        <v>2.1677408398431901E-2</v>
      </c>
      <c r="EH922">
        <v>6.7099192734607904E-3</v>
      </c>
      <c r="EI922">
        <v>2.9199023126594999E-5</v>
      </c>
      <c r="EJ922">
        <v>1.56183402609188E-2</v>
      </c>
      <c r="EK922">
        <v>-6.5266970874892395E-4</v>
      </c>
      <c r="EL922">
        <v>1.7549800814538299E-2</v>
      </c>
      <c r="EM922">
        <v>0.128537931460355</v>
      </c>
      <c r="EN922">
        <v>0.178108526849385</v>
      </c>
      <c r="EO922">
        <v>0.21169222450749201</v>
      </c>
      <c r="EP922">
        <v>0.23331357122820601</v>
      </c>
      <c r="EQ922">
        <v>0.188922621718383</v>
      </c>
      <c r="ER922">
        <v>4.8115578237697401E-3</v>
      </c>
      <c r="ES922">
        <v>-2.6834137579067E-2</v>
      </c>
      <c r="ET922">
        <v>-5.1998662847584101E-2</v>
      </c>
      <c r="EU922">
        <v>-2.6547668053077601E-2</v>
      </c>
      <c r="EV922">
        <v>-1.7577245481353199E-2</v>
      </c>
      <c r="EW922">
        <v>75.036174697318799</v>
      </c>
      <c r="EX922">
        <v>73.967330032841502</v>
      </c>
      <c r="EY922">
        <v>72.536174697318799</v>
      </c>
      <c r="EZ922">
        <v>72.173864026273193</v>
      </c>
      <c r="FA922">
        <v>71.536174697318799</v>
      </c>
      <c r="FB922">
        <v>70.536174697318799</v>
      </c>
      <c r="FC922">
        <v>69.949242684182195</v>
      </c>
      <c r="FD922">
        <v>70.362310671045506</v>
      </c>
      <c r="FE922">
        <v>73.206533993431705</v>
      </c>
      <c r="FF922">
        <v>76.619601980295101</v>
      </c>
      <c r="FG922">
        <v>81.188446644772299</v>
      </c>
      <c r="FH922">
        <v>84.619601980295101</v>
      </c>
      <c r="FI922">
        <v>87.981912651340593</v>
      </c>
      <c r="FJ922">
        <v>91.413067986863396</v>
      </c>
      <c r="FK922">
        <v>93.637689328954494</v>
      </c>
      <c r="FL922">
        <v>96.362310671045506</v>
      </c>
      <c r="FM922">
        <v>96.862310671045506</v>
      </c>
      <c r="FN922">
        <v>97.655776677613801</v>
      </c>
      <c r="FO922">
        <v>97.655776677613801</v>
      </c>
      <c r="FP922">
        <v>95.880398019704899</v>
      </c>
      <c r="FQ922">
        <v>92.605019361795996</v>
      </c>
      <c r="FR922">
        <v>88.105019361795996</v>
      </c>
      <c r="FS922">
        <v>82.467330032841502</v>
      </c>
      <c r="FT922">
        <v>79.967330032841502</v>
      </c>
      <c r="FU922">
        <v>2.0006184849652602E-2</v>
      </c>
      <c r="FV922">
        <v>0</v>
      </c>
      <c r="FW922">
        <v>0</v>
      </c>
      <c r="FX922">
        <v>1</v>
      </c>
    </row>
    <row r="923" spans="1:180" x14ac:dyDescent="0.2">
      <c r="A923" t="s">
        <v>42</v>
      </c>
      <c r="B923" t="s">
        <v>58</v>
      </c>
      <c r="C923" t="s">
        <v>55</v>
      </c>
      <c r="D923" t="s">
        <v>41</v>
      </c>
      <c r="E923" t="s">
        <v>78</v>
      </c>
      <c r="F923" t="s">
        <v>77</v>
      </c>
      <c r="G923" s="35">
        <v>43690</v>
      </c>
      <c r="H923">
        <v>2208</v>
      </c>
      <c r="I923">
        <v>0.95039760692701203</v>
      </c>
      <c r="J923">
        <v>0.81092590315027002</v>
      </c>
      <c r="K923">
        <v>0.71063168064392401</v>
      </c>
      <c r="L923">
        <v>0.65256459459584704</v>
      </c>
      <c r="M923">
        <v>0.61844467490463895</v>
      </c>
      <c r="N923">
        <v>0.60585137038223102</v>
      </c>
      <c r="O923">
        <v>0.62875923360937702</v>
      </c>
      <c r="P923">
        <v>0.67930571333251599</v>
      </c>
      <c r="Q923">
        <v>0.72364320943873905</v>
      </c>
      <c r="R923">
        <v>0.80532225872659002</v>
      </c>
      <c r="S923">
        <v>0.93817403315298498</v>
      </c>
      <c r="T923">
        <v>1.0923548740597999</v>
      </c>
      <c r="U923">
        <v>1.29621803255845</v>
      </c>
      <c r="V923">
        <v>1.5256162698151201</v>
      </c>
      <c r="W923">
        <v>1.73096167422</v>
      </c>
      <c r="X923">
        <v>1.9740586568615699</v>
      </c>
      <c r="Y923">
        <v>2.1433291597694599</v>
      </c>
      <c r="Z923">
        <v>2.30297732484645</v>
      </c>
      <c r="AA923">
        <v>2.3452970868651102</v>
      </c>
      <c r="AB923">
        <v>2.23164283044644</v>
      </c>
      <c r="AC923">
        <v>2.1332268146953002</v>
      </c>
      <c r="AD923">
        <v>1.9542855145225999</v>
      </c>
      <c r="AE923">
        <v>1.5831888893260799</v>
      </c>
      <c r="AF923">
        <v>1.2866628037411201</v>
      </c>
      <c r="AG923">
        <v>-9.2402064951575599E-3</v>
      </c>
      <c r="AH923">
        <v>-1.1157023155717699E-2</v>
      </c>
      <c r="AI923">
        <v>8.6770708074197303E-3</v>
      </c>
      <c r="AJ923">
        <v>-3.1016585687583201E-3</v>
      </c>
      <c r="AK923">
        <v>9.4533355598375504E-4</v>
      </c>
      <c r="AL923">
        <v>5.5546139065647598E-3</v>
      </c>
      <c r="AM923">
        <v>-1.2520049646725101E-2</v>
      </c>
      <c r="AN923">
        <v>-6.3278204586346204E-3</v>
      </c>
      <c r="AO923">
        <v>5.6378829599030402E-3</v>
      </c>
      <c r="AP923">
        <v>-9.2699952947673699E-3</v>
      </c>
      <c r="AQ923">
        <v>-2.22511446319607E-2</v>
      </c>
      <c r="AR923">
        <v>6.2820464927283897E-3</v>
      </c>
      <c r="AS923">
        <v>-2.3472142306193901E-2</v>
      </c>
      <c r="AT923">
        <v>-1.13004891172009E-2</v>
      </c>
      <c r="AU923">
        <v>4.8737566715184998E-2</v>
      </c>
      <c r="AV923">
        <v>7.5634575486444894E-2</v>
      </c>
      <c r="AW923">
        <v>8.3023068183244203E-2</v>
      </c>
      <c r="AX923">
        <v>0.10796709561883901</v>
      </c>
      <c r="AY923">
        <v>9.6019358844569497E-2</v>
      </c>
      <c r="AZ923">
        <v>2.6079214561640699E-2</v>
      </c>
      <c r="BA923">
        <v>-3.22631985537674E-2</v>
      </c>
      <c r="BB923">
        <v>-7.4655368716537801E-2</v>
      </c>
      <c r="BC923">
        <v>-5.5196070335343399E-2</v>
      </c>
      <c r="BD923">
        <v>-4.7456934863354602E-2</v>
      </c>
      <c r="BE923">
        <v>5.0921980763370504E-3</v>
      </c>
      <c r="BF923">
        <v>-9.4504759597935396E-6</v>
      </c>
      <c r="BG923">
        <v>1.8451367885896099E-2</v>
      </c>
      <c r="BH923">
        <v>4.3484110505879001E-3</v>
      </c>
      <c r="BI923">
        <v>5.7483326651992404E-3</v>
      </c>
      <c r="BJ923">
        <v>1.0228592957414E-2</v>
      </c>
      <c r="BK923">
        <v>-4.3039093644932098E-3</v>
      </c>
      <c r="BL923">
        <v>-8.6437601284706795E-4</v>
      </c>
      <c r="BM923">
        <v>1.2013097022129E-2</v>
      </c>
      <c r="BN923">
        <v>-2.8521327883565101E-3</v>
      </c>
      <c r="BO923">
        <v>-1.1962079718978599E-2</v>
      </c>
      <c r="BP923">
        <v>1.14556437957881E-2</v>
      </c>
      <c r="BQ923">
        <v>-1.8417216818475201E-2</v>
      </c>
      <c r="BR923">
        <v>-1.85929003912694E-3</v>
      </c>
      <c r="BS923">
        <v>5.9241781385501097E-2</v>
      </c>
      <c r="BT923">
        <v>8.8375603593209395E-2</v>
      </c>
      <c r="BU923">
        <v>0.10126398714482999</v>
      </c>
      <c r="BV923">
        <v>0.122809912330632</v>
      </c>
      <c r="BW923">
        <v>0.116905521107842</v>
      </c>
      <c r="BX923">
        <v>4.2939520037680201E-2</v>
      </c>
      <c r="BY923">
        <v>-1.64362392919262E-2</v>
      </c>
      <c r="BZ923">
        <v>-5.8042486737949303E-2</v>
      </c>
      <c r="CA923">
        <v>-3.8482582106359298E-2</v>
      </c>
      <c r="CB923">
        <v>-3.4432594450167102E-2</v>
      </c>
      <c r="CC923">
        <v>1.50187778221797E-2</v>
      </c>
      <c r="CD923">
        <v>7.7113244035239897E-3</v>
      </c>
      <c r="CE923">
        <v>2.5221016267300601E-2</v>
      </c>
      <c r="CF923">
        <v>9.5083065740232901E-3</v>
      </c>
      <c r="CG923">
        <v>9.0748752170096494E-3</v>
      </c>
      <c r="CH923">
        <v>1.34657766098298E-2</v>
      </c>
      <c r="CI923">
        <v>1.3865643663987001E-3</v>
      </c>
      <c r="CJ923">
        <v>2.91958896717831E-3</v>
      </c>
      <c r="CK923">
        <v>1.6428550861003199E-2</v>
      </c>
      <c r="CL923">
        <v>1.59285923304143E-3</v>
      </c>
      <c r="CM923">
        <v>-4.83590470351723E-3</v>
      </c>
      <c r="CN923">
        <v>1.5038861527712799E-2</v>
      </c>
      <c r="CO923">
        <v>-1.49161908243493E-2</v>
      </c>
      <c r="CP923">
        <v>4.6796556819052697E-3</v>
      </c>
      <c r="CQ923">
        <v>6.6516968467487794E-2</v>
      </c>
      <c r="CR923">
        <v>9.7200000847342399E-2</v>
      </c>
      <c r="CS923">
        <v>0.113897592050859</v>
      </c>
      <c r="CT923">
        <v>0.13309000196999199</v>
      </c>
      <c r="CU923">
        <v>0.131371213466494</v>
      </c>
      <c r="CV923">
        <v>5.4616916249341799E-2</v>
      </c>
      <c r="CW923">
        <v>-5.4745355203667497E-3</v>
      </c>
      <c r="CX923">
        <v>-4.6536455286903297E-2</v>
      </c>
      <c r="CY923">
        <v>-2.69068710727631E-2</v>
      </c>
      <c r="CZ923">
        <v>-2.5411975955651402E-2</v>
      </c>
      <c r="DA923">
        <v>2.4945357568022401E-2</v>
      </c>
      <c r="DB923">
        <v>1.5432099283007801E-2</v>
      </c>
      <c r="DC923">
        <v>3.1990664648705001E-2</v>
      </c>
      <c r="DD923">
        <v>1.4668202097458701E-2</v>
      </c>
      <c r="DE923">
        <v>1.240141776882E-2</v>
      </c>
      <c r="DF923">
        <v>1.67029602622457E-2</v>
      </c>
      <c r="DG923">
        <v>7.0770380972906104E-3</v>
      </c>
      <c r="DH923">
        <v>6.7035539472036897E-3</v>
      </c>
      <c r="DI923">
        <v>2.0844004699877301E-2</v>
      </c>
      <c r="DJ923">
        <v>6.0378512544393796E-3</v>
      </c>
      <c r="DK923">
        <v>2.29027031194409E-3</v>
      </c>
      <c r="DL923">
        <v>1.8622079259637599E-2</v>
      </c>
      <c r="DM923">
        <v>-1.14151648302233E-2</v>
      </c>
      <c r="DN923">
        <v>1.1218601402937499E-2</v>
      </c>
      <c r="DO923">
        <v>7.3792155549474395E-2</v>
      </c>
      <c r="DP923">
        <v>0.106024398101475</v>
      </c>
      <c r="DQ923">
        <v>0.126531196956888</v>
      </c>
      <c r="DR923">
        <v>0.14337009160935199</v>
      </c>
      <c r="DS923">
        <v>0.145836905825147</v>
      </c>
      <c r="DT923">
        <v>6.6294312461003493E-2</v>
      </c>
      <c r="DU923">
        <v>5.48716825119274E-3</v>
      </c>
      <c r="DV923">
        <v>-3.5030423835857402E-2</v>
      </c>
      <c r="DW923">
        <v>-1.5331160039166999E-2</v>
      </c>
      <c r="DX923">
        <v>-1.6391357461135601E-2</v>
      </c>
      <c r="DY923">
        <v>3.9277762139517003E-2</v>
      </c>
      <c r="DZ923">
        <v>2.65796719627657E-2</v>
      </c>
      <c r="EA923">
        <v>4.1764961727181402E-2</v>
      </c>
      <c r="EB923">
        <v>2.2118271716804899E-2</v>
      </c>
      <c r="EC923">
        <v>1.7204416878035499E-2</v>
      </c>
      <c r="ED923">
        <v>2.1376939313094898E-2</v>
      </c>
      <c r="EE923">
        <v>1.52931783795225E-2</v>
      </c>
      <c r="EF923">
        <v>1.21669983929912E-2</v>
      </c>
      <c r="EG923">
        <v>2.72192187621033E-2</v>
      </c>
      <c r="EH923">
        <v>1.2455713760850201E-2</v>
      </c>
      <c r="EI923">
        <v>1.25793352249262E-2</v>
      </c>
      <c r="EJ923">
        <v>2.37956765626973E-2</v>
      </c>
      <c r="EK923">
        <v>-6.3602393425046802E-3</v>
      </c>
      <c r="EL923">
        <v>2.06598004810114E-2</v>
      </c>
      <c r="EM923">
        <v>8.4296370219790598E-2</v>
      </c>
      <c r="EN923">
        <v>0.11876542620824</v>
      </c>
      <c r="EO923">
        <v>0.144772115918474</v>
      </c>
      <c r="EP923">
        <v>0.15821290832114401</v>
      </c>
      <c r="EQ923">
        <v>0.16672306808842</v>
      </c>
      <c r="ER923">
        <v>8.3154617937042902E-2</v>
      </c>
      <c r="ES923">
        <v>2.1314127513033899E-2</v>
      </c>
      <c r="ET923">
        <v>-1.8417541857268901E-2</v>
      </c>
      <c r="EU923">
        <v>1.38232818981724E-3</v>
      </c>
      <c r="EV923">
        <v>-3.3670170479481502E-3</v>
      </c>
      <c r="EW923">
        <v>74.9919549477072</v>
      </c>
      <c r="EX923">
        <v>73.919951729686204</v>
      </c>
      <c r="EY923">
        <v>72.4919549477072</v>
      </c>
      <c r="EZ923">
        <v>72.135961383749006</v>
      </c>
      <c r="FA923">
        <v>71.4919549477072</v>
      </c>
      <c r="FB923">
        <v>70.4919549477072</v>
      </c>
      <c r="FC923">
        <v>69.923974255832704</v>
      </c>
      <c r="FD923">
        <v>70.355993563958194</v>
      </c>
      <c r="FE923">
        <v>73.216009654062702</v>
      </c>
      <c r="FF923">
        <v>76.648028962188206</v>
      </c>
      <c r="FG923">
        <v>81.220032180209202</v>
      </c>
      <c r="FH923">
        <v>84.648028962188206</v>
      </c>
      <c r="FI923">
        <v>88.0040225261464</v>
      </c>
      <c r="FJ923">
        <v>91.432019308125504</v>
      </c>
      <c r="FK923">
        <v>93.644006436041806</v>
      </c>
      <c r="FL923">
        <v>96.355993563958194</v>
      </c>
      <c r="FM923">
        <v>96.855993563958194</v>
      </c>
      <c r="FN923">
        <v>97.639983909895406</v>
      </c>
      <c r="FO923">
        <v>97.639983909895406</v>
      </c>
      <c r="FP923">
        <v>95.851971037811794</v>
      </c>
      <c r="FQ923">
        <v>92.563958165728096</v>
      </c>
      <c r="FR923">
        <v>88.063958165728096</v>
      </c>
      <c r="FS923">
        <v>82.419951729686204</v>
      </c>
      <c r="FT923">
        <v>79.919951729686204</v>
      </c>
      <c r="FU923">
        <v>2.0396231484973999E-2</v>
      </c>
      <c r="FV923">
        <v>0</v>
      </c>
      <c r="FW923">
        <v>0</v>
      </c>
      <c r="FX923">
        <v>1</v>
      </c>
    </row>
    <row r="924" spans="1:180" x14ac:dyDescent="0.2">
      <c r="A924" t="s">
        <v>42</v>
      </c>
      <c r="B924" t="s">
        <v>58</v>
      </c>
      <c r="C924" t="s">
        <v>55</v>
      </c>
      <c r="D924" t="s">
        <v>41</v>
      </c>
      <c r="E924" t="s">
        <v>78</v>
      </c>
      <c r="F924" t="s">
        <v>78</v>
      </c>
      <c r="G924" s="35">
        <v>43690</v>
      </c>
      <c r="H924">
        <v>689</v>
      </c>
      <c r="I924">
        <v>0.84339061789305003</v>
      </c>
      <c r="J924">
        <v>0.71821208471427</v>
      </c>
      <c r="K924">
        <v>0.63354217240834199</v>
      </c>
      <c r="L924">
        <v>0.58785774165654203</v>
      </c>
      <c r="M924">
        <v>0.55951054416732304</v>
      </c>
      <c r="N924">
        <v>0.55736410186819996</v>
      </c>
      <c r="O924">
        <v>0.58275698580183</v>
      </c>
      <c r="P924">
        <v>0.62631729630157396</v>
      </c>
      <c r="Q924">
        <v>0.67579202324599696</v>
      </c>
      <c r="R924">
        <v>0.742313745837202</v>
      </c>
      <c r="S924">
        <v>0.85436156846797795</v>
      </c>
      <c r="T924">
        <v>1.0153487691129299</v>
      </c>
      <c r="U924">
        <v>1.2397897499053501</v>
      </c>
      <c r="V924">
        <v>1.5016488224532001</v>
      </c>
      <c r="W924">
        <v>1.7587369221461</v>
      </c>
      <c r="X924">
        <v>2.0122256374992</v>
      </c>
      <c r="Y924">
        <v>2.19597509145119</v>
      </c>
      <c r="Z924">
        <v>2.3568173967724002</v>
      </c>
      <c r="AA924">
        <v>2.3752678782848702</v>
      </c>
      <c r="AB924">
        <v>2.3049946791170099</v>
      </c>
      <c r="AC924">
        <v>2.19665727029335</v>
      </c>
      <c r="AD924">
        <v>1.9382112927756201</v>
      </c>
      <c r="AE924">
        <v>1.4946999873326201</v>
      </c>
      <c r="AF924">
        <v>1.1871616014098301</v>
      </c>
      <c r="AG924">
        <v>-2.42585691993937E-2</v>
      </c>
      <c r="AH924">
        <v>-4.4943082530674701E-2</v>
      </c>
      <c r="AI924">
        <v>-3.0110458848501599E-2</v>
      </c>
      <c r="AJ924">
        <v>-3.3511085729994901E-2</v>
      </c>
      <c r="AK924">
        <v>-2.5922028153353201E-2</v>
      </c>
      <c r="AL924">
        <v>-1.28169079279717E-2</v>
      </c>
      <c r="AM924">
        <v>-1.63682425452416E-2</v>
      </c>
      <c r="AN924">
        <v>-2.1225497292849001E-2</v>
      </c>
      <c r="AO924">
        <v>-2.3144871239635399E-2</v>
      </c>
      <c r="AP924">
        <v>-4.1392055702839603E-2</v>
      </c>
      <c r="AQ924">
        <v>-5.89831684298971E-2</v>
      </c>
      <c r="AR924">
        <v>-3.1228578148752E-2</v>
      </c>
      <c r="AS924">
        <v>-3.4463166579244502E-3</v>
      </c>
      <c r="AT924">
        <v>-3.0965456682454699E-2</v>
      </c>
      <c r="AU924">
        <v>0.180854124142348</v>
      </c>
      <c r="AV924">
        <v>0.272194368382566</v>
      </c>
      <c r="AW924">
        <v>0.35865888802366702</v>
      </c>
      <c r="AX924">
        <v>0.40805487913586602</v>
      </c>
      <c r="AY924">
        <v>0.15025237351051099</v>
      </c>
      <c r="AZ924">
        <v>-0.339401698817072</v>
      </c>
      <c r="BA924">
        <v>-0.234468415101796</v>
      </c>
      <c r="BB924">
        <v>-0.235825072349927</v>
      </c>
      <c r="BC924">
        <v>-0.17801805687650801</v>
      </c>
      <c r="BD924">
        <v>-0.10809529818800501</v>
      </c>
      <c r="BE924">
        <v>-1.35300533610303E-2</v>
      </c>
      <c r="BF924">
        <v>-3.0640754305725201E-2</v>
      </c>
      <c r="BG924">
        <v>-2.0197049265550798E-2</v>
      </c>
      <c r="BH924">
        <v>-2.4844617664305499E-2</v>
      </c>
      <c r="BI924">
        <v>-1.8294597983218901E-2</v>
      </c>
      <c r="BJ924">
        <v>-3.2957472819678799E-3</v>
      </c>
      <c r="BK924">
        <v>-7.0788725770070497E-3</v>
      </c>
      <c r="BL924">
        <v>-1.10658915543071E-2</v>
      </c>
      <c r="BM924">
        <v>-9.44178818214262E-3</v>
      </c>
      <c r="BN924">
        <v>-2.7097438854597401E-2</v>
      </c>
      <c r="BO924">
        <v>-4.63357688171065E-2</v>
      </c>
      <c r="BP924">
        <v>-2.09057693832129E-2</v>
      </c>
      <c r="BQ924">
        <v>6.8083796758219199E-3</v>
      </c>
      <c r="BR924">
        <v>-1.5046064136637701E-2</v>
      </c>
      <c r="BS924">
        <v>0.209894046789734</v>
      </c>
      <c r="BT924">
        <v>0.30879974382423903</v>
      </c>
      <c r="BU924">
        <v>0.39580662955863699</v>
      </c>
      <c r="BV924">
        <v>0.438656082781684</v>
      </c>
      <c r="BW924">
        <v>0.191414773649036</v>
      </c>
      <c r="BX924">
        <v>-0.30004637281631702</v>
      </c>
      <c r="BY924">
        <v>-0.20589762373316101</v>
      </c>
      <c r="BZ924">
        <v>-0.20695881283422801</v>
      </c>
      <c r="CA924">
        <v>-0.15070235706274901</v>
      </c>
      <c r="CB924">
        <v>-8.70931270796831E-2</v>
      </c>
      <c r="CC924">
        <v>-6.0995159733360999E-3</v>
      </c>
      <c r="CD924">
        <v>-2.0735005345879E-2</v>
      </c>
      <c r="CE924">
        <v>-1.3331051987321599E-2</v>
      </c>
      <c r="CF924">
        <v>-1.8842248282411E-2</v>
      </c>
      <c r="CG924">
        <v>-1.30118630825958E-2</v>
      </c>
      <c r="CH924">
        <v>3.2985795774280102E-3</v>
      </c>
      <c r="CI924">
        <v>-6.4508323493713503E-4</v>
      </c>
      <c r="CJ924">
        <v>-4.0293795686954098E-3</v>
      </c>
      <c r="CK924">
        <v>4.8925400185623297E-5</v>
      </c>
      <c r="CL924">
        <v>-1.7197030770767702E-2</v>
      </c>
      <c r="CM924">
        <v>-3.7576218372682102E-2</v>
      </c>
      <c r="CN924">
        <v>-1.37562234782635E-2</v>
      </c>
      <c r="CO924">
        <v>1.3910751118000501E-2</v>
      </c>
      <c r="CP924">
        <v>-4.0203413541732803E-3</v>
      </c>
      <c r="CQ924">
        <v>0.230007008751867</v>
      </c>
      <c r="CR924">
        <v>0.33415251534528401</v>
      </c>
      <c r="CS924">
        <v>0.42153504218370502</v>
      </c>
      <c r="CT924">
        <v>0.45985038320724803</v>
      </c>
      <c r="CU924">
        <v>0.21992372659319201</v>
      </c>
      <c r="CV924">
        <v>-0.272788993915144</v>
      </c>
      <c r="CW924">
        <v>-0.18610958066559</v>
      </c>
      <c r="CX924">
        <v>-0.186966129428076</v>
      </c>
      <c r="CY924">
        <v>-0.13178358658273701</v>
      </c>
      <c r="CZ924">
        <v>-7.2547087348344003E-2</v>
      </c>
      <c r="DA924">
        <v>1.33102141435812E-3</v>
      </c>
      <c r="DB924">
        <v>-1.08292563860328E-2</v>
      </c>
      <c r="DC924">
        <v>-6.4650547090923903E-3</v>
      </c>
      <c r="DD924">
        <v>-1.2839878900516501E-2</v>
      </c>
      <c r="DE924">
        <v>-7.7291281819727303E-3</v>
      </c>
      <c r="DF924">
        <v>9.8929064368238999E-3</v>
      </c>
      <c r="DG924">
        <v>5.7887061071327803E-3</v>
      </c>
      <c r="DH924">
        <v>3.0071324169162299E-3</v>
      </c>
      <c r="DI924">
        <v>9.5396389825138702E-3</v>
      </c>
      <c r="DJ924">
        <v>-7.2966226869380299E-3</v>
      </c>
      <c r="DK924">
        <v>-2.8816667928257701E-2</v>
      </c>
      <c r="DL924">
        <v>-6.6066775733141297E-3</v>
      </c>
      <c r="DM924">
        <v>2.10131225601791E-2</v>
      </c>
      <c r="DN924">
        <v>7.0053814282911402E-3</v>
      </c>
      <c r="DO924">
        <v>0.250119970714</v>
      </c>
      <c r="DP924">
        <v>0.35950528686632899</v>
      </c>
      <c r="DQ924">
        <v>0.447263454808773</v>
      </c>
      <c r="DR924">
        <v>0.481044683632812</v>
      </c>
      <c r="DS924">
        <v>0.24843267953734799</v>
      </c>
      <c r="DT924">
        <v>-0.245531615013971</v>
      </c>
      <c r="DU924">
        <v>-0.16632153759801899</v>
      </c>
      <c r="DV924">
        <v>-0.16697344602192399</v>
      </c>
      <c r="DW924">
        <v>-0.112864816102725</v>
      </c>
      <c r="DX924">
        <v>-5.8001047617004899E-2</v>
      </c>
      <c r="DY924">
        <v>1.20595372527215E-2</v>
      </c>
      <c r="DZ924">
        <v>3.4730718389166999E-3</v>
      </c>
      <c r="EA924">
        <v>3.44835487385838E-3</v>
      </c>
      <c r="EB924">
        <v>-4.1734108348270901E-3</v>
      </c>
      <c r="EC924">
        <v>-1.01698011838409E-4</v>
      </c>
      <c r="ED924">
        <v>1.94140670828277E-2</v>
      </c>
      <c r="EE924">
        <v>1.50780760753673E-2</v>
      </c>
      <c r="EF924">
        <v>1.31667381554581E-2</v>
      </c>
      <c r="EG924">
        <v>2.3242722040006599E-2</v>
      </c>
      <c r="EH924">
        <v>6.99799416130421E-3</v>
      </c>
      <c r="EI924">
        <v>-1.6169268315467E-2</v>
      </c>
      <c r="EJ924">
        <v>3.7161311922249501E-3</v>
      </c>
      <c r="EK924">
        <v>3.1267818893925499E-2</v>
      </c>
      <c r="EL924">
        <v>2.2924773974108099E-2</v>
      </c>
      <c r="EM924">
        <v>0.27915989336138602</v>
      </c>
      <c r="EN924">
        <v>0.39611066230800301</v>
      </c>
      <c r="EO924">
        <v>0.48441119634374302</v>
      </c>
      <c r="EP924">
        <v>0.51164588727863103</v>
      </c>
      <c r="EQ924">
        <v>0.289595079675872</v>
      </c>
      <c r="ER924">
        <v>-0.206176289013215</v>
      </c>
      <c r="ES924">
        <v>-0.13775074622938399</v>
      </c>
      <c r="ET924">
        <v>-0.138107186506224</v>
      </c>
      <c r="EU924">
        <v>-8.5549116288965693E-2</v>
      </c>
      <c r="EV924">
        <v>-3.6998876508683401E-2</v>
      </c>
      <c r="EW924">
        <v>75.305609973285797</v>
      </c>
      <c r="EX924">
        <v>74.256010685663398</v>
      </c>
      <c r="EY924">
        <v>72.805609973285797</v>
      </c>
      <c r="EZ924">
        <v>72.404808548530696</v>
      </c>
      <c r="FA924">
        <v>71.805609973285797</v>
      </c>
      <c r="FB924">
        <v>70.805609973285797</v>
      </c>
      <c r="FC924">
        <v>70.103205699020506</v>
      </c>
      <c r="FD924">
        <v>70.400801424755102</v>
      </c>
      <c r="FE924">
        <v>73.148797862867298</v>
      </c>
      <c r="FF924">
        <v>76.446393588602007</v>
      </c>
      <c r="FG924">
        <v>80.995992876224406</v>
      </c>
      <c r="FH924">
        <v>84.446393588602007</v>
      </c>
      <c r="FI924">
        <v>87.847195013357094</v>
      </c>
      <c r="FJ924">
        <v>91.297595725734595</v>
      </c>
      <c r="FK924">
        <v>93.599198575244898</v>
      </c>
      <c r="FL924">
        <v>96.400801424755102</v>
      </c>
      <c r="FM924">
        <v>96.900801424755102</v>
      </c>
      <c r="FN924">
        <v>97.752003561887804</v>
      </c>
      <c r="FO924">
        <v>97.752003561887804</v>
      </c>
      <c r="FP924">
        <v>96.053606411397993</v>
      </c>
      <c r="FQ924">
        <v>92.855209260908296</v>
      </c>
      <c r="FR924">
        <v>88.355209260908296</v>
      </c>
      <c r="FS924">
        <v>82.756010685663398</v>
      </c>
      <c r="FT924">
        <v>80.256010685663398</v>
      </c>
      <c r="FU924">
        <v>4.61088029276112E-2</v>
      </c>
      <c r="FV924">
        <v>0</v>
      </c>
      <c r="FW924">
        <v>0</v>
      </c>
      <c r="FX924">
        <v>1</v>
      </c>
    </row>
    <row r="925" spans="1:180" x14ac:dyDescent="0.2">
      <c r="A925" t="s">
        <v>42</v>
      </c>
      <c r="B925" t="s">
        <v>58</v>
      </c>
      <c r="C925" t="s">
        <v>55</v>
      </c>
      <c r="D925" t="s">
        <v>1</v>
      </c>
      <c r="E925" t="s">
        <v>1</v>
      </c>
      <c r="F925" t="s">
        <v>1</v>
      </c>
      <c r="G925" s="35">
        <v>43691</v>
      </c>
      <c r="H925">
        <v>66432</v>
      </c>
      <c r="I925">
        <v>1.06612219338754</v>
      </c>
      <c r="J925">
        <v>0.92534402547248795</v>
      </c>
      <c r="K925">
        <v>0.83686527488451201</v>
      </c>
      <c r="L925">
        <v>0.77119833499621804</v>
      </c>
      <c r="M925">
        <v>0.73972770366990104</v>
      </c>
      <c r="N925">
        <v>0.74205367108145703</v>
      </c>
      <c r="O925">
        <v>0.79354963105018295</v>
      </c>
      <c r="P925">
        <v>0.84969783004102395</v>
      </c>
      <c r="Q925">
        <v>0.88996969458103403</v>
      </c>
      <c r="R925">
        <v>0.976982902199522</v>
      </c>
      <c r="S925">
        <v>1.10446581549863</v>
      </c>
      <c r="T925">
        <v>1.2725232564423501</v>
      </c>
      <c r="U925">
        <v>1.473861476678</v>
      </c>
      <c r="V925">
        <v>1.6940331292906901</v>
      </c>
      <c r="W925">
        <v>1.9023146352104501</v>
      </c>
      <c r="X925">
        <v>2.1327150532951902</v>
      </c>
      <c r="Y925">
        <v>2.3217472426869001</v>
      </c>
      <c r="Z925">
        <v>2.47597081338942</v>
      </c>
      <c r="AA925">
        <v>2.49245412208173</v>
      </c>
      <c r="AB925">
        <v>2.36061186711175</v>
      </c>
      <c r="AC925">
        <v>2.17925116332691</v>
      </c>
      <c r="AD925">
        <v>1.9993782002959299</v>
      </c>
      <c r="AE925">
        <v>1.6876263598277399</v>
      </c>
      <c r="AF925">
        <v>1.39309732558508</v>
      </c>
      <c r="AG925">
        <v>-1.36397349548695E-2</v>
      </c>
      <c r="AH925">
        <v>-9.8200833246819292E-3</v>
      </c>
      <c r="AI925">
        <v>-5.5538274517788503E-3</v>
      </c>
      <c r="AJ925">
        <v>-3.9712944182593697E-4</v>
      </c>
      <c r="AK925">
        <v>1.84129934342449E-3</v>
      </c>
      <c r="AL925">
        <v>7.6052291420107305E-4</v>
      </c>
      <c r="AM925">
        <v>-2.7631659459057302E-3</v>
      </c>
      <c r="AN925">
        <v>8.2956907495675895E-4</v>
      </c>
      <c r="AO925">
        <v>6.8947601883781601E-3</v>
      </c>
      <c r="AP925">
        <v>3.2800238834101401E-3</v>
      </c>
      <c r="AQ925">
        <v>2.4261908323610802E-3</v>
      </c>
      <c r="AR925">
        <v>-1.7615673337358099E-3</v>
      </c>
      <c r="AS925">
        <v>9.8996028957469605E-4</v>
      </c>
      <c r="AT925">
        <v>1.0572170766844099E-2</v>
      </c>
      <c r="AU925">
        <v>0.19356954080998101</v>
      </c>
      <c r="AV925">
        <v>0.243194989639202</v>
      </c>
      <c r="AW925">
        <v>0.26508942653203199</v>
      </c>
      <c r="AX925">
        <v>0.270124143679427</v>
      </c>
      <c r="AY925">
        <v>0.211784014155002</v>
      </c>
      <c r="AZ925">
        <v>-5.4093255603358599E-2</v>
      </c>
      <c r="BA925">
        <v>-9.9535968619842596E-2</v>
      </c>
      <c r="BB925">
        <v>-8.5648494273377604E-2</v>
      </c>
      <c r="BC925">
        <v>-6.1168268267481299E-2</v>
      </c>
      <c r="BD925">
        <v>-3.61903429221603E-2</v>
      </c>
      <c r="BE925">
        <v>-1.3065320917308E-2</v>
      </c>
      <c r="BF925">
        <v>-9.2254681588199907E-3</v>
      </c>
      <c r="BG925">
        <v>-4.9912179866262096E-3</v>
      </c>
      <c r="BH925">
        <v>2.2065714293751301E-4</v>
      </c>
      <c r="BI925">
        <v>2.4064223940814902E-3</v>
      </c>
      <c r="BJ925">
        <v>1.2778141292123001E-3</v>
      </c>
      <c r="BK925">
        <v>-2.2205681136950699E-3</v>
      </c>
      <c r="BL925">
        <v>1.3193111414840999E-3</v>
      </c>
      <c r="BM925">
        <v>7.3134130054882196E-3</v>
      </c>
      <c r="BN925">
        <v>3.7312406081925998E-3</v>
      </c>
      <c r="BO925">
        <v>2.81727917688054E-3</v>
      </c>
      <c r="BP925">
        <v>-1.4117917755444699E-3</v>
      </c>
      <c r="BQ925">
        <v>1.33287450427112E-3</v>
      </c>
      <c r="BR925">
        <v>1.13927646106217E-2</v>
      </c>
      <c r="BS925">
        <v>0.19476378157239499</v>
      </c>
      <c r="BT925">
        <v>0.244448009487199</v>
      </c>
      <c r="BU925">
        <v>0.26648274811547601</v>
      </c>
      <c r="BV925">
        <v>0.27178002043037602</v>
      </c>
      <c r="BW925">
        <v>0.21341246262793601</v>
      </c>
      <c r="BX925">
        <v>-5.2857795018426502E-2</v>
      </c>
      <c r="BY925">
        <v>-9.8450850944436494E-2</v>
      </c>
      <c r="BZ925">
        <v>-8.4285938188261397E-2</v>
      </c>
      <c r="CA925">
        <v>-5.9899718549524202E-2</v>
      </c>
      <c r="CB925">
        <v>-3.5345744264878402E-2</v>
      </c>
      <c r="CC925">
        <v>-1.26674835047132E-2</v>
      </c>
      <c r="CD925">
        <v>-8.8136395063023697E-3</v>
      </c>
      <c r="CE925">
        <v>-4.6015563849218398E-3</v>
      </c>
      <c r="CF925">
        <v>6.4853424959991895E-4</v>
      </c>
      <c r="CG925">
        <v>2.7978248974491098E-3</v>
      </c>
      <c r="CH925">
        <v>1.6360884489203501E-3</v>
      </c>
      <c r="CI925">
        <v>-1.84476650800548E-3</v>
      </c>
      <c r="CJ925">
        <v>1.6585050048743501E-3</v>
      </c>
      <c r="CK925">
        <v>7.6033706712891197E-3</v>
      </c>
      <c r="CL925">
        <v>4.0437519372489503E-3</v>
      </c>
      <c r="CM925">
        <v>3.0881457729340098E-3</v>
      </c>
      <c r="CN925">
        <v>-1.16953828945194E-3</v>
      </c>
      <c r="CO925">
        <v>1.57037584476057E-3</v>
      </c>
      <c r="CP925">
        <v>1.19611054070716E-2</v>
      </c>
      <c r="CQ925">
        <v>0.19559090908646401</v>
      </c>
      <c r="CR925">
        <v>0.24531584721688501</v>
      </c>
      <c r="CS925">
        <v>0.267447758399736</v>
      </c>
      <c r="CT925">
        <v>0.272926875623836</v>
      </c>
      <c r="CU925">
        <v>0.214540321079597</v>
      </c>
      <c r="CV925">
        <v>-5.2002118780849101E-2</v>
      </c>
      <c r="CW925">
        <v>-9.7699301748011794E-2</v>
      </c>
      <c r="CX925">
        <v>-8.3342235994423794E-2</v>
      </c>
      <c r="CY925">
        <v>-5.90211248792121E-2</v>
      </c>
      <c r="CZ925">
        <v>-3.4760777807720598E-2</v>
      </c>
      <c r="DA925">
        <v>-1.22696460921184E-2</v>
      </c>
      <c r="DB925">
        <v>-8.4018108537847608E-3</v>
      </c>
      <c r="DC925">
        <v>-4.2118947832174803E-3</v>
      </c>
      <c r="DD925">
        <v>1.07641135626233E-3</v>
      </c>
      <c r="DE925">
        <v>3.1892274008167398E-3</v>
      </c>
      <c r="DF925">
        <v>1.9943627686284E-3</v>
      </c>
      <c r="DG925">
        <v>-1.4689649023158901E-3</v>
      </c>
      <c r="DH925">
        <v>1.99769886826461E-3</v>
      </c>
      <c r="DI925">
        <v>7.8933283370900102E-3</v>
      </c>
      <c r="DJ925">
        <v>4.3562632663052998E-3</v>
      </c>
      <c r="DK925">
        <v>3.3590123689874901E-3</v>
      </c>
      <c r="DL925">
        <v>-9.2728480335941697E-4</v>
      </c>
      <c r="DM925">
        <v>1.80787718525003E-3</v>
      </c>
      <c r="DN925">
        <v>1.25294462035215E-2</v>
      </c>
      <c r="DO925">
        <v>0.196418036600532</v>
      </c>
      <c r="DP925">
        <v>0.246183684946571</v>
      </c>
      <c r="DQ925">
        <v>0.26841276868399599</v>
      </c>
      <c r="DR925">
        <v>0.27407373081729502</v>
      </c>
      <c r="DS925">
        <v>0.215668179531258</v>
      </c>
      <c r="DT925">
        <v>-5.1146442543271602E-2</v>
      </c>
      <c r="DU925">
        <v>-9.6947752551586996E-2</v>
      </c>
      <c r="DV925">
        <v>-8.2398533800586093E-2</v>
      </c>
      <c r="DW925">
        <v>-5.8142531208899999E-2</v>
      </c>
      <c r="DX925">
        <v>-3.4175811350562697E-2</v>
      </c>
      <c r="DY925">
        <v>-1.1695232054556901E-2</v>
      </c>
      <c r="DZ925">
        <v>-7.8071956879228197E-3</v>
      </c>
      <c r="EA925">
        <v>-3.64928531806484E-3</v>
      </c>
      <c r="EB925">
        <v>1.69419794102578E-3</v>
      </c>
      <c r="EC925">
        <v>3.75435045147374E-3</v>
      </c>
      <c r="ED925">
        <v>2.5116539836396198E-3</v>
      </c>
      <c r="EE925">
        <v>-9.2636707010522999E-4</v>
      </c>
      <c r="EF925">
        <v>2.4874409347919401E-3</v>
      </c>
      <c r="EG925">
        <v>8.3119811542000707E-3</v>
      </c>
      <c r="EH925">
        <v>4.8074799910877604E-3</v>
      </c>
      <c r="EI925">
        <v>3.7501007135069399E-3</v>
      </c>
      <c r="EJ925">
        <v>-5.7750924516807305E-4</v>
      </c>
      <c r="EK925">
        <v>2.1507913999464501E-3</v>
      </c>
      <c r="EL925">
        <v>1.3350040047299E-2</v>
      </c>
      <c r="EM925">
        <v>0.19761227736294601</v>
      </c>
      <c r="EN925">
        <v>0.247436704794568</v>
      </c>
      <c r="EO925">
        <v>0.26980609026744001</v>
      </c>
      <c r="EP925">
        <v>0.275729607568244</v>
      </c>
      <c r="EQ925">
        <v>0.217296628004193</v>
      </c>
      <c r="ER925">
        <v>-4.9910981958339498E-2</v>
      </c>
      <c r="ES925">
        <v>-9.5862634876181005E-2</v>
      </c>
      <c r="ET925">
        <v>-8.1035977715469901E-2</v>
      </c>
      <c r="EU925">
        <v>-5.6873981490942901E-2</v>
      </c>
      <c r="EV925">
        <v>-3.3331212693280897E-2</v>
      </c>
      <c r="EW925">
        <v>76.256402513693303</v>
      </c>
      <c r="EX925">
        <v>74.685368280146406</v>
      </c>
      <c r="EY925">
        <v>73.552060971251194</v>
      </c>
      <c r="EZ925">
        <v>71.565208818610799</v>
      </c>
      <c r="FA925">
        <v>70.184642038258701</v>
      </c>
      <c r="FB925">
        <v>69.470345811042407</v>
      </c>
      <c r="FC925">
        <v>68.675998598749104</v>
      </c>
      <c r="FD925">
        <v>69.074444665673198</v>
      </c>
      <c r="FE925">
        <v>73.482793794864406</v>
      </c>
      <c r="FF925">
        <v>78.494487881253207</v>
      </c>
      <c r="FG925">
        <v>83.6763609321969</v>
      </c>
      <c r="FH925">
        <v>88.292828793323807</v>
      </c>
      <c r="FI925">
        <v>92.149567398053307</v>
      </c>
      <c r="FJ925">
        <v>95.394686410198901</v>
      </c>
      <c r="FK925">
        <v>97.722191013278206</v>
      </c>
      <c r="FL925">
        <v>99.165285760967805</v>
      </c>
      <c r="FM925">
        <v>99.901470522856101</v>
      </c>
      <c r="FN925">
        <v>99.947987818900998</v>
      </c>
      <c r="FO925">
        <v>98.996478195202002</v>
      </c>
      <c r="FP925">
        <v>96.378398198560902</v>
      </c>
      <c r="FQ925">
        <v>91.470032374856004</v>
      </c>
      <c r="FR925">
        <v>87.247556946884401</v>
      </c>
      <c r="FS925">
        <v>83.932655196723402</v>
      </c>
      <c r="FT925">
        <v>81.348442679386906</v>
      </c>
      <c r="FU925">
        <v>1.8820306439637901E-3</v>
      </c>
      <c r="FV925">
        <v>0</v>
      </c>
      <c r="FW925">
        <v>0</v>
      </c>
      <c r="FX925">
        <v>1</v>
      </c>
    </row>
    <row r="926" spans="1:180" x14ac:dyDescent="0.2">
      <c r="A926" t="s">
        <v>42</v>
      </c>
      <c r="B926" t="s">
        <v>58</v>
      </c>
      <c r="C926" t="s">
        <v>55</v>
      </c>
      <c r="D926" t="s">
        <v>1</v>
      </c>
      <c r="E926" t="s">
        <v>1</v>
      </c>
      <c r="F926" t="s">
        <v>77</v>
      </c>
      <c r="G926" s="35">
        <v>43691</v>
      </c>
      <c r="H926">
        <v>54226</v>
      </c>
      <c r="I926">
        <v>1.09094500076017</v>
      </c>
      <c r="J926">
        <v>0.94768129406088597</v>
      </c>
      <c r="K926">
        <v>0.85636405863755305</v>
      </c>
      <c r="L926">
        <v>0.79016580472365205</v>
      </c>
      <c r="M926">
        <v>0.75681039359126701</v>
      </c>
      <c r="N926">
        <v>0.75706470397610603</v>
      </c>
      <c r="O926">
        <v>0.80579751653611298</v>
      </c>
      <c r="P926">
        <v>0.86042023405704604</v>
      </c>
      <c r="Q926">
        <v>0.89627801772606897</v>
      </c>
      <c r="R926">
        <v>0.98039798418405</v>
      </c>
      <c r="S926">
        <v>1.10641851119442</v>
      </c>
      <c r="T926">
        <v>1.2717309910600001</v>
      </c>
      <c r="U926">
        <v>1.4675816219245801</v>
      </c>
      <c r="V926">
        <v>1.6817400038077599</v>
      </c>
      <c r="W926">
        <v>1.8872798088516101</v>
      </c>
      <c r="X926">
        <v>2.1100000773849801</v>
      </c>
      <c r="Y926">
        <v>2.2931531888219601</v>
      </c>
      <c r="Z926">
        <v>2.4449174530917599</v>
      </c>
      <c r="AA926">
        <v>2.4627299533475</v>
      </c>
      <c r="AB926">
        <v>2.3300149823935801</v>
      </c>
      <c r="AC926">
        <v>2.1658194861834099</v>
      </c>
      <c r="AD926">
        <v>2.0042931993750499</v>
      </c>
      <c r="AE926">
        <v>1.7045603174731501</v>
      </c>
      <c r="AF926">
        <v>1.41191699063253</v>
      </c>
      <c r="AG926">
        <v>-1.5057394009832499E-2</v>
      </c>
      <c r="AH926">
        <v>-9.1824612292992196E-3</v>
      </c>
      <c r="AI926">
        <v>-9.3312980279776497E-3</v>
      </c>
      <c r="AJ926">
        <v>-3.4257157907847998E-3</v>
      </c>
      <c r="AK926">
        <v>-8.2801371069610695E-4</v>
      </c>
      <c r="AL926">
        <v>-2.6364275569917901E-3</v>
      </c>
      <c r="AM926">
        <v>-6.7277327725689196E-3</v>
      </c>
      <c r="AN926">
        <v>-4.59506705932387E-3</v>
      </c>
      <c r="AO926">
        <v>3.1909830577401001E-3</v>
      </c>
      <c r="AP926">
        <v>3.5274189850156902E-3</v>
      </c>
      <c r="AQ926">
        <v>1.9702161641883299E-3</v>
      </c>
      <c r="AR926">
        <v>1.23482777482954E-4</v>
      </c>
      <c r="AS926">
        <v>-1.1062924880486001E-3</v>
      </c>
      <c r="AT926">
        <v>9.8272028337297208E-3</v>
      </c>
      <c r="AU926">
        <v>0.13675563493295001</v>
      </c>
      <c r="AV926">
        <v>0.17435236335152299</v>
      </c>
      <c r="AW926">
        <v>0.18358517469156299</v>
      </c>
      <c r="AX926">
        <v>0.187622236120358</v>
      </c>
      <c r="AY926">
        <v>0.16993770682151299</v>
      </c>
      <c r="AZ926">
        <v>-1.5309592920566301E-3</v>
      </c>
      <c r="BA926">
        <v>-5.7991807845684799E-2</v>
      </c>
      <c r="BB926">
        <v>-5.4969060403542901E-2</v>
      </c>
      <c r="BC926">
        <v>-4.52980480231387E-2</v>
      </c>
      <c r="BD926">
        <v>-2.7636182470333399E-2</v>
      </c>
      <c r="BE926">
        <v>-1.4404130154360499E-2</v>
      </c>
      <c r="BF926">
        <v>-8.55232707216666E-3</v>
      </c>
      <c r="BG926">
        <v>-8.7582870047429404E-3</v>
      </c>
      <c r="BH926">
        <v>-2.7751572730535098E-3</v>
      </c>
      <c r="BI926">
        <v>-2.7176666054585299E-4</v>
      </c>
      <c r="BJ926">
        <v>-2.0743416164204602E-3</v>
      </c>
      <c r="BK926">
        <v>-6.0558214562804998E-3</v>
      </c>
      <c r="BL926">
        <v>-3.9732267143561296E-3</v>
      </c>
      <c r="BM926">
        <v>3.7346396760571201E-3</v>
      </c>
      <c r="BN926">
        <v>3.9519076359164403E-3</v>
      </c>
      <c r="BO926">
        <v>2.3033810597110202E-3</v>
      </c>
      <c r="BP926">
        <v>4.1466132909125802E-4</v>
      </c>
      <c r="BQ926">
        <v>-8.1954359437786501E-4</v>
      </c>
      <c r="BR926">
        <v>1.0689269571284601E-2</v>
      </c>
      <c r="BS926">
        <v>0.13799531008181701</v>
      </c>
      <c r="BT926">
        <v>0.175550834909276</v>
      </c>
      <c r="BU926">
        <v>0.184747333162922</v>
      </c>
      <c r="BV926">
        <v>0.188815375560594</v>
      </c>
      <c r="BW926">
        <v>0.17134762360863201</v>
      </c>
      <c r="BX926">
        <v>-3.7995455071795898E-4</v>
      </c>
      <c r="BY926">
        <v>-5.69509304332163E-2</v>
      </c>
      <c r="BZ926">
        <v>-5.3609366694657302E-2</v>
      </c>
      <c r="CA926">
        <v>-4.4032001764754698E-2</v>
      </c>
      <c r="CB926">
        <v>-2.6785602565591E-2</v>
      </c>
      <c r="CC926">
        <v>-1.39516815980787E-2</v>
      </c>
      <c r="CD926">
        <v>-8.1158980744954392E-3</v>
      </c>
      <c r="CE926">
        <v>-8.3614213155968897E-3</v>
      </c>
      <c r="CF926">
        <v>-2.3245824254497401E-3</v>
      </c>
      <c r="CG926">
        <v>1.13488351909495E-4</v>
      </c>
      <c r="CH926">
        <v>-1.6850426062463199E-3</v>
      </c>
      <c r="CI926">
        <v>-5.5904577254424501E-3</v>
      </c>
      <c r="CJ926">
        <v>-3.5425419857250799E-3</v>
      </c>
      <c r="CK926">
        <v>4.1111745937786196E-3</v>
      </c>
      <c r="CL926">
        <v>4.2459071824232503E-3</v>
      </c>
      <c r="CM926">
        <v>2.5341300514397998E-3</v>
      </c>
      <c r="CN926">
        <v>6.1633070692667399E-4</v>
      </c>
      <c r="CO926">
        <v>-6.2094218413607301E-4</v>
      </c>
      <c r="CP926">
        <v>1.1286334367627099E-2</v>
      </c>
      <c r="CQ926">
        <v>0.138853905313537</v>
      </c>
      <c r="CR926">
        <v>0.17638089265930801</v>
      </c>
      <c r="CS926">
        <v>0.185552240579936</v>
      </c>
      <c r="CT926">
        <v>0.18964174030227701</v>
      </c>
      <c r="CU926">
        <v>0.17232412768040301</v>
      </c>
      <c r="CV926">
        <v>4.1722782686195298E-4</v>
      </c>
      <c r="CW926">
        <v>-5.6230021908134302E-2</v>
      </c>
      <c r="CX926">
        <v>-5.2667646973877297E-2</v>
      </c>
      <c r="CY926">
        <v>-4.31551419829167E-2</v>
      </c>
      <c r="CZ926">
        <v>-2.6196493514662501E-2</v>
      </c>
      <c r="DA926">
        <v>-1.34992330417969E-2</v>
      </c>
      <c r="DB926">
        <v>-7.6794690768242201E-3</v>
      </c>
      <c r="DC926">
        <v>-7.9645556264508408E-3</v>
      </c>
      <c r="DD926">
        <v>-1.8740075778459701E-3</v>
      </c>
      <c r="DE926">
        <v>4.9874336436484196E-4</v>
      </c>
      <c r="DF926">
        <v>-1.2957435960721799E-3</v>
      </c>
      <c r="DG926">
        <v>-5.1250939946044004E-3</v>
      </c>
      <c r="DH926">
        <v>-3.1118572570940301E-3</v>
      </c>
      <c r="DI926">
        <v>4.4877095115001299E-3</v>
      </c>
      <c r="DJ926">
        <v>4.5399067289300602E-3</v>
      </c>
      <c r="DK926">
        <v>2.7648790431685799E-3</v>
      </c>
      <c r="DL926">
        <v>8.1800008476209105E-4</v>
      </c>
      <c r="DM926">
        <v>-4.2234077389428101E-4</v>
      </c>
      <c r="DN926">
        <v>1.1883399163969599E-2</v>
      </c>
      <c r="DO926">
        <v>0.139712500545257</v>
      </c>
      <c r="DP926">
        <v>0.17721095040934001</v>
      </c>
      <c r="DQ926">
        <v>0.18635714799695099</v>
      </c>
      <c r="DR926">
        <v>0.190468105043959</v>
      </c>
      <c r="DS926">
        <v>0.173300631752174</v>
      </c>
      <c r="DT926">
        <v>1.2144102044418701E-3</v>
      </c>
      <c r="DU926">
        <v>-5.5509113383052297E-2</v>
      </c>
      <c r="DV926">
        <v>-5.1725927253097298E-2</v>
      </c>
      <c r="DW926">
        <v>-4.2278282201078703E-2</v>
      </c>
      <c r="DX926">
        <v>-2.5607384463734E-2</v>
      </c>
      <c r="DY926">
        <v>-1.28459691863249E-2</v>
      </c>
      <c r="DZ926">
        <v>-7.0493349196916596E-3</v>
      </c>
      <c r="EA926">
        <v>-7.3915446032161297E-3</v>
      </c>
      <c r="EB926">
        <v>-1.2234490601146801E-3</v>
      </c>
      <c r="EC926">
        <v>1.0549904145151E-3</v>
      </c>
      <c r="ED926">
        <v>-7.3365765550085799E-4</v>
      </c>
      <c r="EE926">
        <v>-4.4531826783159902E-3</v>
      </c>
      <c r="EF926">
        <v>-2.4900169121262901E-3</v>
      </c>
      <c r="EG926">
        <v>5.0313661298171499E-3</v>
      </c>
      <c r="EH926">
        <v>4.9643953798308204E-3</v>
      </c>
      <c r="EI926">
        <v>3.0980439386912701E-3</v>
      </c>
      <c r="EJ926">
        <v>1.1091786363703899E-3</v>
      </c>
      <c r="EK926">
        <v>-1.3559188022354299E-4</v>
      </c>
      <c r="EL926">
        <v>1.27454659015245E-2</v>
      </c>
      <c r="EM926">
        <v>0.14095217569412399</v>
      </c>
      <c r="EN926">
        <v>0.178409421967093</v>
      </c>
      <c r="EO926">
        <v>0.18751930646831</v>
      </c>
      <c r="EP926">
        <v>0.191661244484195</v>
      </c>
      <c r="EQ926">
        <v>0.17471054853929199</v>
      </c>
      <c r="ER926">
        <v>2.36541494578053E-3</v>
      </c>
      <c r="ES926">
        <v>-5.44682359705837E-2</v>
      </c>
      <c r="ET926">
        <v>-5.03662335442117E-2</v>
      </c>
      <c r="EU926">
        <v>-4.1012235942694701E-2</v>
      </c>
      <c r="EV926">
        <v>-2.47568045589916E-2</v>
      </c>
      <c r="EW926">
        <v>76.138665134158899</v>
      </c>
      <c r="EX926">
        <v>74.563000691563502</v>
      </c>
      <c r="EY926">
        <v>73.459563891049996</v>
      </c>
      <c r="EZ926">
        <v>71.514293701586595</v>
      </c>
      <c r="FA926">
        <v>70.131299576026706</v>
      </c>
      <c r="FB926">
        <v>69.395215254876405</v>
      </c>
      <c r="FC926">
        <v>68.5813684085809</v>
      </c>
      <c r="FD926">
        <v>68.987148338237304</v>
      </c>
      <c r="FE926">
        <v>73.372809629635796</v>
      </c>
      <c r="FF926">
        <v>78.343815522579007</v>
      </c>
      <c r="FG926">
        <v>83.5217450583024</v>
      </c>
      <c r="FH926">
        <v>88.155911276427901</v>
      </c>
      <c r="FI926">
        <v>92.001045427573004</v>
      </c>
      <c r="FJ926">
        <v>95.241123688292205</v>
      </c>
      <c r="FK926">
        <v>97.5670921059899</v>
      </c>
      <c r="FL926">
        <v>99.004454628040193</v>
      </c>
      <c r="FM926">
        <v>99.716496379250501</v>
      </c>
      <c r="FN926">
        <v>99.716701559152895</v>
      </c>
      <c r="FO926">
        <v>98.714287244762403</v>
      </c>
      <c r="FP926">
        <v>96.098055758815903</v>
      </c>
      <c r="FQ926">
        <v>91.243979755657406</v>
      </c>
      <c r="FR926">
        <v>87.0603538613571</v>
      </c>
      <c r="FS926">
        <v>83.782957616189606</v>
      </c>
      <c r="FT926">
        <v>81.198818321594302</v>
      </c>
      <c r="FU926">
        <v>1.6386060303538201E-3</v>
      </c>
      <c r="FV926">
        <v>0</v>
      </c>
      <c r="FW926">
        <v>0</v>
      </c>
      <c r="FX926">
        <v>1</v>
      </c>
    </row>
    <row r="927" spans="1:180" x14ac:dyDescent="0.2">
      <c r="A927" t="s">
        <v>42</v>
      </c>
      <c r="B927" t="s">
        <v>58</v>
      </c>
      <c r="C927" t="s">
        <v>55</v>
      </c>
      <c r="D927" t="s">
        <v>1</v>
      </c>
      <c r="E927" t="s">
        <v>1</v>
      </c>
      <c r="F927" t="s">
        <v>78</v>
      </c>
      <c r="G927" s="35">
        <v>43691</v>
      </c>
      <c r="H927">
        <v>12206</v>
      </c>
      <c r="I927">
        <v>0.93908435434576398</v>
      </c>
      <c r="J927">
        <v>0.80847331304330305</v>
      </c>
      <c r="K927">
        <v>0.72766540256563095</v>
      </c>
      <c r="L927">
        <v>0.66392325979142697</v>
      </c>
      <c r="M927">
        <v>0.63720039960536201</v>
      </c>
      <c r="N927">
        <v>0.65284969028790396</v>
      </c>
      <c r="O927">
        <v>0.71309806313919699</v>
      </c>
      <c r="P927">
        <v>0.77920042528250899</v>
      </c>
      <c r="Q927">
        <v>0.84915337260449197</v>
      </c>
      <c r="R927">
        <v>0.94736879598907997</v>
      </c>
      <c r="S927">
        <v>1.0826247599812699</v>
      </c>
      <c r="T927">
        <v>1.2730671795855</v>
      </c>
      <c r="U927">
        <v>1.49607563934705</v>
      </c>
      <c r="V927">
        <v>1.73697202929433</v>
      </c>
      <c r="W927">
        <v>1.9647793349516001</v>
      </c>
      <c r="X927">
        <v>2.22484154600581</v>
      </c>
      <c r="Y927">
        <v>2.4289661372300402</v>
      </c>
      <c r="Z927">
        <v>2.5904045187278499</v>
      </c>
      <c r="AA927">
        <v>2.5983767173759902</v>
      </c>
      <c r="AB927">
        <v>2.4651152690312901</v>
      </c>
      <c r="AC927">
        <v>2.2140638694140899</v>
      </c>
      <c r="AD927">
        <v>1.9595226889136099</v>
      </c>
      <c r="AE927">
        <v>1.5959570862530099</v>
      </c>
      <c r="AF927">
        <v>1.2886704899106201</v>
      </c>
      <c r="AG927">
        <v>-2.7875718353705899E-2</v>
      </c>
      <c r="AH927">
        <v>-2.09860335722852E-2</v>
      </c>
      <c r="AI927">
        <v>-6.9791349927382403E-3</v>
      </c>
      <c r="AJ927">
        <v>-3.1177211955809902E-3</v>
      </c>
      <c r="AK927">
        <v>1.4844482882440301E-4</v>
      </c>
      <c r="AL927">
        <v>3.6357062763843601E-3</v>
      </c>
      <c r="AM927">
        <v>6.6000095656848902E-4</v>
      </c>
      <c r="AN927">
        <v>-5.3311888193926897E-3</v>
      </c>
      <c r="AO927">
        <v>-6.1059716727142003E-3</v>
      </c>
      <c r="AP927">
        <v>-1.3731936859865901E-2</v>
      </c>
      <c r="AQ927">
        <v>-8.5337917997243707E-3</v>
      </c>
      <c r="AR927">
        <v>-9.2685752210441095E-3</v>
      </c>
      <c r="AS927">
        <v>8.4022224243563409E-3</v>
      </c>
      <c r="AT927">
        <v>8.2140935982685393E-3</v>
      </c>
      <c r="AU927">
        <v>0.44130938847965301</v>
      </c>
      <c r="AV927">
        <v>0.55793917256327996</v>
      </c>
      <c r="AW927">
        <v>0.61093974358063197</v>
      </c>
      <c r="AX927">
        <v>0.62595061460365697</v>
      </c>
      <c r="AY927">
        <v>0.38421102691094899</v>
      </c>
      <c r="AZ927">
        <v>-0.314740772660829</v>
      </c>
      <c r="BA927">
        <v>-0.31279052655920803</v>
      </c>
      <c r="BB927">
        <v>-0.245655868171269</v>
      </c>
      <c r="BC927">
        <v>-0.150935452665902</v>
      </c>
      <c r="BD927">
        <v>-9.1400524459221394E-2</v>
      </c>
      <c r="BE927">
        <v>-2.70096699326032E-2</v>
      </c>
      <c r="BF927">
        <v>-2.0267684658018498E-2</v>
      </c>
      <c r="BG927">
        <v>-6.3737824237376601E-3</v>
      </c>
      <c r="BH927">
        <v>-2.5195506608682501E-3</v>
      </c>
      <c r="BI927">
        <v>7.3026403812513098E-4</v>
      </c>
      <c r="BJ927">
        <v>4.1083842245814503E-3</v>
      </c>
      <c r="BK927">
        <v>1.29239314368759E-3</v>
      </c>
      <c r="BL927">
        <v>-4.5143516455664603E-3</v>
      </c>
      <c r="BM927">
        <v>-5.4050165037957797E-3</v>
      </c>
      <c r="BN927">
        <v>-1.29760562832082E-2</v>
      </c>
      <c r="BO927">
        <v>-7.8191811655149608E-3</v>
      </c>
      <c r="BP927">
        <v>-8.6578288902807304E-3</v>
      </c>
      <c r="BQ927">
        <v>9.0132932485202603E-3</v>
      </c>
      <c r="BR927">
        <v>9.5838746490970999E-3</v>
      </c>
      <c r="BS927">
        <v>0.44319734057033799</v>
      </c>
      <c r="BT927">
        <v>0.56031362588389</v>
      </c>
      <c r="BU927">
        <v>0.61393114398503901</v>
      </c>
      <c r="BV927">
        <v>0.62907736282192706</v>
      </c>
      <c r="BW927">
        <v>0.38731112280749902</v>
      </c>
      <c r="BX927">
        <v>-0.31208004605228001</v>
      </c>
      <c r="BY927">
        <v>-0.31051917933961598</v>
      </c>
      <c r="BZ927">
        <v>-0.24362377885037401</v>
      </c>
      <c r="CA927">
        <v>-0.14916516004175001</v>
      </c>
      <c r="CB927">
        <v>-9.0162764078018098E-2</v>
      </c>
      <c r="CC927">
        <v>-2.6409847434364898E-2</v>
      </c>
      <c r="CD927">
        <v>-1.97701583882821E-2</v>
      </c>
      <c r="CE927">
        <v>-5.9545170785152502E-3</v>
      </c>
      <c r="CF927">
        <v>-2.1052595707151899E-3</v>
      </c>
      <c r="CG927">
        <v>1.13323025010839E-3</v>
      </c>
      <c r="CH927">
        <v>4.4357595315980998E-3</v>
      </c>
      <c r="CI927">
        <v>1.7303860460489201E-3</v>
      </c>
      <c r="CJ927">
        <v>-3.94861270728102E-3</v>
      </c>
      <c r="CK927">
        <v>-4.9195370891016096E-3</v>
      </c>
      <c r="CL927">
        <v>-1.24525356984314E-2</v>
      </c>
      <c r="CM927">
        <v>-7.3242440171584801E-3</v>
      </c>
      <c r="CN927">
        <v>-8.2348278420922606E-3</v>
      </c>
      <c r="CO927">
        <v>9.4365190398494492E-3</v>
      </c>
      <c r="CP927">
        <v>1.0532580832178E-2</v>
      </c>
      <c r="CQ927">
        <v>0.44450493043713502</v>
      </c>
      <c r="CR927">
        <v>0.56195816502051799</v>
      </c>
      <c r="CS927">
        <v>0.61600297879251797</v>
      </c>
      <c r="CT927">
        <v>0.63124293911298202</v>
      </c>
      <c r="CU927">
        <v>0.38945823978172101</v>
      </c>
      <c r="CV927">
        <v>-0.31023723490849098</v>
      </c>
      <c r="CW927">
        <v>-0.308946051174464</v>
      </c>
      <c r="CX927">
        <v>-0.24221635997701499</v>
      </c>
      <c r="CY927">
        <v>-0.14793906076305199</v>
      </c>
      <c r="CZ927">
        <v>-8.9305495008549104E-2</v>
      </c>
      <c r="DA927">
        <v>-2.58100249361265E-2</v>
      </c>
      <c r="DB927">
        <v>-1.92726321185458E-2</v>
      </c>
      <c r="DC927">
        <v>-5.5352517332928402E-3</v>
      </c>
      <c r="DD927">
        <v>-1.69096848056212E-3</v>
      </c>
      <c r="DE927">
        <v>1.5361964620916599E-3</v>
      </c>
      <c r="DF927">
        <v>4.7631348386147397E-3</v>
      </c>
      <c r="DG927">
        <v>2.16837894841025E-3</v>
      </c>
      <c r="DH927">
        <v>-3.3828737689955801E-3</v>
      </c>
      <c r="DI927">
        <v>-4.43405767440743E-3</v>
      </c>
      <c r="DJ927">
        <v>-1.19290151136547E-2</v>
      </c>
      <c r="DK927">
        <v>-6.8293068688020002E-3</v>
      </c>
      <c r="DL927">
        <v>-7.8118267939037899E-3</v>
      </c>
      <c r="DM927">
        <v>9.8597448311786504E-3</v>
      </c>
      <c r="DN927">
        <v>1.14812870152589E-2</v>
      </c>
      <c r="DO927">
        <v>0.44581252030393198</v>
      </c>
      <c r="DP927">
        <v>0.56360270415714697</v>
      </c>
      <c r="DQ927">
        <v>0.61807481359999705</v>
      </c>
      <c r="DR927">
        <v>0.63340851540403598</v>
      </c>
      <c r="DS927">
        <v>0.39160535675594199</v>
      </c>
      <c r="DT927">
        <v>-0.308394423764702</v>
      </c>
      <c r="DU927">
        <v>-0.30737292300931102</v>
      </c>
      <c r="DV927">
        <v>-0.240808941103656</v>
      </c>
      <c r="DW927">
        <v>-0.146712961484354</v>
      </c>
      <c r="DX927">
        <v>-8.8448225939080097E-2</v>
      </c>
      <c r="DY927">
        <v>-2.4943976515023801E-2</v>
      </c>
      <c r="DZ927">
        <v>-1.8554283204279098E-2</v>
      </c>
      <c r="EA927">
        <v>-4.9298991642922696E-3</v>
      </c>
      <c r="EB927">
        <v>-1.0927979458493901E-3</v>
      </c>
      <c r="EC927">
        <v>2.11801567139239E-3</v>
      </c>
      <c r="ED927">
        <v>5.2358127868118399E-3</v>
      </c>
      <c r="EE927">
        <v>2.80077113552935E-3</v>
      </c>
      <c r="EF927">
        <v>-2.5660365951693498E-3</v>
      </c>
      <c r="EG927">
        <v>-3.7331025054890099E-3</v>
      </c>
      <c r="EH927">
        <v>-1.1173134536997E-2</v>
      </c>
      <c r="EI927">
        <v>-6.1146962345925903E-3</v>
      </c>
      <c r="EJ927">
        <v>-7.20108046314041E-3</v>
      </c>
      <c r="EK927">
        <v>1.0470815655342599E-2</v>
      </c>
      <c r="EL927">
        <v>1.28510680660875E-2</v>
      </c>
      <c r="EM927">
        <v>0.44770047239461702</v>
      </c>
      <c r="EN927">
        <v>0.56597715747775701</v>
      </c>
      <c r="EO927">
        <v>0.62106621400440398</v>
      </c>
      <c r="EP927">
        <v>0.63653526362230595</v>
      </c>
      <c r="EQ927">
        <v>0.39470545265249202</v>
      </c>
      <c r="ER927">
        <v>-0.30573369715615301</v>
      </c>
      <c r="ES927">
        <v>-0.30510157578971903</v>
      </c>
      <c r="ET927">
        <v>-0.23877685178276001</v>
      </c>
      <c r="EU927">
        <v>-0.14494266886020299</v>
      </c>
      <c r="EV927">
        <v>-8.7210465557876801E-2</v>
      </c>
      <c r="EW927">
        <v>77.278329840461595</v>
      </c>
      <c r="EX927">
        <v>75.650049347417493</v>
      </c>
      <c r="EY927">
        <v>74.290442118348096</v>
      </c>
      <c r="EZ927">
        <v>72.009656899841801</v>
      </c>
      <c r="FA927">
        <v>70.596863943009396</v>
      </c>
      <c r="FB927">
        <v>69.955812855820298</v>
      </c>
      <c r="FC927">
        <v>69.206419794929303</v>
      </c>
      <c r="FD927">
        <v>69.565980692500204</v>
      </c>
      <c r="FE927">
        <v>74.080580484255904</v>
      </c>
      <c r="FF927">
        <v>79.331342562684995</v>
      </c>
      <c r="FG927">
        <v>84.620989774059197</v>
      </c>
      <c r="FH927">
        <v>89.277011060800007</v>
      </c>
      <c r="FI927">
        <v>93.198264293642197</v>
      </c>
      <c r="FJ927">
        <v>96.439213604942196</v>
      </c>
      <c r="FK927">
        <v>98.768094584840895</v>
      </c>
      <c r="FL927">
        <v>100.23852113010599</v>
      </c>
      <c r="FM927">
        <v>101.12684696930999</v>
      </c>
      <c r="FN927">
        <v>101.480146841961</v>
      </c>
      <c r="FO927">
        <v>100.814300605848</v>
      </c>
      <c r="FP927">
        <v>98.180798295977795</v>
      </c>
      <c r="FQ927">
        <v>93.085387389573498</v>
      </c>
      <c r="FR927">
        <v>88.724944978233594</v>
      </c>
      <c r="FS927">
        <v>85.217774941599203</v>
      </c>
      <c r="FT927">
        <v>82.568399459744498</v>
      </c>
      <c r="FU927">
        <v>3.5608878519073502E-3</v>
      </c>
      <c r="FV927">
        <v>0</v>
      </c>
      <c r="FW927">
        <v>0</v>
      </c>
      <c r="FX927">
        <v>1</v>
      </c>
    </row>
    <row r="928" spans="1:180" x14ac:dyDescent="0.2">
      <c r="A928" t="s">
        <v>42</v>
      </c>
      <c r="B928" t="s">
        <v>58</v>
      </c>
      <c r="C928" t="s">
        <v>55</v>
      </c>
      <c r="D928" t="s">
        <v>1</v>
      </c>
      <c r="E928" t="s">
        <v>77</v>
      </c>
      <c r="F928" t="s">
        <v>1</v>
      </c>
      <c r="G928" s="35">
        <v>43691</v>
      </c>
      <c r="H928">
        <v>41198</v>
      </c>
      <c r="I928">
        <v>1.0404771237522299</v>
      </c>
      <c r="J928">
        <v>0.90943706902833699</v>
      </c>
      <c r="K928">
        <v>0.82947564617889402</v>
      </c>
      <c r="L928">
        <v>0.77412199639173396</v>
      </c>
      <c r="M928">
        <v>0.74960833630435797</v>
      </c>
      <c r="N928">
        <v>0.76736918664635601</v>
      </c>
      <c r="O928">
        <v>0.83776999728968604</v>
      </c>
      <c r="P928">
        <v>0.89618956303793496</v>
      </c>
      <c r="Q928">
        <v>0.92612858462815895</v>
      </c>
      <c r="R928">
        <v>0.99157361819909595</v>
      </c>
      <c r="S928">
        <v>1.09302405312249</v>
      </c>
      <c r="T928">
        <v>1.2373657795275299</v>
      </c>
      <c r="U928">
        <v>1.41538174866966</v>
      </c>
      <c r="V928">
        <v>1.6202646852157401</v>
      </c>
      <c r="W928">
        <v>1.8193042805338999</v>
      </c>
      <c r="X928">
        <v>2.0565152713412602</v>
      </c>
      <c r="Y928">
        <v>2.2604424719235698</v>
      </c>
      <c r="Z928">
        <v>2.4422991285715998</v>
      </c>
      <c r="AA928">
        <v>2.47694169813869</v>
      </c>
      <c r="AB928">
        <v>2.3464075870621999</v>
      </c>
      <c r="AC928">
        <v>2.1620961457076402</v>
      </c>
      <c r="AD928">
        <v>1.98069874636016</v>
      </c>
      <c r="AE928">
        <v>1.65986647684663</v>
      </c>
      <c r="AF928">
        <v>1.3654490187880299</v>
      </c>
      <c r="AG928">
        <v>-2.1289829630768399E-2</v>
      </c>
      <c r="AH928">
        <v>-1.3636743213653799E-2</v>
      </c>
      <c r="AI928">
        <v>-9.2549002808757306E-3</v>
      </c>
      <c r="AJ928">
        <v>-2.76837090181582E-3</v>
      </c>
      <c r="AK928">
        <v>6.7337594057848005E-4</v>
      </c>
      <c r="AL928">
        <v>1.66513835085748E-3</v>
      </c>
      <c r="AM928">
        <v>-6.7201031698685702E-4</v>
      </c>
      <c r="AN928">
        <v>-4.1001462543915597E-3</v>
      </c>
      <c r="AO928">
        <v>-4.1104374713674601E-4</v>
      </c>
      <c r="AP928">
        <v>-9.8053100061271E-5</v>
      </c>
      <c r="AQ928">
        <v>7.2615969906071295E-4</v>
      </c>
      <c r="AR928">
        <v>-2.18985246347638E-3</v>
      </c>
      <c r="AS928">
        <v>1.2991310033663799E-3</v>
      </c>
      <c r="AT928">
        <v>9.0956887106684904E-3</v>
      </c>
      <c r="AU928">
        <v>0.21817007921399101</v>
      </c>
      <c r="AV928">
        <v>0.28982329011118702</v>
      </c>
      <c r="AW928">
        <v>0.31272906355365698</v>
      </c>
      <c r="AX928">
        <v>0.320622012605081</v>
      </c>
      <c r="AY928">
        <v>0.26663606169950799</v>
      </c>
      <c r="AZ928">
        <v>-5.6309114217209397E-2</v>
      </c>
      <c r="BA928">
        <v>-0.121007754658115</v>
      </c>
      <c r="BB928">
        <v>-0.101854646588355</v>
      </c>
      <c r="BC928">
        <v>-7.5097595351682103E-2</v>
      </c>
      <c r="BD928">
        <v>-4.62915099142822E-2</v>
      </c>
      <c r="BE928">
        <v>-2.0581302250242101E-2</v>
      </c>
      <c r="BF928">
        <v>-1.2909254645179899E-2</v>
      </c>
      <c r="BG928">
        <v>-8.5930327322461305E-3</v>
      </c>
      <c r="BH928">
        <v>-2.1241624485176399E-3</v>
      </c>
      <c r="BI928">
        <v>1.2760075106770399E-3</v>
      </c>
      <c r="BJ928">
        <v>2.1907815766160198E-3</v>
      </c>
      <c r="BK928">
        <v>-2.5149036322218598E-5</v>
      </c>
      <c r="BL928">
        <v>-3.5096462133373499E-3</v>
      </c>
      <c r="BM928">
        <v>1.72426756690447E-4</v>
      </c>
      <c r="BN928">
        <v>4.3624683517396899E-4</v>
      </c>
      <c r="BO928">
        <v>1.13284115698635E-3</v>
      </c>
      <c r="BP928">
        <v>-1.8811345293337899E-3</v>
      </c>
      <c r="BQ928">
        <v>1.60126552169347E-3</v>
      </c>
      <c r="BR928">
        <v>1.0034095959850199E-2</v>
      </c>
      <c r="BS928">
        <v>0.219441790851861</v>
      </c>
      <c r="BT928">
        <v>0.29147553532832599</v>
      </c>
      <c r="BU928">
        <v>0.31456119283848</v>
      </c>
      <c r="BV928">
        <v>0.32254143581642403</v>
      </c>
      <c r="BW928">
        <v>0.26861026151482997</v>
      </c>
      <c r="BX928">
        <v>-5.4837598812372802E-2</v>
      </c>
      <c r="BY928">
        <v>-0.11973031857713499</v>
      </c>
      <c r="BZ928">
        <v>-0.10047900420096</v>
      </c>
      <c r="CA928">
        <v>-7.3737375454210399E-2</v>
      </c>
      <c r="CB928">
        <v>-4.5313741477026902E-2</v>
      </c>
      <c r="CC928">
        <v>-2.0090578344855201E-2</v>
      </c>
      <c r="CD928">
        <v>-1.2405398278781499E-2</v>
      </c>
      <c r="CE928">
        <v>-8.1346252842925508E-3</v>
      </c>
      <c r="CF928">
        <v>-1.6779856361962299E-3</v>
      </c>
      <c r="CG928">
        <v>1.6933883003488099E-3</v>
      </c>
      <c r="CH928">
        <v>2.5548404735251801E-3</v>
      </c>
      <c r="CI928">
        <v>4.22865116151977E-4</v>
      </c>
      <c r="CJ928">
        <v>-3.1006676837257801E-3</v>
      </c>
      <c r="CK928">
        <v>5.76536650232451E-4</v>
      </c>
      <c r="CL928">
        <v>8.0630134269601495E-4</v>
      </c>
      <c r="CM928">
        <v>1.41450749588411E-3</v>
      </c>
      <c r="CN928">
        <v>-1.6673174285848299E-3</v>
      </c>
      <c r="CO928">
        <v>1.81052296870348E-3</v>
      </c>
      <c r="CP928">
        <v>1.06840339619916E-2</v>
      </c>
      <c r="CQ928">
        <v>0.220322574458273</v>
      </c>
      <c r="CR928">
        <v>0.29261987533253098</v>
      </c>
      <c r="CS928">
        <v>0.315830119999988</v>
      </c>
      <c r="CT928">
        <v>0.32387082248551902</v>
      </c>
      <c r="CU928">
        <v>0.26997758629297602</v>
      </c>
      <c r="CV928">
        <v>-5.3818431725616303E-2</v>
      </c>
      <c r="CW928">
        <v>-0.11884557023886499</v>
      </c>
      <c r="CX928">
        <v>-9.95262384740285E-2</v>
      </c>
      <c r="CY928">
        <v>-7.2795291296818596E-2</v>
      </c>
      <c r="CZ928">
        <v>-4.46365420359306E-2</v>
      </c>
      <c r="DA928">
        <v>-1.9599854439468298E-2</v>
      </c>
      <c r="DB928">
        <v>-1.1901541912383099E-2</v>
      </c>
      <c r="DC928">
        <v>-7.6762178363389702E-3</v>
      </c>
      <c r="DD928">
        <v>-1.23180882387482E-3</v>
      </c>
      <c r="DE928">
        <v>2.1107690900205802E-3</v>
      </c>
      <c r="DF928">
        <v>2.9188993704343399E-3</v>
      </c>
      <c r="DG928">
        <v>8.7087926862617195E-4</v>
      </c>
      <c r="DH928">
        <v>-2.6916891541142198E-3</v>
      </c>
      <c r="DI928">
        <v>9.8064654377445597E-4</v>
      </c>
      <c r="DJ928">
        <v>1.17635585021806E-3</v>
      </c>
      <c r="DK928">
        <v>1.6961738347818799E-3</v>
      </c>
      <c r="DL928">
        <v>-1.4535003278358699E-3</v>
      </c>
      <c r="DM928">
        <v>2.0197804157134902E-3</v>
      </c>
      <c r="DN928">
        <v>1.1333971964133001E-2</v>
      </c>
      <c r="DO928">
        <v>0.221203358064685</v>
      </c>
      <c r="DP928">
        <v>0.29376421533673702</v>
      </c>
      <c r="DQ928">
        <v>0.31709904716149601</v>
      </c>
      <c r="DR928">
        <v>0.32520020915461401</v>
      </c>
      <c r="DS928">
        <v>0.27134491107112302</v>
      </c>
      <c r="DT928">
        <v>-5.2799264638859797E-2</v>
      </c>
      <c r="DU928">
        <v>-0.117960821900594</v>
      </c>
      <c r="DV928">
        <v>-9.8573472747097005E-2</v>
      </c>
      <c r="DW928">
        <v>-7.1853207139426806E-2</v>
      </c>
      <c r="DX928">
        <v>-4.3959342594834298E-2</v>
      </c>
      <c r="DY928">
        <v>-1.8891327058942E-2</v>
      </c>
      <c r="DZ928">
        <v>-1.1174053343909199E-2</v>
      </c>
      <c r="EA928">
        <v>-7.0143502877093701E-3</v>
      </c>
      <c r="EB928">
        <v>-5.8760037057664497E-4</v>
      </c>
      <c r="EC928">
        <v>2.7134006601191299E-3</v>
      </c>
      <c r="ED928">
        <v>3.4445425961928699E-3</v>
      </c>
      <c r="EE928">
        <v>1.5177405492908099E-3</v>
      </c>
      <c r="EF928">
        <v>-2.10118911306001E-3</v>
      </c>
      <c r="EG928">
        <v>1.5641170476016499E-3</v>
      </c>
      <c r="EH928">
        <v>1.7106557854533E-3</v>
      </c>
      <c r="EI928">
        <v>2.1028552927075199E-3</v>
      </c>
      <c r="EJ928">
        <v>-1.14478239369329E-3</v>
      </c>
      <c r="EK928">
        <v>2.3219149340405801E-3</v>
      </c>
      <c r="EL928">
        <v>1.2272379213314699E-2</v>
      </c>
      <c r="EM928">
        <v>0.22247506970255501</v>
      </c>
      <c r="EN928">
        <v>0.29541646055387599</v>
      </c>
      <c r="EO928">
        <v>0.31893117644631902</v>
      </c>
      <c r="EP928">
        <v>0.32711963236595698</v>
      </c>
      <c r="EQ928">
        <v>0.273319110886445</v>
      </c>
      <c r="ER928">
        <v>-5.13277492340233E-2</v>
      </c>
      <c r="ES928">
        <v>-0.116683385819615</v>
      </c>
      <c r="ET928">
        <v>-9.7197830359702003E-2</v>
      </c>
      <c r="EU928">
        <v>-7.0492987241955102E-2</v>
      </c>
      <c r="EV928">
        <v>-4.2981574157579E-2</v>
      </c>
      <c r="EW928">
        <v>74.687248395485199</v>
      </c>
      <c r="EX928">
        <v>73.200110340123103</v>
      </c>
      <c r="EY928">
        <v>72.001558725527403</v>
      </c>
      <c r="EZ928">
        <v>70.129767919155398</v>
      </c>
      <c r="FA928">
        <v>68.823864160556397</v>
      </c>
      <c r="FB928">
        <v>68.235113758687305</v>
      </c>
      <c r="FC928">
        <v>67.494836804817595</v>
      </c>
      <c r="FD928">
        <v>67.984866275720094</v>
      </c>
      <c r="FE928">
        <v>72.571572510418903</v>
      </c>
      <c r="FF928">
        <v>77.802641288097604</v>
      </c>
      <c r="FG928">
        <v>83.160072088321996</v>
      </c>
      <c r="FH928">
        <v>87.838864442478894</v>
      </c>
      <c r="FI928">
        <v>91.680749348907398</v>
      </c>
      <c r="FJ928">
        <v>94.873329034417097</v>
      </c>
      <c r="FK928">
        <v>97.150749309877</v>
      </c>
      <c r="FL928">
        <v>98.603834101680505</v>
      </c>
      <c r="FM928">
        <v>99.239226233751197</v>
      </c>
      <c r="FN928">
        <v>99.080080045246504</v>
      </c>
      <c r="FO928">
        <v>97.974866591034299</v>
      </c>
      <c r="FP928">
        <v>95.102407459443896</v>
      </c>
      <c r="FQ928">
        <v>89.948376542060004</v>
      </c>
      <c r="FR928">
        <v>85.665123181242294</v>
      </c>
      <c r="FS928">
        <v>82.376764872699994</v>
      </c>
      <c r="FT928">
        <v>79.807888838509001</v>
      </c>
      <c r="FU928">
        <v>2.2848041045686698E-3</v>
      </c>
      <c r="FV928">
        <v>0</v>
      </c>
      <c r="FW928">
        <v>0</v>
      </c>
      <c r="FX928">
        <v>1</v>
      </c>
    </row>
    <row r="929" spans="1:180" x14ac:dyDescent="0.2">
      <c r="A929" t="s">
        <v>42</v>
      </c>
      <c r="B929" t="s">
        <v>58</v>
      </c>
      <c r="C929" t="s">
        <v>55</v>
      </c>
      <c r="D929" t="s">
        <v>1</v>
      </c>
      <c r="E929" t="s">
        <v>77</v>
      </c>
      <c r="F929" t="s">
        <v>77</v>
      </c>
      <c r="G929" s="35">
        <v>43691</v>
      </c>
      <c r="H929">
        <v>33217</v>
      </c>
      <c r="I929">
        <v>1.0666270472236601</v>
      </c>
      <c r="J929">
        <v>0.93326886360968198</v>
      </c>
      <c r="K929">
        <v>0.85084541576471995</v>
      </c>
      <c r="L929">
        <v>0.79332729976925098</v>
      </c>
      <c r="M929">
        <v>0.76657567799770199</v>
      </c>
      <c r="N929">
        <v>0.78194352553561897</v>
      </c>
      <c r="O929">
        <v>0.85002199575357995</v>
      </c>
      <c r="P929">
        <v>0.90521175230442696</v>
      </c>
      <c r="Q929">
        <v>0.92951155942485297</v>
      </c>
      <c r="R929">
        <v>0.99259920012375902</v>
      </c>
      <c r="S929">
        <v>1.09319021521018</v>
      </c>
      <c r="T929">
        <v>1.2335111867270401</v>
      </c>
      <c r="U929">
        <v>1.4072733134755</v>
      </c>
      <c r="V929">
        <v>1.60834188210433</v>
      </c>
      <c r="W929">
        <v>1.80496468676105</v>
      </c>
      <c r="X929">
        <v>2.03453633199446</v>
      </c>
      <c r="Y929">
        <v>2.23228080739224</v>
      </c>
      <c r="Z929">
        <v>2.4129499138398498</v>
      </c>
      <c r="AA929">
        <v>2.4496211676948398</v>
      </c>
      <c r="AB929">
        <v>2.3181259429025798</v>
      </c>
      <c r="AC929">
        <v>2.1500760131539098</v>
      </c>
      <c r="AD929">
        <v>1.98687990130528</v>
      </c>
      <c r="AE929">
        <v>1.67717173554976</v>
      </c>
      <c r="AF929">
        <v>1.38553561491859</v>
      </c>
      <c r="AG929">
        <v>-2.1848085625225801E-2</v>
      </c>
      <c r="AH929">
        <v>-1.4021707044954399E-2</v>
      </c>
      <c r="AI929">
        <v>-1.23691113354213E-2</v>
      </c>
      <c r="AJ929">
        <v>-6.8572128415933901E-3</v>
      </c>
      <c r="AK929">
        <v>-3.3246740748278602E-3</v>
      </c>
      <c r="AL929">
        <v>-2.3543272045938E-3</v>
      </c>
      <c r="AM929">
        <v>-5.99925547593721E-3</v>
      </c>
      <c r="AN929">
        <v>-8.6553924579757004E-3</v>
      </c>
      <c r="AO929">
        <v>-2.9404381463041199E-3</v>
      </c>
      <c r="AP929">
        <v>5.7689611969169799E-4</v>
      </c>
      <c r="AQ929">
        <v>2.3709591439616102E-3</v>
      </c>
      <c r="AR929">
        <v>8.3379922278523601E-5</v>
      </c>
      <c r="AS929">
        <v>-1.2113039963419501E-3</v>
      </c>
      <c r="AT929">
        <v>1.09963540267168E-2</v>
      </c>
      <c r="AU929">
        <v>0.164144105526697</v>
      </c>
      <c r="AV929">
        <v>0.22132967021660499</v>
      </c>
      <c r="AW929">
        <v>0.23595405387159199</v>
      </c>
      <c r="AX929">
        <v>0.24153362789671001</v>
      </c>
      <c r="AY929">
        <v>0.22681737253865</v>
      </c>
      <c r="AZ929">
        <v>2.6176309373059999E-3</v>
      </c>
      <c r="BA929">
        <v>-7.3330193964154702E-2</v>
      </c>
      <c r="BB929">
        <v>-6.6653620401575006E-2</v>
      </c>
      <c r="BC929">
        <v>-5.7097116835663202E-2</v>
      </c>
      <c r="BD929">
        <v>-3.6627833691720797E-2</v>
      </c>
      <c r="BE929">
        <v>-2.1086285809875201E-2</v>
      </c>
      <c r="BF929">
        <v>-1.3221874307421E-2</v>
      </c>
      <c r="BG929">
        <v>-1.16135724722878E-2</v>
      </c>
      <c r="BH929">
        <v>-6.1509418505648096E-3</v>
      </c>
      <c r="BI929">
        <v>-2.6933750912090499E-3</v>
      </c>
      <c r="BJ929">
        <v>-1.7466372148459599E-3</v>
      </c>
      <c r="BK929">
        <v>-5.2262526393153999E-3</v>
      </c>
      <c r="BL929">
        <v>-7.9359936892591E-3</v>
      </c>
      <c r="BM929">
        <v>-2.28150977270705E-3</v>
      </c>
      <c r="BN929">
        <v>1.16519188175845E-3</v>
      </c>
      <c r="BO929">
        <v>2.8761817016700999E-3</v>
      </c>
      <c r="BP929">
        <v>4.0429366102765803E-4</v>
      </c>
      <c r="BQ929">
        <v>-8.9841663485869304E-4</v>
      </c>
      <c r="BR929">
        <v>1.19134453748611E-2</v>
      </c>
      <c r="BS929">
        <v>0.165414967845841</v>
      </c>
      <c r="BT929">
        <v>0.22295637487608</v>
      </c>
      <c r="BU929">
        <v>0.23769050377517101</v>
      </c>
      <c r="BV929">
        <v>0.24322625412000001</v>
      </c>
      <c r="BW929">
        <v>0.22869920257477799</v>
      </c>
      <c r="BX929">
        <v>4.0416009547633702E-3</v>
      </c>
      <c r="BY929">
        <v>-7.2049525645065393E-2</v>
      </c>
      <c r="BZ929">
        <v>-6.5258836798733705E-2</v>
      </c>
      <c r="CA929">
        <v>-5.5694362862334097E-2</v>
      </c>
      <c r="CB929">
        <v>-3.5566230265670101E-2</v>
      </c>
      <c r="CC929">
        <v>-2.0558665578411298E-2</v>
      </c>
      <c r="CD929">
        <v>-1.26679125899118E-2</v>
      </c>
      <c r="CE929">
        <v>-1.1090288557256999E-2</v>
      </c>
      <c r="CF929">
        <v>-5.6617807136705696E-3</v>
      </c>
      <c r="CG929">
        <v>-2.2561393382618299E-3</v>
      </c>
      <c r="CH929">
        <v>-1.32575297913441E-3</v>
      </c>
      <c r="CI929">
        <v>-4.6908732294464999E-3</v>
      </c>
      <c r="CJ929">
        <v>-7.4377402935288999E-3</v>
      </c>
      <c r="CK929">
        <v>-1.82513798842748E-3</v>
      </c>
      <c r="CL929">
        <v>1.57264373445813E-3</v>
      </c>
      <c r="CM929">
        <v>3.2260973060946698E-3</v>
      </c>
      <c r="CN929">
        <v>6.2655753889540304E-4</v>
      </c>
      <c r="CO929">
        <v>-6.81711801434783E-4</v>
      </c>
      <c r="CP929">
        <v>1.25486200488779E-2</v>
      </c>
      <c r="CQ929">
        <v>0.16629516321669</v>
      </c>
      <c r="CR929">
        <v>0.22408302556785101</v>
      </c>
      <c r="CS929">
        <v>0.23889316368869401</v>
      </c>
      <c r="CT929">
        <v>0.24439856188605499</v>
      </c>
      <c r="CU929">
        <v>0.230002552325238</v>
      </c>
      <c r="CV929">
        <v>5.0278382510571496E-3</v>
      </c>
      <c r="CW929">
        <v>-7.1162538668525593E-2</v>
      </c>
      <c r="CX929">
        <v>-6.4292813924293299E-2</v>
      </c>
      <c r="CY929">
        <v>-5.4722819733573798E-2</v>
      </c>
      <c r="CZ929">
        <v>-3.4830966966718099E-2</v>
      </c>
      <c r="DA929">
        <v>-2.0031045346947399E-2</v>
      </c>
      <c r="DB929">
        <v>-1.21139508724026E-2</v>
      </c>
      <c r="DC929">
        <v>-1.0567004642226201E-2</v>
      </c>
      <c r="DD929">
        <v>-5.1726195767763201E-3</v>
      </c>
      <c r="DE929">
        <v>-1.8189035853146201E-3</v>
      </c>
      <c r="DF929">
        <v>-9.04868743422852E-4</v>
      </c>
      <c r="DG929">
        <v>-4.1554938195775999E-3</v>
      </c>
      <c r="DH929">
        <v>-6.9394868977986903E-3</v>
      </c>
      <c r="DI929">
        <v>-1.3687662041479E-3</v>
      </c>
      <c r="DJ929">
        <v>1.9800955871578101E-3</v>
      </c>
      <c r="DK929">
        <v>3.5760129105192398E-3</v>
      </c>
      <c r="DL929">
        <v>8.4882141676314899E-4</v>
      </c>
      <c r="DM929">
        <v>-4.6500696801087302E-4</v>
      </c>
      <c r="DN929">
        <v>1.3183794722894699E-2</v>
      </c>
      <c r="DO929">
        <v>0.16717535858753901</v>
      </c>
      <c r="DP929">
        <v>0.22520967625962099</v>
      </c>
      <c r="DQ929">
        <v>0.24009582360221801</v>
      </c>
      <c r="DR929">
        <v>0.245570869652109</v>
      </c>
      <c r="DS929">
        <v>0.23130590207569801</v>
      </c>
      <c r="DT929">
        <v>6.0140755473509404E-3</v>
      </c>
      <c r="DU929">
        <v>-7.0275551691985905E-2</v>
      </c>
      <c r="DV929">
        <v>-6.3326791049852907E-2</v>
      </c>
      <c r="DW929">
        <v>-5.3751276604813401E-2</v>
      </c>
      <c r="DX929">
        <v>-3.4095703667766E-2</v>
      </c>
      <c r="DY929">
        <v>-1.9269245531596799E-2</v>
      </c>
      <c r="DZ929">
        <v>-1.1314118134869201E-2</v>
      </c>
      <c r="EA929">
        <v>-9.8114657790927297E-3</v>
      </c>
      <c r="EB929">
        <v>-4.4663485857477396E-3</v>
      </c>
      <c r="EC929">
        <v>-1.1876046016958E-3</v>
      </c>
      <c r="ED929">
        <v>-2.9717875367500798E-4</v>
      </c>
      <c r="EE929">
        <v>-3.3824909829557799E-3</v>
      </c>
      <c r="EF929">
        <v>-6.2200881290821004E-3</v>
      </c>
      <c r="EG929">
        <v>-7.09837830550834E-4</v>
      </c>
      <c r="EH929">
        <v>2.56839134922456E-3</v>
      </c>
      <c r="EI929">
        <v>4.0812354682277299E-3</v>
      </c>
      <c r="EJ929">
        <v>1.16973515551228E-3</v>
      </c>
      <c r="EK929">
        <v>-1.5211960652761799E-4</v>
      </c>
      <c r="EL929">
        <v>1.41008860710389E-2</v>
      </c>
      <c r="EM929">
        <v>0.16844622090668199</v>
      </c>
      <c r="EN929">
        <v>0.226836380919096</v>
      </c>
      <c r="EO929">
        <v>0.241832273505797</v>
      </c>
      <c r="EP929">
        <v>0.247263495875399</v>
      </c>
      <c r="EQ929">
        <v>0.233187732111826</v>
      </c>
      <c r="ER929">
        <v>7.4380455648083103E-3</v>
      </c>
      <c r="ES929">
        <v>-6.8994883372896595E-2</v>
      </c>
      <c r="ET929">
        <v>-6.1932007447011703E-2</v>
      </c>
      <c r="EU929">
        <v>-5.2348522631484401E-2</v>
      </c>
      <c r="EV929">
        <v>-3.3034100241715297E-2</v>
      </c>
      <c r="EW929">
        <v>74.430037300961203</v>
      </c>
      <c r="EX929">
        <v>72.950268593357094</v>
      </c>
      <c r="EY929">
        <v>71.7935996149819</v>
      </c>
      <c r="EZ929">
        <v>69.973168065092295</v>
      </c>
      <c r="FA929">
        <v>68.670117843052907</v>
      </c>
      <c r="FB929">
        <v>68.069153343783995</v>
      </c>
      <c r="FC929">
        <v>67.312121103981994</v>
      </c>
      <c r="FD929">
        <v>67.806031393038396</v>
      </c>
      <c r="FE929">
        <v>72.369417235421295</v>
      </c>
      <c r="FF929">
        <v>77.561946192240597</v>
      </c>
      <c r="FG929">
        <v>82.920698046326805</v>
      </c>
      <c r="FH929">
        <v>87.617114498720099</v>
      </c>
      <c r="FI929">
        <v>91.443444372602102</v>
      </c>
      <c r="FJ929">
        <v>94.624948154583507</v>
      </c>
      <c r="FK929">
        <v>96.891657228750901</v>
      </c>
      <c r="FL929">
        <v>98.337511906687595</v>
      </c>
      <c r="FM929">
        <v>98.934385969040903</v>
      </c>
      <c r="FN929">
        <v>98.705599190575597</v>
      </c>
      <c r="FO929">
        <v>97.533124155987593</v>
      </c>
      <c r="FP929">
        <v>94.647848171516003</v>
      </c>
      <c r="FQ929">
        <v>89.532997426081707</v>
      </c>
      <c r="FR929">
        <v>85.291656593674105</v>
      </c>
      <c r="FS929">
        <v>82.058247481310403</v>
      </c>
      <c r="FT929">
        <v>79.502696498804198</v>
      </c>
      <c r="FU929">
        <v>2.1682524539491598E-3</v>
      </c>
      <c r="FV929">
        <v>0</v>
      </c>
      <c r="FW929">
        <v>0</v>
      </c>
      <c r="FX929">
        <v>1</v>
      </c>
    </row>
    <row r="930" spans="1:180" x14ac:dyDescent="0.2">
      <c r="A930" t="s">
        <v>42</v>
      </c>
      <c r="B930" t="s">
        <v>58</v>
      </c>
      <c r="C930" t="s">
        <v>55</v>
      </c>
      <c r="D930" t="s">
        <v>1</v>
      </c>
      <c r="E930" t="s">
        <v>77</v>
      </c>
      <c r="F930" t="s">
        <v>78</v>
      </c>
      <c r="G930" s="35">
        <v>43691</v>
      </c>
      <c r="H930">
        <v>7981</v>
      </c>
      <c r="I930">
        <v>0.91165538988908601</v>
      </c>
      <c r="J930">
        <v>0.78998094199605395</v>
      </c>
      <c r="K930">
        <v>0.71556028956373996</v>
      </c>
      <c r="L930">
        <v>0.66191112512863404</v>
      </c>
      <c r="M930">
        <v>0.64284990722919899</v>
      </c>
      <c r="N930">
        <v>0.67310710002829099</v>
      </c>
      <c r="O930">
        <v>0.74933875150864004</v>
      </c>
      <c r="P930">
        <v>0.82310263662509597</v>
      </c>
      <c r="Q930">
        <v>0.88781032983345398</v>
      </c>
      <c r="R930">
        <v>0.971262632601402</v>
      </c>
      <c r="S930">
        <v>1.0840992033919501</v>
      </c>
      <c r="T930">
        <v>1.2519657199249401</v>
      </c>
      <c r="U930">
        <v>1.4510436683660899</v>
      </c>
      <c r="V930">
        <v>1.6719058536461799</v>
      </c>
      <c r="W930">
        <v>1.8812680113156901</v>
      </c>
      <c r="X930">
        <v>2.1482241186712301</v>
      </c>
      <c r="Y930">
        <v>2.36473644596441</v>
      </c>
      <c r="Z930">
        <v>2.54402832650266</v>
      </c>
      <c r="AA930">
        <v>2.5677127439513399</v>
      </c>
      <c r="AB930">
        <v>2.4374295046940602</v>
      </c>
      <c r="AC930">
        <v>2.1887361531174601</v>
      </c>
      <c r="AD930">
        <v>1.9321430946367499</v>
      </c>
      <c r="AE930">
        <v>1.56640920357316</v>
      </c>
      <c r="AF930">
        <v>1.2637764901780599</v>
      </c>
      <c r="AG930">
        <v>-3.3246667260510503E-2</v>
      </c>
      <c r="AH930">
        <v>-2.64110336635709E-2</v>
      </c>
      <c r="AI930">
        <v>-1.2206854380513501E-2</v>
      </c>
      <c r="AJ930">
        <v>-2.8322308208703802E-3</v>
      </c>
      <c r="AK930">
        <v>8.6024368930877305E-4</v>
      </c>
      <c r="AL930">
        <v>3.01278986514517E-3</v>
      </c>
      <c r="AM930">
        <v>5.05938509094833E-3</v>
      </c>
      <c r="AN930">
        <v>-2.8084114391367099E-3</v>
      </c>
      <c r="AO930">
        <v>-2.8311428051010202E-3</v>
      </c>
      <c r="AP930">
        <v>-1.37551674279083E-2</v>
      </c>
      <c r="AQ930">
        <v>-1.42928391371322E-2</v>
      </c>
      <c r="AR930">
        <v>-1.42379775877839E-2</v>
      </c>
      <c r="AS930">
        <v>1.30102939151317E-2</v>
      </c>
      <c r="AT930">
        <v>2.5498699057464299E-3</v>
      </c>
      <c r="AU930">
        <v>0.444782871933456</v>
      </c>
      <c r="AV930">
        <v>0.58015332093767003</v>
      </c>
      <c r="AW930">
        <v>0.63481332309294303</v>
      </c>
      <c r="AX930">
        <v>0.65576549678277996</v>
      </c>
      <c r="AY930">
        <v>0.43837191482383397</v>
      </c>
      <c r="AZ930">
        <v>-0.30843106295668199</v>
      </c>
      <c r="BA930">
        <v>-0.32610739712866799</v>
      </c>
      <c r="BB930">
        <v>-0.25753236068811403</v>
      </c>
      <c r="BC930">
        <v>-0.15938659839482699</v>
      </c>
      <c r="BD930">
        <v>-9.6197061625499194E-2</v>
      </c>
      <c r="BE930">
        <v>-3.2096395992939598E-2</v>
      </c>
      <c r="BF930">
        <v>-2.5449239607990198E-2</v>
      </c>
      <c r="BG930">
        <v>-1.1479831938386101E-2</v>
      </c>
      <c r="BH930">
        <v>-2.10138995763017E-3</v>
      </c>
      <c r="BI930">
        <v>1.6457227090003301E-3</v>
      </c>
      <c r="BJ930">
        <v>3.6033683101536701E-3</v>
      </c>
      <c r="BK930">
        <v>5.8990023647758003E-3</v>
      </c>
      <c r="BL930">
        <v>-1.7779960411065799E-3</v>
      </c>
      <c r="BM930">
        <v>-1.9839549430567599E-3</v>
      </c>
      <c r="BN930">
        <v>-1.28384007885941E-2</v>
      </c>
      <c r="BO930">
        <v>-1.33090741595822E-2</v>
      </c>
      <c r="BP930">
        <v>-1.3607625021582E-2</v>
      </c>
      <c r="BQ930">
        <v>1.36509544862138E-2</v>
      </c>
      <c r="BR930">
        <v>4.1300672549438901E-3</v>
      </c>
      <c r="BS930">
        <v>0.446969762569839</v>
      </c>
      <c r="BT930">
        <v>0.58339124724090896</v>
      </c>
      <c r="BU930">
        <v>0.63840859710999398</v>
      </c>
      <c r="BV930">
        <v>0.65970671313607399</v>
      </c>
      <c r="BW930">
        <v>0.442124537502607</v>
      </c>
      <c r="BX930">
        <v>-0.30503406264830002</v>
      </c>
      <c r="BY930">
        <v>-0.32317223291653602</v>
      </c>
      <c r="BZ930">
        <v>-0.25488617889834903</v>
      </c>
      <c r="CA930">
        <v>-0.15710294150593801</v>
      </c>
      <c r="CB930">
        <v>-9.4702061261395298E-2</v>
      </c>
      <c r="CC930">
        <v>-3.1299721617056901E-2</v>
      </c>
      <c r="CD930">
        <v>-2.4783103974979299E-2</v>
      </c>
      <c r="CE930">
        <v>-1.09762984096754E-2</v>
      </c>
      <c r="CF930">
        <v>-1.5952118020886299E-3</v>
      </c>
      <c r="CG930">
        <v>2.1897430852574999E-3</v>
      </c>
      <c r="CH930">
        <v>4.0124011421051398E-3</v>
      </c>
      <c r="CI930">
        <v>6.4805187309277699E-3</v>
      </c>
      <c r="CJ930">
        <v>-1.06433347535447E-3</v>
      </c>
      <c r="CK930">
        <v>-1.3971952105678899E-3</v>
      </c>
      <c r="CL930">
        <v>-1.2203451006923801E-2</v>
      </c>
      <c r="CM930">
        <v>-1.2627721532944799E-2</v>
      </c>
      <c r="CN930">
        <v>-1.31710447544547E-2</v>
      </c>
      <c r="CO930">
        <v>1.4094674046120199E-2</v>
      </c>
      <c r="CP930">
        <v>5.2245071252902198E-3</v>
      </c>
      <c r="CQ930">
        <v>0.44848439636273901</v>
      </c>
      <c r="CR930">
        <v>0.58563382513493401</v>
      </c>
      <c r="CS930">
        <v>0.64089867294202796</v>
      </c>
      <c r="CT930">
        <v>0.66243638757635703</v>
      </c>
      <c r="CU930">
        <v>0.44472359253842297</v>
      </c>
      <c r="CV930">
        <v>-0.30268131058289499</v>
      </c>
      <c r="CW930">
        <v>-0.32113934712451597</v>
      </c>
      <c r="CX930">
        <v>-0.25305344145174302</v>
      </c>
      <c r="CY930">
        <v>-0.155521287701329</v>
      </c>
      <c r="CZ930">
        <v>-9.3666628563391696E-2</v>
      </c>
      <c r="DA930">
        <v>-3.0503047241174201E-2</v>
      </c>
      <c r="DB930">
        <v>-2.4116968341968501E-2</v>
      </c>
      <c r="DC930">
        <v>-1.0472764880964699E-2</v>
      </c>
      <c r="DD930">
        <v>-1.0890336465470801E-3</v>
      </c>
      <c r="DE930">
        <v>2.7337634615146799E-3</v>
      </c>
      <c r="DF930">
        <v>4.4214339740565999E-3</v>
      </c>
      <c r="DG930">
        <v>7.06203509707973E-3</v>
      </c>
      <c r="DH930">
        <v>-3.5067090960234898E-4</v>
      </c>
      <c r="DI930">
        <v>-8.1043547807903196E-4</v>
      </c>
      <c r="DJ930">
        <v>-1.15685012252535E-2</v>
      </c>
      <c r="DK930">
        <v>-1.19463689063074E-2</v>
      </c>
      <c r="DL930">
        <v>-1.27344644873275E-2</v>
      </c>
      <c r="DM930">
        <v>1.45383936060265E-2</v>
      </c>
      <c r="DN930">
        <v>6.3189469956365599E-3</v>
      </c>
      <c r="DO930">
        <v>0.44999903015563902</v>
      </c>
      <c r="DP930">
        <v>0.58787640302895905</v>
      </c>
      <c r="DQ930">
        <v>0.64338874877406205</v>
      </c>
      <c r="DR930">
        <v>0.66516606201663897</v>
      </c>
      <c r="DS930">
        <v>0.44732264757424001</v>
      </c>
      <c r="DT930">
        <v>-0.30032855851749002</v>
      </c>
      <c r="DU930">
        <v>-0.31910646133249598</v>
      </c>
      <c r="DV930">
        <v>-0.25122070400513602</v>
      </c>
      <c r="DW930">
        <v>-0.153939633896721</v>
      </c>
      <c r="DX930">
        <v>-9.2631195865388094E-2</v>
      </c>
      <c r="DY930">
        <v>-2.93527759736033E-2</v>
      </c>
      <c r="DZ930">
        <v>-2.3155174286387799E-2</v>
      </c>
      <c r="EA930">
        <v>-9.7457424388373206E-3</v>
      </c>
      <c r="EB930">
        <v>-3.5819278330687402E-4</v>
      </c>
      <c r="EC930">
        <v>3.5192424812062299E-3</v>
      </c>
      <c r="ED930">
        <v>5.0120124190651E-3</v>
      </c>
      <c r="EE930">
        <v>7.9016523709071994E-3</v>
      </c>
      <c r="EF930">
        <v>6.7974448842777395E-4</v>
      </c>
      <c r="EG930">
        <v>3.6752383965232801E-5</v>
      </c>
      <c r="EH930">
        <v>-1.06517345859393E-2</v>
      </c>
      <c r="EI930">
        <v>-1.09626039287573E-2</v>
      </c>
      <c r="EJ930">
        <v>-1.21041119211256E-2</v>
      </c>
      <c r="EK930">
        <v>1.5179054177108599E-2</v>
      </c>
      <c r="EL930">
        <v>7.8991443448340193E-3</v>
      </c>
      <c r="EM930">
        <v>0.45218592079202202</v>
      </c>
      <c r="EN930">
        <v>0.59111432933219799</v>
      </c>
      <c r="EO930">
        <v>0.646984022791114</v>
      </c>
      <c r="EP930">
        <v>0.669107278369933</v>
      </c>
      <c r="EQ930">
        <v>0.45107527025301303</v>
      </c>
      <c r="ER930">
        <v>-0.29693155820910799</v>
      </c>
      <c r="ES930">
        <v>-0.31617129712036401</v>
      </c>
      <c r="ET930">
        <v>-0.24857452221537199</v>
      </c>
      <c r="EU930">
        <v>-0.15165597700783201</v>
      </c>
      <c r="EV930">
        <v>-9.1136195501284198E-2</v>
      </c>
      <c r="EW930">
        <v>76.226315449791002</v>
      </c>
      <c r="EX930">
        <v>74.610290374392903</v>
      </c>
      <c r="EY930">
        <v>73.142418691834806</v>
      </c>
      <c r="EZ930">
        <v>70.953781418770902</v>
      </c>
      <c r="FA930">
        <v>69.575531758067299</v>
      </c>
      <c r="FB930">
        <v>69.0114502078344</v>
      </c>
      <c r="FC930">
        <v>68.302411595091499</v>
      </c>
      <c r="FD930">
        <v>68.7680760761084</v>
      </c>
      <c r="FE930">
        <v>73.519080023107605</v>
      </c>
      <c r="FF930">
        <v>79.025775627625094</v>
      </c>
      <c r="FG930">
        <v>84.509930887330199</v>
      </c>
      <c r="FH930">
        <v>89.249386982541395</v>
      </c>
      <c r="FI930">
        <v>93.148981020072</v>
      </c>
      <c r="FJ930">
        <v>96.349147466489001</v>
      </c>
      <c r="FK930">
        <v>98.6385497960257</v>
      </c>
      <c r="FL930">
        <v>100.10760756457999</v>
      </c>
      <c r="FM930">
        <v>100.95827082681799</v>
      </c>
      <c r="FN930">
        <v>101.19026812116699</v>
      </c>
      <c r="FO930">
        <v>100.402409521899</v>
      </c>
      <c r="FP930">
        <v>97.527944948534895</v>
      </c>
      <c r="FQ930">
        <v>92.220606271319994</v>
      </c>
      <c r="FR930">
        <v>87.8205320015052</v>
      </c>
      <c r="FS930">
        <v>84.275048346519199</v>
      </c>
      <c r="FT930">
        <v>81.577096316947006</v>
      </c>
      <c r="FU930">
        <v>4.4149525847252003E-3</v>
      </c>
      <c r="FV930">
        <v>0</v>
      </c>
      <c r="FW930">
        <v>0</v>
      </c>
      <c r="FX930">
        <v>1</v>
      </c>
    </row>
    <row r="931" spans="1:180" x14ac:dyDescent="0.2">
      <c r="A931" t="s">
        <v>42</v>
      </c>
      <c r="B931" t="s">
        <v>58</v>
      </c>
      <c r="C931" t="s">
        <v>55</v>
      </c>
      <c r="D931" t="s">
        <v>1</v>
      </c>
      <c r="E931" t="s">
        <v>78</v>
      </c>
      <c r="F931" t="s">
        <v>1</v>
      </c>
      <c r="G931" s="35">
        <v>43691</v>
      </c>
      <c r="H931">
        <v>25234</v>
      </c>
      <c r="I931">
        <v>1.1047865784788899</v>
      </c>
      <c r="J931">
        <v>0.94898174053032103</v>
      </c>
      <c r="K931">
        <v>0.84712415386325801</v>
      </c>
      <c r="L931">
        <v>0.76351128968876503</v>
      </c>
      <c r="M931">
        <v>0.71808229592914996</v>
      </c>
      <c r="N931">
        <v>0.69679749092680299</v>
      </c>
      <c r="O931">
        <v>0.71724291633506798</v>
      </c>
      <c r="P931">
        <v>0.76908544172162396</v>
      </c>
      <c r="Q931">
        <v>0.83047846719756202</v>
      </c>
      <c r="R931">
        <v>0.94986458987580402</v>
      </c>
      <c r="S931">
        <v>1.1204658580878999</v>
      </c>
      <c r="T931">
        <v>1.3304912255166499</v>
      </c>
      <c r="U931">
        <v>1.56806594904633</v>
      </c>
      <c r="V931">
        <v>1.8143882450031299</v>
      </c>
      <c r="W931">
        <v>2.0375745842292101</v>
      </c>
      <c r="X931">
        <v>2.25091688110088</v>
      </c>
      <c r="Y931">
        <v>2.4148777917570601</v>
      </c>
      <c r="Z931">
        <v>2.5278211370238899</v>
      </c>
      <c r="AA931">
        <v>2.51866516145496</v>
      </c>
      <c r="AB931">
        <v>2.3845301842612598</v>
      </c>
      <c r="AC931">
        <v>2.2088419294200099</v>
      </c>
      <c r="AD931">
        <v>2.0325196557510701</v>
      </c>
      <c r="AE931">
        <v>1.7341813315768799</v>
      </c>
      <c r="AF931">
        <v>1.4369348950763901</v>
      </c>
      <c r="AG931">
        <v>-5.3671246326171904E-3</v>
      </c>
      <c r="AH931">
        <v>-3.1949190258393398E-3</v>
      </c>
      <c r="AI931">
        <v>-2.56543202261346E-3</v>
      </c>
      <c r="AJ931">
        <v>1.20284100938199E-3</v>
      </c>
      <c r="AK931">
        <v>2.5240450806982401E-3</v>
      </c>
      <c r="AL931">
        <v>-6.3934494383052201E-4</v>
      </c>
      <c r="AM931">
        <v>-5.7102597164997897E-3</v>
      </c>
      <c r="AN931">
        <v>5.5424584768561395E-4</v>
      </c>
      <c r="AO931">
        <v>1.06824076610804E-2</v>
      </c>
      <c r="AP931">
        <v>5.43416837794571E-3</v>
      </c>
      <c r="AQ931">
        <v>3.64656947498167E-3</v>
      </c>
      <c r="AR931">
        <v>-1.4588672345354401E-3</v>
      </c>
      <c r="AS931">
        <v>4.6201657326334802E-4</v>
      </c>
      <c r="AT931">
        <v>1.03718422058507E-2</v>
      </c>
      <c r="AU931">
        <v>0.144822081493718</v>
      </c>
      <c r="AV931">
        <v>0.16711697764936001</v>
      </c>
      <c r="AW931">
        <v>0.18126279126713801</v>
      </c>
      <c r="AX931">
        <v>0.18827425264712999</v>
      </c>
      <c r="AY931">
        <v>0.12310673170537299</v>
      </c>
      <c r="AZ931">
        <v>-4.8538579525296201E-2</v>
      </c>
      <c r="BA931">
        <v>-6.84301642373525E-2</v>
      </c>
      <c r="BB931">
        <v>-6.6765772604705897E-2</v>
      </c>
      <c r="BC931">
        <v>-4.6278958710370903E-2</v>
      </c>
      <c r="BD931">
        <v>-2.4233723031872701E-2</v>
      </c>
      <c r="BE931">
        <v>-4.1332827902349403E-3</v>
      </c>
      <c r="BF931">
        <v>-2.08312536657734E-3</v>
      </c>
      <c r="BG931">
        <v>-1.64204319334144E-3</v>
      </c>
      <c r="BH931">
        <v>2.19946508475285E-3</v>
      </c>
      <c r="BI931">
        <v>3.2869826092870699E-3</v>
      </c>
      <c r="BJ931">
        <v>1.7579316880481899E-4</v>
      </c>
      <c r="BK931">
        <v>-4.8911096040274204E-3</v>
      </c>
      <c r="BL931">
        <v>1.37663156124235E-3</v>
      </c>
      <c r="BM931">
        <v>1.13331725387172E-2</v>
      </c>
      <c r="BN931">
        <v>6.0308143230959803E-3</v>
      </c>
      <c r="BO931">
        <v>4.2607102051410196E-3</v>
      </c>
      <c r="BP931">
        <v>-1.0319152665617601E-3</v>
      </c>
      <c r="BQ931">
        <v>8.8685193728119203E-4</v>
      </c>
      <c r="BR931">
        <v>1.1450244517948399E-2</v>
      </c>
      <c r="BS931">
        <v>0.146359002595811</v>
      </c>
      <c r="BT931">
        <v>0.16856341564614899</v>
      </c>
      <c r="BU931">
        <v>0.18273092102321101</v>
      </c>
      <c r="BV931">
        <v>0.18996925910572801</v>
      </c>
      <c r="BW931">
        <v>0.124988867201115</v>
      </c>
      <c r="BX931">
        <v>-4.6967681298507397E-2</v>
      </c>
      <c r="BY931">
        <v>-6.6899386187020501E-2</v>
      </c>
      <c r="BZ931">
        <v>-6.4857953428786502E-2</v>
      </c>
      <c r="CA931">
        <v>-4.4414476134451403E-2</v>
      </c>
      <c r="CB931">
        <v>-2.2928181567613101E-2</v>
      </c>
      <c r="CC931">
        <v>-3.2787276888164201E-3</v>
      </c>
      <c r="CD931">
        <v>-1.31310046499619E-3</v>
      </c>
      <c r="CE931">
        <v>-1.00250690307935E-3</v>
      </c>
      <c r="CF931">
        <v>2.8897238833686602E-3</v>
      </c>
      <c r="CG931">
        <v>3.8153908174739602E-3</v>
      </c>
      <c r="CH931">
        <v>7.4035534248525299E-4</v>
      </c>
      <c r="CI931">
        <v>-4.3237687314814904E-3</v>
      </c>
      <c r="CJ931">
        <v>1.9462134012427901E-3</v>
      </c>
      <c r="CK931">
        <v>1.17838903105629E-2</v>
      </c>
      <c r="CL931">
        <v>6.4440494871623897E-3</v>
      </c>
      <c r="CM931">
        <v>4.6860622040108902E-3</v>
      </c>
      <c r="CN931">
        <v>-7.3620963415418005E-4</v>
      </c>
      <c r="CO931">
        <v>1.1810916162367101E-3</v>
      </c>
      <c r="CP931">
        <v>1.2197142674202599E-2</v>
      </c>
      <c r="CQ931">
        <v>0.14742346946924501</v>
      </c>
      <c r="CR931">
        <v>0.16956521419648399</v>
      </c>
      <c r="CS931">
        <v>0.183747743219947</v>
      </c>
      <c r="CT931">
        <v>0.191143215415506</v>
      </c>
      <c r="CU931">
        <v>0.126292428511973</v>
      </c>
      <c r="CV931">
        <v>-4.58796819720136E-2</v>
      </c>
      <c r="CW931">
        <v>-6.5839173972523798E-2</v>
      </c>
      <c r="CX931">
        <v>-6.3536603679277201E-2</v>
      </c>
      <c r="CY931">
        <v>-4.3123141182087002E-2</v>
      </c>
      <c r="CZ931">
        <v>-2.2023967526498801E-2</v>
      </c>
      <c r="DA931">
        <v>-2.4241725873978999E-3</v>
      </c>
      <c r="DB931">
        <v>-5.4307556341503301E-4</v>
      </c>
      <c r="DC931">
        <v>-3.62970612817264E-4</v>
      </c>
      <c r="DD931">
        <v>3.57998268198447E-3</v>
      </c>
      <c r="DE931">
        <v>4.3437990256608499E-3</v>
      </c>
      <c r="DF931">
        <v>1.3049175161656901E-3</v>
      </c>
      <c r="DG931">
        <v>-3.7564278589355699E-3</v>
      </c>
      <c r="DH931">
        <v>2.5157952412432302E-3</v>
      </c>
      <c r="DI931">
        <v>1.22346080824086E-2</v>
      </c>
      <c r="DJ931">
        <v>6.8572846512288E-3</v>
      </c>
      <c r="DK931">
        <v>5.1114142028807598E-3</v>
      </c>
      <c r="DL931">
        <v>-4.4050400174659601E-4</v>
      </c>
      <c r="DM931">
        <v>1.4753312951922401E-3</v>
      </c>
      <c r="DN931">
        <v>1.29440408304569E-2</v>
      </c>
      <c r="DO931">
        <v>0.14848793634267801</v>
      </c>
      <c r="DP931">
        <v>0.17056701274681901</v>
      </c>
      <c r="DQ931">
        <v>0.18476456541668301</v>
      </c>
      <c r="DR931">
        <v>0.19231717172528401</v>
      </c>
      <c r="DS931">
        <v>0.12759598982282999</v>
      </c>
      <c r="DT931">
        <v>-4.4791682645519901E-2</v>
      </c>
      <c r="DU931">
        <v>-6.4778961758027095E-2</v>
      </c>
      <c r="DV931">
        <v>-6.22152539297679E-2</v>
      </c>
      <c r="DW931">
        <v>-4.1831806229722601E-2</v>
      </c>
      <c r="DX931">
        <v>-2.1119753485384501E-2</v>
      </c>
      <c r="DY931">
        <v>-1.1903307450156499E-3</v>
      </c>
      <c r="DZ931">
        <v>5.6871809584696303E-4</v>
      </c>
      <c r="EA931">
        <v>5.6041821645476104E-4</v>
      </c>
      <c r="EB931">
        <v>4.5766067573553403E-3</v>
      </c>
      <c r="EC931">
        <v>5.1067365542496797E-3</v>
      </c>
      <c r="ED931">
        <v>2.1200556288010299E-3</v>
      </c>
      <c r="EE931">
        <v>-2.9372777464632001E-3</v>
      </c>
      <c r="EF931">
        <v>3.33818095479997E-3</v>
      </c>
      <c r="EG931">
        <v>1.2885372960045501E-2</v>
      </c>
      <c r="EH931">
        <v>7.45393059637906E-3</v>
      </c>
      <c r="EI931">
        <v>5.7255549330401103E-3</v>
      </c>
      <c r="EJ931">
        <v>-1.3552033772919499E-5</v>
      </c>
      <c r="EK931">
        <v>1.90016665921008E-3</v>
      </c>
      <c r="EL931">
        <v>1.4022443142554601E-2</v>
      </c>
      <c r="EM931">
        <v>0.15002485744477201</v>
      </c>
      <c r="EN931">
        <v>0.17201345074360699</v>
      </c>
      <c r="EO931">
        <v>0.18623269517275601</v>
      </c>
      <c r="EP931">
        <v>0.194012178183883</v>
      </c>
      <c r="EQ931">
        <v>0.129478125318572</v>
      </c>
      <c r="ER931">
        <v>-4.3220784418731097E-2</v>
      </c>
      <c r="ES931">
        <v>-6.3248183707695096E-2</v>
      </c>
      <c r="ET931">
        <v>-6.0307434753848498E-2</v>
      </c>
      <c r="EU931">
        <v>-3.9967323653803198E-2</v>
      </c>
      <c r="EV931">
        <v>-1.9814212021124999E-2</v>
      </c>
      <c r="EW931">
        <v>79.033529248292893</v>
      </c>
      <c r="EX931">
        <v>77.300443261069205</v>
      </c>
      <c r="EY931">
        <v>76.249144031600594</v>
      </c>
      <c r="EZ931">
        <v>74.024661315900403</v>
      </c>
      <c r="FA931">
        <v>72.510679505163097</v>
      </c>
      <c r="FB931">
        <v>71.585955928300507</v>
      </c>
      <c r="FC931">
        <v>70.680793872121598</v>
      </c>
      <c r="FD931">
        <v>70.920682493482502</v>
      </c>
      <c r="FE931">
        <v>75.020551370553306</v>
      </c>
      <c r="FF931">
        <v>79.653451494383702</v>
      </c>
      <c r="FG931">
        <v>84.556946700978997</v>
      </c>
      <c r="FH931">
        <v>89.104713059365594</v>
      </c>
      <c r="FI931">
        <v>92.995802037423402</v>
      </c>
      <c r="FJ931">
        <v>96.324115989168803</v>
      </c>
      <c r="FK931">
        <v>98.757231984486197</v>
      </c>
      <c r="FL931">
        <v>100.190388333908</v>
      </c>
      <c r="FM931">
        <v>101.10166979875</v>
      </c>
      <c r="FN931">
        <v>101.530895110194</v>
      </c>
      <c r="FO931">
        <v>100.855880184474</v>
      </c>
      <c r="FP931">
        <v>98.655726008990598</v>
      </c>
      <c r="FQ931">
        <v>94.172994125178306</v>
      </c>
      <c r="FR931">
        <v>90.066315732177799</v>
      </c>
      <c r="FS931">
        <v>86.710461796457196</v>
      </c>
      <c r="FT931">
        <v>84.091214079336694</v>
      </c>
      <c r="FU931">
        <v>2.1207474464222898E-3</v>
      </c>
      <c r="FV931">
        <v>0</v>
      </c>
      <c r="FW931">
        <v>0</v>
      </c>
      <c r="FX931">
        <v>1</v>
      </c>
    </row>
    <row r="932" spans="1:180" x14ac:dyDescent="0.2">
      <c r="A932" t="s">
        <v>42</v>
      </c>
      <c r="B932" t="s">
        <v>58</v>
      </c>
      <c r="C932" t="s">
        <v>55</v>
      </c>
      <c r="D932" t="s">
        <v>1</v>
      </c>
      <c r="E932" t="s">
        <v>78</v>
      </c>
      <c r="F932" t="s">
        <v>77</v>
      </c>
      <c r="G932" s="35">
        <v>43691</v>
      </c>
      <c r="H932">
        <v>21009</v>
      </c>
      <c r="I932">
        <v>1.12519048587381</v>
      </c>
      <c r="J932">
        <v>0.96737984978617797</v>
      </c>
      <c r="K932">
        <v>0.86353927746747405</v>
      </c>
      <c r="L932">
        <v>0.78008334137873803</v>
      </c>
      <c r="M932">
        <v>0.73404632032830897</v>
      </c>
      <c r="N932">
        <v>0.71074410367959895</v>
      </c>
      <c r="O932">
        <v>0.72904241005848502</v>
      </c>
      <c r="P932">
        <v>0.78150985225668801</v>
      </c>
      <c r="Q932">
        <v>0.83994967167308798</v>
      </c>
      <c r="R932">
        <v>0.95896873079494205</v>
      </c>
      <c r="S932">
        <v>1.12865489956033</v>
      </c>
      <c r="T932">
        <v>1.3343053909567499</v>
      </c>
      <c r="U932">
        <v>1.5650851993719901</v>
      </c>
      <c r="V932">
        <v>1.8040126223886801</v>
      </c>
      <c r="W932">
        <v>2.0202228889981799</v>
      </c>
      <c r="X932">
        <v>2.2279376141739502</v>
      </c>
      <c r="Y932">
        <v>2.3873191324740102</v>
      </c>
      <c r="Z932">
        <v>2.4958400901606499</v>
      </c>
      <c r="AA932">
        <v>2.4881462118454198</v>
      </c>
      <c r="AB932">
        <v>2.3538439919929601</v>
      </c>
      <c r="AC932">
        <v>2.1943724235796598</v>
      </c>
      <c r="AD932">
        <v>2.0326856169873699</v>
      </c>
      <c r="AE932">
        <v>1.7465538962667999</v>
      </c>
      <c r="AF932">
        <v>1.45388732614784</v>
      </c>
      <c r="AG932">
        <v>-4.0194624228768096E-3</v>
      </c>
      <c r="AH932">
        <v>-3.0797505330510898E-3</v>
      </c>
      <c r="AI932">
        <v>-5.3478016764285097E-3</v>
      </c>
      <c r="AJ932">
        <v>5.6984227572863598E-4</v>
      </c>
      <c r="AK932">
        <v>1.8566415293294299E-3</v>
      </c>
      <c r="AL932">
        <v>-3.06627282309049E-3</v>
      </c>
      <c r="AM932">
        <v>-6.8010842724381499E-3</v>
      </c>
      <c r="AN932">
        <v>1.27634456830975E-3</v>
      </c>
      <c r="AO932">
        <v>1.4342835475726901E-2</v>
      </c>
      <c r="AP932">
        <v>8.9311650681725401E-3</v>
      </c>
      <c r="AQ932">
        <v>3.8771312124262101E-3</v>
      </c>
      <c r="AR932">
        <v>-1.83174771921155E-3</v>
      </c>
      <c r="AS932">
        <v>3.90921254830676E-4</v>
      </c>
      <c r="AT932">
        <v>8.6139261117616495E-3</v>
      </c>
      <c r="AU932">
        <v>8.7052713659179395E-2</v>
      </c>
      <c r="AV932">
        <v>9.7566774318614505E-2</v>
      </c>
      <c r="AW932">
        <v>0.10306532188578001</v>
      </c>
      <c r="AX932">
        <v>0.110745798873588</v>
      </c>
      <c r="AY932">
        <v>9.0511907102159894E-2</v>
      </c>
      <c r="AZ932">
        <v>5.6477748749468497E-3</v>
      </c>
      <c r="BA932">
        <v>-2.5706242929493101E-2</v>
      </c>
      <c r="BB932">
        <v>-3.6426329621854603E-2</v>
      </c>
      <c r="BC932">
        <v>-2.9683952155910999E-2</v>
      </c>
      <c r="BD932">
        <v>-1.4189656096641299E-2</v>
      </c>
      <c r="BE932">
        <v>-2.6266673021610901E-3</v>
      </c>
      <c r="BF932">
        <v>-1.791002547856E-3</v>
      </c>
      <c r="BG932">
        <v>-4.26354048275165E-3</v>
      </c>
      <c r="BH932">
        <v>1.7334293249192899E-3</v>
      </c>
      <c r="BI932">
        <v>2.7221071077117198E-3</v>
      </c>
      <c r="BJ932">
        <v>-2.16112536953196E-3</v>
      </c>
      <c r="BK932">
        <v>-5.8659942752230902E-3</v>
      </c>
      <c r="BL932">
        <v>2.2797004308499802E-3</v>
      </c>
      <c r="BM932">
        <v>1.5075594757721E-2</v>
      </c>
      <c r="BN932">
        <v>9.6050182349858692E-3</v>
      </c>
      <c r="BO932">
        <v>4.6235619865683001E-3</v>
      </c>
      <c r="BP932">
        <v>-1.36379769605004E-3</v>
      </c>
      <c r="BQ932">
        <v>8.5782931425872695E-4</v>
      </c>
      <c r="BR932">
        <v>9.5933669287441292E-3</v>
      </c>
      <c r="BS932">
        <v>8.8542374800095205E-2</v>
      </c>
      <c r="BT932">
        <v>9.9170757503594206E-2</v>
      </c>
      <c r="BU932">
        <v>0.10471401575748</v>
      </c>
      <c r="BV932">
        <v>0.112378186124307</v>
      </c>
      <c r="BW932">
        <v>9.2369673302134803E-2</v>
      </c>
      <c r="BX932">
        <v>7.2429853258328203E-3</v>
      </c>
      <c r="BY932">
        <v>-2.4127964077627899E-2</v>
      </c>
      <c r="BZ932">
        <v>-3.4495700489878801E-2</v>
      </c>
      <c r="CA932">
        <v>-2.77770228038417E-2</v>
      </c>
      <c r="CB932">
        <v>-1.27381594604144E-2</v>
      </c>
      <c r="CC932">
        <v>-1.6620216443834299E-3</v>
      </c>
      <c r="CD932">
        <v>-8.9841961918424502E-4</v>
      </c>
      <c r="CE932">
        <v>-3.5125844829634401E-3</v>
      </c>
      <c r="CF932">
        <v>2.53932617058838E-3</v>
      </c>
      <c r="CG932">
        <v>3.3215259308574299E-3</v>
      </c>
      <c r="CH932">
        <v>-1.5342230005208799E-3</v>
      </c>
      <c r="CI932">
        <v>-5.21835379168857E-3</v>
      </c>
      <c r="CJ932">
        <v>2.97462164475244E-3</v>
      </c>
      <c r="CK932">
        <v>1.55831016042475E-2</v>
      </c>
      <c r="CL932">
        <v>1.00717268855821E-2</v>
      </c>
      <c r="CM932">
        <v>5.1405376669094198E-3</v>
      </c>
      <c r="CN932">
        <v>-1.0396969355104999E-3</v>
      </c>
      <c r="CO932">
        <v>1.18120841389057E-3</v>
      </c>
      <c r="CP932">
        <v>1.0271724654945E-2</v>
      </c>
      <c r="CQ932">
        <v>8.9574109568383506E-2</v>
      </c>
      <c r="CR932">
        <v>0.100281671371345</v>
      </c>
      <c r="CS932">
        <v>0.10585589611065301</v>
      </c>
      <c r="CT932">
        <v>0.113508772561462</v>
      </c>
      <c r="CU932">
        <v>9.3656356512980002E-2</v>
      </c>
      <c r="CV932">
        <v>8.3478232246746494E-3</v>
      </c>
      <c r="CW932">
        <v>-2.3034852952689699E-2</v>
      </c>
      <c r="CX932">
        <v>-3.31585526342901E-2</v>
      </c>
      <c r="CY932">
        <v>-2.6456289343620199E-2</v>
      </c>
      <c r="CZ932">
        <v>-1.17328573118144E-2</v>
      </c>
      <c r="DA932">
        <v>-6.9737598660575995E-4</v>
      </c>
      <c r="DB932">
        <v>-5.8366905124908902E-6</v>
      </c>
      <c r="DC932">
        <v>-2.7616284831752302E-3</v>
      </c>
      <c r="DD932">
        <v>3.3452230162574598E-3</v>
      </c>
      <c r="DE932">
        <v>3.9209447540031498E-3</v>
      </c>
      <c r="DF932">
        <v>-9.0732063150980396E-4</v>
      </c>
      <c r="DG932">
        <v>-4.5707133081540497E-3</v>
      </c>
      <c r="DH932">
        <v>3.6695428586548998E-3</v>
      </c>
      <c r="DI932">
        <v>1.6090608450774101E-2</v>
      </c>
      <c r="DJ932">
        <v>1.05384355361783E-2</v>
      </c>
      <c r="DK932">
        <v>5.6575133472505298E-3</v>
      </c>
      <c r="DL932">
        <v>-7.1559617497097205E-4</v>
      </c>
      <c r="DM932">
        <v>1.5045875135224101E-3</v>
      </c>
      <c r="DN932">
        <v>1.0950082381145801E-2</v>
      </c>
      <c r="DO932">
        <v>9.0605844336671695E-2</v>
      </c>
      <c r="DP932">
        <v>0.101392585239096</v>
      </c>
      <c r="DQ932">
        <v>0.10699777646382599</v>
      </c>
      <c r="DR932">
        <v>0.11463935899861701</v>
      </c>
      <c r="DS932">
        <v>9.4943039723825201E-2</v>
      </c>
      <c r="DT932">
        <v>9.4526611235164794E-3</v>
      </c>
      <c r="DU932">
        <v>-2.1941741827751399E-2</v>
      </c>
      <c r="DV932">
        <v>-3.1821404778701302E-2</v>
      </c>
      <c r="DW932">
        <v>-2.5135555883398698E-2</v>
      </c>
      <c r="DX932">
        <v>-1.0727555163214299E-2</v>
      </c>
      <c r="DY932">
        <v>6.9541913410995195E-4</v>
      </c>
      <c r="DZ932">
        <v>1.2829112946826E-3</v>
      </c>
      <c r="EA932">
        <v>-1.67736728949838E-3</v>
      </c>
      <c r="EB932">
        <v>4.5088100654481203E-3</v>
      </c>
      <c r="EC932">
        <v>4.7864103323854296E-3</v>
      </c>
      <c r="ED932">
        <v>-2.1731779512748702E-6</v>
      </c>
      <c r="EE932">
        <v>-3.63562331093898E-3</v>
      </c>
      <c r="EF932">
        <v>4.6728987211951201E-3</v>
      </c>
      <c r="EG932">
        <v>1.6823367732768199E-2</v>
      </c>
      <c r="EH932">
        <v>1.12122887029916E-2</v>
      </c>
      <c r="EI932">
        <v>6.4039441213926303E-3</v>
      </c>
      <c r="EJ932">
        <v>-2.4764615180945999E-4</v>
      </c>
      <c r="EK932">
        <v>1.9714955729504598E-3</v>
      </c>
      <c r="EL932">
        <v>1.1929523198128299E-2</v>
      </c>
      <c r="EM932">
        <v>9.2095505477587603E-2</v>
      </c>
      <c r="EN932">
        <v>0.10299656842407599</v>
      </c>
      <c r="EO932">
        <v>0.108646470335526</v>
      </c>
      <c r="EP932">
        <v>0.11627174624933501</v>
      </c>
      <c r="EQ932">
        <v>9.6800805923800096E-2</v>
      </c>
      <c r="ER932">
        <v>1.10478715744024E-2</v>
      </c>
      <c r="ES932">
        <v>-2.0363462975886201E-2</v>
      </c>
      <c r="ET932">
        <v>-2.9890775646725501E-2</v>
      </c>
      <c r="EU932">
        <v>-2.3228626531329399E-2</v>
      </c>
      <c r="EV932">
        <v>-9.2760585269873897E-3</v>
      </c>
      <c r="EW932">
        <v>79.002259249065503</v>
      </c>
      <c r="EX932">
        <v>77.251435096352907</v>
      </c>
      <c r="EY932">
        <v>76.221189639775702</v>
      </c>
      <c r="EZ932">
        <v>74.037213111846697</v>
      </c>
      <c r="FA932">
        <v>72.515606623888999</v>
      </c>
      <c r="FB932">
        <v>71.561838472432498</v>
      </c>
      <c r="FC932">
        <v>70.638935261046697</v>
      </c>
      <c r="FD932">
        <v>70.892922525585405</v>
      </c>
      <c r="FE932">
        <v>74.999108856411496</v>
      </c>
      <c r="FF932">
        <v>79.603607671751504</v>
      </c>
      <c r="FG932">
        <v>84.503056315503699</v>
      </c>
      <c r="FH932">
        <v>89.064975158321701</v>
      </c>
      <c r="FI932">
        <v>92.943327905156394</v>
      </c>
      <c r="FJ932">
        <v>96.274499947694906</v>
      </c>
      <c r="FK932">
        <v>98.714268505317705</v>
      </c>
      <c r="FL932">
        <v>100.139052404631</v>
      </c>
      <c r="FM932">
        <v>101.04040123629299</v>
      </c>
      <c r="FN932">
        <v>101.44127264264399</v>
      </c>
      <c r="FO932">
        <v>100.71768578231401</v>
      </c>
      <c r="FP932">
        <v>98.513092272004698</v>
      </c>
      <c r="FQ932">
        <v>94.072403165137004</v>
      </c>
      <c r="FR932">
        <v>90.004308846708597</v>
      </c>
      <c r="FS932">
        <v>86.667309851406102</v>
      </c>
      <c r="FT932">
        <v>84.0362375490717</v>
      </c>
      <c r="FU932">
        <v>2.1745968964705302E-3</v>
      </c>
      <c r="FV932">
        <v>0</v>
      </c>
      <c r="FW932">
        <v>0</v>
      </c>
      <c r="FX932">
        <v>1</v>
      </c>
    </row>
    <row r="933" spans="1:180" x14ac:dyDescent="0.2">
      <c r="A933" t="s">
        <v>42</v>
      </c>
      <c r="B933" t="s">
        <v>58</v>
      </c>
      <c r="C933" t="s">
        <v>55</v>
      </c>
      <c r="D933" t="s">
        <v>1</v>
      </c>
      <c r="E933" t="s">
        <v>78</v>
      </c>
      <c r="F933" t="s">
        <v>78</v>
      </c>
      <c r="G933" s="35">
        <v>43691</v>
      </c>
      <c r="H933">
        <v>4225</v>
      </c>
      <c r="I933">
        <v>0.99149689536175101</v>
      </c>
      <c r="J933">
        <v>0.84669155970879995</v>
      </c>
      <c r="K933">
        <v>0.75533430908904498</v>
      </c>
      <c r="L933">
        <v>0.67020734576671703</v>
      </c>
      <c r="M933">
        <v>0.62800401730853495</v>
      </c>
      <c r="N933">
        <v>0.61734975366440203</v>
      </c>
      <c r="O933">
        <v>0.64879773419727005</v>
      </c>
      <c r="P933">
        <v>0.69719131445342997</v>
      </c>
      <c r="Q933">
        <v>0.77503034735776899</v>
      </c>
      <c r="R933">
        <v>0.89836124883233703</v>
      </c>
      <c r="S933">
        <v>1.07498278223467</v>
      </c>
      <c r="T933">
        <v>1.3106226711030999</v>
      </c>
      <c r="U933">
        <v>1.5837730675909201</v>
      </c>
      <c r="V933">
        <v>1.8672871974449301</v>
      </c>
      <c r="W933">
        <v>2.1252324060746299</v>
      </c>
      <c r="X933">
        <v>2.3637351918260898</v>
      </c>
      <c r="Y933">
        <v>2.5428516354858601</v>
      </c>
      <c r="Z933">
        <v>2.6729916395176399</v>
      </c>
      <c r="AA933">
        <v>2.6574443291486198</v>
      </c>
      <c r="AB933">
        <v>2.5240275912319499</v>
      </c>
      <c r="AC933">
        <v>2.2677858682850802</v>
      </c>
      <c r="AD933">
        <v>2.0158229371799798</v>
      </c>
      <c r="AE933">
        <v>1.6549431059955999</v>
      </c>
      <c r="AF933">
        <v>1.3360282878793901</v>
      </c>
      <c r="AG933">
        <v>-1.7509074032592799E-2</v>
      </c>
      <c r="AH933">
        <v>-9.5627346965982008E-3</v>
      </c>
      <c r="AI933">
        <v>5.7961346926752701E-3</v>
      </c>
      <c r="AJ933">
        <v>-2.2788443084816798E-3</v>
      </c>
      <c r="AK933">
        <v>-9.9928809520228191E-4</v>
      </c>
      <c r="AL933">
        <v>5.4805721348329499E-3</v>
      </c>
      <c r="AM933">
        <v>-6.1728511456376903E-3</v>
      </c>
      <c r="AN933">
        <v>-1.0475577326176299E-2</v>
      </c>
      <c r="AO933">
        <v>-1.38632619710366E-2</v>
      </c>
      <c r="AP933">
        <v>-1.6843077019296899E-2</v>
      </c>
      <c r="AQ933">
        <v>-2.7996056038817399E-3</v>
      </c>
      <c r="AR933">
        <v>-1.61473140479078E-3</v>
      </c>
      <c r="AS933">
        <v>-8.7299225791886197E-5</v>
      </c>
      <c r="AT933">
        <v>1.8604290316473902E-2</v>
      </c>
      <c r="AU933">
        <v>0.43075725841325102</v>
      </c>
      <c r="AV933">
        <v>0.51023319563660596</v>
      </c>
      <c r="AW933">
        <v>0.56289630461013196</v>
      </c>
      <c r="AX933">
        <v>0.56811190854457205</v>
      </c>
      <c r="AY933">
        <v>0.28113835067167697</v>
      </c>
      <c r="AZ933">
        <v>-0.326987070678813</v>
      </c>
      <c r="BA933">
        <v>-0.287432661848261</v>
      </c>
      <c r="BB933">
        <v>-0.22487400619582501</v>
      </c>
      <c r="BC933">
        <v>-0.1346088510515</v>
      </c>
      <c r="BD933">
        <v>-8.0594216473438798E-2</v>
      </c>
      <c r="BE933">
        <v>-1.61521217199403E-2</v>
      </c>
      <c r="BF933">
        <v>-8.29446929253814E-3</v>
      </c>
      <c r="BG933">
        <v>6.9066566246009401E-3</v>
      </c>
      <c r="BH933">
        <v>-1.3580653172548501E-3</v>
      </c>
      <c r="BI933">
        <v>-1.05012875882021E-4</v>
      </c>
      <c r="BJ933">
        <v>6.2504077059021704E-3</v>
      </c>
      <c r="BK933">
        <v>-5.2441985898430098E-3</v>
      </c>
      <c r="BL933">
        <v>-9.4836730702970804E-3</v>
      </c>
      <c r="BM933">
        <v>-1.27632169552701E-2</v>
      </c>
      <c r="BN933">
        <v>-1.5681047925088201E-2</v>
      </c>
      <c r="BO933">
        <v>-1.5199850733115599E-3</v>
      </c>
      <c r="BP933">
        <v>-5.6389973138756203E-4</v>
      </c>
      <c r="BQ933">
        <v>9.6159544544475897E-4</v>
      </c>
      <c r="BR933">
        <v>2.09300270634276E-2</v>
      </c>
      <c r="BS933">
        <v>0.43378860405501302</v>
      </c>
      <c r="BT933">
        <v>0.51288457905342399</v>
      </c>
      <c r="BU933">
        <v>0.56646234819269803</v>
      </c>
      <c r="BV933">
        <v>0.57178393994174004</v>
      </c>
      <c r="BW933">
        <v>0.284991700947199</v>
      </c>
      <c r="BX933">
        <v>-0.32376271652927102</v>
      </c>
      <c r="BY933">
        <v>-0.284928760162456</v>
      </c>
      <c r="BZ933">
        <v>-0.22206730446643</v>
      </c>
      <c r="CA933">
        <v>-0.132074149696642</v>
      </c>
      <c r="CB933">
        <v>-7.8564079314646304E-2</v>
      </c>
      <c r="CC933">
        <v>-1.5212300681840299E-2</v>
      </c>
      <c r="CD933">
        <v>-7.4160725371650296E-3</v>
      </c>
      <c r="CE933">
        <v>7.6758007317029699E-3</v>
      </c>
      <c r="CF933">
        <v>-7.2033659287258796E-4</v>
      </c>
      <c r="CG933">
        <v>5.14359416815393E-4</v>
      </c>
      <c r="CH933">
        <v>6.7835934772976798E-3</v>
      </c>
      <c r="CI933">
        <v>-4.6010166586260698E-3</v>
      </c>
      <c r="CJ933">
        <v>-8.7966832042833207E-3</v>
      </c>
      <c r="CK933">
        <v>-1.20013291283844E-2</v>
      </c>
      <c r="CL933">
        <v>-1.48762301142936E-2</v>
      </c>
      <c r="CM933">
        <v>-6.3372379190833599E-4</v>
      </c>
      <c r="CN933">
        <v>1.63903084494476E-4</v>
      </c>
      <c r="CO933">
        <v>1.6880566995268599E-3</v>
      </c>
      <c r="CP933">
        <v>2.25408252495456E-2</v>
      </c>
      <c r="CQ933">
        <v>0.43588810481219997</v>
      </c>
      <c r="CR933">
        <v>0.51472091913108298</v>
      </c>
      <c r="CS933">
        <v>0.56893217911485106</v>
      </c>
      <c r="CT933">
        <v>0.57432717770141894</v>
      </c>
      <c r="CU933">
        <v>0.28766051960968098</v>
      </c>
      <c r="CV933">
        <v>-0.32152953866755102</v>
      </c>
      <c r="CW933">
        <v>-0.283194565482428</v>
      </c>
      <c r="CX933">
        <v>-0.220123391398622</v>
      </c>
      <c r="CY933">
        <v>-0.13031862325965199</v>
      </c>
      <c r="CZ933">
        <v>-7.7158012502812706E-2</v>
      </c>
      <c r="DA933">
        <v>-1.4272479643740401E-2</v>
      </c>
      <c r="DB933">
        <v>-6.5376757817919304E-3</v>
      </c>
      <c r="DC933">
        <v>8.4449448388050092E-3</v>
      </c>
      <c r="DD933">
        <v>-8.2607868490328906E-5</v>
      </c>
      <c r="DE933">
        <v>1.1337317095128101E-3</v>
      </c>
      <c r="DF933">
        <v>7.31677924869319E-3</v>
      </c>
      <c r="DG933">
        <v>-3.9578347274091203E-3</v>
      </c>
      <c r="DH933">
        <v>-8.1096933382695507E-3</v>
      </c>
      <c r="DI933">
        <v>-1.12394413014987E-2</v>
      </c>
      <c r="DJ933">
        <v>-1.4071412303499099E-2</v>
      </c>
      <c r="DK933">
        <v>2.5253748949489302E-4</v>
      </c>
      <c r="DL933">
        <v>8.9170590037651403E-4</v>
      </c>
      <c r="DM933">
        <v>2.4145179536089602E-3</v>
      </c>
      <c r="DN933">
        <v>2.4151623435663499E-2</v>
      </c>
      <c r="DO933">
        <v>0.43798760556938698</v>
      </c>
      <c r="DP933">
        <v>0.51655725920874096</v>
      </c>
      <c r="DQ933">
        <v>0.57140201003700397</v>
      </c>
      <c r="DR933">
        <v>0.57687041546109796</v>
      </c>
      <c r="DS933">
        <v>0.29032933827216201</v>
      </c>
      <c r="DT933">
        <v>-0.31929636080583201</v>
      </c>
      <c r="DU933">
        <v>-0.2814603708024</v>
      </c>
      <c r="DV933">
        <v>-0.218179478330814</v>
      </c>
      <c r="DW933">
        <v>-0.12856309682266201</v>
      </c>
      <c r="DX933">
        <v>-7.5751945690979094E-2</v>
      </c>
      <c r="DY933">
        <v>-1.29155273310879E-2</v>
      </c>
      <c r="DZ933">
        <v>-5.2694103777318696E-3</v>
      </c>
      <c r="EA933">
        <v>9.5554667707306706E-3</v>
      </c>
      <c r="EB933">
        <v>8.3817112273650496E-4</v>
      </c>
      <c r="EC933">
        <v>2.0280069288330701E-3</v>
      </c>
      <c r="ED933">
        <v>8.0866148197624096E-3</v>
      </c>
      <c r="EE933">
        <v>-3.0291821716144402E-3</v>
      </c>
      <c r="EF933">
        <v>-7.1177890823902997E-3</v>
      </c>
      <c r="EG933">
        <v>-1.01393962857322E-2</v>
      </c>
      <c r="EH933">
        <v>-1.2909383209290399E-2</v>
      </c>
      <c r="EI933">
        <v>1.5321580200650701E-3</v>
      </c>
      <c r="EJ933">
        <v>1.9425375737797399E-3</v>
      </c>
      <c r="EK933">
        <v>3.4634126248456001E-3</v>
      </c>
      <c r="EL933">
        <v>2.6477360182617201E-2</v>
      </c>
      <c r="EM933">
        <v>0.44101895121114898</v>
      </c>
      <c r="EN933">
        <v>0.51920864262555999</v>
      </c>
      <c r="EO933">
        <v>0.57496805361956904</v>
      </c>
      <c r="EP933">
        <v>0.58054244685826495</v>
      </c>
      <c r="EQ933">
        <v>0.29418268854768398</v>
      </c>
      <c r="ER933">
        <v>-0.31607200665628998</v>
      </c>
      <c r="ES933">
        <v>-0.278956469116595</v>
      </c>
      <c r="ET933">
        <v>-0.21537277660141901</v>
      </c>
      <c r="EU933">
        <v>-0.12602839546780401</v>
      </c>
      <c r="EV933">
        <v>-7.37218085321866E-2</v>
      </c>
      <c r="EW933">
        <v>79.376321070606807</v>
      </c>
      <c r="EX933">
        <v>77.713103317943705</v>
      </c>
      <c r="EY933">
        <v>76.540948301520601</v>
      </c>
      <c r="EZ933">
        <v>74.067400196480804</v>
      </c>
      <c r="FA933">
        <v>72.579846847191504</v>
      </c>
      <c r="FB933">
        <v>71.792293175817406</v>
      </c>
      <c r="FC933">
        <v>70.954139282028294</v>
      </c>
      <c r="FD933">
        <v>71.110079386250206</v>
      </c>
      <c r="FE933">
        <v>75.159512885814905</v>
      </c>
      <c r="FF933">
        <v>79.910006598427898</v>
      </c>
      <c r="FG933">
        <v>84.835767359073401</v>
      </c>
      <c r="FH933">
        <v>89.348700784715504</v>
      </c>
      <c r="FI933">
        <v>93.311719890664804</v>
      </c>
      <c r="FJ933">
        <v>96.623342502537</v>
      </c>
      <c r="FK933">
        <v>99.037790699802002</v>
      </c>
      <c r="FL933">
        <v>100.521416444997</v>
      </c>
      <c r="FM933">
        <v>101.49037293989601</v>
      </c>
      <c r="FN933">
        <v>102.100801911942</v>
      </c>
      <c r="FO933">
        <v>101.685512429843</v>
      </c>
      <c r="FP933">
        <v>99.509098265643701</v>
      </c>
      <c r="FQ933">
        <v>94.835999820754793</v>
      </c>
      <c r="FR933">
        <v>90.556912723870298</v>
      </c>
      <c r="FS933">
        <v>87.116511298061695</v>
      </c>
      <c r="FT933">
        <v>84.554683551050701</v>
      </c>
      <c r="FU933">
        <v>4.4308607248166199E-3</v>
      </c>
      <c r="FV933">
        <v>0</v>
      </c>
      <c r="FW933">
        <v>0</v>
      </c>
      <c r="FX933">
        <v>1</v>
      </c>
    </row>
    <row r="934" spans="1:180" x14ac:dyDescent="0.2">
      <c r="A934" t="s">
        <v>42</v>
      </c>
      <c r="B934" t="s">
        <v>58</v>
      </c>
      <c r="C934" t="s">
        <v>55</v>
      </c>
      <c r="D934" t="s">
        <v>37</v>
      </c>
      <c r="E934" t="s">
        <v>1</v>
      </c>
      <c r="F934" t="s">
        <v>1</v>
      </c>
      <c r="G934" s="35">
        <v>43691</v>
      </c>
      <c r="H934">
        <v>9468</v>
      </c>
      <c r="I934">
        <v>0.88763369856912</v>
      </c>
      <c r="J934">
        <v>0.76466019449425005</v>
      </c>
      <c r="K934">
        <v>0.70147588195637001</v>
      </c>
      <c r="L934">
        <v>0.67516548588918601</v>
      </c>
      <c r="M934">
        <v>0.66006857462382196</v>
      </c>
      <c r="N934">
        <v>0.66287833707414401</v>
      </c>
      <c r="O934">
        <v>0.72933759523850605</v>
      </c>
      <c r="P934">
        <v>0.79034255183128699</v>
      </c>
      <c r="Q934">
        <v>0.79315919905591603</v>
      </c>
      <c r="R934">
        <v>0.84008878858992797</v>
      </c>
      <c r="S934">
        <v>0.90959249617294102</v>
      </c>
      <c r="T934">
        <v>1.01316308115956</v>
      </c>
      <c r="U934">
        <v>1.1693461945674699</v>
      </c>
      <c r="V934">
        <v>1.34627037499979</v>
      </c>
      <c r="W934">
        <v>1.5222625523284701</v>
      </c>
      <c r="X934">
        <v>1.73871492892516</v>
      </c>
      <c r="Y934">
        <v>1.9435528804531901</v>
      </c>
      <c r="Z934">
        <v>2.10547316384265</v>
      </c>
      <c r="AA934">
        <v>2.1634965561300601</v>
      </c>
      <c r="AB934">
        <v>2.0788329431894299</v>
      </c>
      <c r="AC934">
        <v>1.97844427334476</v>
      </c>
      <c r="AD934">
        <v>1.8689237695602801</v>
      </c>
      <c r="AE934">
        <v>1.53593310193747</v>
      </c>
      <c r="AF934">
        <v>1.2424441969117099</v>
      </c>
      <c r="AG934">
        <v>-3.3546738830819697E-2</v>
      </c>
      <c r="AH934">
        <v>-1.9985757391424601E-2</v>
      </c>
      <c r="AI934">
        <v>-1.1554786882590999E-2</v>
      </c>
      <c r="AJ934">
        <v>-7.7118561692926602E-3</v>
      </c>
      <c r="AK934">
        <v>-8.8903161481574495E-4</v>
      </c>
      <c r="AL934">
        <v>-4.6443543131117699E-3</v>
      </c>
      <c r="AM934">
        <v>-1.23845948786378E-2</v>
      </c>
      <c r="AN934">
        <v>-1.7519895270820401E-2</v>
      </c>
      <c r="AO934">
        <v>-1.6065625941581001E-2</v>
      </c>
      <c r="AP934">
        <v>-1.0160326144063999E-2</v>
      </c>
      <c r="AQ934">
        <v>-9.0085521744216104E-3</v>
      </c>
      <c r="AR934">
        <v>-6.9441088037376598E-3</v>
      </c>
      <c r="AS934">
        <v>-4.6257068406114201E-3</v>
      </c>
      <c r="AT934">
        <v>-7.5628127513051001E-3</v>
      </c>
      <c r="AU934">
        <v>0.17211895688480999</v>
      </c>
      <c r="AV934">
        <v>0.21785446903480399</v>
      </c>
      <c r="AW934">
        <v>0.20014846548214099</v>
      </c>
      <c r="AX934">
        <v>0.18016083637938099</v>
      </c>
      <c r="AY934">
        <v>0.14538450973278999</v>
      </c>
      <c r="AZ934">
        <v>-0.123510450383135</v>
      </c>
      <c r="BA934">
        <v>-0.15115376567978001</v>
      </c>
      <c r="BB934">
        <v>-0.108273536102172</v>
      </c>
      <c r="BC934">
        <v>-8.9027913463286298E-2</v>
      </c>
      <c r="BD934">
        <v>-6.72744733446827E-2</v>
      </c>
      <c r="BE934">
        <v>-2.5490270754013E-2</v>
      </c>
      <c r="BF934">
        <v>-1.3335178970157501E-2</v>
      </c>
      <c r="BG934">
        <v>-5.4788706710340402E-3</v>
      </c>
      <c r="BH934">
        <v>-1.1421748338277999E-3</v>
      </c>
      <c r="BI934">
        <v>4.4266398396566303E-3</v>
      </c>
      <c r="BJ934">
        <v>9.2783583612125102E-4</v>
      </c>
      <c r="BK934">
        <v>-5.8122174076193304E-3</v>
      </c>
      <c r="BL934">
        <v>-1.09799244672328E-2</v>
      </c>
      <c r="BM934">
        <v>-1.0373917590302401E-2</v>
      </c>
      <c r="BN934">
        <v>-2.7899389912495898E-3</v>
      </c>
      <c r="BO934">
        <v>-3.6240468724354998E-3</v>
      </c>
      <c r="BP934">
        <v>-3.5114114392950598E-3</v>
      </c>
      <c r="BQ934">
        <v>-1.2420157668207399E-3</v>
      </c>
      <c r="BR934">
        <v>1.31887766819173E-3</v>
      </c>
      <c r="BS934">
        <v>0.18167663634652201</v>
      </c>
      <c r="BT934">
        <v>0.22810103435181001</v>
      </c>
      <c r="BU934">
        <v>0.21219943945872699</v>
      </c>
      <c r="BV934">
        <v>0.195830731195867</v>
      </c>
      <c r="BW934">
        <v>0.161619187992251</v>
      </c>
      <c r="BX934">
        <v>-0.108139560563755</v>
      </c>
      <c r="BY934">
        <v>-0.13754303603392401</v>
      </c>
      <c r="BZ934">
        <v>-9.4173477603892095E-2</v>
      </c>
      <c r="CA934">
        <v>-8.0610458832636303E-2</v>
      </c>
      <c r="CB934">
        <v>-6.0818784071422403E-2</v>
      </c>
      <c r="CC934">
        <v>-1.9910385506193999E-2</v>
      </c>
      <c r="CD934">
        <v>-8.7290086150455699E-3</v>
      </c>
      <c r="CE934">
        <v>-1.27070961179112E-3</v>
      </c>
      <c r="CF934">
        <v>3.4079664460917999E-3</v>
      </c>
      <c r="CG934">
        <v>8.1082576960535592E-3</v>
      </c>
      <c r="CH934">
        <v>4.7871177590841796E-3</v>
      </c>
      <c r="CI934">
        <v>-1.26020879242844E-3</v>
      </c>
      <c r="CJ934">
        <v>-6.4503606111851299E-3</v>
      </c>
      <c r="CK934">
        <v>-6.4318577246874403E-3</v>
      </c>
      <c r="CL934">
        <v>2.3147686986001699E-3</v>
      </c>
      <c r="CM934">
        <v>1.05245097062949E-4</v>
      </c>
      <c r="CN934">
        <v>-1.1339357016052201E-3</v>
      </c>
      <c r="CO934">
        <v>1.1015183632499699E-3</v>
      </c>
      <c r="CP934">
        <v>7.4703093967078797E-3</v>
      </c>
      <c r="CQ934">
        <v>0.18829625602643099</v>
      </c>
      <c r="CR934">
        <v>0.23519777427656399</v>
      </c>
      <c r="CS934">
        <v>0.220545907324389</v>
      </c>
      <c r="CT934">
        <v>0.206683652611035</v>
      </c>
      <c r="CU934">
        <v>0.17286327669953899</v>
      </c>
      <c r="CV934">
        <v>-9.7493729098733897E-2</v>
      </c>
      <c r="CW934">
        <v>-0.12811628614316101</v>
      </c>
      <c r="CX934">
        <v>-8.4407820040569306E-2</v>
      </c>
      <c r="CY934">
        <v>-7.4780555397287896E-2</v>
      </c>
      <c r="CZ934">
        <v>-5.6347593346535003E-2</v>
      </c>
      <c r="DA934">
        <v>-1.4330500258375E-2</v>
      </c>
      <c r="DB934">
        <v>-4.1228382599336902E-3</v>
      </c>
      <c r="DC934">
        <v>2.9374514474517898E-3</v>
      </c>
      <c r="DD934">
        <v>7.9581077260113993E-3</v>
      </c>
      <c r="DE934">
        <v>1.17898755524505E-2</v>
      </c>
      <c r="DF934">
        <v>8.6463996820471192E-3</v>
      </c>
      <c r="DG934">
        <v>3.2917998227624599E-3</v>
      </c>
      <c r="DH934">
        <v>-1.92079675513745E-3</v>
      </c>
      <c r="DI934">
        <v>-2.48979785907248E-3</v>
      </c>
      <c r="DJ934">
        <v>7.4194763884499401E-3</v>
      </c>
      <c r="DK934">
        <v>3.8345370665613999E-3</v>
      </c>
      <c r="DL934">
        <v>1.2435400360846099E-3</v>
      </c>
      <c r="DM934">
        <v>3.44505249332069E-3</v>
      </c>
      <c r="DN934">
        <v>1.3621741125223999E-2</v>
      </c>
      <c r="DO934">
        <v>0.194915875706341</v>
      </c>
      <c r="DP934">
        <v>0.24229451420131701</v>
      </c>
      <c r="DQ934">
        <v>0.22889237519005201</v>
      </c>
      <c r="DR934">
        <v>0.217536574026202</v>
      </c>
      <c r="DS934">
        <v>0.18410736540682801</v>
      </c>
      <c r="DT934">
        <v>-8.6847897633712395E-2</v>
      </c>
      <c r="DU934">
        <v>-0.118689536252399</v>
      </c>
      <c r="DV934">
        <v>-7.4642162477246393E-2</v>
      </c>
      <c r="DW934">
        <v>-6.8950651961939405E-2</v>
      </c>
      <c r="DX934">
        <v>-5.1876402621647701E-2</v>
      </c>
      <c r="DY934">
        <v>-6.2740321815683902E-3</v>
      </c>
      <c r="DZ934">
        <v>2.5277401613334502E-3</v>
      </c>
      <c r="EA934">
        <v>9.0133676590087794E-3</v>
      </c>
      <c r="EB934">
        <v>1.4527789061476301E-2</v>
      </c>
      <c r="EC934">
        <v>1.7105547006922898E-2</v>
      </c>
      <c r="ED934">
        <v>1.4218589831280101E-2</v>
      </c>
      <c r="EE934">
        <v>9.8641772937809701E-3</v>
      </c>
      <c r="EF934">
        <v>4.6191740484501E-3</v>
      </c>
      <c r="EG934">
        <v>3.2019104922060698E-3</v>
      </c>
      <c r="EH934">
        <v>1.4789863541264299E-2</v>
      </c>
      <c r="EI934">
        <v>9.2190423685475104E-3</v>
      </c>
      <c r="EJ934">
        <v>4.6762374005272101E-3</v>
      </c>
      <c r="EK934">
        <v>6.8287435671113596E-3</v>
      </c>
      <c r="EL934">
        <v>2.2503431544720801E-2</v>
      </c>
      <c r="EM934">
        <v>0.20447355516805299</v>
      </c>
      <c r="EN934">
        <v>0.252541079518323</v>
      </c>
      <c r="EO934">
        <v>0.24094334916663701</v>
      </c>
      <c r="EP934">
        <v>0.233206468842689</v>
      </c>
      <c r="EQ934">
        <v>0.20034204366628799</v>
      </c>
      <c r="ER934">
        <v>-7.1477007814332597E-2</v>
      </c>
      <c r="ES934">
        <v>-0.10507880660654199</v>
      </c>
      <c r="ET934">
        <v>-6.0542103978966803E-2</v>
      </c>
      <c r="EU934">
        <v>-6.0533197331289403E-2</v>
      </c>
      <c r="EV934">
        <v>-4.5420713348387397E-2</v>
      </c>
      <c r="EW934">
        <v>70.879023632913601</v>
      </c>
      <c r="EX934">
        <v>69.511298947731603</v>
      </c>
      <c r="EY934">
        <v>67.839589442815296</v>
      </c>
      <c r="EZ934">
        <v>66.424840434707605</v>
      </c>
      <c r="FA934">
        <v>65.366120407107104</v>
      </c>
      <c r="FB934">
        <v>64.849508366396407</v>
      </c>
      <c r="FC934">
        <v>64.453096429187497</v>
      </c>
      <c r="FD934">
        <v>65.132189063308601</v>
      </c>
      <c r="FE934">
        <v>69.645782301190295</v>
      </c>
      <c r="FF934">
        <v>74.768828704502297</v>
      </c>
      <c r="FG934">
        <v>80.474090046575796</v>
      </c>
      <c r="FH934">
        <v>85.624633431085002</v>
      </c>
      <c r="FI934">
        <v>89.922235639123699</v>
      </c>
      <c r="FJ934">
        <v>93.0900293255132</v>
      </c>
      <c r="FK934">
        <v>96.381352423667394</v>
      </c>
      <c r="FL934">
        <v>98.242142487493496</v>
      </c>
      <c r="FM934">
        <v>98.783801966534398</v>
      </c>
      <c r="FN934">
        <v>97.907745385544203</v>
      </c>
      <c r="FO934">
        <v>95.854855959979304</v>
      </c>
      <c r="FP934">
        <v>91.584974987062296</v>
      </c>
      <c r="FQ934">
        <v>86.736035880627895</v>
      </c>
      <c r="FR934">
        <v>82.944868035190595</v>
      </c>
      <c r="FS934">
        <v>79.600759013282698</v>
      </c>
      <c r="FT934">
        <v>77.213437985164703</v>
      </c>
      <c r="FU934">
        <v>1.6842026856433399E-2</v>
      </c>
      <c r="FV934">
        <v>0</v>
      </c>
      <c r="FW934">
        <v>0</v>
      </c>
      <c r="FX934">
        <v>1</v>
      </c>
    </row>
    <row r="935" spans="1:180" x14ac:dyDescent="0.2">
      <c r="A935" t="s">
        <v>42</v>
      </c>
      <c r="B935" t="s">
        <v>58</v>
      </c>
      <c r="C935" t="s">
        <v>55</v>
      </c>
      <c r="D935" t="s">
        <v>37</v>
      </c>
      <c r="E935" t="s">
        <v>1</v>
      </c>
      <c r="F935" t="s">
        <v>77</v>
      </c>
      <c r="G935" s="35">
        <v>43691</v>
      </c>
      <c r="H935">
        <v>7442</v>
      </c>
      <c r="I935">
        <v>0.89557730969110505</v>
      </c>
      <c r="J935">
        <v>0.77376883959271203</v>
      </c>
      <c r="K935">
        <v>0.71098851152669096</v>
      </c>
      <c r="L935">
        <v>0.68459497619171805</v>
      </c>
      <c r="M935">
        <v>0.66774728663438299</v>
      </c>
      <c r="N935">
        <v>0.67047101014297195</v>
      </c>
      <c r="O935">
        <v>0.73425319008107104</v>
      </c>
      <c r="P935">
        <v>0.79227287278819303</v>
      </c>
      <c r="Q935">
        <v>0.78464117946998901</v>
      </c>
      <c r="R935">
        <v>0.82552624812389297</v>
      </c>
      <c r="S935">
        <v>0.88822353520670405</v>
      </c>
      <c r="T935">
        <v>0.98325156209610398</v>
      </c>
      <c r="U935">
        <v>1.1296967326896099</v>
      </c>
      <c r="V935">
        <v>1.30103396077961</v>
      </c>
      <c r="W935">
        <v>1.4727848396021801</v>
      </c>
      <c r="X935">
        <v>1.6703554059051899</v>
      </c>
      <c r="Y935">
        <v>1.85574673728511</v>
      </c>
      <c r="Z935">
        <v>2.0131415110938899</v>
      </c>
      <c r="AA935">
        <v>2.07562671593023</v>
      </c>
      <c r="AB935">
        <v>2.0001140558112298</v>
      </c>
      <c r="AC935">
        <v>1.92710688110983</v>
      </c>
      <c r="AD935">
        <v>1.8381696637269</v>
      </c>
      <c r="AE935">
        <v>1.5207776906977399</v>
      </c>
      <c r="AF935">
        <v>1.23386540516743</v>
      </c>
      <c r="AG935">
        <v>-4.4392496188348299E-2</v>
      </c>
      <c r="AH935">
        <v>-3.1677873791967202E-2</v>
      </c>
      <c r="AI935">
        <v>-2.77901911465505E-2</v>
      </c>
      <c r="AJ935">
        <v>-2.5125707655471799E-2</v>
      </c>
      <c r="AK935">
        <v>-2.0033777555073198E-2</v>
      </c>
      <c r="AL935">
        <v>-1.9384731376527499E-2</v>
      </c>
      <c r="AM935">
        <v>-2.8814401160712499E-2</v>
      </c>
      <c r="AN935">
        <v>-2.8052720648362499E-2</v>
      </c>
      <c r="AO935">
        <v>-2.8884115536524799E-2</v>
      </c>
      <c r="AP935">
        <v>-1.94745992011983E-2</v>
      </c>
      <c r="AQ935">
        <v>-1.87470761953577E-2</v>
      </c>
      <c r="AR935">
        <v>-2.2213708323822901E-3</v>
      </c>
      <c r="AS935">
        <v>-9.0034102904314808E-3</v>
      </c>
      <c r="AT935">
        <v>-1.0196206644657899E-2</v>
      </c>
      <c r="AU935">
        <v>0.10671772527141</v>
      </c>
      <c r="AV935">
        <v>0.125413855173026</v>
      </c>
      <c r="AW935">
        <v>9.5271266860049095E-2</v>
      </c>
      <c r="AX935">
        <v>8.3738134206565104E-2</v>
      </c>
      <c r="AY935">
        <v>0.100280602510981</v>
      </c>
      <c r="AZ935">
        <v>-2.9858588660839E-2</v>
      </c>
      <c r="BA935">
        <v>-9.4520498664496994E-2</v>
      </c>
      <c r="BB935">
        <v>-6.6047953583599703E-2</v>
      </c>
      <c r="BC935">
        <v>-6.8331683415840103E-2</v>
      </c>
      <c r="BD935">
        <v>-6.5103193848836297E-2</v>
      </c>
      <c r="BE935">
        <v>-3.4759056786656799E-2</v>
      </c>
      <c r="BF935">
        <v>-2.2595028600796499E-2</v>
      </c>
      <c r="BG935">
        <v>-1.9093023067656801E-2</v>
      </c>
      <c r="BH935">
        <v>-1.66169523373767E-2</v>
      </c>
      <c r="BI935">
        <v>-1.3048494661071899E-2</v>
      </c>
      <c r="BJ935">
        <v>-1.21308947428385E-2</v>
      </c>
      <c r="BK935">
        <v>-2.0554232335685301E-2</v>
      </c>
      <c r="BL935">
        <v>-1.99648204269843E-2</v>
      </c>
      <c r="BM935">
        <v>-2.0616608318303298E-2</v>
      </c>
      <c r="BN935">
        <v>-1.0387915141036101E-2</v>
      </c>
      <c r="BO935">
        <v>-1.2033540023877199E-2</v>
      </c>
      <c r="BP935">
        <v>1.1608674052942199E-3</v>
      </c>
      <c r="BQ935">
        <v>-5.7284987870050404E-3</v>
      </c>
      <c r="BR935">
        <v>-1.35290354282216E-3</v>
      </c>
      <c r="BS935">
        <v>0.117761253339368</v>
      </c>
      <c r="BT935">
        <v>0.13788935263337601</v>
      </c>
      <c r="BU935">
        <v>0.108594483649175</v>
      </c>
      <c r="BV935">
        <v>9.6740304868192906E-2</v>
      </c>
      <c r="BW935">
        <v>0.111872419028541</v>
      </c>
      <c r="BX935">
        <v>-1.98089730519827E-2</v>
      </c>
      <c r="BY935">
        <v>-8.0043888637077801E-2</v>
      </c>
      <c r="BZ935">
        <v>-5.1727569096090498E-2</v>
      </c>
      <c r="CA935">
        <v>-5.9167599722638499E-2</v>
      </c>
      <c r="CB935">
        <v>-5.5429808593113097E-2</v>
      </c>
      <c r="CC935">
        <v>-2.8086966003102901E-2</v>
      </c>
      <c r="CD935">
        <v>-1.6304277690190799E-2</v>
      </c>
      <c r="CE935">
        <v>-1.3069390950137601E-2</v>
      </c>
      <c r="CF935">
        <v>-1.07238143240304E-2</v>
      </c>
      <c r="CG935">
        <v>-8.2105090077445406E-3</v>
      </c>
      <c r="CH935">
        <v>-7.1069095874905699E-3</v>
      </c>
      <c r="CI935">
        <v>-1.4833264570176301E-2</v>
      </c>
      <c r="CJ935">
        <v>-1.4363165371585799E-2</v>
      </c>
      <c r="CK935">
        <v>-1.48905580040227E-2</v>
      </c>
      <c r="CL935">
        <v>-4.09450544146107E-3</v>
      </c>
      <c r="CM935">
        <v>-7.3837653227538901E-3</v>
      </c>
      <c r="CN935">
        <v>3.50339530549799E-3</v>
      </c>
      <c r="CO935">
        <v>-3.4603050559966599E-3</v>
      </c>
      <c r="CP935">
        <v>4.7719412464200597E-3</v>
      </c>
      <c r="CQ935">
        <v>0.12540996723766601</v>
      </c>
      <c r="CR935">
        <v>0.14652984417067999</v>
      </c>
      <c r="CS935">
        <v>0.117822103011208</v>
      </c>
      <c r="CT935">
        <v>0.105745568660314</v>
      </c>
      <c r="CU935">
        <v>0.119900875836799</v>
      </c>
      <c r="CV935">
        <v>-1.28486398951317E-2</v>
      </c>
      <c r="CW935">
        <v>-7.0017432631750504E-2</v>
      </c>
      <c r="CX935">
        <v>-4.18093144237996E-2</v>
      </c>
      <c r="CY935">
        <v>-5.2820583273000501E-2</v>
      </c>
      <c r="CZ935">
        <v>-4.87300514327429E-2</v>
      </c>
      <c r="DA935">
        <v>-2.1414875219549E-2</v>
      </c>
      <c r="DB935">
        <v>-1.0013526779585001E-2</v>
      </c>
      <c r="DC935">
        <v>-7.0457588326183502E-3</v>
      </c>
      <c r="DD935">
        <v>-4.8306763106841302E-3</v>
      </c>
      <c r="DE935">
        <v>-3.3725233544171802E-3</v>
      </c>
      <c r="DF935">
        <v>-2.0829244321426601E-3</v>
      </c>
      <c r="DG935">
        <v>-9.1122968046672605E-3</v>
      </c>
      <c r="DH935">
        <v>-8.7615103161873698E-3</v>
      </c>
      <c r="DI935">
        <v>-9.1645076897419707E-3</v>
      </c>
      <c r="DJ935">
        <v>2.1989042581139402E-3</v>
      </c>
      <c r="DK935">
        <v>-2.73399062163054E-3</v>
      </c>
      <c r="DL935">
        <v>5.8459232057017701E-3</v>
      </c>
      <c r="DM935">
        <v>-1.1921113249882701E-3</v>
      </c>
      <c r="DN935">
        <v>1.08967860356623E-2</v>
      </c>
      <c r="DO935">
        <v>0.133058681135965</v>
      </c>
      <c r="DP935">
        <v>0.155170335707984</v>
      </c>
      <c r="DQ935">
        <v>0.127049722373241</v>
      </c>
      <c r="DR935">
        <v>0.114750832452434</v>
      </c>
      <c r="DS935">
        <v>0.12792933264505801</v>
      </c>
      <c r="DT935">
        <v>-5.8883067382807398E-3</v>
      </c>
      <c r="DU935">
        <v>-5.9990976626423199E-2</v>
      </c>
      <c r="DV935">
        <v>-3.1891059751508799E-2</v>
      </c>
      <c r="DW935">
        <v>-4.6473566823362601E-2</v>
      </c>
      <c r="DX935">
        <v>-4.2030294272372599E-2</v>
      </c>
      <c r="DY935">
        <v>-1.17814358178575E-2</v>
      </c>
      <c r="DZ935">
        <v>-9.3068158841432198E-4</v>
      </c>
      <c r="EA935">
        <v>1.6514092462752701E-3</v>
      </c>
      <c r="EB935">
        <v>3.6780790074109199E-3</v>
      </c>
      <c r="EC935">
        <v>3.6127595395841002E-3</v>
      </c>
      <c r="ED935">
        <v>5.1709122015464E-3</v>
      </c>
      <c r="EE935">
        <v>-8.5212797964014401E-4</v>
      </c>
      <c r="EF935">
        <v>-6.7361009480917597E-4</v>
      </c>
      <c r="EG935">
        <v>-8.9700047152054896E-4</v>
      </c>
      <c r="EH935">
        <v>1.1285588318276101E-2</v>
      </c>
      <c r="EI935">
        <v>3.9795455498499504E-3</v>
      </c>
      <c r="EJ935">
        <v>9.2281614433782806E-3</v>
      </c>
      <c r="EK935">
        <v>2.0828001784381702E-3</v>
      </c>
      <c r="EL935">
        <v>1.9740089137498001E-2</v>
      </c>
      <c r="EM935">
        <v>0.144102209203923</v>
      </c>
      <c r="EN935">
        <v>0.16764583316833401</v>
      </c>
      <c r="EO935">
        <v>0.14037293916236701</v>
      </c>
      <c r="EP935">
        <v>0.12775300311406201</v>
      </c>
      <c r="EQ935">
        <v>0.13952114916261801</v>
      </c>
      <c r="ER935">
        <v>4.16130887057551E-3</v>
      </c>
      <c r="ES935">
        <v>-4.5514366599003903E-2</v>
      </c>
      <c r="ET935">
        <v>-1.7570675263999601E-2</v>
      </c>
      <c r="EU935">
        <v>-3.73094831301609E-2</v>
      </c>
      <c r="EV935">
        <v>-3.2356909016649497E-2</v>
      </c>
      <c r="EW935">
        <v>70.514271131875503</v>
      </c>
      <c r="EX935">
        <v>69.214224019473093</v>
      </c>
      <c r="EY935">
        <v>67.617133210317604</v>
      </c>
      <c r="EZ935">
        <v>66.271642259824901</v>
      </c>
      <c r="FA935">
        <v>65.2596482273959</v>
      </c>
      <c r="FB935">
        <v>64.758097444152199</v>
      </c>
      <c r="FC935">
        <v>64.390365513721505</v>
      </c>
      <c r="FD935">
        <v>65.0932629264654</v>
      </c>
      <c r="FE935">
        <v>69.598818263908001</v>
      </c>
      <c r="FF935">
        <v>74.598779003572702</v>
      </c>
      <c r="FG935">
        <v>80.1985591456951</v>
      </c>
      <c r="FH935">
        <v>85.248635703348896</v>
      </c>
      <c r="FI935">
        <v>89.563346550979503</v>
      </c>
      <c r="FJ935">
        <v>92.7660869223823</v>
      </c>
      <c r="FK935">
        <v>96.128852420399696</v>
      </c>
      <c r="FL935">
        <v>97.939460562993204</v>
      </c>
      <c r="FM935">
        <v>98.424718307094295</v>
      </c>
      <c r="FN935">
        <v>97.482038396607905</v>
      </c>
      <c r="FO935">
        <v>95.424816457932593</v>
      </c>
      <c r="FP935">
        <v>91.187841074162804</v>
      </c>
      <c r="FQ935">
        <v>86.3343802756076</v>
      </c>
      <c r="FR935">
        <v>82.488477091594405</v>
      </c>
      <c r="FS935">
        <v>79.164481174669206</v>
      </c>
      <c r="FT935">
        <v>76.807977700129598</v>
      </c>
      <c r="FU935">
        <v>1.6228262317395999E-2</v>
      </c>
      <c r="FV935">
        <v>0</v>
      </c>
      <c r="FW935">
        <v>0</v>
      </c>
      <c r="FX935">
        <v>1</v>
      </c>
    </row>
    <row r="936" spans="1:180" x14ac:dyDescent="0.2">
      <c r="A936" t="s">
        <v>42</v>
      </c>
      <c r="B936" t="s">
        <v>58</v>
      </c>
      <c r="C936" t="s">
        <v>55</v>
      </c>
      <c r="D936" t="s">
        <v>37</v>
      </c>
      <c r="E936" t="s">
        <v>1</v>
      </c>
      <c r="F936" t="s">
        <v>78</v>
      </c>
      <c r="G936" s="35">
        <v>43691</v>
      </c>
      <c r="H936">
        <v>2026</v>
      </c>
      <c r="I936">
        <v>0.81887725565734804</v>
      </c>
      <c r="J936">
        <v>0.69267132211356996</v>
      </c>
      <c r="K936">
        <v>0.60899357833147305</v>
      </c>
      <c r="L936">
        <v>0.55327239143117202</v>
      </c>
      <c r="M936">
        <v>0.52756859777179899</v>
      </c>
      <c r="N936">
        <v>0.539354497329675</v>
      </c>
      <c r="O936">
        <v>0.59578616014908603</v>
      </c>
      <c r="P936">
        <v>0.67481611101363004</v>
      </c>
      <c r="Q936">
        <v>0.754531108974272</v>
      </c>
      <c r="R936">
        <v>0.84419931167715201</v>
      </c>
      <c r="S936">
        <v>0.96121765148953198</v>
      </c>
      <c r="T936">
        <v>1.1180073817215801</v>
      </c>
      <c r="U936">
        <v>1.32157457747476</v>
      </c>
      <c r="V936">
        <v>1.51927884923524</v>
      </c>
      <c r="W936">
        <v>1.71131853949466</v>
      </c>
      <c r="X936">
        <v>1.9848190536258501</v>
      </c>
      <c r="Y936">
        <v>2.2131773027784001</v>
      </c>
      <c r="Z936">
        <v>2.3640061017520901</v>
      </c>
      <c r="AA936">
        <v>2.38311504149355</v>
      </c>
      <c r="AB936">
        <v>2.2693785962804398</v>
      </c>
      <c r="AC936">
        <v>2.0945162793938099</v>
      </c>
      <c r="AD936">
        <v>1.9101213575728999</v>
      </c>
      <c r="AE936">
        <v>1.52632846472136</v>
      </c>
      <c r="AF936">
        <v>1.2295772120397599</v>
      </c>
      <c r="AG936">
        <v>-3.90329031819414E-2</v>
      </c>
      <c r="AH936">
        <v>-2.8752354734438101E-2</v>
      </c>
      <c r="AI936">
        <v>-5.4795800383249304E-3</v>
      </c>
      <c r="AJ936">
        <v>3.4931222437328299E-3</v>
      </c>
      <c r="AK936">
        <v>1.5843406014642201E-2</v>
      </c>
      <c r="AL936">
        <v>8.0195434972358606E-3</v>
      </c>
      <c r="AM936">
        <v>-2.9474905338700802E-3</v>
      </c>
      <c r="AN936">
        <v>-3.0693611112683501E-2</v>
      </c>
      <c r="AO936">
        <v>-1.8318292816256802E-2</v>
      </c>
      <c r="AP936">
        <v>-1.12705425173498E-2</v>
      </c>
      <c r="AQ936">
        <v>2.4290911382765499E-3</v>
      </c>
      <c r="AR936">
        <v>-3.70116892324312E-2</v>
      </c>
      <c r="AS936">
        <v>1.16308409247773E-2</v>
      </c>
      <c r="AT936">
        <v>8.0659234360282498E-4</v>
      </c>
      <c r="AU936">
        <v>0.39880941947690801</v>
      </c>
      <c r="AV936">
        <v>0.52839337766695904</v>
      </c>
      <c r="AW936">
        <v>0.52962702410421503</v>
      </c>
      <c r="AX936">
        <v>0.50032166042019699</v>
      </c>
      <c r="AY936">
        <v>0.27689953616502999</v>
      </c>
      <c r="AZ936">
        <v>-0.500837336624122</v>
      </c>
      <c r="BA936">
        <v>-0.40956903907897901</v>
      </c>
      <c r="BB936">
        <v>-0.30363804217099599</v>
      </c>
      <c r="BC936">
        <v>-0.21672522706842301</v>
      </c>
      <c r="BD936">
        <v>-0.12457622839220001</v>
      </c>
      <c r="BE936">
        <v>-2.67563468796056E-2</v>
      </c>
      <c r="BF936">
        <v>-1.8768181550604199E-2</v>
      </c>
      <c r="BG936">
        <v>1.1693963039589501E-3</v>
      </c>
      <c r="BH936">
        <v>9.7477585521767492E-3</v>
      </c>
      <c r="BI936">
        <v>2.3525818191116401E-2</v>
      </c>
      <c r="BJ936">
        <v>1.09807077871434E-2</v>
      </c>
      <c r="BK936">
        <v>4.4534967174673801E-3</v>
      </c>
      <c r="BL936">
        <v>-2.1410845834427199E-2</v>
      </c>
      <c r="BM936">
        <v>-9.2370807911006502E-3</v>
      </c>
      <c r="BN936">
        <v>-2.3572012019131101E-3</v>
      </c>
      <c r="BO936">
        <v>9.2728455550716501E-3</v>
      </c>
      <c r="BP936">
        <v>-2.9677324574791299E-2</v>
      </c>
      <c r="BQ936">
        <v>1.91919466068214E-2</v>
      </c>
      <c r="BR936">
        <v>1.9079722239669202E-2</v>
      </c>
      <c r="BS936">
        <v>0.42106431850817999</v>
      </c>
      <c r="BT936">
        <v>0.56293578181117698</v>
      </c>
      <c r="BU936">
        <v>0.57210141879853105</v>
      </c>
      <c r="BV936">
        <v>0.55086632018668702</v>
      </c>
      <c r="BW936">
        <v>0.33433617255322201</v>
      </c>
      <c r="BX936">
        <v>-0.447592311315268</v>
      </c>
      <c r="BY936">
        <v>-0.36638989879676798</v>
      </c>
      <c r="BZ936">
        <v>-0.27059768541420498</v>
      </c>
      <c r="CA936">
        <v>-0.190848599016051</v>
      </c>
      <c r="CB936">
        <v>-0.111331262258864</v>
      </c>
      <c r="CC936">
        <v>-1.8253641382313401E-2</v>
      </c>
      <c r="CD936">
        <v>-1.1853173617968501E-2</v>
      </c>
      <c r="CE936">
        <v>5.7744570640474004E-3</v>
      </c>
      <c r="CF936">
        <v>1.40797006060939E-2</v>
      </c>
      <c r="CG936">
        <v>2.8846633461840399E-2</v>
      </c>
      <c r="CH936">
        <v>1.3031601153827401E-2</v>
      </c>
      <c r="CI936">
        <v>9.5793979423380408E-3</v>
      </c>
      <c r="CJ936">
        <v>-1.4981630880516499E-2</v>
      </c>
      <c r="CK936">
        <v>-2.9474610063015402E-3</v>
      </c>
      <c r="CL936">
        <v>3.81615184071382E-3</v>
      </c>
      <c r="CM936">
        <v>1.401280901622E-2</v>
      </c>
      <c r="CN936">
        <v>-2.4597565955365198E-2</v>
      </c>
      <c r="CO936">
        <v>2.4428745369035498E-2</v>
      </c>
      <c r="CP936">
        <v>3.1735636340796798E-2</v>
      </c>
      <c r="CQ936">
        <v>0.43647799378280699</v>
      </c>
      <c r="CR936">
        <v>0.58685974569597199</v>
      </c>
      <c r="CS936">
        <v>0.60151905517533899</v>
      </c>
      <c r="CT936">
        <v>0.58587339756827495</v>
      </c>
      <c r="CU936">
        <v>0.37411661194818002</v>
      </c>
      <c r="CV936">
        <v>-0.41071496898508097</v>
      </c>
      <c r="CW936">
        <v>-0.33648415777263002</v>
      </c>
      <c r="CX936">
        <v>-0.247714034974301</v>
      </c>
      <c r="CY936">
        <v>-0.17292652525417401</v>
      </c>
      <c r="CZ936">
        <v>-0.102157839062659</v>
      </c>
      <c r="DA936">
        <v>-9.7509358850211697E-3</v>
      </c>
      <c r="DB936">
        <v>-4.93816568533266E-3</v>
      </c>
      <c r="DC936">
        <v>1.0379517824135801E-2</v>
      </c>
      <c r="DD936">
        <v>1.8411642660011E-2</v>
      </c>
      <c r="DE936">
        <v>3.4167448732564401E-2</v>
      </c>
      <c r="DF936">
        <v>1.5082494520511301E-2</v>
      </c>
      <c r="DG936">
        <v>1.47052991672087E-2</v>
      </c>
      <c r="DH936">
        <v>-8.5524159266058396E-3</v>
      </c>
      <c r="DI936">
        <v>3.3421587784975798E-3</v>
      </c>
      <c r="DJ936">
        <v>9.9895048833407597E-3</v>
      </c>
      <c r="DK936">
        <v>1.8752772477368299E-2</v>
      </c>
      <c r="DL936">
        <v>-1.9517807335939101E-2</v>
      </c>
      <c r="DM936">
        <v>2.9665544131249499E-2</v>
      </c>
      <c r="DN936">
        <v>4.4391550441924402E-2</v>
      </c>
      <c r="DO936">
        <v>0.451891669057435</v>
      </c>
      <c r="DP936">
        <v>0.610783709580767</v>
      </c>
      <c r="DQ936">
        <v>0.63093669155214704</v>
      </c>
      <c r="DR936">
        <v>0.62088047494986398</v>
      </c>
      <c r="DS936">
        <v>0.41389705134313798</v>
      </c>
      <c r="DT936">
        <v>-0.37383762665489301</v>
      </c>
      <c r="DU936">
        <v>-0.30657841674849201</v>
      </c>
      <c r="DV936">
        <v>-0.22483038453439599</v>
      </c>
      <c r="DW936">
        <v>-0.155004451492297</v>
      </c>
      <c r="DX936">
        <v>-9.2984415866454395E-2</v>
      </c>
      <c r="DY936">
        <v>2.5256204173146101E-3</v>
      </c>
      <c r="DZ936">
        <v>5.0460074985012099E-3</v>
      </c>
      <c r="EA936">
        <v>1.7028494166419699E-2</v>
      </c>
      <c r="EB936">
        <v>2.4666278968454899E-2</v>
      </c>
      <c r="EC936">
        <v>4.1849860909038597E-2</v>
      </c>
      <c r="ED936">
        <v>1.8043658810418899E-2</v>
      </c>
      <c r="EE936">
        <v>2.21062864185462E-2</v>
      </c>
      <c r="EF936">
        <v>7.3034935165046703E-4</v>
      </c>
      <c r="EG936">
        <v>1.24233708036537E-2</v>
      </c>
      <c r="EH936">
        <v>1.8902846198777499E-2</v>
      </c>
      <c r="EI936">
        <v>2.5596526894163401E-2</v>
      </c>
      <c r="EJ936">
        <v>-1.2183442678299201E-2</v>
      </c>
      <c r="EK936">
        <v>3.72266498132936E-2</v>
      </c>
      <c r="EL936">
        <v>6.2664680337990802E-2</v>
      </c>
      <c r="EM936">
        <v>0.47414656808870698</v>
      </c>
      <c r="EN936">
        <v>0.64532611372498405</v>
      </c>
      <c r="EO936">
        <v>0.67341108624646395</v>
      </c>
      <c r="EP936">
        <v>0.67142513471635401</v>
      </c>
      <c r="EQ936">
        <v>0.47133368773133</v>
      </c>
      <c r="ER936">
        <v>-0.32059260134603901</v>
      </c>
      <c r="ES936">
        <v>-0.26339927646628097</v>
      </c>
      <c r="ET936">
        <v>-0.19179002777760601</v>
      </c>
      <c r="EU936">
        <v>-0.12912782343992499</v>
      </c>
      <c r="EV936">
        <v>-7.9739449733118806E-2</v>
      </c>
      <c r="EW936">
        <v>74.322271857051703</v>
      </c>
      <c r="EX936">
        <v>72.287300574345906</v>
      </c>
      <c r="EY936">
        <v>69.934014039566094</v>
      </c>
      <c r="EZ936">
        <v>67.884620293554605</v>
      </c>
      <c r="FA936">
        <v>66.330695596681593</v>
      </c>
      <c r="FB936">
        <v>65.698596043395</v>
      </c>
      <c r="FC936">
        <v>65.004211869814895</v>
      </c>
      <c r="FD936">
        <v>65.464135290363799</v>
      </c>
      <c r="FE936">
        <v>70.084492661135897</v>
      </c>
      <c r="FF936">
        <v>76.201531589023602</v>
      </c>
      <c r="FG936">
        <v>82.929227823867294</v>
      </c>
      <c r="FH936">
        <v>88.965475430759398</v>
      </c>
      <c r="FI936">
        <v>93.019591576260396</v>
      </c>
      <c r="FJ936">
        <v>95.727760051052996</v>
      </c>
      <c r="FK936">
        <v>98.467198468410999</v>
      </c>
      <c r="FL936">
        <v>100.680280791321</v>
      </c>
      <c r="FM936">
        <v>101.78691767709</v>
      </c>
      <c r="FN936">
        <v>101.71537970644501</v>
      </c>
      <c r="FO936">
        <v>99.826356094448002</v>
      </c>
      <c r="FP936">
        <v>95.116209317166593</v>
      </c>
      <c r="FQ936">
        <v>90.304275686024297</v>
      </c>
      <c r="FR936">
        <v>87.054562858966193</v>
      </c>
      <c r="FS936">
        <v>83.542948308870507</v>
      </c>
      <c r="FT936">
        <v>80.811869814933004</v>
      </c>
      <c r="FU936">
        <v>5.4745481300737697E-2</v>
      </c>
      <c r="FV936">
        <v>0</v>
      </c>
      <c r="FW936">
        <v>0</v>
      </c>
      <c r="FX936">
        <v>1</v>
      </c>
    </row>
    <row r="937" spans="1:180" x14ac:dyDescent="0.2">
      <c r="A937" t="s">
        <v>42</v>
      </c>
      <c r="B937" t="s">
        <v>58</v>
      </c>
      <c r="C937" t="s">
        <v>55</v>
      </c>
      <c r="D937" t="s">
        <v>37</v>
      </c>
      <c r="E937" t="s">
        <v>77</v>
      </c>
      <c r="F937" t="s">
        <v>1</v>
      </c>
      <c r="G937" s="35">
        <v>43691</v>
      </c>
      <c r="H937">
        <v>7654</v>
      </c>
      <c r="I937">
        <v>0.89437907178224796</v>
      </c>
      <c r="J937">
        <v>0.77311366945821702</v>
      </c>
      <c r="K937">
        <v>0.71619089133002001</v>
      </c>
      <c r="L937">
        <v>0.69509219698374702</v>
      </c>
      <c r="M937">
        <v>0.68124956119889901</v>
      </c>
      <c r="N937">
        <v>0.68467343952599902</v>
      </c>
      <c r="O937">
        <v>0.75664733749207402</v>
      </c>
      <c r="P937">
        <v>0.81986607384369503</v>
      </c>
      <c r="Q937">
        <v>0.81588102497416903</v>
      </c>
      <c r="R937">
        <v>0.85790729021406797</v>
      </c>
      <c r="S937">
        <v>0.92037905491694205</v>
      </c>
      <c r="T937">
        <v>1.0227702925665101</v>
      </c>
      <c r="U937">
        <v>1.1749505126378901</v>
      </c>
      <c r="V937">
        <v>1.34505589568012</v>
      </c>
      <c r="W937">
        <v>1.5175438837073001</v>
      </c>
      <c r="X937">
        <v>1.7369534583724999</v>
      </c>
      <c r="Y937">
        <v>1.9417135406684001</v>
      </c>
      <c r="Z937">
        <v>2.11250159663693</v>
      </c>
      <c r="AA937">
        <v>2.1745313302620799</v>
      </c>
      <c r="AB937">
        <v>2.09013797432634</v>
      </c>
      <c r="AC937">
        <v>1.98661797989955</v>
      </c>
      <c r="AD937">
        <v>1.8786785724101001</v>
      </c>
      <c r="AE937">
        <v>1.54599823124894</v>
      </c>
      <c r="AF937">
        <v>1.2506168631719099</v>
      </c>
      <c r="AG937">
        <v>-4.6840334189155099E-2</v>
      </c>
      <c r="AH937">
        <v>-3.0674563346308099E-2</v>
      </c>
      <c r="AI937">
        <v>-1.9762505157682301E-2</v>
      </c>
      <c r="AJ937">
        <v>-1.23186801596288E-2</v>
      </c>
      <c r="AK937">
        <v>-3.3762935907212001E-3</v>
      </c>
      <c r="AL937">
        <v>-4.3946392284008604E-3</v>
      </c>
      <c r="AM937">
        <v>-1.3594546656889601E-2</v>
      </c>
      <c r="AN937">
        <v>-1.8170852473478501E-2</v>
      </c>
      <c r="AO937">
        <v>-1.7642727159606301E-2</v>
      </c>
      <c r="AP937">
        <v>-8.8692073841329395E-3</v>
      </c>
      <c r="AQ937">
        <v>-7.8154644074124608E-3</v>
      </c>
      <c r="AR937">
        <v>-2.1728029508405401E-3</v>
      </c>
      <c r="AS937">
        <v>-1.0308576531573001E-2</v>
      </c>
      <c r="AT937">
        <v>-2.1084685986571601E-2</v>
      </c>
      <c r="AU937">
        <v>0.17798426888146099</v>
      </c>
      <c r="AV937">
        <v>0.23173888645021401</v>
      </c>
      <c r="AW937">
        <v>0.215593886332764</v>
      </c>
      <c r="AX937">
        <v>0.19726666855741801</v>
      </c>
      <c r="AY937">
        <v>0.152596989766244</v>
      </c>
      <c r="AZ937">
        <v>-0.14400151589649099</v>
      </c>
      <c r="BA937">
        <v>-0.176295932283211</v>
      </c>
      <c r="BB937">
        <v>-0.13187886995377501</v>
      </c>
      <c r="BC937">
        <v>-0.107775823059708</v>
      </c>
      <c r="BD937">
        <v>-8.2667696971654298E-2</v>
      </c>
      <c r="BE937">
        <v>-3.6822229974328699E-2</v>
      </c>
      <c r="BF937">
        <v>-2.2308471464705999E-2</v>
      </c>
      <c r="BG937">
        <v>-1.35117799524259E-2</v>
      </c>
      <c r="BH937">
        <v>-5.0048156895001299E-3</v>
      </c>
      <c r="BI937">
        <v>2.6861497850482201E-3</v>
      </c>
      <c r="BJ937">
        <v>2.02794226188783E-3</v>
      </c>
      <c r="BK937">
        <v>-7.18073671943839E-3</v>
      </c>
      <c r="BL937">
        <v>-1.20855050927355E-2</v>
      </c>
      <c r="BM937">
        <v>-1.13497635996624E-2</v>
      </c>
      <c r="BN937">
        <v>-7.6554908656561505E-4</v>
      </c>
      <c r="BO937">
        <v>-1.79339358014881E-3</v>
      </c>
      <c r="BP937">
        <v>1.4971239259811699E-3</v>
      </c>
      <c r="BQ937">
        <v>-6.6569186770500301E-3</v>
      </c>
      <c r="BR937">
        <v>-1.0622717016926899E-2</v>
      </c>
      <c r="BS937">
        <v>0.189376977866202</v>
      </c>
      <c r="BT937">
        <v>0.24511596568372901</v>
      </c>
      <c r="BU937">
        <v>0.23224730275834199</v>
      </c>
      <c r="BV937">
        <v>0.21647809167599</v>
      </c>
      <c r="BW937">
        <v>0.17212120505126099</v>
      </c>
      <c r="BX937">
        <v>-0.12606664193921299</v>
      </c>
      <c r="BY937">
        <v>-0.161810797179328</v>
      </c>
      <c r="BZ937">
        <v>-0.114242628903496</v>
      </c>
      <c r="CA937">
        <v>-9.5628725505151405E-2</v>
      </c>
      <c r="CB937">
        <v>-7.5599170361339896E-2</v>
      </c>
      <c r="CC937">
        <v>-2.9883721512990701E-2</v>
      </c>
      <c r="CD937">
        <v>-1.6514141712883401E-2</v>
      </c>
      <c r="CE937">
        <v>-9.1825467166621096E-3</v>
      </c>
      <c r="CF937">
        <v>6.0744562504824898E-5</v>
      </c>
      <c r="CG937">
        <v>6.8849795992665499E-3</v>
      </c>
      <c r="CH937">
        <v>6.47620263714425E-3</v>
      </c>
      <c r="CI937">
        <v>-2.73855149495665E-3</v>
      </c>
      <c r="CJ937">
        <v>-7.8708120344442196E-3</v>
      </c>
      <c r="CK937">
        <v>-6.9912762081115404E-3</v>
      </c>
      <c r="CL937">
        <v>4.8470199643980997E-3</v>
      </c>
      <c r="CM937">
        <v>2.3774743299601101E-3</v>
      </c>
      <c r="CN937">
        <v>4.0389041012796299E-3</v>
      </c>
      <c r="CO937">
        <v>-4.1277915709433096E-3</v>
      </c>
      <c r="CP937">
        <v>-3.3767891785336001E-3</v>
      </c>
      <c r="CQ937">
        <v>0.19726753340376599</v>
      </c>
      <c r="CR937">
        <v>0.254380890010665</v>
      </c>
      <c r="CS937">
        <v>0.24378140824389499</v>
      </c>
      <c r="CT937">
        <v>0.22978386480473001</v>
      </c>
      <c r="CU937">
        <v>0.18564361708163099</v>
      </c>
      <c r="CV937">
        <v>-0.11364500287087</v>
      </c>
      <c r="CW937">
        <v>-0.151778436732011</v>
      </c>
      <c r="CX937">
        <v>-0.10202782207682599</v>
      </c>
      <c r="CY937">
        <v>-8.7215682742204703E-2</v>
      </c>
      <c r="CZ937">
        <v>-7.0703530363676798E-2</v>
      </c>
      <c r="DA937">
        <v>-2.2945213051652601E-2</v>
      </c>
      <c r="DB937">
        <v>-1.0719811961060701E-2</v>
      </c>
      <c r="DC937">
        <v>-4.8533134808983703E-3</v>
      </c>
      <c r="DD937">
        <v>5.1263048145097799E-3</v>
      </c>
      <c r="DE937">
        <v>1.1083809413484901E-2</v>
      </c>
      <c r="DF937">
        <v>1.0924463012400701E-2</v>
      </c>
      <c r="DG937">
        <v>1.70363372952509E-3</v>
      </c>
      <c r="DH937">
        <v>-3.65611897615294E-3</v>
      </c>
      <c r="DI937">
        <v>-2.6327888165606798E-3</v>
      </c>
      <c r="DJ937">
        <v>1.04595890153618E-2</v>
      </c>
      <c r="DK937">
        <v>6.5483422400690302E-3</v>
      </c>
      <c r="DL937">
        <v>6.5806842765780797E-3</v>
      </c>
      <c r="DM937">
        <v>-1.5986644648365901E-3</v>
      </c>
      <c r="DN937">
        <v>3.8691386598597301E-3</v>
      </c>
      <c r="DO937">
        <v>0.20515808894133</v>
      </c>
      <c r="DP937">
        <v>0.26364581433760198</v>
      </c>
      <c r="DQ937">
        <v>0.255315513729447</v>
      </c>
      <c r="DR937">
        <v>0.24308963793346999</v>
      </c>
      <c r="DS937">
        <v>0.19916602911200201</v>
      </c>
      <c r="DT937">
        <v>-0.101223363802528</v>
      </c>
      <c r="DU937">
        <v>-0.14174607628469399</v>
      </c>
      <c r="DV937">
        <v>-8.9813015250155698E-2</v>
      </c>
      <c r="DW937">
        <v>-7.8802639979258002E-2</v>
      </c>
      <c r="DX937">
        <v>-6.5807890366013796E-2</v>
      </c>
      <c r="DY937">
        <v>-1.2927108836826301E-2</v>
      </c>
      <c r="DZ937">
        <v>-2.3537200794586099E-3</v>
      </c>
      <c r="EA937">
        <v>1.3974117243580699E-3</v>
      </c>
      <c r="EB937">
        <v>1.2440169284638401E-2</v>
      </c>
      <c r="EC937">
        <v>1.7146252789254302E-2</v>
      </c>
      <c r="ED937">
        <v>1.7347044502689399E-2</v>
      </c>
      <c r="EE937">
        <v>8.1174436669763407E-3</v>
      </c>
      <c r="EF937">
        <v>2.42922840459009E-3</v>
      </c>
      <c r="EG937">
        <v>3.66017474338322E-3</v>
      </c>
      <c r="EH937">
        <v>1.8563247312929101E-2</v>
      </c>
      <c r="EI937">
        <v>1.2570413067332699E-2</v>
      </c>
      <c r="EJ937">
        <v>1.02506111533998E-2</v>
      </c>
      <c r="EK937">
        <v>2.0529933896863799E-3</v>
      </c>
      <c r="EL937">
        <v>1.4331107629504399E-2</v>
      </c>
      <c r="EM937">
        <v>0.21655079792607199</v>
      </c>
      <c r="EN937">
        <v>0.27702289357111698</v>
      </c>
      <c r="EO937">
        <v>0.27196893015502499</v>
      </c>
      <c r="EP937">
        <v>0.26230106105204198</v>
      </c>
      <c r="EQ937">
        <v>0.21869024439701801</v>
      </c>
      <c r="ER937">
        <v>-8.32884898452491E-2</v>
      </c>
      <c r="ES937">
        <v>-0.12726094118080999</v>
      </c>
      <c r="ET937">
        <v>-7.2176774199877197E-2</v>
      </c>
      <c r="EU937">
        <v>-6.66555424247013E-2</v>
      </c>
      <c r="EV937">
        <v>-5.8739363755699298E-2</v>
      </c>
      <c r="EW937">
        <v>71.073443055167203</v>
      </c>
      <c r="EX937">
        <v>69.678204769703996</v>
      </c>
      <c r="EY937">
        <v>67.958275076898502</v>
      </c>
      <c r="EZ937">
        <v>66.490412655295003</v>
      </c>
      <c r="FA937">
        <v>65.391583110294405</v>
      </c>
      <c r="FB937">
        <v>64.876163464227204</v>
      </c>
      <c r="FC937">
        <v>64.475732033715502</v>
      </c>
      <c r="FD937">
        <v>65.139116366396394</v>
      </c>
      <c r="FE937">
        <v>69.646286901290296</v>
      </c>
      <c r="FF937">
        <v>74.865217912355703</v>
      </c>
      <c r="FG937">
        <v>80.604561978188798</v>
      </c>
      <c r="FH937">
        <v>85.798865497543204</v>
      </c>
      <c r="FI937">
        <v>90.066711940238903</v>
      </c>
      <c r="FJ937">
        <v>93.198877481724097</v>
      </c>
      <c r="FK937">
        <v>96.426876522989701</v>
      </c>
      <c r="FL937">
        <v>98.301701753685094</v>
      </c>
      <c r="FM937">
        <v>98.865517516877702</v>
      </c>
      <c r="FN937">
        <v>98.038688930611599</v>
      </c>
      <c r="FO937">
        <v>95.964846402748407</v>
      </c>
      <c r="FP937">
        <v>91.681380577637498</v>
      </c>
      <c r="FQ937">
        <v>86.848420085487206</v>
      </c>
      <c r="FR937">
        <v>83.127871210002795</v>
      </c>
      <c r="FS937">
        <v>79.810010785762799</v>
      </c>
      <c r="FT937">
        <v>77.397055886230206</v>
      </c>
      <c r="FU937">
        <v>2.1173804816652899E-2</v>
      </c>
      <c r="FV937">
        <v>0</v>
      </c>
      <c r="FW937">
        <v>0</v>
      </c>
      <c r="FX937">
        <v>1</v>
      </c>
    </row>
    <row r="938" spans="1:180" x14ac:dyDescent="0.2">
      <c r="A938" t="s">
        <v>42</v>
      </c>
      <c r="B938" t="s">
        <v>58</v>
      </c>
      <c r="C938" t="s">
        <v>55</v>
      </c>
      <c r="D938" t="s">
        <v>37</v>
      </c>
      <c r="E938" t="s">
        <v>77</v>
      </c>
      <c r="F938" t="s">
        <v>77</v>
      </c>
      <c r="G938" s="35">
        <v>43691</v>
      </c>
      <c r="H938">
        <v>5966</v>
      </c>
      <c r="I938">
        <v>0.91132469281074302</v>
      </c>
      <c r="J938">
        <v>0.78904552844845999</v>
      </c>
      <c r="K938">
        <v>0.73094533611155399</v>
      </c>
      <c r="L938">
        <v>0.70902040437410296</v>
      </c>
      <c r="M938">
        <v>0.69298165048220906</v>
      </c>
      <c r="N938">
        <v>0.69597323787526699</v>
      </c>
      <c r="O938">
        <v>0.76543026911873202</v>
      </c>
      <c r="P938">
        <v>0.82511455270881395</v>
      </c>
      <c r="Q938">
        <v>0.80986331379006404</v>
      </c>
      <c r="R938">
        <v>0.84609318480121198</v>
      </c>
      <c r="S938">
        <v>0.90494089428250601</v>
      </c>
      <c r="T938">
        <v>1.0005762925933099</v>
      </c>
      <c r="U938">
        <v>1.1437905520637299</v>
      </c>
      <c r="V938">
        <v>1.3089977012618801</v>
      </c>
      <c r="W938">
        <v>1.48022670207379</v>
      </c>
      <c r="X938">
        <v>1.6810967192195401</v>
      </c>
      <c r="Y938">
        <v>1.8654307695349699</v>
      </c>
      <c r="Z938">
        <v>2.0343468394341802</v>
      </c>
      <c r="AA938">
        <v>2.1014172334069299</v>
      </c>
      <c r="AB938">
        <v>2.0237803881712702</v>
      </c>
      <c r="AC938">
        <v>1.94384733559787</v>
      </c>
      <c r="AD938">
        <v>1.8583616635771301</v>
      </c>
      <c r="AE938">
        <v>1.5406358486593501</v>
      </c>
      <c r="AF938">
        <v>1.24871815345698</v>
      </c>
      <c r="AG938">
        <v>-5.6769115183104499E-2</v>
      </c>
      <c r="AH938">
        <v>-4.2698871976491103E-2</v>
      </c>
      <c r="AI938">
        <v>-3.7421386187401699E-2</v>
      </c>
      <c r="AJ938">
        <v>-3.1108337688166201E-2</v>
      </c>
      <c r="AK938">
        <v>-2.27364567420936E-2</v>
      </c>
      <c r="AL938">
        <v>-1.81384341846333E-2</v>
      </c>
      <c r="AM938">
        <v>-3.05081399482948E-2</v>
      </c>
      <c r="AN938">
        <v>-2.8963570859612299E-2</v>
      </c>
      <c r="AO938">
        <v>-3.0979461930248E-2</v>
      </c>
      <c r="AP938">
        <v>-2.09506195900288E-2</v>
      </c>
      <c r="AQ938">
        <v>-1.6185889633111999E-2</v>
      </c>
      <c r="AR938">
        <v>4.8571498367427999E-3</v>
      </c>
      <c r="AS938">
        <v>-1.7211084091116002E-2</v>
      </c>
      <c r="AT938">
        <v>-2.3556141920274099E-2</v>
      </c>
      <c r="AU938">
        <v>0.115343560886316</v>
      </c>
      <c r="AV938">
        <v>0.143683915887721</v>
      </c>
      <c r="AW938">
        <v>0.114484184223672</v>
      </c>
      <c r="AX938">
        <v>0.105190455190887</v>
      </c>
      <c r="AY938">
        <v>0.10773876416968201</v>
      </c>
      <c r="AZ938">
        <v>-4.4519042775733403E-2</v>
      </c>
      <c r="BA938">
        <v>-0.121470613371571</v>
      </c>
      <c r="BB938">
        <v>-8.5683573358192197E-2</v>
      </c>
      <c r="BC938">
        <v>-8.6388522173733995E-2</v>
      </c>
      <c r="BD938">
        <v>-8.2981531891518995E-2</v>
      </c>
      <c r="BE938">
        <v>-4.5328929031540302E-2</v>
      </c>
      <c r="BF938">
        <v>-3.1796738614792902E-2</v>
      </c>
      <c r="BG938">
        <v>-2.8205719017538801E-2</v>
      </c>
      <c r="BH938">
        <v>-2.1690443995932399E-2</v>
      </c>
      <c r="BI938">
        <v>-1.53576608129184E-2</v>
      </c>
      <c r="BJ938">
        <v>-1.0255509666248599E-2</v>
      </c>
      <c r="BK938">
        <v>-2.2631895576684099E-2</v>
      </c>
      <c r="BL938">
        <v>-2.16094207914036E-2</v>
      </c>
      <c r="BM938">
        <v>-2.2502976112877899E-2</v>
      </c>
      <c r="BN938">
        <v>-1.0592067840571401E-2</v>
      </c>
      <c r="BO938">
        <v>-8.26268336215597E-3</v>
      </c>
      <c r="BP938">
        <v>8.5529451426106604E-3</v>
      </c>
      <c r="BQ938">
        <v>-1.35943198954566E-2</v>
      </c>
      <c r="BR938">
        <v>-1.2724355343446399E-2</v>
      </c>
      <c r="BS938">
        <v>0.12814797299282099</v>
      </c>
      <c r="BT938">
        <v>0.15804350426920899</v>
      </c>
      <c r="BU938">
        <v>0.13043808458658501</v>
      </c>
      <c r="BV938">
        <v>0.11945047562212199</v>
      </c>
      <c r="BW938">
        <v>0.120969593121633</v>
      </c>
      <c r="BX938">
        <v>-3.4058163992354597E-2</v>
      </c>
      <c r="BY938">
        <v>-0.107733696042972</v>
      </c>
      <c r="BZ938">
        <v>-7.0072871979682094E-2</v>
      </c>
      <c r="CA938">
        <v>-7.4332913660611094E-2</v>
      </c>
      <c r="CB938">
        <v>-7.3090184151259396E-2</v>
      </c>
      <c r="CC938">
        <v>-3.7405490952863198E-2</v>
      </c>
      <c r="CD938">
        <v>-2.42459542593229E-2</v>
      </c>
      <c r="CE938">
        <v>-2.18229760091024E-2</v>
      </c>
      <c r="CF938">
        <v>-1.5167639514138499E-2</v>
      </c>
      <c r="CG938">
        <v>-1.0247129230176601E-2</v>
      </c>
      <c r="CH938">
        <v>-4.7958201583321401E-3</v>
      </c>
      <c r="CI938">
        <v>-1.7176832718073701E-2</v>
      </c>
      <c r="CJ938">
        <v>-1.6515958856889099E-2</v>
      </c>
      <c r="CK938">
        <v>-1.6632187857432E-2</v>
      </c>
      <c r="CL938">
        <v>-3.4177664538430101E-3</v>
      </c>
      <c r="CM938">
        <v>-2.7750948351176401E-3</v>
      </c>
      <c r="CN938">
        <v>1.11126417130643E-2</v>
      </c>
      <c r="CO938">
        <v>-1.10893600311833E-2</v>
      </c>
      <c r="CP938">
        <v>-5.22229295688241E-3</v>
      </c>
      <c r="CQ938">
        <v>0.13701626981209</v>
      </c>
      <c r="CR938">
        <v>0.16798891143904299</v>
      </c>
      <c r="CS938">
        <v>0.141487707378049</v>
      </c>
      <c r="CT938">
        <v>0.12932692233292301</v>
      </c>
      <c r="CU938">
        <v>0.130133224949077</v>
      </c>
      <c r="CV938">
        <v>-2.6812991213647899E-2</v>
      </c>
      <c r="CW938">
        <v>-9.8219548947544796E-2</v>
      </c>
      <c r="CX938">
        <v>-5.9260947759337899E-2</v>
      </c>
      <c r="CY938">
        <v>-6.5983235929061204E-2</v>
      </c>
      <c r="CZ938">
        <v>-6.6239466838071803E-2</v>
      </c>
      <c r="DA938">
        <v>-2.9482052874186E-2</v>
      </c>
      <c r="DB938">
        <v>-1.6695169903852902E-2</v>
      </c>
      <c r="DC938">
        <v>-1.5440233000666E-2</v>
      </c>
      <c r="DD938">
        <v>-8.6448350323447207E-3</v>
      </c>
      <c r="DE938">
        <v>-5.1365976474347297E-3</v>
      </c>
      <c r="DF938">
        <v>6.6386934958436101E-4</v>
      </c>
      <c r="DG938">
        <v>-1.17217698594632E-2</v>
      </c>
      <c r="DH938">
        <v>-1.14224969223747E-2</v>
      </c>
      <c r="DI938">
        <v>-1.07613996019862E-2</v>
      </c>
      <c r="DJ938">
        <v>3.7565349328854102E-3</v>
      </c>
      <c r="DK938">
        <v>2.7124936919206899E-3</v>
      </c>
      <c r="DL938">
        <v>1.3672338283517899E-2</v>
      </c>
      <c r="DM938">
        <v>-8.5844001669099397E-3</v>
      </c>
      <c r="DN938">
        <v>2.2797694296816202E-3</v>
      </c>
      <c r="DO938">
        <v>0.14588456663135799</v>
      </c>
      <c r="DP938">
        <v>0.17793431860887801</v>
      </c>
      <c r="DQ938">
        <v>0.15253733016951401</v>
      </c>
      <c r="DR938">
        <v>0.13920336904372399</v>
      </c>
      <c r="DS938">
        <v>0.13929685677652101</v>
      </c>
      <c r="DT938">
        <v>-1.9567818434941299E-2</v>
      </c>
      <c r="DU938">
        <v>-8.8705401852117199E-2</v>
      </c>
      <c r="DV938">
        <v>-4.8449023538993601E-2</v>
      </c>
      <c r="DW938">
        <v>-5.7633558197511203E-2</v>
      </c>
      <c r="DX938">
        <v>-5.9388749524884203E-2</v>
      </c>
      <c r="DY938">
        <v>-1.80418667226219E-2</v>
      </c>
      <c r="DZ938">
        <v>-5.7930365421547201E-3</v>
      </c>
      <c r="EA938">
        <v>-6.2245658308029998E-3</v>
      </c>
      <c r="EB938">
        <v>7.73058659889088E-4</v>
      </c>
      <c r="EC938">
        <v>2.2421982817404798E-3</v>
      </c>
      <c r="ED938">
        <v>8.5467938679690304E-3</v>
      </c>
      <c r="EE938">
        <v>-3.8455254878525199E-3</v>
      </c>
      <c r="EF938">
        <v>-4.0683468541659303E-3</v>
      </c>
      <c r="EG938">
        <v>-2.28491378461607E-3</v>
      </c>
      <c r="EH938">
        <v>1.4115086682342799E-2</v>
      </c>
      <c r="EI938">
        <v>1.06356999628767E-2</v>
      </c>
      <c r="EJ938">
        <v>1.7368133589385701E-2</v>
      </c>
      <c r="EK938">
        <v>-4.9676359712505398E-3</v>
      </c>
      <c r="EL938">
        <v>1.31115560065093E-2</v>
      </c>
      <c r="EM938">
        <v>0.158688978737864</v>
      </c>
      <c r="EN938">
        <v>0.192293906990366</v>
      </c>
      <c r="EO938">
        <v>0.16849123053242701</v>
      </c>
      <c r="EP938">
        <v>0.15346338947495899</v>
      </c>
      <c r="EQ938">
        <v>0.152527685728472</v>
      </c>
      <c r="ER938">
        <v>-9.1069396515624304E-3</v>
      </c>
      <c r="ES938">
        <v>-7.4968484523518994E-2</v>
      </c>
      <c r="ET938">
        <v>-3.2838322160483602E-2</v>
      </c>
      <c r="EU938">
        <v>-4.55779496843884E-2</v>
      </c>
      <c r="EV938">
        <v>-4.9497401784624598E-2</v>
      </c>
      <c r="EW938">
        <v>70.698611620234601</v>
      </c>
      <c r="EX938">
        <v>69.373327529325493</v>
      </c>
      <c r="EY938">
        <v>67.729082661290306</v>
      </c>
      <c r="EZ938">
        <v>66.332042705278596</v>
      </c>
      <c r="FA938">
        <v>65.279898277126094</v>
      </c>
      <c r="FB938">
        <v>64.781043804985302</v>
      </c>
      <c r="FC938">
        <v>64.410832111436903</v>
      </c>
      <c r="FD938">
        <v>65.098927785923706</v>
      </c>
      <c r="FE938">
        <v>69.596384714076294</v>
      </c>
      <c r="FF938">
        <v>74.690936583577695</v>
      </c>
      <c r="FG938">
        <v>80.317196664222905</v>
      </c>
      <c r="FH938">
        <v>85.410900843108493</v>
      </c>
      <c r="FI938">
        <v>89.697236986803503</v>
      </c>
      <c r="FJ938">
        <v>92.864896444281499</v>
      </c>
      <c r="FK938">
        <v>96.163283541055705</v>
      </c>
      <c r="FL938">
        <v>97.9895298753666</v>
      </c>
      <c r="FM938">
        <v>98.493814149560095</v>
      </c>
      <c r="FN938">
        <v>97.598629948680397</v>
      </c>
      <c r="FO938">
        <v>95.519542705278596</v>
      </c>
      <c r="FP938">
        <v>91.271513013196497</v>
      </c>
      <c r="FQ938">
        <v>86.437293804985302</v>
      </c>
      <c r="FR938">
        <v>82.663237719941307</v>
      </c>
      <c r="FS938">
        <v>79.364598607038104</v>
      </c>
      <c r="FT938">
        <v>76.986184934017601</v>
      </c>
      <c r="FU938">
        <v>1.86511660967957E-2</v>
      </c>
      <c r="FV938">
        <v>0</v>
      </c>
      <c r="FW938">
        <v>0</v>
      </c>
      <c r="FX938">
        <v>1</v>
      </c>
    </row>
    <row r="939" spans="1:180" x14ac:dyDescent="0.2">
      <c r="A939" t="s">
        <v>42</v>
      </c>
      <c r="B939" t="s">
        <v>58</v>
      </c>
      <c r="C939" t="s">
        <v>55</v>
      </c>
      <c r="D939" t="s">
        <v>37</v>
      </c>
      <c r="E939" t="s">
        <v>77</v>
      </c>
      <c r="F939" t="s">
        <v>78</v>
      </c>
      <c r="G939" s="35">
        <v>43691</v>
      </c>
      <c r="H939">
        <v>1688</v>
      </c>
      <c r="I939">
        <v>0.79758094273892999</v>
      </c>
      <c r="J939">
        <v>0.67986248573330599</v>
      </c>
      <c r="K939">
        <v>0.60356951180422902</v>
      </c>
      <c r="L939">
        <v>0.55130343539382798</v>
      </c>
      <c r="M939">
        <v>0.52726164723377</v>
      </c>
      <c r="N939">
        <v>0.54225909004943196</v>
      </c>
      <c r="O939">
        <v>0.60163162875813303</v>
      </c>
      <c r="P939">
        <v>0.68445735857576095</v>
      </c>
      <c r="Q939">
        <v>0.76292570676636196</v>
      </c>
      <c r="R939">
        <v>0.85012908511601604</v>
      </c>
      <c r="S939">
        <v>0.95013294109379798</v>
      </c>
      <c r="T939">
        <v>1.09646234686289</v>
      </c>
      <c r="U939">
        <v>1.29105768348956</v>
      </c>
      <c r="V939">
        <v>1.47846141162849</v>
      </c>
      <c r="W939">
        <v>1.6552893184861299</v>
      </c>
      <c r="X939">
        <v>1.9254688488003</v>
      </c>
      <c r="Y939">
        <v>2.1551644366580001</v>
      </c>
      <c r="Z939">
        <v>2.3086086242458399</v>
      </c>
      <c r="AA939">
        <v>2.3372494819652498</v>
      </c>
      <c r="AB939">
        <v>2.23318592990679</v>
      </c>
      <c r="AC939">
        <v>2.0722197713853201</v>
      </c>
      <c r="AD939">
        <v>1.8875017951978199</v>
      </c>
      <c r="AE939">
        <v>1.5073362632988001</v>
      </c>
      <c r="AF939">
        <v>1.2174310273556499</v>
      </c>
      <c r="AG939">
        <v>-5.6182290164496301E-2</v>
      </c>
      <c r="AH939">
        <v>-4.0648212346827001E-2</v>
      </c>
      <c r="AI939">
        <v>-1.48556354022292E-2</v>
      </c>
      <c r="AJ939">
        <v>-2.0081132975332499E-3</v>
      </c>
      <c r="AK939">
        <v>1.1226793907382999E-2</v>
      </c>
      <c r="AL939">
        <v>3.96485172432202E-3</v>
      </c>
      <c r="AM939">
        <v>-6.1132877952061303E-3</v>
      </c>
      <c r="AN939">
        <v>-3.0895763314837298E-2</v>
      </c>
      <c r="AO939">
        <v>-1.81332374966863E-2</v>
      </c>
      <c r="AP939">
        <v>-4.6484037788122696E-3</v>
      </c>
      <c r="AQ939">
        <v>-9.4771878445576892E-3</v>
      </c>
      <c r="AR939">
        <v>-3.9959205300449503E-2</v>
      </c>
      <c r="AS939">
        <v>1.42618845014284E-2</v>
      </c>
      <c r="AT939">
        <v>-9.7617155153613897E-3</v>
      </c>
      <c r="AU939">
        <v>0.39098281349411501</v>
      </c>
      <c r="AV939">
        <v>0.52742053585489601</v>
      </c>
      <c r="AW939">
        <v>0.53799883203971</v>
      </c>
      <c r="AX939">
        <v>0.50841497484248499</v>
      </c>
      <c r="AY939">
        <v>0.29634612106209002</v>
      </c>
      <c r="AZ939">
        <v>-0.511771508189939</v>
      </c>
      <c r="BA939">
        <v>-0.409871038793167</v>
      </c>
      <c r="BB939">
        <v>-0.32530198764236201</v>
      </c>
      <c r="BC939">
        <v>-0.22863146538158099</v>
      </c>
      <c r="BD939">
        <v>-0.133537650894828</v>
      </c>
      <c r="BE939">
        <v>-4.18887036026915E-2</v>
      </c>
      <c r="BF939">
        <v>-2.89917053455147E-2</v>
      </c>
      <c r="BG939">
        <v>-7.7547857791673202E-3</v>
      </c>
      <c r="BH939">
        <v>5.9047521002127401E-3</v>
      </c>
      <c r="BI939">
        <v>2.08408752143481E-2</v>
      </c>
      <c r="BJ939">
        <v>7.7971416380053201E-3</v>
      </c>
      <c r="BK939">
        <v>2.5332255808436701E-3</v>
      </c>
      <c r="BL939">
        <v>-2.20779774460335E-2</v>
      </c>
      <c r="BM939">
        <v>-8.7054143460686302E-3</v>
      </c>
      <c r="BN939">
        <v>4.68251078503554E-3</v>
      </c>
      <c r="BO939">
        <v>2.7100003975093001E-4</v>
      </c>
      <c r="BP939">
        <v>-3.2725262804135499E-2</v>
      </c>
      <c r="BQ939">
        <v>2.1800506382157098E-2</v>
      </c>
      <c r="BR939">
        <v>7.1011446299398201E-3</v>
      </c>
      <c r="BS939">
        <v>0.413505915078757</v>
      </c>
      <c r="BT939">
        <v>0.56356110856244301</v>
      </c>
      <c r="BU939">
        <v>0.58260055875733396</v>
      </c>
      <c r="BV939">
        <v>0.56239591996707206</v>
      </c>
      <c r="BW939">
        <v>0.35535900631297102</v>
      </c>
      <c r="BX939">
        <v>-0.45608169267879001</v>
      </c>
      <c r="BY939">
        <v>-0.36403225486125801</v>
      </c>
      <c r="BZ939">
        <v>-0.28482161356935298</v>
      </c>
      <c r="CA939">
        <v>-0.19908796567345199</v>
      </c>
      <c r="CB939">
        <v>-0.11792360965962299</v>
      </c>
      <c r="CC939">
        <v>-3.1989009092109798E-2</v>
      </c>
      <c r="CD939">
        <v>-2.0918444105273801E-2</v>
      </c>
      <c r="CE939">
        <v>-2.8367589613400202E-3</v>
      </c>
      <c r="CF939">
        <v>1.1385178569966899E-2</v>
      </c>
      <c r="CG939">
        <v>2.74995586404643E-2</v>
      </c>
      <c r="CH939">
        <v>1.04513739580325E-2</v>
      </c>
      <c r="CI939">
        <v>8.5217744054812104E-3</v>
      </c>
      <c r="CJ939">
        <v>-1.5970805814656899E-2</v>
      </c>
      <c r="CK939">
        <v>-2.17573275164594E-3</v>
      </c>
      <c r="CL939">
        <v>1.1145073787471101E-2</v>
      </c>
      <c r="CM939">
        <v>7.0225652728104701E-3</v>
      </c>
      <c r="CN939">
        <v>-2.77150562677306E-2</v>
      </c>
      <c r="CO939">
        <v>2.7021732932071801E-2</v>
      </c>
      <c r="CP939">
        <v>1.8780310197749901E-2</v>
      </c>
      <c r="CQ939">
        <v>0.42910534662483002</v>
      </c>
      <c r="CR939">
        <v>0.58859195912574602</v>
      </c>
      <c r="CS939">
        <v>0.61349157881305705</v>
      </c>
      <c r="CT939">
        <v>0.59978295811982496</v>
      </c>
      <c r="CU939">
        <v>0.39623115086854799</v>
      </c>
      <c r="CV939">
        <v>-0.417511096101985</v>
      </c>
      <c r="CW939">
        <v>-0.33228445274733098</v>
      </c>
      <c r="CX939">
        <v>-0.25678502980053802</v>
      </c>
      <c r="CY939">
        <v>-0.17862622777307899</v>
      </c>
      <c r="CZ939">
        <v>-0.107109372264706</v>
      </c>
      <c r="DA939">
        <v>-2.2089314581528099E-2</v>
      </c>
      <c r="DB939">
        <v>-1.28451828650329E-2</v>
      </c>
      <c r="DC939">
        <v>2.0812678564872799E-3</v>
      </c>
      <c r="DD939">
        <v>1.6865605039721E-2</v>
      </c>
      <c r="DE939">
        <v>3.4158242066580601E-2</v>
      </c>
      <c r="DF939">
        <v>1.31056062780596E-2</v>
      </c>
      <c r="DG939">
        <v>1.45103232301187E-2</v>
      </c>
      <c r="DH939">
        <v>-9.8636341832801996E-3</v>
      </c>
      <c r="DI939">
        <v>4.3539488427767501E-3</v>
      </c>
      <c r="DJ939">
        <v>1.7607636789906699E-2</v>
      </c>
      <c r="DK939">
        <v>1.3774130505869999E-2</v>
      </c>
      <c r="DL939">
        <v>-2.2704849731325701E-2</v>
      </c>
      <c r="DM939">
        <v>3.2242959481986598E-2</v>
      </c>
      <c r="DN939">
        <v>3.0459475765560101E-2</v>
      </c>
      <c r="DO939">
        <v>0.44470477817090298</v>
      </c>
      <c r="DP939">
        <v>0.61362280968905003</v>
      </c>
      <c r="DQ939">
        <v>0.64438259886878002</v>
      </c>
      <c r="DR939">
        <v>0.63716999627257898</v>
      </c>
      <c r="DS939">
        <v>0.43710329542412402</v>
      </c>
      <c r="DT939">
        <v>-0.378940499525179</v>
      </c>
      <c r="DU939">
        <v>-0.30053665063340501</v>
      </c>
      <c r="DV939">
        <v>-0.22874844603172201</v>
      </c>
      <c r="DW939">
        <v>-0.15816448987270601</v>
      </c>
      <c r="DX939">
        <v>-9.6295134869789301E-2</v>
      </c>
      <c r="DY939">
        <v>-7.7957280197232899E-3</v>
      </c>
      <c r="DZ939">
        <v>-1.1886758637206999E-3</v>
      </c>
      <c r="EA939">
        <v>9.1821174795492094E-3</v>
      </c>
      <c r="EB939">
        <v>2.4778470437467E-2</v>
      </c>
      <c r="EC939">
        <v>4.3772323373545703E-2</v>
      </c>
      <c r="ED939">
        <v>1.69378961917429E-2</v>
      </c>
      <c r="EE939">
        <v>2.3156836606168501E-2</v>
      </c>
      <c r="EF939">
        <v>-1.04584831447642E-3</v>
      </c>
      <c r="EG939">
        <v>1.37817719933944E-2</v>
      </c>
      <c r="EH939">
        <v>2.69385513537546E-2</v>
      </c>
      <c r="EI939">
        <v>2.3522318390178602E-2</v>
      </c>
      <c r="EJ939">
        <v>-1.5470907235011599E-2</v>
      </c>
      <c r="EK939">
        <v>3.9781581362715202E-2</v>
      </c>
      <c r="EL939">
        <v>4.7322335910861303E-2</v>
      </c>
      <c r="EM939">
        <v>0.46722787975554497</v>
      </c>
      <c r="EN939">
        <v>0.64976338239659703</v>
      </c>
      <c r="EO939">
        <v>0.68898432558640399</v>
      </c>
      <c r="EP939">
        <v>0.69115094139716604</v>
      </c>
      <c r="EQ939">
        <v>0.49611618067500501</v>
      </c>
      <c r="ER939">
        <v>-0.32325068401403001</v>
      </c>
      <c r="ES939">
        <v>-0.25469786670149602</v>
      </c>
      <c r="ET939">
        <v>-0.18826807195871301</v>
      </c>
      <c r="EU939">
        <v>-0.12862099016457601</v>
      </c>
      <c r="EV939">
        <v>-8.06810936345847E-2</v>
      </c>
      <c r="EW939">
        <v>74.354243271069294</v>
      </c>
      <c r="EX939">
        <v>72.309310192675397</v>
      </c>
      <c r="EY939">
        <v>69.920503015149293</v>
      </c>
      <c r="EZ939">
        <v>67.829018973378396</v>
      </c>
      <c r="FA939">
        <v>66.2595234593323</v>
      </c>
      <c r="FB939">
        <v>65.617590822179693</v>
      </c>
      <c r="FC939">
        <v>64.925136049418995</v>
      </c>
      <c r="FD939">
        <v>65.364244741873804</v>
      </c>
      <c r="FE939">
        <v>70.019120458890995</v>
      </c>
      <c r="FF939">
        <v>76.230401529636694</v>
      </c>
      <c r="FG939">
        <v>82.994337402559196</v>
      </c>
      <c r="FH939">
        <v>89.037211354611003</v>
      </c>
      <c r="FI939">
        <v>93.060891307545205</v>
      </c>
      <c r="FJ939">
        <v>95.785850860420695</v>
      </c>
      <c r="FK939">
        <v>98.499338137961502</v>
      </c>
      <c r="FL939">
        <v>100.688410060303</v>
      </c>
      <c r="FM939">
        <v>101.800558905721</v>
      </c>
      <c r="FN939">
        <v>101.71687012795999</v>
      </c>
      <c r="FO939">
        <v>99.771878217384895</v>
      </c>
      <c r="FP939">
        <v>95.065083100455993</v>
      </c>
      <c r="FQ939">
        <v>90.235917046624493</v>
      </c>
      <c r="FR939">
        <v>87.014708045300793</v>
      </c>
      <c r="FS939">
        <v>83.548463009266101</v>
      </c>
      <c r="FT939">
        <v>80.769010148551303</v>
      </c>
      <c r="FU939">
        <v>5.7124461644765701E-2</v>
      </c>
      <c r="FV939">
        <v>0</v>
      </c>
      <c r="FW939">
        <v>0</v>
      </c>
      <c r="FX939">
        <v>1</v>
      </c>
    </row>
    <row r="940" spans="1:180" x14ac:dyDescent="0.2">
      <c r="A940" t="s">
        <v>42</v>
      </c>
      <c r="B940" t="s">
        <v>58</v>
      </c>
      <c r="C940" t="s">
        <v>55</v>
      </c>
      <c r="D940" t="s">
        <v>37</v>
      </c>
      <c r="E940" t="s">
        <v>78</v>
      </c>
      <c r="F940" t="s">
        <v>1</v>
      </c>
      <c r="G940" s="35">
        <v>43691</v>
      </c>
      <c r="H940">
        <v>1814</v>
      </c>
      <c r="I940">
        <v>0.85528970880035504</v>
      </c>
      <c r="J940">
        <v>0.72491518259988896</v>
      </c>
      <c r="K940">
        <v>0.63195181306536796</v>
      </c>
      <c r="L940">
        <v>0.56971294427101105</v>
      </c>
      <c r="M940">
        <v>0.53470680321384301</v>
      </c>
      <c r="N940">
        <v>0.53640379499126201</v>
      </c>
      <c r="O940">
        <v>0.57065080884011499</v>
      </c>
      <c r="P940">
        <v>0.62504179304407903</v>
      </c>
      <c r="Q940">
        <v>0.68814661952697898</v>
      </c>
      <c r="R940">
        <v>0.765290706697902</v>
      </c>
      <c r="S940">
        <v>0.87402897455325201</v>
      </c>
      <c r="T940">
        <v>0.97673792384671598</v>
      </c>
      <c r="U940">
        <v>1.1414696198761101</v>
      </c>
      <c r="V940">
        <v>1.3463055618637401</v>
      </c>
      <c r="W940">
        <v>1.53588069494493</v>
      </c>
      <c r="X940">
        <v>1.73748009405604</v>
      </c>
      <c r="Y940">
        <v>1.9386484805769399</v>
      </c>
      <c r="Z940">
        <v>2.0594704086168698</v>
      </c>
      <c r="AA940">
        <v>2.1105834178008802</v>
      </c>
      <c r="AB940">
        <v>2.0307517181843902</v>
      </c>
      <c r="AC940">
        <v>1.9485090118083901</v>
      </c>
      <c r="AD940">
        <v>1.85343101495711</v>
      </c>
      <c r="AE940">
        <v>1.51793722601073</v>
      </c>
      <c r="AF940">
        <v>1.2363752323926001</v>
      </c>
      <c r="AG940">
        <v>-7.4796463172061602E-3</v>
      </c>
      <c r="AH940">
        <v>-2.1628623694009402E-3</v>
      </c>
      <c r="AI940">
        <v>1.02367730945707E-2</v>
      </c>
      <c r="AJ940">
        <v>-1.07229907163948E-3</v>
      </c>
      <c r="AK940">
        <v>4.1883607513076702E-4</v>
      </c>
      <c r="AL940">
        <v>-1.43861181339553E-2</v>
      </c>
      <c r="AM940">
        <v>-1.1484981400554499E-2</v>
      </c>
      <c r="AN940">
        <v>-1.32452658391553E-2</v>
      </c>
      <c r="AO940">
        <v>-1.6613599774562299E-2</v>
      </c>
      <c r="AP940">
        <v>-2.5157789543865799E-2</v>
      </c>
      <c r="AQ940">
        <v>-1.9036050394000598E-2</v>
      </c>
      <c r="AR940">
        <v>-3.2922569867007798E-2</v>
      </c>
      <c r="AS940">
        <v>1.19544381468098E-2</v>
      </c>
      <c r="AT940">
        <v>2.47470257634732E-2</v>
      </c>
      <c r="AU940">
        <v>0.118542555063641</v>
      </c>
      <c r="AV940">
        <v>0.113142042748455</v>
      </c>
      <c r="AW940">
        <v>6.1485211004363799E-2</v>
      </c>
      <c r="AX940">
        <v>5.1852162231584398E-2</v>
      </c>
      <c r="AY940">
        <v>6.7352717084149805E-2</v>
      </c>
      <c r="AZ940">
        <v>-7.9076083663139493E-2</v>
      </c>
      <c r="BA940">
        <v>-7.9712478610071996E-2</v>
      </c>
      <c r="BB940">
        <v>-5.7037120900679701E-2</v>
      </c>
      <c r="BC940">
        <v>-5.08738371727121E-2</v>
      </c>
      <c r="BD940">
        <v>-1.8657197582509898E-2</v>
      </c>
      <c r="BE940">
        <v>4.4754307603181703E-3</v>
      </c>
      <c r="BF940">
        <v>8.4141005907868993E-3</v>
      </c>
      <c r="BG940">
        <v>1.9942473862790199E-2</v>
      </c>
      <c r="BH940">
        <v>9.2029816116542002E-3</v>
      </c>
      <c r="BI940">
        <v>9.2357536556646504E-3</v>
      </c>
      <c r="BJ940">
        <v>-6.4172969388118202E-3</v>
      </c>
      <c r="BK940">
        <v>-4.4217284793746098E-4</v>
      </c>
      <c r="BL940">
        <v>-4.73408455589692E-3</v>
      </c>
      <c r="BM940">
        <v>-7.8480521944511092E-3</v>
      </c>
      <c r="BN940">
        <v>-1.3811375594829299E-2</v>
      </c>
      <c r="BO940">
        <v>-1.27609654367231E-2</v>
      </c>
      <c r="BP940">
        <v>-2.6707124077593999E-2</v>
      </c>
      <c r="BQ940">
        <v>1.8098259197567301E-2</v>
      </c>
      <c r="BR940">
        <v>4.1350890861435598E-2</v>
      </c>
      <c r="BS940">
        <v>0.13572519766678801</v>
      </c>
      <c r="BT940">
        <v>0.13539656793864099</v>
      </c>
      <c r="BU940">
        <v>9.3873998699605998E-2</v>
      </c>
      <c r="BV940">
        <v>8.2307639250489506E-2</v>
      </c>
      <c r="BW940">
        <v>9.4627181832054402E-2</v>
      </c>
      <c r="BX940">
        <v>-5.1219646164636201E-2</v>
      </c>
      <c r="BY940">
        <v>-5.0672634768154201E-2</v>
      </c>
      <c r="BZ940">
        <v>-3.00291954236582E-2</v>
      </c>
      <c r="CA940">
        <v>-3.39340803891535E-2</v>
      </c>
      <c r="CB940">
        <v>-4.34714043070486E-3</v>
      </c>
      <c r="CC940">
        <v>1.27554807258185E-2</v>
      </c>
      <c r="CD940">
        <v>1.57396729167277E-2</v>
      </c>
      <c r="CE940">
        <v>2.6664612648673699E-2</v>
      </c>
      <c r="CF940">
        <v>1.63196097116238E-2</v>
      </c>
      <c r="CG940">
        <v>1.53423239132306E-2</v>
      </c>
      <c r="CH940">
        <v>-8.9811565423664305E-4</v>
      </c>
      <c r="CI940">
        <v>7.2060427162283598E-3</v>
      </c>
      <c r="CJ940">
        <v>1.1607336735313799E-3</v>
      </c>
      <c r="CK940">
        <v>-1.777060642691E-3</v>
      </c>
      <c r="CL940">
        <v>-5.95288385796733E-3</v>
      </c>
      <c r="CM940">
        <v>-8.4148607109159907E-3</v>
      </c>
      <c r="CN940">
        <v>-2.24023252577722E-2</v>
      </c>
      <c r="CO940">
        <v>2.2353450941583999E-2</v>
      </c>
      <c r="CP940">
        <v>5.2850677248427597E-2</v>
      </c>
      <c r="CQ940">
        <v>0.147625843590759</v>
      </c>
      <c r="CR940">
        <v>0.15080998429207099</v>
      </c>
      <c r="CS940">
        <v>0.116306374392337</v>
      </c>
      <c r="CT940">
        <v>0.103401009858176</v>
      </c>
      <c r="CU940">
        <v>0.113517393031069</v>
      </c>
      <c r="CV940">
        <v>-3.1926362411403501E-2</v>
      </c>
      <c r="CW940">
        <v>-3.0559727386448E-2</v>
      </c>
      <c r="CX940">
        <v>-1.1323588511707099E-2</v>
      </c>
      <c r="CY940">
        <v>-2.2201656443934199E-2</v>
      </c>
      <c r="CZ940">
        <v>5.5639615603370702E-3</v>
      </c>
      <c r="DA940">
        <v>2.1035530691318801E-2</v>
      </c>
      <c r="DB940">
        <v>2.3065245242668501E-2</v>
      </c>
      <c r="DC940">
        <v>3.3386751434557098E-2</v>
      </c>
      <c r="DD940">
        <v>2.3436237811593399E-2</v>
      </c>
      <c r="DE940">
        <v>2.1448894170796599E-2</v>
      </c>
      <c r="DF940">
        <v>4.6210656303385398E-3</v>
      </c>
      <c r="DG940">
        <v>1.48542582803942E-2</v>
      </c>
      <c r="DH940">
        <v>7.0555519029596699E-3</v>
      </c>
      <c r="DI940">
        <v>4.2939309090691104E-3</v>
      </c>
      <c r="DJ940">
        <v>1.90560787889462E-3</v>
      </c>
      <c r="DK940">
        <v>-4.0687559851088698E-3</v>
      </c>
      <c r="DL940">
        <v>-1.8097526437950501E-2</v>
      </c>
      <c r="DM940">
        <v>2.66086426856008E-2</v>
      </c>
      <c r="DN940">
        <v>6.43504636354197E-2</v>
      </c>
      <c r="DO940">
        <v>0.159526489514729</v>
      </c>
      <c r="DP940">
        <v>0.16622340064550001</v>
      </c>
      <c r="DQ940">
        <v>0.138738750085069</v>
      </c>
      <c r="DR940">
        <v>0.124494380465863</v>
      </c>
      <c r="DS940">
        <v>0.13240760423008299</v>
      </c>
      <c r="DT940">
        <v>-1.26330786581708E-2</v>
      </c>
      <c r="DU940">
        <v>-1.0446820004741701E-2</v>
      </c>
      <c r="DV940">
        <v>7.382018400244E-3</v>
      </c>
      <c r="DW940">
        <v>-1.0469232498715E-2</v>
      </c>
      <c r="DX940">
        <v>1.5475063551379E-2</v>
      </c>
      <c r="DY940">
        <v>3.2990607768843203E-2</v>
      </c>
      <c r="DZ940">
        <v>3.3642208202856398E-2</v>
      </c>
      <c r="EA940">
        <v>4.3092452202776597E-2</v>
      </c>
      <c r="EB940">
        <v>3.3711518494887099E-2</v>
      </c>
      <c r="EC940">
        <v>3.0265811751330501E-2</v>
      </c>
      <c r="ED940">
        <v>1.2589886825482E-2</v>
      </c>
      <c r="EE940">
        <v>2.5897066833011202E-2</v>
      </c>
      <c r="EF940">
        <v>1.5566733186218099E-2</v>
      </c>
      <c r="EG940">
        <v>1.30594784891803E-2</v>
      </c>
      <c r="EH940">
        <v>1.32520218279312E-2</v>
      </c>
      <c r="EI940">
        <v>2.2063289721686E-3</v>
      </c>
      <c r="EJ940">
        <v>-1.18820806485367E-2</v>
      </c>
      <c r="EK940">
        <v>3.2752463736358303E-2</v>
      </c>
      <c r="EL940">
        <v>8.0954328733382097E-2</v>
      </c>
      <c r="EM940">
        <v>0.17670913211787601</v>
      </c>
      <c r="EN940">
        <v>0.18847792583568601</v>
      </c>
      <c r="EO940">
        <v>0.17112753778031101</v>
      </c>
      <c r="EP940">
        <v>0.154949857484768</v>
      </c>
      <c r="EQ940">
        <v>0.15968206897798701</v>
      </c>
      <c r="ER940">
        <v>1.5223358840332501E-2</v>
      </c>
      <c r="ES940">
        <v>1.8593023837176099E-2</v>
      </c>
      <c r="ET940">
        <v>3.4389943877265503E-2</v>
      </c>
      <c r="EU940">
        <v>6.4705242848436002E-3</v>
      </c>
      <c r="EV940">
        <v>2.9785120703183999E-2</v>
      </c>
      <c r="EW940">
        <v>71.410553655137505</v>
      </c>
      <c r="EX940">
        <v>69.904092233624695</v>
      </c>
      <c r="EY940">
        <v>68.235778537944995</v>
      </c>
      <c r="EZ940">
        <v>66.884327885468096</v>
      </c>
      <c r="FA940">
        <v>65.770429494488795</v>
      </c>
      <c r="FB940">
        <v>65.2519320917268</v>
      </c>
      <c r="FC940">
        <v>64.740276194095998</v>
      </c>
      <c r="FD940">
        <v>65.431014823261094</v>
      </c>
      <c r="FE940">
        <v>69.971303686811098</v>
      </c>
      <c r="FF940">
        <v>74.802103129355103</v>
      </c>
      <c r="FG940">
        <v>80.695869758013401</v>
      </c>
      <c r="FH940">
        <v>85.932788546813597</v>
      </c>
      <c r="FI940">
        <v>90.270619536298</v>
      </c>
      <c r="FJ940">
        <v>93.321107310274897</v>
      </c>
      <c r="FK940">
        <v>96.842455340174794</v>
      </c>
      <c r="FL940">
        <v>98.7381857341949</v>
      </c>
      <c r="FM940">
        <v>99.422906372735298</v>
      </c>
      <c r="FN940">
        <v>98.791207398961106</v>
      </c>
      <c r="FO940">
        <v>97.042062587102507</v>
      </c>
      <c r="FP940">
        <v>92.533320663879394</v>
      </c>
      <c r="FQ940">
        <v>87.659445077917098</v>
      </c>
      <c r="FR940">
        <v>83.7656784492588</v>
      </c>
      <c r="FS940">
        <v>80.2134169517294</v>
      </c>
      <c r="FT940">
        <v>77.835740529583205</v>
      </c>
      <c r="FU940">
        <v>3.4221942047104499E-2</v>
      </c>
      <c r="FV940">
        <v>0</v>
      </c>
      <c r="FW940">
        <v>0</v>
      </c>
      <c r="FX940">
        <v>1</v>
      </c>
    </row>
    <row r="941" spans="1:180" x14ac:dyDescent="0.2">
      <c r="A941" t="s">
        <v>42</v>
      </c>
      <c r="B941" t="s">
        <v>58</v>
      </c>
      <c r="C941" t="s">
        <v>55</v>
      </c>
      <c r="D941" t="s">
        <v>37</v>
      </c>
      <c r="E941" t="s">
        <v>78</v>
      </c>
      <c r="F941" t="s">
        <v>77</v>
      </c>
      <c r="G941" s="35">
        <v>43691</v>
      </c>
      <c r="H941">
        <v>1476</v>
      </c>
      <c r="I941">
        <v>0.83424596143410601</v>
      </c>
      <c r="J941">
        <v>0.71267397103318697</v>
      </c>
      <c r="K941">
        <v>0.62525953002757595</v>
      </c>
      <c r="L941">
        <v>0.56475253562955796</v>
      </c>
      <c r="M941">
        <v>0.53067369769318895</v>
      </c>
      <c r="N941">
        <v>0.53392102519645102</v>
      </c>
      <c r="O941">
        <v>0.56687710624369503</v>
      </c>
      <c r="P941">
        <v>0.62057143018690797</v>
      </c>
      <c r="Q941">
        <v>0.67852492770988304</v>
      </c>
      <c r="R941">
        <v>0.74871799759415902</v>
      </c>
      <c r="S941">
        <v>0.83653302937966401</v>
      </c>
      <c r="T941">
        <v>0.91868555775512195</v>
      </c>
      <c r="U941">
        <v>1.0669295731153401</v>
      </c>
      <c r="V941">
        <v>1.26236832400792</v>
      </c>
      <c r="W941">
        <v>1.4345837974010001</v>
      </c>
      <c r="X941">
        <v>1.6158771533384</v>
      </c>
      <c r="Y941">
        <v>1.7996778515216001</v>
      </c>
      <c r="Z941">
        <v>1.90502818064414</v>
      </c>
      <c r="AA941">
        <v>1.9626210299584801</v>
      </c>
      <c r="AB941">
        <v>1.90249136516581</v>
      </c>
      <c r="AC941">
        <v>1.8614197534525501</v>
      </c>
      <c r="AD941">
        <v>1.7879698511580899</v>
      </c>
      <c r="AE941">
        <v>1.47247438829557</v>
      </c>
      <c r="AF941">
        <v>1.20808916086742</v>
      </c>
      <c r="AG941">
        <v>-1.9762951340271E-2</v>
      </c>
      <c r="AH941">
        <v>-9.6617229167199094E-3</v>
      </c>
      <c r="AI941">
        <v>9.7880695301751794E-5</v>
      </c>
      <c r="AJ941">
        <v>-9.5810814130084902E-3</v>
      </c>
      <c r="AK941">
        <v>-9.6604315952865602E-3</v>
      </c>
      <c r="AL941">
        <v>-2.5325290747937702E-2</v>
      </c>
      <c r="AM941">
        <v>-1.7797646784309201E-2</v>
      </c>
      <c r="AN941">
        <v>-1.6396312168850201E-2</v>
      </c>
      <c r="AO941">
        <v>-2.30456942683318E-2</v>
      </c>
      <c r="AP941">
        <v>-2.5449938877233999E-2</v>
      </c>
      <c r="AQ941">
        <v>-3.8187229183614502E-2</v>
      </c>
      <c r="AR941">
        <v>-3.7252116888582598E-2</v>
      </c>
      <c r="AS941">
        <v>1.5936338426251698E-2</v>
      </c>
      <c r="AT941">
        <v>1.5289385451351899E-2</v>
      </c>
      <c r="AU941">
        <v>4.4123659846600202E-2</v>
      </c>
      <c r="AV941">
        <v>1.1735384489279001E-2</v>
      </c>
      <c r="AW941">
        <v>-4.5005647194553799E-2</v>
      </c>
      <c r="AX941">
        <v>-5.5505192765715701E-2</v>
      </c>
      <c r="AY941">
        <v>2.2357986169991802E-2</v>
      </c>
      <c r="AZ941">
        <v>-8.5614331770024494E-3</v>
      </c>
      <c r="BA941">
        <v>-1.2016734676832799E-2</v>
      </c>
      <c r="BB941">
        <v>-2.1642737093670601E-2</v>
      </c>
      <c r="BC941">
        <v>-3.4883262280411297E-2</v>
      </c>
      <c r="BD941">
        <v>-8.7472457590835207E-3</v>
      </c>
      <c r="BE941">
        <v>-5.8127568581919304E-3</v>
      </c>
      <c r="BF941">
        <v>2.21489835315583E-3</v>
      </c>
      <c r="BG941">
        <v>1.16239903656019E-2</v>
      </c>
      <c r="BH941">
        <v>1.95690779262836E-3</v>
      </c>
      <c r="BI941">
        <v>3.458441021811E-4</v>
      </c>
      <c r="BJ941">
        <v>-1.6422475976810499E-2</v>
      </c>
      <c r="BK941">
        <v>-5.5598059450689997E-3</v>
      </c>
      <c r="BL941">
        <v>-5.8289561305749204E-3</v>
      </c>
      <c r="BM941">
        <v>-1.06657058687675E-2</v>
      </c>
      <c r="BN941">
        <v>-1.16353894972184E-2</v>
      </c>
      <c r="BO941">
        <v>-2.9219177127684799E-2</v>
      </c>
      <c r="BP941">
        <v>-3.0961218028997602E-2</v>
      </c>
      <c r="BQ941">
        <v>2.2141633841400901E-2</v>
      </c>
      <c r="BR941">
        <v>3.2138788243247202E-2</v>
      </c>
      <c r="BS941">
        <v>6.1939629207439797E-2</v>
      </c>
      <c r="BT941">
        <v>3.6674346420774599E-2</v>
      </c>
      <c r="BU941">
        <v>-1.08000564296605E-2</v>
      </c>
      <c r="BV941">
        <v>-2.1198450756941899E-2</v>
      </c>
      <c r="BW941">
        <v>5.1888451260443801E-2</v>
      </c>
      <c r="BX941">
        <v>2.0277283489899E-2</v>
      </c>
      <c r="BY941">
        <v>1.8935053312532101E-2</v>
      </c>
      <c r="BZ941">
        <v>8.1298206847425208E-3</v>
      </c>
      <c r="CA941">
        <v>-1.3382052458472699E-2</v>
      </c>
      <c r="CB941">
        <v>9.2476009232892193E-3</v>
      </c>
      <c r="CC941">
        <v>3.8491053440366401E-3</v>
      </c>
      <c r="CD941">
        <v>1.0440610065276299E-2</v>
      </c>
      <c r="CE941">
        <v>1.9606938811609399E-2</v>
      </c>
      <c r="CF941">
        <v>9.9480839686217192E-3</v>
      </c>
      <c r="CG941">
        <v>7.2761601684294304E-3</v>
      </c>
      <c r="CH941">
        <v>-1.02564135867057E-2</v>
      </c>
      <c r="CI941">
        <v>2.9160853404209398E-3</v>
      </c>
      <c r="CJ941">
        <v>1.4899624705145499E-3</v>
      </c>
      <c r="CK941">
        <v>-2.0913636160168501E-3</v>
      </c>
      <c r="CL941">
        <v>-2.0674746794673402E-3</v>
      </c>
      <c r="CM941">
        <v>-2.30079315928561E-2</v>
      </c>
      <c r="CN941">
        <v>-2.6604160642625701E-2</v>
      </c>
      <c r="CO941">
        <v>2.6439402542927901E-2</v>
      </c>
      <c r="CP941">
        <v>4.3808633289083097E-2</v>
      </c>
      <c r="CQ941">
        <v>7.4278915314503799E-2</v>
      </c>
      <c r="CR941">
        <v>5.3946995483716197E-2</v>
      </c>
      <c r="CS941">
        <v>1.28906315346386E-2</v>
      </c>
      <c r="CT941">
        <v>2.56229425073471E-3</v>
      </c>
      <c r="CU941">
        <v>7.2341161424319997E-2</v>
      </c>
      <c r="CV941">
        <v>4.0250890802876603E-2</v>
      </c>
      <c r="CW941">
        <v>4.0372167386462099E-2</v>
      </c>
      <c r="CX941">
        <v>2.8750203506821E-2</v>
      </c>
      <c r="CY941">
        <v>1.5096199657108999E-3</v>
      </c>
      <c r="CZ941">
        <v>2.1710776918338399E-2</v>
      </c>
      <c r="DA941">
        <v>1.35109675462652E-2</v>
      </c>
      <c r="DB941">
        <v>1.8666321777396799E-2</v>
      </c>
      <c r="DC941">
        <v>2.75898872576168E-2</v>
      </c>
      <c r="DD941">
        <v>1.79392601446151E-2</v>
      </c>
      <c r="DE941">
        <v>1.4206476234677801E-2</v>
      </c>
      <c r="DF941">
        <v>-4.0903511966008301E-3</v>
      </c>
      <c r="DG941">
        <v>1.1391976625910899E-2</v>
      </c>
      <c r="DH941">
        <v>8.8088810716040206E-3</v>
      </c>
      <c r="DI941">
        <v>6.4829786367337598E-3</v>
      </c>
      <c r="DJ941">
        <v>7.5004401382837097E-3</v>
      </c>
      <c r="DK941">
        <v>-1.6796686058027401E-2</v>
      </c>
      <c r="DL941">
        <v>-2.22471032562537E-2</v>
      </c>
      <c r="DM941">
        <v>3.0737171244454801E-2</v>
      </c>
      <c r="DN941">
        <v>5.5478478334919E-2</v>
      </c>
      <c r="DO941">
        <v>8.66182014215678E-2</v>
      </c>
      <c r="DP941">
        <v>7.1219644546657801E-2</v>
      </c>
      <c r="DQ941">
        <v>3.6581319498937698E-2</v>
      </c>
      <c r="DR941">
        <v>2.6323039258411399E-2</v>
      </c>
      <c r="DS941">
        <v>9.27938715881962E-2</v>
      </c>
      <c r="DT941">
        <v>6.02244981158543E-2</v>
      </c>
      <c r="DU941">
        <v>6.18092814603921E-2</v>
      </c>
      <c r="DV941">
        <v>4.9370586328899402E-2</v>
      </c>
      <c r="DW941">
        <v>1.64012923898945E-2</v>
      </c>
      <c r="DX941">
        <v>3.4173952913387602E-2</v>
      </c>
      <c r="DY941">
        <v>2.74611620283443E-2</v>
      </c>
      <c r="DZ941">
        <v>3.0542943047272599E-2</v>
      </c>
      <c r="EA941">
        <v>3.9115996927917E-2</v>
      </c>
      <c r="EB941">
        <v>2.9477249350251901E-2</v>
      </c>
      <c r="EC941">
        <v>2.42127519321454E-2</v>
      </c>
      <c r="ED941">
        <v>4.81246357452634E-3</v>
      </c>
      <c r="EE941">
        <v>2.3629817465150998E-2</v>
      </c>
      <c r="EF941">
        <v>1.9376237109879301E-2</v>
      </c>
      <c r="EG941">
        <v>1.8862967036298101E-2</v>
      </c>
      <c r="EH941">
        <v>2.1314989518299299E-2</v>
      </c>
      <c r="EI941">
        <v>-7.8286340020977292E-3</v>
      </c>
      <c r="EJ941">
        <v>-1.5956204396668699E-2</v>
      </c>
      <c r="EK941">
        <v>3.6942466659604101E-2</v>
      </c>
      <c r="EL941">
        <v>7.2327881126814306E-2</v>
      </c>
      <c r="EM941">
        <v>0.10443417078240699</v>
      </c>
      <c r="EN941">
        <v>9.6158606478153399E-2</v>
      </c>
      <c r="EO941">
        <v>7.0786910263831104E-2</v>
      </c>
      <c r="EP941">
        <v>6.0629781267185101E-2</v>
      </c>
      <c r="EQ941">
        <v>0.122324336678648</v>
      </c>
      <c r="ER941">
        <v>8.9063214782755806E-2</v>
      </c>
      <c r="ES941">
        <v>9.2761069449756997E-2</v>
      </c>
      <c r="ET941">
        <v>7.9143144107312505E-2</v>
      </c>
      <c r="EU941">
        <v>3.7902502211833097E-2</v>
      </c>
      <c r="EV941">
        <v>5.2168799595760401E-2</v>
      </c>
      <c r="EW941">
        <v>70.846760859762497</v>
      </c>
      <c r="EX941">
        <v>69.4426574477679</v>
      </c>
      <c r="EY941">
        <v>67.879227416203193</v>
      </c>
      <c r="EZ941">
        <v>66.624906057417704</v>
      </c>
      <c r="FA941">
        <v>65.590936419660295</v>
      </c>
      <c r="FB941">
        <v>65.083947091537695</v>
      </c>
      <c r="FC941">
        <v>64.615361491056703</v>
      </c>
      <c r="FD941">
        <v>65.332782203517198</v>
      </c>
      <c r="FE941">
        <v>69.883962122350795</v>
      </c>
      <c r="FF941">
        <v>74.559296557943796</v>
      </c>
      <c r="FG941">
        <v>80.318202314745207</v>
      </c>
      <c r="FH941">
        <v>85.398466857057002</v>
      </c>
      <c r="FI941">
        <v>89.766421163384905</v>
      </c>
      <c r="FJ941">
        <v>92.907034420562198</v>
      </c>
      <c r="FK941">
        <v>96.547873139936897</v>
      </c>
      <c r="FL941">
        <v>98.359236434691098</v>
      </c>
      <c r="FM941">
        <v>98.960995039831701</v>
      </c>
      <c r="FN941">
        <v>98.193521719524995</v>
      </c>
      <c r="FO941">
        <v>96.408161731549697</v>
      </c>
      <c r="FP941">
        <v>91.956410641815694</v>
      </c>
      <c r="FQ941">
        <v>87.051555689162797</v>
      </c>
      <c r="FR941">
        <v>83.055989779047096</v>
      </c>
      <c r="FS941">
        <v>79.544566361040097</v>
      </c>
      <c r="FT941">
        <v>77.190816173155</v>
      </c>
      <c r="FU941">
        <v>3.7191450405827303E-2</v>
      </c>
      <c r="FV941">
        <v>0</v>
      </c>
      <c r="FW941">
        <v>0</v>
      </c>
      <c r="FX941">
        <v>1</v>
      </c>
    </row>
    <row r="942" spans="1:180" x14ac:dyDescent="0.2">
      <c r="A942" t="s">
        <v>42</v>
      </c>
      <c r="B942" t="s">
        <v>58</v>
      </c>
      <c r="C942" t="s">
        <v>55</v>
      </c>
      <c r="D942" t="s">
        <v>37</v>
      </c>
      <c r="E942" t="s">
        <v>78</v>
      </c>
      <c r="F942" t="s">
        <v>78</v>
      </c>
      <c r="G942" s="35">
        <v>43691</v>
      </c>
      <c r="H942">
        <v>338</v>
      </c>
      <c r="I942">
        <v>0.91316071441232805</v>
      </c>
      <c r="J942">
        <v>0.75100862646480104</v>
      </c>
      <c r="K942">
        <v>0.63744502591725805</v>
      </c>
      <c r="L942">
        <v>0.56553793268077002</v>
      </c>
      <c r="M942">
        <v>0.52910445640625003</v>
      </c>
      <c r="N942">
        <v>0.52446223573858197</v>
      </c>
      <c r="O942">
        <v>0.56512556688622295</v>
      </c>
      <c r="P942">
        <v>0.62534965283655497</v>
      </c>
      <c r="Q942">
        <v>0.71709414511257397</v>
      </c>
      <c r="R942">
        <v>0.82323926419831495</v>
      </c>
      <c r="S942">
        <v>1.0193225516103099</v>
      </c>
      <c r="T942">
        <v>1.2274786711936501</v>
      </c>
      <c r="U942">
        <v>1.4723145848027901</v>
      </c>
      <c r="V942">
        <v>1.7135097310592899</v>
      </c>
      <c r="W942">
        <v>1.9662410227718801</v>
      </c>
      <c r="X942">
        <v>2.25280012097044</v>
      </c>
      <c r="Y942">
        <v>2.47395459728908</v>
      </c>
      <c r="Z942">
        <v>2.6179200582997799</v>
      </c>
      <c r="AA942">
        <v>2.6066376457722602</v>
      </c>
      <c r="AB942">
        <v>2.4554247275464598</v>
      </c>
      <c r="AC942">
        <v>2.2174627592073799</v>
      </c>
      <c r="AD942">
        <v>2.02127044593822</v>
      </c>
      <c r="AE942">
        <v>1.6110923581736301</v>
      </c>
      <c r="AF942">
        <v>1.28289085867895</v>
      </c>
      <c r="AG942">
        <v>8.0392068464729093E-3</v>
      </c>
      <c r="AH942">
        <v>1.1694008750843001E-3</v>
      </c>
      <c r="AI942">
        <v>2.3951705618278401E-2</v>
      </c>
      <c r="AJ942">
        <v>8.0789157750347698E-3</v>
      </c>
      <c r="AK942">
        <v>1.5534077716536501E-2</v>
      </c>
      <c r="AL942">
        <v>2.11150621919202E-3</v>
      </c>
      <c r="AM942">
        <v>-1.37891605202543E-2</v>
      </c>
      <c r="AN942">
        <v>-3.6542841856032002E-2</v>
      </c>
      <c r="AO942">
        <v>-3.2671848163270199E-2</v>
      </c>
      <c r="AP942">
        <v>-6.4885433210404506E-2</v>
      </c>
      <c r="AQ942">
        <v>7.0199012677333202E-3</v>
      </c>
      <c r="AR942">
        <v>-4.32805704577525E-2</v>
      </c>
      <c r="AS942">
        <v>-2.3008688306643901E-2</v>
      </c>
      <c r="AT942">
        <v>3.13954136564807E-2</v>
      </c>
      <c r="AU942">
        <v>0.37351696176625798</v>
      </c>
      <c r="AV942">
        <v>0.48711150778877399</v>
      </c>
      <c r="AW942">
        <v>0.43809780818523902</v>
      </c>
      <c r="AX942">
        <v>0.402029993289166</v>
      </c>
      <c r="AY942">
        <v>0.14042016174425201</v>
      </c>
      <c r="AZ942">
        <v>-0.47024043735564103</v>
      </c>
      <c r="BA942">
        <v>-0.44102492853629</v>
      </c>
      <c r="BB942">
        <v>-0.267557291017604</v>
      </c>
      <c r="BC942">
        <v>-0.19666624381075901</v>
      </c>
      <c r="BD942">
        <v>-9.9285020091039497E-2</v>
      </c>
      <c r="BE942">
        <v>3.08144810549409E-2</v>
      </c>
      <c r="BF942">
        <v>2.0680554501515101E-2</v>
      </c>
      <c r="BG942">
        <v>4.2108575597176297E-2</v>
      </c>
      <c r="BH942">
        <v>2.2103789018712201E-2</v>
      </c>
      <c r="BI942">
        <v>2.8151793689492301E-2</v>
      </c>
      <c r="BJ942">
        <v>1.64409378096005E-2</v>
      </c>
      <c r="BK942">
        <v>3.0073914968954101E-3</v>
      </c>
      <c r="BL942">
        <v>-2.1386368530585901E-2</v>
      </c>
      <c r="BM942">
        <v>-1.5304369334908899E-2</v>
      </c>
      <c r="BN942">
        <v>-4.0081863194037698E-2</v>
      </c>
      <c r="BO942">
        <v>3.2771715350858502E-2</v>
      </c>
      <c r="BP942">
        <v>-2.3102514256596301E-2</v>
      </c>
      <c r="BQ942">
        <v>-2.7600513741443998E-3</v>
      </c>
      <c r="BR942">
        <v>6.96258375685328E-2</v>
      </c>
      <c r="BS942">
        <v>0.42980881876210097</v>
      </c>
      <c r="BT942">
        <v>0.54072877836627697</v>
      </c>
      <c r="BU942">
        <v>0.50211429818331799</v>
      </c>
      <c r="BV942">
        <v>0.471011134051811</v>
      </c>
      <c r="BW942">
        <v>0.212791915489776</v>
      </c>
      <c r="BX942">
        <v>-0.41321400559396299</v>
      </c>
      <c r="BY942">
        <v>-0.39071391892002899</v>
      </c>
      <c r="BZ942">
        <v>-0.233754502069698</v>
      </c>
      <c r="CA942">
        <v>-0.16796321753916599</v>
      </c>
      <c r="CB942">
        <v>-8.4784894235879094E-2</v>
      </c>
      <c r="CC942">
        <v>4.65885665920905E-2</v>
      </c>
      <c r="CD942">
        <v>3.4193920066938603E-2</v>
      </c>
      <c r="CE942">
        <v>5.4683968433832102E-2</v>
      </c>
      <c r="CF942">
        <v>3.1817373503732198E-2</v>
      </c>
      <c r="CG942">
        <v>3.6890785335391398E-2</v>
      </c>
      <c r="CH942">
        <v>2.6365458477799499E-2</v>
      </c>
      <c r="CI942">
        <v>1.46406322571402E-2</v>
      </c>
      <c r="CJ942">
        <v>-1.0889041276092399E-2</v>
      </c>
      <c r="CK942">
        <v>-3.27570640441619E-3</v>
      </c>
      <c r="CL942">
        <v>-2.29029861590739E-2</v>
      </c>
      <c r="CM942">
        <v>5.0607343337851503E-2</v>
      </c>
      <c r="CN942">
        <v>-9.1272539994834007E-3</v>
      </c>
      <c r="CO942">
        <v>1.12640928824889E-2</v>
      </c>
      <c r="CP942">
        <v>9.6104112709825606E-2</v>
      </c>
      <c r="CQ942">
        <v>0.46879638743722402</v>
      </c>
      <c r="CR942">
        <v>0.57786393663557101</v>
      </c>
      <c r="CS942">
        <v>0.54645192414447197</v>
      </c>
      <c r="CT942">
        <v>0.51878726200883696</v>
      </c>
      <c r="CU942">
        <v>0.26291637167002102</v>
      </c>
      <c r="CV942">
        <v>-0.37371767267373501</v>
      </c>
      <c r="CW942">
        <v>-0.35586866692072799</v>
      </c>
      <c r="CX942">
        <v>-0.21034279341680201</v>
      </c>
      <c r="CY942">
        <v>-0.14808358898062901</v>
      </c>
      <c r="CZ942">
        <v>-7.4742151239893806E-2</v>
      </c>
      <c r="DA942">
        <v>6.2362652129240102E-2</v>
      </c>
      <c r="DB942">
        <v>4.7707285632361998E-2</v>
      </c>
      <c r="DC942">
        <v>6.7259361270487802E-2</v>
      </c>
      <c r="DD942">
        <v>4.1530957988752101E-2</v>
      </c>
      <c r="DE942">
        <v>4.5629776981290601E-2</v>
      </c>
      <c r="DF942">
        <v>3.6289979145998401E-2</v>
      </c>
      <c r="DG942">
        <v>2.62738730173851E-2</v>
      </c>
      <c r="DH942">
        <v>-3.9171402159886602E-4</v>
      </c>
      <c r="DI942">
        <v>8.75295652607656E-3</v>
      </c>
      <c r="DJ942">
        <v>-5.7241091241102297E-3</v>
      </c>
      <c r="DK942">
        <v>6.8442971324844504E-2</v>
      </c>
      <c r="DL942">
        <v>4.8480062576295099E-3</v>
      </c>
      <c r="DM942">
        <v>2.5288237139122201E-2</v>
      </c>
      <c r="DN942">
        <v>0.122582387851118</v>
      </c>
      <c r="DO942">
        <v>0.50778395611234795</v>
      </c>
      <c r="DP942">
        <v>0.61499909490486504</v>
      </c>
      <c r="DQ942">
        <v>0.59078955010562695</v>
      </c>
      <c r="DR942">
        <v>0.56656338996586297</v>
      </c>
      <c r="DS942">
        <v>0.31304082785026699</v>
      </c>
      <c r="DT942">
        <v>-0.33422133975350699</v>
      </c>
      <c r="DU942">
        <v>-0.321023414921427</v>
      </c>
      <c r="DV942">
        <v>-0.18693108476390499</v>
      </c>
      <c r="DW942">
        <v>-0.12820396042209201</v>
      </c>
      <c r="DX942">
        <v>-6.4699408243908602E-2</v>
      </c>
      <c r="DY942">
        <v>8.51379263377081E-2</v>
      </c>
      <c r="DZ942">
        <v>6.7218439258792798E-2</v>
      </c>
      <c r="EA942">
        <v>8.5416231249385702E-2</v>
      </c>
      <c r="EB942">
        <v>5.5555831232429603E-2</v>
      </c>
      <c r="EC942">
        <v>5.8247492954246402E-2</v>
      </c>
      <c r="ED942">
        <v>5.0619410736406897E-2</v>
      </c>
      <c r="EE942">
        <v>4.3070425034534697E-2</v>
      </c>
      <c r="EF942">
        <v>1.47647593038472E-2</v>
      </c>
      <c r="EG942">
        <v>2.6120435354437799E-2</v>
      </c>
      <c r="EH942">
        <v>1.9079460892256601E-2</v>
      </c>
      <c r="EI942">
        <v>9.4194785407969606E-2</v>
      </c>
      <c r="EJ942">
        <v>2.5026062458785699E-2</v>
      </c>
      <c r="EK942">
        <v>4.55368740716217E-2</v>
      </c>
      <c r="EL942">
        <v>0.16081281176317</v>
      </c>
      <c r="EM942">
        <v>0.56407581310819099</v>
      </c>
      <c r="EN942">
        <v>0.66861636548236802</v>
      </c>
      <c r="EO942">
        <v>0.65480604010370502</v>
      </c>
      <c r="EP942">
        <v>0.63554453072850803</v>
      </c>
      <c r="EQ942">
        <v>0.38541258159579</v>
      </c>
      <c r="ER942">
        <v>-0.27719490799183</v>
      </c>
      <c r="ES942">
        <v>-0.27071240530516599</v>
      </c>
      <c r="ET942">
        <v>-0.15312829581599899</v>
      </c>
      <c r="EU942">
        <v>-9.9500934150499196E-2</v>
      </c>
      <c r="EV942">
        <v>-5.0199282388748198E-2</v>
      </c>
      <c r="EW942">
        <v>74.821822402785799</v>
      </c>
      <c r="EX942">
        <v>72.685142193847895</v>
      </c>
      <c r="EY942">
        <v>70.405107370864798</v>
      </c>
      <c r="EZ942">
        <v>68.497968659315106</v>
      </c>
      <c r="FA942">
        <v>66.877829367382503</v>
      </c>
      <c r="FB942">
        <v>66.306732443412699</v>
      </c>
      <c r="FC942">
        <v>65.518572257690096</v>
      </c>
      <c r="FD942">
        <v>66.056587347649497</v>
      </c>
      <c r="FE942">
        <v>70.540336622170599</v>
      </c>
      <c r="FF942">
        <v>76.192106790481702</v>
      </c>
      <c r="FG942">
        <v>82.900754497968705</v>
      </c>
      <c r="FH942">
        <v>89.045560069646001</v>
      </c>
      <c r="FI942">
        <v>93.177597214161395</v>
      </c>
      <c r="FJ942">
        <v>95.636099825885097</v>
      </c>
      <c r="FK942">
        <v>98.519733023795695</v>
      </c>
      <c r="FL942">
        <v>100.882762623331</v>
      </c>
      <c r="FM942">
        <v>102.08531630876401</v>
      </c>
      <c r="FN942">
        <v>102.34677887405699</v>
      </c>
      <c r="FO942">
        <v>100.883052814858</v>
      </c>
      <c r="FP942">
        <v>95.950087057457907</v>
      </c>
      <c r="FQ942">
        <v>91.267266395821196</v>
      </c>
      <c r="FR942">
        <v>87.987231572838098</v>
      </c>
      <c r="FS942">
        <v>84.195008705745806</v>
      </c>
      <c r="FT942">
        <v>81.674695298897305</v>
      </c>
      <c r="FU942">
        <v>8.3280214931603494E-2</v>
      </c>
      <c r="FV942">
        <v>0</v>
      </c>
      <c r="FW942">
        <v>0</v>
      </c>
      <c r="FX942">
        <v>1</v>
      </c>
    </row>
    <row r="943" spans="1:180" x14ac:dyDescent="0.2">
      <c r="A943" t="s">
        <v>42</v>
      </c>
      <c r="B943" t="s">
        <v>58</v>
      </c>
      <c r="C943" t="s">
        <v>55</v>
      </c>
      <c r="D943" t="s">
        <v>80</v>
      </c>
      <c r="E943" t="s">
        <v>1</v>
      </c>
      <c r="F943" t="s">
        <v>1</v>
      </c>
      <c r="G943" s="35">
        <v>43691</v>
      </c>
      <c r="H943">
        <v>14653</v>
      </c>
      <c r="I943">
        <v>1.28896184492337</v>
      </c>
      <c r="J943">
        <v>1.1018014356253301</v>
      </c>
      <c r="K943">
        <v>0.98253716499389698</v>
      </c>
      <c r="L943">
        <v>0.87330925657956704</v>
      </c>
      <c r="M943">
        <v>0.82028598081093096</v>
      </c>
      <c r="N943">
        <v>0.811645098053837</v>
      </c>
      <c r="O943">
        <v>0.85181815912949599</v>
      </c>
      <c r="P943">
        <v>0.89720044171788904</v>
      </c>
      <c r="Q943">
        <v>0.94610450380467603</v>
      </c>
      <c r="R943">
        <v>1.05659241256072</v>
      </c>
      <c r="S943">
        <v>1.2240946379681801</v>
      </c>
      <c r="T943">
        <v>1.44120011912659</v>
      </c>
      <c r="U943">
        <v>1.7063574049088699</v>
      </c>
      <c r="V943">
        <v>1.9934095507073</v>
      </c>
      <c r="W943">
        <v>2.26168336481877</v>
      </c>
      <c r="X943">
        <v>2.50609451525566</v>
      </c>
      <c r="Y943">
        <v>2.6965133598212798</v>
      </c>
      <c r="Z943">
        <v>2.8276886763357698</v>
      </c>
      <c r="AA943">
        <v>2.8238700218328501</v>
      </c>
      <c r="AB943">
        <v>2.6933503426555698</v>
      </c>
      <c r="AC943">
        <v>2.5027031656031302</v>
      </c>
      <c r="AD943">
        <v>2.3255018664804301</v>
      </c>
      <c r="AE943">
        <v>2.0192751028187201</v>
      </c>
      <c r="AF943">
        <v>1.6859238095331499</v>
      </c>
      <c r="AG943">
        <v>-2.37812345493979E-2</v>
      </c>
      <c r="AH943">
        <v>-2.6991795843069901E-2</v>
      </c>
      <c r="AI943">
        <v>-1.4520505143011E-2</v>
      </c>
      <c r="AJ943">
        <v>-1.6824875032754701E-2</v>
      </c>
      <c r="AK943">
        <v>-8.3900182764499003E-3</v>
      </c>
      <c r="AL943">
        <v>-9.5241131539689494E-3</v>
      </c>
      <c r="AM943">
        <v>-2.6075366053097401E-4</v>
      </c>
      <c r="AN943">
        <v>1.01721947540881E-2</v>
      </c>
      <c r="AO943">
        <v>-6.3811979893838998E-4</v>
      </c>
      <c r="AP943">
        <v>-1.34034667851953E-2</v>
      </c>
      <c r="AQ943">
        <v>-2.4345028736465001E-2</v>
      </c>
      <c r="AR943">
        <v>-1.4078697860517299E-2</v>
      </c>
      <c r="AS943">
        <v>-4.2684961822824002E-3</v>
      </c>
      <c r="AT943">
        <v>-1.06140055087175E-2</v>
      </c>
      <c r="AU943">
        <v>0.18727981586638001</v>
      </c>
      <c r="AV943">
        <v>0.21511489163075601</v>
      </c>
      <c r="AW943">
        <v>0.240830315436247</v>
      </c>
      <c r="AX943">
        <v>0.24031359838022501</v>
      </c>
      <c r="AY943">
        <v>0.17797650046803401</v>
      </c>
      <c r="AZ943">
        <v>-6.6513062542743903E-2</v>
      </c>
      <c r="BA943">
        <v>-8.4821795228038094E-2</v>
      </c>
      <c r="BB943">
        <v>-0.10266748656108</v>
      </c>
      <c r="BC943">
        <v>-9.2625878903820194E-2</v>
      </c>
      <c r="BD943">
        <v>-3.9527713858110297E-2</v>
      </c>
      <c r="BE943">
        <v>-1.5984418081984801E-2</v>
      </c>
      <c r="BF943">
        <v>-1.9102397524141199E-2</v>
      </c>
      <c r="BG943">
        <v>-6.9782915134278698E-3</v>
      </c>
      <c r="BH943">
        <v>-8.5995425837796392E-3</v>
      </c>
      <c r="BI943">
        <v>-1.2740545105217199E-3</v>
      </c>
      <c r="BJ943">
        <v>-2.15974135603561E-3</v>
      </c>
      <c r="BK943">
        <v>5.72095121969746E-3</v>
      </c>
      <c r="BL943">
        <v>1.4140487186263E-2</v>
      </c>
      <c r="BM943">
        <v>4.0726294052760501E-3</v>
      </c>
      <c r="BN943">
        <v>-7.5902332206657097E-3</v>
      </c>
      <c r="BO943">
        <v>-1.80256494358173E-2</v>
      </c>
      <c r="BP943">
        <v>-8.1270343647633705E-3</v>
      </c>
      <c r="BQ943">
        <v>1.5818452605832799E-3</v>
      </c>
      <c r="BR943">
        <v>1.24227706006519E-3</v>
      </c>
      <c r="BS943">
        <v>0.20466868619794901</v>
      </c>
      <c r="BT943">
        <v>0.232151981158295</v>
      </c>
      <c r="BU943">
        <v>0.25935654275160902</v>
      </c>
      <c r="BV943">
        <v>0.26454234482618</v>
      </c>
      <c r="BW943">
        <v>0.200531243245331</v>
      </c>
      <c r="BX943">
        <v>-4.6729041207688601E-2</v>
      </c>
      <c r="BY943">
        <v>-6.9495253352480996E-2</v>
      </c>
      <c r="BZ943">
        <v>-8.1590711425439805E-2</v>
      </c>
      <c r="CA943">
        <v>-7.3018495164289904E-2</v>
      </c>
      <c r="CB943">
        <v>-2.8271376879250701E-2</v>
      </c>
      <c r="CC943">
        <v>-1.05843667478629E-2</v>
      </c>
      <c r="CD943">
        <v>-1.3638224281688699E-2</v>
      </c>
      <c r="CE943">
        <v>-1.75457732919792E-3</v>
      </c>
      <c r="CF943">
        <v>-2.9027023862032699E-3</v>
      </c>
      <c r="CG943">
        <v>3.6544403166129899E-3</v>
      </c>
      <c r="CH943">
        <v>2.9408001173479199E-3</v>
      </c>
      <c r="CI943">
        <v>9.8638617978553597E-3</v>
      </c>
      <c r="CJ943">
        <v>1.6888914436297101E-2</v>
      </c>
      <c r="CK943">
        <v>7.3352799539008499E-3</v>
      </c>
      <c r="CL943">
        <v>-3.5640053625516999E-3</v>
      </c>
      <c r="CM943">
        <v>-1.3648866582724401E-2</v>
      </c>
      <c r="CN943">
        <v>-4.0049303579783599E-3</v>
      </c>
      <c r="CO943">
        <v>5.6337739221922504E-3</v>
      </c>
      <c r="CP943">
        <v>9.4539022497658505E-3</v>
      </c>
      <c r="CQ943">
        <v>0.216712164818399</v>
      </c>
      <c r="CR943">
        <v>0.24395181746549399</v>
      </c>
      <c r="CS943">
        <v>0.27218775135433698</v>
      </c>
      <c r="CT943">
        <v>0.28132310080734502</v>
      </c>
      <c r="CU943">
        <v>0.21615258938505</v>
      </c>
      <c r="CV943">
        <v>-3.3026688298500501E-2</v>
      </c>
      <c r="CW943">
        <v>-5.8880137138255399E-2</v>
      </c>
      <c r="CX943">
        <v>-6.6993001172044098E-2</v>
      </c>
      <c r="CY943">
        <v>-5.9438480915676703E-2</v>
      </c>
      <c r="CZ943">
        <v>-2.04752721775345E-2</v>
      </c>
      <c r="DA943">
        <v>-5.1843154137408897E-3</v>
      </c>
      <c r="DB943">
        <v>-8.1740510392363207E-3</v>
      </c>
      <c r="DC943">
        <v>3.4691368550320398E-3</v>
      </c>
      <c r="DD943">
        <v>2.7941378113731001E-3</v>
      </c>
      <c r="DE943">
        <v>8.5829351437476907E-3</v>
      </c>
      <c r="DF943">
        <v>8.0413415907314607E-3</v>
      </c>
      <c r="DG943">
        <v>1.4006772376013299E-2</v>
      </c>
      <c r="DH943">
        <v>1.9637341686331099E-2</v>
      </c>
      <c r="DI943">
        <v>1.0597930502525599E-2</v>
      </c>
      <c r="DJ943">
        <v>4.6222249556230401E-4</v>
      </c>
      <c r="DK943">
        <v>-9.2720837296315292E-3</v>
      </c>
      <c r="DL943">
        <v>1.17173648806652E-4</v>
      </c>
      <c r="DM943">
        <v>9.6857025838012097E-3</v>
      </c>
      <c r="DN943">
        <v>1.7665527439466502E-2</v>
      </c>
      <c r="DO943">
        <v>0.22875564343884999</v>
      </c>
      <c r="DP943">
        <v>0.25575165377269299</v>
      </c>
      <c r="DQ943">
        <v>0.285018959957066</v>
      </c>
      <c r="DR943">
        <v>0.29810385678850898</v>
      </c>
      <c r="DS943">
        <v>0.23177393552476899</v>
      </c>
      <c r="DT943">
        <v>-1.93243353893125E-2</v>
      </c>
      <c r="DU943">
        <v>-4.8265020924029699E-2</v>
      </c>
      <c r="DV943">
        <v>-5.23952909186483E-2</v>
      </c>
      <c r="DW943">
        <v>-4.5858466667063502E-2</v>
      </c>
      <c r="DX943">
        <v>-1.26791674758183E-2</v>
      </c>
      <c r="DY943">
        <v>2.6125010536722001E-3</v>
      </c>
      <c r="DZ943">
        <v>-2.8465272030754097E-4</v>
      </c>
      <c r="EA943">
        <v>1.10113504846152E-2</v>
      </c>
      <c r="EB943">
        <v>1.1019470260348101E-2</v>
      </c>
      <c r="EC943">
        <v>1.56988989096759E-2</v>
      </c>
      <c r="ED943">
        <v>1.54057133886648E-2</v>
      </c>
      <c r="EE943">
        <v>1.9988477256241699E-2</v>
      </c>
      <c r="EF943">
        <v>2.3605634118506101E-2</v>
      </c>
      <c r="EG943">
        <v>1.5308679706740101E-2</v>
      </c>
      <c r="EH943">
        <v>6.2754560600918998E-3</v>
      </c>
      <c r="EI943">
        <v>-2.95270442898377E-3</v>
      </c>
      <c r="EJ943">
        <v>6.0688371445605498E-3</v>
      </c>
      <c r="EK943">
        <v>1.55360440266669E-2</v>
      </c>
      <c r="EL943">
        <v>2.9521810008249199E-2</v>
      </c>
      <c r="EM943">
        <v>0.24614451377041899</v>
      </c>
      <c r="EN943">
        <v>0.27278874330023301</v>
      </c>
      <c r="EO943">
        <v>0.30354518727242802</v>
      </c>
      <c r="EP943">
        <v>0.322332603234464</v>
      </c>
      <c r="EQ943">
        <v>0.25432867830206601</v>
      </c>
      <c r="ER943">
        <v>4.5968594574277699E-4</v>
      </c>
      <c r="ES943">
        <v>-3.2938479048472601E-2</v>
      </c>
      <c r="ET943">
        <v>-3.1318515783008399E-2</v>
      </c>
      <c r="EU943">
        <v>-2.6251082927533299E-2</v>
      </c>
      <c r="EV943">
        <v>-1.4228304969586701E-3</v>
      </c>
      <c r="EW943">
        <v>84.521967837282702</v>
      </c>
      <c r="EX943">
        <v>82.104140574119498</v>
      </c>
      <c r="EY943">
        <v>81.113934672611606</v>
      </c>
      <c r="EZ943">
        <v>78.178047192024493</v>
      </c>
      <c r="FA943">
        <v>76.197635389008596</v>
      </c>
      <c r="FB943">
        <v>75.228545664044901</v>
      </c>
      <c r="FC943">
        <v>74.760219928861304</v>
      </c>
      <c r="FD943">
        <v>74.292658183457704</v>
      </c>
      <c r="FE943">
        <v>78.3055082410701</v>
      </c>
      <c r="FF943">
        <v>81.940471419267595</v>
      </c>
      <c r="FG943">
        <v>86.451029507539701</v>
      </c>
      <c r="FH943">
        <v>91.347740594158594</v>
      </c>
      <c r="FI943">
        <v>95.346976604378497</v>
      </c>
      <c r="FJ943">
        <v>98.846976604378497</v>
      </c>
      <c r="FK943">
        <v>101.28362807474601</v>
      </c>
      <c r="FL943">
        <v>102.30398026151001</v>
      </c>
      <c r="FM943">
        <v>103.293422173238</v>
      </c>
      <c r="FN943">
        <v>103.792658183458</v>
      </c>
      <c r="FO943">
        <v>103.322804468714</v>
      </c>
      <c r="FP943">
        <v>101.79113020389801</v>
      </c>
      <c r="FQ943">
        <v>98.657695005260294</v>
      </c>
      <c r="FR943">
        <v>95.555170081659199</v>
      </c>
      <c r="FS943">
        <v>92.940559090225904</v>
      </c>
      <c r="FT943">
        <v>89.991057562246397</v>
      </c>
      <c r="FU943">
        <v>2.6344987839369002E-2</v>
      </c>
      <c r="FV943">
        <v>0</v>
      </c>
      <c r="FW943">
        <v>0</v>
      </c>
      <c r="FX943">
        <v>1</v>
      </c>
    </row>
    <row r="944" spans="1:180" x14ac:dyDescent="0.2">
      <c r="A944" t="s">
        <v>42</v>
      </c>
      <c r="B944" t="s">
        <v>58</v>
      </c>
      <c r="C944" t="s">
        <v>55</v>
      </c>
      <c r="D944" t="s">
        <v>80</v>
      </c>
      <c r="E944" t="s">
        <v>1</v>
      </c>
      <c r="F944" t="s">
        <v>77</v>
      </c>
      <c r="G944" s="35">
        <v>43691</v>
      </c>
      <c r="H944">
        <v>12292</v>
      </c>
      <c r="I944">
        <v>1.3308336316584599</v>
      </c>
      <c r="J944">
        <v>1.1373525914111899</v>
      </c>
      <c r="K944">
        <v>1.0138095448009501</v>
      </c>
      <c r="L944">
        <v>0.90754864091377696</v>
      </c>
      <c r="M944">
        <v>0.85271025950852897</v>
      </c>
      <c r="N944">
        <v>0.84293521753025102</v>
      </c>
      <c r="O944">
        <v>0.87986286290401206</v>
      </c>
      <c r="P944">
        <v>0.92434700416598503</v>
      </c>
      <c r="Q944">
        <v>0.96891673087955899</v>
      </c>
      <c r="R944">
        <v>1.0769552087980301</v>
      </c>
      <c r="S944">
        <v>1.24684241781988</v>
      </c>
      <c r="T944">
        <v>1.46499270193474</v>
      </c>
      <c r="U944">
        <v>1.7237007902145001</v>
      </c>
      <c r="V944">
        <v>2.0033061028605901</v>
      </c>
      <c r="W944">
        <v>2.27157744796488</v>
      </c>
      <c r="X944">
        <v>2.5114841370140502</v>
      </c>
      <c r="Y944">
        <v>2.7063958542870599</v>
      </c>
      <c r="Z944">
        <v>2.8356477050788498</v>
      </c>
      <c r="AA944">
        <v>2.8252479762288001</v>
      </c>
      <c r="AB944">
        <v>2.6951608287806601</v>
      </c>
      <c r="AC944">
        <v>2.51708169859302</v>
      </c>
      <c r="AD944">
        <v>2.3575375988246101</v>
      </c>
      <c r="AE944">
        <v>2.06050952172281</v>
      </c>
      <c r="AF944">
        <v>1.72434028611287</v>
      </c>
      <c r="AG944">
        <v>-2.4315532910752901E-2</v>
      </c>
      <c r="AH944">
        <v>-1.6825797245958202E-2</v>
      </c>
      <c r="AI944">
        <v>-1.2852779421505501E-2</v>
      </c>
      <c r="AJ944">
        <v>-1.2331202116469099E-2</v>
      </c>
      <c r="AK944">
        <v>-1.91818813933612E-3</v>
      </c>
      <c r="AL944">
        <v>-3.4502582623292199E-3</v>
      </c>
      <c r="AM944">
        <v>3.32052776348962E-4</v>
      </c>
      <c r="AN944">
        <v>7.8861379672037091E-3</v>
      </c>
      <c r="AO944">
        <v>-3.4188750224506798E-3</v>
      </c>
      <c r="AP944">
        <v>-1.33726975169623E-2</v>
      </c>
      <c r="AQ944">
        <v>-1.47089857562298E-2</v>
      </c>
      <c r="AR944">
        <v>-6.7260303809200603E-3</v>
      </c>
      <c r="AS944">
        <v>-7.7469376724363503E-3</v>
      </c>
      <c r="AT944">
        <v>-8.1142433855448497E-3</v>
      </c>
      <c r="AU944">
        <v>0.135893505038859</v>
      </c>
      <c r="AV944">
        <v>0.16336616736401</v>
      </c>
      <c r="AW944">
        <v>0.176496660557968</v>
      </c>
      <c r="AX944">
        <v>0.18954553525798801</v>
      </c>
      <c r="AY944">
        <v>0.15139653450313501</v>
      </c>
      <c r="AZ944">
        <v>-4.0719217853996799E-2</v>
      </c>
      <c r="BA944">
        <v>-6.5432528009400096E-2</v>
      </c>
      <c r="BB944">
        <v>-8.2092509149635604E-2</v>
      </c>
      <c r="BC944">
        <v>-8.6733200372169E-2</v>
      </c>
      <c r="BD944">
        <v>-4.0033834482488297E-2</v>
      </c>
      <c r="BE944">
        <v>-1.5975228809481899E-2</v>
      </c>
      <c r="BF944">
        <v>-9.5307254589962198E-3</v>
      </c>
      <c r="BG944">
        <v>-7.0950713989375502E-3</v>
      </c>
      <c r="BH944">
        <v>-5.0898471612971403E-3</v>
      </c>
      <c r="BI944">
        <v>3.0411376722763498E-3</v>
      </c>
      <c r="BJ944">
        <v>3.3241113326397099E-3</v>
      </c>
      <c r="BK944">
        <v>6.9629002479989401E-3</v>
      </c>
      <c r="BL944">
        <v>1.2751788159413399E-2</v>
      </c>
      <c r="BM944">
        <v>3.2691533230153101E-3</v>
      </c>
      <c r="BN944">
        <v>-8.2458229426634905E-3</v>
      </c>
      <c r="BO944">
        <v>-1.07853752618526E-2</v>
      </c>
      <c r="BP944">
        <v>-2.2735028081994199E-3</v>
      </c>
      <c r="BQ944">
        <v>-3.3399394632313401E-3</v>
      </c>
      <c r="BR944">
        <v>5.3317358140794399E-3</v>
      </c>
      <c r="BS944">
        <v>0.15495479293918099</v>
      </c>
      <c r="BT944">
        <v>0.17980000873365901</v>
      </c>
      <c r="BU944">
        <v>0.190900068142831</v>
      </c>
      <c r="BV944">
        <v>0.20417093769611</v>
      </c>
      <c r="BW944">
        <v>0.171338097723433</v>
      </c>
      <c r="BX944">
        <v>-2.1995048465181698E-2</v>
      </c>
      <c r="BY944">
        <v>-5.0389293987822298E-2</v>
      </c>
      <c r="BZ944">
        <v>-6.0376873445354202E-2</v>
      </c>
      <c r="CA944">
        <v>-6.6912674917713896E-2</v>
      </c>
      <c r="CB944">
        <v>-2.7552484134091299E-2</v>
      </c>
      <c r="CC944">
        <v>-1.019875959576E-2</v>
      </c>
      <c r="CD944">
        <v>-4.4781809621049296E-3</v>
      </c>
      <c r="CE944">
        <v>-3.1073003620404101E-3</v>
      </c>
      <c r="CF944">
        <v>-7.4506778467600394E-5</v>
      </c>
      <c r="CG944">
        <v>6.47595162195355E-3</v>
      </c>
      <c r="CH944">
        <v>8.0160190775561101E-3</v>
      </c>
      <c r="CI944">
        <v>1.15554050075118E-2</v>
      </c>
      <c r="CJ944">
        <v>1.6121722660453499E-2</v>
      </c>
      <c r="CK944">
        <v>7.9012613815447504E-3</v>
      </c>
      <c r="CL944">
        <v>-4.6949652303484701E-3</v>
      </c>
      <c r="CM944">
        <v>-8.0678945858240706E-3</v>
      </c>
      <c r="CN944">
        <v>8.1030422506559797E-4</v>
      </c>
      <c r="CO944">
        <v>-2.8766592844252099E-4</v>
      </c>
      <c r="CP944">
        <v>1.4644380047655701E-2</v>
      </c>
      <c r="CQ944">
        <v>0.168156582873114</v>
      </c>
      <c r="CR944">
        <v>0.191182037204359</v>
      </c>
      <c r="CS944">
        <v>0.20087582435943899</v>
      </c>
      <c r="CT944">
        <v>0.214300446871829</v>
      </c>
      <c r="CU944">
        <v>0.18514956366242499</v>
      </c>
      <c r="CV944">
        <v>-9.0267457853643596E-3</v>
      </c>
      <c r="CW944">
        <v>-3.9970395930230503E-2</v>
      </c>
      <c r="CX944">
        <v>-4.5336690308259098E-2</v>
      </c>
      <c r="CY944">
        <v>-5.3185039366630903E-2</v>
      </c>
      <c r="CZ944">
        <v>-1.8907938904355E-2</v>
      </c>
      <c r="DA944">
        <v>-4.4222903820381803E-3</v>
      </c>
      <c r="DB944">
        <v>5.7436353478636205E-4</v>
      </c>
      <c r="DC944">
        <v>8.8047067485673598E-4</v>
      </c>
      <c r="DD944">
        <v>4.9408336043619402E-3</v>
      </c>
      <c r="DE944">
        <v>9.9107655716307395E-3</v>
      </c>
      <c r="DF944">
        <v>1.2707926822472499E-2</v>
      </c>
      <c r="DG944">
        <v>1.6147909767024599E-2</v>
      </c>
      <c r="DH944">
        <v>1.9491657161493599E-2</v>
      </c>
      <c r="DI944">
        <v>1.25333694400742E-2</v>
      </c>
      <c r="DJ944">
        <v>-1.14410751803345E-3</v>
      </c>
      <c r="DK944">
        <v>-5.3504139097955298E-3</v>
      </c>
      <c r="DL944">
        <v>3.89411125833061E-3</v>
      </c>
      <c r="DM944">
        <v>2.7646076063463001E-3</v>
      </c>
      <c r="DN944">
        <v>2.39570242812321E-2</v>
      </c>
      <c r="DO944">
        <v>0.181358372807047</v>
      </c>
      <c r="DP944">
        <v>0.20256406567506</v>
      </c>
      <c r="DQ944">
        <v>0.210851580576046</v>
      </c>
      <c r="DR944">
        <v>0.22442995604754701</v>
      </c>
      <c r="DS944">
        <v>0.19896102960141801</v>
      </c>
      <c r="DT944">
        <v>3.9415568944529298E-3</v>
      </c>
      <c r="DU944">
        <v>-2.95514978726387E-2</v>
      </c>
      <c r="DV944">
        <v>-3.0296507171164E-2</v>
      </c>
      <c r="DW944">
        <v>-3.9457403815547902E-2</v>
      </c>
      <c r="DX944">
        <v>-1.02633936746187E-2</v>
      </c>
      <c r="DY944">
        <v>3.9180137192327998E-3</v>
      </c>
      <c r="DZ944">
        <v>7.8694353217483096E-3</v>
      </c>
      <c r="EA944">
        <v>6.6381786974246499E-3</v>
      </c>
      <c r="EB944">
        <v>1.21821885595339E-2</v>
      </c>
      <c r="EC944">
        <v>1.48700913832432E-2</v>
      </c>
      <c r="ED944">
        <v>1.9482296417441401E-2</v>
      </c>
      <c r="EE944">
        <v>2.2778757238674601E-2</v>
      </c>
      <c r="EF944">
        <v>2.4357307353703301E-2</v>
      </c>
      <c r="EG944">
        <v>1.92213977855402E-2</v>
      </c>
      <c r="EH944">
        <v>3.9827670562654002E-3</v>
      </c>
      <c r="EI944">
        <v>-1.4268034154183899E-3</v>
      </c>
      <c r="EJ944">
        <v>8.3466388310512608E-3</v>
      </c>
      <c r="EK944">
        <v>7.1716058155513098E-3</v>
      </c>
      <c r="EL944">
        <v>3.7403003480856303E-2</v>
      </c>
      <c r="EM944">
        <v>0.200419660707369</v>
      </c>
      <c r="EN944">
        <v>0.21899790704470901</v>
      </c>
      <c r="EO944">
        <v>0.225254988160909</v>
      </c>
      <c r="EP944">
        <v>0.23905535848567</v>
      </c>
      <c r="EQ944">
        <v>0.21890259282171601</v>
      </c>
      <c r="ER944">
        <v>2.2665726283268101E-2</v>
      </c>
      <c r="ES944">
        <v>-1.4508263851060899E-2</v>
      </c>
      <c r="ET944">
        <v>-8.5808714668825503E-3</v>
      </c>
      <c r="EU944">
        <v>-1.9636878361092701E-2</v>
      </c>
      <c r="EV944">
        <v>2.21795667377837E-3</v>
      </c>
      <c r="EW944">
        <v>84.559124778827197</v>
      </c>
      <c r="EX944">
        <v>82.137401251027995</v>
      </c>
      <c r="EY944">
        <v>81.147980162982506</v>
      </c>
      <c r="EZ944">
        <v>78.202556881899994</v>
      </c>
      <c r="FA944">
        <v>76.223714705809101</v>
      </c>
      <c r="FB944">
        <v>75.252909512298501</v>
      </c>
      <c r="FC944">
        <v>74.780833354100693</v>
      </c>
      <c r="FD944">
        <v>74.307486231215904</v>
      </c>
      <c r="FE944">
        <v>78.312981284421994</v>
      </c>
      <c r="FF944">
        <v>81.937797492959902</v>
      </c>
      <c r="FG944">
        <v>86.447105440227304</v>
      </c>
      <c r="FH944">
        <v>91.350213073491702</v>
      </c>
      <c r="FI944">
        <v>95.351484038178796</v>
      </c>
      <c r="FJ944">
        <v>98.851484038178796</v>
      </c>
      <c r="FK944">
        <v>101.295636354574</v>
      </c>
      <c r="FL944">
        <v>102.315523213796</v>
      </c>
      <c r="FM944">
        <v>103.30621526652899</v>
      </c>
      <c r="FN944">
        <v>103.807486231216</v>
      </c>
      <c r="FO944">
        <v>103.337952002392</v>
      </c>
      <c r="FP944">
        <v>101.81002816058999</v>
      </c>
      <c r="FQ944">
        <v>98.682670022677996</v>
      </c>
      <c r="FR944">
        <v>95.584506691255299</v>
      </c>
      <c r="FS944">
        <v>92.979577341939304</v>
      </c>
      <c r="FT944">
        <v>90.029929972337797</v>
      </c>
      <c r="FU944">
        <v>2.2311400663531201E-2</v>
      </c>
      <c r="FV944">
        <v>0</v>
      </c>
      <c r="FW944">
        <v>0</v>
      </c>
      <c r="FX944">
        <v>1</v>
      </c>
    </row>
    <row r="945" spans="1:180" x14ac:dyDescent="0.2">
      <c r="A945" t="s">
        <v>42</v>
      </c>
      <c r="B945" t="s">
        <v>58</v>
      </c>
      <c r="C945" t="s">
        <v>55</v>
      </c>
      <c r="D945" t="s">
        <v>80</v>
      </c>
      <c r="E945" t="s">
        <v>1</v>
      </c>
      <c r="F945" t="s">
        <v>78</v>
      </c>
      <c r="G945" s="35">
        <v>43691</v>
      </c>
      <c r="H945">
        <v>2361</v>
      </c>
      <c r="I945">
        <v>1.10971271065578</v>
      </c>
      <c r="J945">
        <v>0.94701976307152802</v>
      </c>
      <c r="K945">
        <v>0.84252375204891095</v>
      </c>
      <c r="L945">
        <v>0.74964475312262002</v>
      </c>
      <c r="M945">
        <v>0.71298219941405205</v>
      </c>
      <c r="N945">
        <v>0.73142727238696503</v>
      </c>
      <c r="O945">
        <v>0.792286678835462</v>
      </c>
      <c r="P945">
        <v>0.84290987152363495</v>
      </c>
      <c r="Q945">
        <v>0.90237520336260502</v>
      </c>
      <c r="R945">
        <v>1.0070495954765499</v>
      </c>
      <c r="S945">
        <v>1.1374360734547699</v>
      </c>
      <c r="T945">
        <v>1.3396932369382299</v>
      </c>
      <c r="U945">
        <v>1.6128388398517599</v>
      </c>
      <c r="V945">
        <v>1.9087572116712801</v>
      </c>
      <c r="W945">
        <v>2.1786430971575901</v>
      </c>
      <c r="X945">
        <v>2.4376135833308901</v>
      </c>
      <c r="Y945">
        <v>2.6340286866134601</v>
      </c>
      <c r="Z945">
        <v>2.7748165676369498</v>
      </c>
      <c r="AA945">
        <v>2.7537434737550699</v>
      </c>
      <c r="AB945">
        <v>2.6336672165870598</v>
      </c>
      <c r="AC945">
        <v>2.4144113348748601</v>
      </c>
      <c r="AD945">
        <v>2.1818393114449099</v>
      </c>
      <c r="AE945">
        <v>1.8370339687727399</v>
      </c>
      <c r="AF945">
        <v>1.4891084577743099</v>
      </c>
      <c r="AG945">
        <v>-5.4981788535220399E-2</v>
      </c>
      <c r="AH945">
        <v>-5.0647494545690203E-2</v>
      </c>
      <c r="AI945">
        <v>-3.3329019916511798E-2</v>
      </c>
      <c r="AJ945">
        <v>-3.2508982977412899E-2</v>
      </c>
      <c r="AK945">
        <v>-2.0515721363792701E-2</v>
      </c>
      <c r="AL945">
        <v>-9.6959475949932403E-3</v>
      </c>
      <c r="AM945">
        <v>-1.45103963080192E-2</v>
      </c>
      <c r="AN945">
        <v>-2.6651891064128599E-2</v>
      </c>
      <c r="AO945">
        <v>-2.92538773403252E-2</v>
      </c>
      <c r="AP945">
        <v>-2.1446675695674999E-2</v>
      </c>
      <c r="AQ945">
        <v>-4.9020530537514297E-2</v>
      </c>
      <c r="AR945">
        <v>-3.3505499960769097E-2</v>
      </c>
      <c r="AS945">
        <v>4.1742012365255298E-3</v>
      </c>
      <c r="AT945">
        <v>-5.5432861913017398E-2</v>
      </c>
      <c r="AU945">
        <v>0.40589892123361698</v>
      </c>
      <c r="AV945">
        <v>0.46353648844485401</v>
      </c>
      <c r="AW945">
        <v>0.49264882925696801</v>
      </c>
      <c r="AX945">
        <v>0.54736374447584002</v>
      </c>
      <c r="AY945">
        <v>0.27935440461972699</v>
      </c>
      <c r="AZ945">
        <v>-0.31794385367783801</v>
      </c>
      <c r="BA945">
        <v>-0.29885081982932399</v>
      </c>
      <c r="BB945">
        <v>-0.27988523634264301</v>
      </c>
      <c r="BC945">
        <v>-0.173123758908035</v>
      </c>
      <c r="BD945">
        <v>-0.11697753385196399</v>
      </c>
      <c r="BE945">
        <v>-4.3446558121459297E-2</v>
      </c>
      <c r="BF945">
        <v>-4.0617289228171802E-2</v>
      </c>
      <c r="BG945">
        <v>-2.26987986506231E-2</v>
      </c>
      <c r="BH945">
        <v>-2.1353600688726399E-2</v>
      </c>
      <c r="BI945">
        <v>-1.0702403742760399E-2</v>
      </c>
      <c r="BJ945">
        <v>-2.3012307260713199E-3</v>
      </c>
      <c r="BK945">
        <v>-6.1036804191185101E-3</v>
      </c>
      <c r="BL945">
        <v>-1.54483596154415E-2</v>
      </c>
      <c r="BM945">
        <v>-2.0443276034100798E-2</v>
      </c>
      <c r="BN945">
        <v>-1.30917360148063E-2</v>
      </c>
      <c r="BO945">
        <v>-4.1727865130476903E-2</v>
      </c>
      <c r="BP945">
        <v>-2.38711494698216E-2</v>
      </c>
      <c r="BQ945">
        <v>1.3633565712487E-2</v>
      </c>
      <c r="BR945">
        <v>-3.2168556766383E-2</v>
      </c>
      <c r="BS945">
        <v>0.43714532809476397</v>
      </c>
      <c r="BT945">
        <v>0.49886112575808</v>
      </c>
      <c r="BU945">
        <v>0.54397151790100495</v>
      </c>
      <c r="BV945">
        <v>0.59359639489780303</v>
      </c>
      <c r="BW945">
        <v>0.32140671973313301</v>
      </c>
      <c r="BX945">
        <v>-0.27587281637313599</v>
      </c>
      <c r="BY945">
        <v>-0.266968922793764</v>
      </c>
      <c r="BZ945">
        <v>-0.247334712268656</v>
      </c>
      <c r="CA945">
        <v>-0.145987823320713</v>
      </c>
      <c r="CB945">
        <v>-9.9038326880909897E-2</v>
      </c>
      <c r="CC945">
        <v>-3.5457292676315103E-2</v>
      </c>
      <c r="CD945">
        <v>-3.36703995799724E-2</v>
      </c>
      <c r="CE945">
        <v>-1.53363397843931E-2</v>
      </c>
      <c r="CF945">
        <v>-1.36274168978888E-2</v>
      </c>
      <c r="CG945">
        <v>-3.9057298524487099E-3</v>
      </c>
      <c r="CH945">
        <v>2.8203276510396199E-3</v>
      </c>
      <c r="CI945">
        <v>-2.8121460359253599E-4</v>
      </c>
      <c r="CJ945">
        <v>-7.6888278630628196E-3</v>
      </c>
      <c r="CK945">
        <v>-1.43410804088806E-2</v>
      </c>
      <c r="CL945">
        <v>-7.3051302432389498E-3</v>
      </c>
      <c r="CM945">
        <v>-3.6676987284990803E-2</v>
      </c>
      <c r="CN945">
        <v>-1.7198427668624498E-2</v>
      </c>
      <c r="CO945">
        <v>2.0185092732759299E-2</v>
      </c>
      <c r="CP945">
        <v>-1.60557698911796E-2</v>
      </c>
      <c r="CQ945">
        <v>0.45878649430180202</v>
      </c>
      <c r="CR945">
        <v>0.52332686195283595</v>
      </c>
      <c r="CS945">
        <v>0.57951745571309699</v>
      </c>
      <c r="CT945">
        <v>0.62561698774291696</v>
      </c>
      <c r="CU945">
        <v>0.35053202507796999</v>
      </c>
      <c r="CV945">
        <v>-0.246734544095639</v>
      </c>
      <c r="CW945">
        <v>-0.24488761802780301</v>
      </c>
      <c r="CX945">
        <v>-0.22479031845269901</v>
      </c>
      <c r="CY945">
        <v>-0.12719355699632101</v>
      </c>
      <c r="CZ945">
        <v>-8.6613686780426496E-2</v>
      </c>
      <c r="DA945">
        <v>-2.74680272311708E-2</v>
      </c>
      <c r="DB945">
        <v>-2.6723509931772998E-2</v>
      </c>
      <c r="DC945">
        <v>-7.9738809181631193E-3</v>
      </c>
      <c r="DD945">
        <v>-5.9012331070513102E-3</v>
      </c>
      <c r="DE945">
        <v>2.8909440378629401E-3</v>
      </c>
      <c r="DF945">
        <v>7.9418860281505604E-3</v>
      </c>
      <c r="DG945">
        <v>5.5412512119334401E-3</v>
      </c>
      <c r="DH945">
        <v>7.0703889315830304E-5</v>
      </c>
      <c r="DI945">
        <v>-8.2388847836602792E-3</v>
      </c>
      <c r="DJ945">
        <v>-1.5185244716716E-3</v>
      </c>
      <c r="DK945">
        <v>-3.16261094395048E-2</v>
      </c>
      <c r="DL945">
        <v>-1.0525705867427401E-2</v>
      </c>
      <c r="DM945">
        <v>2.6736619753031699E-2</v>
      </c>
      <c r="DN945">
        <v>5.7016984023775703E-5</v>
      </c>
      <c r="DO945">
        <v>0.48042766050884</v>
      </c>
      <c r="DP945">
        <v>0.54779259814759296</v>
      </c>
      <c r="DQ945">
        <v>0.61506339352518902</v>
      </c>
      <c r="DR945">
        <v>0.65763758058803101</v>
      </c>
      <c r="DS945">
        <v>0.37965733042280703</v>
      </c>
      <c r="DT945">
        <v>-0.21759627181814301</v>
      </c>
      <c r="DU945">
        <v>-0.222806313261842</v>
      </c>
      <c r="DV945">
        <v>-0.20224592463674099</v>
      </c>
      <c r="DW945">
        <v>-0.10839929067192899</v>
      </c>
      <c r="DX945">
        <v>-7.4189046679943096E-2</v>
      </c>
      <c r="DY945">
        <v>-1.5932796817409701E-2</v>
      </c>
      <c r="DZ945">
        <v>-1.6693304614254601E-2</v>
      </c>
      <c r="EA945">
        <v>2.6563403477255199E-3</v>
      </c>
      <c r="EB945">
        <v>5.25414918163519E-3</v>
      </c>
      <c r="EC945">
        <v>1.2704261658895301E-2</v>
      </c>
      <c r="ED945">
        <v>1.5336602897072499E-2</v>
      </c>
      <c r="EE945">
        <v>1.3947967100834201E-2</v>
      </c>
      <c r="EF945">
        <v>1.1274235338002999E-2</v>
      </c>
      <c r="EG945">
        <v>5.7171652256405995E-4</v>
      </c>
      <c r="EH945">
        <v>6.8364152091971503E-3</v>
      </c>
      <c r="EI945">
        <v>-2.43334440324674E-2</v>
      </c>
      <c r="EJ945">
        <v>-8.9135537647994101E-4</v>
      </c>
      <c r="EK945">
        <v>3.6195984228993103E-2</v>
      </c>
      <c r="EL945">
        <v>2.3321322130658101E-2</v>
      </c>
      <c r="EM945">
        <v>0.511674067369987</v>
      </c>
      <c r="EN945">
        <v>0.58311723546081895</v>
      </c>
      <c r="EO945">
        <v>0.66638608216922701</v>
      </c>
      <c r="EP945">
        <v>0.70387023100999402</v>
      </c>
      <c r="EQ945">
        <v>0.42170964553621298</v>
      </c>
      <c r="ER945">
        <v>-0.17552523451344099</v>
      </c>
      <c r="ES945">
        <v>-0.19092441622628201</v>
      </c>
      <c r="ET945">
        <v>-0.16969540056275501</v>
      </c>
      <c r="EU945">
        <v>-8.1263355084607705E-2</v>
      </c>
      <c r="EV945">
        <v>-5.6249839708889103E-2</v>
      </c>
      <c r="EW945">
        <v>84.527225806451597</v>
      </c>
      <c r="EX945">
        <v>82.099956989247303</v>
      </c>
      <c r="EY945">
        <v>81.104344086021499</v>
      </c>
      <c r="EZ945">
        <v>78.183354838709704</v>
      </c>
      <c r="FA945">
        <v>76.192129032258094</v>
      </c>
      <c r="FB945">
        <v>75.220344086021498</v>
      </c>
      <c r="FC945">
        <v>74.756086021505396</v>
      </c>
      <c r="FD945">
        <v>74.299354838709704</v>
      </c>
      <c r="FE945">
        <v>78.333849462365606</v>
      </c>
      <c r="FF945">
        <v>81.966150537634405</v>
      </c>
      <c r="FG945">
        <v>86.478064516128995</v>
      </c>
      <c r="FH945">
        <v>91.381505376344094</v>
      </c>
      <c r="FI945">
        <v>95.373978494623699</v>
      </c>
      <c r="FJ945">
        <v>98.873978494623699</v>
      </c>
      <c r="FK945">
        <v>101.302494623656</v>
      </c>
      <c r="FL945">
        <v>102.318795698925</v>
      </c>
      <c r="FM945">
        <v>103.30688172043</v>
      </c>
      <c r="FN945">
        <v>103.79935483871</v>
      </c>
      <c r="FO945">
        <v>103.320043010753</v>
      </c>
      <c r="FP945">
        <v>101.784301075269</v>
      </c>
      <c r="FQ945">
        <v>98.667053763440904</v>
      </c>
      <c r="FR945">
        <v>95.578021505376299</v>
      </c>
      <c r="FS945">
        <v>92.962021505376299</v>
      </c>
      <c r="FT945">
        <v>89.999010752688207</v>
      </c>
      <c r="FU945">
        <v>5.4461708157536003E-2</v>
      </c>
      <c r="FV945">
        <v>0</v>
      </c>
      <c r="FW945">
        <v>0</v>
      </c>
      <c r="FX945">
        <v>1</v>
      </c>
    </row>
    <row r="946" spans="1:180" x14ac:dyDescent="0.2">
      <c r="A946" t="s">
        <v>42</v>
      </c>
      <c r="B946" t="s">
        <v>58</v>
      </c>
      <c r="C946" t="s">
        <v>55</v>
      </c>
      <c r="D946" t="s">
        <v>80</v>
      </c>
      <c r="E946" t="s">
        <v>77</v>
      </c>
      <c r="F946" t="s">
        <v>1</v>
      </c>
      <c r="G946" s="35">
        <v>43691</v>
      </c>
      <c r="H946">
        <v>7166</v>
      </c>
      <c r="I946">
        <v>1.34691026898289</v>
      </c>
      <c r="J946">
        <v>1.1590970418067399</v>
      </c>
      <c r="K946">
        <v>1.04311242032858</v>
      </c>
      <c r="L946">
        <v>0.93757408168595902</v>
      </c>
      <c r="M946">
        <v>0.88812425167886599</v>
      </c>
      <c r="N946">
        <v>0.90087681125869801</v>
      </c>
      <c r="O946">
        <v>0.96871819002940796</v>
      </c>
      <c r="P946">
        <v>1.0184364642119701</v>
      </c>
      <c r="Q946">
        <v>1.0475576753689499</v>
      </c>
      <c r="R946">
        <v>1.1328633655523499</v>
      </c>
      <c r="S946">
        <v>1.2684262610420201</v>
      </c>
      <c r="T946">
        <v>1.4586693655842999</v>
      </c>
      <c r="U946">
        <v>1.7051080164366901</v>
      </c>
      <c r="V946">
        <v>1.9915885288820701</v>
      </c>
      <c r="W946">
        <v>2.2560840514910501</v>
      </c>
      <c r="X946">
        <v>2.5285044155093299</v>
      </c>
      <c r="Y946">
        <v>2.7479015852714799</v>
      </c>
      <c r="Z946">
        <v>2.9287759927513699</v>
      </c>
      <c r="AA946">
        <v>2.9428921057101101</v>
      </c>
      <c r="AB946">
        <v>2.8300490760570498</v>
      </c>
      <c r="AC946">
        <v>2.6233045661317198</v>
      </c>
      <c r="AD946">
        <v>2.4412365861571699</v>
      </c>
      <c r="AE946">
        <v>2.1154177720182599</v>
      </c>
      <c r="AF946">
        <v>1.7631583839227101</v>
      </c>
      <c r="AG946">
        <v>-3.3697095841442801E-2</v>
      </c>
      <c r="AH946">
        <v>-2.9841604128136402E-2</v>
      </c>
      <c r="AI946">
        <v>-1.5972085674635001E-2</v>
      </c>
      <c r="AJ946">
        <v>-1.3145623217609001E-2</v>
      </c>
      <c r="AK946">
        <v>-2.1101036371122899E-3</v>
      </c>
      <c r="AL946">
        <v>-3.1942959603934399E-3</v>
      </c>
      <c r="AM946">
        <v>6.4852045366658997E-3</v>
      </c>
      <c r="AN946">
        <v>2.0347417572823198E-3</v>
      </c>
      <c r="AO946">
        <v>-1.35929954058469E-2</v>
      </c>
      <c r="AP946">
        <v>-8.2682362517262301E-3</v>
      </c>
      <c r="AQ946">
        <v>-1.9410274621880601E-2</v>
      </c>
      <c r="AR946">
        <v>-1.9905929546442099E-2</v>
      </c>
      <c r="AS946">
        <v>-5.06442220759493E-4</v>
      </c>
      <c r="AT946">
        <v>-1.3768020145691199E-2</v>
      </c>
      <c r="AU946">
        <v>0.22622706305245099</v>
      </c>
      <c r="AV946">
        <v>0.289298990699907</v>
      </c>
      <c r="AW946">
        <v>0.30417642634894498</v>
      </c>
      <c r="AX946">
        <v>0.34626428756463101</v>
      </c>
      <c r="AY946">
        <v>0.27863573446728201</v>
      </c>
      <c r="AZ946">
        <v>-4.96290653961943E-2</v>
      </c>
      <c r="BA946">
        <v>-0.105252506770382</v>
      </c>
      <c r="BB946">
        <v>-0.117609999861152</v>
      </c>
      <c r="BC946">
        <v>-9.7253087411608596E-2</v>
      </c>
      <c r="BD946">
        <v>-4.2636895786363802E-2</v>
      </c>
      <c r="BE946">
        <v>-2.1625967063745699E-2</v>
      </c>
      <c r="BF946">
        <v>-1.8386179359010098E-2</v>
      </c>
      <c r="BG946">
        <v>-5.6378864093740199E-3</v>
      </c>
      <c r="BH946">
        <v>-5.4656257982291997E-3</v>
      </c>
      <c r="BI946">
        <v>5.5312815965287204E-3</v>
      </c>
      <c r="BJ946">
        <v>6.5372932285602302E-3</v>
      </c>
      <c r="BK946">
        <v>1.4656486918701901E-2</v>
      </c>
      <c r="BL946">
        <v>1.14391716774273E-2</v>
      </c>
      <c r="BM946">
        <v>-5.5937208247631301E-3</v>
      </c>
      <c r="BN946">
        <v>-5.4480289243394699E-4</v>
      </c>
      <c r="BO946">
        <v>-1.29245750470432E-2</v>
      </c>
      <c r="BP946">
        <v>-1.33502458710675E-2</v>
      </c>
      <c r="BQ946">
        <v>5.8724874479503999E-3</v>
      </c>
      <c r="BR946">
        <v>2.7053093782909202E-3</v>
      </c>
      <c r="BS946">
        <v>0.248783737218778</v>
      </c>
      <c r="BT946">
        <v>0.31522462993106598</v>
      </c>
      <c r="BU946">
        <v>0.33357756503621699</v>
      </c>
      <c r="BV946">
        <v>0.37501073605047403</v>
      </c>
      <c r="BW946">
        <v>0.31122593444668101</v>
      </c>
      <c r="BX946">
        <v>-1.76092776513192E-2</v>
      </c>
      <c r="BY946">
        <v>-7.9556546332758604E-2</v>
      </c>
      <c r="BZ946">
        <v>-8.9500004381470696E-2</v>
      </c>
      <c r="CA946">
        <v>-7.5963733253730903E-2</v>
      </c>
      <c r="CB946">
        <v>-2.8527866532892299E-2</v>
      </c>
      <c r="CC946">
        <v>-1.32655400442305E-2</v>
      </c>
      <c r="CD946">
        <v>-1.04521870602303E-2</v>
      </c>
      <c r="CE946">
        <v>1.5195485209842301E-3</v>
      </c>
      <c r="CF946">
        <v>-1.4648298091275101E-4</v>
      </c>
      <c r="CG946">
        <v>1.08236817316256E-2</v>
      </c>
      <c r="CH946">
        <v>1.32773622557811E-2</v>
      </c>
      <c r="CI946">
        <v>2.03158922045674E-2</v>
      </c>
      <c r="CJ946">
        <v>1.7952651191686701E-2</v>
      </c>
      <c r="CK946">
        <v>-5.3447617854912501E-5</v>
      </c>
      <c r="CL946">
        <v>4.8044235245483097E-3</v>
      </c>
      <c r="CM946">
        <v>-8.43259927870307E-3</v>
      </c>
      <c r="CN946">
        <v>-8.8097993278858106E-3</v>
      </c>
      <c r="CO946">
        <v>1.0290514704556599E-2</v>
      </c>
      <c r="CP946">
        <v>1.4114687224390901E-2</v>
      </c>
      <c r="CQ946">
        <v>0.26440642103265499</v>
      </c>
      <c r="CR946">
        <v>0.333180648686069</v>
      </c>
      <c r="CS946">
        <v>0.35394070412721301</v>
      </c>
      <c r="CT946">
        <v>0.39492043870232402</v>
      </c>
      <c r="CU946">
        <v>0.33379780767386202</v>
      </c>
      <c r="CV946">
        <v>4.56752979986159E-3</v>
      </c>
      <c r="CW946">
        <v>-6.17596024104946E-2</v>
      </c>
      <c r="CX946">
        <v>-7.0031107142880605E-2</v>
      </c>
      <c r="CY946">
        <v>-6.1218791417106302E-2</v>
      </c>
      <c r="CZ946">
        <v>-1.8755995851850799E-2</v>
      </c>
      <c r="DA946">
        <v>-4.9051130247153903E-3</v>
      </c>
      <c r="DB946">
        <v>-2.5181947614506201E-3</v>
      </c>
      <c r="DC946">
        <v>8.67698345134248E-3</v>
      </c>
      <c r="DD946">
        <v>5.1726598364037002E-3</v>
      </c>
      <c r="DE946">
        <v>1.6116081866722601E-2</v>
      </c>
      <c r="DF946">
        <v>2.0017431283001898E-2</v>
      </c>
      <c r="DG946">
        <v>2.5975297490433001E-2</v>
      </c>
      <c r="DH946">
        <v>2.4466130705946099E-2</v>
      </c>
      <c r="DI946">
        <v>5.4868255890533103E-3</v>
      </c>
      <c r="DJ946">
        <v>1.0153649941530601E-2</v>
      </c>
      <c r="DK946">
        <v>-3.9406235103629202E-3</v>
      </c>
      <c r="DL946">
        <v>-4.2693527847040801E-3</v>
      </c>
      <c r="DM946">
        <v>1.4708541961162801E-2</v>
      </c>
      <c r="DN946">
        <v>2.5524065070491E-2</v>
      </c>
      <c r="DO946">
        <v>0.28002910484653198</v>
      </c>
      <c r="DP946">
        <v>0.35113666744107103</v>
      </c>
      <c r="DQ946">
        <v>0.37430384321820998</v>
      </c>
      <c r="DR946">
        <v>0.41483014135417401</v>
      </c>
      <c r="DS946">
        <v>0.35636968090104398</v>
      </c>
      <c r="DT946">
        <v>2.6744337251042302E-2</v>
      </c>
      <c r="DU946">
        <v>-4.3962658488230499E-2</v>
      </c>
      <c r="DV946">
        <v>-5.05622099042905E-2</v>
      </c>
      <c r="DW946">
        <v>-4.6473849580481799E-2</v>
      </c>
      <c r="DX946">
        <v>-8.9841251708094195E-3</v>
      </c>
      <c r="DY946">
        <v>7.16601575298168E-3</v>
      </c>
      <c r="DZ946">
        <v>8.9372300076756995E-3</v>
      </c>
      <c r="EA946">
        <v>1.90111827166035E-2</v>
      </c>
      <c r="EB946">
        <v>1.28526572557835E-2</v>
      </c>
      <c r="EC946">
        <v>2.37574671003636E-2</v>
      </c>
      <c r="ED946">
        <v>2.97490204719555E-2</v>
      </c>
      <c r="EE946">
        <v>3.4146579872469003E-2</v>
      </c>
      <c r="EF946">
        <v>3.3870560626091097E-2</v>
      </c>
      <c r="EG946">
        <v>1.34861001701371E-2</v>
      </c>
      <c r="EH946">
        <v>1.78770833008229E-2</v>
      </c>
      <c r="EI946">
        <v>2.5450760644744998E-3</v>
      </c>
      <c r="EJ946">
        <v>2.28633089067052E-3</v>
      </c>
      <c r="EK946">
        <v>2.1087471629872699E-2</v>
      </c>
      <c r="EL946">
        <v>4.1997394594473103E-2</v>
      </c>
      <c r="EM946">
        <v>0.30258577901285899</v>
      </c>
      <c r="EN946">
        <v>0.37706230667223001</v>
      </c>
      <c r="EO946">
        <v>0.40370498190548199</v>
      </c>
      <c r="EP946">
        <v>0.44357658984001702</v>
      </c>
      <c r="EQ946">
        <v>0.38895988088044198</v>
      </c>
      <c r="ER946">
        <v>5.8764124995917502E-2</v>
      </c>
      <c r="ES946">
        <v>-1.8266698050606801E-2</v>
      </c>
      <c r="ET946">
        <v>-2.24522144246097E-2</v>
      </c>
      <c r="EU946">
        <v>-2.5184495422604099E-2</v>
      </c>
      <c r="EV946">
        <v>5.1249040826621397E-3</v>
      </c>
      <c r="EW946">
        <v>84.479808731536394</v>
      </c>
      <c r="EX946">
        <v>82.055513706481506</v>
      </c>
      <c r="EY946">
        <v>81.057658926407498</v>
      </c>
      <c r="EZ946">
        <v>78.152490747715603</v>
      </c>
      <c r="FA946">
        <v>76.156781187567503</v>
      </c>
      <c r="FB946">
        <v>75.186634133560403</v>
      </c>
      <c r="FC946">
        <v>74.728195722660701</v>
      </c>
      <c r="FD946">
        <v>74.281465954868494</v>
      </c>
      <c r="FE946">
        <v>78.330445747224303</v>
      </c>
      <c r="FF946">
        <v>81.975420037336605</v>
      </c>
      <c r="FG946">
        <v>86.489273900370094</v>
      </c>
      <c r="FH946">
        <v>91.385861199358104</v>
      </c>
      <c r="FI946">
        <v>95.374152556250607</v>
      </c>
      <c r="FJ946">
        <v>98.874152556250607</v>
      </c>
      <c r="FK946">
        <v>101.29102937805</v>
      </c>
      <c r="FL946">
        <v>102.307028461009</v>
      </c>
      <c r="FM946">
        <v>103.29317459797601</v>
      </c>
      <c r="FN946">
        <v>103.78146595486901</v>
      </c>
      <c r="FO946">
        <v>103.299610257754</v>
      </c>
      <c r="FP946">
        <v>101.758048668654</v>
      </c>
      <c r="FQ946">
        <v>98.636491664756207</v>
      </c>
      <c r="FR946">
        <v>95.5447876068516</v>
      </c>
      <c r="FS946">
        <v>92.915812399698694</v>
      </c>
      <c r="FT946">
        <v>89.949955785543494</v>
      </c>
      <c r="FU946">
        <v>3.6774722831971203E-2</v>
      </c>
      <c r="FV946">
        <v>0</v>
      </c>
      <c r="FW946">
        <v>0</v>
      </c>
      <c r="FX946">
        <v>1</v>
      </c>
    </row>
    <row r="947" spans="1:180" x14ac:dyDescent="0.2">
      <c r="A947" t="s">
        <v>42</v>
      </c>
      <c r="B947" t="s">
        <v>58</v>
      </c>
      <c r="C947" t="s">
        <v>55</v>
      </c>
      <c r="D947" t="s">
        <v>80</v>
      </c>
      <c r="E947" t="s">
        <v>77</v>
      </c>
      <c r="F947" t="s">
        <v>77</v>
      </c>
      <c r="G947" s="35">
        <v>43691</v>
      </c>
      <c r="H947">
        <v>5960</v>
      </c>
      <c r="I947">
        <v>1.3887245590817401</v>
      </c>
      <c r="J947">
        <v>1.19659122861633</v>
      </c>
      <c r="K947">
        <v>1.0777722942413299</v>
      </c>
      <c r="L947">
        <v>0.968483391645381</v>
      </c>
      <c r="M947">
        <v>0.91469723661226299</v>
      </c>
      <c r="N947">
        <v>0.92009509017269697</v>
      </c>
      <c r="O947">
        <v>0.98212454566638197</v>
      </c>
      <c r="P947">
        <v>1.02868265403203</v>
      </c>
      <c r="Q947">
        <v>1.0572574591963599</v>
      </c>
      <c r="R947">
        <v>1.14212586167623</v>
      </c>
      <c r="S947">
        <v>1.2878232694224301</v>
      </c>
      <c r="T947">
        <v>1.48244032477554</v>
      </c>
      <c r="U947">
        <v>1.72885667567155</v>
      </c>
      <c r="V947">
        <v>2.01783665562143</v>
      </c>
      <c r="W947">
        <v>2.2866798006180198</v>
      </c>
      <c r="X947">
        <v>2.5588659476429698</v>
      </c>
      <c r="Y947">
        <v>2.7805236091426702</v>
      </c>
      <c r="Z947">
        <v>2.9560691228185099</v>
      </c>
      <c r="AA947">
        <v>2.9728325701392602</v>
      </c>
      <c r="AB947">
        <v>2.8546757650120602</v>
      </c>
      <c r="AC947">
        <v>2.6506537027072401</v>
      </c>
      <c r="AD947">
        <v>2.4805591019328399</v>
      </c>
      <c r="AE947">
        <v>2.1609115579582401</v>
      </c>
      <c r="AF947">
        <v>1.8069753751798101</v>
      </c>
      <c r="AG947">
        <v>-2.82189213647181E-2</v>
      </c>
      <c r="AH947">
        <v>-2.55130557782112E-2</v>
      </c>
      <c r="AI947">
        <v>-1.29006638976527E-2</v>
      </c>
      <c r="AJ947">
        <v>-1.10432386398017E-2</v>
      </c>
      <c r="AK947">
        <v>-4.2630117558793501E-3</v>
      </c>
      <c r="AL947">
        <v>-4.01385039602875E-3</v>
      </c>
      <c r="AM947">
        <v>6.6960433586354196E-3</v>
      </c>
      <c r="AN947">
        <v>4.2572574512406E-3</v>
      </c>
      <c r="AO947">
        <v>-1.3579708113972499E-2</v>
      </c>
      <c r="AP947">
        <v>-9.3655716982845895E-3</v>
      </c>
      <c r="AQ947">
        <v>-1.4287828457149101E-2</v>
      </c>
      <c r="AR947">
        <v>-1.8997058497583E-2</v>
      </c>
      <c r="AS947">
        <v>-1.5346773421542901E-3</v>
      </c>
      <c r="AT947">
        <v>-5.5524368156433896E-3</v>
      </c>
      <c r="AU947">
        <v>0.17855946695324801</v>
      </c>
      <c r="AV947">
        <v>0.23670634590134301</v>
      </c>
      <c r="AW947">
        <v>0.25664310361769799</v>
      </c>
      <c r="AX947">
        <v>0.28816149541874297</v>
      </c>
      <c r="AY947">
        <v>0.25885030791790198</v>
      </c>
      <c r="AZ947">
        <v>-7.7816773443917901E-3</v>
      </c>
      <c r="BA947">
        <v>-6.89510622563628E-2</v>
      </c>
      <c r="BB947">
        <v>-8.8655219450735095E-2</v>
      </c>
      <c r="BC947">
        <v>-7.6953545602530204E-2</v>
      </c>
      <c r="BD947">
        <v>-2.9562779394339499E-2</v>
      </c>
      <c r="BE947">
        <v>-1.6957808480127599E-2</v>
      </c>
      <c r="BF947">
        <v>-1.35928891099829E-2</v>
      </c>
      <c r="BG947">
        <v>-2.4066780078623399E-3</v>
      </c>
      <c r="BH947">
        <v>-3.6143462439658602E-3</v>
      </c>
      <c r="BI947">
        <v>3.6098408299154198E-3</v>
      </c>
      <c r="BJ947">
        <v>6.1454586907173196E-3</v>
      </c>
      <c r="BK947">
        <v>1.5668913019293199E-2</v>
      </c>
      <c r="BL947">
        <v>1.48240644777737E-2</v>
      </c>
      <c r="BM947">
        <v>-4.43743503301622E-3</v>
      </c>
      <c r="BN947">
        <v>-7.2786314289965102E-4</v>
      </c>
      <c r="BO947">
        <v>-6.8827209560742E-3</v>
      </c>
      <c r="BP947">
        <v>-1.2460541768821E-2</v>
      </c>
      <c r="BQ947">
        <v>4.83381601563095E-3</v>
      </c>
      <c r="BR947">
        <v>1.09255527835112E-2</v>
      </c>
      <c r="BS947">
        <v>0.20041789553608499</v>
      </c>
      <c r="BT947">
        <v>0.26250717198871698</v>
      </c>
      <c r="BU947">
        <v>0.28251408738713801</v>
      </c>
      <c r="BV947">
        <v>0.31351253613319402</v>
      </c>
      <c r="BW947">
        <v>0.289997479605969</v>
      </c>
      <c r="BX947">
        <v>2.10400324248473E-2</v>
      </c>
      <c r="BY947">
        <v>-4.3907908850309103E-2</v>
      </c>
      <c r="BZ947">
        <v>-5.9955090243732398E-2</v>
      </c>
      <c r="CA947">
        <v>-5.5418453005870998E-2</v>
      </c>
      <c r="CB947">
        <v>-1.3814419950420801E-2</v>
      </c>
      <c r="CC947">
        <v>-9.1583960006509299E-3</v>
      </c>
      <c r="CD947">
        <v>-5.3370179876145001E-3</v>
      </c>
      <c r="CE947">
        <v>4.8614246518917199E-3</v>
      </c>
      <c r="CF947">
        <v>1.5308819989777701E-3</v>
      </c>
      <c r="CG947">
        <v>9.0625545480019897E-3</v>
      </c>
      <c r="CH947">
        <v>1.31817652161988E-2</v>
      </c>
      <c r="CI947">
        <v>2.18834952124809E-2</v>
      </c>
      <c r="CJ947">
        <v>2.2142602835003002E-2</v>
      </c>
      <c r="CK947">
        <v>1.8944754530216101E-3</v>
      </c>
      <c r="CL947">
        <v>5.25458748976725E-3</v>
      </c>
      <c r="CM947">
        <v>-1.75396605878677E-3</v>
      </c>
      <c r="CN947">
        <v>-7.9333701944753702E-3</v>
      </c>
      <c r="CO947">
        <v>9.2446151150825506E-3</v>
      </c>
      <c r="CP947">
        <v>2.2338158183479801E-2</v>
      </c>
      <c r="CQ947">
        <v>0.21555697658588199</v>
      </c>
      <c r="CR947">
        <v>0.28037674554054898</v>
      </c>
      <c r="CS947">
        <v>0.30043225193584999</v>
      </c>
      <c r="CT947">
        <v>0.33107058970590703</v>
      </c>
      <c r="CU947">
        <v>0.311569915834428</v>
      </c>
      <c r="CV947">
        <v>4.1001860812311601E-2</v>
      </c>
      <c r="CW947">
        <v>-2.6563097089484001E-2</v>
      </c>
      <c r="CX947">
        <v>-4.0077468183305799E-2</v>
      </c>
      <c r="CY947">
        <v>-4.0503313475132002E-2</v>
      </c>
      <c r="CZ947">
        <v>-2.9071541733181301E-3</v>
      </c>
      <c r="DA947">
        <v>-1.3589835211742301E-3</v>
      </c>
      <c r="DB947">
        <v>2.9188531347539301E-3</v>
      </c>
      <c r="DC947">
        <v>1.2129527311645801E-2</v>
      </c>
      <c r="DD947">
        <v>6.6761102419214098E-3</v>
      </c>
      <c r="DE947">
        <v>1.45152682660886E-2</v>
      </c>
      <c r="DF947">
        <v>2.0218071741680398E-2</v>
      </c>
      <c r="DG947">
        <v>2.8098077405668501E-2</v>
      </c>
      <c r="DH947">
        <v>2.9461141192232299E-2</v>
      </c>
      <c r="DI947">
        <v>8.2263859390594406E-3</v>
      </c>
      <c r="DJ947">
        <v>1.1237038122434199E-2</v>
      </c>
      <c r="DK947">
        <v>3.3747888385006501E-3</v>
      </c>
      <c r="DL947">
        <v>-3.40619862012978E-3</v>
      </c>
      <c r="DM947">
        <v>1.3655414214534201E-2</v>
      </c>
      <c r="DN947">
        <v>3.3750763583448397E-2</v>
      </c>
      <c r="DO947">
        <v>0.23069605763567999</v>
      </c>
      <c r="DP947">
        <v>0.29824631909238197</v>
      </c>
      <c r="DQ947">
        <v>0.31835041648456303</v>
      </c>
      <c r="DR947">
        <v>0.34862864327861998</v>
      </c>
      <c r="DS947">
        <v>0.333142352062888</v>
      </c>
      <c r="DT947">
        <v>6.0963689199775899E-2</v>
      </c>
      <c r="DU947">
        <v>-9.2182853286588394E-3</v>
      </c>
      <c r="DV947">
        <v>-2.0199846122879301E-2</v>
      </c>
      <c r="DW947">
        <v>-2.5588173944393E-2</v>
      </c>
      <c r="DX947">
        <v>8.00011160378453E-3</v>
      </c>
      <c r="DY947">
        <v>9.9021293634162805E-3</v>
      </c>
      <c r="DZ947">
        <v>1.48390198029822E-2</v>
      </c>
      <c r="EA947">
        <v>2.2623513201436098E-2</v>
      </c>
      <c r="EB947">
        <v>1.41050026377572E-2</v>
      </c>
      <c r="EC947">
        <v>2.2388120851883301E-2</v>
      </c>
      <c r="ED947">
        <v>3.0377380828426399E-2</v>
      </c>
      <c r="EE947">
        <v>3.7070947066326299E-2</v>
      </c>
      <c r="EF947">
        <v>4.0027948218765499E-2</v>
      </c>
      <c r="EG947">
        <v>1.7368659020015699E-2</v>
      </c>
      <c r="EH947">
        <v>1.9874746677819102E-2</v>
      </c>
      <c r="EI947">
        <v>1.0779896339575599E-2</v>
      </c>
      <c r="EJ947">
        <v>3.1303181086322698E-3</v>
      </c>
      <c r="EK947">
        <v>2.0023907572319401E-2</v>
      </c>
      <c r="EL947">
        <v>5.02287531826031E-2</v>
      </c>
      <c r="EM947">
        <v>0.252554486218517</v>
      </c>
      <c r="EN947">
        <v>0.32404714517975602</v>
      </c>
      <c r="EO947">
        <v>0.344221400254003</v>
      </c>
      <c r="EP947">
        <v>0.37397968399307002</v>
      </c>
      <c r="EQ947">
        <v>0.36428952375095502</v>
      </c>
      <c r="ER947">
        <v>8.9785398969014898E-2</v>
      </c>
      <c r="ES947">
        <v>1.5824868077394898E-2</v>
      </c>
      <c r="ET947">
        <v>8.5002830841234105E-3</v>
      </c>
      <c r="EU947">
        <v>-4.0530813477337004E-3</v>
      </c>
      <c r="EV947">
        <v>2.3748471047703199E-2</v>
      </c>
      <c r="EW947">
        <v>84.531944707441795</v>
      </c>
      <c r="EX947">
        <v>82.1022912327211</v>
      </c>
      <c r="EY947">
        <v>81.105604999053199</v>
      </c>
      <c r="EZ947">
        <v>78.186858549517098</v>
      </c>
      <c r="FA947">
        <v>76.193486082181394</v>
      </c>
      <c r="FB947">
        <v>75.220961939026694</v>
      </c>
      <c r="FC947">
        <v>74.757205074796403</v>
      </c>
      <c r="FD947">
        <v>74.302215489490607</v>
      </c>
      <c r="FE947">
        <v>78.3405983715205</v>
      </c>
      <c r="FF947">
        <v>81.971350123082701</v>
      </c>
      <c r="FG947">
        <v>86.483431168339294</v>
      </c>
      <c r="FH947">
        <v>91.388922552546902</v>
      </c>
      <c r="FI947">
        <v>95.380155273622407</v>
      </c>
      <c r="FJ947">
        <v>98.880155273622407</v>
      </c>
      <c r="FK947">
        <v>101.307669002083</v>
      </c>
      <c r="FL947">
        <v>102.32306381367199</v>
      </c>
      <c r="FM947">
        <v>103.310982768415</v>
      </c>
      <c r="FN947">
        <v>103.802215489491</v>
      </c>
      <c r="FO947">
        <v>103.320924067411</v>
      </c>
      <c r="FP947">
        <v>101.784680931642</v>
      </c>
      <c r="FQ947">
        <v>98.671463737928406</v>
      </c>
      <c r="FR947">
        <v>95.585722401060394</v>
      </c>
      <c r="FS947">
        <v>92.970365461086899</v>
      </c>
      <c r="FT947">
        <v>90.004468850596496</v>
      </c>
      <c r="FU947">
        <v>3.4346766171700301E-2</v>
      </c>
      <c r="FV947">
        <v>0</v>
      </c>
      <c r="FW947">
        <v>0</v>
      </c>
      <c r="FX947">
        <v>1</v>
      </c>
    </row>
    <row r="948" spans="1:180" x14ac:dyDescent="0.2">
      <c r="A948" t="s">
        <v>42</v>
      </c>
      <c r="B948" t="s">
        <v>58</v>
      </c>
      <c r="C948" t="s">
        <v>55</v>
      </c>
      <c r="D948" t="s">
        <v>80</v>
      </c>
      <c r="E948" t="s">
        <v>77</v>
      </c>
      <c r="F948" t="s">
        <v>78</v>
      </c>
      <c r="G948" s="35">
        <v>43691</v>
      </c>
      <c r="H948">
        <v>1206</v>
      </c>
      <c r="I948">
        <v>1.1280231741590101</v>
      </c>
      <c r="J948">
        <v>0.96306024703055904</v>
      </c>
      <c r="K948">
        <v>0.86077950151645299</v>
      </c>
      <c r="L948">
        <v>0.77494247172258601</v>
      </c>
      <c r="M948">
        <v>0.74738726444638204</v>
      </c>
      <c r="N948">
        <v>0.79750705125769294</v>
      </c>
      <c r="O948">
        <v>0.89476917783981702</v>
      </c>
      <c r="P948">
        <v>0.95955900476352995</v>
      </c>
      <c r="Q948">
        <v>0.99468130407533295</v>
      </c>
      <c r="R948">
        <v>1.08309799246023</v>
      </c>
      <c r="S948">
        <v>1.1702626562332701</v>
      </c>
      <c r="T948">
        <v>1.3410292880413299</v>
      </c>
      <c r="U948">
        <v>1.58764679279615</v>
      </c>
      <c r="V948">
        <v>1.8606109038282701</v>
      </c>
      <c r="W948">
        <v>2.0976918611374402</v>
      </c>
      <c r="X948">
        <v>2.3696474865117199</v>
      </c>
      <c r="Y948">
        <v>2.5798442978745602</v>
      </c>
      <c r="Z948">
        <v>2.7874880494263401</v>
      </c>
      <c r="AA948">
        <v>2.7893989591196902</v>
      </c>
      <c r="AB948">
        <v>2.7041115274793399</v>
      </c>
      <c r="AC948">
        <v>2.4814048000629501</v>
      </c>
      <c r="AD948">
        <v>2.2357183670601901</v>
      </c>
      <c r="AE948">
        <v>1.8768381261538101</v>
      </c>
      <c r="AF948">
        <v>1.53011454642955</v>
      </c>
      <c r="AG948">
        <v>-8.1616837235060594E-2</v>
      </c>
      <c r="AH948">
        <v>-7.1264890850581894E-2</v>
      </c>
      <c r="AI948">
        <v>-5.2573126482731401E-2</v>
      </c>
      <c r="AJ948">
        <v>-4.0814367985376201E-2</v>
      </c>
      <c r="AK948">
        <v>-6.5158997076619702E-3</v>
      </c>
      <c r="AL948">
        <v>-1.11954437375851E-2</v>
      </c>
      <c r="AM948">
        <v>-1.46559038320108E-2</v>
      </c>
      <c r="AN948">
        <v>-3.9525617832330003E-2</v>
      </c>
      <c r="AO948">
        <v>-3.4620235541195102E-2</v>
      </c>
      <c r="AP948">
        <v>-2.8053574127345798E-2</v>
      </c>
      <c r="AQ948">
        <v>-6.9190344049609304E-2</v>
      </c>
      <c r="AR948">
        <v>-3.2348202345357902E-2</v>
      </c>
      <c r="AS948">
        <v>-4.8058308439219702E-3</v>
      </c>
      <c r="AT948">
        <v>-7.9983663416998904E-2</v>
      </c>
      <c r="AU948">
        <v>0.42690841368053101</v>
      </c>
      <c r="AV948">
        <v>0.489691431836216</v>
      </c>
      <c r="AW948">
        <v>0.48865903038969999</v>
      </c>
      <c r="AX948">
        <v>0.608346888918189</v>
      </c>
      <c r="AY948">
        <v>0.35329078645733297</v>
      </c>
      <c r="AZ948">
        <v>-0.28912167341683498</v>
      </c>
      <c r="BA948">
        <v>-0.33286811243200098</v>
      </c>
      <c r="BB948">
        <v>-0.31085345432311001</v>
      </c>
      <c r="BC948">
        <v>-0.24196250417454501</v>
      </c>
      <c r="BD948">
        <v>-0.15894171794640799</v>
      </c>
      <c r="BE948">
        <v>-6.0468898062664499E-2</v>
      </c>
      <c r="BF948">
        <v>-5.4397595797218902E-2</v>
      </c>
      <c r="BG948">
        <v>-3.6010123678195199E-2</v>
      </c>
      <c r="BH948">
        <v>-2.5816483652597699E-2</v>
      </c>
      <c r="BI948">
        <v>5.45740286241369E-3</v>
      </c>
      <c r="BJ948">
        <v>-1.58523996584503E-4</v>
      </c>
      <c r="BK948">
        <v>-3.7620832982397001E-3</v>
      </c>
      <c r="BL948">
        <v>-2.3952981008686199E-2</v>
      </c>
      <c r="BM948">
        <v>-2.15801556432536E-2</v>
      </c>
      <c r="BN948">
        <v>-1.16217127173333E-2</v>
      </c>
      <c r="BO948">
        <v>-5.4176888796816203E-2</v>
      </c>
      <c r="BP948">
        <v>-2.0741832663609301E-2</v>
      </c>
      <c r="BQ948">
        <v>6.7062940254197798E-3</v>
      </c>
      <c r="BR948">
        <v>-5.1802857353926202E-2</v>
      </c>
      <c r="BS948">
        <v>0.46764139378832398</v>
      </c>
      <c r="BT948">
        <v>0.54357410625685998</v>
      </c>
      <c r="BU948">
        <v>0.56031538022496497</v>
      </c>
      <c r="BV948">
        <v>0.66504932368106495</v>
      </c>
      <c r="BW948">
        <v>0.405879498392473</v>
      </c>
      <c r="BX948">
        <v>-0.22603665026151901</v>
      </c>
      <c r="BY948">
        <v>-0.28206282161513602</v>
      </c>
      <c r="BZ948">
        <v>-0.26541624479769099</v>
      </c>
      <c r="CA948">
        <v>-0.204913427635117</v>
      </c>
      <c r="CB948">
        <v>-0.134507273020362</v>
      </c>
      <c r="CC948">
        <v>-4.5821899814196203E-2</v>
      </c>
      <c r="CD948">
        <v>-4.2715358625595203E-2</v>
      </c>
      <c r="CE948">
        <v>-2.4538638391152501E-2</v>
      </c>
      <c r="CF948">
        <v>-1.54289946513209E-2</v>
      </c>
      <c r="CG948">
        <v>1.37500757485353E-2</v>
      </c>
      <c r="CH948">
        <v>7.48561299459468E-3</v>
      </c>
      <c r="CI948">
        <v>3.7829436179311802E-3</v>
      </c>
      <c r="CJ948">
        <v>-1.3167420183087499E-2</v>
      </c>
      <c r="CK948">
        <v>-1.25486360295439E-2</v>
      </c>
      <c r="CL948">
        <v>-2.4105556064561601E-4</v>
      </c>
      <c r="CM948">
        <v>-4.3778615423770498E-2</v>
      </c>
      <c r="CN948">
        <v>-1.27032963781664E-2</v>
      </c>
      <c r="CO948">
        <v>1.4679556640884901E-2</v>
      </c>
      <c r="CP948">
        <v>-3.2284916920986999E-2</v>
      </c>
      <c r="CQ948">
        <v>0.49585293172732497</v>
      </c>
      <c r="CR948">
        <v>0.58089308241942195</v>
      </c>
      <c r="CS948">
        <v>0.60994434983627899</v>
      </c>
      <c r="CT948">
        <v>0.70432125726690398</v>
      </c>
      <c r="CU948">
        <v>0.44230228007933398</v>
      </c>
      <c r="CV948">
        <v>-0.18234415539816201</v>
      </c>
      <c r="CW948">
        <v>-0.24687523196201</v>
      </c>
      <c r="CX948">
        <v>-0.23394657189439599</v>
      </c>
      <c r="CY948">
        <v>-0.179253350085401</v>
      </c>
      <c r="CZ948">
        <v>-0.11758405089850101</v>
      </c>
      <c r="DA948">
        <v>-3.1174901565728001E-2</v>
      </c>
      <c r="DB948">
        <v>-3.1033121453971399E-2</v>
      </c>
      <c r="DC948">
        <v>-1.30671531041098E-2</v>
      </c>
      <c r="DD948">
        <v>-5.0415056500440498E-3</v>
      </c>
      <c r="DE948">
        <v>2.2042748634656901E-2</v>
      </c>
      <c r="DF948">
        <v>1.51297499857739E-2</v>
      </c>
      <c r="DG948">
        <v>1.1327970534102101E-2</v>
      </c>
      <c r="DH948">
        <v>-2.3818593574886698E-3</v>
      </c>
      <c r="DI948">
        <v>-3.5171164158341599E-3</v>
      </c>
      <c r="DJ948">
        <v>1.11396015960421E-2</v>
      </c>
      <c r="DK948">
        <v>-3.33803420507248E-2</v>
      </c>
      <c r="DL948">
        <v>-4.6647600927234396E-3</v>
      </c>
      <c r="DM948">
        <v>2.2652819256350001E-2</v>
      </c>
      <c r="DN948">
        <v>-1.2766976488047799E-2</v>
      </c>
      <c r="DO948">
        <v>0.52406446966632603</v>
      </c>
      <c r="DP948">
        <v>0.61821205858198303</v>
      </c>
      <c r="DQ948">
        <v>0.65957331944759201</v>
      </c>
      <c r="DR948">
        <v>0.743593190852744</v>
      </c>
      <c r="DS948">
        <v>0.478725061766194</v>
      </c>
      <c r="DT948">
        <v>-0.13865166053480599</v>
      </c>
      <c r="DU948">
        <v>-0.21168764230888401</v>
      </c>
      <c r="DV948">
        <v>-0.202476898991101</v>
      </c>
      <c r="DW948">
        <v>-0.153593272535684</v>
      </c>
      <c r="DX948">
        <v>-0.100660828776639</v>
      </c>
      <c r="DY948">
        <v>-1.00269623933319E-2</v>
      </c>
      <c r="DZ948">
        <v>-1.4165826400608501E-2</v>
      </c>
      <c r="EA948">
        <v>3.4958497004264201E-3</v>
      </c>
      <c r="EB948">
        <v>9.9563786827344593E-3</v>
      </c>
      <c r="EC948">
        <v>3.4016051204732597E-2</v>
      </c>
      <c r="ED948">
        <v>2.6166669726774502E-2</v>
      </c>
      <c r="EE948">
        <v>2.2221791067873201E-2</v>
      </c>
      <c r="EF948">
        <v>1.31907774661551E-2</v>
      </c>
      <c r="EG948">
        <v>9.5229634821073807E-3</v>
      </c>
      <c r="EH948">
        <v>2.7571463006054599E-2</v>
      </c>
      <c r="EI948">
        <v>-1.8366886797931799E-2</v>
      </c>
      <c r="EJ948">
        <v>6.9416095890251304E-3</v>
      </c>
      <c r="EK948">
        <v>3.41649441256918E-2</v>
      </c>
      <c r="EL948">
        <v>1.54138295750249E-2</v>
      </c>
      <c r="EM948">
        <v>0.56479744977411905</v>
      </c>
      <c r="EN948">
        <v>0.67209473300262701</v>
      </c>
      <c r="EO948">
        <v>0.73122966928285704</v>
      </c>
      <c r="EP948">
        <v>0.80029562561561995</v>
      </c>
      <c r="EQ948">
        <v>0.53131377370133404</v>
      </c>
      <c r="ER948">
        <v>-7.5566637379490098E-2</v>
      </c>
      <c r="ES948">
        <v>-0.16088235149201899</v>
      </c>
      <c r="ET948">
        <v>-0.157039689465682</v>
      </c>
      <c r="EU948">
        <v>-0.116544195996256</v>
      </c>
      <c r="EV948">
        <v>-7.6226383850593299E-2</v>
      </c>
      <c r="EW948">
        <v>84.384234010907306</v>
      </c>
      <c r="EX948">
        <v>81.962568170550298</v>
      </c>
      <c r="EY948">
        <v>80.958106098165601</v>
      </c>
      <c r="EZ948">
        <v>78.090976698066399</v>
      </c>
      <c r="FA948">
        <v>76.082052553297004</v>
      </c>
      <c r="FB948">
        <v>75.114278631631095</v>
      </c>
      <c r="FC948">
        <v>74.669310857709505</v>
      </c>
      <c r="FD948">
        <v>74.247149231532006</v>
      </c>
      <c r="FE948">
        <v>78.333911750123903</v>
      </c>
      <c r="FF948">
        <v>82.003966286564193</v>
      </c>
      <c r="FG948">
        <v>86.522310361923601</v>
      </c>
      <c r="FH948">
        <v>91.407288051561693</v>
      </c>
      <c r="FI948">
        <v>95.384481903817502</v>
      </c>
      <c r="FJ948">
        <v>98.884481903817502</v>
      </c>
      <c r="FK948">
        <v>101.27441745166099</v>
      </c>
      <c r="FL948">
        <v>102.288299454636</v>
      </c>
      <c r="FM948">
        <v>103.269955379276</v>
      </c>
      <c r="FN948">
        <v>103.74714923153201</v>
      </c>
      <c r="FO948">
        <v>103.25656916212201</v>
      </c>
      <c r="FP948">
        <v>101.70153693604399</v>
      </c>
      <c r="FQ948">
        <v>98.577094695091702</v>
      </c>
      <c r="FR948">
        <v>95.484878532473999</v>
      </c>
      <c r="FS948">
        <v>92.828705999008406</v>
      </c>
      <c r="FT948">
        <v>89.852007932573102</v>
      </c>
      <c r="FU948">
        <v>7.2789478408399097E-2</v>
      </c>
      <c r="FV948">
        <v>0</v>
      </c>
      <c r="FW948">
        <v>0</v>
      </c>
      <c r="FX948">
        <v>1</v>
      </c>
    </row>
    <row r="949" spans="1:180" x14ac:dyDescent="0.2">
      <c r="A949" t="s">
        <v>42</v>
      </c>
      <c r="B949" t="s">
        <v>58</v>
      </c>
      <c r="C949" t="s">
        <v>55</v>
      </c>
      <c r="D949" t="s">
        <v>80</v>
      </c>
      <c r="E949" t="s">
        <v>78</v>
      </c>
      <c r="F949" t="s">
        <v>1</v>
      </c>
      <c r="G949" s="35">
        <v>43691</v>
      </c>
      <c r="H949">
        <v>7487</v>
      </c>
      <c r="I949">
        <v>1.2411918139408</v>
      </c>
      <c r="J949">
        <v>1.0537207977671901</v>
      </c>
      <c r="K949">
        <v>0.93369429900826895</v>
      </c>
      <c r="L949">
        <v>0.82378436500271202</v>
      </c>
      <c r="M949">
        <v>0.76567745329785297</v>
      </c>
      <c r="N949">
        <v>0.74031412293510401</v>
      </c>
      <c r="O949">
        <v>0.75625607196572497</v>
      </c>
      <c r="P949">
        <v>0.79633076026719396</v>
      </c>
      <c r="Q949">
        <v>0.86459416045308302</v>
      </c>
      <c r="R949">
        <v>0.99570042838498096</v>
      </c>
      <c r="S949">
        <v>1.19097068159365</v>
      </c>
      <c r="T949">
        <v>1.43456993776959</v>
      </c>
      <c r="U949">
        <v>1.70505802867435</v>
      </c>
      <c r="V949">
        <v>1.9904178725252799</v>
      </c>
      <c r="W949">
        <v>2.2567701664937601</v>
      </c>
      <c r="X949">
        <v>2.4687257263645002</v>
      </c>
      <c r="Y949">
        <v>2.6390297752909002</v>
      </c>
      <c r="Z949">
        <v>2.7262003300260398</v>
      </c>
      <c r="AA949">
        <v>2.6979515720730198</v>
      </c>
      <c r="AB949">
        <v>2.5577987435563099</v>
      </c>
      <c r="AC949">
        <v>2.38749985799523</v>
      </c>
      <c r="AD949">
        <v>2.2186243450056802</v>
      </c>
      <c r="AE949">
        <v>1.9316826434223899</v>
      </c>
      <c r="AF949">
        <v>1.61299832564831</v>
      </c>
      <c r="AG949">
        <v>-2.7586295490555399E-2</v>
      </c>
      <c r="AH949">
        <v>-2.2805705328468099E-2</v>
      </c>
      <c r="AI949">
        <v>-1.9050208711899101E-2</v>
      </c>
      <c r="AJ949">
        <v>-1.9375843781618201E-2</v>
      </c>
      <c r="AK949">
        <v>-1.47966340908631E-2</v>
      </c>
      <c r="AL949">
        <v>-1.2327716223847599E-2</v>
      </c>
      <c r="AM949">
        <v>-8.7644023321070495E-3</v>
      </c>
      <c r="AN949">
        <v>-3.0918017795336901E-3</v>
      </c>
      <c r="AO949">
        <v>-7.5111539971962698E-4</v>
      </c>
      <c r="AP949">
        <v>-2.1365643408044099E-2</v>
      </c>
      <c r="AQ949">
        <v>-2.118696447494E-2</v>
      </c>
      <c r="AR949">
        <v>-6.0533948945587501E-3</v>
      </c>
      <c r="AS949">
        <v>-6.6781664263916001E-3</v>
      </c>
      <c r="AT949">
        <v>-1.26662059573261E-2</v>
      </c>
      <c r="AU949">
        <v>0.121215720375695</v>
      </c>
      <c r="AV949">
        <v>0.13012328204517901</v>
      </c>
      <c r="AW949">
        <v>0.15755537659831101</v>
      </c>
      <c r="AX949">
        <v>0.15483072023491601</v>
      </c>
      <c r="AY949">
        <v>8.2971431251602099E-2</v>
      </c>
      <c r="AZ949">
        <v>-8.6068067391724901E-2</v>
      </c>
      <c r="BA949">
        <v>-9.3983035918240296E-2</v>
      </c>
      <c r="BB949">
        <v>-0.103278606994978</v>
      </c>
      <c r="BC949">
        <v>-0.10198405322706</v>
      </c>
      <c r="BD949">
        <v>-5.6062433309500302E-2</v>
      </c>
      <c r="BE949">
        <v>-1.4863616179213199E-2</v>
      </c>
      <c r="BF949">
        <v>-1.1151255147550901E-2</v>
      </c>
      <c r="BG949">
        <v>-9.5214788236714799E-3</v>
      </c>
      <c r="BH949">
        <v>-9.1492021835056503E-3</v>
      </c>
      <c r="BI949">
        <v>-7.4199112321183197E-3</v>
      </c>
      <c r="BJ949">
        <v>-4.2515006131381297E-3</v>
      </c>
      <c r="BK949">
        <v>-1.0319542001306101E-3</v>
      </c>
      <c r="BL949">
        <v>3.44835266935732E-3</v>
      </c>
      <c r="BM949">
        <v>5.3655809462469098E-3</v>
      </c>
      <c r="BN949">
        <v>-1.6575688668014101E-2</v>
      </c>
      <c r="BO949">
        <v>-1.5661003986002099E-2</v>
      </c>
      <c r="BP949">
        <v>-2.1852905995215798E-3</v>
      </c>
      <c r="BQ949">
        <v>-2.8107048538047498E-3</v>
      </c>
      <c r="BR949">
        <v>-1.49429600654243E-3</v>
      </c>
      <c r="BS949">
        <v>0.13683497405294301</v>
      </c>
      <c r="BT949">
        <v>0.14465116369807399</v>
      </c>
      <c r="BU949">
        <v>0.17201746737495899</v>
      </c>
      <c r="BV949">
        <v>0.171415891073631</v>
      </c>
      <c r="BW949">
        <v>0.101456569221133</v>
      </c>
      <c r="BX949">
        <v>-7.0611210786852993E-2</v>
      </c>
      <c r="BY949">
        <v>-7.8581322066768405E-2</v>
      </c>
      <c r="BZ949">
        <v>-8.3269890244665204E-2</v>
      </c>
      <c r="CA949">
        <v>-8.1481997502269601E-2</v>
      </c>
      <c r="CB949">
        <v>-4.2634467814728898E-2</v>
      </c>
      <c r="CC949">
        <v>-6.0519272448942797E-3</v>
      </c>
      <c r="CD949">
        <v>-3.0794184548499199E-3</v>
      </c>
      <c r="CE949">
        <v>-2.9219095301693501E-3</v>
      </c>
      <c r="CF949">
        <v>-2.06626136576469E-3</v>
      </c>
      <c r="CG949">
        <v>-2.3108154516414698E-3</v>
      </c>
      <c r="CH949">
        <v>1.34206171650568E-3</v>
      </c>
      <c r="CI949">
        <v>4.3235158209512696E-3</v>
      </c>
      <c r="CJ949">
        <v>7.9780437175827508E-3</v>
      </c>
      <c r="CK949">
        <v>9.6019862023545705E-3</v>
      </c>
      <c r="CL949">
        <v>-1.32581806065649E-2</v>
      </c>
      <c r="CM949">
        <v>-1.18337405849315E-2</v>
      </c>
      <c r="CN949">
        <v>4.9374665193097197E-4</v>
      </c>
      <c r="CO949">
        <v>-1.32112749963387E-4</v>
      </c>
      <c r="CP949">
        <v>6.2433347927159004E-3</v>
      </c>
      <c r="CQ949">
        <v>0.14765282156934101</v>
      </c>
      <c r="CR949">
        <v>0.15471313027501901</v>
      </c>
      <c r="CS949">
        <v>0.18203386739143201</v>
      </c>
      <c r="CT949">
        <v>0.182902729873615</v>
      </c>
      <c r="CU949">
        <v>0.11425931946810799</v>
      </c>
      <c r="CV949">
        <v>-5.9905838988077699E-2</v>
      </c>
      <c r="CW949">
        <v>-6.7914141971018402E-2</v>
      </c>
      <c r="CX949">
        <v>-6.9411913975352804E-2</v>
      </c>
      <c r="CY949">
        <v>-6.7282336162077502E-2</v>
      </c>
      <c r="CZ949">
        <v>-3.3334299818259E-2</v>
      </c>
      <c r="DA949">
        <v>2.7597616894246601E-3</v>
      </c>
      <c r="DB949">
        <v>4.9924182378510299E-3</v>
      </c>
      <c r="DC949">
        <v>3.67765976333279E-3</v>
      </c>
      <c r="DD949">
        <v>5.0166794519762702E-3</v>
      </c>
      <c r="DE949">
        <v>2.7982803288353801E-3</v>
      </c>
      <c r="DF949">
        <v>6.9356240461494797E-3</v>
      </c>
      <c r="DG949">
        <v>9.6789858420331509E-3</v>
      </c>
      <c r="DH949">
        <v>1.2507734765808199E-2</v>
      </c>
      <c r="DI949">
        <v>1.3838391458462201E-2</v>
      </c>
      <c r="DJ949">
        <v>-9.9406725451157297E-3</v>
      </c>
      <c r="DK949">
        <v>-8.0064771838608603E-3</v>
      </c>
      <c r="DL949">
        <v>3.1727839033835201E-3</v>
      </c>
      <c r="DM949">
        <v>2.5464793538779798E-3</v>
      </c>
      <c r="DN949">
        <v>1.39809655919742E-2</v>
      </c>
      <c r="DO949">
        <v>0.15847066908573801</v>
      </c>
      <c r="DP949">
        <v>0.16477509685196401</v>
      </c>
      <c r="DQ949">
        <v>0.19205026740790501</v>
      </c>
      <c r="DR949">
        <v>0.19438956867359999</v>
      </c>
      <c r="DS949">
        <v>0.12706206971508299</v>
      </c>
      <c r="DT949">
        <v>-4.9200467189302502E-2</v>
      </c>
      <c r="DU949">
        <v>-5.7246961875268301E-2</v>
      </c>
      <c r="DV949">
        <v>-5.55539377060403E-2</v>
      </c>
      <c r="DW949">
        <v>-5.30826748218855E-2</v>
      </c>
      <c r="DX949">
        <v>-2.4034131821789099E-2</v>
      </c>
      <c r="DY949">
        <v>1.54824410007669E-2</v>
      </c>
      <c r="DZ949">
        <v>1.6646868418768199E-2</v>
      </c>
      <c r="EA949">
        <v>1.32063896515604E-2</v>
      </c>
      <c r="EB949">
        <v>1.52433210500888E-2</v>
      </c>
      <c r="EC949">
        <v>1.0175003187580099E-2</v>
      </c>
      <c r="ED949">
        <v>1.5011839656859E-2</v>
      </c>
      <c r="EE949">
        <v>1.7411433974009599E-2</v>
      </c>
      <c r="EF949">
        <v>1.9047889214699201E-2</v>
      </c>
      <c r="EG949">
        <v>1.9955087804428801E-2</v>
      </c>
      <c r="EH949">
        <v>-5.1507178050857697E-3</v>
      </c>
      <c r="EI949">
        <v>-2.4805166949228999E-3</v>
      </c>
      <c r="EJ949">
        <v>7.04088819842069E-3</v>
      </c>
      <c r="EK949">
        <v>6.4139409264648197E-3</v>
      </c>
      <c r="EL949">
        <v>2.5152875542757899E-2</v>
      </c>
      <c r="EM949">
        <v>0.17408992276298599</v>
      </c>
      <c r="EN949">
        <v>0.17930297850485899</v>
      </c>
      <c r="EO949">
        <v>0.20651235818455299</v>
      </c>
      <c r="EP949">
        <v>0.21097473951231499</v>
      </c>
      <c r="EQ949">
        <v>0.14554720768461399</v>
      </c>
      <c r="ER949">
        <v>-3.3743610584430601E-2</v>
      </c>
      <c r="ES949">
        <v>-4.1845248023796397E-2</v>
      </c>
      <c r="ET949">
        <v>-3.55452209557275E-2</v>
      </c>
      <c r="EU949">
        <v>-3.2580619097094803E-2</v>
      </c>
      <c r="EV949">
        <v>-1.06061663270177E-2</v>
      </c>
      <c r="EW949">
        <v>84.645568824638602</v>
      </c>
      <c r="EX949">
        <v>82.219453174104302</v>
      </c>
      <c r="EY949">
        <v>81.2347580138278</v>
      </c>
      <c r="EZ949">
        <v>78.258610936517897</v>
      </c>
      <c r="FA949">
        <v>76.289220615964794</v>
      </c>
      <c r="FB949">
        <v>75.315713387806397</v>
      </c>
      <c r="FC949">
        <v>74.832495285983697</v>
      </c>
      <c r="FD949">
        <v>74.339566310496494</v>
      </c>
      <c r="FE949">
        <v>78.316027655562493</v>
      </c>
      <c r="FF949">
        <v>81.917881835323698</v>
      </c>
      <c r="FG949">
        <v>86.423475801382807</v>
      </c>
      <c r="FH949">
        <v>91.338403519798902</v>
      </c>
      <c r="FI949">
        <v>95.348114393463206</v>
      </c>
      <c r="FJ949">
        <v>98.848114393463206</v>
      </c>
      <c r="FK949">
        <v>101.314550597109</v>
      </c>
      <c r="FL949">
        <v>102.335449402891</v>
      </c>
      <c r="FM949">
        <v>103.32985543683201</v>
      </c>
      <c r="FN949">
        <v>103.83956631049701</v>
      </c>
      <c r="FO949">
        <v>103.375769956003</v>
      </c>
      <c r="FP949">
        <v>101.858988057825</v>
      </c>
      <c r="FQ949">
        <v>98.737712130735403</v>
      </c>
      <c r="FR949">
        <v>95.642928975487095</v>
      </c>
      <c r="FS949">
        <v>93.061973601508498</v>
      </c>
      <c r="FT949">
        <v>90.119076052796999</v>
      </c>
      <c r="FU949">
        <v>2.1047196491777401E-2</v>
      </c>
      <c r="FV949">
        <v>0</v>
      </c>
      <c r="FW949">
        <v>0</v>
      </c>
      <c r="FX949">
        <v>1</v>
      </c>
    </row>
    <row r="950" spans="1:180" x14ac:dyDescent="0.2">
      <c r="A950" t="s">
        <v>42</v>
      </c>
      <c r="B950" t="s">
        <v>58</v>
      </c>
      <c r="C950" t="s">
        <v>55</v>
      </c>
      <c r="D950" t="s">
        <v>80</v>
      </c>
      <c r="E950" t="s">
        <v>78</v>
      </c>
      <c r="F950" t="s">
        <v>77</v>
      </c>
      <c r="G950" s="35">
        <v>43691</v>
      </c>
      <c r="H950">
        <v>6332</v>
      </c>
      <c r="I950">
        <v>1.2680909185695499</v>
      </c>
      <c r="J950">
        <v>1.0753271108833</v>
      </c>
      <c r="K950">
        <v>0.95263092299929797</v>
      </c>
      <c r="L950">
        <v>0.84136649345029602</v>
      </c>
      <c r="M950">
        <v>0.78129127717199198</v>
      </c>
      <c r="N950">
        <v>0.75381820337315697</v>
      </c>
      <c r="O950">
        <v>0.76829533546923101</v>
      </c>
      <c r="P950">
        <v>0.80948807226125297</v>
      </c>
      <c r="Q950">
        <v>0.87490723014733296</v>
      </c>
      <c r="R950">
        <v>1.00803411554094</v>
      </c>
      <c r="S950">
        <v>1.20702930148945</v>
      </c>
      <c r="T950">
        <v>1.4522089185586999</v>
      </c>
      <c r="U950">
        <v>1.71691775644916</v>
      </c>
      <c r="V950">
        <v>1.9957915722485799</v>
      </c>
      <c r="W950">
        <v>2.25642539348731</v>
      </c>
      <c r="X950">
        <v>2.4631798680702799</v>
      </c>
      <c r="Y950">
        <v>2.63116026490479</v>
      </c>
      <c r="Z950">
        <v>2.7204675094944899</v>
      </c>
      <c r="AA950">
        <v>2.6937607759190598</v>
      </c>
      <c r="AB950">
        <v>2.5560054806056201</v>
      </c>
      <c r="AC950">
        <v>2.39422975154972</v>
      </c>
      <c r="AD950">
        <v>2.23461509948697</v>
      </c>
      <c r="AE950">
        <v>1.9551824298851299</v>
      </c>
      <c r="AF950">
        <v>1.6426488451188199</v>
      </c>
      <c r="AG950">
        <v>-2.6052182428932699E-2</v>
      </c>
      <c r="AH950">
        <v>-2.1440278149975699E-2</v>
      </c>
      <c r="AI950">
        <v>-2.0954546265341101E-2</v>
      </c>
      <c r="AJ950">
        <v>-1.98274181307432E-2</v>
      </c>
      <c r="AK950">
        <v>-1.2387418948317699E-2</v>
      </c>
      <c r="AL950">
        <v>-1.2366360393249299E-2</v>
      </c>
      <c r="AM950">
        <v>-8.5019962408216399E-3</v>
      </c>
      <c r="AN950">
        <v>-3.49928866175494E-3</v>
      </c>
      <c r="AO950">
        <v>3.0201791729484399E-3</v>
      </c>
      <c r="AP950">
        <v>-2.28662621740163E-2</v>
      </c>
      <c r="AQ950">
        <v>-2.0327094681587599E-2</v>
      </c>
      <c r="AR950">
        <v>-2.7939208963294201E-3</v>
      </c>
      <c r="AS950">
        <v>-1.2406832118217101E-2</v>
      </c>
      <c r="AT950">
        <v>-9.3165668120933302E-3</v>
      </c>
      <c r="AU950">
        <v>7.4132444874439596E-2</v>
      </c>
      <c r="AV950">
        <v>7.3056853599081303E-2</v>
      </c>
      <c r="AW950">
        <v>8.9304864268640302E-2</v>
      </c>
      <c r="AX950">
        <v>9.1776012296686901E-2</v>
      </c>
      <c r="AY950">
        <v>5.96540051233726E-2</v>
      </c>
      <c r="AZ950">
        <v>-4.0047036367467301E-2</v>
      </c>
      <c r="BA950">
        <v>-6.2869300298792105E-2</v>
      </c>
      <c r="BB950">
        <v>-7.7833537650102605E-2</v>
      </c>
      <c r="BC950">
        <v>-0.101490029367104</v>
      </c>
      <c r="BD950">
        <v>-5.4319306627624499E-2</v>
      </c>
      <c r="BE950">
        <v>-1.23094252098118E-2</v>
      </c>
      <c r="BF950">
        <v>-8.6399362713395003E-3</v>
      </c>
      <c r="BG950">
        <v>-1.0391593338881301E-2</v>
      </c>
      <c r="BH950">
        <v>-8.5253911797797694E-3</v>
      </c>
      <c r="BI950">
        <v>-4.5622868498599598E-3</v>
      </c>
      <c r="BJ950">
        <v>-4.1153818767095804E-3</v>
      </c>
      <c r="BK950">
        <v>-3.6058329738211003E-4</v>
      </c>
      <c r="BL950">
        <v>4.1573581679540499E-3</v>
      </c>
      <c r="BM950">
        <v>9.4146824026320602E-3</v>
      </c>
      <c r="BN950">
        <v>-1.7028757132984799E-2</v>
      </c>
      <c r="BO950">
        <v>-1.3436335868734901E-2</v>
      </c>
      <c r="BP950">
        <v>1.5849072957886299E-3</v>
      </c>
      <c r="BQ950">
        <v>-8.0126156527331703E-3</v>
      </c>
      <c r="BR950">
        <v>4.2559571185074802E-4</v>
      </c>
      <c r="BS950">
        <v>8.88679400592325E-2</v>
      </c>
      <c r="BT950">
        <v>8.8800852662538204E-2</v>
      </c>
      <c r="BU950">
        <v>0.105349830139862</v>
      </c>
      <c r="BV950">
        <v>0.106823795459392</v>
      </c>
      <c r="BW950">
        <v>7.6575843285705394E-2</v>
      </c>
      <c r="BX950">
        <v>-2.5350638096255901E-2</v>
      </c>
      <c r="BY950">
        <v>-4.7621470358435398E-2</v>
      </c>
      <c r="BZ950">
        <v>-5.8169056657518599E-2</v>
      </c>
      <c r="CA950">
        <v>-8.1126731689715098E-2</v>
      </c>
      <c r="CB950">
        <v>-3.9909559654681501E-2</v>
      </c>
      <c r="CC950">
        <v>-2.7912334239980898E-3</v>
      </c>
      <c r="CD950">
        <v>2.2554152050612599E-4</v>
      </c>
      <c r="CE950">
        <v>-3.0757243196221401E-3</v>
      </c>
      <c r="CF950">
        <v>-6.9764174256846498E-4</v>
      </c>
      <c r="CG950">
        <v>8.5737580406649802E-4</v>
      </c>
      <c r="CH950">
        <v>1.59922070913722E-3</v>
      </c>
      <c r="CI950">
        <v>5.2781345063018497E-3</v>
      </c>
      <c r="CJ950">
        <v>9.4603284379967192E-3</v>
      </c>
      <c r="CK950">
        <v>1.3843495860127401E-2</v>
      </c>
      <c r="CL950">
        <v>-1.29857189241831E-2</v>
      </c>
      <c r="CM950">
        <v>-8.6638173060652798E-3</v>
      </c>
      <c r="CN950">
        <v>4.6176703625565004E-3</v>
      </c>
      <c r="CO950">
        <v>-4.9691947147088899E-3</v>
      </c>
      <c r="CP950">
        <v>7.1729877986766903E-3</v>
      </c>
      <c r="CQ950">
        <v>9.9073699135922705E-2</v>
      </c>
      <c r="CR950">
        <v>9.9705098453415894E-2</v>
      </c>
      <c r="CS950">
        <v>0.116462524624971</v>
      </c>
      <c r="CT950">
        <v>0.11724584423827</v>
      </c>
      <c r="CU950">
        <v>8.8295856848448595E-2</v>
      </c>
      <c r="CV950">
        <v>-1.51719574228125E-2</v>
      </c>
      <c r="CW950">
        <v>-3.7060869790751703E-2</v>
      </c>
      <c r="CX950">
        <v>-4.4549497025374099E-2</v>
      </c>
      <c r="CY950">
        <v>-6.7023173750459103E-2</v>
      </c>
      <c r="CZ950">
        <v>-2.9929412797201502E-2</v>
      </c>
      <c r="DA950">
        <v>6.7269583618156104E-3</v>
      </c>
      <c r="DB950">
        <v>9.0910193123517492E-3</v>
      </c>
      <c r="DC950">
        <v>4.2401446996369998E-3</v>
      </c>
      <c r="DD950">
        <v>7.1301076946428399E-3</v>
      </c>
      <c r="DE950">
        <v>6.2770384579929599E-3</v>
      </c>
      <c r="DF950">
        <v>7.3138232949840204E-3</v>
      </c>
      <c r="DG950">
        <v>1.09168523099858E-2</v>
      </c>
      <c r="DH950">
        <v>1.4763298708039401E-2</v>
      </c>
      <c r="DI950">
        <v>1.8272309317622699E-2</v>
      </c>
      <c r="DJ950">
        <v>-8.9426807153813407E-3</v>
      </c>
      <c r="DK950">
        <v>-3.8912987433956099E-3</v>
      </c>
      <c r="DL950">
        <v>7.6504334293243702E-3</v>
      </c>
      <c r="DM950">
        <v>-1.92577377668462E-3</v>
      </c>
      <c r="DN950">
        <v>1.39203798855026E-2</v>
      </c>
      <c r="DO950">
        <v>0.10927945821261301</v>
      </c>
      <c r="DP950">
        <v>0.110609344244294</v>
      </c>
      <c r="DQ950">
        <v>0.12757521911008099</v>
      </c>
      <c r="DR950">
        <v>0.12766789301714801</v>
      </c>
      <c r="DS950">
        <v>0.100015870411192</v>
      </c>
      <c r="DT950">
        <v>-4.9932767493691401E-3</v>
      </c>
      <c r="DU950">
        <v>-2.6500269223067901E-2</v>
      </c>
      <c r="DV950">
        <v>-3.0929937393229599E-2</v>
      </c>
      <c r="DW950">
        <v>-5.2919615811203101E-2</v>
      </c>
      <c r="DX950">
        <v>-1.99492659397216E-2</v>
      </c>
      <c r="DY950">
        <v>2.04697155809365E-2</v>
      </c>
      <c r="DZ950">
        <v>2.1891361190988001E-2</v>
      </c>
      <c r="EA950">
        <v>1.4803097626096801E-2</v>
      </c>
      <c r="EB950">
        <v>1.84321346456063E-2</v>
      </c>
      <c r="EC950">
        <v>1.41021705564507E-2</v>
      </c>
      <c r="ED950">
        <v>1.55648018115237E-2</v>
      </c>
      <c r="EE950">
        <v>1.9058265253425299E-2</v>
      </c>
      <c r="EF950">
        <v>2.2419945537748402E-2</v>
      </c>
      <c r="EG950">
        <v>2.4666812547306301E-2</v>
      </c>
      <c r="EH950">
        <v>-3.1051756743498398E-3</v>
      </c>
      <c r="EI950">
        <v>2.9994600694569998E-3</v>
      </c>
      <c r="EJ950">
        <v>1.20292616214424E-2</v>
      </c>
      <c r="EK950">
        <v>2.4684426887993599E-3</v>
      </c>
      <c r="EL950">
        <v>2.36625424094467E-2</v>
      </c>
      <c r="EM950">
        <v>0.12401495339740599</v>
      </c>
      <c r="EN950">
        <v>0.12635334330775</v>
      </c>
      <c r="EO950">
        <v>0.143620184981302</v>
      </c>
      <c r="EP950">
        <v>0.14271567617985301</v>
      </c>
      <c r="EQ950">
        <v>0.11693770857352501</v>
      </c>
      <c r="ER950">
        <v>9.7031215218422503E-3</v>
      </c>
      <c r="ES950">
        <v>-1.1252439282711199E-2</v>
      </c>
      <c r="ET950">
        <v>-1.12654564006456E-2</v>
      </c>
      <c r="EU950">
        <v>-3.2556318133814502E-2</v>
      </c>
      <c r="EV950">
        <v>-5.5395189667785697E-3</v>
      </c>
      <c r="EW950">
        <v>84.656701921001499</v>
      </c>
      <c r="EX950">
        <v>82.228289805021902</v>
      </c>
      <c r="EY950">
        <v>81.243129002086505</v>
      </c>
      <c r="EZ950">
        <v>78.266188214979493</v>
      </c>
      <c r="FA950">
        <v>76.2958666091086</v>
      </c>
      <c r="FB950">
        <v>75.321533923303804</v>
      </c>
      <c r="FC950">
        <v>74.837776098999896</v>
      </c>
      <c r="FD950">
        <v>74.344593136196806</v>
      </c>
      <c r="FE950">
        <v>78.321731779264695</v>
      </c>
      <c r="FF950">
        <v>81.920389956111904</v>
      </c>
      <c r="FG950">
        <v>86.425804014677297</v>
      </c>
      <c r="FH950">
        <v>91.343388013526194</v>
      </c>
      <c r="FI950">
        <v>95.352813152025305</v>
      </c>
      <c r="FJ950">
        <v>98.852813152025305</v>
      </c>
      <c r="FK950">
        <v>101.32032880063301</v>
      </c>
      <c r="FL950">
        <v>102.340582056263</v>
      </c>
      <c r="FM950">
        <v>103.33516799769799</v>
      </c>
      <c r="FN950">
        <v>103.84459313619701</v>
      </c>
      <c r="FO950">
        <v>103.37968558889099</v>
      </c>
      <c r="FP950">
        <v>101.863443413195</v>
      </c>
      <c r="FQ950">
        <v>98.745934959349597</v>
      </c>
      <c r="FR950">
        <v>95.654093819699298</v>
      </c>
      <c r="FS950">
        <v>93.0756888984819</v>
      </c>
      <c r="FT950">
        <v>90.131034606806196</v>
      </c>
      <c r="FU950">
        <v>2.0734061228718299E-2</v>
      </c>
      <c r="FV950">
        <v>0</v>
      </c>
      <c r="FW950">
        <v>0</v>
      </c>
      <c r="FX950">
        <v>1</v>
      </c>
    </row>
    <row r="951" spans="1:180" x14ac:dyDescent="0.2">
      <c r="A951" t="s">
        <v>42</v>
      </c>
      <c r="B951" t="s">
        <v>58</v>
      </c>
      <c r="C951" t="s">
        <v>55</v>
      </c>
      <c r="D951" t="s">
        <v>80</v>
      </c>
      <c r="E951" t="s">
        <v>78</v>
      </c>
      <c r="F951" t="s">
        <v>78</v>
      </c>
      <c r="G951" s="35">
        <v>43691</v>
      </c>
      <c r="H951">
        <v>1155</v>
      </c>
      <c r="I951">
        <v>1.0920186877593501</v>
      </c>
      <c r="J951">
        <v>0.93349597993993805</v>
      </c>
      <c r="K951">
        <v>0.82853655621551103</v>
      </c>
      <c r="L951">
        <v>0.72584209190855298</v>
      </c>
      <c r="M951">
        <v>0.678377953812907</v>
      </c>
      <c r="N951">
        <v>0.664720548253389</v>
      </c>
      <c r="O951">
        <v>0.68899928004460298</v>
      </c>
      <c r="P951">
        <v>0.72248411598579598</v>
      </c>
      <c r="Q951">
        <v>0.80693280402516898</v>
      </c>
      <c r="R951">
        <v>0.92701747263161705</v>
      </c>
      <c r="S951">
        <v>1.1024617943470501</v>
      </c>
      <c r="T951">
        <v>1.33785529459298</v>
      </c>
      <c r="U951">
        <v>1.63969344014534</v>
      </c>
      <c r="V951">
        <v>1.96056519562405</v>
      </c>
      <c r="W951">
        <v>2.2581203286918301</v>
      </c>
      <c r="X951">
        <v>2.4982502377011899</v>
      </c>
      <c r="Y951">
        <v>2.6809065884963501</v>
      </c>
      <c r="Z951">
        <v>2.75624745705997</v>
      </c>
      <c r="AA951">
        <v>2.7194965547723799</v>
      </c>
      <c r="AB951">
        <v>2.5664788591443002</v>
      </c>
      <c r="AC951">
        <v>2.3484961967612299</v>
      </c>
      <c r="AD951">
        <v>2.1282704701530299</v>
      </c>
      <c r="AE951">
        <v>1.79991569291528</v>
      </c>
      <c r="AF951">
        <v>1.4479008875275701</v>
      </c>
      <c r="AG951">
        <v>-4.86531987810443E-2</v>
      </c>
      <c r="AH951">
        <v>-4.4265168446281901E-2</v>
      </c>
      <c r="AI951">
        <v>-2.25103235833823E-2</v>
      </c>
      <c r="AJ951">
        <v>-2.7017460081767499E-2</v>
      </c>
      <c r="AK951">
        <v>-3.83388599213162E-2</v>
      </c>
      <c r="AL951">
        <v>-1.45216426049547E-2</v>
      </c>
      <c r="AM951">
        <v>-1.6842396960116E-2</v>
      </c>
      <c r="AN951">
        <v>-1.6940340433294801E-2</v>
      </c>
      <c r="AO951">
        <v>-3.30695916383804E-2</v>
      </c>
      <c r="AP951">
        <v>-3.0327861994830101E-2</v>
      </c>
      <c r="AQ951">
        <v>-5.0364444004082798E-2</v>
      </c>
      <c r="AR951">
        <v>-4.0634627425038101E-2</v>
      </c>
      <c r="AS951">
        <v>8.0237894788924204E-3</v>
      </c>
      <c r="AT951">
        <v>-4.62768501217211E-2</v>
      </c>
      <c r="AU951">
        <v>0.35468874565320901</v>
      </c>
      <c r="AV951">
        <v>0.408988709514571</v>
      </c>
      <c r="AW951">
        <v>0.47535501624110099</v>
      </c>
      <c r="AX951">
        <v>0.468063987852812</v>
      </c>
      <c r="AY951">
        <v>0.19191127063424801</v>
      </c>
      <c r="AZ951">
        <v>-0.36782618707217302</v>
      </c>
      <c r="BA951">
        <v>-0.28023814228628502</v>
      </c>
      <c r="BB951">
        <v>-0.26463968370693097</v>
      </c>
      <c r="BC951">
        <v>-0.119262339548406</v>
      </c>
      <c r="BD951">
        <v>-9.1473305577956202E-2</v>
      </c>
      <c r="BE951">
        <v>-3.4151777920264699E-2</v>
      </c>
      <c r="BF951">
        <v>-3.0937317322275001E-2</v>
      </c>
      <c r="BG951">
        <v>-1.03193363691824E-2</v>
      </c>
      <c r="BH951">
        <v>-1.68375145911016E-2</v>
      </c>
      <c r="BI951">
        <v>-2.8216014359915699E-2</v>
      </c>
      <c r="BJ951">
        <v>-6.0246658159353698E-3</v>
      </c>
      <c r="BK951">
        <v>-7.6842481917253E-3</v>
      </c>
      <c r="BL951">
        <v>-7.4015015144389996E-3</v>
      </c>
      <c r="BM951">
        <v>-2.2624960506479198E-2</v>
      </c>
      <c r="BN951">
        <v>-2.1399872554264499E-2</v>
      </c>
      <c r="BO951">
        <v>-3.8277528587898201E-2</v>
      </c>
      <c r="BP951">
        <v>-2.9738156506579599E-2</v>
      </c>
      <c r="BQ951">
        <v>1.8808839722393399E-2</v>
      </c>
      <c r="BR951">
        <v>-1.82481364946851E-2</v>
      </c>
      <c r="BS951">
        <v>0.39002532678416901</v>
      </c>
      <c r="BT951">
        <v>0.435428340541548</v>
      </c>
      <c r="BU951">
        <v>0.51342307112415497</v>
      </c>
      <c r="BV951">
        <v>0.50986378979580205</v>
      </c>
      <c r="BW951">
        <v>0.230214104855619</v>
      </c>
      <c r="BX951">
        <v>-0.33385923804651202</v>
      </c>
      <c r="BY951">
        <v>-0.25691393438008198</v>
      </c>
      <c r="BZ951">
        <v>-0.234055485904552</v>
      </c>
      <c r="CA951">
        <v>-8.9727572564525293E-2</v>
      </c>
      <c r="CB951">
        <v>-6.8691460367889506E-2</v>
      </c>
      <c r="CC951">
        <v>-2.41081380073325E-2</v>
      </c>
      <c r="CD951">
        <v>-2.1706488234021201E-2</v>
      </c>
      <c r="CE951">
        <v>-1.87589576166653E-3</v>
      </c>
      <c r="CF951">
        <v>-9.7869153551292699E-3</v>
      </c>
      <c r="CG951">
        <v>-2.1204962361010701E-2</v>
      </c>
      <c r="CH951">
        <v>-1.3968557594631E-4</v>
      </c>
      <c r="CI951">
        <v>-1.34134225293205E-3</v>
      </c>
      <c r="CJ951">
        <v>-7.9493073711861398E-4</v>
      </c>
      <c r="CK951">
        <v>-1.53910408016913E-2</v>
      </c>
      <c r="CL951">
        <v>-1.52163742647954E-2</v>
      </c>
      <c r="CM951">
        <v>-2.9906167790656898E-2</v>
      </c>
      <c r="CN951">
        <v>-2.2191293942047999E-2</v>
      </c>
      <c r="CO951">
        <v>2.6278532666866899E-2</v>
      </c>
      <c r="CP951">
        <v>1.1644651803697601E-3</v>
      </c>
      <c r="CQ951">
        <v>0.41449933523070298</v>
      </c>
      <c r="CR951">
        <v>0.45374034844857702</v>
      </c>
      <c r="CS951">
        <v>0.53978888997058305</v>
      </c>
      <c r="CT951">
        <v>0.53881420528803303</v>
      </c>
      <c r="CU951">
        <v>0.25674253115656498</v>
      </c>
      <c r="CV951">
        <v>-0.31033383262383801</v>
      </c>
      <c r="CW951">
        <v>-0.24075965903608099</v>
      </c>
      <c r="CX951">
        <v>-0.21287296367434899</v>
      </c>
      <c r="CY951">
        <v>-6.9271882922365094E-2</v>
      </c>
      <c r="CZ951">
        <v>-5.2912823775049599E-2</v>
      </c>
      <c r="DA951">
        <v>-1.40644980944003E-2</v>
      </c>
      <c r="DB951">
        <v>-1.24756591457674E-2</v>
      </c>
      <c r="DC951">
        <v>6.5675448458493201E-3</v>
      </c>
      <c r="DD951">
        <v>-2.7363161191569399E-3</v>
      </c>
      <c r="DE951">
        <v>-1.4193910362105801E-2</v>
      </c>
      <c r="DF951">
        <v>5.7452946640427502E-3</v>
      </c>
      <c r="DG951">
        <v>5.0015636858612E-3</v>
      </c>
      <c r="DH951">
        <v>5.8116400402017801E-3</v>
      </c>
      <c r="DI951">
        <v>-8.1571210969033098E-3</v>
      </c>
      <c r="DJ951">
        <v>-9.0328759753262999E-3</v>
      </c>
      <c r="DK951">
        <v>-2.15348069934156E-2</v>
      </c>
      <c r="DL951">
        <v>-1.46444313775164E-2</v>
      </c>
      <c r="DM951">
        <v>3.3748225611340402E-2</v>
      </c>
      <c r="DN951">
        <v>2.0577066855424601E-2</v>
      </c>
      <c r="DO951">
        <v>0.438973343677238</v>
      </c>
      <c r="DP951">
        <v>0.472052356355605</v>
      </c>
      <c r="DQ951">
        <v>0.56615470881701102</v>
      </c>
      <c r="DR951">
        <v>0.56776462078026402</v>
      </c>
      <c r="DS951">
        <v>0.28327095745751102</v>
      </c>
      <c r="DT951">
        <v>-0.28680842720116401</v>
      </c>
      <c r="DU951">
        <v>-0.22460538369208</v>
      </c>
      <c r="DV951">
        <v>-0.19169044144414699</v>
      </c>
      <c r="DW951">
        <v>-4.8816193280204902E-2</v>
      </c>
      <c r="DX951">
        <v>-3.7134187182209698E-2</v>
      </c>
      <c r="DY951">
        <v>4.36922766379331E-4</v>
      </c>
      <c r="DZ951">
        <v>8.5219197823952603E-4</v>
      </c>
      <c r="EA951">
        <v>1.87585320600492E-2</v>
      </c>
      <c r="EB951">
        <v>7.4436293715089601E-3</v>
      </c>
      <c r="EC951">
        <v>-4.0710648007052297E-3</v>
      </c>
      <c r="ED951">
        <v>1.4242271453062101E-2</v>
      </c>
      <c r="EE951">
        <v>1.41597124542519E-2</v>
      </c>
      <c r="EF951">
        <v>1.53504789590576E-2</v>
      </c>
      <c r="EG951">
        <v>2.2875100349978501E-3</v>
      </c>
      <c r="EH951">
        <v>-1.04886534760673E-4</v>
      </c>
      <c r="EI951">
        <v>-9.4478915772309002E-3</v>
      </c>
      <c r="EJ951">
        <v>-3.7479604590578402E-3</v>
      </c>
      <c r="EK951">
        <v>4.4533275854841403E-2</v>
      </c>
      <c r="EL951">
        <v>4.86057804824606E-2</v>
      </c>
      <c r="EM951">
        <v>0.474309924808198</v>
      </c>
      <c r="EN951">
        <v>0.49849198738258199</v>
      </c>
      <c r="EO951">
        <v>0.604222763700064</v>
      </c>
      <c r="EP951">
        <v>0.60956442272325395</v>
      </c>
      <c r="EQ951">
        <v>0.321573791678882</v>
      </c>
      <c r="ER951">
        <v>-0.25284147817550301</v>
      </c>
      <c r="ES951">
        <v>-0.20128117578587601</v>
      </c>
      <c r="ET951">
        <v>-0.16110624364176801</v>
      </c>
      <c r="EU951">
        <v>-1.9281426296324299E-2</v>
      </c>
      <c r="EV951">
        <v>-1.43523419721429E-2</v>
      </c>
      <c r="EW951">
        <v>84.701919894074805</v>
      </c>
      <c r="EX951">
        <v>82.263985435286301</v>
      </c>
      <c r="EY951">
        <v>81.276812313803404</v>
      </c>
      <c r="EZ951">
        <v>78.297004303210898</v>
      </c>
      <c r="FA951">
        <v>76.322658060244905</v>
      </c>
      <c r="FB951">
        <v>75.344918901026105</v>
      </c>
      <c r="FC951">
        <v>74.859069844422393</v>
      </c>
      <c r="FD951">
        <v>74.365110890433598</v>
      </c>
      <c r="FE951">
        <v>78.345498179410797</v>
      </c>
      <c r="FF951">
        <v>81.931148626282706</v>
      </c>
      <c r="FG951">
        <v>86.435865607414797</v>
      </c>
      <c r="FH951">
        <v>91.364366103939105</v>
      </c>
      <c r="FI951">
        <v>95.372476001324102</v>
      </c>
      <c r="FJ951">
        <v>98.872476001324102</v>
      </c>
      <c r="FK951">
        <v>101.344174114532</v>
      </c>
      <c r="FL951">
        <v>102.361717974181</v>
      </c>
      <c r="FM951">
        <v>103.357000993049</v>
      </c>
      <c r="FN951">
        <v>103.865110890434</v>
      </c>
      <c r="FO951">
        <v>103.3954816286</v>
      </c>
      <c r="FP951">
        <v>101.88133068520401</v>
      </c>
      <c r="FQ951">
        <v>98.779460443561703</v>
      </c>
      <c r="FR951">
        <v>95.699851042701098</v>
      </c>
      <c r="FS951">
        <v>93.131744455478298</v>
      </c>
      <c r="FT951">
        <v>90.179659053293605</v>
      </c>
      <c r="FU951">
        <v>4.7532629725919602E-2</v>
      </c>
      <c r="FV951">
        <v>0</v>
      </c>
      <c r="FW951">
        <v>0</v>
      </c>
      <c r="FX951">
        <v>1</v>
      </c>
    </row>
    <row r="952" spans="1:180" x14ac:dyDescent="0.2">
      <c r="A952" t="s">
        <v>42</v>
      </c>
      <c r="B952" t="s">
        <v>58</v>
      </c>
      <c r="C952" t="s">
        <v>55</v>
      </c>
      <c r="D952" t="s">
        <v>39</v>
      </c>
      <c r="E952" t="s">
        <v>1</v>
      </c>
      <c r="F952" t="s">
        <v>1</v>
      </c>
      <c r="G952" s="35">
        <v>43691</v>
      </c>
      <c r="H952">
        <v>6528</v>
      </c>
      <c r="I952">
        <v>1.3246070107018999</v>
      </c>
      <c r="J952">
        <v>1.15597056827074</v>
      </c>
      <c r="K952">
        <v>1.0517366754594899</v>
      </c>
      <c r="L952">
        <v>0.96332189163031301</v>
      </c>
      <c r="M952">
        <v>0.89501904605733495</v>
      </c>
      <c r="N952">
        <v>0.83399007437711203</v>
      </c>
      <c r="O952">
        <v>0.83456417214379097</v>
      </c>
      <c r="P952">
        <v>0.87895762002789601</v>
      </c>
      <c r="Q952">
        <v>0.95015366092742404</v>
      </c>
      <c r="R952">
        <v>1.0793215799428999</v>
      </c>
      <c r="S952">
        <v>1.25887471315699</v>
      </c>
      <c r="T952">
        <v>1.4677557356276001</v>
      </c>
      <c r="U952">
        <v>1.72134476914065</v>
      </c>
      <c r="V952">
        <v>1.9982706527776799</v>
      </c>
      <c r="W952">
        <v>2.2491446359440599</v>
      </c>
      <c r="X952">
        <v>2.49438555371795</v>
      </c>
      <c r="Y952">
        <v>2.67973834323357</v>
      </c>
      <c r="Z952">
        <v>2.8008441577997401</v>
      </c>
      <c r="AA952">
        <v>2.78349569159298</v>
      </c>
      <c r="AB952">
        <v>2.6628480874204299</v>
      </c>
      <c r="AC952">
        <v>2.5094987341792598</v>
      </c>
      <c r="AD952">
        <v>2.3250188456508698</v>
      </c>
      <c r="AE952">
        <v>1.9858529107140199</v>
      </c>
      <c r="AF952">
        <v>1.64914591879517</v>
      </c>
      <c r="AG952">
        <v>-2.2031918363520999E-2</v>
      </c>
      <c r="AH952">
        <v>-1.8228588370709099E-2</v>
      </c>
      <c r="AI952">
        <v>-2.1654465129372399E-2</v>
      </c>
      <c r="AJ952">
        <v>-1.0124752992653901E-2</v>
      </c>
      <c r="AK952">
        <v>-4.3659586525046099E-3</v>
      </c>
      <c r="AL952">
        <v>-1.6483795290640601E-2</v>
      </c>
      <c r="AM952">
        <v>-1.89820300439901E-2</v>
      </c>
      <c r="AN952">
        <v>-2.4203818255438599E-2</v>
      </c>
      <c r="AO952">
        <v>-1.3273220956236899E-2</v>
      </c>
      <c r="AP952">
        <v>-1.0723103054087199E-2</v>
      </c>
      <c r="AQ952">
        <v>5.1875795683415705E-4</v>
      </c>
      <c r="AR952">
        <v>-8.7787209092544394E-3</v>
      </c>
      <c r="AS952">
        <v>-3.3933982537582598E-3</v>
      </c>
      <c r="AT952">
        <v>-1.03065752072629E-2</v>
      </c>
      <c r="AU952">
        <v>0.137566527335513</v>
      </c>
      <c r="AV952">
        <v>0.16688440748334099</v>
      </c>
      <c r="AW952">
        <v>0.17849505649427999</v>
      </c>
      <c r="AX952">
        <v>0.20600650162621001</v>
      </c>
      <c r="AY952">
        <v>0.146411697397935</v>
      </c>
      <c r="AZ952">
        <v>-4.0701306060919401E-2</v>
      </c>
      <c r="BA952">
        <v>-9.9518349889650595E-2</v>
      </c>
      <c r="BB952">
        <v>-7.9533594773173094E-2</v>
      </c>
      <c r="BC952">
        <v>-4.5852415884943501E-2</v>
      </c>
      <c r="BD952">
        <v>-3.1543378329412702E-2</v>
      </c>
      <c r="BE952">
        <v>-1.52650770396329E-2</v>
      </c>
      <c r="BF952">
        <v>-1.12669762480914E-2</v>
      </c>
      <c r="BG952">
        <v>-1.6659181830626101E-2</v>
      </c>
      <c r="BH952">
        <v>-4.63003328159703E-3</v>
      </c>
      <c r="BI952">
        <v>1.4533163616744301E-3</v>
      </c>
      <c r="BJ952">
        <v>-1.0702923479516201E-2</v>
      </c>
      <c r="BK952">
        <v>-1.2375664200142199E-2</v>
      </c>
      <c r="BL952">
        <v>-1.64780226831505E-2</v>
      </c>
      <c r="BM952">
        <v>-4.9155097332194602E-3</v>
      </c>
      <c r="BN952">
        <v>-3.0510033636814301E-3</v>
      </c>
      <c r="BO952">
        <v>8.4539017907732106E-3</v>
      </c>
      <c r="BP952">
        <v>-5.1100263809689597E-3</v>
      </c>
      <c r="BQ952">
        <v>2.5500050662329401E-4</v>
      </c>
      <c r="BR952">
        <v>1.3167577670913299E-3</v>
      </c>
      <c r="BS952">
        <v>0.14831973858466899</v>
      </c>
      <c r="BT952">
        <v>0.181641320955574</v>
      </c>
      <c r="BU952">
        <v>0.194273187561331</v>
      </c>
      <c r="BV952">
        <v>0.21813990206504799</v>
      </c>
      <c r="BW952">
        <v>0.15929961699898801</v>
      </c>
      <c r="BX952">
        <v>-3.1299078006715303E-2</v>
      </c>
      <c r="BY952">
        <v>-8.6976102949365294E-2</v>
      </c>
      <c r="BZ952">
        <v>-7.0656116508482705E-2</v>
      </c>
      <c r="CA952">
        <v>-3.95630136487388E-2</v>
      </c>
      <c r="CB952">
        <v>-2.1662632065189001E-2</v>
      </c>
      <c r="CC952">
        <v>-1.0578383352334001E-2</v>
      </c>
      <c r="CD952">
        <v>-6.4453848989168196E-3</v>
      </c>
      <c r="CE952">
        <v>-1.3199463834896299E-2</v>
      </c>
      <c r="CF952">
        <v>-8.2440714811905401E-4</v>
      </c>
      <c r="CG952">
        <v>5.4837285094117604E-3</v>
      </c>
      <c r="CH952">
        <v>-6.6991092732280001E-3</v>
      </c>
      <c r="CI952">
        <v>-7.8001153414674904E-3</v>
      </c>
      <c r="CJ952">
        <v>-1.1127160204643299E-2</v>
      </c>
      <c r="CK952">
        <v>8.7301559999721195E-4</v>
      </c>
      <c r="CL952">
        <v>2.2626695106062202E-3</v>
      </c>
      <c r="CM952">
        <v>1.3949758237568499E-2</v>
      </c>
      <c r="CN952">
        <v>-2.56909972651263E-3</v>
      </c>
      <c r="CO952">
        <v>2.78187037405575E-3</v>
      </c>
      <c r="CP952">
        <v>9.3670427773181603E-3</v>
      </c>
      <c r="CQ952">
        <v>0.15576737993865</v>
      </c>
      <c r="CR952">
        <v>0.191861914272899</v>
      </c>
      <c r="CS952">
        <v>0.20520107307392299</v>
      </c>
      <c r="CT952">
        <v>0.22654345824737299</v>
      </c>
      <c r="CU952">
        <v>0.16822575085459501</v>
      </c>
      <c r="CV952">
        <v>-2.4787123498099101E-2</v>
      </c>
      <c r="CW952">
        <v>-7.8289380925594704E-2</v>
      </c>
      <c r="CX952">
        <v>-6.4507602105554201E-2</v>
      </c>
      <c r="CY952">
        <v>-3.5206992819160898E-2</v>
      </c>
      <c r="CZ952">
        <v>-1.4819257302008899E-2</v>
      </c>
      <c r="DA952">
        <v>-5.8916896650350803E-3</v>
      </c>
      <c r="DB952">
        <v>-1.62379354974221E-3</v>
      </c>
      <c r="DC952">
        <v>-9.7397458391663798E-3</v>
      </c>
      <c r="DD952">
        <v>2.9812189853589202E-3</v>
      </c>
      <c r="DE952">
        <v>9.5141406571490807E-3</v>
      </c>
      <c r="DF952">
        <v>-2.69529506693979E-3</v>
      </c>
      <c r="DG952">
        <v>-3.2245664827927601E-3</v>
      </c>
      <c r="DH952">
        <v>-5.7762977261360399E-3</v>
      </c>
      <c r="DI952">
        <v>6.66154093321388E-3</v>
      </c>
      <c r="DJ952">
        <v>7.57634238489387E-3</v>
      </c>
      <c r="DK952">
        <v>1.9445614684363899E-2</v>
      </c>
      <c r="DL952">
        <v>-2.81730720563052E-5</v>
      </c>
      <c r="DM952">
        <v>5.3087402414882098E-3</v>
      </c>
      <c r="DN952">
        <v>1.7417327787545001E-2</v>
      </c>
      <c r="DO952">
        <v>0.16321502129263099</v>
      </c>
      <c r="DP952">
        <v>0.202082507590224</v>
      </c>
      <c r="DQ952">
        <v>0.21612895858651399</v>
      </c>
      <c r="DR952">
        <v>0.23494701442969901</v>
      </c>
      <c r="DS952">
        <v>0.17715188471020099</v>
      </c>
      <c r="DT952">
        <v>-1.8275168989483E-2</v>
      </c>
      <c r="DU952">
        <v>-6.9602658901824099E-2</v>
      </c>
      <c r="DV952">
        <v>-5.8359087702625601E-2</v>
      </c>
      <c r="DW952">
        <v>-3.0850971989583E-2</v>
      </c>
      <c r="DX952">
        <v>-7.9758825388287803E-3</v>
      </c>
      <c r="DY952">
        <v>8.7515165885295398E-4</v>
      </c>
      <c r="DZ952">
        <v>5.3378185728754296E-3</v>
      </c>
      <c r="EA952">
        <v>-4.7444625404200799E-3</v>
      </c>
      <c r="EB952">
        <v>8.4759386964157503E-3</v>
      </c>
      <c r="EC952">
        <v>1.53334156713281E-2</v>
      </c>
      <c r="ED952">
        <v>3.0855767441845998E-3</v>
      </c>
      <c r="EE952">
        <v>3.38179936105507E-3</v>
      </c>
      <c r="EF952">
        <v>1.9494978461520799E-3</v>
      </c>
      <c r="EG952">
        <v>1.5019252156231301E-2</v>
      </c>
      <c r="EH952">
        <v>1.5248442075299601E-2</v>
      </c>
      <c r="EI952">
        <v>2.7380758518302899E-2</v>
      </c>
      <c r="EJ952">
        <v>3.6405214562291702E-3</v>
      </c>
      <c r="EK952">
        <v>8.9571390018697607E-3</v>
      </c>
      <c r="EL952">
        <v>2.9040660761899199E-2</v>
      </c>
      <c r="EM952">
        <v>0.173968232541787</v>
      </c>
      <c r="EN952">
        <v>0.21683942106245699</v>
      </c>
      <c r="EO952">
        <v>0.23190708965356499</v>
      </c>
      <c r="EP952">
        <v>0.24708041486853699</v>
      </c>
      <c r="EQ952">
        <v>0.190039804311255</v>
      </c>
      <c r="ER952">
        <v>-8.8729409352789005E-3</v>
      </c>
      <c r="ES952">
        <v>-5.7060411961538902E-2</v>
      </c>
      <c r="ET952">
        <v>-4.9481609437935302E-2</v>
      </c>
      <c r="EU952">
        <v>-2.4561569753378299E-2</v>
      </c>
      <c r="EV952">
        <v>1.90486372539494E-3</v>
      </c>
      <c r="EW952">
        <v>83</v>
      </c>
      <c r="EX952">
        <v>81</v>
      </c>
      <c r="EY952">
        <v>80.5</v>
      </c>
      <c r="EZ952">
        <v>79.5</v>
      </c>
      <c r="FA952">
        <v>77.5</v>
      </c>
      <c r="FB952">
        <v>75</v>
      </c>
      <c r="FC952">
        <v>73</v>
      </c>
      <c r="FD952">
        <v>74</v>
      </c>
      <c r="FE952">
        <v>77</v>
      </c>
      <c r="FF952">
        <v>81</v>
      </c>
      <c r="FG952">
        <v>85.5</v>
      </c>
      <c r="FH952">
        <v>90</v>
      </c>
      <c r="FI952">
        <v>93.5</v>
      </c>
      <c r="FJ952">
        <v>96.5</v>
      </c>
      <c r="FK952">
        <v>99</v>
      </c>
      <c r="FL952">
        <v>100.5</v>
      </c>
      <c r="FM952">
        <v>102</v>
      </c>
      <c r="FN952">
        <v>103</v>
      </c>
      <c r="FO952">
        <v>102</v>
      </c>
      <c r="FP952">
        <v>100.5</v>
      </c>
      <c r="FQ952">
        <v>98</v>
      </c>
      <c r="FR952">
        <v>94.5</v>
      </c>
      <c r="FS952">
        <v>90.5</v>
      </c>
      <c r="FT952">
        <v>87.5</v>
      </c>
      <c r="FU952">
        <v>1.7515547414195001E-2</v>
      </c>
      <c r="FV952">
        <v>0</v>
      </c>
      <c r="FW952">
        <v>0</v>
      </c>
      <c r="FX952">
        <v>1</v>
      </c>
    </row>
    <row r="953" spans="1:180" x14ac:dyDescent="0.2">
      <c r="A953" t="s">
        <v>42</v>
      </c>
      <c r="B953" t="s">
        <v>58</v>
      </c>
      <c r="C953" t="s">
        <v>55</v>
      </c>
      <c r="D953" t="s">
        <v>39</v>
      </c>
      <c r="E953" t="s">
        <v>1</v>
      </c>
      <c r="F953" t="s">
        <v>77</v>
      </c>
      <c r="G953" s="35">
        <v>43691</v>
      </c>
      <c r="H953">
        <v>5825</v>
      </c>
      <c r="I953">
        <v>1.3289315149923</v>
      </c>
      <c r="J953">
        <v>1.1608031182440399</v>
      </c>
      <c r="K953">
        <v>1.05626030719652</v>
      </c>
      <c r="L953">
        <v>0.968732098795412</v>
      </c>
      <c r="M953">
        <v>0.90033391590701795</v>
      </c>
      <c r="N953">
        <v>0.83751370305074901</v>
      </c>
      <c r="O953">
        <v>0.83574113640459002</v>
      </c>
      <c r="P953">
        <v>0.88095477579756598</v>
      </c>
      <c r="Q953">
        <v>0.95253792774356505</v>
      </c>
      <c r="R953">
        <v>1.0811891889399901</v>
      </c>
      <c r="S953">
        <v>1.26043554167549</v>
      </c>
      <c r="T953">
        <v>1.4659404750493199</v>
      </c>
      <c r="U953">
        <v>1.7181772676241001</v>
      </c>
      <c r="V953">
        <v>1.99365690236961</v>
      </c>
      <c r="W953">
        <v>2.2445274038902201</v>
      </c>
      <c r="X953">
        <v>2.48655305258738</v>
      </c>
      <c r="Y953">
        <v>2.6695181171055502</v>
      </c>
      <c r="Z953">
        <v>2.7851515376407798</v>
      </c>
      <c r="AA953">
        <v>2.7674786400478202</v>
      </c>
      <c r="AB953">
        <v>2.6431102732936602</v>
      </c>
      <c r="AC953">
        <v>2.4898752291675601</v>
      </c>
      <c r="AD953">
        <v>2.3106429889128299</v>
      </c>
      <c r="AE953">
        <v>1.97964613582379</v>
      </c>
      <c r="AF953">
        <v>1.6476782630498601</v>
      </c>
      <c r="AG953">
        <v>-1.9902860311320401E-2</v>
      </c>
      <c r="AH953">
        <v>-1.7401970148029099E-2</v>
      </c>
      <c r="AI953">
        <v>-2.4066311227650301E-2</v>
      </c>
      <c r="AJ953">
        <v>-1.3700808753768501E-2</v>
      </c>
      <c r="AK953">
        <v>-2.74751797482959E-3</v>
      </c>
      <c r="AL953">
        <v>-1.84704975608086E-2</v>
      </c>
      <c r="AM953">
        <v>-2.08044540419163E-2</v>
      </c>
      <c r="AN953">
        <v>-2.4734903722216199E-2</v>
      </c>
      <c r="AO953">
        <v>-1.26207212345019E-2</v>
      </c>
      <c r="AP953">
        <v>-1.12725939993964E-2</v>
      </c>
      <c r="AQ953">
        <v>-4.4413293324957401E-3</v>
      </c>
      <c r="AR953">
        <v>-8.4606086158362098E-3</v>
      </c>
      <c r="AS953">
        <v>-1.7206466717558501E-3</v>
      </c>
      <c r="AT953">
        <v>-1.0301852787395E-2</v>
      </c>
      <c r="AU953">
        <v>9.6634116535480805E-2</v>
      </c>
      <c r="AV953">
        <v>0.12007147363540201</v>
      </c>
      <c r="AW953">
        <v>0.12768146214491699</v>
      </c>
      <c r="AX953">
        <v>0.152085116415552</v>
      </c>
      <c r="AY953">
        <v>0.13617024545846301</v>
      </c>
      <c r="AZ953">
        <v>-8.31776048355818E-3</v>
      </c>
      <c r="BA953">
        <v>-7.2629611750571602E-2</v>
      </c>
      <c r="BB953">
        <v>-6.2478402170993701E-2</v>
      </c>
      <c r="BC953">
        <v>-3.5639757649404101E-2</v>
      </c>
      <c r="BD953">
        <v>-2.4823892795500201E-2</v>
      </c>
      <c r="BE953">
        <v>-1.3300090893791401E-2</v>
      </c>
      <c r="BF953">
        <v>-1.09881343556699E-2</v>
      </c>
      <c r="BG953">
        <v>-1.9451543193616101E-2</v>
      </c>
      <c r="BH953">
        <v>-7.7932227116723398E-3</v>
      </c>
      <c r="BI953">
        <v>2.4355683707270601E-3</v>
      </c>
      <c r="BJ953">
        <v>-1.3081697760143301E-2</v>
      </c>
      <c r="BK953">
        <v>-1.44781655753311E-2</v>
      </c>
      <c r="BL953">
        <v>-1.72449805287599E-2</v>
      </c>
      <c r="BM953">
        <v>-4.3205986280771399E-3</v>
      </c>
      <c r="BN953">
        <v>-3.4853888087562298E-3</v>
      </c>
      <c r="BO953">
        <v>4.2811643890297204E-3</v>
      </c>
      <c r="BP953">
        <v>-5.3930918071974998E-3</v>
      </c>
      <c r="BQ953">
        <v>1.33638571504321E-3</v>
      </c>
      <c r="BR953">
        <v>2.3559947735221301E-4</v>
      </c>
      <c r="BS953">
        <v>0.105019471336515</v>
      </c>
      <c r="BT953">
        <v>0.133452045985617</v>
      </c>
      <c r="BU953">
        <v>0.141605066913639</v>
      </c>
      <c r="BV953">
        <v>0.163664783514574</v>
      </c>
      <c r="BW953">
        <v>0.14778423781216801</v>
      </c>
      <c r="BX953">
        <v>7.0385762748228998E-4</v>
      </c>
      <c r="BY953">
        <v>-6.04557937460274E-2</v>
      </c>
      <c r="BZ953">
        <v>-5.2773477843954003E-2</v>
      </c>
      <c r="CA953">
        <v>-2.8451505880732399E-2</v>
      </c>
      <c r="CB953">
        <v>-1.3875184390647499E-2</v>
      </c>
      <c r="CC953">
        <v>-8.7270329090294394E-3</v>
      </c>
      <c r="CD953">
        <v>-6.5459312241576903E-3</v>
      </c>
      <c r="CE953">
        <v>-1.6255368911073501E-2</v>
      </c>
      <c r="CF953">
        <v>-3.7016466150188599E-3</v>
      </c>
      <c r="CG953">
        <v>6.0253581845790003E-3</v>
      </c>
      <c r="CH953">
        <v>-9.3494314339418304E-3</v>
      </c>
      <c r="CI953">
        <v>-1.0096597454957199E-2</v>
      </c>
      <c r="CJ953">
        <v>-1.20574825413007E-2</v>
      </c>
      <c r="CK953">
        <v>1.42804100471789E-3</v>
      </c>
      <c r="CL953">
        <v>1.90800578435138E-3</v>
      </c>
      <c r="CM953">
        <v>1.0322336969487001E-2</v>
      </c>
      <c r="CN953">
        <v>-3.2685390100188499E-3</v>
      </c>
      <c r="CO953">
        <v>3.4536770335940898E-3</v>
      </c>
      <c r="CP953">
        <v>7.5338068159911198E-3</v>
      </c>
      <c r="CQ953">
        <v>0.110827142527657</v>
      </c>
      <c r="CR953">
        <v>0.14271938963454001</v>
      </c>
      <c r="CS953">
        <v>0.15124851316139601</v>
      </c>
      <c r="CT953">
        <v>0.17168482567256499</v>
      </c>
      <c r="CU953">
        <v>0.155828053536987</v>
      </c>
      <c r="CV953">
        <v>6.9522028489040402E-3</v>
      </c>
      <c r="CW953">
        <v>-5.2024244480817002E-2</v>
      </c>
      <c r="CX953">
        <v>-4.60518768188663E-2</v>
      </c>
      <c r="CY953">
        <v>-2.3472944603106401E-2</v>
      </c>
      <c r="CZ953">
        <v>-6.2921423021688599E-3</v>
      </c>
      <c r="DA953">
        <v>-4.1539749242674702E-3</v>
      </c>
      <c r="DB953">
        <v>-2.1037280926454499E-3</v>
      </c>
      <c r="DC953">
        <v>-1.3059194628530901E-2</v>
      </c>
      <c r="DD953">
        <v>3.8992948163461897E-4</v>
      </c>
      <c r="DE953">
        <v>9.6151479984309396E-3</v>
      </c>
      <c r="DF953">
        <v>-5.6171651077403803E-3</v>
      </c>
      <c r="DG953">
        <v>-5.7150293345833002E-3</v>
      </c>
      <c r="DH953">
        <v>-6.8699845538414102E-3</v>
      </c>
      <c r="DI953">
        <v>7.1766806375129196E-3</v>
      </c>
      <c r="DJ953">
        <v>7.3014003774589898E-3</v>
      </c>
      <c r="DK953">
        <v>1.6363509549944401E-2</v>
      </c>
      <c r="DL953">
        <v>-1.1439862128402099E-3</v>
      </c>
      <c r="DM953">
        <v>5.5709683521449798E-3</v>
      </c>
      <c r="DN953">
        <v>1.4832014154630001E-2</v>
      </c>
      <c r="DO953">
        <v>0.116634813718798</v>
      </c>
      <c r="DP953">
        <v>0.15198673328346299</v>
      </c>
      <c r="DQ953">
        <v>0.16089195940915299</v>
      </c>
      <c r="DR953">
        <v>0.179704867830555</v>
      </c>
      <c r="DS953">
        <v>0.163871869261806</v>
      </c>
      <c r="DT953">
        <v>1.32005480703258E-2</v>
      </c>
      <c r="DU953">
        <v>-4.35926952156067E-2</v>
      </c>
      <c r="DV953">
        <v>-3.93302757937787E-2</v>
      </c>
      <c r="DW953">
        <v>-1.8494383325480299E-2</v>
      </c>
      <c r="DX953">
        <v>1.2908997863097899E-3</v>
      </c>
      <c r="DY953">
        <v>2.44879449326151E-3</v>
      </c>
      <c r="DZ953">
        <v>4.3101076997137701E-3</v>
      </c>
      <c r="EA953">
        <v>-8.4444265944966408E-3</v>
      </c>
      <c r="EB953">
        <v>6.2975155237307697E-3</v>
      </c>
      <c r="EC953">
        <v>1.4798234343987599E-2</v>
      </c>
      <c r="ED953">
        <v>-2.28365307075077E-4</v>
      </c>
      <c r="EE953">
        <v>6.1125913200185905E-4</v>
      </c>
      <c r="EF953">
        <v>6.1993863961487701E-4</v>
      </c>
      <c r="EG953">
        <v>1.5476803243937701E-2</v>
      </c>
      <c r="EH953">
        <v>1.5088605568099199E-2</v>
      </c>
      <c r="EI953">
        <v>2.5086003271469801E-2</v>
      </c>
      <c r="EJ953">
        <v>1.9235305957985001E-3</v>
      </c>
      <c r="EK953">
        <v>8.6280007389440295E-3</v>
      </c>
      <c r="EL953">
        <v>2.53694664193773E-2</v>
      </c>
      <c r="EM953">
        <v>0.125020168519833</v>
      </c>
      <c r="EN953">
        <v>0.16536730563367799</v>
      </c>
      <c r="EO953">
        <v>0.174815564177875</v>
      </c>
      <c r="EP953">
        <v>0.191284534929578</v>
      </c>
      <c r="EQ953">
        <v>0.175485861615511</v>
      </c>
      <c r="ER953">
        <v>2.2222166181366299E-2</v>
      </c>
      <c r="ES953">
        <v>-3.1418877211062499E-2</v>
      </c>
      <c r="ET953">
        <v>-2.9625351466738899E-2</v>
      </c>
      <c r="EU953">
        <v>-1.13061315568086E-2</v>
      </c>
      <c r="EV953">
        <v>1.2239608191162399E-2</v>
      </c>
      <c r="EW953">
        <v>83</v>
      </c>
      <c r="EX953">
        <v>81</v>
      </c>
      <c r="EY953">
        <v>80.5</v>
      </c>
      <c r="EZ953">
        <v>79.5</v>
      </c>
      <c r="FA953">
        <v>77.5</v>
      </c>
      <c r="FB953">
        <v>75</v>
      </c>
      <c r="FC953">
        <v>73</v>
      </c>
      <c r="FD953">
        <v>74</v>
      </c>
      <c r="FE953">
        <v>77</v>
      </c>
      <c r="FF953">
        <v>81</v>
      </c>
      <c r="FG953">
        <v>85.5</v>
      </c>
      <c r="FH953">
        <v>90</v>
      </c>
      <c r="FI953">
        <v>93.5</v>
      </c>
      <c r="FJ953">
        <v>96.5</v>
      </c>
      <c r="FK953">
        <v>99</v>
      </c>
      <c r="FL953">
        <v>100.5</v>
      </c>
      <c r="FM953">
        <v>102</v>
      </c>
      <c r="FN953">
        <v>103</v>
      </c>
      <c r="FO953">
        <v>102</v>
      </c>
      <c r="FP953">
        <v>100.5</v>
      </c>
      <c r="FQ953">
        <v>98</v>
      </c>
      <c r="FR953">
        <v>94.5</v>
      </c>
      <c r="FS953">
        <v>90.5</v>
      </c>
      <c r="FT953">
        <v>87.5</v>
      </c>
      <c r="FU953">
        <v>1.5553882188264E-2</v>
      </c>
      <c r="FV953">
        <v>0</v>
      </c>
      <c r="FW953">
        <v>0</v>
      </c>
      <c r="FX953">
        <v>1</v>
      </c>
    </row>
    <row r="954" spans="1:180" x14ac:dyDescent="0.2">
      <c r="A954" t="s">
        <v>42</v>
      </c>
      <c r="B954" t="s">
        <v>58</v>
      </c>
      <c r="C954" t="s">
        <v>55</v>
      </c>
      <c r="D954" t="s">
        <v>39</v>
      </c>
      <c r="E954" t="s">
        <v>1</v>
      </c>
      <c r="F954" t="s">
        <v>78</v>
      </c>
      <c r="G954" s="35">
        <v>43691</v>
      </c>
      <c r="H954">
        <v>703</v>
      </c>
      <c r="I954">
        <v>1.2771221099688701</v>
      </c>
      <c r="J954">
        <v>1.1058011456371899</v>
      </c>
      <c r="K954">
        <v>1.0073874065627899</v>
      </c>
      <c r="L954">
        <v>0.91254935924826297</v>
      </c>
      <c r="M954">
        <v>0.84397649739631897</v>
      </c>
      <c r="N954">
        <v>0.79459913985782704</v>
      </c>
      <c r="O954">
        <v>0.812778400414779</v>
      </c>
      <c r="P954">
        <v>0.85187250363820899</v>
      </c>
      <c r="Q954">
        <v>0.92034734934238505</v>
      </c>
      <c r="R954">
        <v>1.05572026501987</v>
      </c>
      <c r="S954">
        <v>1.2422721297653401</v>
      </c>
      <c r="T954">
        <v>1.4831615894974199</v>
      </c>
      <c r="U954">
        <v>1.74836601662103</v>
      </c>
      <c r="V954">
        <v>2.0379393498683398</v>
      </c>
      <c r="W954">
        <v>2.2890149012034402</v>
      </c>
      <c r="X954">
        <v>2.5606847670824</v>
      </c>
      <c r="Y954">
        <v>2.7671086329327101</v>
      </c>
      <c r="Z954">
        <v>2.9376221708144099</v>
      </c>
      <c r="AA954">
        <v>2.92213227488205</v>
      </c>
      <c r="AB954">
        <v>2.8305932113416699</v>
      </c>
      <c r="AC954">
        <v>2.6761791396167398</v>
      </c>
      <c r="AD954">
        <v>2.4430685985663501</v>
      </c>
      <c r="AE954">
        <v>2.0297777265399701</v>
      </c>
      <c r="AF954">
        <v>1.6519099463789699</v>
      </c>
      <c r="AG954">
        <v>-7.5646958797908406E-2</v>
      </c>
      <c r="AH954">
        <v>-4.22502184573363E-2</v>
      </c>
      <c r="AI954">
        <v>-2.1548550849929699E-2</v>
      </c>
      <c r="AJ954">
        <v>-8.7362505285231394E-3</v>
      </c>
      <c r="AK954">
        <v>-3.82701842599599E-2</v>
      </c>
      <c r="AL954">
        <v>-1.52078856498862E-2</v>
      </c>
      <c r="AM954">
        <v>-2.2144057490565899E-2</v>
      </c>
      <c r="AN954">
        <v>-3.6051401892338998E-2</v>
      </c>
      <c r="AO954">
        <v>-4.2603177755723899E-2</v>
      </c>
      <c r="AP954">
        <v>-2.3870495006827801E-2</v>
      </c>
      <c r="AQ954">
        <v>1.9009889790779801E-2</v>
      </c>
      <c r="AR954">
        <v>-1.4858856702714E-2</v>
      </c>
      <c r="AS954">
        <v>-2.1160906088676198E-2</v>
      </c>
      <c r="AT954">
        <v>-4.0986582729147299E-2</v>
      </c>
      <c r="AU954">
        <v>0.46267964985093302</v>
      </c>
      <c r="AV954">
        <v>0.52912366993431603</v>
      </c>
      <c r="AW954">
        <v>0.58804294464132401</v>
      </c>
      <c r="AX954">
        <v>0.62375551099958104</v>
      </c>
      <c r="AY954">
        <v>0.190185295286455</v>
      </c>
      <c r="AZ954">
        <v>-0.36879144823644899</v>
      </c>
      <c r="BA954">
        <v>-0.38359799194023098</v>
      </c>
      <c r="BB954">
        <v>-0.27997056113638302</v>
      </c>
      <c r="BC954">
        <v>-0.18423871854041099</v>
      </c>
      <c r="BD954">
        <v>-0.1317058199203</v>
      </c>
      <c r="BE954">
        <v>-5.3099720070620401E-2</v>
      </c>
      <c r="BF954">
        <v>-2.65082207614643E-2</v>
      </c>
      <c r="BG954">
        <v>-5.8377961814314499E-3</v>
      </c>
      <c r="BH954">
        <v>5.8206213915005496E-3</v>
      </c>
      <c r="BI954">
        <v>-2.04487075143759E-2</v>
      </c>
      <c r="BJ954">
        <v>-2.0377358659645801E-3</v>
      </c>
      <c r="BK954">
        <v>-7.6935660289395103E-3</v>
      </c>
      <c r="BL954">
        <v>-2.18344176878928E-2</v>
      </c>
      <c r="BM954">
        <v>-2.48232629763201E-2</v>
      </c>
      <c r="BN954">
        <v>-1.0557396322134699E-2</v>
      </c>
      <c r="BO954">
        <v>3.2655056165287098E-2</v>
      </c>
      <c r="BP954">
        <v>-4.1493285732329801E-3</v>
      </c>
      <c r="BQ954">
        <v>-1.0321099080970101E-2</v>
      </c>
      <c r="BR954">
        <v>-2.55862829066882E-3</v>
      </c>
      <c r="BS954">
        <v>0.50634204283253703</v>
      </c>
      <c r="BT954">
        <v>0.57570351164417199</v>
      </c>
      <c r="BU954">
        <v>0.63162481276669302</v>
      </c>
      <c r="BV954">
        <v>0.66060025955324797</v>
      </c>
      <c r="BW954">
        <v>0.234332294944741</v>
      </c>
      <c r="BX954">
        <v>-0.33373081501899698</v>
      </c>
      <c r="BY954">
        <v>-0.34449433504480498</v>
      </c>
      <c r="BZ954">
        <v>-0.25376211585198399</v>
      </c>
      <c r="CA954">
        <v>-0.16408121288920999</v>
      </c>
      <c r="CB954">
        <v>-0.113440440648791</v>
      </c>
      <c r="CC954">
        <v>-3.7483571213078402E-2</v>
      </c>
      <c r="CD954">
        <v>-1.56053611116791E-2</v>
      </c>
      <c r="CE954">
        <v>5.0434246427693199E-3</v>
      </c>
      <c r="CF954">
        <v>1.59026665391463E-2</v>
      </c>
      <c r="CG954">
        <v>-8.1056070094148707E-3</v>
      </c>
      <c r="CH954">
        <v>7.0838697545469601E-3</v>
      </c>
      <c r="CI954">
        <v>2.3148003372838802E-3</v>
      </c>
      <c r="CJ954">
        <v>-1.1987777736666301E-2</v>
      </c>
      <c r="CK954">
        <v>-1.25089481625266E-2</v>
      </c>
      <c r="CL954">
        <v>-1.33678472840975E-3</v>
      </c>
      <c r="CM954">
        <v>4.2105656829409498E-2</v>
      </c>
      <c r="CN954">
        <v>3.2680579851310102E-3</v>
      </c>
      <c r="CO954">
        <v>-2.81348176841214E-3</v>
      </c>
      <c r="CP954">
        <v>2.40564558914955E-2</v>
      </c>
      <c r="CQ954">
        <v>0.53658248320415702</v>
      </c>
      <c r="CR954">
        <v>0.60796456811764199</v>
      </c>
      <c r="CS954">
        <v>0.661809481868185</v>
      </c>
      <c r="CT954">
        <v>0.68611882016246495</v>
      </c>
      <c r="CU954">
        <v>0.26490837242438797</v>
      </c>
      <c r="CV954">
        <v>-0.30944792725674503</v>
      </c>
      <c r="CW954">
        <v>-0.31741126139933001</v>
      </c>
      <c r="CX954">
        <v>-0.23561022648601099</v>
      </c>
      <c r="CY954">
        <v>-0.150120185880393</v>
      </c>
      <c r="CZ954">
        <v>-0.10078989460662099</v>
      </c>
      <c r="DA954">
        <v>-2.1867422355536299E-2</v>
      </c>
      <c r="DB954">
        <v>-4.7025014618939497E-3</v>
      </c>
      <c r="DC954">
        <v>1.5924645466970099E-2</v>
      </c>
      <c r="DD954">
        <v>2.5984711686791999E-2</v>
      </c>
      <c r="DE954">
        <v>4.2374934955461199E-3</v>
      </c>
      <c r="DF954">
        <v>1.6205475375058499E-2</v>
      </c>
      <c r="DG954">
        <v>1.2323166703507299E-2</v>
      </c>
      <c r="DH954">
        <v>-2.1411377854397601E-3</v>
      </c>
      <c r="DI954">
        <v>-1.94633348733059E-4</v>
      </c>
      <c r="DJ954">
        <v>7.8838268653151806E-3</v>
      </c>
      <c r="DK954">
        <v>5.15562574935318E-2</v>
      </c>
      <c r="DL954">
        <v>1.0685444543495E-2</v>
      </c>
      <c r="DM954">
        <v>4.6941355441458502E-3</v>
      </c>
      <c r="DN954">
        <v>5.0671540073659802E-2</v>
      </c>
      <c r="DO954">
        <v>0.56682292357577602</v>
      </c>
      <c r="DP954">
        <v>0.64022562459111199</v>
      </c>
      <c r="DQ954">
        <v>0.69199415096967698</v>
      </c>
      <c r="DR954">
        <v>0.71163738077168104</v>
      </c>
      <c r="DS954">
        <v>0.295484449904035</v>
      </c>
      <c r="DT954">
        <v>-0.28516503949449401</v>
      </c>
      <c r="DU954">
        <v>-0.29032818775385599</v>
      </c>
      <c r="DV954">
        <v>-0.21745833712003801</v>
      </c>
      <c r="DW954">
        <v>-0.13615915887157701</v>
      </c>
      <c r="DX954">
        <v>-8.8139348564450604E-2</v>
      </c>
      <c r="DY954">
        <v>6.7981637175166404E-4</v>
      </c>
      <c r="DZ954">
        <v>1.10394962339781E-2</v>
      </c>
      <c r="EA954">
        <v>3.1635400135468297E-2</v>
      </c>
      <c r="EB954">
        <v>4.0541583606815701E-2</v>
      </c>
      <c r="EC954">
        <v>2.20589702411302E-2</v>
      </c>
      <c r="ED954">
        <v>2.9375625158980099E-2</v>
      </c>
      <c r="EE954">
        <v>2.6773658165133701E-2</v>
      </c>
      <c r="EF954">
        <v>1.20758464190064E-2</v>
      </c>
      <c r="EG954">
        <v>1.7585281430670702E-2</v>
      </c>
      <c r="EH954">
        <v>2.1196925550008301E-2</v>
      </c>
      <c r="EI954">
        <v>6.5201423868039093E-2</v>
      </c>
      <c r="EJ954">
        <v>2.13949726729761E-2</v>
      </c>
      <c r="EK954">
        <v>1.5533942551851899E-2</v>
      </c>
      <c r="EL954">
        <v>8.9099494512138305E-2</v>
      </c>
      <c r="EM954">
        <v>0.61048531655738003</v>
      </c>
      <c r="EN954">
        <v>0.68680546630096795</v>
      </c>
      <c r="EO954">
        <v>0.735576019095046</v>
      </c>
      <c r="EP954">
        <v>0.74848212932534797</v>
      </c>
      <c r="EQ954">
        <v>0.339631449562321</v>
      </c>
      <c r="ER954">
        <v>-0.250104406277042</v>
      </c>
      <c r="ES954">
        <v>-0.251224530858429</v>
      </c>
      <c r="ET954">
        <v>-0.19124989183564001</v>
      </c>
      <c r="EU954">
        <v>-0.11600165322037601</v>
      </c>
      <c r="EV954">
        <v>-6.9873969292941096E-2</v>
      </c>
      <c r="EW954">
        <v>83</v>
      </c>
      <c r="EX954">
        <v>81</v>
      </c>
      <c r="EY954">
        <v>80.5</v>
      </c>
      <c r="EZ954">
        <v>79.5</v>
      </c>
      <c r="FA954">
        <v>77.5</v>
      </c>
      <c r="FB954">
        <v>75</v>
      </c>
      <c r="FC954">
        <v>73</v>
      </c>
      <c r="FD954">
        <v>74</v>
      </c>
      <c r="FE954">
        <v>77</v>
      </c>
      <c r="FF954">
        <v>81</v>
      </c>
      <c r="FG954">
        <v>85.5</v>
      </c>
      <c r="FH954">
        <v>90</v>
      </c>
      <c r="FI954">
        <v>93.5</v>
      </c>
      <c r="FJ954">
        <v>96.5</v>
      </c>
      <c r="FK954">
        <v>99</v>
      </c>
      <c r="FL954">
        <v>100.5</v>
      </c>
      <c r="FM954">
        <v>102</v>
      </c>
      <c r="FN954">
        <v>103</v>
      </c>
      <c r="FO954">
        <v>102</v>
      </c>
      <c r="FP954">
        <v>100.5</v>
      </c>
      <c r="FQ954">
        <v>98</v>
      </c>
      <c r="FR954">
        <v>94.5</v>
      </c>
      <c r="FS954">
        <v>90.5</v>
      </c>
      <c r="FT954">
        <v>87.5</v>
      </c>
      <c r="FU954">
        <v>5.6743195488932897E-2</v>
      </c>
      <c r="FV954">
        <v>0</v>
      </c>
      <c r="FW954">
        <v>0</v>
      </c>
      <c r="FX954">
        <v>1</v>
      </c>
    </row>
    <row r="955" spans="1:180" x14ac:dyDescent="0.2">
      <c r="A955" t="s">
        <v>42</v>
      </c>
      <c r="B955" t="s">
        <v>58</v>
      </c>
      <c r="C955" t="s">
        <v>55</v>
      </c>
      <c r="D955" t="s">
        <v>39</v>
      </c>
      <c r="E955" t="s">
        <v>77</v>
      </c>
      <c r="F955" t="s">
        <v>1</v>
      </c>
      <c r="G955" s="35">
        <v>43691</v>
      </c>
      <c r="H955">
        <v>2856</v>
      </c>
      <c r="I955">
        <v>1.43482089859693</v>
      </c>
      <c r="J955">
        <v>1.25346891186665</v>
      </c>
      <c r="K955">
        <v>1.1428325943992499</v>
      </c>
      <c r="L955">
        <v>1.0467231228521301</v>
      </c>
      <c r="M955">
        <v>0.97503976891789201</v>
      </c>
      <c r="N955">
        <v>0.92869693320463398</v>
      </c>
      <c r="O955">
        <v>0.95915912166216699</v>
      </c>
      <c r="P955">
        <v>1.0100632796684299</v>
      </c>
      <c r="Q955">
        <v>1.07766771161519</v>
      </c>
      <c r="R955">
        <v>1.18811634922418</v>
      </c>
      <c r="S955">
        <v>1.33964318817689</v>
      </c>
      <c r="T955">
        <v>1.52661385928537</v>
      </c>
      <c r="U955">
        <v>1.76888959535787</v>
      </c>
      <c r="V955">
        <v>2.0491721256447799</v>
      </c>
      <c r="W955">
        <v>2.3079989718319101</v>
      </c>
      <c r="X955">
        <v>2.5740385215748498</v>
      </c>
      <c r="Y955">
        <v>2.8059330473434598</v>
      </c>
      <c r="Z955">
        <v>2.9991336948476501</v>
      </c>
      <c r="AA955">
        <v>3.0101247948232399</v>
      </c>
      <c r="AB955">
        <v>2.9146704998982602</v>
      </c>
      <c r="AC955">
        <v>2.7504843761922202</v>
      </c>
      <c r="AD955">
        <v>2.5376191891609401</v>
      </c>
      <c r="AE955">
        <v>2.1497647795912802</v>
      </c>
      <c r="AF955">
        <v>1.78877342139016</v>
      </c>
      <c r="AG955">
        <v>-5.1230978825561602E-2</v>
      </c>
      <c r="AH955">
        <v>-3.9208671751639203E-2</v>
      </c>
      <c r="AI955">
        <v>-3.8549291188733799E-2</v>
      </c>
      <c r="AJ955">
        <v>-2.0264436055519398E-2</v>
      </c>
      <c r="AK955">
        <v>-1.3220263438038799E-2</v>
      </c>
      <c r="AL955">
        <v>-2.4244984742994399E-2</v>
      </c>
      <c r="AM955">
        <v>-3.1676464179876303E-2</v>
      </c>
      <c r="AN955">
        <v>-4.3783994914369198E-2</v>
      </c>
      <c r="AO955">
        <v>-2.8787352177655701E-2</v>
      </c>
      <c r="AP955">
        <v>-3.7009580877325102E-2</v>
      </c>
      <c r="AQ955">
        <v>-1.2668204419135101E-2</v>
      </c>
      <c r="AR955">
        <v>-2.2055985474116899E-2</v>
      </c>
      <c r="AS955">
        <v>-1.5296421242045799E-3</v>
      </c>
      <c r="AT955">
        <v>-7.0814963869575004E-3</v>
      </c>
      <c r="AU955">
        <v>0.19220559137660601</v>
      </c>
      <c r="AV955">
        <v>0.27765987490539801</v>
      </c>
      <c r="AW955">
        <v>0.295124357381925</v>
      </c>
      <c r="AX955">
        <v>0.330162896259587</v>
      </c>
      <c r="AY955">
        <v>0.25462355251465202</v>
      </c>
      <c r="AZ955">
        <v>-6.17512266640899E-2</v>
      </c>
      <c r="BA955">
        <v>-0.154191967810374</v>
      </c>
      <c r="BB955">
        <v>-0.124134163696068</v>
      </c>
      <c r="BC955">
        <v>-9.2818150852900197E-2</v>
      </c>
      <c r="BD955">
        <v>-5.5225322734883502E-2</v>
      </c>
      <c r="BE955">
        <v>-3.9953490234320599E-2</v>
      </c>
      <c r="BF955">
        <v>-2.8065933165336301E-2</v>
      </c>
      <c r="BG955">
        <v>-2.8186488671110999E-2</v>
      </c>
      <c r="BH955">
        <v>-8.7968031341604195E-3</v>
      </c>
      <c r="BI955">
        <v>-3.9001639834444898E-3</v>
      </c>
      <c r="BJ955">
        <v>-1.4475869607728301E-2</v>
      </c>
      <c r="BK955">
        <v>-2.02266374683732E-2</v>
      </c>
      <c r="BL955">
        <v>-3.0112294331572899E-2</v>
      </c>
      <c r="BM955">
        <v>-1.6836627347129901E-2</v>
      </c>
      <c r="BN955">
        <v>-2.50304487061789E-2</v>
      </c>
      <c r="BO955">
        <v>-4.5873739976282302E-4</v>
      </c>
      <c r="BP955">
        <v>-1.48923017700308E-2</v>
      </c>
      <c r="BQ955">
        <v>5.5755420375351201E-3</v>
      </c>
      <c r="BR955">
        <v>1.03697032387997E-2</v>
      </c>
      <c r="BS955">
        <v>0.212587792041075</v>
      </c>
      <c r="BT955">
        <v>0.29834720271638698</v>
      </c>
      <c r="BU955">
        <v>0.32050258400473403</v>
      </c>
      <c r="BV955">
        <v>0.350832030635432</v>
      </c>
      <c r="BW955">
        <v>0.28630575134111702</v>
      </c>
      <c r="BX955">
        <v>-3.7922716822160099E-2</v>
      </c>
      <c r="BY955">
        <v>-0.13008411792049299</v>
      </c>
      <c r="BZ955">
        <v>-0.10517926799572</v>
      </c>
      <c r="CA955">
        <v>-8.2170672006924503E-2</v>
      </c>
      <c r="CB955">
        <v>-4.1140516664268899E-2</v>
      </c>
      <c r="CC955">
        <v>-3.2142735990302602E-2</v>
      </c>
      <c r="CD955">
        <v>-2.0348506364253501E-2</v>
      </c>
      <c r="CE955">
        <v>-2.1009243215300299E-2</v>
      </c>
      <c r="CF955">
        <v>-8.5435550633366304E-4</v>
      </c>
      <c r="CG955">
        <v>2.5549085072678799E-3</v>
      </c>
      <c r="CH955">
        <v>-7.7098102244057198E-3</v>
      </c>
      <c r="CI955">
        <v>-1.22965223672502E-2</v>
      </c>
      <c r="CJ955">
        <v>-2.0643316155620001E-2</v>
      </c>
      <c r="CK955">
        <v>-8.55959173464255E-3</v>
      </c>
      <c r="CL955">
        <v>-1.6733738256114399E-2</v>
      </c>
      <c r="CM955">
        <v>7.9975022645209105E-3</v>
      </c>
      <c r="CN955">
        <v>-9.9307562590957802E-3</v>
      </c>
      <c r="CO955">
        <v>1.04965709436465E-2</v>
      </c>
      <c r="CP955">
        <v>2.2456350938532699E-2</v>
      </c>
      <c r="CQ955">
        <v>0.22670444213159899</v>
      </c>
      <c r="CR955">
        <v>0.31267518293909102</v>
      </c>
      <c r="CS955">
        <v>0.338079466454761</v>
      </c>
      <c r="CT955">
        <v>0.36514741014037799</v>
      </c>
      <c r="CU955">
        <v>0.30824874573579297</v>
      </c>
      <c r="CV955">
        <v>-2.14191634937148E-2</v>
      </c>
      <c r="CW955">
        <v>-0.113387094525781</v>
      </c>
      <c r="CX955">
        <v>-9.2051164975390495E-2</v>
      </c>
      <c r="CY955">
        <v>-7.4796260593297401E-2</v>
      </c>
      <c r="CZ955">
        <v>-3.1385422885883897E-2</v>
      </c>
      <c r="DA955">
        <v>-2.4331981746284599E-2</v>
      </c>
      <c r="DB955">
        <v>-1.2631079563170699E-2</v>
      </c>
      <c r="DC955">
        <v>-1.3831997759489499E-2</v>
      </c>
      <c r="DD955">
        <v>7.0880921214930897E-3</v>
      </c>
      <c r="DE955">
        <v>9.0099809979802391E-3</v>
      </c>
      <c r="DF955">
        <v>-9.4375084108311595E-4</v>
      </c>
      <c r="DG955">
        <v>-4.3664072661271196E-3</v>
      </c>
      <c r="DH955">
        <v>-1.11743379796671E-2</v>
      </c>
      <c r="DI955">
        <v>-2.8255612215522999E-4</v>
      </c>
      <c r="DJ955">
        <v>-8.4370278060498793E-3</v>
      </c>
      <c r="DK955">
        <v>1.64537419288046E-2</v>
      </c>
      <c r="DL955">
        <v>-4.9692107481607503E-3</v>
      </c>
      <c r="DM955">
        <v>1.5417599849757799E-2</v>
      </c>
      <c r="DN955">
        <v>3.4542998638265703E-2</v>
      </c>
      <c r="DO955">
        <v>0.240821092222123</v>
      </c>
      <c r="DP955">
        <v>0.32700316316179501</v>
      </c>
      <c r="DQ955">
        <v>0.35565634890478698</v>
      </c>
      <c r="DR955">
        <v>0.37946278964532398</v>
      </c>
      <c r="DS955">
        <v>0.33019174013046998</v>
      </c>
      <c r="DT955">
        <v>-4.9156101652695896E-3</v>
      </c>
      <c r="DU955">
        <v>-9.6690071131070199E-2</v>
      </c>
      <c r="DV955">
        <v>-7.89230619550607E-2</v>
      </c>
      <c r="DW955">
        <v>-6.7421849179670298E-2</v>
      </c>
      <c r="DX955">
        <v>-2.1630329107498899E-2</v>
      </c>
      <c r="DY955">
        <v>-1.30544931550436E-2</v>
      </c>
      <c r="DZ955">
        <v>-1.48834097686782E-3</v>
      </c>
      <c r="EA955">
        <v>-3.4691952418667601E-3</v>
      </c>
      <c r="EB955">
        <v>1.8555725042852099E-2</v>
      </c>
      <c r="EC955">
        <v>1.8330080452574501E-2</v>
      </c>
      <c r="ED955">
        <v>8.8253642941829302E-3</v>
      </c>
      <c r="EE955">
        <v>7.0834194453759597E-3</v>
      </c>
      <c r="EF955">
        <v>2.4973626031291802E-3</v>
      </c>
      <c r="EG955">
        <v>1.16681687083706E-2</v>
      </c>
      <c r="EH955">
        <v>3.5421043650963198E-3</v>
      </c>
      <c r="EI955">
        <v>2.8663208948176901E-2</v>
      </c>
      <c r="EJ955">
        <v>2.1944729559253101E-3</v>
      </c>
      <c r="EK955">
        <v>2.2522784011497501E-2</v>
      </c>
      <c r="EL955">
        <v>5.1994198264022802E-2</v>
      </c>
      <c r="EM955">
        <v>0.261203292886592</v>
      </c>
      <c r="EN955">
        <v>0.34769049097278398</v>
      </c>
      <c r="EO955">
        <v>0.38103457552759601</v>
      </c>
      <c r="EP955">
        <v>0.40013192402116898</v>
      </c>
      <c r="EQ955">
        <v>0.36187393895693498</v>
      </c>
      <c r="ER955">
        <v>1.8912899676660301E-2</v>
      </c>
      <c r="ES955">
        <v>-7.2582221241188696E-2</v>
      </c>
      <c r="ET955">
        <v>-5.9968166254713302E-2</v>
      </c>
      <c r="EU955">
        <v>-5.67743703336945E-2</v>
      </c>
      <c r="EV955">
        <v>-7.54552303688431E-3</v>
      </c>
      <c r="EW955">
        <v>83</v>
      </c>
      <c r="EX955">
        <v>81</v>
      </c>
      <c r="EY955">
        <v>80.5</v>
      </c>
      <c r="EZ955">
        <v>79.5</v>
      </c>
      <c r="FA955">
        <v>77.5</v>
      </c>
      <c r="FB955">
        <v>75</v>
      </c>
      <c r="FC955">
        <v>73</v>
      </c>
      <c r="FD955">
        <v>74</v>
      </c>
      <c r="FE955">
        <v>77</v>
      </c>
      <c r="FF955">
        <v>81</v>
      </c>
      <c r="FG955">
        <v>85.5</v>
      </c>
      <c r="FH955">
        <v>90</v>
      </c>
      <c r="FI955">
        <v>93.5</v>
      </c>
      <c r="FJ955">
        <v>96.5</v>
      </c>
      <c r="FK955">
        <v>99</v>
      </c>
      <c r="FL955">
        <v>100.5</v>
      </c>
      <c r="FM955">
        <v>102</v>
      </c>
      <c r="FN955">
        <v>103</v>
      </c>
      <c r="FO955">
        <v>102</v>
      </c>
      <c r="FP955">
        <v>100.5</v>
      </c>
      <c r="FQ955">
        <v>98</v>
      </c>
      <c r="FR955">
        <v>94.5</v>
      </c>
      <c r="FS955">
        <v>90.5</v>
      </c>
      <c r="FT955">
        <v>87.5</v>
      </c>
      <c r="FU955">
        <v>3.1380551570393399E-2</v>
      </c>
      <c r="FV955">
        <v>0</v>
      </c>
      <c r="FW955">
        <v>0</v>
      </c>
      <c r="FX955">
        <v>1</v>
      </c>
    </row>
    <row r="956" spans="1:180" x14ac:dyDescent="0.2">
      <c r="A956" t="s">
        <v>42</v>
      </c>
      <c r="B956" t="s">
        <v>58</v>
      </c>
      <c r="C956" t="s">
        <v>55</v>
      </c>
      <c r="D956" t="s">
        <v>39</v>
      </c>
      <c r="E956" t="s">
        <v>77</v>
      </c>
      <c r="F956" t="s">
        <v>77</v>
      </c>
      <c r="G956" s="35">
        <v>43691</v>
      </c>
      <c r="H956">
        <v>2559</v>
      </c>
      <c r="I956">
        <v>1.4374140611678501</v>
      </c>
      <c r="J956">
        <v>1.25741721554171</v>
      </c>
      <c r="K956">
        <v>1.14751035153924</v>
      </c>
      <c r="L956">
        <v>1.05156030861227</v>
      </c>
      <c r="M956">
        <v>0.97967868217543197</v>
      </c>
      <c r="N956">
        <v>0.93078175933221596</v>
      </c>
      <c r="O956">
        <v>0.95772249262898501</v>
      </c>
      <c r="P956">
        <v>1.00834525735619</v>
      </c>
      <c r="Q956">
        <v>1.07339354299955</v>
      </c>
      <c r="R956">
        <v>1.18538773297444</v>
      </c>
      <c r="S956">
        <v>1.33993064275546</v>
      </c>
      <c r="T956">
        <v>1.52247721395089</v>
      </c>
      <c r="U956">
        <v>1.76427418601018</v>
      </c>
      <c r="V956">
        <v>2.0478162751268401</v>
      </c>
      <c r="W956">
        <v>2.3091504175429001</v>
      </c>
      <c r="X956">
        <v>2.5734211391696298</v>
      </c>
      <c r="Y956">
        <v>2.8029115951694701</v>
      </c>
      <c r="Z956">
        <v>2.9899070469740798</v>
      </c>
      <c r="AA956">
        <v>2.9994164328163699</v>
      </c>
      <c r="AB956">
        <v>2.89733459174529</v>
      </c>
      <c r="AC956">
        <v>2.7321924301187801</v>
      </c>
      <c r="AD956">
        <v>2.5249965157618099</v>
      </c>
      <c r="AE956">
        <v>2.1432760480523498</v>
      </c>
      <c r="AF956">
        <v>1.7857155078524001</v>
      </c>
      <c r="AG956">
        <v>-5.2545880711577002E-2</v>
      </c>
      <c r="AH956">
        <v>-3.8022236214616201E-2</v>
      </c>
      <c r="AI956">
        <v>-4.2931675694178002E-2</v>
      </c>
      <c r="AJ956">
        <v>-2.6829118236342299E-2</v>
      </c>
      <c r="AK956">
        <v>-1.0730212628601001E-2</v>
      </c>
      <c r="AL956">
        <v>-2.9087557595892301E-2</v>
      </c>
      <c r="AM956">
        <v>-3.4266150785142002E-2</v>
      </c>
      <c r="AN956">
        <v>-4.3821132011695602E-2</v>
      </c>
      <c r="AO956">
        <v>-3.01374895448141E-2</v>
      </c>
      <c r="AP956">
        <v>-4.0474832725341102E-2</v>
      </c>
      <c r="AQ956">
        <v>-1.7810763079922898E-2</v>
      </c>
      <c r="AR956">
        <v>-2.4289060954794099E-2</v>
      </c>
      <c r="AS956">
        <v>7.7445669023211601E-4</v>
      </c>
      <c r="AT956">
        <v>-9.3644835883586897E-3</v>
      </c>
      <c r="AU956">
        <v>0.162792692215842</v>
      </c>
      <c r="AV956">
        <v>0.24827459653426101</v>
      </c>
      <c r="AW956">
        <v>0.26150039653876</v>
      </c>
      <c r="AX956">
        <v>0.290502340397499</v>
      </c>
      <c r="AY956">
        <v>0.23725625723861499</v>
      </c>
      <c r="AZ956">
        <v>-4.5814913353303198E-2</v>
      </c>
      <c r="BA956">
        <v>-0.13360888298835899</v>
      </c>
      <c r="BB956">
        <v>-0.111411741235056</v>
      </c>
      <c r="BC956">
        <v>-9.0304467562009896E-2</v>
      </c>
      <c r="BD956">
        <v>-5.3922086568228299E-2</v>
      </c>
      <c r="BE956">
        <v>-4.0885597077033202E-2</v>
      </c>
      <c r="BF956">
        <v>-2.7571286350488399E-2</v>
      </c>
      <c r="BG956">
        <v>-3.2984889864906101E-2</v>
      </c>
      <c r="BH956">
        <v>-1.58721193762856E-2</v>
      </c>
      <c r="BI956">
        <v>-3.1372404943161699E-3</v>
      </c>
      <c r="BJ956">
        <v>-1.9787696014911899E-2</v>
      </c>
      <c r="BK956">
        <v>-2.4012268988761999E-2</v>
      </c>
      <c r="BL956">
        <v>-3.0975926886047601E-2</v>
      </c>
      <c r="BM956">
        <v>-1.8203460103149601E-2</v>
      </c>
      <c r="BN956">
        <v>-2.84351957397443E-2</v>
      </c>
      <c r="BO956">
        <v>-4.62610175936765E-3</v>
      </c>
      <c r="BP956">
        <v>-1.7173963047613199E-2</v>
      </c>
      <c r="BQ956">
        <v>7.8415214040246008E-3</v>
      </c>
      <c r="BR956">
        <v>5.9771263958097098E-3</v>
      </c>
      <c r="BS956">
        <v>0.18044674351623499</v>
      </c>
      <c r="BT956">
        <v>0.26586082641919301</v>
      </c>
      <c r="BU956">
        <v>0.28492223513027498</v>
      </c>
      <c r="BV956">
        <v>0.30914361450845002</v>
      </c>
      <c r="BW956">
        <v>0.26888928401125001</v>
      </c>
      <c r="BX956">
        <v>-2.1780180012993901E-2</v>
      </c>
      <c r="BY956">
        <v>-0.10861420972189099</v>
      </c>
      <c r="BZ956">
        <v>-9.1114091623109794E-2</v>
      </c>
      <c r="CA956">
        <v>-7.7422208991854896E-2</v>
      </c>
      <c r="CB956">
        <v>-3.80932410938567E-2</v>
      </c>
      <c r="CC956">
        <v>-3.2809720152120699E-2</v>
      </c>
      <c r="CD956">
        <v>-2.0332990311008801E-2</v>
      </c>
      <c r="CE956">
        <v>-2.6095776300147901E-2</v>
      </c>
      <c r="CF956">
        <v>-8.28333534378764E-3</v>
      </c>
      <c r="CG956">
        <v>2.12162887564605E-3</v>
      </c>
      <c r="CH956">
        <v>-1.3346640213814501E-2</v>
      </c>
      <c r="CI956">
        <v>-1.6910461692682E-2</v>
      </c>
      <c r="CJ956">
        <v>-2.2079376945987099E-2</v>
      </c>
      <c r="CK956">
        <v>-9.9379876661289893E-3</v>
      </c>
      <c r="CL956">
        <v>-2.0096579839505298E-2</v>
      </c>
      <c r="CM956">
        <v>4.5055545072102904E-3</v>
      </c>
      <c r="CN956">
        <v>-1.2246067911609201E-2</v>
      </c>
      <c r="CO956">
        <v>1.27361488966098E-2</v>
      </c>
      <c r="CP956">
        <v>1.6602678736157998E-2</v>
      </c>
      <c r="CQ956">
        <v>0.19267388566787899</v>
      </c>
      <c r="CR956">
        <v>0.278040995665091</v>
      </c>
      <c r="CS956">
        <v>0.301144129189513</v>
      </c>
      <c r="CT956">
        <v>0.32205450417134002</v>
      </c>
      <c r="CU956">
        <v>0.29079822199123501</v>
      </c>
      <c r="CV956">
        <v>-5.13379691778357E-3</v>
      </c>
      <c r="CW956">
        <v>-9.1302975158059907E-2</v>
      </c>
      <c r="CX956">
        <v>-7.7056001333997898E-2</v>
      </c>
      <c r="CY956">
        <v>-6.84999959490038E-2</v>
      </c>
      <c r="CZ956">
        <v>-2.7130230937244499E-2</v>
      </c>
      <c r="DA956">
        <v>-2.4733843227208199E-2</v>
      </c>
      <c r="DB956">
        <v>-1.3094694271529201E-2</v>
      </c>
      <c r="DC956">
        <v>-1.92066627353897E-2</v>
      </c>
      <c r="DD956">
        <v>-6.9455131128962695E-4</v>
      </c>
      <c r="DE956">
        <v>7.3804982456082604E-3</v>
      </c>
      <c r="DF956">
        <v>-6.9055844127171402E-3</v>
      </c>
      <c r="DG956">
        <v>-9.80865439660197E-3</v>
      </c>
      <c r="DH956">
        <v>-1.3182827005926699E-2</v>
      </c>
      <c r="DI956">
        <v>-1.6725152291083799E-3</v>
      </c>
      <c r="DJ956">
        <v>-1.17579639392663E-2</v>
      </c>
      <c r="DK956">
        <v>1.36372107737882E-2</v>
      </c>
      <c r="DL956">
        <v>-7.3181727756052497E-3</v>
      </c>
      <c r="DM956">
        <v>1.7630776389195101E-2</v>
      </c>
      <c r="DN956">
        <v>2.72282310765063E-2</v>
      </c>
      <c r="DO956">
        <v>0.20490102781952299</v>
      </c>
      <c r="DP956">
        <v>0.29022116491098998</v>
      </c>
      <c r="DQ956">
        <v>0.31736602324875102</v>
      </c>
      <c r="DR956">
        <v>0.33496539383423002</v>
      </c>
      <c r="DS956">
        <v>0.312707159971221</v>
      </c>
      <c r="DT956">
        <v>1.1512586177426801E-2</v>
      </c>
      <c r="DU956">
        <v>-7.3991740594228694E-2</v>
      </c>
      <c r="DV956">
        <v>-6.2997911044886001E-2</v>
      </c>
      <c r="DW956">
        <v>-5.9577782906152697E-2</v>
      </c>
      <c r="DX956">
        <v>-1.6167220780632301E-2</v>
      </c>
      <c r="DY956">
        <v>-1.30735595926644E-2</v>
      </c>
      <c r="DZ956">
        <v>-2.6437444074013201E-3</v>
      </c>
      <c r="EA956">
        <v>-9.2598769061177193E-3</v>
      </c>
      <c r="EB956">
        <v>1.02624475487671E-2</v>
      </c>
      <c r="EC956">
        <v>1.49734703798931E-2</v>
      </c>
      <c r="ED956">
        <v>2.3942771682632499E-3</v>
      </c>
      <c r="EE956">
        <v>4.4522739977806398E-4</v>
      </c>
      <c r="EF956">
        <v>-3.3762188027867599E-4</v>
      </c>
      <c r="EG956">
        <v>1.0261514212556101E-2</v>
      </c>
      <c r="EH956">
        <v>2.8167304633054002E-4</v>
      </c>
      <c r="EI956">
        <v>2.6821872094343498E-2</v>
      </c>
      <c r="EJ956">
        <v>-2.0307486842434001E-4</v>
      </c>
      <c r="EK956">
        <v>2.4697841102987599E-2</v>
      </c>
      <c r="EL956">
        <v>4.2569841060674699E-2</v>
      </c>
      <c r="EM956">
        <v>0.22255507911991601</v>
      </c>
      <c r="EN956">
        <v>0.30780739479592101</v>
      </c>
      <c r="EO956">
        <v>0.34078786184026499</v>
      </c>
      <c r="EP956">
        <v>0.35360666794517998</v>
      </c>
      <c r="EQ956">
        <v>0.34434018674385602</v>
      </c>
      <c r="ER956">
        <v>3.5547319517736001E-2</v>
      </c>
      <c r="ES956">
        <v>-4.8997067327761303E-2</v>
      </c>
      <c r="ET956">
        <v>-4.2700261432940201E-2</v>
      </c>
      <c r="EU956">
        <v>-4.6695524335997697E-2</v>
      </c>
      <c r="EV956">
        <v>-3.3837530626069202E-4</v>
      </c>
      <c r="EW956">
        <v>83</v>
      </c>
      <c r="EX956">
        <v>81</v>
      </c>
      <c r="EY956">
        <v>80.5</v>
      </c>
      <c r="EZ956">
        <v>79.5</v>
      </c>
      <c r="FA956">
        <v>77.5</v>
      </c>
      <c r="FB956">
        <v>75</v>
      </c>
      <c r="FC956">
        <v>73</v>
      </c>
      <c r="FD956">
        <v>74</v>
      </c>
      <c r="FE956">
        <v>77</v>
      </c>
      <c r="FF956">
        <v>81</v>
      </c>
      <c r="FG956">
        <v>85.5</v>
      </c>
      <c r="FH956">
        <v>90</v>
      </c>
      <c r="FI956">
        <v>93.5</v>
      </c>
      <c r="FJ956">
        <v>96.5</v>
      </c>
      <c r="FK956">
        <v>99</v>
      </c>
      <c r="FL956">
        <v>100.5</v>
      </c>
      <c r="FM956">
        <v>102</v>
      </c>
      <c r="FN956">
        <v>103</v>
      </c>
      <c r="FO956">
        <v>102</v>
      </c>
      <c r="FP956">
        <v>100.5</v>
      </c>
      <c r="FQ956">
        <v>98</v>
      </c>
      <c r="FR956">
        <v>94.5</v>
      </c>
      <c r="FS956">
        <v>90.5</v>
      </c>
      <c r="FT956">
        <v>87.5</v>
      </c>
      <c r="FU956">
        <v>2.8775346808885501E-2</v>
      </c>
      <c r="FV956">
        <v>0</v>
      </c>
      <c r="FW956">
        <v>0</v>
      </c>
      <c r="FX956">
        <v>1</v>
      </c>
    </row>
    <row r="957" spans="1:180" x14ac:dyDescent="0.2">
      <c r="A957" t="s">
        <v>42</v>
      </c>
      <c r="B957" t="s">
        <v>58</v>
      </c>
      <c r="C957" t="s">
        <v>55</v>
      </c>
      <c r="D957" t="s">
        <v>39</v>
      </c>
      <c r="E957" t="s">
        <v>77</v>
      </c>
      <c r="F957" t="s">
        <v>78</v>
      </c>
      <c r="G957" s="35">
        <v>43691</v>
      </c>
      <c r="H957">
        <v>297</v>
      </c>
      <c r="I957">
        <v>1.40486333725821</v>
      </c>
      <c r="J957">
        <v>1.21215189904437</v>
      </c>
      <c r="K957">
        <v>1.0968238153272201</v>
      </c>
      <c r="L957">
        <v>0.99948620155906998</v>
      </c>
      <c r="M957">
        <v>0.92825560581824096</v>
      </c>
      <c r="N957">
        <v>0.90098735360266302</v>
      </c>
      <c r="O957">
        <v>0.95938809387585999</v>
      </c>
      <c r="P957">
        <v>1.01465217043443</v>
      </c>
      <c r="Q957">
        <v>1.1059197056844401</v>
      </c>
      <c r="R957">
        <v>1.2039420586880001</v>
      </c>
      <c r="S957">
        <v>1.33292255674368</v>
      </c>
      <c r="T957">
        <v>1.5625131749877701</v>
      </c>
      <c r="U957">
        <v>1.8096557760916401</v>
      </c>
      <c r="V957">
        <v>2.0605333865813602</v>
      </c>
      <c r="W957">
        <v>2.2965709973502402</v>
      </c>
      <c r="X957">
        <v>2.57772280308376</v>
      </c>
      <c r="Y957">
        <v>2.8313694922958001</v>
      </c>
      <c r="Z957">
        <v>3.0781449067915099</v>
      </c>
      <c r="AA957">
        <v>3.1005143672909399</v>
      </c>
      <c r="AB957">
        <v>3.0591086974729902</v>
      </c>
      <c r="AC957">
        <v>2.9031221807837602</v>
      </c>
      <c r="AD957">
        <v>2.6413891975846902</v>
      </c>
      <c r="AE957">
        <v>2.1994495765007098</v>
      </c>
      <c r="AF957">
        <v>1.8088121957533501</v>
      </c>
      <c r="AG957">
        <v>-8.3241031672861801E-2</v>
      </c>
      <c r="AH957">
        <v>-7.3381364313867797E-2</v>
      </c>
      <c r="AI957">
        <v>-1.5988775929543699E-2</v>
      </c>
      <c r="AJ957">
        <v>2.66486448816055E-2</v>
      </c>
      <c r="AK957">
        <v>-5.5272819456240199E-2</v>
      </c>
      <c r="AL957">
        <v>2.1576766083364501E-3</v>
      </c>
      <c r="AM957">
        <v>-3.1747577091379098E-2</v>
      </c>
      <c r="AN957">
        <v>-6.7291596317192004E-2</v>
      </c>
      <c r="AO957">
        <v>-4.7398294164677501E-2</v>
      </c>
      <c r="AP957">
        <v>-4.0350399927530499E-2</v>
      </c>
      <c r="AQ957">
        <v>-8.6655276669175604E-3</v>
      </c>
      <c r="AR957">
        <v>-1.1812537305255499E-2</v>
      </c>
      <c r="AS957">
        <v>-3.3849234271152197E-2</v>
      </c>
      <c r="AT957">
        <v>-1.3824586647424E-2</v>
      </c>
      <c r="AU957">
        <v>0.39207144042598902</v>
      </c>
      <c r="AV957">
        <v>0.49628690594729502</v>
      </c>
      <c r="AW957">
        <v>0.54351116003393796</v>
      </c>
      <c r="AX957">
        <v>0.62646765581959096</v>
      </c>
      <c r="AY957">
        <v>0.350853696495316</v>
      </c>
      <c r="AZ957">
        <v>-0.25289872125881602</v>
      </c>
      <c r="BA957">
        <v>-0.404886205720627</v>
      </c>
      <c r="BB957">
        <v>-0.283765242602735</v>
      </c>
      <c r="BC957">
        <v>-0.19560927678442799</v>
      </c>
      <c r="BD957">
        <v>-0.123077211938548</v>
      </c>
      <c r="BE957">
        <v>-5.4629362173809502E-2</v>
      </c>
      <c r="BF957">
        <v>-4.71143985639563E-2</v>
      </c>
      <c r="BG957">
        <v>4.2973999118009198E-3</v>
      </c>
      <c r="BH957">
        <v>4.5813279731238297E-2</v>
      </c>
      <c r="BI957">
        <v>-2.5221172244000001E-2</v>
      </c>
      <c r="BJ957">
        <v>1.9478952365932799E-2</v>
      </c>
      <c r="BK957">
        <v>-3.3511593512006699E-3</v>
      </c>
      <c r="BL957">
        <v>-3.95341917601401E-2</v>
      </c>
      <c r="BM957">
        <v>-2.31290261736385E-2</v>
      </c>
      <c r="BN957">
        <v>-1.4418825637188401E-2</v>
      </c>
      <c r="BO957">
        <v>1.6487138392481698E-2</v>
      </c>
      <c r="BP957">
        <v>1.95362717154016E-3</v>
      </c>
      <c r="BQ957">
        <v>-1.9905519609760801E-2</v>
      </c>
      <c r="BR957">
        <v>3.8305332974211903E-2</v>
      </c>
      <c r="BS957">
        <v>0.46882627170433899</v>
      </c>
      <c r="BT957">
        <v>0.56618068595205495</v>
      </c>
      <c r="BU957">
        <v>0.61243312495688695</v>
      </c>
      <c r="BV957">
        <v>0.69067200355485503</v>
      </c>
      <c r="BW957">
        <v>0.41222319307500199</v>
      </c>
      <c r="BX957">
        <v>-0.20746088833155699</v>
      </c>
      <c r="BY957">
        <v>-0.35462550060076897</v>
      </c>
      <c r="BZ957">
        <v>-0.25284627473920901</v>
      </c>
      <c r="CA957">
        <v>-0.16302629117509199</v>
      </c>
      <c r="CB957">
        <v>-9.7033136397387004E-2</v>
      </c>
      <c r="CC957">
        <v>-3.4813007037637199E-2</v>
      </c>
      <c r="CD957">
        <v>-2.8921978101838199E-2</v>
      </c>
      <c r="CE957">
        <v>1.83475435023467E-2</v>
      </c>
      <c r="CF957">
        <v>5.9086647447441201E-2</v>
      </c>
      <c r="CG957">
        <v>-4.4074929302347597E-3</v>
      </c>
      <c r="CH957">
        <v>3.1475615190360802E-2</v>
      </c>
      <c r="CI957">
        <v>1.63161130724906E-2</v>
      </c>
      <c r="CJ957">
        <v>-2.0309497920475698E-2</v>
      </c>
      <c r="CK957">
        <v>-6.3202050937886198E-3</v>
      </c>
      <c r="CL957">
        <v>3.5413037217248899E-3</v>
      </c>
      <c r="CM957">
        <v>3.3907798283408799E-2</v>
      </c>
      <c r="CN957">
        <v>1.14880307527146E-2</v>
      </c>
      <c r="CO957">
        <v>-1.02481453116012E-2</v>
      </c>
      <c r="CP957">
        <v>7.4410356502345107E-2</v>
      </c>
      <c r="CQ957">
        <v>0.52198643403178302</v>
      </c>
      <c r="CR957">
        <v>0.61458890506802499</v>
      </c>
      <c r="CS957">
        <v>0.66016826790760497</v>
      </c>
      <c r="CT957">
        <v>0.73513973921251896</v>
      </c>
      <c r="CU957">
        <v>0.45472751945803402</v>
      </c>
      <c r="CV957">
        <v>-0.17599078366204499</v>
      </c>
      <c r="CW957">
        <v>-0.31981508934243602</v>
      </c>
      <c r="CX957">
        <v>-0.231431891784456</v>
      </c>
      <c r="CY957">
        <v>-0.140459414598638</v>
      </c>
      <c r="CZ957">
        <v>-7.8995089014865502E-2</v>
      </c>
      <c r="DA957">
        <v>-1.4996651901464901E-2</v>
      </c>
      <c r="DB957">
        <v>-1.072955763972E-2</v>
      </c>
      <c r="DC957">
        <v>3.2397687092892501E-2</v>
      </c>
      <c r="DD957">
        <v>7.2360015163644001E-2</v>
      </c>
      <c r="DE957">
        <v>1.6406186383530499E-2</v>
      </c>
      <c r="DF957">
        <v>4.3472278014788902E-2</v>
      </c>
      <c r="DG957">
        <v>3.5983385496181797E-2</v>
      </c>
      <c r="DH957">
        <v>-1.0848040808112201E-3</v>
      </c>
      <c r="DI957">
        <v>1.04886159860613E-2</v>
      </c>
      <c r="DJ957">
        <v>2.1501433080638201E-2</v>
      </c>
      <c r="DK957">
        <v>5.13284581743359E-2</v>
      </c>
      <c r="DL957">
        <v>2.1022434333888999E-2</v>
      </c>
      <c r="DM957">
        <v>-5.9077101344165396E-4</v>
      </c>
      <c r="DN957">
        <v>0.11051538003047801</v>
      </c>
      <c r="DO957">
        <v>0.57514659635922605</v>
      </c>
      <c r="DP957">
        <v>0.66299712418399404</v>
      </c>
      <c r="DQ957">
        <v>0.70790341085832298</v>
      </c>
      <c r="DR957">
        <v>0.779607474870183</v>
      </c>
      <c r="DS957">
        <v>0.497231845841067</v>
      </c>
      <c r="DT957">
        <v>-0.14452067899253401</v>
      </c>
      <c r="DU957">
        <v>-0.28500467808410201</v>
      </c>
      <c r="DV957">
        <v>-0.21001750882970299</v>
      </c>
      <c r="DW957">
        <v>-0.117892538022184</v>
      </c>
      <c r="DX957">
        <v>-6.0957041632344E-2</v>
      </c>
      <c r="DY957">
        <v>1.36150175975874E-2</v>
      </c>
      <c r="DZ957">
        <v>1.5537408110191501E-2</v>
      </c>
      <c r="EA957">
        <v>5.2683862934236998E-2</v>
      </c>
      <c r="EB957">
        <v>9.1524650013276795E-2</v>
      </c>
      <c r="EC957">
        <v>4.6457833595770701E-2</v>
      </c>
      <c r="ED957">
        <v>6.0793553772385198E-2</v>
      </c>
      <c r="EE957">
        <v>6.4379803236360195E-2</v>
      </c>
      <c r="EF957">
        <v>2.66726004762406E-2</v>
      </c>
      <c r="EG957">
        <v>3.47578839771003E-2</v>
      </c>
      <c r="EH957">
        <v>4.7433007370980197E-2</v>
      </c>
      <c r="EI957">
        <v>7.6481124233735195E-2</v>
      </c>
      <c r="EJ957">
        <v>3.47885988106846E-2</v>
      </c>
      <c r="EK957">
        <v>1.33529436479497E-2</v>
      </c>
      <c r="EL957">
        <v>0.16264529965211399</v>
      </c>
      <c r="EM957">
        <v>0.65190142763757697</v>
      </c>
      <c r="EN957">
        <v>0.73289090418875502</v>
      </c>
      <c r="EO957">
        <v>0.77682537578127098</v>
      </c>
      <c r="EP957">
        <v>0.84381182260544696</v>
      </c>
      <c r="EQ957">
        <v>0.55860134242075299</v>
      </c>
      <c r="ER957">
        <v>-9.9082846065274996E-2</v>
      </c>
      <c r="ES957">
        <v>-0.23474397296424401</v>
      </c>
      <c r="ET957">
        <v>-0.179098540966177</v>
      </c>
      <c r="EU957">
        <v>-8.5309552412848294E-2</v>
      </c>
      <c r="EV957">
        <v>-3.49129660911826E-2</v>
      </c>
      <c r="EW957">
        <v>83</v>
      </c>
      <c r="EX957">
        <v>81</v>
      </c>
      <c r="EY957">
        <v>80.5</v>
      </c>
      <c r="EZ957">
        <v>79.5</v>
      </c>
      <c r="FA957">
        <v>77.5</v>
      </c>
      <c r="FB957">
        <v>75</v>
      </c>
      <c r="FC957">
        <v>73</v>
      </c>
      <c r="FD957">
        <v>74</v>
      </c>
      <c r="FE957">
        <v>77</v>
      </c>
      <c r="FF957">
        <v>81</v>
      </c>
      <c r="FG957">
        <v>85.5</v>
      </c>
      <c r="FH957">
        <v>90</v>
      </c>
      <c r="FI957">
        <v>93.5</v>
      </c>
      <c r="FJ957">
        <v>96.5</v>
      </c>
      <c r="FK957">
        <v>99</v>
      </c>
      <c r="FL957">
        <v>100.5</v>
      </c>
      <c r="FM957">
        <v>102</v>
      </c>
      <c r="FN957">
        <v>103</v>
      </c>
      <c r="FO957">
        <v>102</v>
      </c>
      <c r="FP957">
        <v>100.5</v>
      </c>
      <c r="FQ957">
        <v>98</v>
      </c>
      <c r="FR957">
        <v>94.5</v>
      </c>
      <c r="FS957">
        <v>90.5</v>
      </c>
      <c r="FT957">
        <v>87.5</v>
      </c>
      <c r="FU957">
        <v>9.0112645090556304E-2</v>
      </c>
      <c r="FV957">
        <v>0</v>
      </c>
      <c r="FW957">
        <v>0</v>
      </c>
      <c r="FX957">
        <v>1</v>
      </c>
    </row>
    <row r="958" spans="1:180" x14ac:dyDescent="0.2">
      <c r="A958" t="s">
        <v>42</v>
      </c>
      <c r="B958" t="s">
        <v>58</v>
      </c>
      <c r="C958" t="s">
        <v>55</v>
      </c>
      <c r="D958" t="s">
        <v>39</v>
      </c>
      <c r="E958" t="s">
        <v>78</v>
      </c>
      <c r="F958" t="s">
        <v>1</v>
      </c>
      <c r="G958" s="35">
        <v>43691</v>
      </c>
      <c r="H958">
        <v>3672</v>
      </c>
      <c r="I958">
        <v>1.2443557328390999</v>
      </c>
      <c r="J958">
        <v>1.0850289302213201</v>
      </c>
      <c r="K958">
        <v>0.98547130274498596</v>
      </c>
      <c r="L958">
        <v>0.90263828058054796</v>
      </c>
      <c r="M958">
        <v>0.83690543048114296</v>
      </c>
      <c r="N958">
        <v>0.76532927732406297</v>
      </c>
      <c r="O958">
        <v>0.74442408174526797</v>
      </c>
      <c r="P958">
        <v>0.78409507976663395</v>
      </c>
      <c r="Q958">
        <v>0.85790178888653201</v>
      </c>
      <c r="R958">
        <v>1.00053768419105</v>
      </c>
      <c r="S958">
        <v>1.20031856903051</v>
      </c>
      <c r="T958">
        <v>1.4251027728416801</v>
      </c>
      <c r="U958">
        <v>1.6868383787821399</v>
      </c>
      <c r="V958">
        <v>1.9612339374890699</v>
      </c>
      <c r="W958">
        <v>2.2063346656394498</v>
      </c>
      <c r="X958">
        <v>2.43652796891433</v>
      </c>
      <c r="Y958">
        <v>2.5881160354769799</v>
      </c>
      <c r="Z958">
        <v>2.6569036481005601</v>
      </c>
      <c r="AA958">
        <v>2.6187702476311001</v>
      </c>
      <c r="AB958">
        <v>2.47968893642819</v>
      </c>
      <c r="AC958">
        <v>2.3340506338864699</v>
      </c>
      <c r="AD958">
        <v>2.1701976780356498</v>
      </c>
      <c r="AE958">
        <v>1.86638899135703</v>
      </c>
      <c r="AF958">
        <v>1.5474592677071899</v>
      </c>
      <c r="AG958">
        <v>-9.8140350684560607E-3</v>
      </c>
      <c r="AH958">
        <v>-1.00899101143635E-2</v>
      </c>
      <c r="AI958">
        <v>-1.6711080417314499E-2</v>
      </c>
      <c r="AJ958">
        <v>-1.34616030352384E-2</v>
      </c>
      <c r="AK958">
        <v>-3.0547615454622301E-3</v>
      </c>
      <c r="AL958">
        <v>-1.80451894261544E-2</v>
      </c>
      <c r="AM958">
        <v>-1.46747715766588E-2</v>
      </c>
      <c r="AN958">
        <v>-1.63674428167494E-2</v>
      </c>
      <c r="AO958">
        <v>-3.7908728017293299E-3</v>
      </c>
      <c r="AP958">
        <v>1.8869136763518201E-3</v>
      </c>
      <c r="AQ958">
        <v>1.0430107139999499E-3</v>
      </c>
      <c r="AR958">
        <v>-1.9139951633546099E-3</v>
      </c>
      <c r="AS958">
        <v>-7.9175050225760105E-3</v>
      </c>
      <c r="AT958">
        <v>-1.7553151224464499E-2</v>
      </c>
      <c r="AU958">
        <v>8.7629708889736799E-2</v>
      </c>
      <c r="AV958">
        <v>7.5483732007492005E-2</v>
      </c>
      <c r="AW958">
        <v>7.7974500864171806E-2</v>
      </c>
      <c r="AX958">
        <v>9.4875254673686404E-2</v>
      </c>
      <c r="AY958">
        <v>3.2695713601171801E-2</v>
      </c>
      <c r="AZ958">
        <v>-5.8010888102203E-2</v>
      </c>
      <c r="BA958">
        <v>-7.8482937188462706E-2</v>
      </c>
      <c r="BB958">
        <v>-5.9347197370048697E-2</v>
      </c>
      <c r="BC958">
        <v>-2.1719829415980701E-2</v>
      </c>
      <c r="BD958">
        <v>-2.28756963974844E-2</v>
      </c>
      <c r="BE958">
        <v>-1.5332583348547299E-3</v>
      </c>
      <c r="BF958">
        <v>-2.3222857848266298E-3</v>
      </c>
      <c r="BG958">
        <v>-1.12699706850553E-2</v>
      </c>
      <c r="BH958">
        <v>-6.1078757407113E-3</v>
      </c>
      <c r="BI958">
        <v>3.2915846642471501E-3</v>
      </c>
      <c r="BJ958">
        <v>-1.1093733947972801E-2</v>
      </c>
      <c r="BK958">
        <v>-8.8865940366060804E-3</v>
      </c>
      <c r="BL958">
        <v>-9.1553832140267907E-3</v>
      </c>
      <c r="BM958">
        <v>3.11058305874477E-3</v>
      </c>
      <c r="BN958">
        <v>1.0510544271401899E-2</v>
      </c>
      <c r="BO958">
        <v>1.13637767541927E-2</v>
      </c>
      <c r="BP958">
        <v>9.5932315870628899E-4</v>
      </c>
      <c r="BQ958">
        <v>-5.01638215259526E-3</v>
      </c>
      <c r="BR958">
        <v>-7.18078378170375E-3</v>
      </c>
      <c r="BS958">
        <v>9.7670352792535997E-2</v>
      </c>
      <c r="BT958">
        <v>9.1962928118828002E-2</v>
      </c>
      <c r="BU958">
        <v>9.5839377266193501E-2</v>
      </c>
      <c r="BV958">
        <v>0.113659519947342</v>
      </c>
      <c r="BW958">
        <v>5.2479121172386602E-2</v>
      </c>
      <c r="BX958">
        <v>-3.9649384076087597E-2</v>
      </c>
      <c r="BY958">
        <v>-6.3331196999223099E-2</v>
      </c>
      <c r="BZ958">
        <v>-5.07302534760041E-2</v>
      </c>
      <c r="CA958">
        <v>-1.35561146054568E-2</v>
      </c>
      <c r="CB958">
        <v>-1.1478517098863999E-2</v>
      </c>
      <c r="CC958">
        <v>4.2019824053555598E-3</v>
      </c>
      <c r="CD958">
        <v>3.05754716352939E-3</v>
      </c>
      <c r="CE958">
        <v>-7.5014746595820202E-3</v>
      </c>
      <c r="CF958">
        <v>-1.0147066179608899E-3</v>
      </c>
      <c r="CG958">
        <v>7.68704471640761E-3</v>
      </c>
      <c r="CH958">
        <v>-6.2791770597947104E-3</v>
      </c>
      <c r="CI958">
        <v>-4.8777199047173496E-3</v>
      </c>
      <c r="CJ958">
        <v>-4.1603327030621104E-3</v>
      </c>
      <c r="CK958">
        <v>7.8905103640109792E-3</v>
      </c>
      <c r="CL958">
        <v>1.64832445516261E-2</v>
      </c>
      <c r="CM958">
        <v>1.8511907873789899E-2</v>
      </c>
      <c r="CN958">
        <v>2.9493746756621801E-3</v>
      </c>
      <c r="CO958">
        <v>-3.0070732904502401E-3</v>
      </c>
      <c r="CP958">
        <v>3.0863121202364301E-6</v>
      </c>
      <c r="CQ958">
        <v>0.104624472173102</v>
      </c>
      <c r="CR958">
        <v>0.103376369145458</v>
      </c>
      <c r="CS958">
        <v>0.108212536240996</v>
      </c>
      <c r="CT958">
        <v>0.126669444853931</v>
      </c>
      <c r="CU958">
        <v>6.6181048990608393E-2</v>
      </c>
      <c r="CV958">
        <v>-2.6932262321699402E-2</v>
      </c>
      <c r="CW958">
        <v>-5.2837147900447898E-2</v>
      </c>
      <c r="CX958">
        <v>-4.4762184384526699E-2</v>
      </c>
      <c r="CY958">
        <v>-7.9019505965677497E-3</v>
      </c>
      <c r="CZ958">
        <v>-3.58486543552524E-3</v>
      </c>
      <c r="DA958">
        <v>9.9372231455658495E-3</v>
      </c>
      <c r="DB958">
        <v>8.4373801118854206E-3</v>
      </c>
      <c r="DC958">
        <v>-3.7329786341087699E-3</v>
      </c>
      <c r="DD958">
        <v>4.0784625047895198E-3</v>
      </c>
      <c r="DE958">
        <v>1.2082504768568101E-2</v>
      </c>
      <c r="DF958">
        <v>-1.4646201716166001E-3</v>
      </c>
      <c r="DG958">
        <v>-8.6884577282862101E-4</v>
      </c>
      <c r="DH958">
        <v>8.3471780790256203E-4</v>
      </c>
      <c r="DI958">
        <v>1.2670437669277199E-2</v>
      </c>
      <c r="DJ958">
        <v>2.2455944831850299E-2</v>
      </c>
      <c r="DK958">
        <v>2.5660038993387101E-2</v>
      </c>
      <c r="DL958">
        <v>4.9394261926180598E-3</v>
      </c>
      <c r="DM958">
        <v>-9.9776442830522109E-4</v>
      </c>
      <c r="DN958">
        <v>7.1869564059442196E-3</v>
      </c>
      <c r="DO958">
        <v>0.11157859155366801</v>
      </c>
      <c r="DP958">
        <v>0.114789810172088</v>
      </c>
      <c r="DQ958">
        <v>0.120585695215799</v>
      </c>
      <c r="DR958">
        <v>0.13967936976052001</v>
      </c>
      <c r="DS958">
        <v>7.9882976808830095E-2</v>
      </c>
      <c r="DT958">
        <v>-1.42151405673113E-2</v>
      </c>
      <c r="DU958">
        <v>-4.2343098801672599E-2</v>
      </c>
      <c r="DV958">
        <v>-3.8794115293049401E-2</v>
      </c>
      <c r="DW958">
        <v>-2.24778658767866E-3</v>
      </c>
      <c r="DX958">
        <v>4.3087862278135096E-3</v>
      </c>
      <c r="DY958">
        <v>1.8217999879167199E-2</v>
      </c>
      <c r="DZ958">
        <v>1.62050044414223E-2</v>
      </c>
      <c r="EA958">
        <v>1.70813109815049E-3</v>
      </c>
      <c r="EB958">
        <v>1.14321897993166E-2</v>
      </c>
      <c r="EC958">
        <v>1.84288509782774E-2</v>
      </c>
      <c r="ED958">
        <v>5.4868353065650197E-3</v>
      </c>
      <c r="EE958">
        <v>4.9193317672240802E-3</v>
      </c>
      <c r="EF958">
        <v>8.0467774106252003E-3</v>
      </c>
      <c r="EG958">
        <v>1.9571893529751298E-2</v>
      </c>
      <c r="EH958">
        <v>3.1079575426900301E-2</v>
      </c>
      <c r="EI958">
        <v>3.59808050335799E-2</v>
      </c>
      <c r="EJ958">
        <v>7.8127445146789608E-3</v>
      </c>
      <c r="EK958">
        <v>1.9033584416755301E-3</v>
      </c>
      <c r="EL958">
        <v>1.75593238487049E-2</v>
      </c>
      <c r="EM958">
        <v>0.121619235456467</v>
      </c>
      <c r="EN958">
        <v>0.131269006283424</v>
      </c>
      <c r="EO958">
        <v>0.13845057161782101</v>
      </c>
      <c r="EP958">
        <v>0.15846363503417499</v>
      </c>
      <c r="EQ958">
        <v>9.9666384380044895E-2</v>
      </c>
      <c r="ER958">
        <v>4.1463634588041103E-3</v>
      </c>
      <c r="ES958">
        <v>-2.71913586124331E-2</v>
      </c>
      <c r="ET958">
        <v>-3.01771713990047E-2</v>
      </c>
      <c r="EU958">
        <v>5.9159282228452501E-3</v>
      </c>
      <c r="EV958">
        <v>1.5705965526433899E-2</v>
      </c>
      <c r="EW958">
        <v>83</v>
      </c>
      <c r="EX958">
        <v>81</v>
      </c>
      <c r="EY958">
        <v>80.5</v>
      </c>
      <c r="EZ958">
        <v>79.5</v>
      </c>
      <c r="FA958">
        <v>77.5</v>
      </c>
      <c r="FB958">
        <v>75</v>
      </c>
      <c r="FC958">
        <v>73</v>
      </c>
      <c r="FD958">
        <v>74</v>
      </c>
      <c r="FE958">
        <v>77</v>
      </c>
      <c r="FF958">
        <v>81</v>
      </c>
      <c r="FG958">
        <v>85.5</v>
      </c>
      <c r="FH958">
        <v>90</v>
      </c>
      <c r="FI958">
        <v>93.5</v>
      </c>
      <c r="FJ958">
        <v>96.5</v>
      </c>
      <c r="FK958">
        <v>99</v>
      </c>
      <c r="FL958">
        <v>100.5</v>
      </c>
      <c r="FM958">
        <v>102</v>
      </c>
      <c r="FN958">
        <v>103</v>
      </c>
      <c r="FO958">
        <v>102</v>
      </c>
      <c r="FP958">
        <v>100.5</v>
      </c>
      <c r="FQ958">
        <v>98</v>
      </c>
      <c r="FR958">
        <v>94.5</v>
      </c>
      <c r="FS958">
        <v>90.5</v>
      </c>
      <c r="FT958">
        <v>87.5</v>
      </c>
      <c r="FU958">
        <v>2.1911714696891099E-2</v>
      </c>
      <c r="FV958">
        <v>0</v>
      </c>
      <c r="FW958">
        <v>0</v>
      </c>
      <c r="FX958">
        <v>1</v>
      </c>
    </row>
    <row r="959" spans="1:180" x14ac:dyDescent="0.2">
      <c r="A959" t="s">
        <v>42</v>
      </c>
      <c r="B959" t="s">
        <v>58</v>
      </c>
      <c r="C959" t="s">
        <v>55</v>
      </c>
      <c r="D959" t="s">
        <v>39</v>
      </c>
      <c r="E959" t="s">
        <v>78</v>
      </c>
      <c r="F959" t="s">
        <v>77</v>
      </c>
      <c r="G959" s="35">
        <v>43691</v>
      </c>
      <c r="H959">
        <v>3266</v>
      </c>
      <c r="I959">
        <v>1.2496219821624399</v>
      </c>
      <c r="J959">
        <v>1.0902233620789801</v>
      </c>
      <c r="K959">
        <v>0.98963804490654295</v>
      </c>
      <c r="L959">
        <v>0.90825736039388705</v>
      </c>
      <c r="M959">
        <v>0.842484260041795</v>
      </c>
      <c r="N959">
        <v>0.76960613056405403</v>
      </c>
      <c r="O959">
        <v>0.74709800393004699</v>
      </c>
      <c r="P959">
        <v>0.78836220844744298</v>
      </c>
      <c r="Q959">
        <v>0.86468814076335598</v>
      </c>
      <c r="R959">
        <v>1.00538742295665</v>
      </c>
      <c r="S959">
        <v>1.20255595681598</v>
      </c>
      <c r="T959">
        <v>1.42477294962047</v>
      </c>
      <c r="U959">
        <v>1.68456505846056</v>
      </c>
      <c r="V959">
        <v>1.95413770478213</v>
      </c>
      <c r="W959">
        <v>2.1973730219405998</v>
      </c>
      <c r="X959">
        <v>2.4232320255131601</v>
      </c>
      <c r="Y959">
        <v>2.5723381339504101</v>
      </c>
      <c r="Z959">
        <v>2.63607791272084</v>
      </c>
      <c r="AA959">
        <v>2.59846224885891</v>
      </c>
      <c r="AB959">
        <v>2.4577592247365199</v>
      </c>
      <c r="AC959">
        <v>2.3130578660925099</v>
      </c>
      <c r="AD959">
        <v>2.1541102745717802</v>
      </c>
      <c r="AE959">
        <v>1.86001254323738</v>
      </c>
      <c r="AF959">
        <v>1.5467898003948699</v>
      </c>
      <c r="AG959">
        <v>-6.012705043949E-3</v>
      </c>
      <c r="AH959">
        <v>-1.1694366968348999E-2</v>
      </c>
      <c r="AI959">
        <v>-1.9605767348294799E-2</v>
      </c>
      <c r="AJ959">
        <v>-1.4522247461559E-2</v>
      </c>
      <c r="AK959">
        <v>-2.7041707258701701E-3</v>
      </c>
      <c r="AL959">
        <v>-1.8965866075062301E-2</v>
      </c>
      <c r="AM959">
        <v>-1.5827101799911002E-2</v>
      </c>
      <c r="AN959">
        <v>-1.7329345256258299E-2</v>
      </c>
      <c r="AO959">
        <v>-2.7449852884783698E-3</v>
      </c>
      <c r="AP959">
        <v>3.9461268350170697E-3</v>
      </c>
      <c r="AQ959">
        <v>-5.0238828310617302E-3</v>
      </c>
      <c r="AR959">
        <v>-9.8776648241163598E-4</v>
      </c>
      <c r="AS959">
        <v>-8.2130639038400493E-3</v>
      </c>
      <c r="AT959">
        <v>-1.54141064397392E-2</v>
      </c>
      <c r="AU959">
        <v>3.3375846663138801E-2</v>
      </c>
      <c r="AV959">
        <v>1.37303660378025E-2</v>
      </c>
      <c r="AW959">
        <v>1.18704342056394E-2</v>
      </c>
      <c r="AX959">
        <v>3.1524894349253402E-2</v>
      </c>
      <c r="AY959">
        <v>2.02240560359381E-2</v>
      </c>
      <c r="AZ959">
        <v>-1.6170354470887001E-2</v>
      </c>
      <c r="BA959">
        <v>-4.8630627434729498E-2</v>
      </c>
      <c r="BB959">
        <v>-3.9881698845576498E-2</v>
      </c>
      <c r="BC959">
        <v>-6.1195098648380098E-3</v>
      </c>
      <c r="BD959">
        <v>-1.2802731995682401E-2</v>
      </c>
      <c r="BE959">
        <v>2.43363290322066E-3</v>
      </c>
      <c r="BF959">
        <v>-2.8956557275358701E-3</v>
      </c>
      <c r="BG959">
        <v>-1.3167889649462101E-2</v>
      </c>
      <c r="BH959">
        <v>-6.0493509814553096E-3</v>
      </c>
      <c r="BI959">
        <v>4.2730916158986703E-3</v>
      </c>
      <c r="BJ959">
        <v>-1.1594914492669001E-2</v>
      </c>
      <c r="BK959">
        <v>-9.5387106392986008E-3</v>
      </c>
      <c r="BL959">
        <v>-9.7824226698626504E-3</v>
      </c>
      <c r="BM959">
        <v>4.8368082076866298E-3</v>
      </c>
      <c r="BN959">
        <v>1.2559657023474001E-2</v>
      </c>
      <c r="BO959">
        <v>6.6905955195673697E-3</v>
      </c>
      <c r="BP959">
        <v>1.68723056413486E-3</v>
      </c>
      <c r="BQ959">
        <v>-5.4831547548953004E-3</v>
      </c>
      <c r="BR959">
        <v>-5.5694667036823098E-3</v>
      </c>
      <c r="BS959">
        <v>4.40499794868289E-2</v>
      </c>
      <c r="BT959">
        <v>3.11402527338214E-2</v>
      </c>
      <c r="BU959">
        <v>2.9268476713822999E-2</v>
      </c>
      <c r="BV959">
        <v>5.0034300359130097E-2</v>
      </c>
      <c r="BW959">
        <v>4.2142103155517099E-2</v>
      </c>
      <c r="BX959">
        <v>3.2672061419605799E-3</v>
      </c>
      <c r="BY959">
        <v>-3.3370840981958798E-2</v>
      </c>
      <c r="BZ959">
        <v>-2.99781027831117E-2</v>
      </c>
      <c r="CA959">
        <v>2.48663320642984E-3</v>
      </c>
      <c r="CB959">
        <v>-2.1390263126039801E-4</v>
      </c>
      <c r="CC959">
        <v>8.2835408356042202E-3</v>
      </c>
      <c r="CD959">
        <v>3.1983048746009701E-3</v>
      </c>
      <c r="CE959">
        <v>-8.7090351667644898E-3</v>
      </c>
      <c r="CF959">
        <v>-1.8104869006612201E-4</v>
      </c>
      <c r="CG959">
        <v>9.1055222591826107E-3</v>
      </c>
      <c r="CH959">
        <v>-6.4898158806122796E-3</v>
      </c>
      <c r="CI959">
        <v>-5.1833900775960099E-3</v>
      </c>
      <c r="CJ959">
        <v>-4.5554470764891299E-3</v>
      </c>
      <c r="CK959">
        <v>1.00879352869402E-2</v>
      </c>
      <c r="CL959">
        <v>1.8525361792860399E-2</v>
      </c>
      <c r="CM959">
        <v>1.48040075397488E-2</v>
      </c>
      <c r="CN959">
        <v>3.5399253698096302E-3</v>
      </c>
      <c r="CO959">
        <v>-3.5924279943765902E-3</v>
      </c>
      <c r="CP959">
        <v>1.2489007880796799E-3</v>
      </c>
      <c r="CQ959">
        <v>5.14428513642258E-2</v>
      </c>
      <c r="CR959">
        <v>4.3198287224267898E-2</v>
      </c>
      <c r="CS959">
        <v>4.1318307955855497E-2</v>
      </c>
      <c r="CT959">
        <v>6.2853858576921898E-2</v>
      </c>
      <c r="CU959">
        <v>5.7322475822247497E-2</v>
      </c>
      <c r="CV959">
        <v>1.6729601410360499E-2</v>
      </c>
      <c r="CW959">
        <v>-2.2801959370199999E-2</v>
      </c>
      <c r="CX959">
        <v>-2.3118902319276598E-2</v>
      </c>
      <c r="CY959">
        <v>8.4472216809542301E-3</v>
      </c>
      <c r="CZ959">
        <v>8.5050822375646994E-3</v>
      </c>
      <c r="DA959">
        <v>1.41334487679878E-2</v>
      </c>
      <c r="DB959">
        <v>9.2922654767378099E-3</v>
      </c>
      <c r="DC959">
        <v>-4.25018068406689E-3</v>
      </c>
      <c r="DD959">
        <v>5.6872536013230597E-3</v>
      </c>
      <c r="DE959">
        <v>1.3937952902466501E-2</v>
      </c>
      <c r="DF959">
        <v>-1.3847172685556E-3</v>
      </c>
      <c r="DG959">
        <v>-8.2806951589341703E-4</v>
      </c>
      <c r="DH959">
        <v>6.7152851688437895E-4</v>
      </c>
      <c r="DI959">
        <v>1.53390623661938E-2</v>
      </c>
      <c r="DJ959">
        <v>2.44910665622468E-2</v>
      </c>
      <c r="DK959">
        <v>2.2917419559930201E-2</v>
      </c>
      <c r="DL959">
        <v>5.3926201754844003E-3</v>
      </c>
      <c r="DM959">
        <v>-1.70170123385788E-3</v>
      </c>
      <c r="DN959">
        <v>8.0672682798416696E-3</v>
      </c>
      <c r="DO959">
        <v>5.8835723241622603E-2</v>
      </c>
      <c r="DP959">
        <v>5.52563217147145E-2</v>
      </c>
      <c r="DQ959">
        <v>5.3368139197888E-2</v>
      </c>
      <c r="DR959">
        <v>7.5673416794713705E-2</v>
      </c>
      <c r="DS959">
        <v>7.2502848488977797E-2</v>
      </c>
      <c r="DT959">
        <v>3.0191996678760401E-2</v>
      </c>
      <c r="DU959">
        <v>-1.2233077758441201E-2</v>
      </c>
      <c r="DV959">
        <v>-1.62597018554414E-2</v>
      </c>
      <c r="DW959">
        <v>1.4407810155478601E-2</v>
      </c>
      <c r="DX959">
        <v>1.7224067106389799E-2</v>
      </c>
      <c r="DY959">
        <v>2.25797867151574E-2</v>
      </c>
      <c r="DZ959">
        <v>1.8090976717550999E-2</v>
      </c>
      <c r="EA959">
        <v>2.1876970147657699E-3</v>
      </c>
      <c r="EB959">
        <v>1.41601500814267E-2</v>
      </c>
      <c r="EC959">
        <v>2.09152152442354E-2</v>
      </c>
      <c r="ED959">
        <v>5.9862343138376902E-3</v>
      </c>
      <c r="EE959">
        <v>5.4603216447189499E-3</v>
      </c>
      <c r="EF959">
        <v>8.2184511032800094E-3</v>
      </c>
      <c r="EG959">
        <v>2.2920855862358799E-2</v>
      </c>
      <c r="EH959">
        <v>3.3104596750703798E-2</v>
      </c>
      <c r="EI959">
        <v>3.4631897910559303E-2</v>
      </c>
      <c r="EJ959">
        <v>8.0676172220308998E-3</v>
      </c>
      <c r="EK959">
        <v>1.0282079150868699E-3</v>
      </c>
      <c r="EL959">
        <v>1.7911908015898498E-2</v>
      </c>
      <c r="EM959">
        <v>6.9509856065312695E-2</v>
      </c>
      <c r="EN959">
        <v>7.2666208410733305E-2</v>
      </c>
      <c r="EO959">
        <v>7.0766181706071601E-2</v>
      </c>
      <c r="EP959">
        <v>9.4182822804590505E-2</v>
      </c>
      <c r="EQ959">
        <v>9.4420895608556807E-2</v>
      </c>
      <c r="ER959">
        <v>4.9629557291607999E-2</v>
      </c>
      <c r="ES959">
        <v>3.0267086943293999E-3</v>
      </c>
      <c r="ET959">
        <v>-6.3561057929766599E-3</v>
      </c>
      <c r="EU959">
        <v>2.30139532267465E-2</v>
      </c>
      <c r="EV959">
        <v>2.9812896470811801E-2</v>
      </c>
      <c r="EW959">
        <v>83</v>
      </c>
      <c r="EX959">
        <v>81</v>
      </c>
      <c r="EY959">
        <v>80.5</v>
      </c>
      <c r="EZ959">
        <v>79.5</v>
      </c>
      <c r="FA959">
        <v>77.5</v>
      </c>
      <c r="FB959">
        <v>75</v>
      </c>
      <c r="FC959">
        <v>73</v>
      </c>
      <c r="FD959">
        <v>74</v>
      </c>
      <c r="FE959">
        <v>77</v>
      </c>
      <c r="FF959">
        <v>81</v>
      </c>
      <c r="FG959">
        <v>85.5</v>
      </c>
      <c r="FH959">
        <v>90</v>
      </c>
      <c r="FI959">
        <v>93.5</v>
      </c>
      <c r="FJ959">
        <v>96.5</v>
      </c>
      <c r="FK959">
        <v>99</v>
      </c>
      <c r="FL959">
        <v>100.5</v>
      </c>
      <c r="FM959">
        <v>102</v>
      </c>
      <c r="FN959">
        <v>103</v>
      </c>
      <c r="FO959">
        <v>102</v>
      </c>
      <c r="FP959">
        <v>100.5</v>
      </c>
      <c r="FQ959">
        <v>98</v>
      </c>
      <c r="FR959">
        <v>94.5</v>
      </c>
      <c r="FS959">
        <v>90.5</v>
      </c>
      <c r="FT959">
        <v>87.5</v>
      </c>
      <c r="FU959">
        <v>2.2692833836920799E-2</v>
      </c>
      <c r="FV959">
        <v>0</v>
      </c>
      <c r="FW959">
        <v>0</v>
      </c>
      <c r="FX959">
        <v>1</v>
      </c>
    </row>
    <row r="960" spans="1:180" x14ac:dyDescent="0.2">
      <c r="A960" t="s">
        <v>42</v>
      </c>
      <c r="B960" t="s">
        <v>58</v>
      </c>
      <c r="C960" t="s">
        <v>55</v>
      </c>
      <c r="D960" t="s">
        <v>39</v>
      </c>
      <c r="E960" t="s">
        <v>78</v>
      </c>
      <c r="F960" t="s">
        <v>78</v>
      </c>
      <c r="G960" s="35">
        <v>43691</v>
      </c>
      <c r="H960">
        <v>406</v>
      </c>
      <c r="I960">
        <v>1.1899436281156199</v>
      </c>
      <c r="J960">
        <v>1.03334620682987</v>
      </c>
      <c r="K960">
        <v>0.94696376561375295</v>
      </c>
      <c r="L960">
        <v>0.853693463619006</v>
      </c>
      <c r="M960">
        <v>0.78655073575096501</v>
      </c>
      <c r="N960">
        <v>0.721335137943656</v>
      </c>
      <c r="O960">
        <v>0.71134701249821897</v>
      </c>
      <c r="P960">
        <v>0.73927023771668099</v>
      </c>
      <c r="Q960">
        <v>0.79209297731144901</v>
      </c>
      <c r="R960">
        <v>0.95311301070223997</v>
      </c>
      <c r="S960">
        <v>1.17979921876988</v>
      </c>
      <c r="T960">
        <v>1.42826197924833</v>
      </c>
      <c r="U960">
        <v>1.70530949493452</v>
      </c>
      <c r="V960">
        <v>2.0222336031791799</v>
      </c>
      <c r="W960">
        <v>2.2861377655508899</v>
      </c>
      <c r="X960">
        <v>2.55214151815307</v>
      </c>
      <c r="Y960">
        <v>2.7270234940395599</v>
      </c>
      <c r="Z960">
        <v>2.8452586616344999</v>
      </c>
      <c r="AA960">
        <v>2.8024629570453898</v>
      </c>
      <c r="AB960">
        <v>2.6739157118280201</v>
      </c>
      <c r="AC960">
        <v>2.52165464410291</v>
      </c>
      <c r="AD960">
        <v>2.3096289102331702</v>
      </c>
      <c r="AE960">
        <v>1.9145174567832099</v>
      </c>
      <c r="AF960">
        <v>1.5448498067429901</v>
      </c>
      <c r="AG960">
        <v>-8.9234206628345095E-2</v>
      </c>
      <c r="AH960">
        <v>-4.0870704477744102E-2</v>
      </c>
      <c r="AI960">
        <v>-3.4617986110684298E-2</v>
      </c>
      <c r="AJ960">
        <v>-4.3236064223688198E-2</v>
      </c>
      <c r="AK960">
        <v>-3.8483037552677402E-2</v>
      </c>
      <c r="AL960">
        <v>-3.0848405922397602E-2</v>
      </c>
      <c r="AM960">
        <v>-2.7398618329352701E-2</v>
      </c>
      <c r="AN960">
        <v>-3.1273886169026897E-2</v>
      </c>
      <c r="AO960">
        <v>-4.6262833665219202E-2</v>
      </c>
      <c r="AP960">
        <v>-3.23125936878704E-2</v>
      </c>
      <c r="AQ960">
        <v>1.65146607224258E-2</v>
      </c>
      <c r="AR960">
        <v>-3.0045653254950001E-2</v>
      </c>
      <c r="AS960">
        <v>-2.5316777324890901E-2</v>
      </c>
      <c r="AT960">
        <v>-7.9216339061889504E-2</v>
      </c>
      <c r="AU960">
        <v>0.490129879890359</v>
      </c>
      <c r="AV960">
        <v>0.51707953537972795</v>
      </c>
      <c r="AW960">
        <v>0.58234681617956596</v>
      </c>
      <c r="AX960">
        <v>0.59261659780001996</v>
      </c>
      <c r="AY960">
        <v>4.28239133566383E-2</v>
      </c>
      <c r="AZ960">
        <v>-0.47332029801931502</v>
      </c>
      <c r="BA960">
        <v>-0.38432127394599602</v>
      </c>
      <c r="BB960">
        <v>-0.29047108078363898</v>
      </c>
      <c r="BC960">
        <v>-0.19461614086258899</v>
      </c>
      <c r="BD960">
        <v>-0.14692370683987699</v>
      </c>
      <c r="BE960">
        <v>-5.75912334067065E-2</v>
      </c>
      <c r="BF960">
        <v>-1.8616490226288598E-2</v>
      </c>
      <c r="BG960">
        <v>-1.5003194555232999E-2</v>
      </c>
      <c r="BH960">
        <v>-2.5043585031779E-2</v>
      </c>
      <c r="BI960">
        <v>-2.0623972170985098E-2</v>
      </c>
      <c r="BJ960">
        <v>-1.7808907740898799E-2</v>
      </c>
      <c r="BK960">
        <v>-1.5291596533939E-2</v>
      </c>
      <c r="BL960">
        <v>-1.5435706754731901E-2</v>
      </c>
      <c r="BM960">
        <v>-2.7650741065093899E-2</v>
      </c>
      <c r="BN960">
        <v>-1.50786871179337E-2</v>
      </c>
      <c r="BO960">
        <v>3.5914785367432998E-2</v>
      </c>
      <c r="BP960">
        <v>-1.37471641371131E-2</v>
      </c>
      <c r="BQ960">
        <v>-8.9550194642479004E-3</v>
      </c>
      <c r="BR960">
        <v>-3.9230690931982802E-2</v>
      </c>
      <c r="BS960">
        <v>0.52508440784518695</v>
      </c>
      <c r="BT960">
        <v>0.56975760945862197</v>
      </c>
      <c r="BU960">
        <v>0.63246408940996401</v>
      </c>
      <c r="BV960">
        <v>0.63040824074025203</v>
      </c>
      <c r="BW960">
        <v>9.7778835735432598E-2</v>
      </c>
      <c r="BX960">
        <v>-0.43064702071067501</v>
      </c>
      <c r="BY960">
        <v>-0.34229110035721799</v>
      </c>
      <c r="BZ960">
        <v>-0.25702480082613599</v>
      </c>
      <c r="CA960">
        <v>-0.17000512399131601</v>
      </c>
      <c r="CB960">
        <v>-0.126189899623073</v>
      </c>
      <c r="CC960">
        <v>-3.5675406546440601E-2</v>
      </c>
      <c r="CD960">
        <v>-3.2032892280764E-3</v>
      </c>
      <c r="CE960">
        <v>-1.4180496758790101E-3</v>
      </c>
      <c r="CF960">
        <v>-1.2443529362666799E-2</v>
      </c>
      <c r="CG960">
        <v>-8.2548378911606098E-3</v>
      </c>
      <c r="CH960">
        <v>-8.7777910222251905E-3</v>
      </c>
      <c r="CI960">
        <v>-6.90631011969317E-3</v>
      </c>
      <c r="CJ960">
        <v>-4.4662319397625596E-3</v>
      </c>
      <c r="CK960">
        <v>-1.47600624277069E-2</v>
      </c>
      <c r="CL960">
        <v>-3.1425359267286501E-3</v>
      </c>
      <c r="CM960">
        <v>4.9351252598546599E-2</v>
      </c>
      <c r="CN960">
        <v>-2.4588802236982401E-3</v>
      </c>
      <c r="CO960">
        <v>2.37708418770082E-3</v>
      </c>
      <c r="CP960">
        <v>-1.15367528442909E-2</v>
      </c>
      <c r="CQ960">
        <v>0.54929380742577005</v>
      </c>
      <c r="CR960">
        <v>0.60624228309402595</v>
      </c>
      <c r="CS960">
        <v>0.66717516017859002</v>
      </c>
      <c r="CT960">
        <v>0.656582617517108</v>
      </c>
      <c r="CU960">
        <v>0.13584044756745201</v>
      </c>
      <c r="CV960">
        <v>-0.40109163884103699</v>
      </c>
      <c r="CW960">
        <v>-0.31318113016488802</v>
      </c>
      <c r="CX960">
        <v>-0.23386000921396899</v>
      </c>
      <c r="CY960">
        <v>-0.15295960867807601</v>
      </c>
      <c r="CZ960">
        <v>-0.11182972790549001</v>
      </c>
      <c r="DA960">
        <v>-1.37595796861747E-2</v>
      </c>
      <c r="DB960">
        <v>1.2209911770135799E-2</v>
      </c>
      <c r="DC960">
        <v>1.2167095203474899E-2</v>
      </c>
      <c r="DD960">
        <v>1.5652630644537801E-4</v>
      </c>
      <c r="DE960">
        <v>4.1142963886638502E-3</v>
      </c>
      <c r="DF960">
        <v>2.5332569644838702E-4</v>
      </c>
      <c r="DG960">
        <v>1.4789762945526699E-3</v>
      </c>
      <c r="DH960">
        <v>6.50324287520681E-3</v>
      </c>
      <c r="DI960">
        <v>-1.86938379032001E-3</v>
      </c>
      <c r="DJ960">
        <v>8.7936152644764107E-3</v>
      </c>
      <c r="DK960">
        <v>6.2787719829660305E-2</v>
      </c>
      <c r="DL960">
        <v>8.8294036897166306E-3</v>
      </c>
      <c r="DM960">
        <v>1.3709187839649599E-2</v>
      </c>
      <c r="DN960">
        <v>1.6157185243400901E-2</v>
      </c>
      <c r="DO960">
        <v>0.57350320700635304</v>
      </c>
      <c r="DP960">
        <v>0.64272695672942903</v>
      </c>
      <c r="DQ960">
        <v>0.70188623094721603</v>
      </c>
      <c r="DR960">
        <v>0.68275699429396397</v>
      </c>
      <c r="DS960">
        <v>0.17390205939947201</v>
      </c>
      <c r="DT960">
        <v>-0.37153625697139903</v>
      </c>
      <c r="DU960">
        <v>-0.284071159972559</v>
      </c>
      <c r="DV960">
        <v>-0.21069521760180299</v>
      </c>
      <c r="DW960">
        <v>-0.13591409336483501</v>
      </c>
      <c r="DX960">
        <v>-9.7469556187906606E-2</v>
      </c>
      <c r="DY960">
        <v>1.7883393535463799E-2</v>
      </c>
      <c r="DZ960">
        <v>3.4464126021591303E-2</v>
      </c>
      <c r="EA960">
        <v>3.1781886758926299E-2</v>
      </c>
      <c r="EB960">
        <v>1.8349005498354599E-2</v>
      </c>
      <c r="EC960">
        <v>2.1973361770356199E-2</v>
      </c>
      <c r="ED960">
        <v>1.32928238779472E-2</v>
      </c>
      <c r="EE960">
        <v>1.35859980899663E-2</v>
      </c>
      <c r="EF960">
        <v>2.23414222895017E-2</v>
      </c>
      <c r="EG960">
        <v>1.6742708809805301E-2</v>
      </c>
      <c r="EH960">
        <v>2.6027521834413099E-2</v>
      </c>
      <c r="EI960">
        <v>8.2187844474667399E-2</v>
      </c>
      <c r="EJ960">
        <v>2.5127892807553499E-2</v>
      </c>
      <c r="EK960">
        <v>3.00709457002926E-2</v>
      </c>
      <c r="EL960">
        <v>5.6142833373307603E-2</v>
      </c>
      <c r="EM960">
        <v>0.60845773496118105</v>
      </c>
      <c r="EN960">
        <v>0.69540503080832305</v>
      </c>
      <c r="EO960">
        <v>0.75200350417761397</v>
      </c>
      <c r="EP960">
        <v>0.72054863723419604</v>
      </c>
      <c r="EQ960">
        <v>0.22885698177826699</v>
      </c>
      <c r="ER960">
        <v>-0.32886297966276001</v>
      </c>
      <c r="ES960">
        <v>-0.24204098638377999</v>
      </c>
      <c r="ET960">
        <v>-0.177248937644299</v>
      </c>
      <c r="EU960">
        <v>-0.111303076493562</v>
      </c>
      <c r="EV960">
        <v>-7.6735748971102399E-2</v>
      </c>
      <c r="EW960">
        <v>83</v>
      </c>
      <c r="EX960">
        <v>81</v>
      </c>
      <c r="EY960">
        <v>80.5</v>
      </c>
      <c r="EZ960">
        <v>79.5</v>
      </c>
      <c r="FA960">
        <v>77.5</v>
      </c>
      <c r="FB960">
        <v>75</v>
      </c>
      <c r="FC960">
        <v>73</v>
      </c>
      <c r="FD960">
        <v>74</v>
      </c>
      <c r="FE960">
        <v>77</v>
      </c>
      <c r="FF960">
        <v>81</v>
      </c>
      <c r="FG960">
        <v>85.5</v>
      </c>
      <c r="FH960">
        <v>90</v>
      </c>
      <c r="FI960">
        <v>93.5</v>
      </c>
      <c r="FJ960">
        <v>96.5</v>
      </c>
      <c r="FK960">
        <v>99</v>
      </c>
      <c r="FL960">
        <v>100.5</v>
      </c>
      <c r="FM960">
        <v>102</v>
      </c>
      <c r="FN960">
        <v>103</v>
      </c>
      <c r="FO960">
        <v>102</v>
      </c>
      <c r="FP960">
        <v>100.5</v>
      </c>
      <c r="FQ960">
        <v>98</v>
      </c>
      <c r="FR960">
        <v>94.5</v>
      </c>
      <c r="FS960">
        <v>90.5</v>
      </c>
      <c r="FT960">
        <v>87.5</v>
      </c>
      <c r="FU960">
        <v>6.0885193177668703E-2</v>
      </c>
      <c r="FV960">
        <v>0</v>
      </c>
      <c r="FW960">
        <v>0</v>
      </c>
      <c r="FX960">
        <v>1</v>
      </c>
    </row>
    <row r="961" spans="1:180" x14ac:dyDescent="0.2">
      <c r="A961" t="s">
        <v>42</v>
      </c>
      <c r="B961" t="s">
        <v>58</v>
      </c>
      <c r="C961" t="s">
        <v>55</v>
      </c>
      <c r="D961" t="s">
        <v>226</v>
      </c>
      <c r="E961" t="s">
        <v>1</v>
      </c>
      <c r="F961" t="s">
        <v>1</v>
      </c>
      <c r="G961" s="35">
        <v>43691</v>
      </c>
      <c r="H961">
        <v>2821</v>
      </c>
      <c r="I961">
        <v>0.73875416486744006</v>
      </c>
      <c r="J961">
        <v>0.65656892909934506</v>
      </c>
      <c r="K961">
        <v>0.60718911578741197</v>
      </c>
      <c r="L961">
        <v>0.583000805216211</v>
      </c>
      <c r="M961">
        <v>0.58520124611664703</v>
      </c>
      <c r="N961">
        <v>0.62122658538857101</v>
      </c>
      <c r="O961">
        <v>0.69388164227522897</v>
      </c>
      <c r="P961">
        <v>0.75875014631471305</v>
      </c>
      <c r="Q961">
        <v>0.79109159544595098</v>
      </c>
      <c r="R961">
        <v>0.82554447684959598</v>
      </c>
      <c r="S961">
        <v>0.89686955577911298</v>
      </c>
      <c r="T961">
        <v>0.98334309859376401</v>
      </c>
      <c r="U961">
        <v>1.09394288916168</v>
      </c>
      <c r="V961">
        <v>1.2438515844734099</v>
      </c>
      <c r="W961">
        <v>1.3762607377087801</v>
      </c>
      <c r="X961">
        <v>1.5130384469237199</v>
      </c>
      <c r="Y961">
        <v>1.63513572434418</v>
      </c>
      <c r="Z961">
        <v>1.6967406727866301</v>
      </c>
      <c r="AA961">
        <v>1.76009761814681</v>
      </c>
      <c r="AB961">
        <v>1.7702516293403401</v>
      </c>
      <c r="AC961">
        <v>1.65018542403471</v>
      </c>
      <c r="AD961">
        <v>1.5129432660222699</v>
      </c>
      <c r="AE961">
        <v>1.28225450992139</v>
      </c>
      <c r="AF961">
        <v>1.0405820517522699</v>
      </c>
      <c r="AG961">
        <v>-4.4785086750284697E-2</v>
      </c>
      <c r="AH961">
        <v>-3.8112905498722899E-2</v>
      </c>
      <c r="AI961">
        <v>-2.4691800780177301E-2</v>
      </c>
      <c r="AJ961">
        <v>-1.58429647582116E-3</v>
      </c>
      <c r="AK961">
        <v>-8.4852447074955199E-3</v>
      </c>
      <c r="AL961">
        <v>-1.4313077728982701E-3</v>
      </c>
      <c r="AM961">
        <v>-1.2227403560545899E-2</v>
      </c>
      <c r="AN961">
        <v>-3.0273821566674498E-2</v>
      </c>
      <c r="AO961">
        <v>-1.3916108544040301E-2</v>
      </c>
      <c r="AP961">
        <v>-8.5046155393768402E-3</v>
      </c>
      <c r="AQ961">
        <v>2.0733250646585401E-2</v>
      </c>
      <c r="AR961">
        <v>1.2270833929668401E-5</v>
      </c>
      <c r="AS961">
        <v>-1.8438563219162901E-2</v>
      </c>
      <c r="AT961">
        <v>-1.7416954462398101E-2</v>
      </c>
      <c r="AU961">
        <v>8.3868667407434996E-2</v>
      </c>
      <c r="AV961">
        <v>0.15989294721713301</v>
      </c>
      <c r="AW961">
        <v>0.19776860648316699</v>
      </c>
      <c r="AX961">
        <v>0.166957116329849</v>
      </c>
      <c r="AY961">
        <v>0.119412466620141</v>
      </c>
      <c r="AZ961">
        <v>-5.3280732495954303E-2</v>
      </c>
      <c r="BA961">
        <v>-6.5545926258269299E-2</v>
      </c>
      <c r="BB961">
        <v>-8.0600207024445703E-2</v>
      </c>
      <c r="BC961">
        <v>-5.35338683660797E-2</v>
      </c>
      <c r="BD961">
        <v>-2.68721236110754E-2</v>
      </c>
      <c r="BE961">
        <v>-3.5308706439733398E-2</v>
      </c>
      <c r="BF961">
        <v>-3.0798259382150701E-2</v>
      </c>
      <c r="BG961">
        <v>-1.7446668688502399E-2</v>
      </c>
      <c r="BH961">
        <v>3.7979959094867001E-3</v>
      </c>
      <c r="BI961">
        <v>-1.9187625337969401E-3</v>
      </c>
      <c r="BJ961">
        <v>5.2554253734189904E-3</v>
      </c>
      <c r="BK961">
        <v>-3.4991853016448698E-3</v>
      </c>
      <c r="BL961">
        <v>-1.9677168295359902E-2</v>
      </c>
      <c r="BM961">
        <v>-5.0583635046040102E-3</v>
      </c>
      <c r="BN961">
        <v>-1.08485738929027E-3</v>
      </c>
      <c r="BO961">
        <v>2.8347783563870299E-2</v>
      </c>
      <c r="BP961">
        <v>5.6233240265420696E-3</v>
      </c>
      <c r="BQ961">
        <v>-1.29341838836655E-2</v>
      </c>
      <c r="BR961">
        <v>-4.41577506059747E-3</v>
      </c>
      <c r="BS961">
        <v>0.100036766645969</v>
      </c>
      <c r="BT961">
        <v>0.176584641190625</v>
      </c>
      <c r="BU961">
        <v>0.21452540652368299</v>
      </c>
      <c r="BV961">
        <v>0.189101020037969</v>
      </c>
      <c r="BW961">
        <v>0.14047605109473699</v>
      </c>
      <c r="BX961">
        <v>-3.11312987087487E-2</v>
      </c>
      <c r="BY961">
        <v>-4.8537161819806898E-2</v>
      </c>
      <c r="BZ961">
        <v>-6.2193927266619202E-2</v>
      </c>
      <c r="CA961">
        <v>-4.1019785419950897E-2</v>
      </c>
      <c r="CB961">
        <v>-1.7238030649586199E-2</v>
      </c>
      <c r="CC961">
        <v>-2.87453943042589E-2</v>
      </c>
      <c r="CD961">
        <v>-2.57321577642E-2</v>
      </c>
      <c r="CE961">
        <v>-1.2428712272437E-2</v>
      </c>
      <c r="CF961">
        <v>7.5257552196349399E-3</v>
      </c>
      <c r="CG961">
        <v>2.6291630164288499E-3</v>
      </c>
      <c r="CH961">
        <v>9.8866363809635392E-3</v>
      </c>
      <c r="CI961">
        <v>2.54595207596027E-3</v>
      </c>
      <c r="CJ961">
        <v>-1.2337958519914699E-2</v>
      </c>
      <c r="CK961">
        <v>1.0764837266263199E-3</v>
      </c>
      <c r="CL961">
        <v>4.0540445028728004E-3</v>
      </c>
      <c r="CM961">
        <v>3.3621585866458401E-2</v>
      </c>
      <c r="CN961">
        <v>9.5095223749622308E-3</v>
      </c>
      <c r="CO961">
        <v>-9.1218675237258306E-3</v>
      </c>
      <c r="CP961">
        <v>4.5888021879864497E-3</v>
      </c>
      <c r="CQ961">
        <v>0.111234742926181</v>
      </c>
      <c r="CR961">
        <v>0.18814525758925901</v>
      </c>
      <c r="CS961">
        <v>0.22613111518600701</v>
      </c>
      <c r="CT961">
        <v>0.20443782028990301</v>
      </c>
      <c r="CU961">
        <v>0.15506462553647599</v>
      </c>
      <c r="CV961">
        <v>-1.57906683408864E-2</v>
      </c>
      <c r="CW961">
        <v>-3.6756943383017202E-2</v>
      </c>
      <c r="CX961">
        <v>-4.9445793976847001E-2</v>
      </c>
      <c r="CY961">
        <v>-3.2352569692737899E-2</v>
      </c>
      <c r="CZ961">
        <v>-1.0565487212507401E-2</v>
      </c>
      <c r="DA961">
        <v>-2.2182082168784499E-2</v>
      </c>
      <c r="DB961">
        <v>-2.06660561462494E-2</v>
      </c>
      <c r="DC961">
        <v>-7.4107558563717103E-3</v>
      </c>
      <c r="DD961">
        <v>1.1253514529783199E-2</v>
      </c>
      <c r="DE961">
        <v>7.1770885666546397E-3</v>
      </c>
      <c r="DF961">
        <v>1.4517847388508099E-2</v>
      </c>
      <c r="DG961">
        <v>8.5910894535654002E-3</v>
      </c>
      <c r="DH961">
        <v>-4.9987487444694704E-3</v>
      </c>
      <c r="DI961">
        <v>7.2113309578566501E-3</v>
      </c>
      <c r="DJ961">
        <v>9.1929463950358708E-3</v>
      </c>
      <c r="DK961">
        <v>3.8895388169046599E-2</v>
      </c>
      <c r="DL961">
        <v>1.3395720723382401E-2</v>
      </c>
      <c r="DM961">
        <v>-5.3095511637861401E-3</v>
      </c>
      <c r="DN961">
        <v>1.3593379436570401E-2</v>
      </c>
      <c r="DO961">
        <v>0.12243271920639399</v>
      </c>
      <c r="DP961">
        <v>0.199705873987892</v>
      </c>
      <c r="DQ961">
        <v>0.237736823848331</v>
      </c>
      <c r="DR961">
        <v>0.219774620541837</v>
      </c>
      <c r="DS961">
        <v>0.16965319997821399</v>
      </c>
      <c r="DT961">
        <v>-4.5003797302407801E-4</v>
      </c>
      <c r="DU961">
        <v>-2.4976724946227501E-2</v>
      </c>
      <c r="DV961">
        <v>-3.66976606870748E-2</v>
      </c>
      <c r="DW961">
        <v>-2.3685353965524899E-2</v>
      </c>
      <c r="DX961">
        <v>-3.8929437754286001E-3</v>
      </c>
      <c r="DY961">
        <v>-1.27057018582332E-2</v>
      </c>
      <c r="DZ961">
        <v>-1.3351410029677199E-2</v>
      </c>
      <c r="EA961">
        <v>-1.6562376469673499E-4</v>
      </c>
      <c r="EB961">
        <v>1.6635806915090999E-2</v>
      </c>
      <c r="EC961">
        <v>1.3743570740353201E-2</v>
      </c>
      <c r="ED961">
        <v>2.12045805348254E-2</v>
      </c>
      <c r="EE961">
        <v>1.7319307712466401E-2</v>
      </c>
      <c r="EF961">
        <v>5.5979045268451499E-3</v>
      </c>
      <c r="EG961">
        <v>1.60690759972929E-2</v>
      </c>
      <c r="EH961">
        <v>1.6612704545122401E-2</v>
      </c>
      <c r="EI961">
        <v>4.65099210863315E-2</v>
      </c>
      <c r="EJ961">
        <v>1.9006773915994798E-2</v>
      </c>
      <c r="EK961">
        <v>1.9482817171125199E-4</v>
      </c>
      <c r="EL961">
        <v>2.6594558838370998E-2</v>
      </c>
      <c r="EM961">
        <v>0.138600818444928</v>
      </c>
      <c r="EN961">
        <v>0.21639756796138401</v>
      </c>
      <c r="EO961">
        <v>0.254493623888847</v>
      </c>
      <c r="EP961">
        <v>0.241918524249957</v>
      </c>
      <c r="EQ961">
        <v>0.19071678445281001</v>
      </c>
      <c r="ER961">
        <v>2.16993958141816E-2</v>
      </c>
      <c r="ES961">
        <v>-7.96796050776509E-3</v>
      </c>
      <c r="ET961">
        <v>-1.8291380929248299E-2</v>
      </c>
      <c r="EU961">
        <v>-1.1171271019396099E-2</v>
      </c>
      <c r="EV961">
        <v>5.7411491860606496E-3</v>
      </c>
      <c r="EW961">
        <v>66.772708263633305</v>
      </c>
      <c r="EX961">
        <v>64.562186349949798</v>
      </c>
      <c r="EY961">
        <v>62.721353295416499</v>
      </c>
      <c r="EZ961">
        <v>61.753763800602201</v>
      </c>
      <c r="FA961">
        <v>61.267313482770199</v>
      </c>
      <c r="FB961">
        <v>60.042865506858497</v>
      </c>
      <c r="FC961">
        <v>59.420374707260002</v>
      </c>
      <c r="FD961">
        <v>60.0230010036802</v>
      </c>
      <c r="FE961">
        <v>66.3014386082302</v>
      </c>
      <c r="FF961">
        <v>72.357602877216493</v>
      </c>
      <c r="FG961">
        <v>78.685137169621996</v>
      </c>
      <c r="FH961">
        <v>85.326363332218094</v>
      </c>
      <c r="FI961">
        <v>90.736450317832094</v>
      </c>
      <c r="FJ961">
        <v>96.249330879892895</v>
      </c>
      <c r="FK961">
        <v>99.518819003011004</v>
      </c>
      <c r="FL961">
        <v>101.54307460689201</v>
      </c>
      <c r="FM961">
        <v>101.359777517564</v>
      </c>
      <c r="FN961">
        <v>99.278646704583494</v>
      </c>
      <c r="FO961">
        <v>97.3234359317497</v>
      </c>
      <c r="FP961">
        <v>94.631314821010406</v>
      </c>
      <c r="FQ961">
        <v>88.777852124456302</v>
      </c>
      <c r="FR961">
        <v>82.482728337236495</v>
      </c>
      <c r="FS961">
        <v>77.260956841753099</v>
      </c>
      <c r="FT961">
        <v>73.567497490799596</v>
      </c>
      <c r="FU961">
        <v>2.4519303271785999E-2</v>
      </c>
      <c r="FV961">
        <v>0</v>
      </c>
      <c r="FW961">
        <v>0</v>
      </c>
      <c r="FX961">
        <v>1</v>
      </c>
    </row>
    <row r="962" spans="1:180" x14ac:dyDescent="0.2">
      <c r="A962" t="s">
        <v>42</v>
      </c>
      <c r="B962" t="s">
        <v>58</v>
      </c>
      <c r="C962" t="s">
        <v>55</v>
      </c>
      <c r="D962" t="s">
        <v>226</v>
      </c>
      <c r="E962" t="s">
        <v>1</v>
      </c>
      <c r="F962" t="s">
        <v>77</v>
      </c>
      <c r="G962" s="35">
        <v>43691</v>
      </c>
      <c r="H962">
        <v>2451</v>
      </c>
      <c r="I962">
        <v>0.74979667366981795</v>
      </c>
      <c r="J962">
        <v>0.66717203585805596</v>
      </c>
      <c r="K962">
        <v>0.61707358670253798</v>
      </c>
      <c r="L962">
        <v>0.59336382796548703</v>
      </c>
      <c r="M962">
        <v>0.59672111794960703</v>
      </c>
      <c r="N962">
        <v>0.63284305938838303</v>
      </c>
      <c r="O962">
        <v>0.70807931888923503</v>
      </c>
      <c r="P962">
        <v>0.76970190855168097</v>
      </c>
      <c r="Q962">
        <v>0.79663782089153201</v>
      </c>
      <c r="R962">
        <v>0.82517232060276602</v>
      </c>
      <c r="S962">
        <v>0.88478953312284203</v>
      </c>
      <c r="T962">
        <v>0.96242050964404702</v>
      </c>
      <c r="U962">
        <v>1.0665205418662</v>
      </c>
      <c r="V962">
        <v>1.2003539537705199</v>
      </c>
      <c r="W962">
        <v>1.3161192924101199</v>
      </c>
      <c r="X962">
        <v>1.4307940255463101</v>
      </c>
      <c r="Y962">
        <v>1.5386392854839701</v>
      </c>
      <c r="Z962">
        <v>1.6008044691693499</v>
      </c>
      <c r="AA962">
        <v>1.67682584673072</v>
      </c>
      <c r="AB962">
        <v>1.6933228104838101</v>
      </c>
      <c r="AC962">
        <v>1.6111810196972001</v>
      </c>
      <c r="AD962">
        <v>1.50284998294745</v>
      </c>
      <c r="AE962">
        <v>1.29024845000865</v>
      </c>
      <c r="AF962">
        <v>1.0482124157083801</v>
      </c>
      <c r="AG962">
        <v>-5.18821016449501E-2</v>
      </c>
      <c r="AH962">
        <v>-4.0053773507165998E-2</v>
      </c>
      <c r="AI962">
        <v>-3.3958608082741898E-2</v>
      </c>
      <c r="AJ962">
        <v>-1.0244141928229899E-2</v>
      </c>
      <c r="AK962">
        <v>-1.5726464476676399E-2</v>
      </c>
      <c r="AL962">
        <v>-7.1052727963180403E-3</v>
      </c>
      <c r="AM962">
        <v>-1.4151706969380701E-2</v>
      </c>
      <c r="AN962">
        <v>-3.6543548411815202E-2</v>
      </c>
      <c r="AO962">
        <v>-9.6472375770934992E-3</v>
      </c>
      <c r="AP962">
        <v>-8.1792144998160607E-3</v>
      </c>
      <c r="AQ962">
        <v>1.1837341432404501E-2</v>
      </c>
      <c r="AR962">
        <v>9.0194563421982198E-4</v>
      </c>
      <c r="AS962">
        <v>-2.0823527871828701E-2</v>
      </c>
      <c r="AT962">
        <v>-2.4710302137456099E-2</v>
      </c>
      <c r="AU962">
        <v>4.1259368598792902E-2</v>
      </c>
      <c r="AV962">
        <v>9.6426486118630195E-2</v>
      </c>
      <c r="AW962">
        <v>0.122941235697198</v>
      </c>
      <c r="AX962">
        <v>9.2392040267053499E-2</v>
      </c>
      <c r="AY962">
        <v>6.5964450422043394E-2</v>
      </c>
      <c r="AZ962">
        <v>-1.7124734439662399E-2</v>
      </c>
      <c r="BA962">
        <v>-1.0525340507740899E-3</v>
      </c>
      <c r="BB962">
        <v>-1.25780896600521E-2</v>
      </c>
      <c r="BC962">
        <v>-1.22611048494206E-2</v>
      </c>
      <c r="BD962">
        <v>-1.30529175479078E-2</v>
      </c>
      <c r="BE962">
        <v>-4.2403854239129499E-2</v>
      </c>
      <c r="BF962">
        <v>-3.2241737455625502E-2</v>
      </c>
      <c r="BG962">
        <v>-2.60793634263978E-2</v>
      </c>
      <c r="BH962">
        <v>-4.6540422561064101E-3</v>
      </c>
      <c r="BI962">
        <v>-8.8781126538517597E-3</v>
      </c>
      <c r="BJ962">
        <v>-7.4300475087646302E-4</v>
      </c>
      <c r="BK962">
        <v>-4.6761791256999504E-3</v>
      </c>
      <c r="BL962">
        <v>-2.4495666209784901E-2</v>
      </c>
      <c r="BM962">
        <v>-1.1606658357091099E-3</v>
      </c>
      <c r="BN962">
        <v>-1.06490473520491E-3</v>
      </c>
      <c r="BO962">
        <v>1.96890102480872E-2</v>
      </c>
      <c r="BP962">
        <v>6.95510125290254E-3</v>
      </c>
      <c r="BQ962">
        <v>-1.47617075949223E-2</v>
      </c>
      <c r="BR962">
        <v>-1.00592226152935E-2</v>
      </c>
      <c r="BS962">
        <v>5.6615043617850698E-2</v>
      </c>
      <c r="BT962">
        <v>0.11048220567532301</v>
      </c>
      <c r="BU962">
        <v>0.13837042273643699</v>
      </c>
      <c r="BV962">
        <v>0.110852022626637</v>
      </c>
      <c r="BW962">
        <v>8.6447611762919402E-2</v>
      </c>
      <c r="BX962">
        <v>3.5448587062672601E-3</v>
      </c>
      <c r="BY962">
        <v>1.54070779805169E-2</v>
      </c>
      <c r="BZ962">
        <v>5.5370292708826303E-3</v>
      </c>
      <c r="CA962">
        <v>4.6713505797703298E-4</v>
      </c>
      <c r="CB962">
        <v>-1.00889910371282E-3</v>
      </c>
      <c r="CC962">
        <v>-3.5839248959159201E-2</v>
      </c>
      <c r="CD962">
        <v>-2.6831145083899801E-2</v>
      </c>
      <c r="CE962">
        <v>-2.0622222579720802E-2</v>
      </c>
      <c r="CF962">
        <v>-7.8235625214678804E-4</v>
      </c>
      <c r="CG962">
        <v>-4.1349650432923098E-3</v>
      </c>
      <c r="CH962">
        <v>3.6634827162099E-3</v>
      </c>
      <c r="CI962">
        <v>1.8865425938168201E-3</v>
      </c>
      <c r="CJ962">
        <v>-1.61513396977611E-2</v>
      </c>
      <c r="CK962">
        <v>4.7171078999845599E-3</v>
      </c>
      <c r="CL962">
        <v>3.8624445356561501E-3</v>
      </c>
      <c r="CM962">
        <v>2.5127052151525602E-2</v>
      </c>
      <c r="CN962">
        <v>1.11474983948556E-2</v>
      </c>
      <c r="CO962">
        <v>-1.05633093370784E-2</v>
      </c>
      <c r="CP962">
        <v>8.8070430611826499E-5</v>
      </c>
      <c r="CQ962">
        <v>6.7250337358517404E-2</v>
      </c>
      <c r="CR962">
        <v>0.120217154222772</v>
      </c>
      <c r="CS962">
        <v>0.14905663067834399</v>
      </c>
      <c r="CT962">
        <v>0.12363735017479401</v>
      </c>
      <c r="CU962">
        <v>0.10063418691037</v>
      </c>
      <c r="CV962">
        <v>1.7860555953975999E-2</v>
      </c>
      <c r="CW962">
        <v>2.6806955132966201E-2</v>
      </c>
      <c r="CX962">
        <v>1.8083505458904098E-2</v>
      </c>
      <c r="CY962">
        <v>9.2826752441848397E-3</v>
      </c>
      <c r="CZ962">
        <v>7.3327513814041897E-3</v>
      </c>
      <c r="DA962">
        <v>-2.9274643679188899E-2</v>
      </c>
      <c r="DB962">
        <v>-2.1420552712174201E-2</v>
      </c>
      <c r="DC962">
        <v>-1.51650817330438E-2</v>
      </c>
      <c r="DD962">
        <v>3.0893297518128299E-3</v>
      </c>
      <c r="DE962">
        <v>6.0818256726714198E-4</v>
      </c>
      <c r="DF962">
        <v>8.0699701832962593E-3</v>
      </c>
      <c r="DG962">
        <v>8.4492643133335793E-3</v>
      </c>
      <c r="DH962">
        <v>-7.8070131857374096E-3</v>
      </c>
      <c r="DI962">
        <v>1.05948816356782E-2</v>
      </c>
      <c r="DJ962">
        <v>8.7897938065172095E-3</v>
      </c>
      <c r="DK962">
        <v>3.0565094054964E-2</v>
      </c>
      <c r="DL962">
        <v>1.5339895536808699E-2</v>
      </c>
      <c r="DM962">
        <v>-6.3649110792344098E-3</v>
      </c>
      <c r="DN962">
        <v>1.02353634765172E-2</v>
      </c>
      <c r="DO962">
        <v>7.7885631099184199E-2</v>
      </c>
      <c r="DP962">
        <v>0.12995210277022001</v>
      </c>
      <c r="DQ962">
        <v>0.15974283862025099</v>
      </c>
      <c r="DR962">
        <v>0.136422677722951</v>
      </c>
      <c r="DS962">
        <v>0.11482076205782001</v>
      </c>
      <c r="DT962">
        <v>3.2176253201684803E-2</v>
      </c>
      <c r="DU962">
        <v>3.8206832285415597E-2</v>
      </c>
      <c r="DV962">
        <v>3.06299816469256E-2</v>
      </c>
      <c r="DW962">
        <v>1.8098215430392701E-2</v>
      </c>
      <c r="DX962">
        <v>1.56744018665212E-2</v>
      </c>
      <c r="DY962">
        <v>-1.9796396273368402E-2</v>
      </c>
      <c r="DZ962">
        <v>-1.36085166606337E-2</v>
      </c>
      <c r="EA962">
        <v>-7.2858370766997497E-3</v>
      </c>
      <c r="EB962">
        <v>8.6794294239363103E-3</v>
      </c>
      <c r="EC962">
        <v>7.4565343900918199E-3</v>
      </c>
      <c r="ED962">
        <v>1.44322382287378E-2</v>
      </c>
      <c r="EE962">
        <v>1.7924792157014299E-2</v>
      </c>
      <c r="EF962">
        <v>4.2408690162929197E-3</v>
      </c>
      <c r="EG962">
        <v>1.9081453377062602E-2</v>
      </c>
      <c r="EH962">
        <v>1.5904103571128401E-2</v>
      </c>
      <c r="EI962">
        <v>3.8416762870646701E-2</v>
      </c>
      <c r="EJ962">
        <v>2.1393051155491501E-2</v>
      </c>
      <c r="EK962">
        <v>-3.0309080232800303E-4</v>
      </c>
      <c r="EL962">
        <v>2.48864429986798E-2</v>
      </c>
      <c r="EM962">
        <v>9.3241306118241996E-2</v>
      </c>
      <c r="EN962">
        <v>0.144007822326913</v>
      </c>
      <c r="EO962">
        <v>0.17517202565949</v>
      </c>
      <c r="EP962">
        <v>0.15488266008253401</v>
      </c>
      <c r="EQ962">
        <v>0.13530392339869601</v>
      </c>
      <c r="ER962">
        <v>5.2845846347614397E-2</v>
      </c>
      <c r="ES962">
        <v>5.46664443167066E-2</v>
      </c>
      <c r="ET962">
        <v>4.8745100577860301E-2</v>
      </c>
      <c r="EU962">
        <v>3.0826455337790298E-2</v>
      </c>
      <c r="EV962">
        <v>2.77184203107162E-2</v>
      </c>
      <c r="EW962">
        <v>66.686996111163793</v>
      </c>
      <c r="EX962">
        <v>64.475244237883004</v>
      </c>
      <c r="EY962">
        <v>62.639381580195398</v>
      </c>
      <c r="EZ962">
        <v>61.667267381200801</v>
      </c>
      <c r="FA962">
        <v>61.188371431281404</v>
      </c>
      <c r="FB962">
        <v>59.958218723323498</v>
      </c>
      <c r="FC962">
        <v>59.330456226880401</v>
      </c>
      <c r="FD962">
        <v>59.929953523664999</v>
      </c>
      <c r="FE962">
        <v>66.254861045243302</v>
      </c>
      <c r="FF962">
        <v>72.320449587403999</v>
      </c>
      <c r="FG962">
        <v>78.644882860665803</v>
      </c>
      <c r="FH962">
        <v>85.290050270321501</v>
      </c>
      <c r="FI962">
        <v>90.700607037845003</v>
      </c>
      <c r="FJ962">
        <v>96.222849283884997</v>
      </c>
      <c r="FK962">
        <v>99.493455373233402</v>
      </c>
      <c r="FL962">
        <v>101.501659869107</v>
      </c>
      <c r="FM962">
        <v>101.302523001043</v>
      </c>
      <c r="FN962">
        <v>99.207056814948302</v>
      </c>
      <c r="FO962">
        <v>97.239590249454594</v>
      </c>
      <c r="FP962">
        <v>94.539836858579207</v>
      </c>
      <c r="FQ962">
        <v>88.706867115621705</v>
      </c>
      <c r="FR962">
        <v>82.410319643365298</v>
      </c>
      <c r="FS962">
        <v>77.201982357962606</v>
      </c>
      <c r="FT962">
        <v>73.526273356729604</v>
      </c>
      <c r="FU962">
        <v>2.2131310522930901E-2</v>
      </c>
      <c r="FV962">
        <v>0</v>
      </c>
      <c r="FW962">
        <v>0</v>
      </c>
      <c r="FX962">
        <v>1</v>
      </c>
    </row>
    <row r="963" spans="1:180" x14ac:dyDescent="0.2">
      <c r="A963" t="s">
        <v>42</v>
      </c>
      <c r="B963" t="s">
        <v>58</v>
      </c>
      <c r="C963" t="s">
        <v>55</v>
      </c>
      <c r="D963" t="s">
        <v>226</v>
      </c>
      <c r="E963" t="s">
        <v>1</v>
      </c>
      <c r="F963" t="s">
        <v>78</v>
      </c>
      <c r="G963" s="35">
        <v>43691</v>
      </c>
      <c r="H963">
        <v>370</v>
      </c>
      <c r="I963">
        <v>0.64402569394000797</v>
      </c>
      <c r="J963">
        <v>0.563626505048196</v>
      </c>
      <c r="K963">
        <v>0.51977547871119301</v>
      </c>
      <c r="L963">
        <v>0.49105512903031001</v>
      </c>
      <c r="M963">
        <v>0.48631242091735699</v>
      </c>
      <c r="N963">
        <v>0.52448410226104003</v>
      </c>
      <c r="O963">
        <v>0.58371280580422402</v>
      </c>
      <c r="P963">
        <v>0.67091818346388399</v>
      </c>
      <c r="Q963">
        <v>0.73451516876667899</v>
      </c>
      <c r="R963">
        <v>0.813858051711431</v>
      </c>
      <c r="S963">
        <v>0.95734133313633696</v>
      </c>
      <c r="T963">
        <v>1.0984563212929199</v>
      </c>
      <c r="U963">
        <v>1.2505826405612901</v>
      </c>
      <c r="V963">
        <v>1.4952700016643501</v>
      </c>
      <c r="W963">
        <v>1.7287847555518101</v>
      </c>
      <c r="X963">
        <v>1.9967319484653401</v>
      </c>
      <c r="Y963">
        <v>2.1645528030280499</v>
      </c>
      <c r="Z963">
        <v>2.2000409956787901</v>
      </c>
      <c r="AA963">
        <v>2.18388934693253</v>
      </c>
      <c r="AB963">
        <v>2.1390000257788802</v>
      </c>
      <c r="AC963">
        <v>1.82968141813395</v>
      </c>
      <c r="AD963">
        <v>1.55279752390952</v>
      </c>
      <c r="AE963">
        <v>1.24750738452165</v>
      </c>
      <c r="AF963">
        <v>1.0050854197571899</v>
      </c>
      <c r="AG963">
        <v>-4.9464707618753302E-2</v>
      </c>
      <c r="AH963">
        <v>-8.0799540224687105E-2</v>
      </c>
      <c r="AI963">
        <v>-2.0713878227080498E-2</v>
      </c>
      <c r="AJ963">
        <v>4.3437768759841001E-3</v>
      </c>
      <c r="AK963">
        <v>-1.0825665784278699E-2</v>
      </c>
      <c r="AL963">
        <v>-1.1362853902631601E-2</v>
      </c>
      <c r="AM963">
        <v>-4.2124638512404097E-2</v>
      </c>
      <c r="AN963">
        <v>-3.6294894210134598E-2</v>
      </c>
      <c r="AO963">
        <v>-7.2763485487701507E-2</v>
      </c>
      <c r="AP963">
        <v>-3.6413895677313901E-2</v>
      </c>
      <c r="AQ963">
        <v>3.7755405663320599E-2</v>
      </c>
      <c r="AR963">
        <v>-2.6795231538306898E-2</v>
      </c>
      <c r="AS963">
        <v>-1.88438757032766E-2</v>
      </c>
      <c r="AT963">
        <v>-1.7697448183359402E-2</v>
      </c>
      <c r="AU963">
        <v>0.28750679004758101</v>
      </c>
      <c r="AV963">
        <v>0.50670868702690797</v>
      </c>
      <c r="AW963">
        <v>0.56639401044517501</v>
      </c>
      <c r="AX963">
        <v>0.52982743608826299</v>
      </c>
      <c r="AY963">
        <v>0.34132196571012202</v>
      </c>
      <c r="AZ963">
        <v>-0.35555977819217599</v>
      </c>
      <c r="BA963">
        <v>-0.533122818762092</v>
      </c>
      <c r="BB963">
        <v>-0.54609712505045804</v>
      </c>
      <c r="BC963">
        <v>-0.294809169313133</v>
      </c>
      <c r="BD963">
        <v>-0.130114406366547</v>
      </c>
      <c r="BE963">
        <v>-2.7839351856220901E-2</v>
      </c>
      <c r="BF963">
        <v>-6.0454989774375599E-2</v>
      </c>
      <c r="BG963">
        <v>-3.6667740731852099E-3</v>
      </c>
      <c r="BH963">
        <v>1.7185187194362999E-2</v>
      </c>
      <c r="BI963">
        <v>3.9844181377625401E-3</v>
      </c>
      <c r="BJ963">
        <v>7.6735548121211099E-3</v>
      </c>
      <c r="BK963">
        <v>-2.7789133999272901E-2</v>
      </c>
      <c r="BL963">
        <v>-2.07899817024777E-2</v>
      </c>
      <c r="BM963">
        <v>-5.1096435016097397E-2</v>
      </c>
      <c r="BN963">
        <v>-1.5909298540962E-2</v>
      </c>
      <c r="BO963">
        <v>6.0081922521020702E-2</v>
      </c>
      <c r="BP963">
        <v>-1.3362036140299899E-2</v>
      </c>
      <c r="BQ963">
        <v>-5.6057275445527003E-3</v>
      </c>
      <c r="BR963">
        <v>1.64453286312237E-2</v>
      </c>
      <c r="BS963">
        <v>0.33587365119555501</v>
      </c>
      <c r="BT963">
        <v>0.55081851493314304</v>
      </c>
      <c r="BU963">
        <v>0.61026106081401699</v>
      </c>
      <c r="BV963">
        <v>0.588064889537392</v>
      </c>
      <c r="BW963">
        <v>0.393481334124544</v>
      </c>
      <c r="BX963">
        <v>-0.29857619752419101</v>
      </c>
      <c r="BY963">
        <v>-0.46842138852291498</v>
      </c>
      <c r="BZ963">
        <v>-0.48435301935917902</v>
      </c>
      <c r="CA963">
        <v>-0.26256922511255798</v>
      </c>
      <c r="CB963">
        <v>-0.106354076098474</v>
      </c>
      <c r="CC963">
        <v>-1.28616963317642E-2</v>
      </c>
      <c r="CD963">
        <v>-4.6364416107484097E-2</v>
      </c>
      <c r="CE963">
        <v>8.1399983337201807E-3</v>
      </c>
      <c r="CF963">
        <v>2.6079108862468801E-2</v>
      </c>
      <c r="CG963">
        <v>1.42418371466535E-2</v>
      </c>
      <c r="CH963">
        <v>2.08581134979175E-2</v>
      </c>
      <c r="CI963">
        <v>-1.7860407243296E-2</v>
      </c>
      <c r="CJ963">
        <v>-1.0051326531824801E-2</v>
      </c>
      <c r="CK963">
        <v>-3.6089901863150899E-2</v>
      </c>
      <c r="CL963">
        <v>-1.7078770268643901E-3</v>
      </c>
      <c r="CM963">
        <v>7.5545200084064595E-2</v>
      </c>
      <c r="CN963">
        <v>-4.0582459287808702E-3</v>
      </c>
      <c r="CO963">
        <v>3.5629735432054798E-3</v>
      </c>
      <c r="CP963">
        <v>4.00925118448862E-2</v>
      </c>
      <c r="CQ963">
        <v>0.36937239188812199</v>
      </c>
      <c r="CR963">
        <v>0.58136884737055505</v>
      </c>
      <c r="CS963">
        <v>0.64064324626859703</v>
      </c>
      <c r="CT963">
        <v>0.62839997238925005</v>
      </c>
      <c r="CU963">
        <v>0.42960675379685198</v>
      </c>
      <c r="CV963">
        <v>-0.259109543140919</v>
      </c>
      <c r="CW963">
        <v>-0.42360937503728902</v>
      </c>
      <c r="CX963">
        <v>-0.44158923984661802</v>
      </c>
      <c r="CY963">
        <v>-0.240239937970816</v>
      </c>
      <c r="CZ963">
        <v>-8.9897743735189606E-2</v>
      </c>
      <c r="DA963">
        <v>2.1159591926926198E-3</v>
      </c>
      <c r="DB963">
        <v>-3.2273842440592601E-2</v>
      </c>
      <c r="DC963">
        <v>1.9946770740625602E-2</v>
      </c>
      <c r="DD963">
        <v>3.4973030530574697E-2</v>
      </c>
      <c r="DE963">
        <v>2.4499256155544501E-2</v>
      </c>
      <c r="DF963">
        <v>3.4042672183713797E-2</v>
      </c>
      <c r="DG963">
        <v>-7.9316804873190497E-3</v>
      </c>
      <c r="DH963">
        <v>6.8732863882801898E-4</v>
      </c>
      <c r="DI963">
        <v>-2.10833687102044E-2</v>
      </c>
      <c r="DJ963">
        <v>1.24935444872332E-2</v>
      </c>
      <c r="DK963">
        <v>9.1008477647108496E-2</v>
      </c>
      <c r="DL963">
        <v>5.2455442827381901E-3</v>
      </c>
      <c r="DM963">
        <v>1.27316746309637E-2</v>
      </c>
      <c r="DN963">
        <v>6.3739695058548707E-2</v>
      </c>
      <c r="DO963">
        <v>0.40287113258068802</v>
      </c>
      <c r="DP963">
        <v>0.61191917980796695</v>
      </c>
      <c r="DQ963">
        <v>0.67102543172317697</v>
      </c>
      <c r="DR963">
        <v>0.66873505524110799</v>
      </c>
      <c r="DS963">
        <v>0.46573217346916002</v>
      </c>
      <c r="DT963">
        <v>-0.21964288875764701</v>
      </c>
      <c r="DU963">
        <v>-0.37879736155166299</v>
      </c>
      <c r="DV963">
        <v>-0.39882546033405702</v>
      </c>
      <c r="DW963">
        <v>-0.21791065082907299</v>
      </c>
      <c r="DX963">
        <v>-7.34414113719047E-2</v>
      </c>
      <c r="DY963">
        <v>2.3741314955224999E-2</v>
      </c>
      <c r="DZ963">
        <v>-1.1929291990280999E-2</v>
      </c>
      <c r="EA963">
        <v>3.6993874894520898E-2</v>
      </c>
      <c r="EB963">
        <v>4.7814440848953602E-2</v>
      </c>
      <c r="EC963">
        <v>3.93093400775857E-2</v>
      </c>
      <c r="ED963">
        <v>5.3079080898466503E-2</v>
      </c>
      <c r="EE963">
        <v>6.4038240258121604E-3</v>
      </c>
      <c r="EF963">
        <v>1.61922411464849E-2</v>
      </c>
      <c r="EG963">
        <v>5.8368176139966105E-4</v>
      </c>
      <c r="EH963">
        <v>3.2998141623585199E-2</v>
      </c>
      <c r="EI963">
        <v>0.11333499450480899</v>
      </c>
      <c r="EJ963">
        <v>1.8678739680745099E-2</v>
      </c>
      <c r="EK963">
        <v>2.59698227896876E-2</v>
      </c>
      <c r="EL963">
        <v>9.7882471873131899E-2</v>
      </c>
      <c r="EM963">
        <v>0.45123799372866202</v>
      </c>
      <c r="EN963">
        <v>0.65602900771420203</v>
      </c>
      <c r="EO963">
        <v>0.71489248209202005</v>
      </c>
      <c r="EP963">
        <v>0.726972508690237</v>
      </c>
      <c r="EQ963">
        <v>0.517891541883581</v>
      </c>
      <c r="ER963">
        <v>-0.162659308089662</v>
      </c>
      <c r="ES963">
        <v>-0.31409593131248598</v>
      </c>
      <c r="ET963">
        <v>-0.337081354642778</v>
      </c>
      <c r="EU963">
        <v>-0.18567070662849799</v>
      </c>
      <c r="EV963">
        <v>-4.9681081103832403E-2</v>
      </c>
      <c r="EW963">
        <v>67.047300215982702</v>
      </c>
      <c r="EX963">
        <v>64.825485961123107</v>
      </c>
      <c r="EY963">
        <v>62.929805615550798</v>
      </c>
      <c r="EZ963">
        <v>61.930885529157699</v>
      </c>
      <c r="FA963">
        <v>61.4017278617711</v>
      </c>
      <c r="FB963">
        <v>60.194816414686798</v>
      </c>
      <c r="FC963">
        <v>59.577969762419002</v>
      </c>
      <c r="FD963">
        <v>60.223974082073397</v>
      </c>
      <c r="FE963">
        <v>66.492008639308807</v>
      </c>
      <c r="FF963">
        <v>72.552483801295907</v>
      </c>
      <c r="FG963">
        <v>78.892224622030199</v>
      </c>
      <c r="FH963">
        <v>85.556371490280796</v>
      </c>
      <c r="FI963">
        <v>90.999352051835899</v>
      </c>
      <c r="FJ963">
        <v>96.5306695464363</v>
      </c>
      <c r="FK963">
        <v>99.855075593952506</v>
      </c>
      <c r="FL963">
        <v>101.897624190065</v>
      </c>
      <c r="FM963">
        <v>101.71965442764601</v>
      </c>
      <c r="FN963">
        <v>99.717710583153305</v>
      </c>
      <c r="FO963">
        <v>97.803887688984901</v>
      </c>
      <c r="FP963">
        <v>95.125485961123104</v>
      </c>
      <c r="FQ963">
        <v>89.2269978401728</v>
      </c>
      <c r="FR963">
        <v>82.888336933045395</v>
      </c>
      <c r="FS963">
        <v>77.638228941684702</v>
      </c>
      <c r="FT963">
        <v>73.828293736501095</v>
      </c>
      <c r="FU963">
        <v>6.5176046539781998E-2</v>
      </c>
      <c r="FV963">
        <v>0</v>
      </c>
      <c r="FW963">
        <v>0</v>
      </c>
      <c r="FX963">
        <v>1</v>
      </c>
    </row>
    <row r="964" spans="1:180" x14ac:dyDescent="0.2">
      <c r="A964" t="s">
        <v>42</v>
      </c>
      <c r="B964" t="s">
        <v>58</v>
      </c>
      <c r="C964" t="s">
        <v>55</v>
      </c>
      <c r="D964" t="s">
        <v>226</v>
      </c>
      <c r="E964" t="s">
        <v>77</v>
      </c>
      <c r="F964" t="s">
        <v>1</v>
      </c>
      <c r="G964" s="35">
        <v>43691</v>
      </c>
      <c r="H964">
        <v>2021</v>
      </c>
      <c r="I964">
        <v>0.74332978063731203</v>
      </c>
      <c r="J964">
        <v>0.66051019659825605</v>
      </c>
      <c r="K964">
        <v>0.61304946189870602</v>
      </c>
      <c r="L964">
        <v>0.58931957435930804</v>
      </c>
      <c r="M964">
        <v>0.59429138155147798</v>
      </c>
      <c r="N964">
        <v>0.63710440969819604</v>
      </c>
      <c r="O964">
        <v>0.71189527868667402</v>
      </c>
      <c r="P964">
        <v>0.78528829216902796</v>
      </c>
      <c r="Q964">
        <v>0.82325946683705198</v>
      </c>
      <c r="R964">
        <v>0.84707291377420502</v>
      </c>
      <c r="S964">
        <v>0.909812849242289</v>
      </c>
      <c r="T964">
        <v>0.99343988708838504</v>
      </c>
      <c r="U964">
        <v>1.0952729817607501</v>
      </c>
      <c r="V964">
        <v>1.22292766636023</v>
      </c>
      <c r="W964">
        <v>1.3589652591922701</v>
      </c>
      <c r="X964">
        <v>1.5103876107495899</v>
      </c>
      <c r="Y964">
        <v>1.6414530173117099</v>
      </c>
      <c r="Z964">
        <v>1.71281415503562</v>
      </c>
      <c r="AA964">
        <v>1.79530481540359</v>
      </c>
      <c r="AB964">
        <v>1.8179294042644401</v>
      </c>
      <c r="AC964">
        <v>1.6802474320641201</v>
      </c>
      <c r="AD964">
        <v>1.5426479747064601</v>
      </c>
      <c r="AE964">
        <v>1.2897933194096101</v>
      </c>
      <c r="AF964">
        <v>1.0485430783201</v>
      </c>
      <c r="AG964">
        <v>-3.7007535834630602E-2</v>
      </c>
      <c r="AH964">
        <v>-3.0117383817361398E-2</v>
      </c>
      <c r="AI964">
        <v>-1.62599054650359E-2</v>
      </c>
      <c r="AJ964">
        <v>5.6160660967581096E-3</v>
      </c>
      <c r="AK964">
        <v>-6.1587260101803598E-3</v>
      </c>
      <c r="AL964">
        <v>-1.98094462866154E-3</v>
      </c>
      <c r="AM964">
        <v>-1.5175850724369701E-2</v>
      </c>
      <c r="AN964">
        <v>-3.6229290180528999E-2</v>
      </c>
      <c r="AO964">
        <v>-2.9456063827716199E-2</v>
      </c>
      <c r="AP964">
        <v>-1.9346058339954599E-2</v>
      </c>
      <c r="AQ964">
        <v>1.41519363837973E-2</v>
      </c>
      <c r="AR964">
        <v>3.5962303167821202E-5</v>
      </c>
      <c r="AS964">
        <v>-1.7260009930267599E-2</v>
      </c>
      <c r="AT964">
        <v>-2.4870428230635001E-2</v>
      </c>
      <c r="AU964">
        <v>7.9429603343721095E-2</v>
      </c>
      <c r="AV964">
        <v>0.153721174454024</v>
      </c>
      <c r="AW964">
        <v>0.19182504880339701</v>
      </c>
      <c r="AX964">
        <v>0.17382189948183399</v>
      </c>
      <c r="AY964">
        <v>0.140629898996981</v>
      </c>
      <c r="AZ964">
        <v>-6.9039299778482194E-2</v>
      </c>
      <c r="BA964">
        <v>-8.63468844244768E-2</v>
      </c>
      <c r="BB964">
        <v>-0.10873626061122101</v>
      </c>
      <c r="BC964">
        <v>-7.2641225086574598E-2</v>
      </c>
      <c r="BD964">
        <v>-3.4569297584251299E-2</v>
      </c>
      <c r="BE964">
        <v>-2.50152260145763E-2</v>
      </c>
      <c r="BF964">
        <v>-2.2478099121625902E-2</v>
      </c>
      <c r="BG964">
        <v>-7.6825842980167902E-3</v>
      </c>
      <c r="BH964">
        <v>1.12208918476208E-2</v>
      </c>
      <c r="BI964">
        <v>8.5905652036285304E-4</v>
      </c>
      <c r="BJ964">
        <v>6.6762355956310002E-3</v>
      </c>
      <c r="BK964">
        <v>-3.7281692205733499E-3</v>
      </c>
      <c r="BL964">
        <v>-2.3535783374357501E-2</v>
      </c>
      <c r="BM964">
        <v>-1.64432063197993E-2</v>
      </c>
      <c r="BN964">
        <v>-8.4666322645758994E-3</v>
      </c>
      <c r="BO964">
        <v>2.37709776846191E-2</v>
      </c>
      <c r="BP964">
        <v>5.2740146159412698E-3</v>
      </c>
      <c r="BQ964">
        <v>-1.21246080035145E-2</v>
      </c>
      <c r="BR964">
        <v>-1.01970486311236E-2</v>
      </c>
      <c r="BS964">
        <v>9.9631957941566193E-2</v>
      </c>
      <c r="BT964">
        <v>0.173938926441149</v>
      </c>
      <c r="BU964">
        <v>0.210498602213856</v>
      </c>
      <c r="BV964">
        <v>0.19712066281740301</v>
      </c>
      <c r="BW964">
        <v>0.162178168048592</v>
      </c>
      <c r="BX964">
        <v>-4.4390750138186601E-2</v>
      </c>
      <c r="BY964">
        <v>-6.7507457356719702E-2</v>
      </c>
      <c r="BZ964">
        <v>-8.9048689508584106E-2</v>
      </c>
      <c r="CA964">
        <v>-5.6981771167633401E-2</v>
      </c>
      <c r="CB964">
        <v>-2.2026556534151798E-2</v>
      </c>
      <c r="CC964">
        <v>-1.6709388765020799E-2</v>
      </c>
      <c r="CD964">
        <v>-1.7187153812683501E-2</v>
      </c>
      <c r="CE964">
        <v>-1.7419577865757799E-3</v>
      </c>
      <c r="CF964">
        <v>1.5102777088855599E-2</v>
      </c>
      <c r="CG964">
        <v>5.7195513229564799E-3</v>
      </c>
      <c r="CH964">
        <v>1.26721722468673E-2</v>
      </c>
      <c r="CI964">
        <v>4.2004601162268802E-3</v>
      </c>
      <c r="CJ964">
        <v>-1.4744299228252499E-2</v>
      </c>
      <c r="CK964">
        <v>-7.4305408504937998E-3</v>
      </c>
      <c r="CL964">
        <v>-9.3157490643821703E-4</v>
      </c>
      <c r="CM964">
        <v>3.04330963873711E-2</v>
      </c>
      <c r="CN964">
        <v>8.9018736912463807E-3</v>
      </c>
      <c r="CO964">
        <v>-8.5678442728663595E-3</v>
      </c>
      <c r="CP964">
        <v>-3.4310619578612497E-5</v>
      </c>
      <c r="CQ964">
        <v>0.113624047194206</v>
      </c>
      <c r="CR964">
        <v>0.1879416798787</v>
      </c>
      <c r="CS964">
        <v>0.22343184842125499</v>
      </c>
      <c r="CT964">
        <v>0.21325731532929401</v>
      </c>
      <c r="CU964">
        <v>0.17710243355189201</v>
      </c>
      <c r="CV964">
        <v>-2.73192397434559E-2</v>
      </c>
      <c r="CW964">
        <v>-5.4459327559573098E-2</v>
      </c>
      <c r="CX964">
        <v>-7.5413137736555405E-2</v>
      </c>
      <c r="CY964">
        <v>-4.6136081086299997E-2</v>
      </c>
      <c r="CZ964">
        <v>-1.3339492291429099E-2</v>
      </c>
      <c r="DA964">
        <v>-8.4035515154652594E-3</v>
      </c>
      <c r="DB964">
        <v>-1.1896208503741099E-2</v>
      </c>
      <c r="DC964">
        <v>4.1986687248652304E-3</v>
      </c>
      <c r="DD964">
        <v>1.8984662330090499E-2</v>
      </c>
      <c r="DE964">
        <v>1.0580046125550101E-2</v>
      </c>
      <c r="DF964">
        <v>1.8668108898103698E-2</v>
      </c>
      <c r="DG964">
        <v>1.2129089453027099E-2</v>
      </c>
      <c r="DH964">
        <v>-5.9528150821474097E-3</v>
      </c>
      <c r="DI964">
        <v>1.58212461881165E-3</v>
      </c>
      <c r="DJ964">
        <v>6.6034824516994703E-3</v>
      </c>
      <c r="DK964">
        <v>3.7095215090123097E-2</v>
      </c>
      <c r="DL964">
        <v>1.2529732766551499E-2</v>
      </c>
      <c r="DM964">
        <v>-5.0110805422181898E-3</v>
      </c>
      <c r="DN964">
        <v>1.0128427391966399E-2</v>
      </c>
      <c r="DO964">
        <v>0.12761613644684699</v>
      </c>
      <c r="DP964">
        <v>0.201944433316251</v>
      </c>
      <c r="DQ964">
        <v>0.23636509462865299</v>
      </c>
      <c r="DR964">
        <v>0.22939396784118499</v>
      </c>
      <c r="DS964">
        <v>0.19202669905519101</v>
      </c>
      <c r="DT964">
        <v>-1.02477293487252E-2</v>
      </c>
      <c r="DU964">
        <v>-4.1411197762426598E-2</v>
      </c>
      <c r="DV964">
        <v>-6.17775859645266E-2</v>
      </c>
      <c r="DW964">
        <v>-3.5290391004966497E-2</v>
      </c>
      <c r="DX964">
        <v>-4.6524280487063403E-3</v>
      </c>
      <c r="DY964">
        <v>3.58875830458896E-3</v>
      </c>
      <c r="DZ964">
        <v>-4.2569238080055003E-3</v>
      </c>
      <c r="EA964">
        <v>1.2775989891884301E-2</v>
      </c>
      <c r="EB964">
        <v>2.4589488080953199E-2</v>
      </c>
      <c r="EC964">
        <v>1.7597828656093301E-2</v>
      </c>
      <c r="ED964">
        <v>2.73252891223962E-2</v>
      </c>
      <c r="EE964">
        <v>2.3576770956823399E-2</v>
      </c>
      <c r="EF964">
        <v>6.7406917240241298E-3</v>
      </c>
      <c r="EG964">
        <v>1.4594982126728599E-2</v>
      </c>
      <c r="EH964">
        <v>1.7482908527078199E-2</v>
      </c>
      <c r="EI964">
        <v>4.6714256390944897E-2</v>
      </c>
      <c r="EJ964">
        <v>1.7767785079324899E-2</v>
      </c>
      <c r="EK964">
        <v>1.2432138453485599E-4</v>
      </c>
      <c r="EL964">
        <v>2.4801806991477701E-2</v>
      </c>
      <c r="EM964">
        <v>0.147818491044692</v>
      </c>
      <c r="EN964">
        <v>0.222162185303376</v>
      </c>
      <c r="EO964">
        <v>0.25503864803911203</v>
      </c>
      <c r="EP964">
        <v>0.252692731176754</v>
      </c>
      <c r="EQ964">
        <v>0.21357496810680199</v>
      </c>
      <c r="ER964">
        <v>1.44008202915704E-2</v>
      </c>
      <c r="ES964">
        <v>-2.25717706946694E-2</v>
      </c>
      <c r="ET964">
        <v>-4.2090014861889298E-2</v>
      </c>
      <c r="EU964">
        <v>-1.96309370860254E-2</v>
      </c>
      <c r="EV964">
        <v>7.8903130013931594E-3</v>
      </c>
      <c r="EW964">
        <v>66.815966655979494</v>
      </c>
      <c r="EX964">
        <v>64.612268889601395</v>
      </c>
      <c r="EY964">
        <v>62.784492893021302</v>
      </c>
      <c r="EZ964">
        <v>61.838356310783396</v>
      </c>
      <c r="FA964">
        <v>61.356364219301099</v>
      </c>
      <c r="FB964">
        <v>60.1343379288233</v>
      </c>
      <c r="FC964">
        <v>59.518809447472499</v>
      </c>
      <c r="FD964">
        <v>60.109062733782203</v>
      </c>
      <c r="FE964">
        <v>66.308378753874095</v>
      </c>
      <c r="FF964">
        <v>72.345837341028101</v>
      </c>
      <c r="FG964">
        <v>78.675323287378404</v>
      </c>
      <c r="FH964">
        <v>85.301913006305398</v>
      </c>
      <c r="FI964">
        <v>90.698888532649306</v>
      </c>
      <c r="FJ964">
        <v>96.188949449609893</v>
      </c>
      <c r="FK964">
        <v>99.435182216522406</v>
      </c>
      <c r="FL964">
        <v>101.483702041253</v>
      </c>
      <c r="FM964">
        <v>101.327562252859</v>
      </c>
      <c r="FN964">
        <v>99.235599016778906</v>
      </c>
      <c r="FO964">
        <v>97.284279149300005</v>
      </c>
      <c r="FP964">
        <v>94.599230522603406</v>
      </c>
      <c r="FQ964">
        <v>88.725980549321406</v>
      </c>
      <c r="FR964">
        <v>82.450358020733105</v>
      </c>
      <c r="FS964">
        <v>77.2129956182537</v>
      </c>
      <c r="FT964">
        <v>73.538366997969405</v>
      </c>
      <c r="FU964">
        <v>2.74557347554918E-2</v>
      </c>
      <c r="FV964">
        <v>0</v>
      </c>
      <c r="FW964">
        <v>0</v>
      </c>
      <c r="FX964">
        <v>1</v>
      </c>
    </row>
    <row r="965" spans="1:180" x14ac:dyDescent="0.2">
      <c r="A965" t="s">
        <v>42</v>
      </c>
      <c r="B965" t="s">
        <v>58</v>
      </c>
      <c r="C965" t="s">
        <v>55</v>
      </c>
      <c r="D965" t="s">
        <v>226</v>
      </c>
      <c r="E965" t="s">
        <v>77</v>
      </c>
      <c r="F965" t="s">
        <v>77</v>
      </c>
      <c r="G965" s="35">
        <v>43691</v>
      </c>
      <c r="H965">
        <v>1729</v>
      </c>
      <c r="I965">
        <v>0.75643028758046704</v>
      </c>
      <c r="J965">
        <v>0.67237076889076597</v>
      </c>
      <c r="K965">
        <v>0.62512817854889202</v>
      </c>
      <c r="L965">
        <v>0.60127500342977402</v>
      </c>
      <c r="M965">
        <v>0.60756730897762601</v>
      </c>
      <c r="N965">
        <v>0.65143496655744404</v>
      </c>
      <c r="O965">
        <v>0.72934208992406602</v>
      </c>
      <c r="P965">
        <v>0.80026784367882997</v>
      </c>
      <c r="Q965">
        <v>0.83121702195790104</v>
      </c>
      <c r="R965">
        <v>0.84860109915077897</v>
      </c>
      <c r="S965">
        <v>0.89833944337762295</v>
      </c>
      <c r="T965">
        <v>0.97424956451440703</v>
      </c>
      <c r="U965">
        <v>1.06898973058475</v>
      </c>
      <c r="V965">
        <v>1.1822082855452201</v>
      </c>
      <c r="W965">
        <v>1.29786338976093</v>
      </c>
      <c r="X965">
        <v>1.4273901045549999</v>
      </c>
      <c r="Y965">
        <v>1.54434503133919</v>
      </c>
      <c r="Z965">
        <v>1.61915580210988</v>
      </c>
      <c r="AA965">
        <v>1.71493177382846</v>
      </c>
      <c r="AB965">
        <v>1.7453495262851</v>
      </c>
      <c r="AC965">
        <v>1.6421341706809101</v>
      </c>
      <c r="AD965">
        <v>1.53899384389211</v>
      </c>
      <c r="AE965">
        <v>1.3056741715973199</v>
      </c>
      <c r="AF965">
        <v>1.0660731685051501</v>
      </c>
      <c r="AG965">
        <v>-4.9194377198022401E-2</v>
      </c>
      <c r="AH965">
        <v>-3.07659341875593E-2</v>
      </c>
      <c r="AI965">
        <v>-2.58556480389249E-2</v>
      </c>
      <c r="AJ965">
        <v>-4.4478662998902003E-3</v>
      </c>
      <c r="AK965">
        <v>-1.54700845648415E-2</v>
      </c>
      <c r="AL965">
        <v>-8.2078902437249905E-3</v>
      </c>
      <c r="AM965">
        <v>-1.8684409081758401E-2</v>
      </c>
      <c r="AN965">
        <v>-4.0866748109187202E-2</v>
      </c>
      <c r="AO965">
        <v>-2.45381917955537E-2</v>
      </c>
      <c r="AP965">
        <v>-1.9956075490155999E-2</v>
      </c>
      <c r="AQ965">
        <v>6.0751131709734698E-3</v>
      </c>
      <c r="AR965">
        <v>7.7648009492173797E-4</v>
      </c>
      <c r="AS965">
        <v>-2.05236235814493E-2</v>
      </c>
      <c r="AT965">
        <v>-3.1144924607419199E-2</v>
      </c>
      <c r="AU965">
        <v>3.5683720805702701E-2</v>
      </c>
      <c r="AV965">
        <v>8.9102652222670595E-2</v>
      </c>
      <c r="AW965">
        <v>0.11534069316853</v>
      </c>
      <c r="AX965">
        <v>0.103987146662734</v>
      </c>
      <c r="AY965">
        <v>9.6502830751831498E-2</v>
      </c>
      <c r="AZ965">
        <v>-2.3964658289580901E-2</v>
      </c>
      <c r="BA965">
        <v>-9.8880581325317095E-3</v>
      </c>
      <c r="BB965">
        <v>-1.69188905230565E-2</v>
      </c>
      <c r="BC965">
        <v>-2.5263089781099202E-2</v>
      </c>
      <c r="BD965">
        <v>-1.8272780895252499E-2</v>
      </c>
      <c r="BE965">
        <v>-3.59217864595575E-2</v>
      </c>
      <c r="BF965">
        <v>-2.2533090684154999E-2</v>
      </c>
      <c r="BG965">
        <v>-1.63479049435157E-2</v>
      </c>
      <c r="BH965">
        <v>1.73645527432784E-3</v>
      </c>
      <c r="BI965">
        <v>-7.7170752927796698E-3</v>
      </c>
      <c r="BJ965">
        <v>7.4994091859662297E-4</v>
      </c>
      <c r="BK965">
        <v>-6.27613706896488E-3</v>
      </c>
      <c r="BL965">
        <v>-2.6603296136167E-2</v>
      </c>
      <c r="BM965">
        <v>-1.05474109553943E-2</v>
      </c>
      <c r="BN965">
        <v>-9.53765761664312E-3</v>
      </c>
      <c r="BO965">
        <v>1.6822054569574699E-2</v>
      </c>
      <c r="BP965">
        <v>6.6846595105138403E-3</v>
      </c>
      <c r="BQ965">
        <v>-1.46197575764187E-2</v>
      </c>
      <c r="BR965">
        <v>-1.3271027896066601E-2</v>
      </c>
      <c r="BS965">
        <v>5.4182136848466199E-2</v>
      </c>
      <c r="BT965">
        <v>0.105705936366086</v>
      </c>
      <c r="BU965">
        <v>0.13307495263007199</v>
      </c>
      <c r="BV965">
        <v>0.12409059592657699</v>
      </c>
      <c r="BW965">
        <v>0.117571327121686</v>
      </c>
      <c r="BX965">
        <v>-7.3076793465722499E-4</v>
      </c>
      <c r="BY965">
        <v>8.3426532259686503E-3</v>
      </c>
      <c r="BZ965">
        <v>-5.0956128044420503E-4</v>
      </c>
      <c r="CA965">
        <v>-1.0165616459349099E-2</v>
      </c>
      <c r="CB965">
        <v>-2.2440732320814301E-3</v>
      </c>
      <c r="CC965">
        <v>-2.6729230545992098E-2</v>
      </c>
      <c r="CD965">
        <v>-1.6831048353161598E-2</v>
      </c>
      <c r="CE965">
        <v>-9.7628710387881006E-3</v>
      </c>
      <c r="CF965">
        <v>6.0196975575177898E-3</v>
      </c>
      <c r="CG965">
        <v>-2.34736468870941E-3</v>
      </c>
      <c r="CH965">
        <v>6.9541074936479699E-3</v>
      </c>
      <c r="CI965">
        <v>2.31779432814878E-3</v>
      </c>
      <c r="CJ965">
        <v>-1.6724472749979499E-2</v>
      </c>
      <c r="CK965">
        <v>-8.5743876519623404E-4</v>
      </c>
      <c r="CL965">
        <v>-2.3218931347622602E-3</v>
      </c>
      <c r="CM965">
        <v>2.42653534441605E-2</v>
      </c>
      <c r="CN965">
        <v>1.0776646575843001E-2</v>
      </c>
      <c r="CO965">
        <v>-1.0530757966104601E-2</v>
      </c>
      <c r="CP965">
        <v>-8.9162148249962499E-4</v>
      </c>
      <c r="CQ965">
        <v>6.6994083448513805E-2</v>
      </c>
      <c r="CR965">
        <v>0.11720532038572901</v>
      </c>
      <c r="CS965">
        <v>0.14535764670979301</v>
      </c>
      <c r="CT965">
        <v>0.13801418364618001</v>
      </c>
      <c r="CU965">
        <v>0.132163303527119</v>
      </c>
      <c r="CV965">
        <v>1.5360953748459E-2</v>
      </c>
      <c r="CW965">
        <v>2.0969188377196399E-2</v>
      </c>
      <c r="CX965">
        <v>1.0855490165741199E-2</v>
      </c>
      <c r="CY965">
        <v>2.9084757231461503E-4</v>
      </c>
      <c r="CZ965">
        <v>8.8573608676590799E-3</v>
      </c>
      <c r="DA965">
        <v>-1.75366746324267E-2</v>
      </c>
      <c r="DB965">
        <v>-1.11290060221682E-2</v>
      </c>
      <c r="DC965">
        <v>-3.1778371340605298E-3</v>
      </c>
      <c r="DD965">
        <v>1.03029398407077E-2</v>
      </c>
      <c r="DE965">
        <v>3.0223459153608501E-3</v>
      </c>
      <c r="DF965">
        <v>1.3158274068699301E-2</v>
      </c>
      <c r="DG965">
        <v>1.0911725725262399E-2</v>
      </c>
      <c r="DH965">
        <v>-6.8456493637919502E-3</v>
      </c>
      <c r="DI965">
        <v>8.8325334250017908E-3</v>
      </c>
      <c r="DJ965">
        <v>4.8938713471185996E-3</v>
      </c>
      <c r="DK965">
        <v>3.17086523187462E-2</v>
      </c>
      <c r="DL965">
        <v>1.48686336411722E-2</v>
      </c>
      <c r="DM965">
        <v>-6.4417583557904298E-3</v>
      </c>
      <c r="DN965">
        <v>1.1487784931067301E-2</v>
      </c>
      <c r="DO965">
        <v>7.9806030048561405E-2</v>
      </c>
      <c r="DP965">
        <v>0.12870470440537199</v>
      </c>
      <c r="DQ965">
        <v>0.157640340789514</v>
      </c>
      <c r="DR965">
        <v>0.15193777136578299</v>
      </c>
      <c r="DS965">
        <v>0.146755279932551</v>
      </c>
      <c r="DT965">
        <v>3.1452675431575303E-2</v>
      </c>
      <c r="DU965">
        <v>3.3595723528424097E-2</v>
      </c>
      <c r="DV965">
        <v>2.2220541611926499E-2</v>
      </c>
      <c r="DW965">
        <v>1.07473116039783E-2</v>
      </c>
      <c r="DX965">
        <v>1.99587949673996E-2</v>
      </c>
      <c r="DY965">
        <v>-4.2640838939618404E-3</v>
      </c>
      <c r="DZ965">
        <v>-2.89616251876381E-3</v>
      </c>
      <c r="EA965">
        <v>6.3299059613486797E-3</v>
      </c>
      <c r="EB965">
        <v>1.6487261414925802E-2</v>
      </c>
      <c r="EC965">
        <v>1.0775355187422699E-2</v>
      </c>
      <c r="ED965">
        <v>2.2116105231020901E-2</v>
      </c>
      <c r="EE965">
        <v>2.3319997738056E-2</v>
      </c>
      <c r="EF965">
        <v>7.4178026092282601E-3</v>
      </c>
      <c r="EG965">
        <v>2.2823314265161199E-2</v>
      </c>
      <c r="EH965">
        <v>1.53122892206314E-2</v>
      </c>
      <c r="EI965">
        <v>4.2455593717347501E-2</v>
      </c>
      <c r="EJ965">
        <v>2.07768130567643E-2</v>
      </c>
      <c r="EK965">
        <v>-5.3789235075980802E-4</v>
      </c>
      <c r="EL965">
        <v>2.9361681642419899E-2</v>
      </c>
      <c r="EM965">
        <v>9.8304446091324896E-2</v>
      </c>
      <c r="EN965">
        <v>0.14530798854878799</v>
      </c>
      <c r="EO965">
        <v>0.175374600251057</v>
      </c>
      <c r="EP965">
        <v>0.17204122062962701</v>
      </c>
      <c r="EQ965">
        <v>0.167823776302406</v>
      </c>
      <c r="ER965">
        <v>5.46865657864989E-2</v>
      </c>
      <c r="ES965">
        <v>5.18264348869244E-2</v>
      </c>
      <c r="ET965">
        <v>3.8629870854538798E-2</v>
      </c>
      <c r="EU965">
        <v>2.58447849257285E-2</v>
      </c>
      <c r="EV965">
        <v>3.5987502630570697E-2</v>
      </c>
      <c r="EW965">
        <v>66.719896257873302</v>
      </c>
      <c r="EX965">
        <v>64.515870075336593</v>
      </c>
      <c r="EY965">
        <v>62.696863035692203</v>
      </c>
      <c r="EZ965">
        <v>61.750586637026103</v>
      </c>
      <c r="FA965">
        <v>61.279300975669997</v>
      </c>
      <c r="FB965">
        <v>60.050018525379798</v>
      </c>
      <c r="FC965">
        <v>59.429603556872898</v>
      </c>
      <c r="FD965">
        <v>60.012906014573304</v>
      </c>
      <c r="FE965">
        <v>66.252500926268993</v>
      </c>
      <c r="FF965">
        <v>72.297764604174404</v>
      </c>
      <c r="FG965">
        <v>78.625540323576601</v>
      </c>
      <c r="FH965">
        <v>85.2560207484253</v>
      </c>
      <c r="FI965">
        <v>90.652278621711702</v>
      </c>
      <c r="FJ965">
        <v>96.1506730887983</v>
      </c>
      <c r="FK965">
        <v>99.394590589107096</v>
      </c>
      <c r="FL965">
        <v>101.43114733852001</v>
      </c>
      <c r="FM965">
        <v>101.262072372484</v>
      </c>
      <c r="FN965">
        <v>99.146041743855704</v>
      </c>
      <c r="FO965">
        <v>97.179078671112805</v>
      </c>
      <c r="FP965">
        <v>94.484870939854304</v>
      </c>
      <c r="FQ965">
        <v>88.630603927380506</v>
      </c>
      <c r="FR965">
        <v>82.356551809312094</v>
      </c>
      <c r="FS965">
        <v>77.129307150796606</v>
      </c>
      <c r="FT965">
        <v>73.482833148079493</v>
      </c>
      <c r="FU965">
        <v>2.4832008072691002E-2</v>
      </c>
      <c r="FV965">
        <v>0</v>
      </c>
      <c r="FW965">
        <v>0</v>
      </c>
      <c r="FX965">
        <v>1</v>
      </c>
    </row>
    <row r="966" spans="1:180" x14ac:dyDescent="0.2">
      <c r="A966" t="s">
        <v>42</v>
      </c>
      <c r="B966" t="s">
        <v>58</v>
      </c>
      <c r="C966" t="s">
        <v>55</v>
      </c>
      <c r="D966" t="s">
        <v>226</v>
      </c>
      <c r="E966" t="s">
        <v>77</v>
      </c>
      <c r="F966" t="s">
        <v>78</v>
      </c>
      <c r="G966" s="35">
        <v>43691</v>
      </c>
      <c r="H966">
        <v>292</v>
      </c>
      <c r="I966">
        <v>0.64465639194411695</v>
      </c>
      <c r="J966">
        <v>0.56516796295939098</v>
      </c>
      <c r="K966">
        <v>0.51847096838983697</v>
      </c>
      <c r="L966">
        <v>0.49380553461347498</v>
      </c>
      <c r="M966">
        <v>0.491716986438336</v>
      </c>
      <c r="N966">
        <v>0.53222862236202495</v>
      </c>
      <c r="O966">
        <v>0.59144323039928803</v>
      </c>
      <c r="P966">
        <v>0.68357312139236504</v>
      </c>
      <c r="Q966">
        <v>0.75783856273319805</v>
      </c>
      <c r="R966">
        <v>0.82526771756321304</v>
      </c>
      <c r="S966">
        <v>0.95944575430620904</v>
      </c>
      <c r="T966">
        <v>1.08728298748875</v>
      </c>
      <c r="U966">
        <v>1.2292368882175699</v>
      </c>
      <c r="V966">
        <v>1.4307318953241399</v>
      </c>
      <c r="W966">
        <v>1.67952096404719</v>
      </c>
      <c r="X966">
        <v>1.94985095651331</v>
      </c>
      <c r="Y966">
        <v>2.11408389475248</v>
      </c>
      <c r="Z966">
        <v>2.1483306135522402</v>
      </c>
      <c r="AA966">
        <v>2.1607807467348801</v>
      </c>
      <c r="AB966">
        <v>2.12386945255323</v>
      </c>
      <c r="AC966">
        <v>1.8358178446331099</v>
      </c>
      <c r="AD966">
        <v>1.55848411871666</v>
      </c>
      <c r="AE966">
        <v>1.2409490301034001</v>
      </c>
      <c r="AF966">
        <v>0.98896382386748005</v>
      </c>
      <c r="AG966">
        <v>-2.8627666941347801E-2</v>
      </c>
      <c r="AH966">
        <v>-8.6695786684414702E-2</v>
      </c>
      <c r="AI966">
        <v>-1.96945814822162E-2</v>
      </c>
      <c r="AJ966">
        <v>9.4077386064011295E-3</v>
      </c>
      <c r="AK966">
        <v>-4.9824174725753602E-3</v>
      </c>
      <c r="AL966">
        <v>-2.3318301424387601E-2</v>
      </c>
      <c r="AM966">
        <v>-4.0528898787169199E-2</v>
      </c>
      <c r="AN966">
        <v>-5.4097741560875101E-2</v>
      </c>
      <c r="AO966">
        <v>-9.9542029913749705E-2</v>
      </c>
      <c r="AP966">
        <v>-4.3824497271409503E-2</v>
      </c>
      <c r="AQ966">
        <v>1.09497331496335E-2</v>
      </c>
      <c r="AR966">
        <v>-2.9785047793401201E-2</v>
      </c>
      <c r="AS966">
        <v>-1.52192225785875E-2</v>
      </c>
      <c r="AT966">
        <v>-5.0674199473707097E-2</v>
      </c>
      <c r="AU966">
        <v>0.26649443529274602</v>
      </c>
      <c r="AV966">
        <v>0.48313606698538403</v>
      </c>
      <c r="AW966">
        <v>0.514510444420887</v>
      </c>
      <c r="AX966">
        <v>0.46576673395986201</v>
      </c>
      <c r="AY966">
        <v>0.311701970293632</v>
      </c>
      <c r="AZ966">
        <v>-0.383000800508842</v>
      </c>
      <c r="BA966">
        <v>-0.59611930939067603</v>
      </c>
      <c r="BB966">
        <v>-0.64460137110629601</v>
      </c>
      <c r="BC966">
        <v>-0.31058132595370402</v>
      </c>
      <c r="BD966">
        <v>-0.140015502411765</v>
      </c>
      <c r="BE966">
        <v>-7.0235826884691901E-3</v>
      </c>
      <c r="BF966">
        <v>-6.5225488356629002E-2</v>
      </c>
      <c r="BG966">
        <v>-1.8911359548073501E-3</v>
      </c>
      <c r="BH966">
        <v>2.15682696650497E-2</v>
      </c>
      <c r="BI966">
        <v>8.4142344828797393E-3</v>
      </c>
      <c r="BJ966">
        <v>-4.3413522228990598E-4</v>
      </c>
      <c r="BK966">
        <v>-2.3203465196842198E-2</v>
      </c>
      <c r="BL966">
        <v>-3.6583108889724797E-2</v>
      </c>
      <c r="BM966">
        <v>-7.54040454929822E-2</v>
      </c>
      <c r="BN966">
        <v>-1.9112287450587899E-2</v>
      </c>
      <c r="BO966">
        <v>3.3437770870717497E-2</v>
      </c>
      <c r="BP966">
        <v>-1.5697579394490201E-2</v>
      </c>
      <c r="BQ966">
        <v>-1.8311176962053899E-3</v>
      </c>
      <c r="BR966">
        <v>-1.1525219971487999E-2</v>
      </c>
      <c r="BS966">
        <v>0.32569946456856103</v>
      </c>
      <c r="BT966">
        <v>0.53432777644270302</v>
      </c>
      <c r="BU966">
        <v>0.56763214474564805</v>
      </c>
      <c r="BV966">
        <v>0.52734149838571698</v>
      </c>
      <c r="BW966">
        <v>0.35601599100702902</v>
      </c>
      <c r="BX966">
        <v>-0.325354898072657</v>
      </c>
      <c r="BY966">
        <v>-0.517061441337061</v>
      </c>
      <c r="BZ966">
        <v>-0.57050285381851995</v>
      </c>
      <c r="CA966">
        <v>-0.27210447604472299</v>
      </c>
      <c r="CB966">
        <v>-0.108385678991592</v>
      </c>
      <c r="CC966">
        <v>7.9393402532001098E-3</v>
      </c>
      <c r="CD966">
        <v>-5.0355225139131099E-2</v>
      </c>
      <c r="CE966">
        <v>1.04394761833735E-2</v>
      </c>
      <c r="CF966">
        <v>2.9990616432008399E-2</v>
      </c>
      <c r="CG966">
        <v>1.7692714817408601E-2</v>
      </c>
      <c r="CH966">
        <v>1.5415368577933301E-2</v>
      </c>
      <c r="CI966">
        <v>-1.12039226701308E-2</v>
      </c>
      <c r="CJ966">
        <v>-2.4452527655986801E-2</v>
      </c>
      <c r="CK966">
        <v>-5.86861510139772E-2</v>
      </c>
      <c r="CL966">
        <v>-1.9966862087509398E-3</v>
      </c>
      <c r="CM966">
        <v>4.9012917291704899E-2</v>
      </c>
      <c r="CN966">
        <v>-5.9406416956372804E-3</v>
      </c>
      <c r="CO966">
        <v>7.4414429615498002E-3</v>
      </c>
      <c r="CP966">
        <v>1.5589243973385999E-2</v>
      </c>
      <c r="CQ966">
        <v>0.36670468749048302</v>
      </c>
      <c r="CR966">
        <v>0.56978299846907199</v>
      </c>
      <c r="CS966">
        <v>0.60442407256753405</v>
      </c>
      <c r="CT966">
        <v>0.56998799265370503</v>
      </c>
      <c r="CU966">
        <v>0.386707746760655</v>
      </c>
      <c r="CV966">
        <v>-0.28542952165034102</v>
      </c>
      <c r="CW966">
        <v>-0.46230620275474199</v>
      </c>
      <c r="CX966">
        <v>-0.51918244646909895</v>
      </c>
      <c r="CY966">
        <v>-0.24545552700863801</v>
      </c>
      <c r="CZ966">
        <v>-8.6478959643763106E-2</v>
      </c>
      <c r="DA966">
        <v>2.2902263194869401E-2</v>
      </c>
      <c r="DB966">
        <v>-3.5484961921633099E-2</v>
      </c>
      <c r="DC966">
        <v>2.2770088321554301E-2</v>
      </c>
      <c r="DD966">
        <v>3.8412963198966997E-2</v>
      </c>
      <c r="DE966">
        <v>2.69711951519374E-2</v>
      </c>
      <c r="DF966">
        <v>3.1264872378156498E-2</v>
      </c>
      <c r="DG966">
        <v>7.9561985658058003E-4</v>
      </c>
      <c r="DH966">
        <v>-1.23219464222487E-2</v>
      </c>
      <c r="DI966">
        <v>-4.1968256534972097E-2</v>
      </c>
      <c r="DJ966">
        <v>1.5118915033085999E-2</v>
      </c>
      <c r="DK966">
        <v>6.4588063712692406E-2</v>
      </c>
      <c r="DL966">
        <v>3.8162960032156602E-3</v>
      </c>
      <c r="DM966">
        <v>1.6714003619305001E-2</v>
      </c>
      <c r="DN966">
        <v>4.2703707918260003E-2</v>
      </c>
      <c r="DO966">
        <v>0.40770991041240601</v>
      </c>
      <c r="DP966">
        <v>0.60523822049543996</v>
      </c>
      <c r="DQ966">
        <v>0.64121600038941995</v>
      </c>
      <c r="DR966">
        <v>0.61263448692169298</v>
      </c>
      <c r="DS966">
        <v>0.41739950251427999</v>
      </c>
      <c r="DT966">
        <v>-0.245504145228024</v>
      </c>
      <c r="DU966">
        <v>-0.40755096417242298</v>
      </c>
      <c r="DV966">
        <v>-0.467862039119678</v>
      </c>
      <c r="DW966">
        <v>-0.21880657797255301</v>
      </c>
      <c r="DX966">
        <v>-6.4572240295934502E-2</v>
      </c>
      <c r="DY966">
        <v>4.4506347447748E-2</v>
      </c>
      <c r="DZ966">
        <v>-1.4014663593847501E-2</v>
      </c>
      <c r="EA966">
        <v>4.05735338489632E-2</v>
      </c>
      <c r="EB966">
        <v>5.0573494257615599E-2</v>
      </c>
      <c r="EC966">
        <v>4.0367847107392503E-2</v>
      </c>
      <c r="ED966">
        <v>5.4149038580254202E-2</v>
      </c>
      <c r="EE966">
        <v>1.8121053446907599E-2</v>
      </c>
      <c r="EF966">
        <v>5.1926862489015298E-3</v>
      </c>
      <c r="EG966">
        <v>-1.7830272114204699E-2</v>
      </c>
      <c r="EH966">
        <v>3.9831124853907697E-2</v>
      </c>
      <c r="EI966">
        <v>8.7076101433776407E-2</v>
      </c>
      <c r="EJ966">
        <v>1.7903764402126598E-2</v>
      </c>
      <c r="EK966">
        <v>3.0102108501687101E-2</v>
      </c>
      <c r="EL966">
        <v>8.1852687420479103E-2</v>
      </c>
      <c r="EM966">
        <v>0.46691493968822001</v>
      </c>
      <c r="EN966">
        <v>0.65642992995275895</v>
      </c>
      <c r="EO966">
        <v>0.69433770071418</v>
      </c>
      <c r="EP966">
        <v>0.67420925134754806</v>
      </c>
      <c r="EQ966">
        <v>0.461713523227678</v>
      </c>
      <c r="ER966">
        <v>-0.18785824279183899</v>
      </c>
      <c r="ES966">
        <v>-0.328493096118808</v>
      </c>
      <c r="ET966">
        <v>-0.393763521831902</v>
      </c>
      <c r="EU966">
        <v>-0.180329728063573</v>
      </c>
      <c r="EV966">
        <v>-3.2942416875761597E-2</v>
      </c>
      <c r="EW966">
        <v>67.167966573816202</v>
      </c>
      <c r="EX966">
        <v>64.955710306406701</v>
      </c>
      <c r="EY966">
        <v>63.064902506963797</v>
      </c>
      <c r="EZ966">
        <v>62.0883008356546</v>
      </c>
      <c r="FA966">
        <v>61.560167130919197</v>
      </c>
      <c r="FB966">
        <v>60.358774373259102</v>
      </c>
      <c r="FC966">
        <v>59.749303621169901</v>
      </c>
      <c r="FD966">
        <v>60.386908077994399</v>
      </c>
      <c r="FE966">
        <v>66.546796657381606</v>
      </c>
      <c r="FF966">
        <v>72.580779944289702</v>
      </c>
      <c r="FG966">
        <v>78.925905292479101</v>
      </c>
      <c r="FH966">
        <v>85.575487465181098</v>
      </c>
      <c r="FI966">
        <v>91.006406685236797</v>
      </c>
      <c r="FJ966">
        <v>96.512256267409498</v>
      </c>
      <c r="FK966">
        <v>99.816713091921997</v>
      </c>
      <c r="FL966">
        <v>101.904735376045</v>
      </c>
      <c r="FM966">
        <v>101.76768802228401</v>
      </c>
      <c r="FN966">
        <v>99.753760445682403</v>
      </c>
      <c r="FO966">
        <v>97.850974930362099</v>
      </c>
      <c r="FP966">
        <v>95.184122562674105</v>
      </c>
      <c r="FQ966">
        <v>89.2529247910864</v>
      </c>
      <c r="FR966">
        <v>82.931197771587705</v>
      </c>
      <c r="FS966">
        <v>77.648189415041799</v>
      </c>
      <c r="FT966">
        <v>73.857938718662993</v>
      </c>
      <c r="FU966">
        <v>7.1163402121109207E-2</v>
      </c>
      <c r="FV966">
        <v>0</v>
      </c>
      <c r="FW966">
        <v>0</v>
      </c>
      <c r="FX966">
        <v>1</v>
      </c>
    </row>
    <row r="967" spans="1:180" x14ac:dyDescent="0.2">
      <c r="A967" t="s">
        <v>42</v>
      </c>
      <c r="B967" t="s">
        <v>58</v>
      </c>
      <c r="C967" t="s">
        <v>55</v>
      </c>
      <c r="D967" t="s">
        <v>226</v>
      </c>
      <c r="E967" t="s">
        <v>78</v>
      </c>
      <c r="F967" t="s">
        <v>1</v>
      </c>
      <c r="G967" s="35">
        <v>43691</v>
      </c>
      <c r="H967">
        <v>800</v>
      </c>
      <c r="I967">
        <v>0.728372451857485</v>
      </c>
      <c r="J967">
        <v>0.64680328799162301</v>
      </c>
      <c r="K967">
        <v>0.59271233131054901</v>
      </c>
      <c r="L967">
        <v>0.56727143296997096</v>
      </c>
      <c r="M967">
        <v>0.562622643852837</v>
      </c>
      <c r="N967">
        <v>0.58237574373785395</v>
      </c>
      <c r="O967">
        <v>0.64943083281125202</v>
      </c>
      <c r="P967">
        <v>0.69132632418965501</v>
      </c>
      <c r="Q967">
        <v>0.71106296513371403</v>
      </c>
      <c r="R967">
        <v>0.77514752252797603</v>
      </c>
      <c r="S967">
        <v>0.87004176415960399</v>
      </c>
      <c r="T967">
        <v>0.96063317638040102</v>
      </c>
      <c r="U967">
        <v>1.08844026278929</v>
      </c>
      <c r="V967">
        <v>1.28625693019196</v>
      </c>
      <c r="W967">
        <v>1.4056916076603101</v>
      </c>
      <c r="X967">
        <v>1.5044326716941301</v>
      </c>
      <c r="Y967">
        <v>1.6071605018402699</v>
      </c>
      <c r="Z967">
        <v>1.6440468111709501</v>
      </c>
      <c r="AA967">
        <v>1.65961399808967</v>
      </c>
      <c r="AB967">
        <v>1.64030597688399</v>
      </c>
      <c r="AC967">
        <v>1.57092131187446</v>
      </c>
      <c r="AD967">
        <v>1.4422401153609701</v>
      </c>
      <c r="AE967">
        <v>1.26511924468939</v>
      </c>
      <c r="AF967">
        <v>1.0196388467559301</v>
      </c>
      <c r="AG967">
        <v>-7.9802103486213999E-2</v>
      </c>
      <c r="AH967">
        <v>-6.8525675829624599E-2</v>
      </c>
      <c r="AI967">
        <v>-5.7212238324733003E-2</v>
      </c>
      <c r="AJ967">
        <v>-2.8746349574630101E-2</v>
      </c>
      <c r="AK967">
        <v>-2.5062180496442901E-2</v>
      </c>
      <c r="AL967">
        <v>-1.6897529167444601E-2</v>
      </c>
      <c r="AM967">
        <v>-1.99938581779276E-2</v>
      </c>
      <c r="AN967">
        <v>-3.73856171631336E-2</v>
      </c>
      <c r="AO967">
        <v>-6.2995053562547804E-3</v>
      </c>
      <c r="AP967">
        <v>-1.5086963160877501E-2</v>
      </c>
      <c r="AQ967">
        <v>1.8258984974564501E-2</v>
      </c>
      <c r="AR967">
        <v>-9.6694151619321402E-3</v>
      </c>
      <c r="AS967">
        <v>-2.86043193032222E-2</v>
      </c>
      <c r="AT967">
        <v>-1.7594054721319901E-2</v>
      </c>
      <c r="AU967">
        <v>7.6124459860359497E-2</v>
      </c>
      <c r="AV967">
        <v>0.155905947366066</v>
      </c>
      <c r="AW967">
        <v>0.194035308457186</v>
      </c>
      <c r="AX967">
        <v>0.13552521325907099</v>
      </c>
      <c r="AY967">
        <v>3.5820479426542401E-2</v>
      </c>
      <c r="AZ967">
        <v>-4.9083293919289402E-2</v>
      </c>
      <c r="BA967">
        <v>-3.7767541640594898E-2</v>
      </c>
      <c r="BB967">
        <v>-3.3275364740677597E-2</v>
      </c>
      <c r="BC967">
        <v>-2.8886253902392099E-2</v>
      </c>
      <c r="BD967">
        <v>-3.1644126873377802E-2</v>
      </c>
      <c r="BE967">
        <v>-6.6486555902156505E-2</v>
      </c>
      <c r="BF967">
        <v>-5.5687356124887601E-2</v>
      </c>
      <c r="BG967">
        <v>-4.6179888186208599E-2</v>
      </c>
      <c r="BH967">
        <v>-1.8412535196149701E-2</v>
      </c>
      <c r="BI967">
        <v>-1.3581787537746901E-2</v>
      </c>
      <c r="BJ967">
        <v>-5.4923840170314799E-3</v>
      </c>
      <c r="BK967">
        <v>-9.81022822040057E-3</v>
      </c>
      <c r="BL967">
        <v>-2.1720293185595999E-2</v>
      </c>
      <c r="BM967">
        <v>8.6415501868258096E-3</v>
      </c>
      <c r="BN967">
        <v>2.9734430273843002E-3</v>
      </c>
      <c r="BO967">
        <v>3.1398238328611799E-2</v>
      </c>
      <c r="BP967">
        <v>1.82159195370397E-3</v>
      </c>
      <c r="BQ967">
        <v>-1.7185405762037601E-2</v>
      </c>
      <c r="BR967">
        <v>3.57137804106242E-3</v>
      </c>
      <c r="BS967">
        <v>9.4878875597881301E-2</v>
      </c>
      <c r="BT967">
        <v>0.17504036007797499</v>
      </c>
      <c r="BU967">
        <v>0.217157281901149</v>
      </c>
      <c r="BV967">
        <v>0.16118087210255</v>
      </c>
      <c r="BW967">
        <v>6.8990394176370401E-2</v>
      </c>
      <c r="BX967">
        <v>-1.9185672335772799E-2</v>
      </c>
      <c r="BY967">
        <v>-1.31660739039124E-2</v>
      </c>
      <c r="BZ967">
        <v>-7.8726571282527399E-3</v>
      </c>
      <c r="CA967">
        <v>-1.0240944453753901E-2</v>
      </c>
      <c r="CB967">
        <v>-1.6109791718722399E-2</v>
      </c>
      <c r="CC967">
        <v>-5.7264248208191801E-2</v>
      </c>
      <c r="CD967">
        <v>-4.6795575006375302E-2</v>
      </c>
      <c r="CE967">
        <v>-3.85389160877843E-2</v>
      </c>
      <c r="CF967">
        <v>-1.1255366837203301E-2</v>
      </c>
      <c r="CG967">
        <v>-5.6305023469310697E-3</v>
      </c>
      <c r="CH967">
        <v>2.4067847709927999E-3</v>
      </c>
      <c r="CI967">
        <v>-2.7570771339041102E-3</v>
      </c>
      <c r="CJ967">
        <v>-1.0870537519560301E-2</v>
      </c>
      <c r="CK967">
        <v>1.8989679741473701E-2</v>
      </c>
      <c r="CL967">
        <v>1.54820253365003E-2</v>
      </c>
      <c r="CM967">
        <v>4.04984451759113E-2</v>
      </c>
      <c r="CN967">
        <v>9.7802284772829408E-3</v>
      </c>
      <c r="CO967">
        <v>-9.2767010285072105E-3</v>
      </c>
      <c r="CP967">
        <v>1.8230492296664898E-2</v>
      </c>
      <c r="CQ967">
        <v>0.107868126806674</v>
      </c>
      <c r="CR967">
        <v>0.18829279603365501</v>
      </c>
      <c r="CS967">
        <v>0.23317149027266401</v>
      </c>
      <c r="CT967">
        <v>0.17894990326347801</v>
      </c>
      <c r="CU967">
        <v>9.1963776087584104E-2</v>
      </c>
      <c r="CV967">
        <v>1.52132929674223E-3</v>
      </c>
      <c r="CW967">
        <v>3.8728277078000899E-3</v>
      </c>
      <c r="CX967">
        <v>9.7211807806058103E-3</v>
      </c>
      <c r="CY967">
        <v>2.67274007172549E-3</v>
      </c>
      <c r="CZ967">
        <v>-5.3507585123876598E-3</v>
      </c>
      <c r="DA967">
        <v>-4.8041940514227201E-2</v>
      </c>
      <c r="DB967">
        <v>-3.7903793887863003E-2</v>
      </c>
      <c r="DC967">
        <v>-3.08979439893599E-2</v>
      </c>
      <c r="DD967">
        <v>-4.0981984782568603E-3</v>
      </c>
      <c r="DE967">
        <v>2.3207828438847602E-3</v>
      </c>
      <c r="DF967">
        <v>1.03059535590171E-2</v>
      </c>
      <c r="DG967">
        <v>4.2960739525923497E-3</v>
      </c>
      <c r="DH967">
        <v>-2.07818535246998E-5</v>
      </c>
      <c r="DI967">
        <v>2.9337809296121599E-2</v>
      </c>
      <c r="DJ967">
        <v>2.7990607645616401E-2</v>
      </c>
      <c r="DK967">
        <v>4.9598652023210697E-2</v>
      </c>
      <c r="DL967">
        <v>1.77388650008619E-2</v>
      </c>
      <c r="DM967">
        <v>-1.3679962949768401E-3</v>
      </c>
      <c r="DN967">
        <v>3.2889606552267303E-2</v>
      </c>
      <c r="DO967">
        <v>0.120857378015467</v>
      </c>
      <c r="DP967">
        <v>0.20154523198933499</v>
      </c>
      <c r="DQ967">
        <v>0.249185698644178</v>
      </c>
      <c r="DR967">
        <v>0.19671893442440699</v>
      </c>
      <c r="DS967">
        <v>0.114937157998798</v>
      </c>
      <c r="DT967">
        <v>2.2228330929257301E-2</v>
      </c>
      <c r="DU967">
        <v>2.0911729319512601E-2</v>
      </c>
      <c r="DV967">
        <v>2.7315018689464399E-2</v>
      </c>
      <c r="DW967">
        <v>1.55864245972049E-2</v>
      </c>
      <c r="DX967">
        <v>5.4082746939470502E-3</v>
      </c>
      <c r="DY967">
        <v>-3.47263929301697E-2</v>
      </c>
      <c r="DZ967">
        <v>-2.5065474183126001E-2</v>
      </c>
      <c r="EA967">
        <v>-1.98655938508355E-2</v>
      </c>
      <c r="EB967">
        <v>6.2356159002234703E-3</v>
      </c>
      <c r="EC967">
        <v>1.3801175802580799E-2</v>
      </c>
      <c r="ED967">
        <v>2.17110987094302E-2</v>
      </c>
      <c r="EE967">
        <v>1.44797039101194E-2</v>
      </c>
      <c r="EF967">
        <v>1.5644542124012999E-2</v>
      </c>
      <c r="EG967">
        <v>4.4278864839202202E-2</v>
      </c>
      <c r="EH967">
        <v>4.6051013833878197E-2</v>
      </c>
      <c r="EI967">
        <v>6.2737905377257999E-2</v>
      </c>
      <c r="EJ967">
        <v>2.9229872116497999E-2</v>
      </c>
      <c r="EK967">
        <v>1.00509172462078E-2</v>
      </c>
      <c r="EL967">
        <v>5.4055039314649597E-2</v>
      </c>
      <c r="EM967">
        <v>0.13961179375298899</v>
      </c>
      <c r="EN967">
        <v>0.22067964470124499</v>
      </c>
      <c r="EO967">
        <v>0.272307672088141</v>
      </c>
      <c r="EP967">
        <v>0.222374593267886</v>
      </c>
      <c r="EQ967">
        <v>0.148107072748626</v>
      </c>
      <c r="ER967">
        <v>5.2125952512773903E-2</v>
      </c>
      <c r="ES967">
        <v>4.5513197056195102E-2</v>
      </c>
      <c r="ET967">
        <v>5.2717726301889201E-2</v>
      </c>
      <c r="EU967">
        <v>3.42317340458431E-2</v>
      </c>
      <c r="EV967">
        <v>2.0942609848602502E-2</v>
      </c>
      <c r="EW967">
        <v>66.528639618138399</v>
      </c>
      <c r="EX967">
        <v>64.277326968973796</v>
      </c>
      <c r="EY967">
        <v>62.370047732696897</v>
      </c>
      <c r="EZ967">
        <v>61.279952267303102</v>
      </c>
      <c r="FA967">
        <v>60.756324582338898</v>
      </c>
      <c r="FB967">
        <v>59.528520286396201</v>
      </c>
      <c r="FC967">
        <v>58.875059665871099</v>
      </c>
      <c r="FD967">
        <v>59.550119331742202</v>
      </c>
      <c r="FE967">
        <v>66.252505966587094</v>
      </c>
      <c r="FF967">
        <v>72.412649164677802</v>
      </c>
      <c r="FG967">
        <v>78.715155131264893</v>
      </c>
      <c r="FH967">
        <v>85.416229116945104</v>
      </c>
      <c r="FI967">
        <v>90.887350835322195</v>
      </c>
      <c r="FJ967">
        <v>96.505608591885405</v>
      </c>
      <c r="FK967">
        <v>99.889976133651601</v>
      </c>
      <c r="FL967">
        <v>101.741288782816</v>
      </c>
      <c r="FM967">
        <v>101.398210023866</v>
      </c>
      <c r="FN967">
        <v>99.442482100238706</v>
      </c>
      <c r="FO967">
        <v>97.484844868735095</v>
      </c>
      <c r="FP967">
        <v>94.767422434367504</v>
      </c>
      <c r="FQ967">
        <v>89.029116945107404</v>
      </c>
      <c r="FR967">
        <v>82.636515513126497</v>
      </c>
      <c r="FS967">
        <v>77.538066825775701</v>
      </c>
      <c r="FT967">
        <v>73.680310262529801</v>
      </c>
      <c r="FU967">
        <v>3.1654548993295499E-2</v>
      </c>
      <c r="FV967">
        <v>0</v>
      </c>
      <c r="FW967">
        <v>0</v>
      </c>
      <c r="FX967">
        <v>1</v>
      </c>
    </row>
    <row r="968" spans="1:180" x14ac:dyDescent="0.2">
      <c r="A968" t="s">
        <v>42</v>
      </c>
      <c r="B968" t="s">
        <v>58</v>
      </c>
      <c r="C968" t="s">
        <v>55</v>
      </c>
      <c r="D968" t="s">
        <v>226</v>
      </c>
      <c r="E968" t="s">
        <v>78</v>
      </c>
      <c r="F968" t="s">
        <v>77</v>
      </c>
      <c r="G968" s="35">
        <v>43691</v>
      </c>
      <c r="H968">
        <v>722</v>
      </c>
      <c r="I968">
        <v>0.73646119455009695</v>
      </c>
      <c r="J968">
        <v>0.65600433049143503</v>
      </c>
      <c r="K968">
        <v>0.59884023143603504</v>
      </c>
      <c r="L968">
        <v>0.57528740636730802</v>
      </c>
      <c r="M968">
        <v>0.57163368729969199</v>
      </c>
      <c r="N968">
        <v>0.59020041912816201</v>
      </c>
      <c r="O968">
        <v>0.65885589966705804</v>
      </c>
      <c r="P968">
        <v>0.69762788475739501</v>
      </c>
      <c r="Q968">
        <v>0.71606945903028896</v>
      </c>
      <c r="R968">
        <v>0.77425669826054799</v>
      </c>
      <c r="S968">
        <v>0.85893456971731497</v>
      </c>
      <c r="T968">
        <v>0.93770978782149095</v>
      </c>
      <c r="U968">
        <v>1.05805008344664</v>
      </c>
      <c r="V968">
        <v>1.23277790924331</v>
      </c>
      <c r="W968">
        <v>1.34604835834248</v>
      </c>
      <c r="X968">
        <v>1.4243984416058699</v>
      </c>
      <c r="Y968">
        <v>1.51373584032005</v>
      </c>
      <c r="Z968">
        <v>1.5451173008588699</v>
      </c>
      <c r="AA968">
        <v>1.57814674766722</v>
      </c>
      <c r="AB968">
        <v>1.56503682951206</v>
      </c>
      <c r="AC968">
        <v>1.53699937185653</v>
      </c>
      <c r="AD968">
        <v>1.4271290197983699</v>
      </c>
      <c r="AE968">
        <v>1.2583389835972001</v>
      </c>
      <c r="AF968">
        <v>1.0036965087282299</v>
      </c>
      <c r="AG968">
        <v>-7.9645345580613106E-2</v>
      </c>
      <c r="AH968">
        <v>-7.5072747795058001E-2</v>
      </c>
      <c r="AI968">
        <v>-6.5554458139266206E-2</v>
      </c>
      <c r="AJ968">
        <v>-3.3936634268279399E-2</v>
      </c>
      <c r="AK968">
        <v>-3.1484709422432797E-2</v>
      </c>
      <c r="AL968">
        <v>-2.5913387225098599E-2</v>
      </c>
      <c r="AM968">
        <v>-1.7791837491135099E-2</v>
      </c>
      <c r="AN968">
        <v>-4.6563404065240697E-2</v>
      </c>
      <c r="AO968">
        <v>-1.16480100963205E-2</v>
      </c>
      <c r="AP968">
        <v>-1.55027933843191E-2</v>
      </c>
      <c r="AQ968">
        <v>-1.6781585323217101E-4</v>
      </c>
      <c r="AR968">
        <v>-7.6725933871826003E-3</v>
      </c>
      <c r="AS968">
        <v>-2.8808762952211301E-2</v>
      </c>
      <c r="AT968">
        <v>-3.6059347382321701E-2</v>
      </c>
      <c r="AU968">
        <v>3.5268152944513097E-2</v>
      </c>
      <c r="AV968">
        <v>9.8611481828727698E-2</v>
      </c>
      <c r="AW968">
        <v>0.12517294884717001</v>
      </c>
      <c r="AX968">
        <v>4.5997434103783701E-2</v>
      </c>
      <c r="AY968">
        <v>-2.8290018730288899E-2</v>
      </c>
      <c r="AZ968">
        <v>-2.5763751380822798E-2</v>
      </c>
      <c r="BA968">
        <v>5.9401123068254401E-3</v>
      </c>
      <c r="BB968">
        <v>-5.2134848597341797E-3</v>
      </c>
      <c r="BC968">
        <v>-1.4158254861953301E-4</v>
      </c>
      <c r="BD968">
        <v>-2.87195644731238E-2</v>
      </c>
      <c r="BE968">
        <v>-6.5140584898725706E-2</v>
      </c>
      <c r="BF968">
        <v>-5.9898444073184398E-2</v>
      </c>
      <c r="BG968">
        <v>-5.3570198434175403E-2</v>
      </c>
      <c r="BH968">
        <v>-2.3604184496483101E-2</v>
      </c>
      <c r="BI968">
        <v>-1.8071118465680502E-2</v>
      </c>
      <c r="BJ968">
        <v>-1.33220119228329E-2</v>
      </c>
      <c r="BK968">
        <v>-7.4711484132501801E-3</v>
      </c>
      <c r="BL968">
        <v>-2.9790046972746401E-2</v>
      </c>
      <c r="BM968">
        <v>4.1137758985775701E-3</v>
      </c>
      <c r="BN968">
        <v>4.0783963580634398E-3</v>
      </c>
      <c r="BO968">
        <v>1.505659693233E-2</v>
      </c>
      <c r="BP968">
        <v>3.5041842649964701E-3</v>
      </c>
      <c r="BQ968">
        <v>-1.7647785950743702E-2</v>
      </c>
      <c r="BR968">
        <v>-1.3284299737812E-2</v>
      </c>
      <c r="BS968">
        <v>5.5319948828976402E-2</v>
      </c>
      <c r="BT968">
        <v>0.11549188527877501</v>
      </c>
      <c r="BU968">
        <v>0.144769005824671</v>
      </c>
      <c r="BV968">
        <v>7.0075405799831403E-2</v>
      </c>
      <c r="BW968">
        <v>1.8874236434609499E-3</v>
      </c>
      <c r="BX968">
        <v>1.0440343594295401E-3</v>
      </c>
      <c r="BY968">
        <v>2.8011913201245599E-2</v>
      </c>
      <c r="BZ968">
        <v>2.1008986076644899E-2</v>
      </c>
      <c r="CA968">
        <v>1.9785742993916E-2</v>
      </c>
      <c r="CB968">
        <v>-1.2043326725213899E-2</v>
      </c>
      <c r="CC968">
        <v>-5.5094631835868199E-2</v>
      </c>
      <c r="CD968">
        <v>-4.93887675404414E-2</v>
      </c>
      <c r="CE968">
        <v>-4.5269936669720602E-2</v>
      </c>
      <c r="CF968">
        <v>-1.6447961259969099E-2</v>
      </c>
      <c r="CG968">
        <v>-8.7809062304540098E-3</v>
      </c>
      <c r="CH968">
        <v>-4.6012637452128996E-3</v>
      </c>
      <c r="CI968">
        <v>-3.2307059751293101E-4</v>
      </c>
      <c r="CJ968">
        <v>-1.81728709466599E-2</v>
      </c>
      <c r="CK968">
        <v>1.50303408639876E-2</v>
      </c>
      <c r="CL968">
        <v>1.7640268724046101E-2</v>
      </c>
      <c r="CM968">
        <v>2.5600978849937998E-2</v>
      </c>
      <c r="CN968">
        <v>1.1245186419412899E-2</v>
      </c>
      <c r="CO968">
        <v>-9.9177272788768794E-3</v>
      </c>
      <c r="CP968">
        <v>2.48962888183045E-3</v>
      </c>
      <c r="CQ968">
        <v>6.9207761575370702E-2</v>
      </c>
      <c r="CR968">
        <v>0.12718320128601099</v>
      </c>
      <c r="CS968">
        <v>0.15834117519240801</v>
      </c>
      <c r="CT968">
        <v>8.6751735648510506E-2</v>
      </c>
      <c r="CU968">
        <v>2.27882283028818E-2</v>
      </c>
      <c r="CV968">
        <v>1.9611025099373999E-2</v>
      </c>
      <c r="CW968">
        <v>4.3298775264055497E-2</v>
      </c>
      <c r="CX968">
        <v>3.9170589566453598E-2</v>
      </c>
      <c r="CY968">
        <v>3.3587347960661401E-2</v>
      </c>
      <c r="CZ968">
        <v>-4.9341526133468401E-4</v>
      </c>
      <c r="DA968">
        <v>-4.5048678773010803E-2</v>
      </c>
      <c r="DB968">
        <v>-3.8879091007698499E-2</v>
      </c>
      <c r="DC968">
        <v>-3.6969674905265898E-2</v>
      </c>
      <c r="DD968">
        <v>-9.2917380234551292E-3</v>
      </c>
      <c r="DE968">
        <v>5.0930600477248195E-4</v>
      </c>
      <c r="DF968">
        <v>4.1194844324070898E-3</v>
      </c>
      <c r="DG968">
        <v>6.8250072182243198E-3</v>
      </c>
      <c r="DH968">
        <v>-6.5556949205733701E-3</v>
      </c>
      <c r="DI968">
        <v>2.5946905829397699E-2</v>
      </c>
      <c r="DJ968">
        <v>3.12021410900288E-2</v>
      </c>
      <c r="DK968">
        <v>3.6145360767546E-2</v>
      </c>
      <c r="DL968">
        <v>1.8986188573829301E-2</v>
      </c>
      <c r="DM968">
        <v>-2.18766860701011E-3</v>
      </c>
      <c r="DN968">
        <v>1.8263557501472901E-2</v>
      </c>
      <c r="DO968">
        <v>8.3095574321765106E-2</v>
      </c>
      <c r="DP968">
        <v>0.13887451729324701</v>
      </c>
      <c r="DQ968">
        <v>0.17191334456014401</v>
      </c>
      <c r="DR968">
        <v>0.103428065497189</v>
      </c>
      <c r="DS968">
        <v>4.3689032962302699E-2</v>
      </c>
      <c r="DT968">
        <v>3.8178015839318499E-2</v>
      </c>
      <c r="DU968">
        <v>5.8585637326865302E-2</v>
      </c>
      <c r="DV968">
        <v>5.7332193056262401E-2</v>
      </c>
      <c r="DW968">
        <v>4.7388952927406899E-2</v>
      </c>
      <c r="DX968">
        <v>1.1056496202544499E-2</v>
      </c>
      <c r="DY968">
        <v>-3.05439180911233E-2</v>
      </c>
      <c r="DZ968">
        <v>-2.37047872858249E-2</v>
      </c>
      <c r="EA968">
        <v>-2.4985415200175099E-2</v>
      </c>
      <c r="EB968">
        <v>1.0407117483411199E-3</v>
      </c>
      <c r="EC968">
        <v>1.39228969615248E-2</v>
      </c>
      <c r="ED968">
        <v>1.67108597346728E-2</v>
      </c>
      <c r="EE968">
        <v>1.7145696296109202E-2</v>
      </c>
      <c r="EF968">
        <v>1.02176621719209E-2</v>
      </c>
      <c r="EG968">
        <v>4.17086918242957E-2</v>
      </c>
      <c r="EH968">
        <v>5.0783330832411398E-2</v>
      </c>
      <c r="EI968">
        <v>5.1369773553108199E-2</v>
      </c>
      <c r="EJ968">
        <v>3.0162966226008399E-2</v>
      </c>
      <c r="EK968">
        <v>8.9733083944575805E-3</v>
      </c>
      <c r="EL968">
        <v>4.10386051459826E-2</v>
      </c>
      <c r="EM968">
        <v>0.103147370206228</v>
      </c>
      <c r="EN968">
        <v>0.155754920743295</v>
      </c>
      <c r="EO968">
        <v>0.19150940153764601</v>
      </c>
      <c r="EP968">
        <v>0.127506037193237</v>
      </c>
      <c r="EQ968">
        <v>7.3866475336052506E-2</v>
      </c>
      <c r="ER968">
        <v>6.4985801579570804E-2</v>
      </c>
      <c r="ES968">
        <v>8.0657438221285502E-2</v>
      </c>
      <c r="ET968">
        <v>8.3554663992641498E-2</v>
      </c>
      <c r="EU968">
        <v>6.7316278469942398E-2</v>
      </c>
      <c r="EV968">
        <v>2.7732733950454499E-2</v>
      </c>
      <c r="EW968">
        <v>66.503851261620198</v>
      </c>
      <c r="EX968">
        <v>64.250996015936295</v>
      </c>
      <c r="EY968">
        <v>62.341567065073001</v>
      </c>
      <c r="EZ968">
        <v>61.242363877822001</v>
      </c>
      <c r="FA968">
        <v>60.716467463479397</v>
      </c>
      <c r="FB968">
        <v>59.489907038512598</v>
      </c>
      <c r="FC968">
        <v>58.833997343957499</v>
      </c>
      <c r="FD968">
        <v>59.5135458167331</v>
      </c>
      <c r="FE968">
        <v>66.243426294820694</v>
      </c>
      <c r="FF968">
        <v>72.409561752988097</v>
      </c>
      <c r="FG968">
        <v>78.705577689243</v>
      </c>
      <c r="FH968">
        <v>85.403984063745</v>
      </c>
      <c r="FI968">
        <v>90.873970783532499</v>
      </c>
      <c r="FJ968">
        <v>96.493891102257606</v>
      </c>
      <c r="FK968">
        <v>99.880478087649394</v>
      </c>
      <c r="FL968">
        <v>101.713147410359</v>
      </c>
      <c r="FM968">
        <v>101.35763612217799</v>
      </c>
      <c r="FN968">
        <v>99.418459495351897</v>
      </c>
      <c r="FO968">
        <v>97.463081009296104</v>
      </c>
      <c r="FP968">
        <v>94.747011952191201</v>
      </c>
      <c r="FQ968">
        <v>89.0228419654714</v>
      </c>
      <c r="FR968">
        <v>82.627622841965504</v>
      </c>
      <c r="FS968">
        <v>77.546215139442197</v>
      </c>
      <c r="FT968">
        <v>73.675431606905704</v>
      </c>
      <c r="FU968">
        <v>2.9263294283690101E-2</v>
      </c>
      <c r="FV968">
        <v>0</v>
      </c>
      <c r="FW968">
        <v>0</v>
      </c>
      <c r="FX968">
        <v>1</v>
      </c>
    </row>
    <row r="969" spans="1:180" x14ac:dyDescent="0.2">
      <c r="A969" t="s">
        <v>42</v>
      </c>
      <c r="B969" t="s">
        <v>58</v>
      </c>
      <c r="C969" t="s">
        <v>55</v>
      </c>
      <c r="D969" t="s">
        <v>79</v>
      </c>
      <c r="E969" t="s">
        <v>1</v>
      </c>
      <c r="F969" t="s">
        <v>1</v>
      </c>
      <c r="G969" s="35">
        <v>43691</v>
      </c>
      <c r="H969">
        <v>18446</v>
      </c>
      <c r="I969">
        <v>0.96140896598324199</v>
      </c>
      <c r="J969">
        <v>0.84604980616358905</v>
      </c>
      <c r="K969">
        <v>0.77234354681367401</v>
      </c>
      <c r="L969">
        <v>0.72214482902877597</v>
      </c>
      <c r="M969">
        <v>0.70242816770779304</v>
      </c>
      <c r="N969">
        <v>0.71989917954614402</v>
      </c>
      <c r="O969">
        <v>0.78289038615137196</v>
      </c>
      <c r="P969">
        <v>0.84142702676405501</v>
      </c>
      <c r="Q969">
        <v>0.87343201616987098</v>
      </c>
      <c r="R969">
        <v>0.94480987067612698</v>
      </c>
      <c r="S969">
        <v>1.05193854394495</v>
      </c>
      <c r="T969">
        <v>1.1994343994393699</v>
      </c>
      <c r="U969">
        <v>1.3716381696742601</v>
      </c>
      <c r="V969">
        <v>1.56132411960364</v>
      </c>
      <c r="W969">
        <v>1.74056115116681</v>
      </c>
      <c r="X969">
        <v>1.9587759311941699</v>
      </c>
      <c r="Y969">
        <v>2.1332151243582498</v>
      </c>
      <c r="Z969">
        <v>2.2827720696940301</v>
      </c>
      <c r="AA969">
        <v>2.2916502550921298</v>
      </c>
      <c r="AB969">
        <v>2.14255800366311</v>
      </c>
      <c r="AC969">
        <v>1.95497487813528</v>
      </c>
      <c r="AD969">
        <v>1.7740875256139099</v>
      </c>
      <c r="AE969">
        <v>1.48577230403519</v>
      </c>
      <c r="AF969">
        <v>1.2238956188230199</v>
      </c>
      <c r="AG969">
        <v>-1.5120975761547899E-2</v>
      </c>
      <c r="AH969">
        <v>-1.12876622765321E-2</v>
      </c>
      <c r="AI969">
        <v>-1.1940379698910099E-2</v>
      </c>
      <c r="AJ969">
        <v>-6.5297384617057103E-3</v>
      </c>
      <c r="AK969">
        <v>-6.98125732175692E-3</v>
      </c>
      <c r="AL969">
        <v>-4.7100494823263802E-3</v>
      </c>
      <c r="AM969">
        <v>-1.07839010890045E-2</v>
      </c>
      <c r="AN969">
        <v>-6.2920401960209196E-3</v>
      </c>
      <c r="AO969">
        <v>6.3838272509310701E-3</v>
      </c>
      <c r="AP969">
        <v>1.2076263150224201E-3</v>
      </c>
      <c r="AQ969">
        <v>2.5738477921062601E-3</v>
      </c>
      <c r="AR969">
        <v>-3.5547727287689301E-3</v>
      </c>
      <c r="AS969">
        <v>-3.7634605918085802E-3</v>
      </c>
      <c r="AT969">
        <v>7.37933797670943E-3</v>
      </c>
      <c r="AU969">
        <v>0.17165332925906801</v>
      </c>
      <c r="AV969">
        <v>0.22600990423634101</v>
      </c>
      <c r="AW969">
        <v>0.24773426499291401</v>
      </c>
      <c r="AX969">
        <v>0.25690910627394098</v>
      </c>
      <c r="AY969">
        <v>0.19692401411048099</v>
      </c>
      <c r="AZ969">
        <v>-5.8010479858496403E-2</v>
      </c>
      <c r="BA969">
        <v>-0.11795532517908899</v>
      </c>
      <c r="BB969">
        <v>-0.101456808799438</v>
      </c>
      <c r="BC969">
        <v>-6.8810438085320294E-2</v>
      </c>
      <c r="BD969">
        <v>-4.7773480016869999E-2</v>
      </c>
      <c r="BE969">
        <v>-1.0216878450015E-2</v>
      </c>
      <c r="BF969">
        <v>-5.8943785859313803E-3</v>
      </c>
      <c r="BG969">
        <v>-6.8223996152499203E-3</v>
      </c>
      <c r="BH969">
        <v>-8.4723581253637803E-4</v>
      </c>
      <c r="BI969">
        <v>-1.554219241789E-3</v>
      </c>
      <c r="BJ969">
        <v>-2.4335849148106101E-4</v>
      </c>
      <c r="BK969">
        <v>-5.2681598802344397E-3</v>
      </c>
      <c r="BL969">
        <v>-8.9683899606583101E-4</v>
      </c>
      <c r="BM969">
        <v>1.0364464183461999E-2</v>
      </c>
      <c r="BN969">
        <v>4.8854680397816498E-3</v>
      </c>
      <c r="BO969">
        <v>4.93065526911115E-3</v>
      </c>
      <c r="BP969">
        <v>-1.3445805823302901E-3</v>
      </c>
      <c r="BQ969">
        <v>-1.6210437106091199E-3</v>
      </c>
      <c r="BR969">
        <v>1.4198157279534201E-2</v>
      </c>
      <c r="BS969">
        <v>0.18176633233954101</v>
      </c>
      <c r="BT969">
        <v>0.237343584747715</v>
      </c>
      <c r="BU969">
        <v>0.26044277177800601</v>
      </c>
      <c r="BV969">
        <v>0.270772389355938</v>
      </c>
      <c r="BW969">
        <v>0.21127458281098799</v>
      </c>
      <c r="BX969">
        <v>-4.96765614491654E-2</v>
      </c>
      <c r="BY969">
        <v>-0.10919444285899001</v>
      </c>
      <c r="BZ969">
        <v>-9.1144139282249806E-2</v>
      </c>
      <c r="CA969">
        <v>-5.8663357345515102E-2</v>
      </c>
      <c r="CB969">
        <v>-4.01408470810403E-2</v>
      </c>
      <c r="CC969">
        <v>-6.8203155912518899E-3</v>
      </c>
      <c r="CD969">
        <v>-2.1590067312197798E-3</v>
      </c>
      <c r="CE969">
        <v>-3.2777022000562402E-3</v>
      </c>
      <c r="CF969">
        <v>3.0884482118407799E-3</v>
      </c>
      <c r="CG969">
        <v>2.2045308001733301E-3</v>
      </c>
      <c r="CH969">
        <v>2.8502580820315101E-3</v>
      </c>
      <c r="CI969">
        <v>-1.44797432147746E-3</v>
      </c>
      <c r="CJ969">
        <v>2.8398609197833398E-3</v>
      </c>
      <c r="CK969">
        <v>1.3121441196838E-2</v>
      </c>
      <c r="CL969">
        <v>7.4327300146508702E-3</v>
      </c>
      <c r="CM969">
        <v>6.5629729482127499E-3</v>
      </c>
      <c r="CN969">
        <v>1.8619176545101799E-4</v>
      </c>
      <c r="CO969">
        <v>-1.3721230507072099E-4</v>
      </c>
      <c r="CP969">
        <v>1.8920850756705701E-2</v>
      </c>
      <c r="CQ969">
        <v>0.18877056746613899</v>
      </c>
      <c r="CR969">
        <v>0.245193257344441</v>
      </c>
      <c r="CS969">
        <v>0.269244644863816</v>
      </c>
      <c r="CT969">
        <v>0.28037405698722501</v>
      </c>
      <c r="CU969">
        <v>0.22121374297725099</v>
      </c>
      <c r="CV969">
        <v>-4.3904514946228698E-2</v>
      </c>
      <c r="CW969">
        <v>-0.10312668245210201</v>
      </c>
      <c r="CX969">
        <v>-8.4001615789821196E-2</v>
      </c>
      <c r="CY969">
        <v>-5.1635520135873997E-2</v>
      </c>
      <c r="CZ969">
        <v>-3.4854508760745598E-2</v>
      </c>
      <c r="DA969">
        <v>-3.42375273248882E-3</v>
      </c>
      <c r="DB969">
        <v>1.57636512349181E-3</v>
      </c>
      <c r="DC969">
        <v>2.6699521513744103E-4</v>
      </c>
      <c r="DD969">
        <v>7.0241322362179399E-3</v>
      </c>
      <c r="DE969">
        <v>5.9632808421356499E-3</v>
      </c>
      <c r="DF969">
        <v>5.94387465554408E-3</v>
      </c>
      <c r="DG969">
        <v>2.3722112372795102E-3</v>
      </c>
      <c r="DH969">
        <v>6.5765608356325098E-3</v>
      </c>
      <c r="DI969">
        <v>1.58784182102139E-2</v>
      </c>
      <c r="DJ969">
        <v>9.9799919895200793E-3</v>
      </c>
      <c r="DK969">
        <v>8.1952906273143507E-3</v>
      </c>
      <c r="DL969">
        <v>1.7169641132323301E-3</v>
      </c>
      <c r="DM969">
        <v>1.34661910046768E-3</v>
      </c>
      <c r="DN969">
        <v>2.3643544233877201E-2</v>
      </c>
      <c r="DO969">
        <v>0.195774802592736</v>
      </c>
      <c r="DP969">
        <v>0.253042929941168</v>
      </c>
      <c r="DQ969">
        <v>0.27804651794962698</v>
      </c>
      <c r="DR969">
        <v>0.28997572461851201</v>
      </c>
      <c r="DS969">
        <v>0.231152903143514</v>
      </c>
      <c r="DT969">
        <v>-3.8132468443291899E-2</v>
      </c>
      <c r="DU969">
        <v>-9.7058922045213797E-2</v>
      </c>
      <c r="DV969">
        <v>-7.6859092297392503E-2</v>
      </c>
      <c r="DW969">
        <v>-4.4607682926232899E-2</v>
      </c>
      <c r="DX969">
        <v>-2.9568170440450799E-2</v>
      </c>
      <c r="DY969">
        <v>1.48034457904416E-3</v>
      </c>
      <c r="DZ969">
        <v>6.9696488140925297E-3</v>
      </c>
      <c r="EA969">
        <v>5.3849752987975997E-3</v>
      </c>
      <c r="EB969">
        <v>1.27066348853873E-2</v>
      </c>
      <c r="EC969">
        <v>1.13903189221036E-2</v>
      </c>
      <c r="ED969">
        <v>1.04105656463894E-2</v>
      </c>
      <c r="EE969">
        <v>7.8879524460495308E-3</v>
      </c>
      <c r="EF969">
        <v>1.1971762035587599E-2</v>
      </c>
      <c r="EG969">
        <v>1.98590551427449E-2</v>
      </c>
      <c r="EH969">
        <v>1.36578337142793E-2</v>
      </c>
      <c r="EI969">
        <v>1.05520981043192E-2</v>
      </c>
      <c r="EJ969">
        <v>3.9271562596709698E-3</v>
      </c>
      <c r="EK969">
        <v>3.4890359816671401E-3</v>
      </c>
      <c r="EL969">
        <v>3.0462363536702002E-2</v>
      </c>
      <c r="EM969">
        <v>0.205887805673209</v>
      </c>
      <c r="EN969">
        <v>0.26437661045254102</v>
      </c>
      <c r="EO969">
        <v>0.29075502473471798</v>
      </c>
      <c r="EP969">
        <v>0.30383900770050898</v>
      </c>
      <c r="EQ969">
        <v>0.24550347184401999</v>
      </c>
      <c r="ER969">
        <v>-2.9798550033961001E-2</v>
      </c>
      <c r="ES969">
        <v>-8.8298039725114005E-2</v>
      </c>
      <c r="ET969">
        <v>-6.6546422780204104E-2</v>
      </c>
      <c r="EU969">
        <v>-3.44606021864277E-2</v>
      </c>
      <c r="EV969">
        <v>-2.19355375046211E-2</v>
      </c>
      <c r="EW969">
        <v>71.828887093363306</v>
      </c>
      <c r="EX969">
        <v>70.715483704424699</v>
      </c>
      <c r="EY969">
        <v>69.685708035839596</v>
      </c>
      <c r="EZ969">
        <v>67.972483305707001</v>
      </c>
      <c r="FA969">
        <v>66.823085164163501</v>
      </c>
      <c r="FB969">
        <v>66.4904254727997</v>
      </c>
      <c r="FC969">
        <v>65.592668326713195</v>
      </c>
      <c r="FD969">
        <v>66.283687158421401</v>
      </c>
      <c r="FE969">
        <v>70.871223564742195</v>
      </c>
      <c r="FF969">
        <v>76.536458262389104</v>
      </c>
      <c r="FG969">
        <v>82.073685958518894</v>
      </c>
      <c r="FH969">
        <v>86.560053551476003</v>
      </c>
      <c r="FI969">
        <v>90.206720439125704</v>
      </c>
      <c r="FJ969">
        <v>93.184460694361704</v>
      </c>
      <c r="FK969">
        <v>95.004712114407198</v>
      </c>
      <c r="FL969">
        <v>96.403644529413199</v>
      </c>
      <c r="FM969">
        <v>96.709721251790896</v>
      </c>
      <c r="FN969">
        <v>96.349856461713998</v>
      </c>
      <c r="FO969">
        <v>95.200167372673306</v>
      </c>
      <c r="FP969">
        <v>92.176805768180998</v>
      </c>
      <c r="FQ969">
        <v>86.358818728520205</v>
      </c>
      <c r="FR969">
        <v>81.762966166206695</v>
      </c>
      <c r="FS969">
        <v>78.647256579798395</v>
      </c>
      <c r="FT969">
        <v>76.313382434501904</v>
      </c>
      <c r="FU969">
        <v>1.6474662995127402E-2</v>
      </c>
      <c r="FV969">
        <v>0</v>
      </c>
      <c r="FW969">
        <v>0</v>
      </c>
      <c r="FX969">
        <v>1</v>
      </c>
    </row>
    <row r="970" spans="1:180" x14ac:dyDescent="0.2">
      <c r="A970" t="s">
        <v>42</v>
      </c>
      <c r="B970" t="s">
        <v>58</v>
      </c>
      <c r="C970" t="s">
        <v>55</v>
      </c>
      <c r="D970" t="s">
        <v>79</v>
      </c>
      <c r="E970" t="s">
        <v>1</v>
      </c>
      <c r="F970" t="s">
        <v>77</v>
      </c>
      <c r="G970" s="35">
        <v>43691</v>
      </c>
      <c r="H970">
        <v>15073</v>
      </c>
      <c r="I970">
        <v>0.96830691276186398</v>
      </c>
      <c r="J970">
        <v>0.85364896113071498</v>
      </c>
      <c r="K970">
        <v>0.77891960479709899</v>
      </c>
      <c r="L970">
        <v>0.72882764237512299</v>
      </c>
      <c r="M970">
        <v>0.70858930010523002</v>
      </c>
      <c r="N970">
        <v>0.72475035950470501</v>
      </c>
      <c r="O970">
        <v>0.78682512958147399</v>
      </c>
      <c r="P970">
        <v>0.84356077140946295</v>
      </c>
      <c r="Q970">
        <v>0.87048412771128603</v>
      </c>
      <c r="R970">
        <v>0.93764509672437601</v>
      </c>
      <c r="S970">
        <v>1.03959998337981</v>
      </c>
      <c r="T970">
        <v>1.1806408779212301</v>
      </c>
      <c r="U970">
        <v>1.34504033503803</v>
      </c>
      <c r="V970">
        <v>1.5255673616774901</v>
      </c>
      <c r="W970">
        <v>1.6977293587059501</v>
      </c>
      <c r="X970">
        <v>1.90900934282188</v>
      </c>
      <c r="Y970">
        <v>2.07528928587366</v>
      </c>
      <c r="Z970">
        <v>2.2201145416980701</v>
      </c>
      <c r="AA970">
        <v>2.2313766608038601</v>
      </c>
      <c r="AB970">
        <v>2.0805877809475302</v>
      </c>
      <c r="AC970">
        <v>1.9113031400787099</v>
      </c>
      <c r="AD970">
        <v>1.7509561101206399</v>
      </c>
      <c r="AE970">
        <v>1.47679734719976</v>
      </c>
      <c r="AF970">
        <v>1.2210463306192501</v>
      </c>
      <c r="AG970">
        <v>-1.5787622468679E-2</v>
      </c>
      <c r="AH970">
        <v>-1.2618161642719601E-2</v>
      </c>
      <c r="AI970">
        <v>-1.5130566289622E-2</v>
      </c>
      <c r="AJ970">
        <v>-9.0338209004375194E-3</v>
      </c>
      <c r="AK970">
        <v>-9.1008058370047797E-3</v>
      </c>
      <c r="AL970">
        <v>-1.01623155105317E-2</v>
      </c>
      <c r="AM970">
        <v>-1.6905418894973601E-2</v>
      </c>
      <c r="AN970">
        <v>-1.4959707694085099E-2</v>
      </c>
      <c r="AO970">
        <v>3.8471719869940201E-4</v>
      </c>
      <c r="AP970">
        <v>3.5851491405574898E-3</v>
      </c>
      <c r="AQ970">
        <v>1.6213546184325001E-3</v>
      </c>
      <c r="AR970">
        <v>-3.35716846563584E-3</v>
      </c>
      <c r="AS970">
        <v>-3.7407971607966899E-3</v>
      </c>
      <c r="AT970">
        <v>6.8013502908167E-3</v>
      </c>
      <c r="AU970">
        <v>0.119313924236835</v>
      </c>
      <c r="AV970">
        <v>0.16297445042113201</v>
      </c>
      <c r="AW970">
        <v>0.175700244650147</v>
      </c>
      <c r="AX970">
        <v>0.180936344481161</v>
      </c>
      <c r="AY970">
        <v>0.15758448335670699</v>
      </c>
      <c r="AZ970">
        <v>-4.9452996084019601E-3</v>
      </c>
      <c r="BA970">
        <v>-7.5542822751181599E-2</v>
      </c>
      <c r="BB970">
        <v>-7.2127305769886102E-2</v>
      </c>
      <c r="BC970">
        <v>-5.22007955805718E-2</v>
      </c>
      <c r="BD970">
        <v>-3.6637801457692201E-2</v>
      </c>
      <c r="BE970">
        <v>-1.0117141784186399E-2</v>
      </c>
      <c r="BF970">
        <v>-6.6497601668568896E-3</v>
      </c>
      <c r="BG970">
        <v>-9.3175169357305604E-3</v>
      </c>
      <c r="BH970">
        <v>-2.6162848554341202E-3</v>
      </c>
      <c r="BI970">
        <v>-3.1206430978818699E-3</v>
      </c>
      <c r="BJ970">
        <v>-4.8761127597888899E-3</v>
      </c>
      <c r="BK970">
        <v>-9.8497850908447603E-3</v>
      </c>
      <c r="BL970">
        <v>-8.0323404856856209E-3</v>
      </c>
      <c r="BM970">
        <v>5.2024774628441099E-3</v>
      </c>
      <c r="BN970">
        <v>6.85027389613517E-3</v>
      </c>
      <c r="BO970">
        <v>4.0998765348845296E-3</v>
      </c>
      <c r="BP970">
        <v>-1.2888012305216001E-3</v>
      </c>
      <c r="BQ970">
        <v>-1.72348123504825E-3</v>
      </c>
      <c r="BR970">
        <v>1.2784653723264299E-2</v>
      </c>
      <c r="BS970">
        <v>0.12840604035676501</v>
      </c>
      <c r="BT970">
        <v>0.17316417281881599</v>
      </c>
      <c r="BU970">
        <v>0.18629869602622101</v>
      </c>
      <c r="BV970">
        <v>0.19199534873938401</v>
      </c>
      <c r="BW970">
        <v>0.16939003677867001</v>
      </c>
      <c r="BX970">
        <v>2.1992951188865798E-3</v>
      </c>
      <c r="BY970">
        <v>-6.8041344323745506E-2</v>
      </c>
      <c r="BZ970">
        <v>-6.3169952838326396E-2</v>
      </c>
      <c r="CA970">
        <v>-4.3020144526414998E-2</v>
      </c>
      <c r="CB970">
        <v>-3.0257259593720401E-2</v>
      </c>
      <c r="CC970">
        <v>-6.1897841359222399E-3</v>
      </c>
      <c r="CD970">
        <v>-2.5160634860369002E-3</v>
      </c>
      <c r="CE970">
        <v>-5.2914166613434203E-3</v>
      </c>
      <c r="CF970">
        <v>1.8284810597875101E-3</v>
      </c>
      <c r="CG970">
        <v>1.02119939804412E-3</v>
      </c>
      <c r="CH970">
        <v>-1.21490483782544E-3</v>
      </c>
      <c r="CI970">
        <v>-4.9630746114709499E-3</v>
      </c>
      <c r="CJ970">
        <v>-3.2344670597792601E-3</v>
      </c>
      <c r="CK970">
        <v>8.5392435455920301E-3</v>
      </c>
      <c r="CL970">
        <v>9.1116893553965794E-3</v>
      </c>
      <c r="CM970">
        <v>5.8164932639721799E-3</v>
      </c>
      <c r="CN970">
        <v>1.43743615713402E-4</v>
      </c>
      <c r="CO970">
        <v>-3.2629437016393897E-4</v>
      </c>
      <c r="CP970">
        <v>1.6928671453819599E-2</v>
      </c>
      <c r="CQ970">
        <v>0.134703212284387</v>
      </c>
      <c r="CR970">
        <v>0.18022154351080699</v>
      </c>
      <c r="CS970">
        <v>0.19363915116354399</v>
      </c>
      <c r="CT970">
        <v>0.19965478139991599</v>
      </c>
      <c r="CU970">
        <v>0.177566527115817</v>
      </c>
      <c r="CV970">
        <v>7.1476196626418303E-3</v>
      </c>
      <c r="CW970">
        <v>-6.2845843216432107E-2</v>
      </c>
      <c r="CX970">
        <v>-5.6966117484444002E-2</v>
      </c>
      <c r="CY970">
        <v>-3.6661653573048202E-2</v>
      </c>
      <c r="CZ970">
        <v>-2.5838115735586999E-2</v>
      </c>
      <c r="DA970">
        <v>-2.2624264876580399E-3</v>
      </c>
      <c r="DB970">
        <v>1.6176331947830901E-3</v>
      </c>
      <c r="DC970">
        <v>-1.26531638695627E-3</v>
      </c>
      <c r="DD970">
        <v>6.2732469750091504E-3</v>
      </c>
      <c r="DE970">
        <v>5.1630418939701099E-3</v>
      </c>
      <c r="DF970">
        <v>2.4463030841379999E-3</v>
      </c>
      <c r="DG970">
        <v>-7.6364132097149004E-5</v>
      </c>
      <c r="DH970">
        <v>1.5634063661271E-3</v>
      </c>
      <c r="DI970">
        <v>1.187600962834E-2</v>
      </c>
      <c r="DJ970">
        <v>1.1373104814657999E-2</v>
      </c>
      <c r="DK970">
        <v>7.5331099930598302E-3</v>
      </c>
      <c r="DL970">
        <v>1.5762884619484E-3</v>
      </c>
      <c r="DM970">
        <v>1.0708924947203801E-3</v>
      </c>
      <c r="DN970">
        <v>2.1072689184374899E-2</v>
      </c>
      <c r="DO970">
        <v>0.14100038421201</v>
      </c>
      <c r="DP970">
        <v>0.18727891420279699</v>
      </c>
      <c r="DQ970">
        <v>0.200979606300868</v>
      </c>
      <c r="DR970">
        <v>0.207314214060448</v>
      </c>
      <c r="DS970">
        <v>0.18574301745296501</v>
      </c>
      <c r="DT970">
        <v>1.20959442063971E-2</v>
      </c>
      <c r="DU970">
        <v>-5.76503421091187E-2</v>
      </c>
      <c r="DV970">
        <v>-5.0762282130561602E-2</v>
      </c>
      <c r="DW970">
        <v>-3.0303162619681301E-2</v>
      </c>
      <c r="DX970">
        <v>-2.1418971877453601E-2</v>
      </c>
      <c r="DY970">
        <v>3.4080541968345601E-3</v>
      </c>
      <c r="DZ970">
        <v>7.5860346706458403E-3</v>
      </c>
      <c r="EA970">
        <v>4.5477329669351202E-3</v>
      </c>
      <c r="EB970">
        <v>1.2690783020012499E-2</v>
      </c>
      <c r="EC970">
        <v>1.1143204633093E-2</v>
      </c>
      <c r="ED970">
        <v>7.7325058348807997E-3</v>
      </c>
      <c r="EE970">
        <v>6.9792696720316497E-3</v>
      </c>
      <c r="EF970">
        <v>8.4907735745265792E-3</v>
      </c>
      <c r="EG970">
        <v>1.6693769892484701E-2</v>
      </c>
      <c r="EH970">
        <v>1.46382295702357E-2</v>
      </c>
      <c r="EI970">
        <v>1.00116319095119E-2</v>
      </c>
      <c r="EJ970">
        <v>3.6446556970626399E-3</v>
      </c>
      <c r="EK970">
        <v>3.0882084204688102E-3</v>
      </c>
      <c r="EL970">
        <v>2.70559926168225E-2</v>
      </c>
      <c r="EM970">
        <v>0.15009250033193899</v>
      </c>
      <c r="EN970">
        <v>0.197468636600482</v>
      </c>
      <c r="EO970">
        <v>0.21157805767694099</v>
      </c>
      <c r="EP970">
        <v>0.21837321831867099</v>
      </c>
      <c r="EQ970">
        <v>0.197548570874927</v>
      </c>
      <c r="ER970">
        <v>1.9240538933685599E-2</v>
      </c>
      <c r="ES970">
        <v>-5.0148863681682497E-2</v>
      </c>
      <c r="ET970">
        <v>-4.1804929199001903E-2</v>
      </c>
      <c r="EU970">
        <v>-2.1122511565524599E-2</v>
      </c>
      <c r="EV970">
        <v>-1.50384300134819E-2</v>
      </c>
      <c r="EW970">
        <v>71.169095624164697</v>
      </c>
      <c r="EX970">
        <v>70.079918168487495</v>
      </c>
      <c r="EY970">
        <v>69.089810315050997</v>
      </c>
      <c r="EZ970">
        <v>67.470225183492204</v>
      </c>
      <c r="FA970">
        <v>66.324660501440704</v>
      </c>
      <c r="FB970">
        <v>66.002096852511301</v>
      </c>
      <c r="FC970">
        <v>65.071206858220904</v>
      </c>
      <c r="FD970">
        <v>65.777044205275899</v>
      </c>
      <c r="FE970">
        <v>70.313636789446207</v>
      </c>
      <c r="FF970">
        <v>75.980617605725698</v>
      </c>
      <c r="FG970">
        <v>81.584645300485406</v>
      </c>
      <c r="FH970">
        <v>86.126367998198702</v>
      </c>
      <c r="FI970">
        <v>89.721116986938696</v>
      </c>
      <c r="FJ970">
        <v>92.635100564646095</v>
      </c>
      <c r="FK970">
        <v>94.394104924094805</v>
      </c>
      <c r="FL970">
        <v>95.814940901577202</v>
      </c>
      <c r="FM970">
        <v>96.051750297218305</v>
      </c>
      <c r="FN970">
        <v>95.552579612181404</v>
      </c>
      <c r="FO970">
        <v>94.252784750369401</v>
      </c>
      <c r="FP970">
        <v>91.146922899897504</v>
      </c>
      <c r="FQ970">
        <v>85.365609853992495</v>
      </c>
      <c r="FR970">
        <v>80.862937544195802</v>
      </c>
      <c r="FS970">
        <v>77.865856465442405</v>
      </c>
      <c r="FT970">
        <v>75.563857737477704</v>
      </c>
      <c r="FU970">
        <v>1.39324504341034E-2</v>
      </c>
      <c r="FV970">
        <v>0</v>
      </c>
      <c r="FW970">
        <v>0</v>
      </c>
      <c r="FX970">
        <v>1</v>
      </c>
    </row>
    <row r="971" spans="1:180" x14ac:dyDescent="0.2">
      <c r="A971" t="s">
        <v>42</v>
      </c>
      <c r="B971" t="s">
        <v>58</v>
      </c>
      <c r="C971" t="s">
        <v>55</v>
      </c>
      <c r="D971" t="s">
        <v>79</v>
      </c>
      <c r="E971" t="s">
        <v>1</v>
      </c>
      <c r="F971" t="s">
        <v>78</v>
      </c>
      <c r="G971" s="35">
        <v>43691</v>
      </c>
      <c r="H971">
        <v>3373</v>
      </c>
      <c r="I971">
        <v>0.89295073292245497</v>
      </c>
      <c r="J971">
        <v>0.77598793277619904</v>
      </c>
      <c r="K971">
        <v>0.70698611722420601</v>
      </c>
      <c r="L971">
        <v>0.65428001818313897</v>
      </c>
      <c r="M971">
        <v>0.63399259121080898</v>
      </c>
      <c r="N971">
        <v>0.65645415158794096</v>
      </c>
      <c r="O971">
        <v>0.72220970775443205</v>
      </c>
      <c r="P971">
        <v>0.79166772906980498</v>
      </c>
      <c r="Q971">
        <v>0.85810776885711404</v>
      </c>
      <c r="R971">
        <v>0.94672902068182996</v>
      </c>
      <c r="S971">
        <v>1.0824352116867799</v>
      </c>
      <c r="T971">
        <v>1.27299994071538</v>
      </c>
      <c r="U971">
        <v>1.4822574999679701</v>
      </c>
      <c r="V971">
        <v>1.7163004637494499</v>
      </c>
      <c r="W971">
        <v>1.9433720540278001</v>
      </c>
      <c r="X971">
        <v>2.1950297733636499</v>
      </c>
      <c r="Y971">
        <v>2.3913227416137701</v>
      </c>
      <c r="Z971">
        <v>2.5593733287462399</v>
      </c>
      <c r="AA971">
        <v>2.5742207122018401</v>
      </c>
      <c r="AB971">
        <v>2.42110120271975</v>
      </c>
      <c r="AC971">
        <v>2.1335742827514599</v>
      </c>
      <c r="AD971">
        <v>1.8559034508830501</v>
      </c>
      <c r="AE971">
        <v>1.49941074593762</v>
      </c>
      <c r="AF971">
        <v>1.2055659023141501</v>
      </c>
      <c r="AG971">
        <v>-3.9768676507834201E-2</v>
      </c>
      <c r="AH971">
        <v>-2.50669179509669E-2</v>
      </c>
      <c r="AI971">
        <v>-1.5062278069758499E-2</v>
      </c>
      <c r="AJ971">
        <v>-1.4630167800306701E-2</v>
      </c>
      <c r="AK971">
        <v>-1.35426642776303E-2</v>
      </c>
      <c r="AL971">
        <v>-3.3285933971470998E-3</v>
      </c>
      <c r="AM971">
        <v>-5.8775158859922204E-3</v>
      </c>
      <c r="AN971">
        <v>-1.0308069940826701E-2</v>
      </c>
      <c r="AO971">
        <v>-9.2951072441179693E-3</v>
      </c>
      <c r="AP971">
        <v>-3.0549736581202701E-2</v>
      </c>
      <c r="AQ971">
        <v>-2.1763122896250899E-2</v>
      </c>
      <c r="AR971">
        <v>-9.9532888674835705E-3</v>
      </c>
      <c r="AS971">
        <v>-7.7739238683367899E-3</v>
      </c>
      <c r="AT971">
        <v>7.8987637337380595E-4</v>
      </c>
      <c r="AU971">
        <v>0.41146607600936502</v>
      </c>
      <c r="AV971">
        <v>0.52987996856418396</v>
      </c>
      <c r="AW971">
        <v>0.58475488283907595</v>
      </c>
      <c r="AX971">
        <v>0.59955846929947798</v>
      </c>
      <c r="AY971">
        <v>0.37476131204011998</v>
      </c>
      <c r="AZ971">
        <v>-0.32147372041071698</v>
      </c>
      <c r="BA971">
        <v>-0.34302274277344502</v>
      </c>
      <c r="BB971">
        <v>-0.26256729043537602</v>
      </c>
      <c r="BC971">
        <v>-0.165534578202986</v>
      </c>
      <c r="BD971">
        <v>-0.10362418570524901</v>
      </c>
      <c r="BE971">
        <v>-3.1639666070118602E-2</v>
      </c>
      <c r="BF971">
        <v>-1.8547923336436001E-2</v>
      </c>
      <c r="BG971">
        <v>-1.0277258367745901E-2</v>
      </c>
      <c r="BH971">
        <v>-1.0006171674597599E-2</v>
      </c>
      <c r="BI971">
        <v>-8.7796689662686701E-3</v>
      </c>
      <c r="BJ971">
        <v>1.04925078979228E-3</v>
      </c>
      <c r="BK971">
        <v>1.2627842947420599E-4</v>
      </c>
      <c r="BL971">
        <v>-2.29896877178647E-3</v>
      </c>
      <c r="BM971">
        <v>-2.64315281906277E-3</v>
      </c>
      <c r="BN971">
        <v>-2.32307268125117E-2</v>
      </c>
      <c r="BO971">
        <v>-1.44954757138132E-2</v>
      </c>
      <c r="BP971">
        <v>-4.53523727734856E-3</v>
      </c>
      <c r="BQ971">
        <v>-2.3260394171955401E-3</v>
      </c>
      <c r="BR971">
        <v>1.1556536750387199E-2</v>
      </c>
      <c r="BS971">
        <v>0.427156897457034</v>
      </c>
      <c r="BT971">
        <v>0.55022781223665795</v>
      </c>
      <c r="BU971">
        <v>0.60805900997617202</v>
      </c>
      <c r="BV971">
        <v>0.62596948475214198</v>
      </c>
      <c r="BW971">
        <v>0.40021229767285299</v>
      </c>
      <c r="BX971">
        <v>-0.30385102627049398</v>
      </c>
      <c r="BY971">
        <v>-0.32512372367090703</v>
      </c>
      <c r="BZ971">
        <v>-0.247405768188109</v>
      </c>
      <c r="CA971">
        <v>-0.15143448742160001</v>
      </c>
      <c r="CB971">
        <v>-9.2393746513174793E-2</v>
      </c>
      <c r="CC971">
        <v>-2.60095382041176E-2</v>
      </c>
      <c r="CD971">
        <v>-1.40328875250298E-2</v>
      </c>
      <c r="CE971">
        <v>-6.9631682985940501E-3</v>
      </c>
      <c r="CF971">
        <v>-6.8036060438722802E-3</v>
      </c>
      <c r="CG971">
        <v>-5.4808329229894398E-3</v>
      </c>
      <c r="CH971">
        <v>4.0813323375709504E-3</v>
      </c>
      <c r="CI971">
        <v>4.2844880831875596E-3</v>
      </c>
      <c r="CJ971">
        <v>3.24811030000594E-3</v>
      </c>
      <c r="CK971">
        <v>1.9639705520810599E-3</v>
      </c>
      <c r="CL971">
        <v>-1.81616029423965E-2</v>
      </c>
      <c r="CM971">
        <v>-9.4619254144726207E-3</v>
      </c>
      <c r="CN971">
        <v>-7.8271125086922997E-4</v>
      </c>
      <c r="CO971">
        <v>1.44714875793776E-3</v>
      </c>
      <c r="CP971">
        <v>1.9013492929351901E-2</v>
      </c>
      <c r="CQ971">
        <v>0.43802431259320901</v>
      </c>
      <c r="CR971">
        <v>0.56432066677918802</v>
      </c>
      <c r="CS971">
        <v>0.62419937744066101</v>
      </c>
      <c r="CT971">
        <v>0.64426167359957198</v>
      </c>
      <c r="CU971">
        <v>0.41783957279151002</v>
      </c>
      <c r="CV971">
        <v>-0.29164560199245998</v>
      </c>
      <c r="CW971">
        <v>-0.31272691756573501</v>
      </c>
      <c r="CX971">
        <v>-0.236904944065742</v>
      </c>
      <c r="CY971">
        <v>-0.14166880749909599</v>
      </c>
      <c r="CZ971">
        <v>-8.4615578539694702E-2</v>
      </c>
      <c r="DA971">
        <v>-2.0379410338116601E-2</v>
      </c>
      <c r="DB971">
        <v>-9.5178517136236002E-3</v>
      </c>
      <c r="DC971">
        <v>-3.64907822944222E-3</v>
      </c>
      <c r="DD971">
        <v>-3.60104041314697E-3</v>
      </c>
      <c r="DE971">
        <v>-2.1819968797102099E-3</v>
      </c>
      <c r="DF971">
        <v>7.1134138853496103E-3</v>
      </c>
      <c r="DG971">
        <v>8.4426977369009108E-3</v>
      </c>
      <c r="DH971">
        <v>8.7951893717983596E-3</v>
      </c>
      <c r="DI971">
        <v>6.5710939232248803E-3</v>
      </c>
      <c r="DJ971">
        <v>-1.30924790722813E-2</v>
      </c>
      <c r="DK971">
        <v>-4.4283751151320497E-3</v>
      </c>
      <c r="DL971">
        <v>2.9698147756100999E-3</v>
      </c>
      <c r="DM971">
        <v>5.2203369330710604E-3</v>
      </c>
      <c r="DN971">
        <v>2.6470449108316502E-2</v>
      </c>
      <c r="DO971">
        <v>0.44889172772938501</v>
      </c>
      <c r="DP971">
        <v>0.57841352132171697</v>
      </c>
      <c r="DQ971">
        <v>0.64033974490515</v>
      </c>
      <c r="DR971">
        <v>0.66255386244700298</v>
      </c>
      <c r="DS971">
        <v>0.43546684791016599</v>
      </c>
      <c r="DT971">
        <v>-0.27944017771442597</v>
      </c>
      <c r="DU971">
        <v>-0.30033011146056199</v>
      </c>
      <c r="DV971">
        <v>-0.226404119943375</v>
      </c>
      <c r="DW971">
        <v>-0.131903127576593</v>
      </c>
      <c r="DX971">
        <v>-7.6837410566214695E-2</v>
      </c>
      <c r="DY971">
        <v>-1.22503999004009E-2</v>
      </c>
      <c r="DZ971">
        <v>-2.9988570990926999E-3</v>
      </c>
      <c r="EA971">
        <v>1.1359414725703901E-3</v>
      </c>
      <c r="EB971">
        <v>1.02295571256214E-3</v>
      </c>
      <c r="EC971">
        <v>2.5809984316514699E-3</v>
      </c>
      <c r="ED971">
        <v>1.1491258072289E-2</v>
      </c>
      <c r="EE971">
        <v>1.44464920523673E-2</v>
      </c>
      <c r="EF971">
        <v>1.6804290540838599E-2</v>
      </c>
      <c r="EG971">
        <v>1.32230483482801E-2</v>
      </c>
      <c r="EH971">
        <v>-5.7734693035903402E-3</v>
      </c>
      <c r="EI971">
        <v>2.83927206730569E-3</v>
      </c>
      <c r="EJ971">
        <v>8.3878663657451103E-3</v>
      </c>
      <c r="EK971">
        <v>1.0668221384212299E-2</v>
      </c>
      <c r="EL971">
        <v>3.7237109485329899E-2</v>
      </c>
      <c r="EM971">
        <v>0.46458254917705299</v>
      </c>
      <c r="EN971">
        <v>0.59876136499419197</v>
      </c>
      <c r="EO971">
        <v>0.66364387204224595</v>
      </c>
      <c r="EP971">
        <v>0.68896487789966698</v>
      </c>
      <c r="EQ971">
        <v>0.4609178335429</v>
      </c>
      <c r="ER971">
        <v>-0.26181748357420198</v>
      </c>
      <c r="ES971">
        <v>-0.28243109235802399</v>
      </c>
      <c r="ET971">
        <v>-0.21124259769610801</v>
      </c>
      <c r="EU971">
        <v>-0.117803036795207</v>
      </c>
      <c r="EV971">
        <v>-6.5606971374140802E-2</v>
      </c>
      <c r="EW971">
        <v>75.053469642977404</v>
      </c>
      <c r="EX971">
        <v>73.810100054771496</v>
      </c>
      <c r="EY971">
        <v>72.541088004371801</v>
      </c>
      <c r="EZ971">
        <v>70.315944112454602</v>
      </c>
      <c r="FA971">
        <v>69.161395766265201</v>
      </c>
      <c r="FB971">
        <v>68.743733459712502</v>
      </c>
      <c r="FC971">
        <v>67.988946705638497</v>
      </c>
      <c r="FD971">
        <v>68.6934258927798</v>
      </c>
      <c r="FE971">
        <v>73.576554837020893</v>
      </c>
      <c r="FF971">
        <v>79.192261577659593</v>
      </c>
      <c r="FG971">
        <v>84.398423755373301</v>
      </c>
      <c r="FH971">
        <v>88.722746191542498</v>
      </c>
      <c r="FI971">
        <v>92.720925225101297</v>
      </c>
      <c r="FJ971">
        <v>96.072737833882002</v>
      </c>
      <c r="FK971">
        <v>98.250533634934897</v>
      </c>
      <c r="FL971">
        <v>99.441484101218506</v>
      </c>
      <c r="FM971">
        <v>100.001834946717</v>
      </c>
      <c r="FN971">
        <v>100.273139338454</v>
      </c>
      <c r="FO971">
        <v>99.876189836631696</v>
      </c>
      <c r="FP971">
        <v>97.299589889558007</v>
      </c>
      <c r="FQ971">
        <v>91.385050326564695</v>
      </c>
      <c r="FR971">
        <v>86.322872680102606</v>
      </c>
      <c r="FS971">
        <v>82.5998084866455</v>
      </c>
      <c r="FT971">
        <v>80.045846632322494</v>
      </c>
      <c r="FU971">
        <v>2.9374533106973501E-2</v>
      </c>
      <c r="FV971">
        <v>0</v>
      </c>
      <c r="FW971">
        <v>0</v>
      </c>
      <c r="FX971">
        <v>1</v>
      </c>
    </row>
    <row r="972" spans="1:180" x14ac:dyDescent="0.2">
      <c r="A972" t="s">
        <v>42</v>
      </c>
      <c r="B972" t="s">
        <v>58</v>
      </c>
      <c r="C972" t="s">
        <v>55</v>
      </c>
      <c r="D972" t="s">
        <v>79</v>
      </c>
      <c r="E972" t="s">
        <v>77</v>
      </c>
      <c r="F972" t="s">
        <v>1</v>
      </c>
      <c r="G972" s="35">
        <v>43691</v>
      </c>
      <c r="H972">
        <v>12128</v>
      </c>
      <c r="I972">
        <v>0.91564064575801496</v>
      </c>
      <c r="J972">
        <v>0.81238845430714701</v>
      </c>
      <c r="K972">
        <v>0.746411538093252</v>
      </c>
      <c r="L972">
        <v>0.70488296131958905</v>
      </c>
      <c r="M972">
        <v>0.69191969200190095</v>
      </c>
      <c r="N972">
        <v>0.72376371926925598</v>
      </c>
      <c r="O972">
        <v>0.80122555802731998</v>
      </c>
      <c r="P972">
        <v>0.85789406138568902</v>
      </c>
      <c r="Q972">
        <v>0.88519272295277696</v>
      </c>
      <c r="R972">
        <v>0.93683013877084997</v>
      </c>
      <c r="S972">
        <v>1.0210367306544299</v>
      </c>
      <c r="T972">
        <v>1.1460212486830299</v>
      </c>
      <c r="U972">
        <v>1.2954622603527299</v>
      </c>
      <c r="V972">
        <v>1.4707976313929201</v>
      </c>
      <c r="W972">
        <v>1.6423359775929001</v>
      </c>
      <c r="X972">
        <v>1.8623784759702999</v>
      </c>
      <c r="Y972">
        <v>2.0443013482853201</v>
      </c>
      <c r="Z972">
        <v>2.2070678526586498</v>
      </c>
      <c r="AA972">
        <v>2.2275012546500901</v>
      </c>
      <c r="AB972">
        <v>2.0723283073520902</v>
      </c>
      <c r="AC972">
        <v>1.88912672614031</v>
      </c>
      <c r="AD972">
        <v>1.7081540282430201</v>
      </c>
      <c r="AE972">
        <v>1.4227934353638401</v>
      </c>
      <c r="AF972">
        <v>1.1677145754322</v>
      </c>
      <c r="AG972">
        <v>-2.4231019257594501E-2</v>
      </c>
      <c r="AH972">
        <v>-1.87338966355192E-2</v>
      </c>
      <c r="AI972">
        <v>-2.05656765127036E-2</v>
      </c>
      <c r="AJ972">
        <v>-1.44457179868634E-2</v>
      </c>
      <c r="AK972">
        <v>-1.29317455642318E-2</v>
      </c>
      <c r="AL972">
        <v>-8.1295386738502607E-3</v>
      </c>
      <c r="AM972">
        <v>-1.08853685500591E-2</v>
      </c>
      <c r="AN972">
        <v>-1.24714080340151E-2</v>
      </c>
      <c r="AO972">
        <v>-4.0740657642814601E-3</v>
      </c>
      <c r="AP972">
        <v>-6.4890757616083402E-3</v>
      </c>
      <c r="AQ972">
        <v>-3.4498338018538201E-3</v>
      </c>
      <c r="AR972">
        <v>-3.89666283280922E-3</v>
      </c>
      <c r="AS972">
        <v>-3.1476840319813902E-3</v>
      </c>
      <c r="AT972">
        <v>4.9001222771164902E-3</v>
      </c>
      <c r="AU972">
        <v>0.18362000034894899</v>
      </c>
      <c r="AV972">
        <v>0.24485414037873199</v>
      </c>
      <c r="AW972">
        <v>0.26883562596438698</v>
      </c>
      <c r="AX972">
        <v>0.27791449764019399</v>
      </c>
      <c r="AY972">
        <v>0.22630942011979699</v>
      </c>
      <c r="AZ972">
        <v>-6.1836105095606303E-2</v>
      </c>
      <c r="BA972">
        <v>-0.13026424851434801</v>
      </c>
      <c r="BB972">
        <v>-0.110027092136827</v>
      </c>
      <c r="BC972">
        <v>-8.3625810820241897E-2</v>
      </c>
      <c r="BD972">
        <v>-5.77832676993012E-2</v>
      </c>
      <c r="BE972">
        <v>-1.87951459975918E-2</v>
      </c>
      <c r="BF972">
        <v>-1.2380375234153E-2</v>
      </c>
      <c r="BG972">
        <v>-1.46037470302154E-2</v>
      </c>
      <c r="BH972">
        <v>-8.4181429080156193E-3</v>
      </c>
      <c r="BI972">
        <v>-7.2649822339382799E-3</v>
      </c>
      <c r="BJ972">
        <v>-3.9794404102427797E-3</v>
      </c>
      <c r="BK972">
        <v>-4.6840783149978797E-3</v>
      </c>
      <c r="BL972">
        <v>-7.2169505419847797E-3</v>
      </c>
      <c r="BM972">
        <v>1.23647104806611E-3</v>
      </c>
      <c r="BN972">
        <v>-2.3004055638387701E-3</v>
      </c>
      <c r="BO972">
        <v>-5.4205765185683303E-4</v>
      </c>
      <c r="BP972">
        <v>-1.8358188248391799E-3</v>
      </c>
      <c r="BQ972">
        <v>-1.1431565318148599E-3</v>
      </c>
      <c r="BR972">
        <v>1.26725902937331E-2</v>
      </c>
      <c r="BS972">
        <v>0.19459457925881801</v>
      </c>
      <c r="BT972">
        <v>0.260115404271684</v>
      </c>
      <c r="BU972">
        <v>0.28542656788505499</v>
      </c>
      <c r="BV972">
        <v>0.29543212144797099</v>
      </c>
      <c r="BW972">
        <v>0.243755026029846</v>
      </c>
      <c r="BX972">
        <v>-5.2098012787639598E-2</v>
      </c>
      <c r="BY972">
        <v>-0.12093201278005999</v>
      </c>
      <c r="BZ972">
        <v>-0.100646765980634</v>
      </c>
      <c r="CA972">
        <v>-7.1312174208273502E-2</v>
      </c>
      <c r="CB972">
        <v>-4.8576145975348699E-2</v>
      </c>
      <c r="CC972">
        <v>-1.50302767368518E-2</v>
      </c>
      <c r="CD972">
        <v>-7.9799456661085802E-3</v>
      </c>
      <c r="CE972">
        <v>-1.0474532832291199E-2</v>
      </c>
      <c r="CF972">
        <v>-4.2434627700269701E-3</v>
      </c>
      <c r="CG972">
        <v>-3.3401992138682801E-3</v>
      </c>
      <c r="CH972">
        <v>-1.1050949951882101E-3</v>
      </c>
      <c r="CI972">
        <v>-3.8908358899908998E-4</v>
      </c>
      <c r="CJ972">
        <v>-3.5777292895009601E-3</v>
      </c>
      <c r="CK972">
        <v>4.9145326669689003E-3</v>
      </c>
      <c r="CL972">
        <v>6.0065465531594598E-4</v>
      </c>
      <c r="CM972">
        <v>1.4718592517597401E-3</v>
      </c>
      <c r="CN972">
        <v>-4.0848454280646501E-4</v>
      </c>
      <c r="CO972">
        <v>2.4517310846842403E-4</v>
      </c>
      <c r="CP972">
        <v>1.8055777965005501E-2</v>
      </c>
      <c r="CQ972">
        <v>0.20219553918026201</v>
      </c>
      <c r="CR972">
        <v>0.27068530915401101</v>
      </c>
      <c r="CS972">
        <v>0.29691740371882103</v>
      </c>
      <c r="CT972">
        <v>0.30756477433382501</v>
      </c>
      <c r="CU972">
        <v>0.255837799539119</v>
      </c>
      <c r="CV972">
        <v>-4.53534397200007E-2</v>
      </c>
      <c r="CW972">
        <v>-0.114468534739002</v>
      </c>
      <c r="CX972">
        <v>-9.4149980659861798E-2</v>
      </c>
      <c r="CY972">
        <v>-6.2783787001486305E-2</v>
      </c>
      <c r="CZ972">
        <v>-4.2199321516718298E-2</v>
      </c>
      <c r="DA972">
        <v>-1.1265407476111799E-2</v>
      </c>
      <c r="DB972">
        <v>-3.5795160980641801E-3</v>
      </c>
      <c r="DC972">
        <v>-6.3453186343670302E-3</v>
      </c>
      <c r="DD972">
        <v>-6.8782632038319095E-5</v>
      </c>
      <c r="DE972">
        <v>5.8458380620172003E-4</v>
      </c>
      <c r="DF972">
        <v>1.76925041986636E-3</v>
      </c>
      <c r="DG972">
        <v>3.9059111369997E-3</v>
      </c>
      <c r="DH972">
        <v>6.1491962982853897E-5</v>
      </c>
      <c r="DI972">
        <v>8.5925942858716894E-3</v>
      </c>
      <c r="DJ972">
        <v>3.5017148744706599E-3</v>
      </c>
      <c r="DK972">
        <v>3.4857761553763098E-3</v>
      </c>
      <c r="DL972">
        <v>1.0188497392262499E-3</v>
      </c>
      <c r="DM972">
        <v>1.6335027487517099E-3</v>
      </c>
      <c r="DN972">
        <v>2.34389656362778E-2</v>
      </c>
      <c r="DO972">
        <v>0.209796499101707</v>
      </c>
      <c r="DP972">
        <v>0.28125521403633902</v>
      </c>
      <c r="DQ972">
        <v>0.308408239552587</v>
      </c>
      <c r="DR972">
        <v>0.31969742721967798</v>
      </c>
      <c r="DS972">
        <v>0.26792057304839201</v>
      </c>
      <c r="DT972">
        <v>-3.8608866652361698E-2</v>
      </c>
      <c r="DU972">
        <v>-0.108005056697945</v>
      </c>
      <c r="DV972">
        <v>-8.7653195339089399E-2</v>
      </c>
      <c r="DW972">
        <v>-5.4255399794699198E-2</v>
      </c>
      <c r="DX972">
        <v>-3.58224970580878E-2</v>
      </c>
      <c r="DY972">
        <v>-5.8295342161091999E-3</v>
      </c>
      <c r="DZ972">
        <v>2.7740053033020202E-3</v>
      </c>
      <c r="EA972">
        <v>-3.8338915187886797E-4</v>
      </c>
      <c r="EB972">
        <v>5.9587924468094602E-3</v>
      </c>
      <c r="EC972">
        <v>6.2513471364952604E-3</v>
      </c>
      <c r="ED972">
        <v>5.9193486834738396E-3</v>
      </c>
      <c r="EE972">
        <v>1.0107201372060899E-2</v>
      </c>
      <c r="EF972">
        <v>5.3159494550131803E-3</v>
      </c>
      <c r="EG972">
        <v>1.39031310982193E-2</v>
      </c>
      <c r="EH972">
        <v>7.6903850722402304E-3</v>
      </c>
      <c r="EI972">
        <v>6.3935523053732903E-3</v>
      </c>
      <c r="EJ972">
        <v>3.0796937471962902E-3</v>
      </c>
      <c r="EK972">
        <v>3.6380302489182402E-3</v>
      </c>
      <c r="EL972">
        <v>3.1211433652894398E-2</v>
      </c>
      <c r="EM972">
        <v>0.220771078011576</v>
      </c>
      <c r="EN972">
        <v>0.29651647792928998</v>
      </c>
      <c r="EO972">
        <v>0.32499918147325602</v>
      </c>
      <c r="EP972">
        <v>0.33721505102745503</v>
      </c>
      <c r="EQ972">
        <v>0.28536617895844002</v>
      </c>
      <c r="ER972">
        <v>-2.8870774344395101E-2</v>
      </c>
      <c r="ES972">
        <v>-9.8672820963656802E-2</v>
      </c>
      <c r="ET972">
        <v>-7.8272869182896901E-2</v>
      </c>
      <c r="EU972">
        <v>-4.1941763182730803E-2</v>
      </c>
      <c r="EV972">
        <v>-2.6615375334135299E-2</v>
      </c>
      <c r="EW972">
        <v>70.094664336237102</v>
      </c>
      <c r="EX972">
        <v>69.062407454859397</v>
      </c>
      <c r="EY972">
        <v>68.0465207506588</v>
      </c>
      <c r="EZ972">
        <v>66.461955678318304</v>
      </c>
      <c r="FA972">
        <v>65.343649113067301</v>
      </c>
      <c r="FB972">
        <v>65.125249175716803</v>
      </c>
      <c r="FC972">
        <v>64.283931120761196</v>
      </c>
      <c r="FD972">
        <v>65.049796894445095</v>
      </c>
      <c r="FE972">
        <v>69.782205223651701</v>
      </c>
      <c r="FF972">
        <v>75.594142931647497</v>
      </c>
      <c r="FG972">
        <v>81.311131521819306</v>
      </c>
      <c r="FH972">
        <v>85.914849651908995</v>
      </c>
      <c r="FI972">
        <v>89.529460421720103</v>
      </c>
      <c r="FJ972">
        <v>92.433592998774998</v>
      </c>
      <c r="FK972">
        <v>94.092445710015994</v>
      </c>
      <c r="FL972">
        <v>95.411150985940395</v>
      </c>
      <c r="FM972">
        <v>95.5241678125345</v>
      </c>
      <c r="FN972">
        <v>94.834818923546493</v>
      </c>
      <c r="FO972">
        <v>93.478754452273293</v>
      </c>
      <c r="FP972">
        <v>90.2615228603849</v>
      </c>
      <c r="FQ972">
        <v>84.3316088924756</v>
      </c>
      <c r="FR972">
        <v>79.793303306556894</v>
      </c>
      <c r="FS972">
        <v>76.824468372346203</v>
      </c>
      <c r="FT972">
        <v>74.505804196708695</v>
      </c>
      <c r="FU972">
        <v>2.0548083278728799E-2</v>
      </c>
      <c r="FV972">
        <v>0</v>
      </c>
      <c r="FW972">
        <v>0</v>
      </c>
      <c r="FX972">
        <v>1</v>
      </c>
    </row>
    <row r="973" spans="1:180" x14ac:dyDescent="0.2">
      <c r="A973" t="s">
        <v>42</v>
      </c>
      <c r="B973" t="s">
        <v>58</v>
      </c>
      <c r="C973" t="s">
        <v>55</v>
      </c>
      <c r="D973" t="s">
        <v>79</v>
      </c>
      <c r="E973" t="s">
        <v>77</v>
      </c>
      <c r="F973" t="s">
        <v>77</v>
      </c>
      <c r="G973" s="35">
        <v>43691</v>
      </c>
      <c r="H973">
        <v>9859</v>
      </c>
      <c r="I973">
        <v>0.91813758799860401</v>
      </c>
      <c r="J973">
        <v>0.81607128627203995</v>
      </c>
      <c r="K973">
        <v>0.74982356099244396</v>
      </c>
      <c r="L973">
        <v>0.70872604380704696</v>
      </c>
      <c r="M973">
        <v>0.69569294292954698</v>
      </c>
      <c r="N973">
        <v>0.727108288943071</v>
      </c>
      <c r="O973">
        <v>0.80436117327494105</v>
      </c>
      <c r="P973">
        <v>0.85759500572412695</v>
      </c>
      <c r="Q973">
        <v>0.87829952321640103</v>
      </c>
      <c r="R973">
        <v>0.92637892341651895</v>
      </c>
      <c r="S973">
        <v>1.0036609921133299</v>
      </c>
      <c r="T973">
        <v>1.1194535714523199</v>
      </c>
      <c r="U973">
        <v>1.26124331476495</v>
      </c>
      <c r="V973">
        <v>1.42737499561706</v>
      </c>
      <c r="W973">
        <v>1.59010860453678</v>
      </c>
      <c r="X973">
        <v>1.8026306880596099</v>
      </c>
      <c r="Y973">
        <v>1.9773084589093901</v>
      </c>
      <c r="Z973">
        <v>2.1341327763822902</v>
      </c>
      <c r="AA973">
        <v>2.1530667943481401</v>
      </c>
      <c r="AB973">
        <v>1.9981193787909299</v>
      </c>
      <c r="AC973">
        <v>1.83453154352618</v>
      </c>
      <c r="AD973">
        <v>1.6749892474599199</v>
      </c>
      <c r="AE973">
        <v>1.40513325938619</v>
      </c>
      <c r="AF973">
        <v>1.1583285535197601</v>
      </c>
      <c r="AG973">
        <v>-2.3139920131652499E-2</v>
      </c>
      <c r="AH973">
        <v>-1.88395770126717E-2</v>
      </c>
      <c r="AI973">
        <v>-2.26596123803114E-2</v>
      </c>
      <c r="AJ973">
        <v>-1.5564422824619201E-2</v>
      </c>
      <c r="AK973">
        <v>-1.30334990213643E-2</v>
      </c>
      <c r="AL973">
        <v>-1.17530774299139E-2</v>
      </c>
      <c r="AM973">
        <v>-1.7214800078228499E-2</v>
      </c>
      <c r="AN973">
        <v>-2.0033643496038801E-2</v>
      </c>
      <c r="AO973">
        <v>-6.7437399834559602E-3</v>
      </c>
      <c r="AP973">
        <v>-2.8930439173519801E-3</v>
      </c>
      <c r="AQ973">
        <v>-2.1729053075922899E-3</v>
      </c>
      <c r="AR973">
        <v>-2.9202356322624102E-3</v>
      </c>
      <c r="AS973">
        <v>-4.8252154980271203E-3</v>
      </c>
      <c r="AT973">
        <v>7.6806041845637399E-3</v>
      </c>
      <c r="AU973">
        <v>0.13482730873638399</v>
      </c>
      <c r="AV973">
        <v>0.18262901311317101</v>
      </c>
      <c r="AW973">
        <v>0.19845541901073999</v>
      </c>
      <c r="AX973">
        <v>0.20630372445946399</v>
      </c>
      <c r="AY973">
        <v>0.18499456532519701</v>
      </c>
      <c r="AZ973">
        <v>-1.31707175232377E-2</v>
      </c>
      <c r="BA973">
        <v>-8.80053695859431E-2</v>
      </c>
      <c r="BB973">
        <v>-8.2263687662028698E-2</v>
      </c>
      <c r="BC973">
        <v>-7.0968117000157802E-2</v>
      </c>
      <c r="BD973">
        <v>-5.1311636596837899E-2</v>
      </c>
      <c r="BE973">
        <v>-1.70975455105517E-2</v>
      </c>
      <c r="BF973">
        <v>-1.2140527410114199E-2</v>
      </c>
      <c r="BG973">
        <v>-1.60426756150179E-2</v>
      </c>
      <c r="BH973">
        <v>-9.1179568232852195E-3</v>
      </c>
      <c r="BI973">
        <v>-7.3363814435558504E-3</v>
      </c>
      <c r="BJ973">
        <v>-6.89612903901278E-3</v>
      </c>
      <c r="BK973">
        <v>-9.80106207486354E-3</v>
      </c>
      <c r="BL973">
        <v>-1.3567801595688199E-2</v>
      </c>
      <c r="BM973">
        <v>-1.0628689106884201E-3</v>
      </c>
      <c r="BN973">
        <v>1.2970927435015901E-3</v>
      </c>
      <c r="BO973">
        <v>1.6014827491814801E-3</v>
      </c>
      <c r="BP973">
        <v>-7.1493637982220505E-4</v>
      </c>
      <c r="BQ973">
        <v>-2.6824648230870198E-3</v>
      </c>
      <c r="BR973">
        <v>1.47971790283033E-2</v>
      </c>
      <c r="BS973">
        <v>0.14536060101595499</v>
      </c>
      <c r="BT973">
        <v>0.197134366792896</v>
      </c>
      <c r="BU973">
        <v>0.21418951597864699</v>
      </c>
      <c r="BV973">
        <v>0.221774665189194</v>
      </c>
      <c r="BW973">
        <v>0.20192532440761701</v>
      </c>
      <c r="BX973">
        <v>-2.23299562297599E-3</v>
      </c>
      <c r="BY973">
        <v>-7.87991408982575E-2</v>
      </c>
      <c r="BZ973">
        <v>-7.26298643695307E-2</v>
      </c>
      <c r="CA973">
        <v>-5.8310947895269097E-2</v>
      </c>
      <c r="CB973">
        <v>-4.1831567092322698E-2</v>
      </c>
      <c r="CC973">
        <v>-1.2912615254682E-2</v>
      </c>
      <c r="CD973">
        <v>-7.50078606249697E-3</v>
      </c>
      <c r="CE973">
        <v>-1.14598053683518E-2</v>
      </c>
      <c r="CF973">
        <v>-4.6531541084374904E-3</v>
      </c>
      <c r="CG973">
        <v>-3.3905751641242301E-3</v>
      </c>
      <c r="CH973">
        <v>-3.5322213790510201E-3</v>
      </c>
      <c r="CI973">
        <v>-4.66632971798086E-3</v>
      </c>
      <c r="CJ973">
        <v>-9.0895791922058697E-3</v>
      </c>
      <c r="CK973">
        <v>2.8716850888430802E-3</v>
      </c>
      <c r="CL973">
        <v>4.19916863052105E-3</v>
      </c>
      <c r="CM973">
        <v>4.2156124194977799E-3</v>
      </c>
      <c r="CN973">
        <v>8.1244716448085699E-4</v>
      </c>
      <c r="CO973">
        <v>-1.1984022330206799E-3</v>
      </c>
      <c r="CP973">
        <v>1.9726097086068699E-2</v>
      </c>
      <c r="CQ973">
        <v>0.15265592716153401</v>
      </c>
      <c r="CR973">
        <v>0.20718073056424899</v>
      </c>
      <c r="CS973">
        <v>0.22508690360831199</v>
      </c>
      <c r="CT973">
        <v>0.23248979160994199</v>
      </c>
      <c r="CU973">
        <v>0.213651516572438</v>
      </c>
      <c r="CV973">
        <v>5.34243724589086E-3</v>
      </c>
      <c r="CW973">
        <v>-7.2422934953824999E-2</v>
      </c>
      <c r="CX973">
        <v>-6.5957507704373697E-2</v>
      </c>
      <c r="CY973">
        <v>-4.9544631130378103E-2</v>
      </c>
      <c r="CZ973">
        <v>-3.5265699832347099E-2</v>
      </c>
      <c r="DA973">
        <v>-8.7276849988123205E-3</v>
      </c>
      <c r="DB973">
        <v>-2.8610447148797102E-3</v>
      </c>
      <c r="DC973">
        <v>-6.8769351216856397E-3</v>
      </c>
      <c r="DD973">
        <v>-1.8835139358976699E-4</v>
      </c>
      <c r="DE973">
        <v>5.5523111530738603E-4</v>
      </c>
      <c r="DF973">
        <v>-1.68313719089254E-4</v>
      </c>
      <c r="DG973">
        <v>4.6840263890181799E-4</v>
      </c>
      <c r="DH973">
        <v>-4.6113567887234898E-3</v>
      </c>
      <c r="DI973">
        <v>6.8062390883745797E-3</v>
      </c>
      <c r="DJ973">
        <v>7.1012445175404997E-3</v>
      </c>
      <c r="DK973">
        <v>6.8297420898140804E-3</v>
      </c>
      <c r="DL973">
        <v>2.3398307087839198E-3</v>
      </c>
      <c r="DM973">
        <v>2.8566035704566698E-4</v>
      </c>
      <c r="DN973">
        <v>2.46550151438341E-2</v>
      </c>
      <c r="DO973">
        <v>0.15995125330711199</v>
      </c>
      <c r="DP973">
        <v>0.217227094335603</v>
      </c>
      <c r="DQ973">
        <v>0.23598429123797601</v>
      </c>
      <c r="DR973">
        <v>0.243204918030689</v>
      </c>
      <c r="DS973">
        <v>0.22537770873725799</v>
      </c>
      <c r="DT973">
        <v>1.29178701147577E-2</v>
      </c>
      <c r="DU973">
        <v>-6.6046729009392596E-2</v>
      </c>
      <c r="DV973">
        <v>-5.9285151039216798E-2</v>
      </c>
      <c r="DW973">
        <v>-4.0778314365486998E-2</v>
      </c>
      <c r="DX973">
        <v>-2.86998325723716E-2</v>
      </c>
      <c r="DY973">
        <v>-2.6853103777114999E-3</v>
      </c>
      <c r="DZ973">
        <v>3.8380048876777298E-3</v>
      </c>
      <c r="EA973">
        <v>-2.5999835639210599E-4</v>
      </c>
      <c r="EB973">
        <v>6.2581146077442E-3</v>
      </c>
      <c r="EC973">
        <v>6.2523486931158698E-3</v>
      </c>
      <c r="ED973">
        <v>4.6886346718118298E-3</v>
      </c>
      <c r="EE973">
        <v>7.8821406422667807E-3</v>
      </c>
      <c r="EF973">
        <v>1.8544851116270599E-3</v>
      </c>
      <c r="EG973">
        <v>1.2487110161142101E-2</v>
      </c>
      <c r="EH973">
        <v>1.1291381178394099E-2</v>
      </c>
      <c r="EI973">
        <v>1.06041301465879E-2</v>
      </c>
      <c r="EJ973">
        <v>4.5451299612241196E-3</v>
      </c>
      <c r="EK973">
        <v>2.4284110319857601E-3</v>
      </c>
      <c r="EL973">
        <v>3.1771589987573699E-2</v>
      </c>
      <c r="EM973">
        <v>0.170484545586683</v>
      </c>
      <c r="EN973">
        <v>0.231732448015328</v>
      </c>
      <c r="EO973">
        <v>0.25171838820588399</v>
      </c>
      <c r="EP973">
        <v>0.25867585876041899</v>
      </c>
      <c r="EQ973">
        <v>0.24230846781967799</v>
      </c>
      <c r="ER973">
        <v>2.3855592015019401E-2</v>
      </c>
      <c r="ES973">
        <v>-5.6840500321707003E-2</v>
      </c>
      <c r="ET973">
        <v>-4.9651327746718703E-2</v>
      </c>
      <c r="EU973">
        <v>-2.81211452605983E-2</v>
      </c>
      <c r="EV973">
        <v>-1.9219763067856398E-2</v>
      </c>
      <c r="EW973">
        <v>69.166667338591097</v>
      </c>
      <c r="EX973">
        <v>68.178407547172895</v>
      </c>
      <c r="EY973">
        <v>67.218916998673805</v>
      </c>
      <c r="EZ973">
        <v>65.744283383582001</v>
      </c>
      <c r="FA973">
        <v>64.635253217110602</v>
      </c>
      <c r="FB973">
        <v>64.444958589140299</v>
      </c>
      <c r="FC973">
        <v>63.570361403644497</v>
      </c>
      <c r="FD973">
        <v>64.3413099499558</v>
      </c>
      <c r="FE973">
        <v>69.008753713189094</v>
      </c>
      <c r="FF973">
        <v>74.832771185779805</v>
      </c>
      <c r="FG973">
        <v>80.641788094535698</v>
      </c>
      <c r="FH973">
        <v>85.313267470241897</v>
      </c>
      <c r="FI973">
        <v>88.862012510938499</v>
      </c>
      <c r="FJ973">
        <v>91.680209210196693</v>
      </c>
      <c r="FK973">
        <v>93.251383605332904</v>
      </c>
      <c r="FL973">
        <v>94.597792489613397</v>
      </c>
      <c r="FM973">
        <v>94.616721907718102</v>
      </c>
      <c r="FN973">
        <v>93.740615124029006</v>
      </c>
      <c r="FO973">
        <v>92.193393966943106</v>
      </c>
      <c r="FP973">
        <v>88.8598528847035</v>
      </c>
      <c r="FQ973">
        <v>82.948992495447598</v>
      </c>
      <c r="FR973">
        <v>78.524108399948702</v>
      </c>
      <c r="FS973">
        <v>75.718335965365995</v>
      </c>
      <c r="FT973">
        <v>73.4548184379356</v>
      </c>
      <c r="FU973">
        <v>1.93288888565144E-2</v>
      </c>
      <c r="FV973">
        <v>0</v>
      </c>
      <c r="FW973">
        <v>0</v>
      </c>
      <c r="FX973">
        <v>1</v>
      </c>
    </row>
    <row r="974" spans="1:180" x14ac:dyDescent="0.2">
      <c r="A974" t="s">
        <v>42</v>
      </c>
      <c r="B974" t="s">
        <v>58</v>
      </c>
      <c r="C974" t="s">
        <v>55</v>
      </c>
      <c r="D974" t="s">
        <v>79</v>
      </c>
      <c r="E974" t="s">
        <v>77</v>
      </c>
      <c r="F974" t="s">
        <v>78</v>
      </c>
      <c r="G974" s="35">
        <v>43691</v>
      </c>
      <c r="H974">
        <v>2269</v>
      </c>
      <c r="I974">
        <v>0.87650335071131802</v>
      </c>
      <c r="J974">
        <v>0.76866675992119604</v>
      </c>
      <c r="K974">
        <v>0.70553181432339496</v>
      </c>
      <c r="L974">
        <v>0.66281054588855604</v>
      </c>
      <c r="M974">
        <v>0.65022262900070704</v>
      </c>
      <c r="N974">
        <v>0.68504599908427399</v>
      </c>
      <c r="O974">
        <v>0.76472880033833601</v>
      </c>
      <c r="P974">
        <v>0.83728979746630094</v>
      </c>
      <c r="Q974">
        <v>0.89770216806464098</v>
      </c>
      <c r="R974">
        <v>0.96971897935825802</v>
      </c>
      <c r="S974">
        <v>1.0901170567715299</v>
      </c>
      <c r="T974">
        <v>1.2592646951150499</v>
      </c>
      <c r="U974">
        <v>1.44569191961111</v>
      </c>
      <c r="V974">
        <v>1.6667583999471201</v>
      </c>
      <c r="W974">
        <v>1.88484533989977</v>
      </c>
      <c r="X974">
        <v>2.1459011302284599</v>
      </c>
      <c r="Y974">
        <v>2.3529526584328799</v>
      </c>
      <c r="Z974">
        <v>2.53141518497437</v>
      </c>
      <c r="AA974">
        <v>2.5558826615644801</v>
      </c>
      <c r="AB974">
        <v>2.3933786960885399</v>
      </c>
      <c r="AC974">
        <v>2.1088259577291799</v>
      </c>
      <c r="AD974">
        <v>1.83055937366347</v>
      </c>
      <c r="AE974">
        <v>1.4752375426280699</v>
      </c>
      <c r="AF974">
        <v>1.1827629145657099</v>
      </c>
      <c r="AG974">
        <v>-4.6414694589245201E-2</v>
      </c>
      <c r="AH974">
        <v>-3.1765005711278903E-2</v>
      </c>
      <c r="AI974">
        <v>-2.3195084864868602E-2</v>
      </c>
      <c r="AJ974">
        <v>-2.0989207428846399E-2</v>
      </c>
      <c r="AK974">
        <v>-2.2961511633155601E-2</v>
      </c>
      <c r="AL974">
        <v>-7.0861289675085096E-3</v>
      </c>
      <c r="AM974">
        <v>-1.8212476752797501E-3</v>
      </c>
      <c r="AN974">
        <v>-4.6347642583783296E-3</v>
      </c>
      <c r="AO974">
        <v>-6.8444159643776701E-3</v>
      </c>
      <c r="AP974">
        <v>-3.9140617398470599E-2</v>
      </c>
      <c r="AQ974">
        <v>-3.12514398122129E-2</v>
      </c>
      <c r="AR974">
        <v>-1.7156646732433001E-2</v>
      </c>
      <c r="AS974">
        <v>5.4589247473273703E-4</v>
      </c>
      <c r="AT974">
        <v>-1.08018963548064E-2</v>
      </c>
      <c r="AU974">
        <v>0.40519810249108601</v>
      </c>
      <c r="AV974">
        <v>0.532075635300441</v>
      </c>
      <c r="AW974">
        <v>0.59906290924887395</v>
      </c>
      <c r="AX974">
        <v>0.61835917640986304</v>
      </c>
      <c r="AY974">
        <v>0.418747757739657</v>
      </c>
      <c r="AZ974">
        <v>-0.31960996342006898</v>
      </c>
      <c r="BA974">
        <v>-0.35638868158255899</v>
      </c>
      <c r="BB974">
        <v>-0.269320241587029</v>
      </c>
      <c r="BC974">
        <v>-0.164621105543789</v>
      </c>
      <c r="BD974">
        <v>-0.10355352620734801</v>
      </c>
      <c r="BE974">
        <v>-3.7097057882741903E-2</v>
      </c>
      <c r="BF974">
        <v>-2.37971539215894E-2</v>
      </c>
      <c r="BG974">
        <v>-1.7441234873879202E-2</v>
      </c>
      <c r="BH974">
        <v>-1.50342109574312E-2</v>
      </c>
      <c r="BI974">
        <v>-1.6099612382492402E-2</v>
      </c>
      <c r="BJ974">
        <v>-1.37682551084624E-3</v>
      </c>
      <c r="BK974">
        <v>6.1217906356721202E-3</v>
      </c>
      <c r="BL974">
        <v>5.4855950396882997E-3</v>
      </c>
      <c r="BM974">
        <v>4.0533962796064502E-4</v>
      </c>
      <c r="BN974">
        <v>-3.11260700284577E-2</v>
      </c>
      <c r="BO974">
        <v>-2.2416174088944901E-2</v>
      </c>
      <c r="BP974">
        <v>-1.1984390632209701E-2</v>
      </c>
      <c r="BQ974">
        <v>5.77976225151299E-3</v>
      </c>
      <c r="BR974">
        <v>2.4745764703340599E-3</v>
      </c>
      <c r="BS974">
        <v>0.42385868904741297</v>
      </c>
      <c r="BT974">
        <v>0.56047263623603805</v>
      </c>
      <c r="BU974">
        <v>0.62742804824070197</v>
      </c>
      <c r="BV974">
        <v>0.65046484933180804</v>
      </c>
      <c r="BW974">
        <v>0.44511896561681003</v>
      </c>
      <c r="BX974">
        <v>-0.29990701824314098</v>
      </c>
      <c r="BY974">
        <v>-0.33682126978938498</v>
      </c>
      <c r="BZ974">
        <v>-0.25202714140536098</v>
      </c>
      <c r="CA974">
        <v>-0.146855929403653</v>
      </c>
      <c r="CB974">
        <v>-9.0273617491855904E-2</v>
      </c>
      <c r="CC974">
        <v>-3.0643691083855201E-2</v>
      </c>
      <c r="CD974">
        <v>-1.8278644044278598E-2</v>
      </c>
      <c r="CE974">
        <v>-1.3456135897900699E-2</v>
      </c>
      <c r="CF974">
        <v>-1.09097985418564E-2</v>
      </c>
      <c r="CG974">
        <v>-1.1347081864681001E-2</v>
      </c>
      <c r="CH974">
        <v>2.5774206711580302E-3</v>
      </c>
      <c r="CI974">
        <v>1.16231147731978E-2</v>
      </c>
      <c r="CJ974">
        <v>1.2494925060182E-2</v>
      </c>
      <c r="CK974">
        <v>5.4264982665009698E-3</v>
      </c>
      <c r="CL974">
        <v>-2.5575218934462199E-2</v>
      </c>
      <c r="CM974">
        <v>-1.6296895963614701E-2</v>
      </c>
      <c r="CN974">
        <v>-8.4021018132837497E-3</v>
      </c>
      <c r="CO974">
        <v>9.4047245151303496E-3</v>
      </c>
      <c r="CP974">
        <v>1.16698211053051E-2</v>
      </c>
      <c r="CQ974">
        <v>0.43678295445113902</v>
      </c>
      <c r="CR974">
        <v>0.58014031257909904</v>
      </c>
      <c r="CS974">
        <v>0.64707365709856901</v>
      </c>
      <c r="CT974">
        <v>0.67270114059499697</v>
      </c>
      <c r="CU974">
        <v>0.46338358385870698</v>
      </c>
      <c r="CV974">
        <v>-0.28626081843409101</v>
      </c>
      <c r="CW974">
        <v>-0.32326893998905198</v>
      </c>
      <c r="CX974">
        <v>-0.24004999289899001</v>
      </c>
      <c r="CY974">
        <v>-0.13455182252651901</v>
      </c>
      <c r="CZ974">
        <v>-8.1075993169693897E-2</v>
      </c>
      <c r="DA974">
        <v>-2.41903242849686E-2</v>
      </c>
      <c r="DB974">
        <v>-1.27601341669678E-2</v>
      </c>
      <c r="DC974">
        <v>-9.4710369219222108E-3</v>
      </c>
      <c r="DD974">
        <v>-6.7853861262815599E-3</v>
      </c>
      <c r="DE974">
        <v>-6.5945513468697098E-3</v>
      </c>
      <c r="DF974">
        <v>6.5316668531622997E-3</v>
      </c>
      <c r="DG974">
        <v>1.7124438910723499E-2</v>
      </c>
      <c r="DH974">
        <v>1.9504255080675801E-2</v>
      </c>
      <c r="DI974">
        <v>1.04476569050413E-2</v>
      </c>
      <c r="DJ974">
        <v>-2.0024367840466701E-2</v>
      </c>
      <c r="DK974">
        <v>-1.0177617838284501E-2</v>
      </c>
      <c r="DL974">
        <v>-4.8198129943578397E-3</v>
      </c>
      <c r="DM974">
        <v>1.30296867787477E-2</v>
      </c>
      <c r="DN974">
        <v>2.0865065740276099E-2</v>
      </c>
      <c r="DO974">
        <v>0.449707219854866</v>
      </c>
      <c r="DP974">
        <v>0.59980798892216103</v>
      </c>
      <c r="DQ974">
        <v>0.66671926595643605</v>
      </c>
      <c r="DR974">
        <v>0.69493743185818602</v>
      </c>
      <c r="DS974">
        <v>0.481648202100603</v>
      </c>
      <c r="DT974">
        <v>-0.27261461862504199</v>
      </c>
      <c r="DU974">
        <v>-0.30971661018871999</v>
      </c>
      <c r="DV974">
        <v>-0.22807284439261999</v>
      </c>
      <c r="DW974">
        <v>-0.122247715649385</v>
      </c>
      <c r="DX974">
        <v>-7.1878368847531904E-2</v>
      </c>
      <c r="DY974">
        <v>-1.4872687578465301E-2</v>
      </c>
      <c r="DZ974">
        <v>-4.7922823772783198E-3</v>
      </c>
      <c r="EA974">
        <v>-3.7171869309328E-3</v>
      </c>
      <c r="EB974">
        <v>-8.3038965486642395E-4</v>
      </c>
      <c r="EC974">
        <v>2.6734790379354502E-4</v>
      </c>
      <c r="ED974">
        <v>1.22409703098246E-2</v>
      </c>
      <c r="EE974">
        <v>2.5067477221675401E-2</v>
      </c>
      <c r="EF974">
        <v>2.9624614378742399E-2</v>
      </c>
      <c r="EG974">
        <v>1.7697412497379598E-2</v>
      </c>
      <c r="EH974">
        <v>-1.20098204704538E-2</v>
      </c>
      <c r="EI974">
        <v>-1.3423521150164801E-3</v>
      </c>
      <c r="EJ974">
        <v>3.5244310586546502E-4</v>
      </c>
      <c r="EK974">
        <v>1.8263556555527999E-2</v>
      </c>
      <c r="EL974">
        <v>3.4141538565416601E-2</v>
      </c>
      <c r="EM974">
        <v>0.46836780641119302</v>
      </c>
      <c r="EN974">
        <v>0.62820498985775797</v>
      </c>
      <c r="EO974">
        <v>0.69508440494826396</v>
      </c>
      <c r="EP974">
        <v>0.72704310478013001</v>
      </c>
      <c r="EQ974">
        <v>0.50801940997775596</v>
      </c>
      <c r="ER974">
        <v>-0.25291167344811299</v>
      </c>
      <c r="ES974">
        <v>-0.29014919839554598</v>
      </c>
      <c r="ET974">
        <v>-0.210779744210951</v>
      </c>
      <c r="EU974">
        <v>-0.104482539509249</v>
      </c>
      <c r="EV974">
        <v>-5.8598460132039697E-2</v>
      </c>
      <c r="EW974">
        <v>74.284637878718698</v>
      </c>
      <c r="EX974">
        <v>73.028918440925594</v>
      </c>
      <c r="EY974">
        <v>71.729444699617702</v>
      </c>
      <c r="EZ974">
        <v>69.600218870372302</v>
      </c>
      <c r="FA974">
        <v>68.442920145418697</v>
      </c>
      <c r="FB974">
        <v>68.063516418030801</v>
      </c>
      <c r="FC974">
        <v>67.375254689151305</v>
      </c>
      <c r="FD974">
        <v>68.205408457274899</v>
      </c>
      <c r="FE974">
        <v>73.365121596162197</v>
      </c>
      <c r="FF974">
        <v>79.121125043043193</v>
      </c>
      <c r="FG974">
        <v>84.426860057362305</v>
      </c>
      <c r="FH974">
        <v>88.8232013898932</v>
      </c>
      <c r="FI974">
        <v>92.827415605707998</v>
      </c>
      <c r="FJ974">
        <v>96.184356358343607</v>
      </c>
      <c r="FK974">
        <v>98.284292070640802</v>
      </c>
      <c r="FL974">
        <v>99.341011577477104</v>
      </c>
      <c r="FM974">
        <v>99.803272506545298</v>
      </c>
      <c r="FN974">
        <v>99.917670810794505</v>
      </c>
      <c r="FO974">
        <v>99.443160919917602</v>
      </c>
      <c r="FP974">
        <v>96.754006823818301</v>
      </c>
      <c r="FQ974">
        <v>90.752037220092603</v>
      </c>
      <c r="FR974">
        <v>85.695456742689601</v>
      </c>
      <c r="FS974">
        <v>81.945133730109106</v>
      </c>
      <c r="FT974">
        <v>79.312269964324898</v>
      </c>
      <c r="FU974">
        <v>3.5369324728853797E-2</v>
      </c>
      <c r="FV974">
        <v>0</v>
      </c>
      <c r="FW974">
        <v>0</v>
      </c>
      <c r="FX974">
        <v>1</v>
      </c>
    </row>
    <row r="975" spans="1:180" x14ac:dyDescent="0.2">
      <c r="A975" t="s">
        <v>42</v>
      </c>
      <c r="B975" t="s">
        <v>58</v>
      </c>
      <c r="C975" t="s">
        <v>55</v>
      </c>
      <c r="D975" t="s">
        <v>79</v>
      </c>
      <c r="E975" t="s">
        <v>78</v>
      </c>
      <c r="F975" t="s">
        <v>1</v>
      </c>
      <c r="G975" s="35">
        <v>43691</v>
      </c>
      <c r="H975">
        <v>6318</v>
      </c>
      <c r="I975">
        <v>1.03342660217759</v>
      </c>
      <c r="J975">
        <v>0.89711430484458399</v>
      </c>
      <c r="K975">
        <v>0.80858150077206203</v>
      </c>
      <c r="L975">
        <v>0.74005412767828105</v>
      </c>
      <c r="M975">
        <v>0.705899837151993</v>
      </c>
      <c r="N975">
        <v>0.69620333602120099</v>
      </c>
      <c r="O975">
        <v>0.72953668936250804</v>
      </c>
      <c r="P975">
        <v>0.79058613166829095</v>
      </c>
      <c r="Q975">
        <v>0.83688256741365796</v>
      </c>
      <c r="R975">
        <v>0.94361904717345602</v>
      </c>
      <c r="S975">
        <v>1.0976042867900699</v>
      </c>
      <c r="T975">
        <v>1.2962226122192599</v>
      </c>
      <c r="U975">
        <v>1.5172836997846699</v>
      </c>
      <c r="V975">
        <v>1.7371229253634599</v>
      </c>
      <c r="W975">
        <v>1.93337714800106</v>
      </c>
      <c r="X975">
        <v>2.1401326535252299</v>
      </c>
      <c r="Y975">
        <v>2.2922995868107598</v>
      </c>
      <c r="Z975">
        <v>2.41800734653452</v>
      </c>
      <c r="AA975">
        <v>2.41189892305258</v>
      </c>
      <c r="AB975">
        <v>2.2696853323835402</v>
      </c>
      <c r="AC975">
        <v>2.07375763194241</v>
      </c>
      <c r="AD975">
        <v>1.8893100858468399</v>
      </c>
      <c r="AE975">
        <v>1.5954732862827901</v>
      </c>
      <c r="AF975">
        <v>1.3191999234768601</v>
      </c>
      <c r="AG975">
        <v>-9.5728335769846799E-3</v>
      </c>
      <c r="AH975">
        <v>-5.7482215807295196E-3</v>
      </c>
      <c r="AI975">
        <v>-4.8527135968970698E-3</v>
      </c>
      <c r="AJ975">
        <v>-8.7963959229785796E-5</v>
      </c>
      <c r="AK975">
        <v>-1.4573273628235E-3</v>
      </c>
      <c r="AL975">
        <v>-4.7756956444472802E-3</v>
      </c>
      <c r="AM975">
        <v>-1.7404157554042701E-2</v>
      </c>
      <c r="AN975">
        <v>-1.0588020719784701E-2</v>
      </c>
      <c r="AO975">
        <v>9.1063909285474306E-3</v>
      </c>
      <c r="AP975">
        <v>6.6821013500652504E-3</v>
      </c>
      <c r="AQ975">
        <v>2.64065783802238E-3</v>
      </c>
      <c r="AR975">
        <v>-5.5705118362523896E-3</v>
      </c>
      <c r="AS975">
        <v>-6.6724265222588702E-3</v>
      </c>
      <c r="AT975">
        <v>6.5912185027741403E-3</v>
      </c>
      <c r="AU975">
        <v>0.141071419378031</v>
      </c>
      <c r="AV975">
        <v>0.17975386829220399</v>
      </c>
      <c r="AW975">
        <v>0.191553698189592</v>
      </c>
      <c r="AX975">
        <v>0.19870841671895001</v>
      </c>
      <c r="AY975">
        <v>0.125172107344941</v>
      </c>
      <c r="AZ975">
        <v>-5.64773609425432E-2</v>
      </c>
      <c r="BA975">
        <v>-9.2565722732018504E-2</v>
      </c>
      <c r="BB975">
        <v>-9.2275055513517903E-2</v>
      </c>
      <c r="BC975">
        <v>-4.8440215831676001E-2</v>
      </c>
      <c r="BD975">
        <v>-3.4360326672246103E-2</v>
      </c>
      <c r="BE975">
        <v>-1.9796340279055599E-3</v>
      </c>
      <c r="BF975">
        <v>4.8744106265018601E-4</v>
      </c>
      <c r="BG975">
        <v>8.8284111854268499E-4</v>
      </c>
      <c r="BH975">
        <v>6.2673689746372604E-3</v>
      </c>
      <c r="BI975">
        <v>4.5433145983414299E-3</v>
      </c>
      <c r="BJ975">
        <v>1.14950670230259E-3</v>
      </c>
      <c r="BK975">
        <v>-1.05392167222717E-2</v>
      </c>
      <c r="BL975">
        <v>-1.59701547665654E-3</v>
      </c>
      <c r="BM975">
        <v>1.4301806582194199E-2</v>
      </c>
      <c r="BN975">
        <v>1.23228810490365E-2</v>
      </c>
      <c r="BO975">
        <v>7.1280466065326599E-3</v>
      </c>
      <c r="BP975">
        <v>-1.76003051461517E-3</v>
      </c>
      <c r="BQ975">
        <v>-2.91464285822072E-3</v>
      </c>
      <c r="BR975">
        <v>1.24621462266605E-2</v>
      </c>
      <c r="BS975">
        <v>0.15105001515873701</v>
      </c>
      <c r="BT975">
        <v>0.188501785802067</v>
      </c>
      <c r="BU975">
        <v>0.200775979689894</v>
      </c>
      <c r="BV975">
        <v>0.21037545668027399</v>
      </c>
      <c r="BW975">
        <v>0.13785990256452099</v>
      </c>
      <c r="BX975">
        <v>-4.6481706662702703E-2</v>
      </c>
      <c r="BY975">
        <v>-8.3205630565097596E-2</v>
      </c>
      <c r="BZ975">
        <v>-8.1578485328109504E-2</v>
      </c>
      <c r="CA975">
        <v>-4.1826930652915803E-2</v>
      </c>
      <c r="CB975">
        <v>-2.6721571247537799E-2</v>
      </c>
      <c r="CC975">
        <v>3.27939284885041E-3</v>
      </c>
      <c r="CD975">
        <v>4.8062420139427398E-3</v>
      </c>
      <c r="CE975">
        <v>4.85526884240782E-3</v>
      </c>
      <c r="CF975">
        <v>1.0669053204573301E-2</v>
      </c>
      <c r="CG975">
        <v>8.6993409410684799E-3</v>
      </c>
      <c r="CH975">
        <v>5.2532837978952101E-3</v>
      </c>
      <c r="CI975">
        <v>-5.7845796146506001E-3</v>
      </c>
      <c r="CJ975">
        <v>4.6301273657041999E-3</v>
      </c>
      <c r="CK975">
        <v>1.7900135637271001E-2</v>
      </c>
      <c r="CL975">
        <v>1.6229667885205901E-2</v>
      </c>
      <c r="CM975">
        <v>1.0235998397805E-2</v>
      </c>
      <c r="CN975">
        <v>8.7909724099571895E-4</v>
      </c>
      <c r="CO975">
        <v>-3.1201333973165501E-4</v>
      </c>
      <c r="CP975">
        <v>1.6528332883793101E-2</v>
      </c>
      <c r="CQ975">
        <v>0.15796116019895701</v>
      </c>
      <c r="CR975">
        <v>0.19456056682087899</v>
      </c>
      <c r="CS975">
        <v>0.207163303763443</v>
      </c>
      <c r="CT975">
        <v>0.218456013016532</v>
      </c>
      <c r="CU975">
        <v>0.14664743088315199</v>
      </c>
      <c r="CV975">
        <v>-3.95587469579472E-2</v>
      </c>
      <c r="CW975">
        <v>-7.6722859243656405E-2</v>
      </c>
      <c r="CX975">
        <v>-7.4170073402336903E-2</v>
      </c>
      <c r="CY975">
        <v>-3.7246589483958897E-2</v>
      </c>
      <c r="CZ975">
        <v>-2.14309925100966E-2</v>
      </c>
      <c r="DA975">
        <v>8.5384197256063808E-3</v>
      </c>
      <c r="DB975">
        <v>9.1250429652352995E-3</v>
      </c>
      <c r="DC975">
        <v>8.8276965662729499E-3</v>
      </c>
      <c r="DD975">
        <v>1.50707374345094E-2</v>
      </c>
      <c r="DE975">
        <v>1.28553672837955E-2</v>
      </c>
      <c r="DF975">
        <v>9.3570608934878396E-3</v>
      </c>
      <c r="DG975">
        <v>-1.02994250702952E-3</v>
      </c>
      <c r="DH975">
        <v>1.0857270208064901E-2</v>
      </c>
      <c r="DI975">
        <v>2.1498464692347799E-2</v>
      </c>
      <c r="DJ975">
        <v>2.0136454721375201E-2</v>
      </c>
      <c r="DK975">
        <v>1.33439501890772E-2</v>
      </c>
      <c r="DL975">
        <v>3.5182249966066101E-3</v>
      </c>
      <c r="DM975">
        <v>2.29061617875741E-3</v>
      </c>
      <c r="DN975">
        <v>2.0594519540925602E-2</v>
      </c>
      <c r="DO975">
        <v>0.16487230523917701</v>
      </c>
      <c r="DP975">
        <v>0.20061934783968999</v>
      </c>
      <c r="DQ975">
        <v>0.213550627836992</v>
      </c>
      <c r="DR975">
        <v>0.22653656935279001</v>
      </c>
      <c r="DS975">
        <v>0.15543495920178299</v>
      </c>
      <c r="DT975">
        <v>-3.2635787253191703E-2</v>
      </c>
      <c r="DU975">
        <v>-7.02400879222152E-2</v>
      </c>
      <c r="DV975">
        <v>-6.6761661476564205E-2</v>
      </c>
      <c r="DW975">
        <v>-3.2666248315001999E-2</v>
      </c>
      <c r="DX975">
        <v>-1.6140413772655401E-2</v>
      </c>
      <c r="DY975">
        <v>1.61316192746855E-2</v>
      </c>
      <c r="DZ975">
        <v>1.5360705608614999E-2</v>
      </c>
      <c r="EA975">
        <v>1.4563251281712699E-2</v>
      </c>
      <c r="EB975">
        <v>2.1426070368376401E-2</v>
      </c>
      <c r="EC975">
        <v>1.88560092449605E-2</v>
      </c>
      <c r="ED975">
        <v>1.52822632402377E-2</v>
      </c>
      <c r="EE975">
        <v>5.8349983247414803E-3</v>
      </c>
      <c r="EF975">
        <v>1.9848275451193099E-2</v>
      </c>
      <c r="EG975">
        <v>2.6693880345994601E-2</v>
      </c>
      <c r="EH975">
        <v>2.57772344203465E-2</v>
      </c>
      <c r="EI975">
        <v>1.7831338957587501E-2</v>
      </c>
      <c r="EJ975">
        <v>7.3287063182438297E-3</v>
      </c>
      <c r="EK975">
        <v>6.0483998427955602E-3</v>
      </c>
      <c r="EL975">
        <v>2.6465447264811998E-2</v>
      </c>
      <c r="EM975">
        <v>0.17485090101988299</v>
      </c>
      <c r="EN975">
        <v>0.20936726534955299</v>
      </c>
      <c r="EO975">
        <v>0.22277290933729399</v>
      </c>
      <c r="EP975">
        <v>0.238203609314114</v>
      </c>
      <c r="EQ975">
        <v>0.16812275442136301</v>
      </c>
      <c r="ER975">
        <v>-2.2640132973351199E-2</v>
      </c>
      <c r="ES975">
        <v>-6.0879995755294299E-2</v>
      </c>
      <c r="ET975">
        <v>-5.6065091291155798E-2</v>
      </c>
      <c r="EU975">
        <v>-2.60529631362417E-2</v>
      </c>
      <c r="EV975">
        <v>-8.5016583479470796E-3</v>
      </c>
      <c r="EW975">
        <v>75.367014043732894</v>
      </c>
      <c r="EX975">
        <v>74.089216766669693</v>
      </c>
      <c r="EY975">
        <v>73.003858261928201</v>
      </c>
      <c r="EZ975">
        <v>70.9782470566835</v>
      </c>
      <c r="FA975">
        <v>69.771394842459998</v>
      </c>
      <c r="FB975">
        <v>69.204876189853294</v>
      </c>
      <c r="FC975">
        <v>68.178765395122795</v>
      </c>
      <c r="FD975">
        <v>68.737062691164596</v>
      </c>
      <c r="FE975">
        <v>73.034027705578694</v>
      </c>
      <c r="FF975">
        <v>78.367610110550601</v>
      </c>
      <c r="FG975">
        <v>83.523904293650503</v>
      </c>
      <c r="FH975">
        <v>87.811732141747598</v>
      </c>
      <c r="FI975">
        <v>91.559989045066501</v>
      </c>
      <c r="FJ975">
        <v>94.726373779112905</v>
      </c>
      <c r="FK975">
        <v>96.899764489640404</v>
      </c>
      <c r="FL975">
        <v>98.448742177320398</v>
      </c>
      <c r="FM975">
        <v>99.105093536185194</v>
      </c>
      <c r="FN975">
        <v>99.399689811679295</v>
      </c>
      <c r="FO975">
        <v>98.668511094598998</v>
      </c>
      <c r="FP975">
        <v>96.0608997228221</v>
      </c>
      <c r="FQ975">
        <v>90.489245574498099</v>
      </c>
      <c r="FR975">
        <v>85.784119025768703</v>
      </c>
      <c r="FS975">
        <v>82.369557924782399</v>
      </c>
      <c r="FT975">
        <v>79.999762829809896</v>
      </c>
      <c r="FU975">
        <v>1.38159036498267E-2</v>
      </c>
      <c r="FV975">
        <v>0</v>
      </c>
      <c r="FW975">
        <v>0</v>
      </c>
      <c r="FX975">
        <v>1</v>
      </c>
    </row>
    <row r="976" spans="1:180" x14ac:dyDescent="0.2">
      <c r="A976" t="s">
        <v>42</v>
      </c>
      <c r="B976" t="s">
        <v>58</v>
      </c>
      <c r="C976" t="s">
        <v>55</v>
      </c>
      <c r="D976" t="s">
        <v>79</v>
      </c>
      <c r="E976" t="s">
        <v>78</v>
      </c>
      <c r="F976" t="s">
        <v>77</v>
      </c>
      <c r="G976" s="35">
        <v>43691</v>
      </c>
      <c r="H976">
        <v>5214</v>
      </c>
      <c r="I976">
        <v>1.0522265963308499</v>
      </c>
      <c r="J976">
        <v>0.91489222601259002</v>
      </c>
      <c r="K976">
        <v>0.82442170215840105</v>
      </c>
      <c r="L976">
        <v>0.75707808760567497</v>
      </c>
      <c r="M976">
        <v>0.72364574370866797</v>
      </c>
      <c r="N976">
        <v>0.71268903101451897</v>
      </c>
      <c r="O976">
        <v>0.74458070972902302</v>
      </c>
      <c r="P976">
        <v>0.80618331364308704</v>
      </c>
      <c r="Q976">
        <v>0.84763183794036501</v>
      </c>
      <c r="R976">
        <v>0.95285414728528495</v>
      </c>
      <c r="S976">
        <v>1.1049014704928799</v>
      </c>
      <c r="T976">
        <v>1.2963842745037299</v>
      </c>
      <c r="U976">
        <v>1.5092923812972801</v>
      </c>
      <c r="V976">
        <v>1.71966609180686</v>
      </c>
      <c r="W976">
        <v>1.9067721483509199</v>
      </c>
      <c r="X976">
        <v>2.10859613104962</v>
      </c>
      <c r="Y976">
        <v>2.25570855459357</v>
      </c>
      <c r="Z976">
        <v>2.37631733416851</v>
      </c>
      <c r="AA976">
        <v>2.3716490491014599</v>
      </c>
      <c r="AB976">
        <v>2.2264177721687499</v>
      </c>
      <c r="AC976">
        <v>2.0497759067753698</v>
      </c>
      <c r="AD976">
        <v>1.88370887025447</v>
      </c>
      <c r="AE976">
        <v>1.60320965143345</v>
      </c>
      <c r="AF976">
        <v>1.3311235035962901</v>
      </c>
      <c r="AG976">
        <v>-1.10026404781257E-2</v>
      </c>
      <c r="AH976">
        <v>-1.01308592985647E-2</v>
      </c>
      <c r="AI976">
        <v>-1.1394339142409501E-2</v>
      </c>
      <c r="AJ976">
        <v>-3.7856081978971E-3</v>
      </c>
      <c r="AK976">
        <v>-5.9276404301741199E-3</v>
      </c>
      <c r="AL976">
        <v>-1.0734628297044101E-2</v>
      </c>
      <c r="AM976">
        <v>-2.21884085937482E-2</v>
      </c>
      <c r="AN976">
        <v>-1.2462687787353099E-2</v>
      </c>
      <c r="AO976">
        <v>1.0724615761347899E-2</v>
      </c>
      <c r="AP976">
        <v>1.15983602152084E-2</v>
      </c>
      <c r="AQ976">
        <v>4.2159639150283297E-3</v>
      </c>
      <c r="AR976">
        <v>-7.8938259328292792E-3</v>
      </c>
      <c r="AS976">
        <v>-4.2136319842920001E-3</v>
      </c>
      <c r="AT976">
        <v>4.3652060823744596E-3</v>
      </c>
      <c r="AU976">
        <v>8.2622557436312194E-2</v>
      </c>
      <c r="AV976">
        <v>0.10826017882777</v>
      </c>
      <c r="AW976">
        <v>0.112341961484292</v>
      </c>
      <c r="AX976">
        <v>0.120363056497215</v>
      </c>
      <c r="AY976">
        <v>8.7680444603834007E-2</v>
      </c>
      <c r="AZ976">
        <v>-2.9327374792860001E-3</v>
      </c>
      <c r="BA976">
        <v>-5.0001931445890102E-2</v>
      </c>
      <c r="BB976">
        <v>-6.1481617697820297E-2</v>
      </c>
      <c r="BC976">
        <v>-2.63384112976369E-2</v>
      </c>
      <c r="BD976">
        <v>-2.397548596791E-2</v>
      </c>
      <c r="BE976">
        <v>-1.62784524636294E-3</v>
      </c>
      <c r="BF976">
        <v>-1.7896424830392301E-3</v>
      </c>
      <c r="BG976">
        <v>-3.6409362037825798E-3</v>
      </c>
      <c r="BH976">
        <v>4.5212736096264796E-3</v>
      </c>
      <c r="BI976">
        <v>1.62143807565898E-3</v>
      </c>
      <c r="BJ976">
        <v>-2.96683205286915E-3</v>
      </c>
      <c r="BK976">
        <v>-1.33149224207547E-2</v>
      </c>
      <c r="BL976">
        <v>-1.1323072198245201E-3</v>
      </c>
      <c r="BM976">
        <v>1.7217011255132902E-2</v>
      </c>
      <c r="BN976">
        <v>1.70886190622552E-2</v>
      </c>
      <c r="BO976">
        <v>8.5827762800866E-3</v>
      </c>
      <c r="BP976">
        <v>-4.1458893018754004E-3</v>
      </c>
      <c r="BQ976">
        <v>-5.3603644304540097E-4</v>
      </c>
      <c r="BR976">
        <v>9.78621687992225E-3</v>
      </c>
      <c r="BS976">
        <v>9.22448057545696E-2</v>
      </c>
      <c r="BT976">
        <v>0.117766809051867</v>
      </c>
      <c r="BU976">
        <v>0.122233157308023</v>
      </c>
      <c r="BV976">
        <v>0.13244618271712399</v>
      </c>
      <c r="BW976">
        <v>0.101794476614365</v>
      </c>
      <c r="BX976">
        <v>8.4360626777883908E-3</v>
      </c>
      <c r="BY976">
        <v>-3.99007127683828E-2</v>
      </c>
      <c r="BZ976">
        <v>-5.04599867207077E-2</v>
      </c>
      <c r="CA976">
        <v>-1.95002064402412E-2</v>
      </c>
      <c r="CB976">
        <v>-1.51402703830044E-2</v>
      </c>
      <c r="CC976">
        <v>4.8651093729981899E-3</v>
      </c>
      <c r="CD976">
        <v>3.9874588737949003E-3</v>
      </c>
      <c r="CE976">
        <v>1.7290470525514201E-3</v>
      </c>
      <c r="CF976">
        <v>1.02745946445122E-2</v>
      </c>
      <c r="CG976">
        <v>6.8499068522673697E-3</v>
      </c>
      <c r="CH976">
        <v>2.4131199630415298E-3</v>
      </c>
      <c r="CI976">
        <v>-7.1691729283743797E-3</v>
      </c>
      <c r="CJ976">
        <v>6.7150798458469997E-3</v>
      </c>
      <c r="CK976">
        <v>2.17136245965385E-2</v>
      </c>
      <c r="CL976">
        <v>2.0891155614908799E-2</v>
      </c>
      <c r="CM976">
        <v>1.1607217221636301E-2</v>
      </c>
      <c r="CN976">
        <v>-1.55007980850378E-3</v>
      </c>
      <c r="CO976">
        <v>2.01105502587291E-3</v>
      </c>
      <c r="CP976">
        <v>1.35407924444411E-2</v>
      </c>
      <c r="CQ976">
        <v>9.8909145627827905E-2</v>
      </c>
      <c r="CR976">
        <v>0.12435107218531399</v>
      </c>
      <c r="CS976">
        <v>0.12908376940428601</v>
      </c>
      <c r="CT976">
        <v>0.140814919128569</v>
      </c>
      <c r="CU976">
        <v>0.111569812189707</v>
      </c>
      <c r="CV976">
        <v>1.6310059034142899E-2</v>
      </c>
      <c r="CW976">
        <v>-3.2904639483380897E-2</v>
      </c>
      <c r="CX976">
        <v>-4.2826438680823697E-2</v>
      </c>
      <c r="CY976">
        <v>-1.47640865870275E-2</v>
      </c>
      <c r="CZ976">
        <v>-9.0210269833511901E-3</v>
      </c>
      <c r="DA976">
        <v>1.13580639923593E-2</v>
      </c>
      <c r="DB976">
        <v>9.7645602306290196E-3</v>
      </c>
      <c r="DC976">
        <v>7.0990303088854199E-3</v>
      </c>
      <c r="DD976">
        <v>1.6027915679397899E-2</v>
      </c>
      <c r="DE976">
        <v>1.2078375628875799E-2</v>
      </c>
      <c r="DF976">
        <v>7.7930719789522001E-3</v>
      </c>
      <c r="DG976">
        <v>-1.0234234359940699E-3</v>
      </c>
      <c r="DH976">
        <v>1.4562466911518499E-2</v>
      </c>
      <c r="DI976">
        <v>2.6210237937944102E-2</v>
      </c>
      <c r="DJ976">
        <v>2.4693692167562401E-2</v>
      </c>
      <c r="DK976">
        <v>1.4631658163186E-2</v>
      </c>
      <c r="DL976">
        <v>1.04572968486784E-3</v>
      </c>
      <c r="DM976">
        <v>4.55814649479122E-3</v>
      </c>
      <c r="DN976">
        <v>1.7295368008960001E-2</v>
      </c>
      <c r="DO976">
        <v>0.105573485501086</v>
      </c>
      <c r="DP976">
        <v>0.130935335318761</v>
      </c>
      <c r="DQ976">
        <v>0.13593438150054901</v>
      </c>
      <c r="DR976">
        <v>0.149183655540013</v>
      </c>
      <c r="DS976">
        <v>0.121345147765048</v>
      </c>
      <c r="DT976">
        <v>2.4184055390497401E-2</v>
      </c>
      <c r="DU976">
        <v>-2.5908566198379099E-2</v>
      </c>
      <c r="DV976">
        <v>-3.5192890640939702E-2</v>
      </c>
      <c r="DW976">
        <v>-1.00279667338137E-2</v>
      </c>
      <c r="DX976">
        <v>-2.9017835836980099E-3</v>
      </c>
      <c r="DY976">
        <v>2.0732859224122099E-2</v>
      </c>
      <c r="DZ976">
        <v>1.81057770461545E-2</v>
      </c>
      <c r="EA976">
        <v>1.4852433247512301E-2</v>
      </c>
      <c r="EB976">
        <v>2.4334797486921501E-2</v>
      </c>
      <c r="EC976">
        <v>1.9627454134708899E-2</v>
      </c>
      <c r="ED976">
        <v>1.5560868223127199E-2</v>
      </c>
      <c r="EE976">
        <v>7.8500627369994507E-3</v>
      </c>
      <c r="EF976">
        <v>2.5892847479047101E-2</v>
      </c>
      <c r="EG976">
        <v>3.2702633431729099E-2</v>
      </c>
      <c r="EH976">
        <v>3.0183951014609099E-2</v>
      </c>
      <c r="EI976">
        <v>1.8998470528244299E-2</v>
      </c>
      <c r="EJ976">
        <v>4.7936663158217197E-3</v>
      </c>
      <c r="EK976">
        <v>8.2357420360378193E-3</v>
      </c>
      <c r="EL976">
        <v>2.27163788065078E-2</v>
      </c>
      <c r="EM976">
        <v>0.115195733819344</v>
      </c>
      <c r="EN976">
        <v>0.14044196554285801</v>
      </c>
      <c r="EO976">
        <v>0.145825577324281</v>
      </c>
      <c r="EP976">
        <v>0.16126678175992201</v>
      </c>
      <c r="EQ976">
        <v>0.135459179775579</v>
      </c>
      <c r="ER976">
        <v>3.5552855547571802E-2</v>
      </c>
      <c r="ES976">
        <v>-1.5807347520871699E-2</v>
      </c>
      <c r="ET976">
        <v>-2.4171259663827101E-2</v>
      </c>
      <c r="EU976">
        <v>-3.1897618764180399E-3</v>
      </c>
      <c r="EV976">
        <v>5.9334320012075998E-3</v>
      </c>
      <c r="EW976">
        <v>75.114785182855002</v>
      </c>
      <c r="EX976">
        <v>73.824169638002303</v>
      </c>
      <c r="EY976">
        <v>72.769296338282601</v>
      </c>
      <c r="EZ976">
        <v>70.815067206929001</v>
      </c>
      <c r="FA976">
        <v>69.599854680547494</v>
      </c>
      <c r="FB976">
        <v>69.017499452157793</v>
      </c>
      <c r="FC976">
        <v>67.959634161270699</v>
      </c>
      <c r="FD976">
        <v>68.534974139753601</v>
      </c>
      <c r="FE976">
        <v>72.825355781519406</v>
      </c>
      <c r="FF976">
        <v>78.157178740860104</v>
      </c>
      <c r="FG976">
        <v>83.345843253708395</v>
      </c>
      <c r="FH976">
        <v>87.661157366855093</v>
      </c>
      <c r="FI976">
        <v>91.3640652997166</v>
      </c>
      <c r="FJ976">
        <v>94.494808988352702</v>
      </c>
      <c r="FK976">
        <v>96.641050907542194</v>
      </c>
      <c r="FL976">
        <v>98.203045133536605</v>
      </c>
      <c r="FM976">
        <v>98.836401465954197</v>
      </c>
      <c r="FN976">
        <v>99.071182655291906</v>
      </c>
      <c r="FO976">
        <v>98.237197605345301</v>
      </c>
      <c r="FP976">
        <v>95.572268116121293</v>
      </c>
      <c r="FQ976">
        <v>90.025580858180703</v>
      </c>
      <c r="FR976">
        <v>85.398435386887897</v>
      </c>
      <c r="FS976">
        <v>82.043845692675802</v>
      </c>
      <c r="FT976">
        <v>79.683855568064004</v>
      </c>
      <c r="FU976">
        <v>1.4585526201056799E-2</v>
      </c>
      <c r="FV976">
        <v>0</v>
      </c>
      <c r="FW976">
        <v>0</v>
      </c>
      <c r="FX976">
        <v>1</v>
      </c>
    </row>
    <row r="977" spans="1:180" x14ac:dyDescent="0.2">
      <c r="A977" t="s">
        <v>42</v>
      </c>
      <c r="B977" t="s">
        <v>58</v>
      </c>
      <c r="C977" t="s">
        <v>55</v>
      </c>
      <c r="D977" t="s">
        <v>79</v>
      </c>
      <c r="E977" t="s">
        <v>78</v>
      </c>
      <c r="F977" t="s">
        <v>78</v>
      </c>
      <c r="G977" s="35">
        <v>43691</v>
      </c>
      <c r="H977">
        <v>1104</v>
      </c>
      <c r="I977">
        <v>0.92343766344824196</v>
      </c>
      <c r="J977">
        <v>0.79238209450419295</v>
      </c>
      <c r="K977">
        <v>0.71277039660813701</v>
      </c>
      <c r="L977">
        <v>0.63804305611029599</v>
      </c>
      <c r="M977">
        <v>0.60136321354715605</v>
      </c>
      <c r="N977">
        <v>0.60041008600548595</v>
      </c>
      <c r="O977">
        <v>0.64044219669558999</v>
      </c>
      <c r="P977">
        <v>0.69812819381436098</v>
      </c>
      <c r="Q977">
        <v>0.77228643695356103</v>
      </c>
      <c r="R977">
        <v>0.89130095909144902</v>
      </c>
      <c r="S977">
        <v>1.05829156309724</v>
      </c>
      <c r="T977">
        <v>1.29650659175806</v>
      </c>
      <c r="U977">
        <v>1.5582302733906199</v>
      </c>
      <c r="V977">
        <v>1.82485023579336</v>
      </c>
      <c r="W977">
        <v>2.0680778385046201</v>
      </c>
      <c r="X977">
        <v>2.2929595661069602</v>
      </c>
      <c r="Y977">
        <v>2.46164008066448</v>
      </c>
      <c r="Z977">
        <v>2.60790550150351</v>
      </c>
      <c r="AA977">
        <v>2.6044896917822902</v>
      </c>
      <c r="AB977">
        <v>2.4767272391504802</v>
      </c>
      <c r="AC977">
        <v>2.1810582568722299</v>
      </c>
      <c r="AD977">
        <v>1.9044756840068</v>
      </c>
      <c r="AE977">
        <v>1.54361812171896</v>
      </c>
      <c r="AF977">
        <v>1.2456013776364001</v>
      </c>
      <c r="AG977">
        <v>-2.8249551029191699E-2</v>
      </c>
      <c r="AH977">
        <v>-1.41479127442872E-2</v>
      </c>
      <c r="AI977">
        <v>-5.7894423506624204E-4</v>
      </c>
      <c r="AJ977">
        <v>-6.0191624010996498E-3</v>
      </c>
      <c r="AK977">
        <v>-2.1988111986277799E-4</v>
      </c>
      <c r="AL977">
        <v>2.9673144017610801E-3</v>
      </c>
      <c r="AM977">
        <v>-2.0802780634914E-2</v>
      </c>
      <c r="AN977">
        <v>-2.96072792590867E-2</v>
      </c>
      <c r="AO977">
        <v>-2.3287362487597801E-2</v>
      </c>
      <c r="AP977">
        <v>-3.1187029272062499E-2</v>
      </c>
      <c r="AQ977">
        <v>-1.9134656506078498E-2</v>
      </c>
      <c r="AR977">
        <v>-9.1416462567474495E-4</v>
      </c>
      <c r="AS977">
        <v>-2.5958549770562198E-2</v>
      </c>
      <c r="AT977">
        <v>1.52178990696629E-2</v>
      </c>
      <c r="AU977">
        <v>0.41025153285548199</v>
      </c>
      <c r="AV977">
        <v>0.49672068382418699</v>
      </c>
      <c r="AW977">
        <v>0.53173417363719799</v>
      </c>
      <c r="AX977">
        <v>0.54776037110141595</v>
      </c>
      <c r="AY977">
        <v>0.26952888713269202</v>
      </c>
      <c r="AZ977">
        <v>-0.33854070341582199</v>
      </c>
      <c r="BA977">
        <v>-0.32340201559086401</v>
      </c>
      <c r="BB977">
        <v>-0.25769457433668402</v>
      </c>
      <c r="BC977">
        <v>-0.17179506967287</v>
      </c>
      <c r="BD977">
        <v>-0.107024788277786</v>
      </c>
      <c r="BE977">
        <v>-1.85916189872803E-2</v>
      </c>
      <c r="BF977">
        <v>-5.1663650471833198E-3</v>
      </c>
      <c r="BG977">
        <v>6.8163538486842104E-3</v>
      </c>
      <c r="BH977">
        <v>-3.72610436145705E-5</v>
      </c>
      <c r="BI977">
        <v>5.24547289556088E-3</v>
      </c>
      <c r="BJ977">
        <v>7.3752492348094596E-3</v>
      </c>
      <c r="BK977">
        <v>-1.2950481172917E-2</v>
      </c>
      <c r="BL977">
        <v>-2.08629909671008E-2</v>
      </c>
      <c r="BM977">
        <v>-1.38964797055788E-2</v>
      </c>
      <c r="BN977">
        <v>-1.9477271611680402E-2</v>
      </c>
      <c r="BO977">
        <v>-8.0417226289822598E-3</v>
      </c>
      <c r="BP977">
        <v>7.0318810949748997E-3</v>
      </c>
      <c r="BQ977">
        <v>-1.7873731670630302E-2</v>
      </c>
      <c r="BR977">
        <v>2.6202322845563501E-2</v>
      </c>
      <c r="BS977">
        <v>0.42655845577417101</v>
      </c>
      <c r="BT977">
        <v>0.51599749785174298</v>
      </c>
      <c r="BU977">
        <v>0.55704402522321494</v>
      </c>
      <c r="BV977">
        <v>0.570790665584754</v>
      </c>
      <c r="BW977">
        <v>0.30136759197514301</v>
      </c>
      <c r="BX977">
        <v>-0.31593228234890502</v>
      </c>
      <c r="BY977">
        <v>-0.30155822830280299</v>
      </c>
      <c r="BZ977">
        <v>-0.238706449983249</v>
      </c>
      <c r="CA977">
        <v>-0.159057906834594</v>
      </c>
      <c r="CB977">
        <v>-9.4369377288736206E-2</v>
      </c>
      <c r="CC977">
        <v>-1.1902564675721299E-2</v>
      </c>
      <c r="CD977">
        <v>1.0542275276112501E-3</v>
      </c>
      <c r="CE977">
        <v>1.1938314773414799E-2</v>
      </c>
      <c r="CF977">
        <v>4.1057856140927704E-3</v>
      </c>
      <c r="CG977">
        <v>9.0307604376991604E-3</v>
      </c>
      <c r="CH977">
        <v>1.0428171472419E-2</v>
      </c>
      <c r="CI977">
        <v>-7.51200248576246E-3</v>
      </c>
      <c r="CJ977">
        <v>-1.48067235335348E-2</v>
      </c>
      <c r="CK977">
        <v>-7.39238289791724E-3</v>
      </c>
      <c r="CL977">
        <v>-1.1367129127183601E-2</v>
      </c>
      <c r="CM977">
        <v>-3.5879041777740398E-4</v>
      </c>
      <c r="CN977">
        <v>1.25352881552959E-2</v>
      </c>
      <c r="CO977">
        <v>-1.22742112831565E-2</v>
      </c>
      <c r="CP977">
        <v>3.3810101291231201E-2</v>
      </c>
      <c r="CQ977">
        <v>0.43785258091236501</v>
      </c>
      <c r="CR977">
        <v>0.52934856052484802</v>
      </c>
      <c r="CS977">
        <v>0.57457355133104804</v>
      </c>
      <c r="CT977">
        <v>0.58674137738741705</v>
      </c>
      <c r="CU977">
        <v>0.32341898195973301</v>
      </c>
      <c r="CV977">
        <v>-0.300273758789314</v>
      </c>
      <c r="CW977">
        <v>-0.28642928776916698</v>
      </c>
      <c r="CX977">
        <v>-0.225555332899014</v>
      </c>
      <c r="CY977">
        <v>-0.150236186653641</v>
      </c>
      <c r="CZ977">
        <v>-8.5604278189519295E-2</v>
      </c>
      <c r="DA977">
        <v>-5.21351036416242E-3</v>
      </c>
      <c r="DB977">
        <v>7.2748201024058204E-3</v>
      </c>
      <c r="DC977">
        <v>1.7060275698145499E-2</v>
      </c>
      <c r="DD977">
        <v>8.2488322718000991E-3</v>
      </c>
      <c r="DE977">
        <v>1.2816047979837399E-2</v>
      </c>
      <c r="DF977">
        <v>1.3481093710028501E-2</v>
      </c>
      <c r="DG977">
        <v>-2.0735237986078698E-3</v>
      </c>
      <c r="DH977">
        <v>-8.7504560999686707E-3</v>
      </c>
      <c r="DI977">
        <v>-8.8828609025567301E-4</v>
      </c>
      <c r="DJ977">
        <v>-3.2569866426868199E-3</v>
      </c>
      <c r="DK977">
        <v>7.3241417934274602E-3</v>
      </c>
      <c r="DL977">
        <v>1.80386952156169E-2</v>
      </c>
      <c r="DM977">
        <v>-6.6746908956827802E-3</v>
      </c>
      <c r="DN977">
        <v>4.1417879736898998E-2</v>
      </c>
      <c r="DO977">
        <v>0.44914670605055801</v>
      </c>
      <c r="DP977">
        <v>0.54269962319795195</v>
      </c>
      <c r="DQ977">
        <v>0.59210307743888102</v>
      </c>
      <c r="DR977">
        <v>0.60269208919008099</v>
      </c>
      <c r="DS977">
        <v>0.34547037194432301</v>
      </c>
      <c r="DT977">
        <v>-0.28461523522972199</v>
      </c>
      <c r="DU977">
        <v>-0.27130034723553098</v>
      </c>
      <c r="DV977">
        <v>-0.212404215814779</v>
      </c>
      <c r="DW977">
        <v>-0.14141446647268899</v>
      </c>
      <c r="DX977">
        <v>-7.6839179090302398E-2</v>
      </c>
      <c r="DY977">
        <v>4.4444216777490197E-3</v>
      </c>
      <c r="DZ977">
        <v>1.6256367799509699E-2</v>
      </c>
      <c r="EA977">
        <v>2.44555737818959E-2</v>
      </c>
      <c r="EB977">
        <v>1.4230733629285199E-2</v>
      </c>
      <c r="EC977">
        <v>1.8281401995261098E-2</v>
      </c>
      <c r="ED977">
        <v>1.7889028543076901E-2</v>
      </c>
      <c r="EE977">
        <v>5.77877566338911E-3</v>
      </c>
      <c r="EF977">
        <v>-6.1678079827515198E-6</v>
      </c>
      <c r="EG977">
        <v>8.5025966917633092E-3</v>
      </c>
      <c r="EH977">
        <v>8.4527710176952597E-3</v>
      </c>
      <c r="EI977">
        <v>1.8417075670523701E-2</v>
      </c>
      <c r="EJ977">
        <v>2.5984740936266602E-2</v>
      </c>
      <c r="EK977">
        <v>1.41012720424911E-3</v>
      </c>
      <c r="EL977">
        <v>5.2402303512799599E-2</v>
      </c>
      <c r="EM977">
        <v>0.46545362896924702</v>
      </c>
      <c r="EN977">
        <v>0.56197643722550805</v>
      </c>
      <c r="EO977">
        <v>0.61741292902489797</v>
      </c>
      <c r="EP977">
        <v>0.62572238367341904</v>
      </c>
      <c r="EQ977">
        <v>0.377309076786774</v>
      </c>
      <c r="ER977">
        <v>-0.26200681416280502</v>
      </c>
      <c r="ES977">
        <v>-0.24945655994747001</v>
      </c>
      <c r="ET977">
        <v>-0.193416091461344</v>
      </c>
      <c r="EU977">
        <v>-0.12867730363441199</v>
      </c>
      <c r="EV977">
        <v>-6.41837681012523E-2</v>
      </c>
      <c r="EW977">
        <v>76.707570004931398</v>
      </c>
      <c r="EX977">
        <v>75.491884182211905</v>
      </c>
      <c r="EY977">
        <v>74.256263357722702</v>
      </c>
      <c r="EZ977">
        <v>71.832549800371893</v>
      </c>
      <c r="FA977">
        <v>70.670296293577806</v>
      </c>
      <c r="FB977">
        <v>70.167046906362799</v>
      </c>
      <c r="FC977">
        <v>69.270691978228697</v>
      </c>
      <c r="FD977">
        <v>69.737757287814702</v>
      </c>
      <c r="FE977">
        <v>74.042513782164804</v>
      </c>
      <c r="FF977">
        <v>79.339324921498502</v>
      </c>
      <c r="FG977">
        <v>84.316035971678403</v>
      </c>
      <c r="FH977">
        <v>88.497632356189698</v>
      </c>
      <c r="FI977">
        <v>92.492140175376605</v>
      </c>
      <c r="FJ977">
        <v>95.856616880471904</v>
      </c>
      <c r="FK977">
        <v>98.195080661318698</v>
      </c>
      <c r="FL977">
        <v>99.680645259293499</v>
      </c>
      <c r="FM977">
        <v>100.434611663867</v>
      </c>
      <c r="FN977">
        <v>101.03549510713501</v>
      </c>
      <c r="FO977">
        <v>100.80828039841001</v>
      </c>
      <c r="FP977">
        <v>98.493719459592</v>
      </c>
      <c r="FQ977">
        <v>92.805766783067597</v>
      </c>
      <c r="FR977">
        <v>87.7312949377568</v>
      </c>
      <c r="FS977">
        <v>84.035402792829899</v>
      </c>
      <c r="FT977">
        <v>81.629595566739198</v>
      </c>
      <c r="FU977">
        <v>3.0578465796055599E-2</v>
      </c>
      <c r="FV977">
        <v>0</v>
      </c>
      <c r="FW977">
        <v>0</v>
      </c>
      <c r="FX977">
        <v>1</v>
      </c>
    </row>
    <row r="978" spans="1:180" x14ac:dyDescent="0.2">
      <c r="A978" t="s">
        <v>42</v>
      </c>
      <c r="B978" t="s">
        <v>58</v>
      </c>
      <c r="C978" t="s">
        <v>55</v>
      </c>
      <c r="D978" t="s">
        <v>40</v>
      </c>
      <c r="E978" t="s">
        <v>1</v>
      </c>
      <c r="F978" t="s">
        <v>1</v>
      </c>
      <c r="G978" s="35">
        <v>43691</v>
      </c>
      <c r="H978">
        <v>7752</v>
      </c>
      <c r="I978">
        <v>0.97526380892082798</v>
      </c>
      <c r="J978">
        <v>0.85256590039538704</v>
      </c>
      <c r="K978">
        <v>0.76983310358859203</v>
      </c>
      <c r="L978">
        <v>0.72265479255123599</v>
      </c>
      <c r="M978">
        <v>0.70839769884511705</v>
      </c>
      <c r="N978">
        <v>0.73507055556895295</v>
      </c>
      <c r="O978">
        <v>0.80827292481111401</v>
      </c>
      <c r="P978">
        <v>0.87445518736731298</v>
      </c>
      <c r="Q978">
        <v>0.91991301739370002</v>
      </c>
      <c r="R978">
        <v>1.0207264147568</v>
      </c>
      <c r="S978">
        <v>1.1509487101350799</v>
      </c>
      <c r="T978">
        <v>1.3267781416306701</v>
      </c>
      <c r="U978">
        <v>1.51344700711459</v>
      </c>
      <c r="V978">
        <v>1.72246936483666</v>
      </c>
      <c r="W978">
        <v>1.9087659207732699</v>
      </c>
      <c r="X978">
        <v>2.13238651736429</v>
      </c>
      <c r="Y978">
        <v>2.32197650258429</v>
      </c>
      <c r="Z978">
        <v>2.5003641587968102</v>
      </c>
      <c r="AA978">
        <v>2.53012184826729</v>
      </c>
      <c r="AB978">
        <v>2.3511868369475599</v>
      </c>
      <c r="AC978">
        <v>2.0681329393023602</v>
      </c>
      <c r="AD978">
        <v>1.8513968274230399</v>
      </c>
      <c r="AE978">
        <v>1.5390293259619401</v>
      </c>
      <c r="AF978">
        <v>1.24436594164383</v>
      </c>
      <c r="AG978">
        <v>-2.6696465971439098E-2</v>
      </c>
      <c r="AH978">
        <v>-2.3781841338480401E-2</v>
      </c>
      <c r="AI978">
        <v>-2.07467435742987E-2</v>
      </c>
      <c r="AJ978">
        <v>-1.5085961000635599E-2</v>
      </c>
      <c r="AK978">
        <v>-1.5333617994845099E-2</v>
      </c>
      <c r="AL978">
        <v>-1.11091280959118E-2</v>
      </c>
      <c r="AM978">
        <v>-2.23681531189425E-2</v>
      </c>
      <c r="AN978">
        <v>-9.1128720207363095E-3</v>
      </c>
      <c r="AO978">
        <v>7.3746388348418001E-3</v>
      </c>
      <c r="AP978">
        <v>-6.3023909265611704E-3</v>
      </c>
      <c r="AQ978">
        <v>-1.07505018476969E-2</v>
      </c>
      <c r="AR978">
        <v>-3.9720447729811002E-3</v>
      </c>
      <c r="AS978">
        <v>-1.05053756978529E-2</v>
      </c>
      <c r="AT978">
        <v>-1.39480349866249E-2</v>
      </c>
      <c r="AU978">
        <v>0.170623960977378</v>
      </c>
      <c r="AV978">
        <v>0.236972106983703</v>
      </c>
      <c r="AW978">
        <v>0.28720377656708401</v>
      </c>
      <c r="AX978">
        <v>0.30157059951017601</v>
      </c>
      <c r="AY978">
        <v>0.240249123553153</v>
      </c>
      <c r="AZ978">
        <v>-0.12382124124261799</v>
      </c>
      <c r="BA978">
        <v>-0.18601863664343701</v>
      </c>
      <c r="BB978">
        <v>-0.156451933563831</v>
      </c>
      <c r="BC978">
        <v>-0.110062533147781</v>
      </c>
      <c r="BD978">
        <v>-7.9903023938849405E-2</v>
      </c>
      <c r="BE978">
        <v>-2.1301859068962498E-2</v>
      </c>
      <c r="BF978">
        <v>-1.7283757639996501E-2</v>
      </c>
      <c r="BG978">
        <v>-1.44741813501847E-2</v>
      </c>
      <c r="BH978">
        <v>-8.2734568354256195E-3</v>
      </c>
      <c r="BI978">
        <v>-8.3651286370039803E-3</v>
      </c>
      <c r="BJ978">
        <v>-6.2725260856217003E-3</v>
      </c>
      <c r="BK978">
        <v>-1.6882787987236199E-2</v>
      </c>
      <c r="BL978">
        <v>-4.1699918909994501E-3</v>
      </c>
      <c r="BM978">
        <v>1.33416364253403E-2</v>
      </c>
      <c r="BN978">
        <v>1.6053346424503799E-3</v>
      </c>
      <c r="BO978">
        <v>-5.1878721288687096E-3</v>
      </c>
      <c r="BP978">
        <v>1.18276053366291E-4</v>
      </c>
      <c r="BQ978">
        <v>-6.4443011499122002E-3</v>
      </c>
      <c r="BR978">
        <v>-4.7230334971941302E-3</v>
      </c>
      <c r="BS978">
        <v>0.187466673565724</v>
      </c>
      <c r="BT978">
        <v>0.25340075621143898</v>
      </c>
      <c r="BU978">
        <v>0.30775883541464799</v>
      </c>
      <c r="BV978">
        <v>0.32286416233802201</v>
      </c>
      <c r="BW978">
        <v>0.26161140086797802</v>
      </c>
      <c r="BX978">
        <v>-0.105463334884115</v>
      </c>
      <c r="BY978">
        <v>-0.16668992602949601</v>
      </c>
      <c r="BZ978">
        <v>-0.13563933458531999</v>
      </c>
      <c r="CA978">
        <v>-9.3046040291624804E-2</v>
      </c>
      <c r="CB978">
        <v>-6.6571649406577005E-2</v>
      </c>
      <c r="CC978">
        <v>-1.7565570761736499E-2</v>
      </c>
      <c r="CD978">
        <v>-1.2783204665344199E-2</v>
      </c>
      <c r="CE978">
        <v>-1.0129823861681601E-2</v>
      </c>
      <c r="CF978">
        <v>-3.5551372033284902E-3</v>
      </c>
      <c r="CG978">
        <v>-3.5387741356635001E-3</v>
      </c>
      <c r="CH978">
        <v>-2.9227102668905199E-3</v>
      </c>
      <c r="CI978">
        <v>-1.3083640806919801E-2</v>
      </c>
      <c r="CJ978">
        <v>-7.4656817049129705E-4</v>
      </c>
      <c r="CK978">
        <v>1.7474360779433599E-2</v>
      </c>
      <c r="CL978">
        <v>7.0822012824803601E-3</v>
      </c>
      <c r="CM978">
        <v>-1.3352117308805299E-3</v>
      </c>
      <c r="CN978">
        <v>2.9512197974727399E-3</v>
      </c>
      <c r="CO978">
        <v>-3.6316132891381801E-3</v>
      </c>
      <c r="CP978">
        <v>1.66617443254007E-3</v>
      </c>
      <c r="CQ978">
        <v>0.19913188499696299</v>
      </c>
      <c r="CR978">
        <v>0.26477918862046701</v>
      </c>
      <c r="CS978">
        <v>0.321995206556211</v>
      </c>
      <c r="CT978">
        <v>0.33761201908664601</v>
      </c>
      <c r="CU978">
        <v>0.27640684906096102</v>
      </c>
      <c r="CV978">
        <v>-9.2748704863356193E-2</v>
      </c>
      <c r="CW978">
        <v>-0.153302919938751</v>
      </c>
      <c r="CX978">
        <v>-0.121224591933599</v>
      </c>
      <c r="CY978">
        <v>-8.1260469176283295E-2</v>
      </c>
      <c r="CZ978">
        <v>-5.7338380016491802E-2</v>
      </c>
      <c r="DA978">
        <v>-1.38292824545104E-2</v>
      </c>
      <c r="DB978">
        <v>-8.28265169069182E-3</v>
      </c>
      <c r="DC978">
        <v>-5.7854663731785102E-3</v>
      </c>
      <c r="DD978">
        <v>1.16318242876864E-3</v>
      </c>
      <c r="DE978">
        <v>1.28758036567698E-3</v>
      </c>
      <c r="DF978">
        <v>4.2710555184065699E-4</v>
      </c>
      <c r="DG978">
        <v>-9.2844936266033504E-3</v>
      </c>
      <c r="DH978">
        <v>2.6768555500168499E-3</v>
      </c>
      <c r="DI978">
        <v>2.1607085133526899E-2</v>
      </c>
      <c r="DJ978">
        <v>1.2559067922510299E-2</v>
      </c>
      <c r="DK978">
        <v>2.5174486671076602E-3</v>
      </c>
      <c r="DL978">
        <v>5.7841635415792E-3</v>
      </c>
      <c r="DM978">
        <v>-8.1892542836415499E-4</v>
      </c>
      <c r="DN978">
        <v>8.0553823622742798E-3</v>
      </c>
      <c r="DO978">
        <v>0.21079709642820099</v>
      </c>
      <c r="DP978">
        <v>0.27615762102949498</v>
      </c>
      <c r="DQ978">
        <v>0.33623157769777401</v>
      </c>
      <c r="DR978">
        <v>0.35235987583527101</v>
      </c>
      <c r="DS978">
        <v>0.29120229725394398</v>
      </c>
      <c r="DT978">
        <v>-8.0034074842597294E-2</v>
      </c>
      <c r="DU978">
        <v>-0.139915913848007</v>
      </c>
      <c r="DV978">
        <v>-0.106809849281879</v>
      </c>
      <c r="DW978">
        <v>-6.9474898060941898E-2</v>
      </c>
      <c r="DX978">
        <v>-4.81051106264066E-2</v>
      </c>
      <c r="DY978">
        <v>-8.4346755520337598E-3</v>
      </c>
      <c r="DZ978">
        <v>-1.7845679922079099E-3</v>
      </c>
      <c r="EA978">
        <v>4.8709585093554799E-4</v>
      </c>
      <c r="EB978">
        <v>7.9756865939785808E-3</v>
      </c>
      <c r="EC978">
        <v>8.2560697235181096E-3</v>
      </c>
      <c r="ED978">
        <v>5.2637075621307702E-3</v>
      </c>
      <c r="EE978">
        <v>-3.7991284948969898E-3</v>
      </c>
      <c r="EF978">
        <v>7.6197356797537202E-3</v>
      </c>
      <c r="EG978">
        <v>2.7574082724025301E-2</v>
      </c>
      <c r="EH978">
        <v>2.04667934915219E-2</v>
      </c>
      <c r="EI978">
        <v>8.0800783859358294E-3</v>
      </c>
      <c r="EJ978">
        <v>9.8744843679265896E-3</v>
      </c>
      <c r="EK978">
        <v>3.2421491195765099E-3</v>
      </c>
      <c r="EL978">
        <v>1.7280383851705099E-2</v>
      </c>
      <c r="EM978">
        <v>0.22763980901654801</v>
      </c>
      <c r="EN978">
        <v>0.29258627025723</v>
      </c>
      <c r="EO978">
        <v>0.35678663654533799</v>
      </c>
      <c r="EP978">
        <v>0.37365343866311701</v>
      </c>
      <c r="EQ978">
        <v>0.31256457456876902</v>
      </c>
      <c r="ER978">
        <v>-6.1676168484094698E-2</v>
      </c>
      <c r="ES978">
        <v>-0.12058720323406601</v>
      </c>
      <c r="ET978">
        <v>-8.5997250303367898E-2</v>
      </c>
      <c r="EU978">
        <v>-5.2458405204785799E-2</v>
      </c>
      <c r="EV978">
        <v>-3.4773736094134103E-2</v>
      </c>
      <c r="EW978">
        <v>73.785453899869793</v>
      </c>
      <c r="EX978">
        <v>72.672505621967105</v>
      </c>
      <c r="EY978">
        <v>71.046029115871704</v>
      </c>
      <c r="EZ978">
        <v>68.748609302876105</v>
      </c>
      <c r="FA978">
        <v>67.800804828973796</v>
      </c>
      <c r="FB978">
        <v>67.915848029352603</v>
      </c>
      <c r="FC978">
        <v>66.674209965676397</v>
      </c>
      <c r="FD978">
        <v>67.728973843058398</v>
      </c>
      <c r="FE978">
        <v>73.538785655107105</v>
      </c>
      <c r="FF978">
        <v>79.552231033258394</v>
      </c>
      <c r="FG978">
        <v>85.172481950526702</v>
      </c>
      <c r="FH978">
        <v>89.353213398035294</v>
      </c>
      <c r="FI978">
        <v>92.364019410581093</v>
      </c>
      <c r="FJ978">
        <v>95.019079180968205</v>
      </c>
      <c r="FK978">
        <v>97.101159900579901</v>
      </c>
      <c r="FL978">
        <v>98.721801396615007</v>
      </c>
      <c r="FM978">
        <v>99.799431885430195</v>
      </c>
      <c r="FN978">
        <v>100.505077523967</v>
      </c>
      <c r="FO978">
        <v>99.8847555923778</v>
      </c>
      <c r="FP978">
        <v>96.602698544206405</v>
      </c>
      <c r="FQ978">
        <v>89.078021067582</v>
      </c>
      <c r="FR978">
        <v>83.744466800804801</v>
      </c>
      <c r="FS978">
        <v>80.577926381820305</v>
      </c>
      <c r="FT978">
        <v>78.042951828618797</v>
      </c>
      <c r="FU978">
        <v>2.5485604344036999E-2</v>
      </c>
      <c r="FV978">
        <v>0</v>
      </c>
      <c r="FW978">
        <v>0</v>
      </c>
      <c r="FX978">
        <v>1</v>
      </c>
    </row>
    <row r="979" spans="1:180" x14ac:dyDescent="0.2">
      <c r="A979" t="s">
        <v>42</v>
      </c>
      <c r="B979" t="s">
        <v>58</v>
      </c>
      <c r="C979" t="s">
        <v>55</v>
      </c>
      <c r="D979" t="s">
        <v>40</v>
      </c>
      <c r="E979" t="s">
        <v>1</v>
      </c>
      <c r="F979" t="s">
        <v>77</v>
      </c>
      <c r="G979" s="35">
        <v>43691</v>
      </c>
      <c r="H979">
        <v>6041</v>
      </c>
      <c r="I979">
        <v>1.00387795420035</v>
      </c>
      <c r="J979">
        <v>0.87668716200332997</v>
      </c>
      <c r="K979">
        <v>0.78956822623740996</v>
      </c>
      <c r="L979">
        <v>0.73827962084147603</v>
      </c>
      <c r="M979">
        <v>0.72073224507039002</v>
      </c>
      <c r="N979">
        <v>0.74652978317309204</v>
      </c>
      <c r="O979">
        <v>0.81800025291383605</v>
      </c>
      <c r="P979">
        <v>0.88167519552112505</v>
      </c>
      <c r="Q979">
        <v>0.92354644780889406</v>
      </c>
      <c r="R979">
        <v>1.0177492288290899</v>
      </c>
      <c r="S979">
        <v>1.1464537382673201</v>
      </c>
      <c r="T979">
        <v>1.3239371596196601</v>
      </c>
      <c r="U979">
        <v>1.51042141560224</v>
      </c>
      <c r="V979">
        <v>1.7203224120310801</v>
      </c>
      <c r="W979">
        <v>1.9160714558045999</v>
      </c>
      <c r="X979">
        <v>2.1377999906505001</v>
      </c>
      <c r="Y979">
        <v>2.3129922633984599</v>
      </c>
      <c r="Z979">
        <v>2.4915461816110498</v>
      </c>
      <c r="AA979">
        <v>2.5258988186656102</v>
      </c>
      <c r="AB979">
        <v>2.34718970404144</v>
      </c>
      <c r="AC979">
        <v>2.0785695528689199</v>
      </c>
      <c r="AD979">
        <v>1.87521099378486</v>
      </c>
      <c r="AE979">
        <v>1.57036080823389</v>
      </c>
      <c r="AF979">
        <v>1.2754205475953799</v>
      </c>
      <c r="AG979">
        <v>-3.3277811382895699E-2</v>
      </c>
      <c r="AH979">
        <v>-2.6366038678893498E-2</v>
      </c>
      <c r="AI979">
        <v>-2.6907143103278301E-2</v>
      </c>
      <c r="AJ979">
        <v>-2.1584314575793299E-2</v>
      </c>
      <c r="AK979">
        <v>-2.00464119030133E-2</v>
      </c>
      <c r="AL979">
        <v>-1.9387834173025899E-2</v>
      </c>
      <c r="AM979">
        <v>-2.9510472762513701E-2</v>
      </c>
      <c r="AN979">
        <v>-2.2731636774744299E-2</v>
      </c>
      <c r="AO979">
        <v>-1.4291530435230999E-3</v>
      </c>
      <c r="AP979">
        <v>-3.58255305787259E-3</v>
      </c>
      <c r="AQ979">
        <v>-1.6730473571065899E-2</v>
      </c>
      <c r="AR979">
        <v>-4.9572746663014301E-3</v>
      </c>
      <c r="AS979">
        <v>-5.7132504544827401E-3</v>
      </c>
      <c r="AT979">
        <v>-8.6179186138428208E-3</v>
      </c>
      <c r="AU979">
        <v>0.115864001155976</v>
      </c>
      <c r="AV979">
        <v>0.17546226317536401</v>
      </c>
      <c r="AW979">
        <v>0.20691247559231299</v>
      </c>
      <c r="AX979">
        <v>0.20096394660341499</v>
      </c>
      <c r="AY979">
        <v>0.181461522168647</v>
      </c>
      <c r="AZ979">
        <v>-6.5402275221157005E-2</v>
      </c>
      <c r="BA979">
        <v>-0.14181511621203199</v>
      </c>
      <c r="BB979">
        <v>-0.12719156222598499</v>
      </c>
      <c r="BC979">
        <v>-9.8322448949338906E-2</v>
      </c>
      <c r="BD979">
        <v>-6.9439392223992799E-2</v>
      </c>
      <c r="BE979">
        <v>-2.6896557111974799E-2</v>
      </c>
      <c r="BF979">
        <v>-1.94629549901159E-2</v>
      </c>
      <c r="BG979">
        <v>-1.9352088297000102E-2</v>
      </c>
      <c r="BH979">
        <v>-1.3839358391931299E-2</v>
      </c>
      <c r="BI979">
        <v>-1.19334497084784E-2</v>
      </c>
      <c r="BJ979">
        <v>-1.2907852113342499E-2</v>
      </c>
      <c r="BK979">
        <v>-2.2240878982121098E-2</v>
      </c>
      <c r="BL979">
        <v>-1.60455685332365E-2</v>
      </c>
      <c r="BM979">
        <v>4.7220226871298896E-3</v>
      </c>
      <c r="BN979">
        <v>3.4684357753854401E-3</v>
      </c>
      <c r="BO979">
        <v>-1.12754118750463E-2</v>
      </c>
      <c r="BP979">
        <v>-2.0467795825509201E-3</v>
      </c>
      <c r="BQ979">
        <v>-2.8064508749984498E-3</v>
      </c>
      <c r="BR979">
        <v>-6.13295947045898E-4</v>
      </c>
      <c r="BS979">
        <v>0.13209397072047299</v>
      </c>
      <c r="BT979">
        <v>0.18922483857251199</v>
      </c>
      <c r="BU979">
        <v>0.22327038437501801</v>
      </c>
      <c r="BV979">
        <v>0.217467944376532</v>
      </c>
      <c r="BW979">
        <v>0.19815058834197699</v>
      </c>
      <c r="BX979">
        <v>-4.8118521118603499E-2</v>
      </c>
      <c r="BY979">
        <v>-0.122447968625015</v>
      </c>
      <c r="BZ979">
        <v>-0.110098722886619</v>
      </c>
      <c r="CA979">
        <v>-8.4155541966686107E-2</v>
      </c>
      <c r="CB979">
        <v>-5.9304977697304299E-2</v>
      </c>
      <c r="CC979">
        <v>-2.24769198429586E-2</v>
      </c>
      <c r="CD979">
        <v>-1.4681900255925501E-2</v>
      </c>
      <c r="CE979">
        <v>-1.4119480352909001E-2</v>
      </c>
      <c r="CF979">
        <v>-8.4752253322164291E-3</v>
      </c>
      <c r="CG979">
        <v>-6.3144368068170599E-3</v>
      </c>
      <c r="CH979">
        <v>-8.4198362785809205E-3</v>
      </c>
      <c r="CI979">
        <v>-1.7205980474966801E-2</v>
      </c>
      <c r="CJ979">
        <v>-1.14148180367375E-2</v>
      </c>
      <c r="CK979">
        <v>8.9823082600378693E-3</v>
      </c>
      <c r="CL979">
        <v>8.3519291620839792E-3</v>
      </c>
      <c r="CM979">
        <v>-7.4972527619740397E-3</v>
      </c>
      <c r="CN979">
        <v>-3.0979553699273303E-5</v>
      </c>
      <c r="CO979">
        <v>-7.9321034114407396E-4</v>
      </c>
      <c r="CP979">
        <v>4.9306813277355203E-3</v>
      </c>
      <c r="CQ979">
        <v>0.143334798199974</v>
      </c>
      <c r="CR979">
        <v>0.19875675636805601</v>
      </c>
      <c r="CS979">
        <v>0.23459982216731201</v>
      </c>
      <c r="CT979">
        <v>0.22889856295856001</v>
      </c>
      <c r="CU979">
        <v>0.20970938473422299</v>
      </c>
      <c r="CV979">
        <v>-3.6147845678157098E-2</v>
      </c>
      <c r="CW979">
        <v>-0.109034341203809</v>
      </c>
      <c r="CX979">
        <v>-9.8260274429577701E-2</v>
      </c>
      <c r="CY979">
        <v>-7.4343585346724902E-2</v>
      </c>
      <c r="CZ979">
        <v>-5.2285913068283001E-2</v>
      </c>
      <c r="DA979">
        <v>-1.8057282573942401E-2</v>
      </c>
      <c r="DB979">
        <v>-9.9008455217350806E-3</v>
      </c>
      <c r="DC979">
        <v>-8.8868724088177597E-3</v>
      </c>
      <c r="DD979">
        <v>-3.1110922725015298E-3</v>
      </c>
      <c r="DE979">
        <v>-6.9542390515574097E-4</v>
      </c>
      <c r="DF979">
        <v>-3.9318204438193397E-3</v>
      </c>
      <c r="DG979">
        <v>-1.2171081967812501E-2</v>
      </c>
      <c r="DH979">
        <v>-6.7840675402385097E-3</v>
      </c>
      <c r="DI979">
        <v>1.32425938329458E-2</v>
      </c>
      <c r="DJ979">
        <v>1.3235422548782501E-2</v>
      </c>
      <c r="DK979">
        <v>-3.71909364890182E-3</v>
      </c>
      <c r="DL979">
        <v>1.9848204751523801E-3</v>
      </c>
      <c r="DM979">
        <v>1.2200301927103E-3</v>
      </c>
      <c r="DN979">
        <v>1.04746586025169E-2</v>
      </c>
      <c r="DO979">
        <v>0.154575625679475</v>
      </c>
      <c r="DP979">
        <v>0.208288674163599</v>
      </c>
      <c r="DQ979">
        <v>0.24592925995960599</v>
      </c>
      <c r="DR979">
        <v>0.24032918154058799</v>
      </c>
      <c r="DS979">
        <v>0.22126818112647001</v>
      </c>
      <c r="DT979">
        <v>-2.41771702377107E-2</v>
      </c>
      <c r="DU979">
        <v>-9.5620713782603201E-2</v>
      </c>
      <c r="DV979">
        <v>-8.6421825972536601E-2</v>
      </c>
      <c r="DW979">
        <v>-6.4531628726763698E-2</v>
      </c>
      <c r="DX979">
        <v>-4.5266848439261702E-2</v>
      </c>
      <c r="DY979">
        <v>-1.1676028303021399E-2</v>
      </c>
      <c r="DZ979">
        <v>-2.9977618329574702E-3</v>
      </c>
      <c r="EA979">
        <v>-1.33181760253964E-3</v>
      </c>
      <c r="EB979">
        <v>4.6338639113604604E-3</v>
      </c>
      <c r="EC979">
        <v>7.4175382893792103E-3</v>
      </c>
      <c r="ED979">
        <v>2.54816161586407E-3</v>
      </c>
      <c r="EE979">
        <v>-4.9014881874198304E-3</v>
      </c>
      <c r="EF979">
        <v>-9.7999298730696099E-5</v>
      </c>
      <c r="EG979">
        <v>1.9393769563598801E-2</v>
      </c>
      <c r="EH979">
        <v>2.0286411382040501E-2</v>
      </c>
      <c r="EI979">
        <v>1.73596804711779E-3</v>
      </c>
      <c r="EJ979">
        <v>4.8953155589028796E-3</v>
      </c>
      <c r="EK979">
        <v>4.1268297721945898E-3</v>
      </c>
      <c r="EL979">
        <v>1.8479281269313801E-2</v>
      </c>
      <c r="EM979">
        <v>0.17080559524397301</v>
      </c>
      <c r="EN979">
        <v>0.22205124956074701</v>
      </c>
      <c r="EO979">
        <v>0.26228716874231001</v>
      </c>
      <c r="EP979">
        <v>0.25683317931370497</v>
      </c>
      <c r="EQ979">
        <v>0.237957247299799</v>
      </c>
      <c r="ER979">
        <v>-6.8934161351572702E-3</v>
      </c>
      <c r="ES979">
        <v>-7.6253566195587097E-2</v>
      </c>
      <c r="ET979">
        <v>-6.9328986633170095E-2</v>
      </c>
      <c r="EU979">
        <v>-5.0364721744110899E-2</v>
      </c>
      <c r="EV979">
        <v>-3.5132433912573202E-2</v>
      </c>
      <c r="EW979">
        <v>73.808762777082705</v>
      </c>
      <c r="EX979">
        <v>72.680354571421802</v>
      </c>
      <c r="EY979">
        <v>71.067928047024395</v>
      </c>
      <c r="EZ979">
        <v>68.753511484620304</v>
      </c>
      <c r="FA979">
        <v>67.807275560066998</v>
      </c>
      <c r="FB979">
        <v>67.923219470739596</v>
      </c>
      <c r="FC979">
        <v>66.677911286324701</v>
      </c>
      <c r="FD979">
        <v>67.721630745260995</v>
      </c>
      <c r="FE979">
        <v>73.553409976157297</v>
      </c>
      <c r="FF979">
        <v>79.572047402091499</v>
      </c>
      <c r="FG979">
        <v>85.191898208257598</v>
      </c>
      <c r="FH979">
        <v>89.369738674724402</v>
      </c>
      <c r="FI979">
        <v>92.370978022237395</v>
      </c>
      <c r="FJ979">
        <v>95.030806638181303</v>
      </c>
      <c r="FK979">
        <v>97.113170132905296</v>
      </c>
      <c r="FL979">
        <v>98.726446495597401</v>
      </c>
      <c r="FM979">
        <v>99.799851278298405</v>
      </c>
      <c r="FN979">
        <v>100.504201978235</v>
      </c>
      <c r="FO979">
        <v>99.858124218030696</v>
      </c>
      <c r="FP979">
        <v>96.556018507589499</v>
      </c>
      <c r="FQ979">
        <v>88.994605887490806</v>
      </c>
      <c r="FR979">
        <v>83.696926418167607</v>
      </c>
      <c r="FS979">
        <v>80.546457826774599</v>
      </c>
      <c r="FT979">
        <v>78.030889261348904</v>
      </c>
      <c r="FU979">
        <v>2.1011267802586799E-2</v>
      </c>
      <c r="FV979">
        <v>0</v>
      </c>
      <c r="FW979">
        <v>0</v>
      </c>
      <c r="FX979">
        <v>1</v>
      </c>
    </row>
    <row r="980" spans="1:180" x14ac:dyDescent="0.2">
      <c r="A980" t="s">
        <v>42</v>
      </c>
      <c r="B980" t="s">
        <v>58</v>
      </c>
      <c r="C980" t="s">
        <v>55</v>
      </c>
      <c r="D980" t="s">
        <v>40</v>
      </c>
      <c r="E980" t="s">
        <v>1</v>
      </c>
      <c r="F980" t="s">
        <v>78</v>
      </c>
      <c r="G980" s="35">
        <v>43691</v>
      </c>
      <c r="H980">
        <v>1711</v>
      </c>
      <c r="I980">
        <v>0.84299441539185205</v>
      </c>
      <c r="J980">
        <v>0.738776989568386</v>
      </c>
      <c r="K980">
        <v>0.67142301166067897</v>
      </c>
      <c r="L980">
        <v>0.63369922504569598</v>
      </c>
      <c r="M980">
        <v>0.62554768044589604</v>
      </c>
      <c r="N980">
        <v>0.65212203728415796</v>
      </c>
      <c r="O980">
        <v>0.73002064808166001</v>
      </c>
      <c r="P980">
        <v>0.80930653629484595</v>
      </c>
      <c r="Q980">
        <v>0.88680185354149998</v>
      </c>
      <c r="R980">
        <v>0.98993247298791098</v>
      </c>
      <c r="S980">
        <v>1.1225405699451401</v>
      </c>
      <c r="T980">
        <v>1.30857511982886</v>
      </c>
      <c r="U980">
        <v>1.49802644003986</v>
      </c>
      <c r="V980">
        <v>1.7037831342145899</v>
      </c>
      <c r="W980">
        <v>1.88254390950173</v>
      </c>
      <c r="X980">
        <v>2.1117586136724298</v>
      </c>
      <c r="Y980">
        <v>2.3289356214910102</v>
      </c>
      <c r="Z980">
        <v>2.5066798621964899</v>
      </c>
      <c r="AA980">
        <v>2.5481765266008498</v>
      </c>
      <c r="AB980">
        <v>2.36266693238619</v>
      </c>
      <c r="AC980">
        <v>2.01114668389285</v>
      </c>
      <c r="AD980">
        <v>1.7382172629900801</v>
      </c>
      <c r="AE980">
        <v>1.40746161046442</v>
      </c>
      <c r="AF980">
        <v>1.1115676105331</v>
      </c>
      <c r="AG980">
        <v>-3.9214200129198497E-2</v>
      </c>
      <c r="AH980">
        <v>-2.9761475829811701E-2</v>
      </c>
      <c r="AI980">
        <v>-2.5602667532538401E-2</v>
      </c>
      <c r="AJ980">
        <v>-2.01579247254202E-2</v>
      </c>
      <c r="AK980">
        <v>-1.4402161999447801E-2</v>
      </c>
      <c r="AL980">
        <v>-2.1210098057157001E-2</v>
      </c>
      <c r="AM980">
        <v>-1.7634023707514601E-2</v>
      </c>
      <c r="AN980">
        <v>-1.08451459921311E-2</v>
      </c>
      <c r="AO980">
        <v>-1.20839215966586E-2</v>
      </c>
      <c r="AP980">
        <v>-3.5255296334169003E-2</v>
      </c>
      <c r="AQ980">
        <v>-3.5283828805964999E-2</v>
      </c>
      <c r="AR980">
        <v>1.21117021148609E-4</v>
      </c>
      <c r="AS980">
        <v>-2.1809444523408598E-2</v>
      </c>
      <c r="AT980">
        <v>-5.3414015583865798E-2</v>
      </c>
      <c r="AU980">
        <v>0.37507432213696601</v>
      </c>
      <c r="AV980">
        <v>0.48691054268661199</v>
      </c>
      <c r="AW980">
        <v>0.60306745663366201</v>
      </c>
      <c r="AX980">
        <v>0.627373575546053</v>
      </c>
      <c r="AY980">
        <v>0.42212011327225801</v>
      </c>
      <c r="AZ980">
        <v>-0.37502838086505003</v>
      </c>
      <c r="BA980">
        <v>-0.38543561536519999</v>
      </c>
      <c r="BB980">
        <v>-0.29450584970518101</v>
      </c>
      <c r="BC980">
        <v>-0.173747676891299</v>
      </c>
      <c r="BD980">
        <v>-0.103660683135415</v>
      </c>
      <c r="BE980">
        <v>-2.9601784974495199E-2</v>
      </c>
      <c r="BF980">
        <v>-2.18662432734337E-2</v>
      </c>
      <c r="BG980">
        <v>-1.7033129066833099E-2</v>
      </c>
      <c r="BH980">
        <v>-1.28620225776009E-2</v>
      </c>
      <c r="BI980">
        <v>-8.2834443430743008E-3</v>
      </c>
      <c r="BJ980">
        <v>-1.6140608038796501E-2</v>
      </c>
      <c r="BK980">
        <v>-8.6482744695705206E-3</v>
      </c>
      <c r="BL980">
        <v>-2.0361757939179998E-3</v>
      </c>
      <c r="BM980">
        <v>-2.38818097925473E-3</v>
      </c>
      <c r="BN980">
        <v>-2.25373860385257E-2</v>
      </c>
      <c r="BO980">
        <v>-2.32875562423627E-2</v>
      </c>
      <c r="BP980">
        <v>6.6065004401696303E-3</v>
      </c>
      <c r="BQ980">
        <v>-1.5293692832355999E-2</v>
      </c>
      <c r="BR980">
        <v>-3.5499458440525697E-2</v>
      </c>
      <c r="BS980">
        <v>0.39756124898953898</v>
      </c>
      <c r="BT980">
        <v>0.510364369877643</v>
      </c>
      <c r="BU980">
        <v>0.63069597614944894</v>
      </c>
      <c r="BV980">
        <v>0.66102696605257005</v>
      </c>
      <c r="BW980">
        <v>0.45549894737096902</v>
      </c>
      <c r="BX980">
        <v>-0.34873191543846399</v>
      </c>
      <c r="BY980">
        <v>-0.36268015173396501</v>
      </c>
      <c r="BZ980">
        <v>-0.26691329262246599</v>
      </c>
      <c r="CA980">
        <v>-0.14789682195533399</v>
      </c>
      <c r="CB980">
        <v>-8.6519399564283395E-2</v>
      </c>
      <c r="CC980">
        <v>-2.2944255520359901E-2</v>
      </c>
      <c r="CD980">
        <v>-1.6398029255896601E-2</v>
      </c>
      <c r="CE980">
        <v>-1.10978928306138E-2</v>
      </c>
      <c r="CF980">
        <v>-7.8089029753093397E-3</v>
      </c>
      <c r="CG980">
        <v>-4.04563913353623E-3</v>
      </c>
      <c r="CH980">
        <v>-1.26294946951156E-2</v>
      </c>
      <c r="CI980">
        <v>-2.4247719203890601E-3</v>
      </c>
      <c r="CJ980">
        <v>4.0648901308624396E-3</v>
      </c>
      <c r="CK980">
        <v>4.3270594365151498E-3</v>
      </c>
      <c r="CL980">
        <v>-1.3729000109952099E-2</v>
      </c>
      <c r="CM980">
        <v>-1.49789744086974E-2</v>
      </c>
      <c r="CN980">
        <v>1.10982572399544E-2</v>
      </c>
      <c r="CO980">
        <v>-1.07809030598721E-2</v>
      </c>
      <c r="CP980">
        <v>-2.30918907356269E-2</v>
      </c>
      <c r="CQ980">
        <v>0.41313562602637899</v>
      </c>
      <c r="CR980">
        <v>0.52660841914345902</v>
      </c>
      <c r="CS980">
        <v>0.64983140460215305</v>
      </c>
      <c r="CT980">
        <v>0.68433520180006802</v>
      </c>
      <c r="CU980">
        <v>0.47861702618679403</v>
      </c>
      <c r="CV980">
        <v>-0.33051906359014499</v>
      </c>
      <c r="CW980">
        <v>-0.346919786942259</v>
      </c>
      <c r="CX980">
        <v>-0.247802771641358</v>
      </c>
      <c r="CY980">
        <v>-0.12999259857536899</v>
      </c>
      <c r="CZ980">
        <v>-7.4647398779896207E-2</v>
      </c>
      <c r="DA980">
        <v>-1.6286726066224499E-2</v>
      </c>
      <c r="DB980">
        <v>-1.09298152383595E-2</v>
      </c>
      <c r="DC980">
        <v>-5.1626565943944597E-3</v>
      </c>
      <c r="DD980">
        <v>-2.7557833730177798E-3</v>
      </c>
      <c r="DE980">
        <v>1.92166076001836E-4</v>
      </c>
      <c r="DF980">
        <v>-9.1183813514347008E-3</v>
      </c>
      <c r="DG980">
        <v>3.7987306287923998E-3</v>
      </c>
      <c r="DH980">
        <v>1.01659560556429E-2</v>
      </c>
      <c r="DI980">
        <v>1.1042299852285E-2</v>
      </c>
      <c r="DJ980">
        <v>-4.9206141813785001E-3</v>
      </c>
      <c r="DK980">
        <v>-6.67039257503204E-3</v>
      </c>
      <c r="DL980">
        <v>1.55900140397393E-2</v>
      </c>
      <c r="DM980">
        <v>-6.2681132873881199E-3</v>
      </c>
      <c r="DN980">
        <v>-1.06843230307282E-2</v>
      </c>
      <c r="DO980">
        <v>0.42871000306321999</v>
      </c>
      <c r="DP980">
        <v>0.54285246840927603</v>
      </c>
      <c r="DQ980">
        <v>0.66896683305485605</v>
      </c>
      <c r="DR980">
        <v>0.70764343754756698</v>
      </c>
      <c r="DS980">
        <v>0.50173510500261898</v>
      </c>
      <c r="DT980">
        <v>-0.31230621174182499</v>
      </c>
      <c r="DU980">
        <v>-0.331159422150552</v>
      </c>
      <c r="DV980">
        <v>-0.22869225066024901</v>
      </c>
      <c r="DW980">
        <v>-0.112088375195405</v>
      </c>
      <c r="DX980">
        <v>-6.2775397995509005E-2</v>
      </c>
      <c r="DY980">
        <v>-6.6743109115211703E-3</v>
      </c>
      <c r="DZ980">
        <v>-3.0345826819815299E-3</v>
      </c>
      <c r="EA980">
        <v>3.4068818713108898E-3</v>
      </c>
      <c r="EB980">
        <v>4.54011877480148E-3</v>
      </c>
      <c r="EC980">
        <v>6.3108837323753398E-3</v>
      </c>
      <c r="ED980">
        <v>-4.0488913330742797E-3</v>
      </c>
      <c r="EE980">
        <v>1.27844798667365E-2</v>
      </c>
      <c r="EF980">
        <v>1.8974926253855901E-2</v>
      </c>
      <c r="EG980">
        <v>2.0738040469688902E-2</v>
      </c>
      <c r="EH980">
        <v>7.7972961142648498E-3</v>
      </c>
      <c r="EI980">
        <v>5.3258799885702503E-3</v>
      </c>
      <c r="EJ980">
        <v>2.2075397458760301E-2</v>
      </c>
      <c r="EK980">
        <v>2.4763840366448698E-4</v>
      </c>
      <c r="EL980">
        <v>7.2302341126118802E-3</v>
      </c>
      <c r="EM980">
        <v>0.45119692991579202</v>
      </c>
      <c r="EN980">
        <v>0.56630629560030599</v>
      </c>
      <c r="EO980">
        <v>0.69659535257064398</v>
      </c>
      <c r="EP980">
        <v>0.74129682805408303</v>
      </c>
      <c r="EQ980">
        <v>0.53511393910132898</v>
      </c>
      <c r="ER980">
        <v>-0.28600974631523901</v>
      </c>
      <c r="ES980">
        <v>-0.30840395851931701</v>
      </c>
      <c r="ET980">
        <v>-0.20109969357753499</v>
      </c>
      <c r="EU980">
        <v>-8.6237520259439704E-2</v>
      </c>
      <c r="EV980">
        <v>-4.5634114424377599E-2</v>
      </c>
      <c r="EW980">
        <v>73.820988057169004</v>
      </c>
      <c r="EX980">
        <v>72.778861841675905</v>
      </c>
      <c r="EY980">
        <v>71.022906741499696</v>
      </c>
      <c r="EZ980">
        <v>68.812014618547295</v>
      </c>
      <c r="FA980">
        <v>67.864941591072196</v>
      </c>
      <c r="FB980">
        <v>67.978431116622104</v>
      </c>
      <c r="FC980">
        <v>66.753768844221099</v>
      </c>
      <c r="FD980">
        <v>67.8960060040462</v>
      </c>
      <c r="FE980">
        <v>73.520622593486905</v>
      </c>
      <c r="FF980">
        <v>79.481563662468204</v>
      </c>
      <c r="FG980">
        <v>85.080499902107903</v>
      </c>
      <c r="FH980">
        <v>89.257521373099294</v>
      </c>
      <c r="FI980">
        <v>92.323598512040704</v>
      </c>
      <c r="FJ980">
        <v>94.971480780525994</v>
      </c>
      <c r="FK980">
        <v>97.063238269268396</v>
      </c>
      <c r="FL980">
        <v>98.757358219669797</v>
      </c>
      <c r="FM980">
        <v>99.856947073027499</v>
      </c>
      <c r="FN980">
        <v>100.56855707107</v>
      </c>
      <c r="FO980">
        <v>100.10852966129301</v>
      </c>
      <c r="FP980">
        <v>97.020198394570301</v>
      </c>
      <c r="FQ980">
        <v>89.7943940481629</v>
      </c>
      <c r="FR980">
        <v>84.263035959015895</v>
      </c>
      <c r="FS980">
        <v>80.979834236115707</v>
      </c>
      <c r="FT980">
        <v>78.310774652483204</v>
      </c>
      <c r="FU980">
        <v>3.7139616365287703E-2</v>
      </c>
      <c r="FV980">
        <v>0</v>
      </c>
      <c r="FW980">
        <v>0</v>
      </c>
      <c r="FX980">
        <v>1</v>
      </c>
    </row>
    <row r="981" spans="1:180" x14ac:dyDescent="0.2">
      <c r="A981" t="s">
        <v>42</v>
      </c>
      <c r="B981" t="s">
        <v>58</v>
      </c>
      <c r="C981" t="s">
        <v>55</v>
      </c>
      <c r="D981" t="s">
        <v>40</v>
      </c>
      <c r="E981" t="s">
        <v>77</v>
      </c>
      <c r="F981" t="s">
        <v>1</v>
      </c>
      <c r="G981" s="35">
        <v>43691</v>
      </c>
      <c r="H981">
        <v>5511</v>
      </c>
      <c r="I981">
        <v>0.97339471206714001</v>
      </c>
      <c r="J981">
        <v>0.85535735793110601</v>
      </c>
      <c r="K981">
        <v>0.77493888506616904</v>
      </c>
      <c r="L981">
        <v>0.73176287774244697</v>
      </c>
      <c r="M981">
        <v>0.71979515410734196</v>
      </c>
      <c r="N981">
        <v>0.75687315207822303</v>
      </c>
      <c r="O981">
        <v>0.84016311494627205</v>
      </c>
      <c r="P981">
        <v>0.909038295848133</v>
      </c>
      <c r="Q981">
        <v>0.95385662637947299</v>
      </c>
      <c r="R981">
        <v>1.0362777323583701</v>
      </c>
      <c r="S981">
        <v>1.15361632593511</v>
      </c>
      <c r="T981">
        <v>1.3138185770326301</v>
      </c>
      <c r="U981">
        <v>1.4902098146617</v>
      </c>
      <c r="V981">
        <v>1.7051288586548199</v>
      </c>
      <c r="W981">
        <v>1.8966111113423101</v>
      </c>
      <c r="X981">
        <v>2.12181139353059</v>
      </c>
      <c r="Y981">
        <v>2.3296522327370699</v>
      </c>
      <c r="Z981">
        <v>2.53264170689285</v>
      </c>
      <c r="AA981">
        <v>2.58691394320793</v>
      </c>
      <c r="AB981">
        <v>2.3938516547536999</v>
      </c>
      <c r="AC981">
        <v>2.0976447317704698</v>
      </c>
      <c r="AD981">
        <v>1.8715856972335501</v>
      </c>
      <c r="AE981">
        <v>1.5508705284931099</v>
      </c>
      <c r="AF981">
        <v>1.2464568742236799</v>
      </c>
      <c r="AG981">
        <v>-3.4303104186941498E-2</v>
      </c>
      <c r="AH981">
        <v>-2.8532902787811301E-2</v>
      </c>
      <c r="AI981">
        <v>-2.8952142758465901E-2</v>
      </c>
      <c r="AJ981">
        <v>-2.0298829984325702E-2</v>
      </c>
      <c r="AK981">
        <v>-1.63999356406778E-2</v>
      </c>
      <c r="AL981">
        <v>-1.27255131546697E-2</v>
      </c>
      <c r="AM981">
        <v>-1.92380962882591E-2</v>
      </c>
      <c r="AN981">
        <v>-1.0133240012909999E-2</v>
      </c>
      <c r="AO981">
        <v>4.3825406375734401E-3</v>
      </c>
      <c r="AP981">
        <v>-4.1382950921637898E-3</v>
      </c>
      <c r="AQ981">
        <v>-1.3934352974311601E-2</v>
      </c>
      <c r="AR981">
        <v>-5.8911445726666E-3</v>
      </c>
      <c r="AS981">
        <v>-9.6758491546865798E-3</v>
      </c>
      <c r="AT981">
        <v>-1.5712262727763701E-2</v>
      </c>
      <c r="AU981">
        <v>0.21185332692154599</v>
      </c>
      <c r="AV981">
        <v>0.28980964366128797</v>
      </c>
      <c r="AW981">
        <v>0.35253966864915398</v>
      </c>
      <c r="AX981">
        <v>0.34669308429140799</v>
      </c>
      <c r="AY981">
        <v>0.28542203620968998</v>
      </c>
      <c r="AZ981">
        <v>-0.13013478814507201</v>
      </c>
      <c r="BA981">
        <v>-0.21423191194367699</v>
      </c>
      <c r="BB981">
        <v>-0.17799231970641599</v>
      </c>
      <c r="BC981">
        <v>-0.12950321721540101</v>
      </c>
      <c r="BD981">
        <v>-9.2563890423474696E-2</v>
      </c>
      <c r="BE981">
        <v>-2.6370363751924301E-2</v>
      </c>
      <c r="BF981">
        <v>-2.0964176953709199E-2</v>
      </c>
      <c r="BG981">
        <v>-2.0303741019218301E-2</v>
      </c>
      <c r="BH981">
        <v>-1.2281145171104801E-2</v>
      </c>
      <c r="BI981">
        <v>-8.0835488914125994E-3</v>
      </c>
      <c r="BJ981">
        <v>-7.8766452520712404E-3</v>
      </c>
      <c r="BK981">
        <v>-1.2385829411141599E-2</v>
      </c>
      <c r="BL981">
        <v>-5.3357877607849904E-3</v>
      </c>
      <c r="BM981">
        <v>1.16606605554893E-2</v>
      </c>
      <c r="BN981">
        <v>2.0576223466837701E-3</v>
      </c>
      <c r="BO981">
        <v>-7.6283442407722698E-3</v>
      </c>
      <c r="BP981">
        <v>-1.56939606456402E-3</v>
      </c>
      <c r="BQ981">
        <v>-5.3742023695722597E-3</v>
      </c>
      <c r="BR981">
        <v>-5.3621999697961598E-3</v>
      </c>
      <c r="BS981">
        <v>0.226859424271598</v>
      </c>
      <c r="BT981">
        <v>0.30869001427958798</v>
      </c>
      <c r="BU981">
        <v>0.37293345302881398</v>
      </c>
      <c r="BV981">
        <v>0.368226613743944</v>
      </c>
      <c r="BW981">
        <v>0.30732296085031902</v>
      </c>
      <c r="BX981">
        <v>-0.112872313948318</v>
      </c>
      <c r="BY981">
        <v>-0.196158419674863</v>
      </c>
      <c r="BZ981">
        <v>-0.15853441699030499</v>
      </c>
      <c r="CA981">
        <v>-0.110266397253068</v>
      </c>
      <c r="CB981">
        <v>-7.8029289897599705E-2</v>
      </c>
      <c r="CC981">
        <v>-2.0876171891900799E-2</v>
      </c>
      <c r="CD981">
        <v>-1.57221004973928E-2</v>
      </c>
      <c r="CE981">
        <v>-1.4313884319982401E-2</v>
      </c>
      <c r="CF981">
        <v>-6.7281210935010204E-3</v>
      </c>
      <c r="CG981">
        <v>-2.3236447628312501E-3</v>
      </c>
      <c r="CH981">
        <v>-4.5183341136925499E-3</v>
      </c>
      <c r="CI981">
        <v>-7.6399702459052704E-3</v>
      </c>
      <c r="CJ981">
        <v>-2.0130869452981899E-3</v>
      </c>
      <c r="CK981">
        <v>1.6701464239519299E-2</v>
      </c>
      <c r="CL981">
        <v>6.3488958903919904E-3</v>
      </c>
      <c r="CM981">
        <v>-3.26082180172836E-3</v>
      </c>
      <c r="CN981">
        <v>1.4238337869348699E-3</v>
      </c>
      <c r="CO981">
        <v>-2.39489491017976E-3</v>
      </c>
      <c r="CP981">
        <v>1.80622196728615E-3</v>
      </c>
      <c r="CQ981">
        <v>0.23725260158361899</v>
      </c>
      <c r="CR981">
        <v>0.32176650145511598</v>
      </c>
      <c r="CS981">
        <v>0.38705812596519201</v>
      </c>
      <c r="CT981">
        <v>0.38314067064582602</v>
      </c>
      <c r="CU981">
        <v>0.32249147454028898</v>
      </c>
      <c r="CV981">
        <v>-0.100916376905803</v>
      </c>
      <c r="CW981">
        <v>-0.18364077398622</v>
      </c>
      <c r="CX981">
        <v>-0.14505793284315199</v>
      </c>
      <c r="CY981">
        <v>-9.6943034347704099E-2</v>
      </c>
      <c r="CZ981">
        <v>-6.7962669849696594E-2</v>
      </c>
      <c r="DA981">
        <v>-1.5381980031877299E-2</v>
      </c>
      <c r="DB981">
        <v>-1.04800240410763E-2</v>
      </c>
      <c r="DC981">
        <v>-8.3240276207465595E-3</v>
      </c>
      <c r="DD981">
        <v>-1.1750970158972099E-3</v>
      </c>
      <c r="DE981">
        <v>3.43625936575011E-3</v>
      </c>
      <c r="DF981">
        <v>-1.16002297531386E-3</v>
      </c>
      <c r="DG981">
        <v>-2.8941110806689398E-3</v>
      </c>
      <c r="DH981">
        <v>1.3096138701886E-3</v>
      </c>
      <c r="DI981">
        <v>2.1742267923549202E-2</v>
      </c>
      <c r="DJ981">
        <v>1.06401694341002E-2</v>
      </c>
      <c r="DK981">
        <v>1.1067006373155499E-3</v>
      </c>
      <c r="DL981">
        <v>4.41706363843375E-3</v>
      </c>
      <c r="DM981">
        <v>5.8441254921273603E-4</v>
      </c>
      <c r="DN981">
        <v>8.9746439043684699E-3</v>
      </c>
      <c r="DO981">
        <v>0.24764577889564099</v>
      </c>
      <c r="DP981">
        <v>0.33484298863064399</v>
      </c>
      <c r="DQ981">
        <v>0.40118279890157099</v>
      </c>
      <c r="DR981">
        <v>0.39805472754770699</v>
      </c>
      <c r="DS981">
        <v>0.337659988230258</v>
      </c>
      <c r="DT981">
        <v>-8.8960439863289303E-2</v>
      </c>
      <c r="DU981">
        <v>-0.171123128297577</v>
      </c>
      <c r="DV981">
        <v>-0.131581448695999</v>
      </c>
      <c r="DW981">
        <v>-8.3619671442340296E-2</v>
      </c>
      <c r="DX981">
        <v>-5.7896049801793498E-2</v>
      </c>
      <c r="DY981">
        <v>-7.44923959686005E-3</v>
      </c>
      <c r="DZ981">
        <v>-2.9112982069741901E-3</v>
      </c>
      <c r="EA981">
        <v>3.2437411850103098E-4</v>
      </c>
      <c r="EB981">
        <v>6.8425877973236401E-3</v>
      </c>
      <c r="EC981">
        <v>1.17526461150153E-2</v>
      </c>
      <c r="ED981">
        <v>3.6888449272845601E-3</v>
      </c>
      <c r="EE981">
        <v>3.9581557964485196E-3</v>
      </c>
      <c r="EF981">
        <v>6.1070661223136596E-3</v>
      </c>
      <c r="EG981">
        <v>2.9020387841465101E-2</v>
      </c>
      <c r="EH981">
        <v>1.6836086872947801E-2</v>
      </c>
      <c r="EI981">
        <v>7.4127093708548702E-3</v>
      </c>
      <c r="EJ981">
        <v>8.7388121465363407E-3</v>
      </c>
      <c r="EK981">
        <v>4.8860593343270598E-3</v>
      </c>
      <c r="EL981">
        <v>1.9324706662335999E-2</v>
      </c>
      <c r="EM981">
        <v>0.26265187624569297</v>
      </c>
      <c r="EN981">
        <v>0.35372335924894399</v>
      </c>
      <c r="EO981">
        <v>0.42157658328123099</v>
      </c>
      <c r="EP981">
        <v>0.41958825700024399</v>
      </c>
      <c r="EQ981">
        <v>0.35956091287088698</v>
      </c>
      <c r="ER981">
        <v>-7.1697965666535093E-2</v>
      </c>
      <c r="ES981">
        <v>-0.15304963602876401</v>
      </c>
      <c r="ET981">
        <v>-0.112123545979888</v>
      </c>
      <c r="EU981">
        <v>-6.4382851480007205E-2</v>
      </c>
      <c r="EV981">
        <v>-4.3361449275918403E-2</v>
      </c>
      <c r="EW981">
        <v>73.398692405031895</v>
      </c>
      <c r="EX981">
        <v>72.284544574845498</v>
      </c>
      <c r="EY981">
        <v>70.711994144356495</v>
      </c>
      <c r="EZ981">
        <v>68.5058432374761</v>
      </c>
      <c r="FA981">
        <v>67.599682405776207</v>
      </c>
      <c r="FB981">
        <v>67.745552440265001</v>
      </c>
      <c r="FC981">
        <v>66.554499665037298</v>
      </c>
      <c r="FD981">
        <v>67.602870754038193</v>
      </c>
      <c r="FE981">
        <v>73.454705605041795</v>
      </c>
      <c r="FF981">
        <v>79.617323772423902</v>
      </c>
      <c r="FG981">
        <v>85.346338982209801</v>
      </c>
      <c r="FH981">
        <v>89.494243604694404</v>
      </c>
      <c r="FI981">
        <v>92.475274793439695</v>
      </c>
      <c r="FJ981">
        <v>95.031015060913603</v>
      </c>
      <c r="FK981">
        <v>97.083926754832106</v>
      </c>
      <c r="FL981">
        <v>98.627682802769002</v>
      </c>
      <c r="FM981">
        <v>99.735751681016296</v>
      </c>
      <c r="FN981">
        <v>100.390492022926</v>
      </c>
      <c r="FO981">
        <v>99.773428777014104</v>
      </c>
      <c r="FP981">
        <v>96.431407091283504</v>
      </c>
      <c r="FQ981">
        <v>88.8491427437163</v>
      </c>
      <c r="FR981">
        <v>83.453316130312899</v>
      </c>
      <c r="FS981">
        <v>80.333337468674799</v>
      </c>
      <c r="FT981">
        <v>77.763752078009105</v>
      </c>
      <c r="FU981">
        <v>2.5811152497273601E-2</v>
      </c>
      <c r="FV981">
        <v>0</v>
      </c>
      <c r="FW981">
        <v>0</v>
      </c>
      <c r="FX981">
        <v>1</v>
      </c>
    </row>
    <row r="982" spans="1:180" x14ac:dyDescent="0.2">
      <c r="A982" t="s">
        <v>42</v>
      </c>
      <c r="B982" t="s">
        <v>58</v>
      </c>
      <c r="C982" t="s">
        <v>55</v>
      </c>
      <c r="D982" t="s">
        <v>40</v>
      </c>
      <c r="E982" t="s">
        <v>77</v>
      </c>
      <c r="F982" t="s">
        <v>77</v>
      </c>
      <c r="G982" s="35">
        <v>43691</v>
      </c>
      <c r="H982">
        <v>4255</v>
      </c>
      <c r="I982">
        <v>1.00433702308155</v>
      </c>
      <c r="J982">
        <v>0.88187838686028697</v>
      </c>
      <c r="K982">
        <v>0.79677793992254198</v>
      </c>
      <c r="L982">
        <v>0.75108751196472301</v>
      </c>
      <c r="M982">
        <v>0.73638034517750195</v>
      </c>
      <c r="N982">
        <v>0.77356974726960803</v>
      </c>
      <c r="O982">
        <v>0.85700010314323705</v>
      </c>
      <c r="P982">
        <v>0.92090592827666495</v>
      </c>
      <c r="Q982">
        <v>0.95895987497757995</v>
      </c>
      <c r="R982">
        <v>1.04041844609594</v>
      </c>
      <c r="S982">
        <v>1.1577756129772501</v>
      </c>
      <c r="T982">
        <v>1.3157763127005899</v>
      </c>
      <c r="U982">
        <v>1.4914850112472899</v>
      </c>
      <c r="V982">
        <v>1.7063819196116199</v>
      </c>
      <c r="W982">
        <v>1.90505121600331</v>
      </c>
      <c r="X982">
        <v>2.1298910040147701</v>
      </c>
      <c r="Y982">
        <v>2.32740171392707</v>
      </c>
      <c r="Z982">
        <v>2.5337807588926098</v>
      </c>
      <c r="AA982">
        <v>2.5877164728991899</v>
      </c>
      <c r="AB982">
        <v>2.3939292999398298</v>
      </c>
      <c r="AC982">
        <v>2.1117547406932302</v>
      </c>
      <c r="AD982">
        <v>1.89836694409852</v>
      </c>
      <c r="AE982">
        <v>1.5798299781060401</v>
      </c>
      <c r="AF982">
        <v>1.2765137603522301</v>
      </c>
      <c r="AG982">
        <v>-3.38163649275003E-2</v>
      </c>
      <c r="AH982">
        <v>-2.6653479389845601E-2</v>
      </c>
      <c r="AI982">
        <v>-3.03013592541315E-2</v>
      </c>
      <c r="AJ982">
        <v>-2.2882684394731598E-2</v>
      </c>
      <c r="AK982">
        <v>-1.6458981348098499E-2</v>
      </c>
      <c r="AL982">
        <v>-1.0837093852509401E-2</v>
      </c>
      <c r="AM982">
        <v>-2.4947844660811399E-2</v>
      </c>
      <c r="AN982">
        <v>-1.9577550184911498E-2</v>
      </c>
      <c r="AO982">
        <v>2.57779793207014E-3</v>
      </c>
      <c r="AP982">
        <v>-3.6218929224138101E-3</v>
      </c>
      <c r="AQ982">
        <v>-1.13814506401672E-2</v>
      </c>
      <c r="AR982">
        <v>-6.0141138950784998E-3</v>
      </c>
      <c r="AS982">
        <v>-8.3974531682294504E-3</v>
      </c>
      <c r="AT982">
        <v>-1.23129935243898E-2</v>
      </c>
      <c r="AU982">
        <v>0.14714215865092101</v>
      </c>
      <c r="AV982">
        <v>0.216257518548504</v>
      </c>
      <c r="AW982">
        <v>0.25519984176114902</v>
      </c>
      <c r="AX982">
        <v>0.24510390756609299</v>
      </c>
      <c r="AY982">
        <v>0.227285976056293</v>
      </c>
      <c r="AZ982">
        <v>-6.7229098731611606E-2</v>
      </c>
      <c r="BA982">
        <v>-0.16733625958384599</v>
      </c>
      <c r="BB982">
        <v>-0.145830949549485</v>
      </c>
      <c r="BC982">
        <v>-0.118901214833906</v>
      </c>
      <c r="BD982">
        <v>-8.9591503247230697E-2</v>
      </c>
      <c r="BE982">
        <v>-2.5454690341795299E-2</v>
      </c>
      <c r="BF982">
        <v>-1.91563752484585E-2</v>
      </c>
      <c r="BG982">
        <v>-2.0811980520400099E-2</v>
      </c>
      <c r="BH982">
        <v>-1.3959523511746501E-2</v>
      </c>
      <c r="BI982">
        <v>-7.2786215179686401E-3</v>
      </c>
      <c r="BJ982">
        <v>-4.8312453255918804E-3</v>
      </c>
      <c r="BK982">
        <v>-1.6902956509735102E-2</v>
      </c>
      <c r="BL982">
        <v>-1.2781520974994401E-2</v>
      </c>
      <c r="BM982">
        <v>1.01745896171516E-2</v>
      </c>
      <c r="BN982">
        <v>2.9592650730307399E-3</v>
      </c>
      <c r="BO982">
        <v>-4.3375128353757304E-3</v>
      </c>
      <c r="BP982">
        <v>-2.0672928118740498E-3</v>
      </c>
      <c r="BQ982">
        <v>-4.5069785695212097E-3</v>
      </c>
      <c r="BR982">
        <v>-1.64826914830978E-3</v>
      </c>
      <c r="BS982">
        <v>0.16394663315997399</v>
      </c>
      <c r="BT982">
        <v>0.23561012919320501</v>
      </c>
      <c r="BU982">
        <v>0.27661552109358301</v>
      </c>
      <c r="BV982">
        <v>0.26575898292798</v>
      </c>
      <c r="BW982">
        <v>0.247442255873142</v>
      </c>
      <c r="BX982">
        <v>-4.7843230396213403E-2</v>
      </c>
      <c r="BY982">
        <v>-0.14669638446619501</v>
      </c>
      <c r="BZ982">
        <v>-0.126744672735988</v>
      </c>
      <c r="CA982">
        <v>-0.100532388950585</v>
      </c>
      <c r="CB982">
        <v>-7.50023529370408E-2</v>
      </c>
      <c r="CC982">
        <v>-1.9663419995654699E-2</v>
      </c>
      <c r="CD982">
        <v>-1.39639037583375E-2</v>
      </c>
      <c r="CE982">
        <v>-1.4239665716627801E-2</v>
      </c>
      <c r="CF982">
        <v>-7.7793694665485797E-3</v>
      </c>
      <c r="CG982">
        <v>-9.2033226547575005E-4</v>
      </c>
      <c r="CH982">
        <v>-6.7161293128517596E-4</v>
      </c>
      <c r="CI982">
        <v>-1.13310914832013E-2</v>
      </c>
      <c r="CJ982">
        <v>-8.0746118467458893E-3</v>
      </c>
      <c r="CK982">
        <v>1.5436104396360201E-2</v>
      </c>
      <c r="CL982">
        <v>7.5173550526912601E-3</v>
      </c>
      <c r="CM982">
        <v>5.4109703048623402E-4</v>
      </c>
      <c r="CN982">
        <v>6.6626344727057599E-4</v>
      </c>
      <c r="CO982">
        <v>-1.8124477138920601E-3</v>
      </c>
      <c r="CP982">
        <v>5.7380864669329696E-3</v>
      </c>
      <c r="CQ982">
        <v>0.17558536101397601</v>
      </c>
      <c r="CR982">
        <v>0.249013688372447</v>
      </c>
      <c r="CS982">
        <v>0.29144795536128398</v>
      </c>
      <c r="CT982">
        <v>0.28006462520268599</v>
      </c>
      <c r="CU982">
        <v>0.26140243387281997</v>
      </c>
      <c r="CV982">
        <v>-3.4416637041706298E-2</v>
      </c>
      <c r="CW982">
        <v>-0.132401269834343</v>
      </c>
      <c r="CX982">
        <v>-0.113525575556914</v>
      </c>
      <c r="CY982">
        <v>-8.78101961002003E-2</v>
      </c>
      <c r="CZ982">
        <v>-6.4897951874694604E-2</v>
      </c>
      <c r="DA982">
        <v>-1.3872149649514101E-2</v>
      </c>
      <c r="DB982">
        <v>-8.7714322682164707E-3</v>
      </c>
      <c r="DC982">
        <v>-7.6673509128554898E-3</v>
      </c>
      <c r="DD982">
        <v>-1.59921542135067E-3</v>
      </c>
      <c r="DE982">
        <v>5.4379569870171398E-3</v>
      </c>
      <c r="DF982">
        <v>3.4880194630215302E-3</v>
      </c>
      <c r="DG982">
        <v>-5.75922645666746E-3</v>
      </c>
      <c r="DH982">
        <v>-3.3677027184973798E-3</v>
      </c>
      <c r="DI982">
        <v>2.06976191755688E-2</v>
      </c>
      <c r="DJ982">
        <v>1.2075445032351801E-2</v>
      </c>
      <c r="DK982">
        <v>5.4197068963482004E-3</v>
      </c>
      <c r="DL982">
        <v>3.3998197064151999E-3</v>
      </c>
      <c r="DM982">
        <v>8.82083141737096E-4</v>
      </c>
      <c r="DN982">
        <v>1.31244420821757E-2</v>
      </c>
      <c r="DO982">
        <v>0.18722408886797801</v>
      </c>
      <c r="DP982">
        <v>0.26241724755168899</v>
      </c>
      <c r="DQ982">
        <v>0.30628038962898502</v>
      </c>
      <c r="DR982">
        <v>0.29437026747739098</v>
      </c>
      <c r="DS982">
        <v>0.275362611872499</v>
      </c>
      <c r="DT982">
        <v>-2.0990043687199301E-2</v>
      </c>
      <c r="DU982">
        <v>-0.11810615520249</v>
      </c>
      <c r="DV982">
        <v>-0.10030647837784</v>
      </c>
      <c r="DW982">
        <v>-7.5088003249815904E-2</v>
      </c>
      <c r="DX982">
        <v>-5.47935508123484E-2</v>
      </c>
      <c r="DY982">
        <v>-5.5104750638091202E-3</v>
      </c>
      <c r="DZ982">
        <v>-1.2743281268293701E-3</v>
      </c>
      <c r="EA982">
        <v>1.8220278208759099E-3</v>
      </c>
      <c r="EB982">
        <v>7.3239454616344296E-3</v>
      </c>
      <c r="EC982">
        <v>1.4618316817147E-2</v>
      </c>
      <c r="ED982">
        <v>9.4938679899390695E-3</v>
      </c>
      <c r="EE982">
        <v>2.2856616944088798E-3</v>
      </c>
      <c r="EF982">
        <v>3.4283264914197701E-3</v>
      </c>
      <c r="EG982">
        <v>2.8294410860650199E-2</v>
      </c>
      <c r="EH982">
        <v>1.8656603027796301E-2</v>
      </c>
      <c r="EI982">
        <v>1.24636447011397E-2</v>
      </c>
      <c r="EJ982">
        <v>7.3466407896196498E-3</v>
      </c>
      <c r="EK982">
        <v>4.7725577404453302E-3</v>
      </c>
      <c r="EL982">
        <v>2.3789166458255701E-2</v>
      </c>
      <c r="EM982">
        <v>0.20402856337703101</v>
      </c>
      <c r="EN982">
        <v>0.28176985819639</v>
      </c>
      <c r="EO982">
        <v>0.32769606896141901</v>
      </c>
      <c r="EP982">
        <v>0.31502534283927802</v>
      </c>
      <c r="EQ982">
        <v>0.29551889168934797</v>
      </c>
      <c r="ER982">
        <v>-1.6041753518010399E-3</v>
      </c>
      <c r="ES982">
        <v>-9.7466280084839305E-2</v>
      </c>
      <c r="ET982">
        <v>-8.12202015643438E-2</v>
      </c>
      <c r="EU982">
        <v>-5.6719177366494802E-2</v>
      </c>
      <c r="EV982">
        <v>-4.0204400502158601E-2</v>
      </c>
      <c r="EW982">
        <v>73.359558316080097</v>
      </c>
      <c r="EX982">
        <v>72.233084286014304</v>
      </c>
      <c r="EY982">
        <v>70.693416749182305</v>
      </c>
      <c r="EZ982">
        <v>68.474255108470601</v>
      </c>
      <c r="FA982">
        <v>67.568863083986002</v>
      </c>
      <c r="FB982">
        <v>67.715966033546394</v>
      </c>
      <c r="FC982">
        <v>66.523629489602996</v>
      </c>
      <c r="FD982">
        <v>67.551729828667405</v>
      </c>
      <c r="FE982">
        <v>73.4479401086206</v>
      </c>
      <c r="FF982">
        <v>79.629054520358906</v>
      </c>
      <c r="FG982">
        <v>85.369055120472893</v>
      </c>
      <c r="FH982">
        <v>89.518618537522102</v>
      </c>
      <c r="FI982">
        <v>92.487412608395601</v>
      </c>
      <c r="FJ982">
        <v>95.038542323041398</v>
      </c>
      <c r="FK982">
        <v>97.087571638611294</v>
      </c>
      <c r="FL982">
        <v>98.610571008491604</v>
      </c>
      <c r="FM982">
        <v>99.715755993638794</v>
      </c>
      <c r="FN982">
        <v>100.367614846821</v>
      </c>
      <c r="FO982">
        <v>99.717466318600501</v>
      </c>
      <c r="FP982">
        <v>96.326432022084205</v>
      </c>
      <c r="FQ982">
        <v>88.672952861043598</v>
      </c>
      <c r="FR982">
        <v>83.313184505056</v>
      </c>
      <c r="FS982">
        <v>80.221157019833797</v>
      </c>
      <c r="FT982">
        <v>77.679404086776501</v>
      </c>
      <c r="FU982">
        <v>2.5987976717813499E-2</v>
      </c>
      <c r="FV982">
        <v>0</v>
      </c>
      <c r="FW982">
        <v>0</v>
      </c>
      <c r="FX982">
        <v>1</v>
      </c>
    </row>
    <row r="983" spans="1:180" x14ac:dyDescent="0.2">
      <c r="A983" t="s">
        <v>42</v>
      </c>
      <c r="B983" t="s">
        <v>58</v>
      </c>
      <c r="C983" t="s">
        <v>55</v>
      </c>
      <c r="D983" t="s">
        <v>40</v>
      </c>
      <c r="E983" t="s">
        <v>77</v>
      </c>
      <c r="F983" t="s">
        <v>78</v>
      </c>
      <c r="G983" s="35">
        <v>43691</v>
      </c>
      <c r="H983">
        <v>1256</v>
      </c>
      <c r="I983">
        <v>0.85048354682463501</v>
      </c>
      <c r="J983">
        <v>0.74809170511159095</v>
      </c>
      <c r="K983">
        <v>0.684642651039574</v>
      </c>
      <c r="L983">
        <v>0.64992737103753695</v>
      </c>
      <c r="M983">
        <v>0.64840602733453701</v>
      </c>
      <c r="N983">
        <v>0.685532547033052</v>
      </c>
      <c r="O983">
        <v>0.76915510714778201</v>
      </c>
      <c r="P983">
        <v>0.85584111891480497</v>
      </c>
      <c r="Q983">
        <v>0.92653861095909495</v>
      </c>
      <c r="R983">
        <v>1.01534776956933</v>
      </c>
      <c r="S983">
        <v>1.13480739895675</v>
      </c>
      <c r="T983">
        <v>1.30646589501651</v>
      </c>
      <c r="U983">
        <v>1.48653703864571</v>
      </c>
      <c r="V983">
        <v>1.69926699196091</v>
      </c>
      <c r="W983">
        <v>1.8640903990600799</v>
      </c>
      <c r="X983">
        <v>2.0896032944009502</v>
      </c>
      <c r="Y983">
        <v>2.3297478081767999</v>
      </c>
      <c r="Z983">
        <v>2.5202474937350301</v>
      </c>
      <c r="AA983">
        <v>2.5790244947370402</v>
      </c>
      <c r="AB983">
        <v>2.3827264063692701</v>
      </c>
      <c r="AC983">
        <v>2.0373513314138099</v>
      </c>
      <c r="AD983">
        <v>1.76430292078089</v>
      </c>
      <c r="AE983">
        <v>1.4328435223357501</v>
      </c>
      <c r="AF983">
        <v>1.12463221119557</v>
      </c>
      <c r="AG983">
        <v>-5.2422484651198101E-2</v>
      </c>
      <c r="AH983">
        <v>-4.7912648495126303E-2</v>
      </c>
      <c r="AI983">
        <v>-3.9053200066077001E-2</v>
      </c>
      <c r="AJ983">
        <v>-2.6951962300779501E-2</v>
      </c>
      <c r="AK983">
        <v>-2.8038944206341801E-2</v>
      </c>
      <c r="AL983">
        <v>-3.5832793925923097E-2</v>
      </c>
      <c r="AM983">
        <v>-1.7808115629608701E-2</v>
      </c>
      <c r="AN983">
        <v>-8.3277260639149503E-3</v>
      </c>
      <c r="AO983">
        <v>-5.78605980055123E-3</v>
      </c>
      <c r="AP983">
        <v>-2.0390852878950001E-2</v>
      </c>
      <c r="AQ983">
        <v>-4.2471269117272503E-2</v>
      </c>
      <c r="AR983">
        <v>-1.03142992388639E-2</v>
      </c>
      <c r="AS983">
        <v>-1.6842134723180201E-2</v>
      </c>
      <c r="AT983">
        <v>-4.8851121246911398E-2</v>
      </c>
      <c r="AU983">
        <v>0.40240834757754301</v>
      </c>
      <c r="AV983">
        <v>0.51900735364581496</v>
      </c>
      <c r="AW983">
        <v>0.66227160773474303</v>
      </c>
      <c r="AX983">
        <v>0.66795482513736604</v>
      </c>
      <c r="AY983">
        <v>0.47308722398856901</v>
      </c>
      <c r="AZ983">
        <v>-0.376320290710843</v>
      </c>
      <c r="BA983">
        <v>-0.40109800390033401</v>
      </c>
      <c r="BB983">
        <v>-0.306491322944067</v>
      </c>
      <c r="BC983">
        <v>-0.18139040900036399</v>
      </c>
      <c r="BD983">
        <v>-0.11415615490661001</v>
      </c>
      <c r="BE983">
        <v>-4.1120594974988198E-2</v>
      </c>
      <c r="BF983">
        <v>-3.6928408318577001E-2</v>
      </c>
      <c r="BG983">
        <v>-2.92443982204709E-2</v>
      </c>
      <c r="BH983">
        <v>-1.7813166238671699E-2</v>
      </c>
      <c r="BI983">
        <v>-2.01993201393958E-2</v>
      </c>
      <c r="BJ983">
        <v>-2.9095471135419201E-2</v>
      </c>
      <c r="BK983">
        <v>-7.8396684220782501E-3</v>
      </c>
      <c r="BL983">
        <v>3.8443041190056198E-3</v>
      </c>
      <c r="BM983">
        <v>6.3693642630603597E-3</v>
      </c>
      <c r="BN983">
        <v>-9.6898572690771803E-3</v>
      </c>
      <c r="BO983">
        <v>-2.9111668717267399E-2</v>
      </c>
      <c r="BP983">
        <v>-2.41615165072569E-3</v>
      </c>
      <c r="BQ983">
        <v>-8.8769161997626703E-3</v>
      </c>
      <c r="BR983">
        <v>-2.7531375637014601E-2</v>
      </c>
      <c r="BS983">
        <v>0.42913310707652502</v>
      </c>
      <c r="BT983">
        <v>0.54932797157741198</v>
      </c>
      <c r="BU983">
        <v>0.69271183764614197</v>
      </c>
      <c r="BV983">
        <v>0.70818112109284803</v>
      </c>
      <c r="BW983">
        <v>0.51007758973783501</v>
      </c>
      <c r="BX983">
        <v>-0.34913656585900799</v>
      </c>
      <c r="BY983">
        <v>-0.37729262706211603</v>
      </c>
      <c r="BZ983">
        <v>-0.27705177728090802</v>
      </c>
      <c r="CA983">
        <v>-0.152211632631848</v>
      </c>
      <c r="CB983">
        <v>-9.6117565086422704E-2</v>
      </c>
      <c r="CC983">
        <v>-3.3292940613853003E-2</v>
      </c>
      <c r="CD983">
        <v>-2.9320757033260599E-2</v>
      </c>
      <c r="CE983">
        <v>-2.2450851942463199E-2</v>
      </c>
      <c r="CF983">
        <v>-1.1483663925296501E-2</v>
      </c>
      <c r="CG983">
        <v>-1.47696203922409E-2</v>
      </c>
      <c r="CH983">
        <v>-2.4429221894420799E-2</v>
      </c>
      <c r="CI983">
        <v>-9.3555225272463601E-4</v>
      </c>
      <c r="CJ983">
        <v>1.2274615144405599E-2</v>
      </c>
      <c r="CK983">
        <v>1.4788173940813699E-2</v>
      </c>
      <c r="CL983">
        <v>-2.27838030780148E-3</v>
      </c>
      <c r="CM983">
        <v>-1.98588501771742E-2</v>
      </c>
      <c r="CN983">
        <v>3.05408130892855E-3</v>
      </c>
      <c r="CO983">
        <v>-3.36023011465018E-3</v>
      </c>
      <c r="CP983">
        <v>-1.2765384773302199E-2</v>
      </c>
      <c r="CQ983">
        <v>0.44764259409468599</v>
      </c>
      <c r="CR983">
        <v>0.57032793919204705</v>
      </c>
      <c r="CS983">
        <v>0.71379464815361704</v>
      </c>
      <c r="CT983">
        <v>0.73604173113145499</v>
      </c>
      <c r="CU983">
        <v>0.53569700437313394</v>
      </c>
      <c r="CV983">
        <v>-0.33030920083559301</v>
      </c>
      <c r="CW983">
        <v>-0.36080509558157198</v>
      </c>
      <c r="CX983">
        <v>-0.25666203763540901</v>
      </c>
      <c r="CY983">
        <v>-0.132002501005446</v>
      </c>
      <c r="CZ983">
        <v>-8.3624092727376198E-2</v>
      </c>
      <c r="DA983">
        <v>-2.5465286252717899E-2</v>
      </c>
      <c r="DB983">
        <v>-2.17131057479442E-2</v>
      </c>
      <c r="DC983">
        <v>-1.5657305664455501E-2</v>
      </c>
      <c r="DD983">
        <v>-5.1541616119212203E-3</v>
      </c>
      <c r="DE983">
        <v>-9.3399206450859498E-3</v>
      </c>
      <c r="DF983">
        <v>-1.9762972653422299E-2</v>
      </c>
      <c r="DG983">
        <v>5.9685639166289703E-3</v>
      </c>
      <c r="DH983">
        <v>2.0704926169805699E-2</v>
      </c>
      <c r="DI983">
        <v>2.3206983618567101E-2</v>
      </c>
      <c r="DJ983">
        <v>5.1330966534742098E-3</v>
      </c>
      <c r="DK983">
        <v>-1.0606031637080999E-2</v>
      </c>
      <c r="DL983">
        <v>8.5243142685827999E-3</v>
      </c>
      <c r="DM983">
        <v>2.1564559704623102E-3</v>
      </c>
      <c r="DN983">
        <v>2.0006060904102299E-3</v>
      </c>
      <c r="DO983">
        <v>0.46615208111284701</v>
      </c>
      <c r="DP983">
        <v>0.59132790680668101</v>
      </c>
      <c r="DQ983">
        <v>0.734877458661092</v>
      </c>
      <c r="DR983">
        <v>0.76390234117006195</v>
      </c>
      <c r="DS983">
        <v>0.56131641900843199</v>
      </c>
      <c r="DT983">
        <v>-0.31148183581217898</v>
      </c>
      <c r="DU983">
        <v>-0.34431756410102698</v>
      </c>
      <c r="DV983">
        <v>-0.23627229798991001</v>
      </c>
      <c r="DW983">
        <v>-0.11179336937904399</v>
      </c>
      <c r="DX983">
        <v>-7.1130620368329706E-2</v>
      </c>
      <c r="DY983">
        <v>-1.4163396576507999E-2</v>
      </c>
      <c r="DZ983">
        <v>-1.0728865571394901E-2</v>
      </c>
      <c r="EA983">
        <v>-5.8485038188494601E-3</v>
      </c>
      <c r="EB983">
        <v>3.9846344501865E-3</v>
      </c>
      <c r="EC983">
        <v>-1.5002965781399601E-3</v>
      </c>
      <c r="ED983">
        <v>-1.3025649862918501E-2</v>
      </c>
      <c r="EE983">
        <v>1.5937011124159399E-2</v>
      </c>
      <c r="EF983">
        <v>3.2876956352726201E-2</v>
      </c>
      <c r="EG983">
        <v>3.5362407682178701E-2</v>
      </c>
      <c r="EH983">
        <v>1.5834092263347001E-2</v>
      </c>
      <c r="EI983">
        <v>2.7535687629241302E-3</v>
      </c>
      <c r="EJ983">
        <v>1.6422461856720999E-2</v>
      </c>
      <c r="EK983">
        <v>1.0121674493879801E-2</v>
      </c>
      <c r="EL983">
        <v>2.3320351700306999E-2</v>
      </c>
      <c r="EM983">
        <v>0.49287684061182901</v>
      </c>
      <c r="EN983">
        <v>0.62164852473827803</v>
      </c>
      <c r="EO983">
        <v>0.76531768857249105</v>
      </c>
      <c r="EP983">
        <v>0.80412863712554405</v>
      </c>
      <c r="EQ983">
        <v>0.59830678475769805</v>
      </c>
      <c r="ER983">
        <v>-0.28429811096034402</v>
      </c>
      <c r="ES983">
        <v>-0.320512187262809</v>
      </c>
      <c r="ET983">
        <v>-0.20683275232675</v>
      </c>
      <c r="EU983">
        <v>-8.2614593010527496E-2</v>
      </c>
      <c r="EV983">
        <v>-5.3092030548141898E-2</v>
      </c>
      <c r="EW983">
        <v>73.451730820047601</v>
      </c>
      <c r="EX983">
        <v>72.377873689773594</v>
      </c>
      <c r="EY983">
        <v>70.699947150532907</v>
      </c>
      <c r="EZ983">
        <v>68.559984145159902</v>
      </c>
      <c r="FA983">
        <v>67.665066502246106</v>
      </c>
      <c r="FB983">
        <v>67.815907689597495</v>
      </c>
      <c r="FC983">
        <v>66.641019994715094</v>
      </c>
      <c r="FD983">
        <v>67.760195543028303</v>
      </c>
      <c r="FE983">
        <v>73.461331806570996</v>
      </c>
      <c r="FF983">
        <v>79.596934730908103</v>
      </c>
      <c r="FG983">
        <v>85.314894741478</v>
      </c>
      <c r="FH983">
        <v>89.446357790892307</v>
      </c>
      <c r="FI983">
        <v>92.461684136351593</v>
      </c>
      <c r="FJ983">
        <v>95.008411873513595</v>
      </c>
      <c r="FK983">
        <v>97.069981502686502</v>
      </c>
      <c r="FL983">
        <v>98.669030212278699</v>
      </c>
      <c r="FM983">
        <v>99.795428521095701</v>
      </c>
      <c r="FN983">
        <v>100.446930326786</v>
      </c>
      <c r="FO983">
        <v>99.947018409231006</v>
      </c>
      <c r="FP983">
        <v>96.768034880648301</v>
      </c>
      <c r="FQ983">
        <v>89.425614375055005</v>
      </c>
      <c r="FR983">
        <v>83.888311459526093</v>
      </c>
      <c r="FS983">
        <v>80.683079362283095</v>
      </c>
      <c r="FT983">
        <v>78.005593235268194</v>
      </c>
      <c r="FU983">
        <v>4.3505788819732098E-2</v>
      </c>
      <c r="FV983">
        <v>0</v>
      </c>
      <c r="FW983">
        <v>0</v>
      </c>
      <c r="FX983">
        <v>1</v>
      </c>
    </row>
    <row r="984" spans="1:180" x14ac:dyDescent="0.2">
      <c r="A984" t="s">
        <v>42</v>
      </c>
      <c r="B984" t="s">
        <v>58</v>
      </c>
      <c r="C984" t="s">
        <v>55</v>
      </c>
      <c r="D984" t="s">
        <v>40</v>
      </c>
      <c r="E984" t="s">
        <v>78</v>
      </c>
      <c r="F984" t="s">
        <v>1</v>
      </c>
      <c r="G984" s="35">
        <v>43691</v>
      </c>
      <c r="H984">
        <v>2241</v>
      </c>
      <c r="I984">
        <v>0.974809377459945</v>
      </c>
      <c r="J984">
        <v>0.84606244691096799</v>
      </c>
      <c r="K984">
        <v>0.75764083617865896</v>
      </c>
      <c r="L984">
        <v>0.69462956483750204</v>
      </c>
      <c r="M984">
        <v>0.67027973912946404</v>
      </c>
      <c r="N984">
        <v>0.67403684375568595</v>
      </c>
      <c r="O984">
        <v>0.72173068643027005</v>
      </c>
      <c r="P984">
        <v>0.78531962823858703</v>
      </c>
      <c r="Q984">
        <v>0.84231359870191003</v>
      </c>
      <c r="R984">
        <v>0.96322755600602805</v>
      </c>
      <c r="S984">
        <v>1.1194603196022901</v>
      </c>
      <c r="T984">
        <v>1.3405584310854799</v>
      </c>
      <c r="U984">
        <v>1.55971970767114</v>
      </c>
      <c r="V984">
        <v>1.7588902069383101</v>
      </c>
      <c r="W984">
        <v>1.9484105695001701</v>
      </c>
      <c r="X984">
        <v>2.1594572519364799</v>
      </c>
      <c r="Y984">
        <v>2.30170005663037</v>
      </c>
      <c r="Z984">
        <v>2.4405420523474302</v>
      </c>
      <c r="AA984">
        <v>2.4331019064627402</v>
      </c>
      <c r="AB984">
        <v>2.2769834113084899</v>
      </c>
      <c r="AC984">
        <v>2.01296642797042</v>
      </c>
      <c r="AD984">
        <v>1.81250991822438</v>
      </c>
      <c r="AE984">
        <v>1.5225645452362799</v>
      </c>
      <c r="AF984">
        <v>1.24577681923279</v>
      </c>
      <c r="AG984">
        <v>-2.5363537640316999E-2</v>
      </c>
      <c r="AH984">
        <v>-1.6329131708863E-2</v>
      </c>
      <c r="AI984">
        <v>-1.7900658707681601E-2</v>
      </c>
      <c r="AJ984">
        <v>-1.6912119539327301E-2</v>
      </c>
      <c r="AK984">
        <v>-1.31117250460686E-2</v>
      </c>
      <c r="AL984">
        <v>-1.4501155604096001E-2</v>
      </c>
      <c r="AM984">
        <v>-3.1003281607882599E-2</v>
      </c>
      <c r="AN984">
        <v>-2.3578269296366899E-2</v>
      </c>
      <c r="AO984">
        <v>-6.8421965894014799E-3</v>
      </c>
      <c r="AP984">
        <v>-1.6644308018254499E-2</v>
      </c>
      <c r="AQ984">
        <v>-2.61558681000475E-2</v>
      </c>
      <c r="AR984">
        <v>-6.7246936078296802E-3</v>
      </c>
      <c r="AS984">
        <v>-1.4005745382832099E-2</v>
      </c>
      <c r="AT984">
        <v>-1.31664582499205E-2</v>
      </c>
      <c r="AU984">
        <v>0.10398824797666301</v>
      </c>
      <c r="AV984">
        <v>0.149220675730319</v>
      </c>
      <c r="AW984">
        <v>0.171932361441058</v>
      </c>
      <c r="AX984">
        <v>0.20463629166919101</v>
      </c>
      <c r="AY984">
        <v>0.14706996393586499</v>
      </c>
      <c r="AZ984">
        <v>-0.11575019508237699</v>
      </c>
      <c r="BA984">
        <v>-0.12366097319875299</v>
      </c>
      <c r="BB984">
        <v>-0.13019663015316901</v>
      </c>
      <c r="BC984">
        <v>-8.2922660872952095E-2</v>
      </c>
      <c r="BD984">
        <v>-4.6971565591967301E-2</v>
      </c>
      <c r="BE984">
        <v>-1.9060242128201399E-2</v>
      </c>
      <c r="BF984">
        <v>-8.7035428506162804E-3</v>
      </c>
      <c r="BG984">
        <v>-1.09574748095876E-2</v>
      </c>
      <c r="BH984">
        <v>-9.4954381556011398E-3</v>
      </c>
      <c r="BI984">
        <v>-7.5242271204858796E-3</v>
      </c>
      <c r="BJ984">
        <v>-9.7781262503525007E-3</v>
      </c>
      <c r="BK984">
        <v>-2.4333327518815499E-2</v>
      </c>
      <c r="BL984">
        <v>-1.6427006608310198E-2</v>
      </c>
      <c r="BM984">
        <v>-4.3617933189021098E-4</v>
      </c>
      <c r="BN984">
        <v>-2.4682158121901001E-3</v>
      </c>
      <c r="BO984">
        <v>-1.63525117184798E-2</v>
      </c>
      <c r="BP984">
        <v>-3.7801166858014701E-4</v>
      </c>
      <c r="BQ984">
        <v>-7.7989129078579701E-3</v>
      </c>
      <c r="BR984">
        <v>-5.4618338872412702E-3</v>
      </c>
      <c r="BS984">
        <v>0.122623811272392</v>
      </c>
      <c r="BT984">
        <v>0.16068175624697001</v>
      </c>
      <c r="BU984">
        <v>0.18762696578236701</v>
      </c>
      <c r="BV984">
        <v>0.22318714411659399</v>
      </c>
      <c r="BW984">
        <v>0.16428211146652499</v>
      </c>
      <c r="BX984">
        <v>-9.5443676397210103E-2</v>
      </c>
      <c r="BY984">
        <v>-0.10221642246058001</v>
      </c>
      <c r="BZ984">
        <v>-0.11006478203827499</v>
      </c>
      <c r="CA984">
        <v>-6.8986247287722E-2</v>
      </c>
      <c r="CB984">
        <v>-3.4894566428541898E-2</v>
      </c>
      <c r="CC984">
        <v>-1.46945988580504E-2</v>
      </c>
      <c r="CD984">
        <v>-3.4220832369974202E-3</v>
      </c>
      <c r="CE984">
        <v>-6.1486467925807196E-3</v>
      </c>
      <c r="CF984">
        <v>-4.3586672224466298E-3</v>
      </c>
      <c r="CG984">
        <v>-3.6543430782547499E-3</v>
      </c>
      <c r="CH984">
        <v>-6.5069705075725499E-3</v>
      </c>
      <c r="CI984">
        <v>-1.9713737635208801E-2</v>
      </c>
      <c r="CJ984">
        <v>-1.14740638552394E-2</v>
      </c>
      <c r="CK984">
        <v>4.0006087062037102E-3</v>
      </c>
      <c r="CL984">
        <v>7.3501024655252501E-3</v>
      </c>
      <c r="CM984">
        <v>-9.5627369522767094E-3</v>
      </c>
      <c r="CN984">
        <v>4.0176809088371002E-3</v>
      </c>
      <c r="CO984">
        <v>-3.50007964337863E-3</v>
      </c>
      <c r="CP984">
        <v>-1.2563452401595699E-4</v>
      </c>
      <c r="CQ984">
        <v>0.135530745642056</v>
      </c>
      <c r="CR984">
        <v>0.16861966569925699</v>
      </c>
      <c r="CS984">
        <v>0.19849700093915501</v>
      </c>
      <c r="CT984">
        <v>0.23603540801075901</v>
      </c>
      <c r="CU984">
        <v>0.17620319241341101</v>
      </c>
      <c r="CV984">
        <v>-8.1379443415002806E-2</v>
      </c>
      <c r="CW984">
        <v>-8.7363991945212993E-2</v>
      </c>
      <c r="CX984">
        <v>-9.6121525360944496E-2</v>
      </c>
      <c r="CY984">
        <v>-5.9333929692670699E-2</v>
      </c>
      <c r="CZ984">
        <v>-2.6530073597754101E-2</v>
      </c>
      <c r="DA984">
        <v>-1.0328955587899299E-2</v>
      </c>
      <c r="DB984">
        <v>1.85937637662143E-3</v>
      </c>
      <c r="DC984">
        <v>-1.33981877557382E-3</v>
      </c>
      <c r="DD984">
        <v>7.7810371070788202E-4</v>
      </c>
      <c r="DE984">
        <v>2.15540963976383E-4</v>
      </c>
      <c r="DF984">
        <v>-3.2358147647926099E-3</v>
      </c>
      <c r="DG984">
        <v>-1.50941477516021E-2</v>
      </c>
      <c r="DH984">
        <v>-6.5211211021685396E-3</v>
      </c>
      <c r="DI984">
        <v>8.4373967442976303E-3</v>
      </c>
      <c r="DJ984">
        <v>1.7168420743240601E-2</v>
      </c>
      <c r="DK984">
        <v>-2.7729621860736399E-3</v>
      </c>
      <c r="DL984">
        <v>8.4133734862543406E-3</v>
      </c>
      <c r="DM984">
        <v>7.9875362110070204E-4</v>
      </c>
      <c r="DN984">
        <v>5.21056483920936E-3</v>
      </c>
      <c r="DO984">
        <v>0.14843768001172</v>
      </c>
      <c r="DP984">
        <v>0.17655757515154399</v>
      </c>
      <c r="DQ984">
        <v>0.20936703609594301</v>
      </c>
      <c r="DR984">
        <v>0.248883671904924</v>
      </c>
      <c r="DS984">
        <v>0.188124273360297</v>
      </c>
      <c r="DT984">
        <v>-6.7315210432795494E-2</v>
      </c>
      <c r="DU984">
        <v>-7.2511561429846397E-2</v>
      </c>
      <c r="DV984">
        <v>-8.21782686836144E-2</v>
      </c>
      <c r="DW984">
        <v>-4.9681612097619302E-2</v>
      </c>
      <c r="DX984">
        <v>-1.81655807669663E-2</v>
      </c>
      <c r="DY984">
        <v>-4.0256600757837598E-3</v>
      </c>
      <c r="DZ984">
        <v>9.4849652348681195E-3</v>
      </c>
      <c r="EA984">
        <v>5.60336512252021E-3</v>
      </c>
      <c r="EB984">
        <v>8.19478509443404E-3</v>
      </c>
      <c r="EC984">
        <v>5.8030388895591303E-3</v>
      </c>
      <c r="ED984">
        <v>1.4872145889508501E-3</v>
      </c>
      <c r="EE984">
        <v>-8.4241936625348793E-3</v>
      </c>
      <c r="EF984">
        <v>6.3014158588811002E-4</v>
      </c>
      <c r="EG984">
        <v>1.4843414001808899E-2</v>
      </c>
      <c r="EH984">
        <v>3.1344512949305001E-2</v>
      </c>
      <c r="EI984">
        <v>7.0303941954940998E-3</v>
      </c>
      <c r="EJ984">
        <v>1.4760055425503901E-2</v>
      </c>
      <c r="EK984">
        <v>7.0055860960748402E-3</v>
      </c>
      <c r="EL984">
        <v>1.29151892018886E-2</v>
      </c>
      <c r="EM984">
        <v>0.16707324330744999</v>
      </c>
      <c r="EN984">
        <v>0.18801865566819501</v>
      </c>
      <c r="EO984">
        <v>0.22506164043725199</v>
      </c>
      <c r="EP984">
        <v>0.26743452435232601</v>
      </c>
      <c r="EQ984">
        <v>0.20533642089095699</v>
      </c>
      <c r="ER984">
        <v>-4.7008691747628603E-2</v>
      </c>
      <c r="ES984">
        <v>-5.1067010691673E-2</v>
      </c>
      <c r="ET984">
        <v>-6.2046420568720298E-2</v>
      </c>
      <c r="EU984">
        <v>-3.5745198512389199E-2</v>
      </c>
      <c r="EV984">
        <v>-6.0885816035409698E-3</v>
      </c>
      <c r="EW984">
        <v>74.948072079054398</v>
      </c>
      <c r="EX984">
        <v>73.826753536136394</v>
      </c>
      <c r="EY984">
        <v>72.017220499903104</v>
      </c>
      <c r="EZ984">
        <v>69.467496609184295</v>
      </c>
      <c r="FA984">
        <v>68.415956210036796</v>
      </c>
      <c r="FB984">
        <v>68.451196473551605</v>
      </c>
      <c r="FC984">
        <v>67.0704320868049</v>
      </c>
      <c r="FD984">
        <v>68.161402828909104</v>
      </c>
      <c r="FE984">
        <v>73.810840922301907</v>
      </c>
      <c r="FF984">
        <v>79.406243944971905</v>
      </c>
      <c r="FG984">
        <v>84.717351288510002</v>
      </c>
      <c r="FH984">
        <v>88.971565588064294</v>
      </c>
      <c r="FI984">
        <v>92.063577795000995</v>
      </c>
      <c r="FJ984">
        <v>94.999297616740904</v>
      </c>
      <c r="FK984">
        <v>97.169032164309201</v>
      </c>
      <c r="FL984">
        <v>99.020417554737406</v>
      </c>
      <c r="FM984">
        <v>100.015403991475</v>
      </c>
      <c r="FN984">
        <v>100.857028676613</v>
      </c>
      <c r="FO984">
        <v>100.24045727572199</v>
      </c>
      <c r="FP984">
        <v>97.1806578182523</v>
      </c>
      <c r="FQ984">
        <v>89.879819802363897</v>
      </c>
      <c r="FR984">
        <v>84.714735516372798</v>
      </c>
      <c r="FS984">
        <v>81.404161015307096</v>
      </c>
      <c r="FT984">
        <v>78.943010075566704</v>
      </c>
      <c r="FU984">
        <v>2.15423983962569E-2</v>
      </c>
      <c r="FV984">
        <v>0</v>
      </c>
      <c r="FW984">
        <v>0</v>
      </c>
      <c r="FX984">
        <v>1</v>
      </c>
    </row>
    <row r="985" spans="1:180" x14ac:dyDescent="0.2">
      <c r="A985" t="s">
        <v>42</v>
      </c>
      <c r="B985" t="s">
        <v>58</v>
      </c>
      <c r="C985" t="s">
        <v>55</v>
      </c>
      <c r="D985" t="s">
        <v>40</v>
      </c>
      <c r="E985" t="s">
        <v>78</v>
      </c>
      <c r="F985" t="s">
        <v>77</v>
      </c>
      <c r="G985" s="35">
        <v>43691</v>
      </c>
      <c r="H985">
        <v>1786</v>
      </c>
      <c r="I985">
        <v>1.0069665424127301</v>
      </c>
      <c r="J985">
        <v>0.87276308856944895</v>
      </c>
      <c r="K985">
        <v>0.78199339693974201</v>
      </c>
      <c r="L985">
        <v>0.71626387052938401</v>
      </c>
      <c r="M985">
        <v>0.692517014342795</v>
      </c>
      <c r="N985">
        <v>0.69665896888489998</v>
      </c>
      <c r="O985">
        <v>0.74083349207425797</v>
      </c>
      <c r="P985">
        <v>0.80541485565619997</v>
      </c>
      <c r="Q985">
        <v>0.85408836833688895</v>
      </c>
      <c r="R985">
        <v>0.97253946749675502</v>
      </c>
      <c r="S985">
        <v>1.12728895671189</v>
      </c>
      <c r="T985">
        <v>1.3478107742371299</v>
      </c>
      <c r="U985">
        <v>1.56723350670814</v>
      </c>
      <c r="V985">
        <v>1.76784668180418</v>
      </c>
      <c r="W985">
        <v>1.9524950095856699</v>
      </c>
      <c r="X985">
        <v>2.1594527957868701</v>
      </c>
      <c r="Y985">
        <v>2.2957631235648499</v>
      </c>
      <c r="Z985">
        <v>2.4303437868116502</v>
      </c>
      <c r="AA985">
        <v>2.4210503341191401</v>
      </c>
      <c r="AB985">
        <v>2.2617348010560301</v>
      </c>
      <c r="AC985">
        <v>2.0227491773265198</v>
      </c>
      <c r="AD985">
        <v>1.8385124454235899</v>
      </c>
      <c r="AE985">
        <v>1.55801217860927</v>
      </c>
      <c r="AF985">
        <v>1.2799986972638</v>
      </c>
      <c r="AG985">
        <v>-3.5107510282271097E-2</v>
      </c>
      <c r="AH985">
        <v>-2.65962394952362E-2</v>
      </c>
      <c r="AI985">
        <v>-2.8792115568527499E-2</v>
      </c>
      <c r="AJ985">
        <v>-2.3444720619348498E-2</v>
      </c>
      <c r="AK985">
        <v>-2.3597539093868102E-2</v>
      </c>
      <c r="AL985">
        <v>-2.4677419962835501E-2</v>
      </c>
      <c r="AM985">
        <v>-3.7515302802310302E-2</v>
      </c>
      <c r="AN985">
        <v>-2.7060375789977002E-2</v>
      </c>
      <c r="AO985">
        <v>-3.4215743610964398E-3</v>
      </c>
      <c r="AP985">
        <v>-3.6886786027756002E-3</v>
      </c>
      <c r="AQ985">
        <v>-2.6122569554317802E-2</v>
      </c>
      <c r="AR985">
        <v>-1.20712208850544E-2</v>
      </c>
      <c r="AS985">
        <v>-6.0261567801836802E-3</v>
      </c>
      <c r="AT985">
        <v>-1.6669748094652701E-3</v>
      </c>
      <c r="AU985">
        <v>5.6264775554547702E-2</v>
      </c>
      <c r="AV985">
        <v>8.8219077080738006E-2</v>
      </c>
      <c r="AW985">
        <v>0.10116614076458599</v>
      </c>
      <c r="AX985">
        <v>0.125565408718775</v>
      </c>
      <c r="AY985">
        <v>0.10716558401741701</v>
      </c>
      <c r="AZ985">
        <v>-5.8592754355893999E-2</v>
      </c>
      <c r="BA985">
        <v>-7.2432465624720999E-2</v>
      </c>
      <c r="BB985">
        <v>-9.7003840790172199E-2</v>
      </c>
      <c r="BC985">
        <v>-6.6234504048944695E-2</v>
      </c>
      <c r="BD985">
        <v>-3.9574269608928597E-2</v>
      </c>
      <c r="BE985">
        <v>-2.73213192529305E-2</v>
      </c>
      <c r="BF985">
        <v>-1.7637637431816702E-2</v>
      </c>
      <c r="BG985">
        <v>-2.0632903351584499E-2</v>
      </c>
      <c r="BH985">
        <v>-1.43475130631093E-2</v>
      </c>
      <c r="BI985">
        <v>-1.69059345375531E-2</v>
      </c>
      <c r="BJ985">
        <v>-1.8806008359783102E-2</v>
      </c>
      <c r="BK985">
        <v>-3.0040879256053501E-2</v>
      </c>
      <c r="BL985">
        <v>-1.82122956796241E-2</v>
      </c>
      <c r="BM985">
        <v>3.7585999689460602E-3</v>
      </c>
      <c r="BN985">
        <v>9.8087508366933897E-3</v>
      </c>
      <c r="BO985">
        <v>-1.7271507851051599E-2</v>
      </c>
      <c r="BP985">
        <v>-6.5989604844815296E-3</v>
      </c>
      <c r="BQ985">
        <v>-6.9592631213492395E-4</v>
      </c>
      <c r="BR985">
        <v>5.8830682274835303E-3</v>
      </c>
      <c r="BS985">
        <v>7.5158927755138202E-2</v>
      </c>
      <c r="BT985">
        <v>0.100090872980461</v>
      </c>
      <c r="BU985">
        <v>0.116499255987652</v>
      </c>
      <c r="BV985">
        <v>0.14378436517961099</v>
      </c>
      <c r="BW985">
        <v>0.124680915730527</v>
      </c>
      <c r="BX985">
        <v>-3.66341100595763E-2</v>
      </c>
      <c r="BY985">
        <v>-4.9655155410092598E-2</v>
      </c>
      <c r="BZ985">
        <v>-7.8789474450479596E-2</v>
      </c>
      <c r="CA985">
        <v>-5.3934855256233101E-2</v>
      </c>
      <c r="CB985">
        <v>-2.9435670414315201E-2</v>
      </c>
      <c r="CC985">
        <v>-2.1928627064849601E-2</v>
      </c>
      <c r="CD985">
        <v>-1.14329369330134E-2</v>
      </c>
      <c r="CE985">
        <v>-1.49818578252935E-2</v>
      </c>
      <c r="CF985">
        <v>-8.0468148222087397E-3</v>
      </c>
      <c r="CG985">
        <v>-1.22713496062838E-2</v>
      </c>
      <c r="CH985">
        <v>-1.4739486569414199E-2</v>
      </c>
      <c r="CI985">
        <v>-2.4864116277028499E-2</v>
      </c>
      <c r="CJ985">
        <v>-1.2084142348834899E-2</v>
      </c>
      <c r="CK985">
        <v>8.7315668371836207E-3</v>
      </c>
      <c r="CL985">
        <v>1.9157029349654801E-2</v>
      </c>
      <c r="CM985">
        <v>-1.11412894780934E-2</v>
      </c>
      <c r="CN985">
        <v>-2.8088896010276098E-3</v>
      </c>
      <c r="CO985">
        <v>2.9957750727143098E-3</v>
      </c>
      <c r="CP985">
        <v>1.11122050354044E-2</v>
      </c>
      <c r="CQ985">
        <v>8.8244960012577603E-2</v>
      </c>
      <c r="CR985">
        <v>0.10831324265591299</v>
      </c>
      <c r="CS985">
        <v>0.127118924882337</v>
      </c>
      <c r="CT985">
        <v>0.15640275892452499</v>
      </c>
      <c r="CU985">
        <v>0.13681198111859599</v>
      </c>
      <c r="CV985">
        <v>-2.1425619911906599E-2</v>
      </c>
      <c r="CW985">
        <v>-3.3879659741278503E-2</v>
      </c>
      <c r="CX985">
        <v>-6.6174259809486796E-2</v>
      </c>
      <c r="CY985">
        <v>-4.5416155970452503E-2</v>
      </c>
      <c r="CZ985">
        <v>-2.2413707497036701E-2</v>
      </c>
      <c r="DA985">
        <v>-1.6535934876768799E-2</v>
      </c>
      <c r="DB985">
        <v>-5.2282364342100497E-3</v>
      </c>
      <c r="DC985">
        <v>-9.3308122990023792E-3</v>
      </c>
      <c r="DD985">
        <v>-1.74611658130818E-3</v>
      </c>
      <c r="DE985">
        <v>-7.6367646750144401E-3</v>
      </c>
      <c r="DF985">
        <v>-1.0672964779045301E-2</v>
      </c>
      <c r="DG985">
        <v>-1.9687353298003401E-2</v>
      </c>
      <c r="DH985">
        <v>-5.9559890180456701E-3</v>
      </c>
      <c r="DI985">
        <v>1.37045337054212E-2</v>
      </c>
      <c r="DJ985">
        <v>2.8505307862616298E-2</v>
      </c>
      <c r="DK985">
        <v>-5.0110711051352301E-3</v>
      </c>
      <c r="DL985">
        <v>9.8118128242630697E-4</v>
      </c>
      <c r="DM985">
        <v>6.6874764575635499E-3</v>
      </c>
      <c r="DN985">
        <v>1.6341341843325301E-2</v>
      </c>
      <c r="DO985">
        <v>0.101330992270017</v>
      </c>
      <c r="DP985">
        <v>0.116535612331365</v>
      </c>
      <c r="DQ985">
        <v>0.13773859377702299</v>
      </c>
      <c r="DR985">
        <v>0.16902115266943901</v>
      </c>
      <c r="DS985">
        <v>0.14894304650666501</v>
      </c>
      <c r="DT985">
        <v>-6.2171297642370097E-3</v>
      </c>
      <c r="DU985">
        <v>-1.8104164072464402E-2</v>
      </c>
      <c r="DV985">
        <v>-5.3559045168494003E-2</v>
      </c>
      <c r="DW985">
        <v>-3.6897456684671898E-2</v>
      </c>
      <c r="DX985">
        <v>-1.5391744579758299E-2</v>
      </c>
      <c r="DY985">
        <v>-8.7497438474281892E-3</v>
      </c>
      <c r="DZ985">
        <v>3.7303656292094101E-3</v>
      </c>
      <c r="EA985">
        <v>-1.17160008205938E-3</v>
      </c>
      <c r="EB985">
        <v>7.3510909749310597E-3</v>
      </c>
      <c r="EC985">
        <v>-9.4516011869945902E-4</v>
      </c>
      <c r="ED985">
        <v>-4.8015531759928497E-3</v>
      </c>
      <c r="EE985">
        <v>-1.22129297517466E-2</v>
      </c>
      <c r="EF985">
        <v>2.8920910923072901E-3</v>
      </c>
      <c r="EG985">
        <v>2.08847080354637E-2</v>
      </c>
      <c r="EH985">
        <v>4.2002737302085202E-2</v>
      </c>
      <c r="EI985">
        <v>3.8399905981309798E-3</v>
      </c>
      <c r="EJ985">
        <v>6.4534416829991901E-3</v>
      </c>
      <c r="EK985">
        <v>1.20177069256123E-2</v>
      </c>
      <c r="EL985">
        <v>2.3891384880274098E-2</v>
      </c>
      <c r="EM985">
        <v>0.120225144470607</v>
      </c>
      <c r="EN985">
        <v>0.12840740823108801</v>
      </c>
      <c r="EO985">
        <v>0.15307170900008801</v>
      </c>
      <c r="EP985">
        <v>0.187240109130275</v>
      </c>
      <c r="EQ985">
        <v>0.16645837821977499</v>
      </c>
      <c r="ER985">
        <v>1.5741514532080701E-2</v>
      </c>
      <c r="ES985">
        <v>4.6731461421640301E-3</v>
      </c>
      <c r="ET985">
        <v>-3.53446788288014E-2</v>
      </c>
      <c r="EU985">
        <v>-2.4597807891960199E-2</v>
      </c>
      <c r="EV985">
        <v>-5.2531453851448603E-3</v>
      </c>
      <c r="EW985">
        <v>74.998288479697806</v>
      </c>
      <c r="EX985">
        <v>73.8386449480642</v>
      </c>
      <c r="EY985">
        <v>72.071087110481599</v>
      </c>
      <c r="EZ985">
        <v>69.474828847969803</v>
      </c>
      <c r="FA985">
        <v>68.425401322001903</v>
      </c>
      <c r="FB985">
        <v>68.461815391879099</v>
      </c>
      <c r="FC985">
        <v>67.070083805476898</v>
      </c>
      <c r="FD985">
        <v>68.128747639282295</v>
      </c>
      <c r="FE985">
        <v>73.842422096317307</v>
      </c>
      <c r="FF985">
        <v>79.450218366383396</v>
      </c>
      <c r="FG985">
        <v>84.760505193578894</v>
      </c>
      <c r="FH985">
        <v>89.010888810198296</v>
      </c>
      <c r="FI985">
        <v>92.0784348441926</v>
      </c>
      <c r="FJ985">
        <v>95.026646600566593</v>
      </c>
      <c r="FK985">
        <v>97.196942870632697</v>
      </c>
      <c r="FL985">
        <v>99.027030217185995</v>
      </c>
      <c r="FM985">
        <v>100.010446175637</v>
      </c>
      <c r="FN985">
        <v>100.850478045326</v>
      </c>
      <c r="FO985">
        <v>100.164305949008</v>
      </c>
      <c r="FP985">
        <v>97.042876534466501</v>
      </c>
      <c r="FQ985">
        <v>89.634560906515603</v>
      </c>
      <c r="FR985">
        <v>84.564506610009403</v>
      </c>
      <c r="FS985">
        <v>81.298807837582601</v>
      </c>
      <c r="FT985">
        <v>78.8929709631728</v>
      </c>
      <c r="FU985">
        <v>2.1616123015545399E-2</v>
      </c>
      <c r="FV985">
        <v>0</v>
      </c>
      <c r="FW985">
        <v>0</v>
      </c>
      <c r="FX985">
        <v>1</v>
      </c>
    </row>
    <row r="986" spans="1:180" x14ac:dyDescent="0.2">
      <c r="A986" t="s">
        <v>42</v>
      </c>
      <c r="B986" t="s">
        <v>58</v>
      </c>
      <c r="C986" t="s">
        <v>55</v>
      </c>
      <c r="D986" t="s">
        <v>40</v>
      </c>
      <c r="E986" t="s">
        <v>78</v>
      </c>
      <c r="F986" t="s">
        <v>78</v>
      </c>
      <c r="G986" s="35">
        <v>43691</v>
      </c>
      <c r="H986">
        <v>455</v>
      </c>
      <c r="I986">
        <v>0.83160107688903795</v>
      </c>
      <c r="J986">
        <v>0.72531984918630399</v>
      </c>
      <c r="K986">
        <v>0.64468106483260601</v>
      </c>
      <c r="L986">
        <v>0.59444652149164501</v>
      </c>
      <c r="M986">
        <v>0.568521194165027</v>
      </c>
      <c r="N986">
        <v>0.57167595354841105</v>
      </c>
      <c r="O986">
        <v>0.63382968110128002</v>
      </c>
      <c r="P986">
        <v>0.69485278877771495</v>
      </c>
      <c r="Q986">
        <v>0.78465763003362199</v>
      </c>
      <c r="R986">
        <v>0.91858937316755696</v>
      </c>
      <c r="S986">
        <v>1.08303291077924</v>
      </c>
      <c r="T986">
        <v>1.31017396139318</v>
      </c>
      <c r="U986">
        <v>1.53083453947537</v>
      </c>
      <c r="V986">
        <v>1.7221990205587501</v>
      </c>
      <c r="W986">
        <v>1.9285564543452101</v>
      </c>
      <c r="X986">
        <v>2.1547100588910899</v>
      </c>
      <c r="Y986">
        <v>2.3192260101539199</v>
      </c>
      <c r="Z986">
        <v>2.4755903904496401</v>
      </c>
      <c r="AA986">
        <v>2.4838726636227801</v>
      </c>
      <c r="AB986">
        <v>2.3369938752566499</v>
      </c>
      <c r="AC986">
        <v>1.9718087627546399</v>
      </c>
      <c r="AD986">
        <v>1.70055014666691</v>
      </c>
      <c r="AE986">
        <v>1.36738217140343</v>
      </c>
      <c r="AF986">
        <v>1.0926058978694499</v>
      </c>
      <c r="AG986">
        <v>-1.9043653517479199E-2</v>
      </c>
      <c r="AH986">
        <v>-3.27403979926103E-3</v>
      </c>
      <c r="AI986">
        <v>-1.6930821060256499E-3</v>
      </c>
      <c r="AJ986">
        <v>-9.6660404845510996E-3</v>
      </c>
      <c r="AK986">
        <v>1.12830136067567E-2</v>
      </c>
      <c r="AL986">
        <v>6.5257476496235504E-3</v>
      </c>
      <c r="AM986">
        <v>-2.4490311093947201E-2</v>
      </c>
      <c r="AN986">
        <v>-3.1110696774911701E-2</v>
      </c>
      <c r="AO986">
        <v>-3.75940745636303E-2</v>
      </c>
      <c r="AP986">
        <v>-8.4269611596490199E-2</v>
      </c>
      <c r="AQ986">
        <v>-4.4826479513730998E-2</v>
      </c>
      <c r="AR986">
        <v>7.24702132318989E-3</v>
      </c>
      <c r="AS986">
        <v>-5.2369256842970002E-2</v>
      </c>
      <c r="AT986">
        <v>-7.1565795732129095E-2</v>
      </c>
      <c r="AU986">
        <v>0.29007974113583102</v>
      </c>
      <c r="AV986">
        <v>0.38210207036228699</v>
      </c>
      <c r="AW986">
        <v>0.423386442116575</v>
      </c>
      <c r="AX986">
        <v>0.496519301843526</v>
      </c>
      <c r="AY986">
        <v>0.27342365383142703</v>
      </c>
      <c r="AZ986">
        <v>-0.37599454903476998</v>
      </c>
      <c r="BA986">
        <v>-0.36163381110385001</v>
      </c>
      <c r="BB986">
        <v>-0.28135871724493799</v>
      </c>
      <c r="BC986">
        <v>-0.17034109218856</v>
      </c>
      <c r="BD986">
        <v>-8.8874583208584407E-2</v>
      </c>
      <c r="BE986">
        <v>-3.5629041317146799E-3</v>
      </c>
      <c r="BF986">
        <v>1.1193866724005399E-2</v>
      </c>
      <c r="BG986">
        <v>1.17234002047153E-2</v>
      </c>
      <c r="BH986">
        <v>-2.6687925073248901E-3</v>
      </c>
      <c r="BI986">
        <v>1.8548795272451599E-2</v>
      </c>
      <c r="BJ986">
        <v>1.39457260702901E-2</v>
      </c>
      <c r="BK986">
        <v>-1.3030403799633401E-2</v>
      </c>
      <c r="BL986">
        <v>-2.1977554041121901E-2</v>
      </c>
      <c r="BM986">
        <v>-2.9164224333167999E-2</v>
      </c>
      <c r="BN986">
        <v>-6.1384037846197601E-2</v>
      </c>
      <c r="BO986">
        <v>-2.1953863606587801E-2</v>
      </c>
      <c r="BP986">
        <v>2.11838434198547E-2</v>
      </c>
      <c r="BQ986">
        <v>-3.8446362902719501E-2</v>
      </c>
      <c r="BR986">
        <v>-5.5653625175958003E-2</v>
      </c>
      <c r="BS986">
        <v>0.312691808771279</v>
      </c>
      <c r="BT986">
        <v>0.40127818412549299</v>
      </c>
      <c r="BU986">
        <v>0.46196730507296901</v>
      </c>
      <c r="BV986">
        <v>0.53251008184280502</v>
      </c>
      <c r="BW986">
        <v>0.310533256033726</v>
      </c>
      <c r="BX986">
        <v>-0.34600613094600102</v>
      </c>
      <c r="BY986">
        <v>-0.32800450625841798</v>
      </c>
      <c r="BZ986">
        <v>-0.243479826542922</v>
      </c>
      <c r="CA986">
        <v>-0.13883691743934801</v>
      </c>
      <c r="CB986">
        <v>-6.2831760901153402E-2</v>
      </c>
      <c r="CC986">
        <v>7.1590157343229301E-3</v>
      </c>
      <c r="CD986">
        <v>2.1214294708869701E-2</v>
      </c>
      <c r="CE986">
        <v>2.1015614982906401E-2</v>
      </c>
      <c r="CF986">
        <v>2.1774801261951701E-3</v>
      </c>
      <c r="CG986">
        <v>2.3581053520578901E-2</v>
      </c>
      <c r="CH986">
        <v>1.9084780521185899E-2</v>
      </c>
      <c r="CI986">
        <v>-5.0933069175637799E-3</v>
      </c>
      <c r="CJ986">
        <v>-1.5651967205718102E-2</v>
      </c>
      <c r="CK986">
        <v>-2.3325735743149799E-2</v>
      </c>
      <c r="CL986">
        <v>-4.5533559182382499E-2</v>
      </c>
      <c r="CM986">
        <v>-6.1123595054647902E-3</v>
      </c>
      <c r="CN986">
        <v>3.0836443948681298E-2</v>
      </c>
      <c r="CO986">
        <v>-2.8803408972596499E-2</v>
      </c>
      <c r="CP986">
        <v>-4.4632904321522102E-2</v>
      </c>
      <c r="CQ986">
        <v>0.32835285793312602</v>
      </c>
      <c r="CR986">
        <v>0.414559502102269</v>
      </c>
      <c r="CS986">
        <v>0.488688293228841</v>
      </c>
      <c r="CT986">
        <v>0.55743718643267204</v>
      </c>
      <c r="CU986">
        <v>0.33623525347317001</v>
      </c>
      <c r="CV986">
        <v>-0.32523624393054001</v>
      </c>
      <c r="CW986">
        <v>-0.30471295216641398</v>
      </c>
      <c r="CX986">
        <v>-0.21724502223203601</v>
      </c>
      <c r="CY986">
        <v>-0.117017221978266</v>
      </c>
      <c r="CZ986">
        <v>-4.4794581504495799E-2</v>
      </c>
      <c r="DA986">
        <v>1.7880935600360501E-2</v>
      </c>
      <c r="DB986">
        <v>3.1234722693734E-2</v>
      </c>
      <c r="DC986">
        <v>3.03078297610976E-2</v>
      </c>
      <c r="DD986">
        <v>7.0237527597152303E-3</v>
      </c>
      <c r="DE986">
        <v>2.8613311768706299E-2</v>
      </c>
      <c r="DF986">
        <v>2.4223834972081599E-2</v>
      </c>
      <c r="DG986">
        <v>2.84378996450582E-3</v>
      </c>
      <c r="DH986">
        <v>-9.3263803703143699E-3</v>
      </c>
      <c r="DI986">
        <v>-1.7487247153131699E-2</v>
      </c>
      <c r="DJ986">
        <v>-2.9683080518567301E-2</v>
      </c>
      <c r="DK986">
        <v>9.7291445956582505E-3</v>
      </c>
      <c r="DL986">
        <v>4.0489044477507799E-2</v>
      </c>
      <c r="DM986">
        <v>-1.91604550424735E-2</v>
      </c>
      <c r="DN986">
        <v>-3.36121834670862E-2</v>
      </c>
      <c r="DO986">
        <v>0.34401390709497398</v>
      </c>
      <c r="DP986">
        <v>0.427840820079045</v>
      </c>
      <c r="DQ986">
        <v>0.51540928138471298</v>
      </c>
      <c r="DR986">
        <v>0.58236429102253895</v>
      </c>
      <c r="DS986">
        <v>0.36193725091261397</v>
      </c>
      <c r="DT986">
        <v>-0.30446635691507801</v>
      </c>
      <c r="DU986">
        <v>-0.28142139807441102</v>
      </c>
      <c r="DV986">
        <v>-0.19101021792115</v>
      </c>
      <c r="DW986">
        <v>-9.5197526517185105E-2</v>
      </c>
      <c r="DX986">
        <v>-2.67574021078382E-2</v>
      </c>
      <c r="DY986">
        <v>3.3361684986125101E-2</v>
      </c>
      <c r="DZ986">
        <v>4.5702629217000502E-2</v>
      </c>
      <c r="EA986">
        <v>4.3724312071838502E-2</v>
      </c>
      <c r="EB986">
        <v>1.4021000736941401E-2</v>
      </c>
      <c r="EC986">
        <v>3.5879093434401099E-2</v>
      </c>
      <c r="ED986">
        <v>3.1643813392748202E-2</v>
      </c>
      <c r="EE986">
        <v>1.43036972588196E-2</v>
      </c>
      <c r="EF986">
        <v>-1.9323763652463399E-4</v>
      </c>
      <c r="EG986">
        <v>-9.05739692266932E-3</v>
      </c>
      <c r="EH986">
        <v>-6.7975067682747399E-3</v>
      </c>
      <c r="EI986">
        <v>3.2601760502801502E-2</v>
      </c>
      <c r="EJ986">
        <v>5.4425866574172699E-2</v>
      </c>
      <c r="EK986">
        <v>-5.237561102223E-3</v>
      </c>
      <c r="EL986">
        <v>-1.7700012910915101E-2</v>
      </c>
      <c r="EM986">
        <v>0.36662597473042202</v>
      </c>
      <c r="EN986">
        <v>0.447016933842251</v>
      </c>
      <c r="EO986">
        <v>0.55399014434110705</v>
      </c>
      <c r="EP986">
        <v>0.61835507102181897</v>
      </c>
      <c r="EQ986">
        <v>0.399046853114913</v>
      </c>
      <c r="ER986">
        <v>-0.274477938826309</v>
      </c>
      <c r="ES986">
        <v>-0.24779209322897899</v>
      </c>
      <c r="ET986">
        <v>-0.153131327219134</v>
      </c>
      <c r="EU986">
        <v>-6.36933517679725E-2</v>
      </c>
      <c r="EV986">
        <v>-7.1457980040724701E-4</v>
      </c>
      <c r="EW986">
        <v>74.926585211712705</v>
      </c>
      <c r="EX986">
        <v>73.969138403201995</v>
      </c>
      <c r="EY986">
        <v>71.963661259743006</v>
      </c>
      <c r="EZ986">
        <v>69.557615336001703</v>
      </c>
      <c r="FA986">
        <v>68.471560985885802</v>
      </c>
      <c r="FB986">
        <v>68.483568569622904</v>
      </c>
      <c r="FC986">
        <v>67.120286496734806</v>
      </c>
      <c r="FD986">
        <v>68.344638719191096</v>
      </c>
      <c r="FE986">
        <v>73.714240572993504</v>
      </c>
      <c r="FF986">
        <v>79.177164524963104</v>
      </c>
      <c r="FG986">
        <v>84.434168948809798</v>
      </c>
      <c r="FH986">
        <v>88.727196123867699</v>
      </c>
      <c r="FI986">
        <v>91.938066147040203</v>
      </c>
      <c r="FJ986">
        <v>94.874552348851907</v>
      </c>
      <c r="FK986">
        <v>97.056456709500694</v>
      </c>
      <c r="FL986">
        <v>99.034337476300806</v>
      </c>
      <c r="FM986">
        <v>100.060564567095</v>
      </c>
      <c r="FN986">
        <v>100.93827680640401</v>
      </c>
      <c r="FO986">
        <v>100.60722561617899</v>
      </c>
      <c r="FP986">
        <v>97.822730145354996</v>
      </c>
      <c r="FQ986">
        <v>90.9848325258058</v>
      </c>
      <c r="FR986">
        <v>85.4579734569202</v>
      </c>
      <c r="FS986">
        <v>81.938803454813595</v>
      </c>
      <c r="FT986">
        <v>79.271645249631305</v>
      </c>
      <c r="FU986">
        <v>4.0538654996694699E-2</v>
      </c>
      <c r="FV986">
        <v>0</v>
      </c>
      <c r="FW986">
        <v>0</v>
      </c>
      <c r="FX986">
        <v>1</v>
      </c>
    </row>
    <row r="987" spans="1:180" x14ac:dyDescent="0.2">
      <c r="A987" t="s">
        <v>42</v>
      </c>
      <c r="B987" t="s">
        <v>58</v>
      </c>
      <c r="C987" t="s">
        <v>55</v>
      </c>
      <c r="D987" t="s">
        <v>41</v>
      </c>
      <c r="E987" t="s">
        <v>1</v>
      </c>
      <c r="F987" t="s">
        <v>1</v>
      </c>
      <c r="G987" s="35">
        <v>43691</v>
      </c>
      <c r="H987">
        <v>6764</v>
      </c>
      <c r="I987">
        <v>1.10780597132355</v>
      </c>
      <c r="J987">
        <v>0.95472382760959995</v>
      </c>
      <c r="K987">
        <v>0.849216810439548</v>
      </c>
      <c r="L987">
        <v>0.76375887241944995</v>
      </c>
      <c r="M987">
        <v>0.72556655347055099</v>
      </c>
      <c r="N987">
        <v>0.72844049902317498</v>
      </c>
      <c r="O987">
        <v>0.76714759585912695</v>
      </c>
      <c r="P987">
        <v>0.82970560436379903</v>
      </c>
      <c r="Q987">
        <v>0.89443353142522197</v>
      </c>
      <c r="R987">
        <v>0.99529462199820395</v>
      </c>
      <c r="S987">
        <v>1.14294776631925</v>
      </c>
      <c r="T987">
        <v>1.33666086385903</v>
      </c>
      <c r="U987">
        <v>1.5465010187008901</v>
      </c>
      <c r="V987">
        <v>1.7528830109468001</v>
      </c>
      <c r="W987">
        <v>1.9714627355580501</v>
      </c>
      <c r="X987">
        <v>2.2570421359575299</v>
      </c>
      <c r="Y987">
        <v>2.4918739501290701</v>
      </c>
      <c r="Z987">
        <v>2.7409409032918099</v>
      </c>
      <c r="AA987">
        <v>2.7618617977963198</v>
      </c>
      <c r="AB987">
        <v>2.59224274182503</v>
      </c>
      <c r="AC987">
        <v>2.3990098114122902</v>
      </c>
      <c r="AD987">
        <v>2.14665834334025</v>
      </c>
      <c r="AE987">
        <v>1.7821424257093901</v>
      </c>
      <c r="AF987">
        <v>1.5002061880400801</v>
      </c>
      <c r="AG987">
        <v>-2.82861498354148E-2</v>
      </c>
      <c r="AH987">
        <v>-1.9744926229594E-2</v>
      </c>
      <c r="AI987">
        <v>-1.12862145608261E-2</v>
      </c>
      <c r="AJ987">
        <v>-8.5613271198412208E-3</v>
      </c>
      <c r="AK987">
        <v>-9.3237635544452906E-3</v>
      </c>
      <c r="AL987">
        <v>-7.5051276435586104E-3</v>
      </c>
      <c r="AM987">
        <v>-2.20234014639764E-2</v>
      </c>
      <c r="AN987">
        <v>-1.13128690814385E-2</v>
      </c>
      <c r="AO987">
        <v>1.2756670104787601E-3</v>
      </c>
      <c r="AP987">
        <v>4.43939733792705E-4</v>
      </c>
      <c r="AQ987">
        <v>6.9400368393773898E-3</v>
      </c>
      <c r="AR987">
        <v>-1.25027411981425E-2</v>
      </c>
      <c r="AS987">
        <v>1.4782779122508301E-3</v>
      </c>
      <c r="AT987">
        <v>6.2735687033773201E-3</v>
      </c>
      <c r="AU987">
        <v>0.228428919656223</v>
      </c>
      <c r="AV987">
        <v>0.29260360915772299</v>
      </c>
      <c r="AW987">
        <v>0.30734995709922402</v>
      </c>
      <c r="AX987">
        <v>0.29560896869408498</v>
      </c>
      <c r="AY987">
        <v>0.21817479573099799</v>
      </c>
      <c r="AZ987">
        <v>-7.4987301091978001E-2</v>
      </c>
      <c r="BA987">
        <v>-0.122893078650538</v>
      </c>
      <c r="BB987">
        <v>-0.12640663183263601</v>
      </c>
      <c r="BC987">
        <v>-8.4945296300121001E-2</v>
      </c>
      <c r="BD987">
        <v>-5.76687698462384E-2</v>
      </c>
      <c r="BE987">
        <v>-1.9269165831284799E-2</v>
      </c>
      <c r="BF987">
        <v>-1.27339458947633E-2</v>
      </c>
      <c r="BG987">
        <v>-5.4667542765182804E-3</v>
      </c>
      <c r="BH987">
        <v>-3.0565567543106402E-3</v>
      </c>
      <c r="BI987">
        <v>-4.0922736229541202E-3</v>
      </c>
      <c r="BJ987">
        <v>-2.7595751764789901E-3</v>
      </c>
      <c r="BK987">
        <v>-1.6589602257072001E-2</v>
      </c>
      <c r="BL987">
        <v>-6.1761030895636504E-3</v>
      </c>
      <c r="BM987">
        <v>6.5061937892612002E-3</v>
      </c>
      <c r="BN987">
        <v>7.1129586922823902E-3</v>
      </c>
      <c r="BO987">
        <v>1.2139876769852899E-2</v>
      </c>
      <c r="BP987">
        <v>-9.0191477496098498E-3</v>
      </c>
      <c r="BQ987">
        <v>4.9434899353070104E-3</v>
      </c>
      <c r="BR987">
        <v>1.50709434508526E-2</v>
      </c>
      <c r="BS987">
        <v>0.239382880780036</v>
      </c>
      <c r="BT987">
        <v>0.30545392987528502</v>
      </c>
      <c r="BU987">
        <v>0.32165012025842099</v>
      </c>
      <c r="BV987">
        <v>0.31299460678330898</v>
      </c>
      <c r="BW987">
        <v>0.23612322364709401</v>
      </c>
      <c r="BX987">
        <v>-5.82552101679139E-2</v>
      </c>
      <c r="BY987">
        <v>-0.11197207481152099</v>
      </c>
      <c r="BZ987">
        <v>-0.113430038023698</v>
      </c>
      <c r="CA987">
        <v>-7.3218601492226296E-2</v>
      </c>
      <c r="CB987">
        <v>-4.6561834179278602E-2</v>
      </c>
      <c r="CC987">
        <v>-1.30240301781926E-2</v>
      </c>
      <c r="CD987">
        <v>-7.8781622721988392E-3</v>
      </c>
      <c r="CE987">
        <v>-1.43621381125415E-3</v>
      </c>
      <c r="CF987">
        <v>7.5603043183884602E-4</v>
      </c>
      <c r="CG987">
        <v>-4.6895963293432699E-4</v>
      </c>
      <c r="CH987">
        <v>5.2718000598609295E-4</v>
      </c>
      <c r="CI987">
        <v>-1.2826169479189801E-2</v>
      </c>
      <c r="CJ987">
        <v>-2.61839461156743E-3</v>
      </c>
      <c r="CK987">
        <v>1.0128840702648899E-2</v>
      </c>
      <c r="CL987">
        <v>1.1731900907299799E-2</v>
      </c>
      <c r="CM987">
        <v>1.57412700655837E-2</v>
      </c>
      <c r="CN987">
        <v>-6.6064215391224597E-3</v>
      </c>
      <c r="CO987">
        <v>7.3434852265041803E-3</v>
      </c>
      <c r="CP987">
        <v>2.1163978401774901E-2</v>
      </c>
      <c r="CQ987">
        <v>0.24696956088566599</v>
      </c>
      <c r="CR987">
        <v>0.31435402285872199</v>
      </c>
      <c r="CS987">
        <v>0.33155436970032198</v>
      </c>
      <c r="CT987">
        <v>0.32503584676255798</v>
      </c>
      <c r="CU987">
        <v>0.248554250146024</v>
      </c>
      <c r="CV987">
        <v>-4.6666614964374201E-2</v>
      </c>
      <c r="CW987">
        <v>-0.104408220820944</v>
      </c>
      <c r="CX987">
        <v>-0.104442488681836</v>
      </c>
      <c r="CY987">
        <v>-6.5096728390957398E-2</v>
      </c>
      <c r="CZ987">
        <v>-3.8869204371067501E-2</v>
      </c>
      <c r="DA987">
        <v>-6.7788945251002703E-3</v>
      </c>
      <c r="DB987">
        <v>-3.0223786496343702E-3</v>
      </c>
      <c r="DC987">
        <v>2.59432665400997E-3</v>
      </c>
      <c r="DD987">
        <v>4.5686176179883303E-3</v>
      </c>
      <c r="DE987">
        <v>3.15435435708546E-3</v>
      </c>
      <c r="DF987">
        <v>3.8139351884511801E-3</v>
      </c>
      <c r="DG987">
        <v>-9.0627367013075104E-3</v>
      </c>
      <c r="DH987">
        <v>9.3931386642880001E-4</v>
      </c>
      <c r="DI987">
        <v>1.3751487616036701E-2</v>
      </c>
      <c r="DJ987">
        <v>1.6350843122317101E-2</v>
      </c>
      <c r="DK987">
        <v>1.9342663361314499E-2</v>
      </c>
      <c r="DL987">
        <v>-4.1936953286350696E-3</v>
      </c>
      <c r="DM987">
        <v>9.7434805177013493E-3</v>
      </c>
      <c r="DN987">
        <v>2.7257013352697201E-2</v>
      </c>
      <c r="DO987">
        <v>0.25455624099129498</v>
      </c>
      <c r="DP987">
        <v>0.32325411584215902</v>
      </c>
      <c r="DQ987">
        <v>0.34145861914222297</v>
      </c>
      <c r="DR987">
        <v>0.33707708674180598</v>
      </c>
      <c r="DS987">
        <v>0.26098527664495402</v>
      </c>
      <c r="DT987">
        <v>-3.5078019760834599E-2</v>
      </c>
      <c r="DU987">
        <v>-9.6844366830366901E-2</v>
      </c>
      <c r="DV987">
        <v>-9.5454939339974898E-2</v>
      </c>
      <c r="DW987">
        <v>-5.69748552896885E-2</v>
      </c>
      <c r="DX987">
        <v>-3.11765745628565E-2</v>
      </c>
      <c r="DY987">
        <v>2.23808947902971E-3</v>
      </c>
      <c r="DZ987">
        <v>3.9886016851963298E-3</v>
      </c>
      <c r="EA987">
        <v>8.4137869383177702E-3</v>
      </c>
      <c r="EB987">
        <v>1.00733879835189E-2</v>
      </c>
      <c r="EC987">
        <v>8.38584428857664E-3</v>
      </c>
      <c r="ED987">
        <v>8.5594876555307904E-3</v>
      </c>
      <c r="EE987">
        <v>-3.6289374944031799E-3</v>
      </c>
      <c r="EF987">
        <v>6.0760798583036502E-3</v>
      </c>
      <c r="EG987">
        <v>1.8982014394819099E-2</v>
      </c>
      <c r="EH987">
        <v>2.3019862080806801E-2</v>
      </c>
      <c r="EI987">
        <v>2.4542503291790099E-2</v>
      </c>
      <c r="EJ987">
        <v>-7.1010188010242896E-4</v>
      </c>
      <c r="EK987">
        <v>1.3208692540757501E-2</v>
      </c>
      <c r="EL987">
        <v>3.6054388100172502E-2</v>
      </c>
      <c r="EM987">
        <v>0.26551020211510901</v>
      </c>
      <c r="EN987">
        <v>0.336104436559722</v>
      </c>
      <c r="EO987">
        <v>0.35575878230142</v>
      </c>
      <c r="EP987">
        <v>0.35446272483102997</v>
      </c>
      <c r="EQ987">
        <v>0.27893370456104999</v>
      </c>
      <c r="ER987">
        <v>-1.8345928836770501E-2</v>
      </c>
      <c r="ES987">
        <v>-8.5923362991349297E-2</v>
      </c>
      <c r="ET987">
        <v>-8.2478345531037001E-2</v>
      </c>
      <c r="EU987">
        <v>-4.5248160481793802E-2</v>
      </c>
      <c r="EV987">
        <v>-2.0069638895896701E-2</v>
      </c>
      <c r="EW987">
        <v>78.2365812150517</v>
      </c>
      <c r="EX987">
        <v>77.126367540992504</v>
      </c>
      <c r="EY987">
        <v>76.405940192873899</v>
      </c>
      <c r="EZ987">
        <v>73.897863259407302</v>
      </c>
      <c r="FA987">
        <v>72.457008563170305</v>
      </c>
      <c r="FB987">
        <v>71.957008563170305</v>
      </c>
      <c r="FC987">
        <v>71.787649585348106</v>
      </c>
      <c r="FD987">
        <v>71.448931629703694</v>
      </c>
      <c r="FE987">
        <v>75.051068370296306</v>
      </c>
      <c r="FF987">
        <v>80.491923066533403</v>
      </c>
      <c r="FG987">
        <v>85.102136740592698</v>
      </c>
      <c r="FH987">
        <v>88.491923066533403</v>
      </c>
      <c r="FI987">
        <v>92.661282044355602</v>
      </c>
      <c r="FJ987">
        <v>96.161282044355602</v>
      </c>
      <c r="FK987">
        <v>98</v>
      </c>
      <c r="FL987">
        <v>99.389786325940705</v>
      </c>
      <c r="FM987">
        <v>100.279572651881</v>
      </c>
      <c r="FN987">
        <v>100.94893162970401</v>
      </c>
      <c r="FO987">
        <v>101.11829060752601</v>
      </c>
      <c r="FP987">
        <v>99.287649585348106</v>
      </c>
      <c r="FQ987">
        <v>94.008076933466597</v>
      </c>
      <c r="FR987">
        <v>89.228504281585103</v>
      </c>
      <c r="FS987">
        <v>85.177435911288796</v>
      </c>
      <c r="FT987">
        <v>83.2365812150517</v>
      </c>
      <c r="FU987">
        <v>1.9398641983198898E-2</v>
      </c>
      <c r="FV987">
        <v>0</v>
      </c>
      <c r="FW987">
        <v>0</v>
      </c>
      <c r="FX987">
        <v>1</v>
      </c>
    </row>
    <row r="988" spans="1:180" x14ac:dyDescent="0.2">
      <c r="A988" t="s">
        <v>42</v>
      </c>
      <c r="B988" t="s">
        <v>58</v>
      </c>
      <c r="C988" t="s">
        <v>55</v>
      </c>
      <c r="D988" t="s">
        <v>41</v>
      </c>
      <c r="E988" t="s">
        <v>1</v>
      </c>
      <c r="F988" t="s">
        <v>77</v>
      </c>
      <c r="G988" s="35">
        <v>43691</v>
      </c>
      <c r="H988">
        <v>5102</v>
      </c>
      <c r="I988">
        <v>1.1525909786751301</v>
      </c>
      <c r="J988">
        <v>0.99433657199807601</v>
      </c>
      <c r="K988">
        <v>0.879875368646589</v>
      </c>
      <c r="L988">
        <v>0.79035062148822999</v>
      </c>
      <c r="M988">
        <v>0.74924440556481597</v>
      </c>
      <c r="N988">
        <v>0.747080520954299</v>
      </c>
      <c r="O988">
        <v>0.78023640439753905</v>
      </c>
      <c r="P988">
        <v>0.84508369562361996</v>
      </c>
      <c r="Q988">
        <v>0.90699927685149495</v>
      </c>
      <c r="R988">
        <v>1.0111986417641501</v>
      </c>
      <c r="S988">
        <v>1.1632021917267601</v>
      </c>
      <c r="T988">
        <v>1.3571062380488299</v>
      </c>
      <c r="U988">
        <v>1.5570825510370501</v>
      </c>
      <c r="V988">
        <v>1.74920854316632</v>
      </c>
      <c r="W988">
        <v>1.9547797209162301</v>
      </c>
      <c r="X988">
        <v>2.2380011029254598</v>
      </c>
      <c r="Y988">
        <v>2.4856511186490899</v>
      </c>
      <c r="Z988">
        <v>2.7566329181025502</v>
      </c>
      <c r="AA988">
        <v>2.78954577927867</v>
      </c>
      <c r="AB988">
        <v>2.5938276911321698</v>
      </c>
      <c r="AC988">
        <v>2.4173095661319501</v>
      </c>
      <c r="AD988">
        <v>2.1860456415367699</v>
      </c>
      <c r="AE988">
        <v>1.8300630639927999</v>
      </c>
      <c r="AF988">
        <v>1.54836770714626</v>
      </c>
      <c r="AG988">
        <v>-2.9870822747861701E-2</v>
      </c>
      <c r="AH988">
        <v>-2.0615189145629001E-2</v>
      </c>
      <c r="AI988">
        <v>-1.21278504764098E-2</v>
      </c>
      <c r="AJ988">
        <v>-1.05025995113194E-2</v>
      </c>
      <c r="AK988">
        <v>-1.2096103307095801E-2</v>
      </c>
      <c r="AL988">
        <v>-1.25921263603163E-2</v>
      </c>
      <c r="AM988">
        <v>-3.2404089985974098E-2</v>
      </c>
      <c r="AN988">
        <v>-2.0585253182174801E-2</v>
      </c>
      <c r="AO988">
        <v>-2.4274031649778702E-3</v>
      </c>
      <c r="AP988">
        <v>1.0702988027831499E-2</v>
      </c>
      <c r="AQ988">
        <v>1.35747467933183E-2</v>
      </c>
      <c r="AR988">
        <v>-8.7339846321156205E-3</v>
      </c>
      <c r="AS988">
        <v>-4.06660129209915E-3</v>
      </c>
      <c r="AT988">
        <v>-4.2142967773493396E-3</v>
      </c>
      <c r="AU988">
        <v>0.142851710850292</v>
      </c>
      <c r="AV988">
        <v>0.19129801132230401</v>
      </c>
      <c r="AW988">
        <v>0.197871486000014</v>
      </c>
      <c r="AX988">
        <v>0.199368224469257</v>
      </c>
      <c r="AY988">
        <v>0.18482466004514</v>
      </c>
      <c r="AZ988">
        <v>2.5676281410902401E-2</v>
      </c>
      <c r="BA988">
        <v>-5.4066157718126097E-2</v>
      </c>
      <c r="BB988">
        <v>-8.4335030096829605E-2</v>
      </c>
      <c r="BC988">
        <v>-5.7316708997237599E-2</v>
      </c>
      <c r="BD988">
        <v>-4.0378671027877497E-2</v>
      </c>
      <c r="BE988">
        <v>-1.8843348373085302E-2</v>
      </c>
      <c r="BF988">
        <v>-1.2712091792139901E-2</v>
      </c>
      <c r="BG988">
        <v>-6.1036564875154697E-3</v>
      </c>
      <c r="BH988">
        <v>-4.5229028228566401E-3</v>
      </c>
      <c r="BI988">
        <v>-6.9249420778158197E-3</v>
      </c>
      <c r="BJ988">
        <v>-8.0427549603858707E-3</v>
      </c>
      <c r="BK988">
        <v>-2.5457730345000699E-2</v>
      </c>
      <c r="BL988">
        <v>-1.51543229640354E-2</v>
      </c>
      <c r="BM988">
        <v>2.4800300554523899E-3</v>
      </c>
      <c r="BN988">
        <v>1.6987585871699899E-2</v>
      </c>
      <c r="BO988">
        <v>2.0187654147762801E-2</v>
      </c>
      <c r="BP988">
        <v>-5.0495269668631697E-3</v>
      </c>
      <c r="BQ988">
        <v>-3.9471574608883499E-4</v>
      </c>
      <c r="BR988">
        <v>5.4206282593059797E-3</v>
      </c>
      <c r="BS988">
        <v>0.15257871502819001</v>
      </c>
      <c r="BT988">
        <v>0.202056120924794</v>
      </c>
      <c r="BU988">
        <v>0.21111553708806499</v>
      </c>
      <c r="BV988">
        <v>0.215585903487817</v>
      </c>
      <c r="BW988">
        <v>0.19954919865356599</v>
      </c>
      <c r="BX988">
        <v>3.9838538661731801E-2</v>
      </c>
      <c r="BY988">
        <v>-4.4181704679391802E-2</v>
      </c>
      <c r="BZ988">
        <v>-7.0727529781467902E-2</v>
      </c>
      <c r="CA988">
        <v>-4.4348051744726502E-2</v>
      </c>
      <c r="CB988">
        <v>-2.8450354924464901E-2</v>
      </c>
      <c r="CC988">
        <v>-1.1205753213779901E-2</v>
      </c>
      <c r="CD988">
        <v>-7.2384306400819602E-3</v>
      </c>
      <c r="CE988">
        <v>-1.93131808212884E-3</v>
      </c>
      <c r="CF988">
        <v>-3.8138311219816E-4</v>
      </c>
      <c r="CG988">
        <v>-3.3434115631699899E-3</v>
      </c>
      <c r="CH988">
        <v>-4.8918741874078098E-3</v>
      </c>
      <c r="CI988">
        <v>-2.06467028181497E-2</v>
      </c>
      <c r="CJ988">
        <v>-1.1392877239032E-2</v>
      </c>
      <c r="CK988">
        <v>5.8789033545556396E-3</v>
      </c>
      <c r="CL988">
        <v>2.1340279193780998E-2</v>
      </c>
      <c r="CM988">
        <v>2.4767733636749601E-2</v>
      </c>
      <c r="CN988">
        <v>-2.49768281176229E-3</v>
      </c>
      <c r="CO988">
        <v>2.1484209975230202E-3</v>
      </c>
      <c r="CP988">
        <v>1.20937479891101E-2</v>
      </c>
      <c r="CQ988">
        <v>0.15931560849072199</v>
      </c>
      <c r="CR988">
        <v>0.20950715486337201</v>
      </c>
      <c r="CS988">
        <v>0.220288326526693</v>
      </c>
      <c r="CT988">
        <v>0.22681821857264201</v>
      </c>
      <c r="CU988">
        <v>0.20974736923883999</v>
      </c>
      <c r="CV988">
        <v>4.9647274891596503E-2</v>
      </c>
      <c r="CW988">
        <v>-3.73357626154774E-2</v>
      </c>
      <c r="CX988">
        <v>-6.1303016515168798E-2</v>
      </c>
      <c r="CY988">
        <v>-3.5365999237669303E-2</v>
      </c>
      <c r="CZ988">
        <v>-2.0188839528113199E-2</v>
      </c>
      <c r="DA988">
        <v>-3.5681580544744398E-3</v>
      </c>
      <c r="DB988">
        <v>-1.7647694880240301E-3</v>
      </c>
      <c r="DC988">
        <v>2.2410203232577901E-3</v>
      </c>
      <c r="DD988">
        <v>3.7601365984603198E-3</v>
      </c>
      <c r="DE988">
        <v>2.38118951475836E-4</v>
      </c>
      <c r="DF988">
        <v>-1.74099341442975E-3</v>
      </c>
      <c r="DG988">
        <v>-1.58356752912986E-2</v>
      </c>
      <c r="DH988">
        <v>-7.6314315140286002E-3</v>
      </c>
      <c r="DI988">
        <v>9.2777766536588906E-3</v>
      </c>
      <c r="DJ988">
        <v>2.5692972515862202E-2</v>
      </c>
      <c r="DK988">
        <v>2.9347813125736401E-2</v>
      </c>
      <c r="DL988">
        <v>5.4161343338586801E-5</v>
      </c>
      <c r="DM988">
        <v>4.6915577411348703E-3</v>
      </c>
      <c r="DN988">
        <v>1.8766867718914199E-2</v>
      </c>
      <c r="DO988">
        <v>0.166052501953253</v>
      </c>
      <c r="DP988">
        <v>0.21695818880195</v>
      </c>
      <c r="DQ988">
        <v>0.22946111596532101</v>
      </c>
      <c r="DR988">
        <v>0.23805053365746701</v>
      </c>
      <c r="DS988">
        <v>0.21994553982411499</v>
      </c>
      <c r="DT988">
        <v>5.9456011121461101E-2</v>
      </c>
      <c r="DU988">
        <v>-3.0489820551563001E-2</v>
      </c>
      <c r="DV988">
        <v>-5.1878503248869702E-2</v>
      </c>
      <c r="DW988">
        <v>-2.6383946730612E-2</v>
      </c>
      <c r="DX988">
        <v>-1.1927324131761599E-2</v>
      </c>
      <c r="DY988">
        <v>7.45931632030194E-3</v>
      </c>
      <c r="DZ988">
        <v>6.1383278654650597E-3</v>
      </c>
      <c r="EA988">
        <v>8.2652143121521495E-3</v>
      </c>
      <c r="EB988">
        <v>9.7398332869230598E-3</v>
      </c>
      <c r="EC988">
        <v>5.4092801807557999E-3</v>
      </c>
      <c r="ED988">
        <v>2.8083779855006801E-3</v>
      </c>
      <c r="EE988">
        <v>-8.8893156503251792E-3</v>
      </c>
      <c r="EF988">
        <v>-2.2005012958892E-3</v>
      </c>
      <c r="EG988">
        <v>1.41852098740891E-2</v>
      </c>
      <c r="EH988">
        <v>3.1977570359730603E-2</v>
      </c>
      <c r="EI988">
        <v>3.5960720480181001E-2</v>
      </c>
      <c r="EJ988">
        <v>3.7386190085910301E-3</v>
      </c>
      <c r="EK988">
        <v>8.3634432871451808E-3</v>
      </c>
      <c r="EL988">
        <v>2.8401792755569501E-2</v>
      </c>
      <c r="EM988">
        <v>0.17577950613115101</v>
      </c>
      <c r="EN988">
        <v>0.22771629840444099</v>
      </c>
      <c r="EO988">
        <v>0.242705167053372</v>
      </c>
      <c r="EP988">
        <v>0.25426821267602701</v>
      </c>
      <c r="EQ988">
        <v>0.23467007843254101</v>
      </c>
      <c r="ER988">
        <v>7.3618268372290505E-2</v>
      </c>
      <c r="ES988">
        <v>-2.0605367512828699E-2</v>
      </c>
      <c r="ET988">
        <v>-3.8271002933507998E-2</v>
      </c>
      <c r="EU988">
        <v>-1.3415289478101E-2</v>
      </c>
      <c r="EV988">
        <v>9.9197165101191899E-7</v>
      </c>
      <c r="EW988">
        <v>78.210193407128102</v>
      </c>
      <c r="EX988">
        <v>77.098330495073597</v>
      </c>
      <c r="EY988">
        <v>76.374604670964601</v>
      </c>
      <c r="EZ988">
        <v>73.881370879455005</v>
      </c>
      <c r="FA988">
        <v>72.433919231237098</v>
      </c>
      <c r="FB988">
        <v>71.933919231237098</v>
      </c>
      <c r="FC988">
        <v>71.7695079674006</v>
      </c>
      <c r="FD988">
        <v>71.440685439727503</v>
      </c>
      <c r="FE988">
        <v>75.059314560272497</v>
      </c>
      <c r="FF988">
        <v>80.506766208490404</v>
      </c>
      <c r="FG988">
        <v>85.118629120544995</v>
      </c>
      <c r="FH988">
        <v>88.506766208490404</v>
      </c>
      <c r="FI988">
        <v>92.671177472327003</v>
      </c>
      <c r="FJ988">
        <v>96.171177472327003</v>
      </c>
      <c r="FK988">
        <v>98</v>
      </c>
      <c r="FL988">
        <v>99.388137087945495</v>
      </c>
      <c r="FM988">
        <v>100.276274175891</v>
      </c>
      <c r="FN988">
        <v>100.940685439728</v>
      </c>
      <c r="FO988">
        <v>101.105096703564</v>
      </c>
      <c r="FP988">
        <v>99.2695079674006</v>
      </c>
      <c r="FQ988">
        <v>93.993233791509596</v>
      </c>
      <c r="FR988">
        <v>89.216959615618507</v>
      </c>
      <c r="FS988">
        <v>85.157645055346094</v>
      </c>
      <c r="FT988">
        <v>83.210193407128102</v>
      </c>
      <c r="FU988">
        <v>1.7082821783881399E-2</v>
      </c>
      <c r="FV988">
        <v>0</v>
      </c>
      <c r="FW988">
        <v>0</v>
      </c>
      <c r="FX988">
        <v>1</v>
      </c>
    </row>
    <row r="989" spans="1:180" x14ac:dyDescent="0.2">
      <c r="A989" t="s">
        <v>42</v>
      </c>
      <c r="B989" t="s">
        <v>58</v>
      </c>
      <c r="C989" t="s">
        <v>55</v>
      </c>
      <c r="D989" t="s">
        <v>41</v>
      </c>
      <c r="E989" t="s">
        <v>1</v>
      </c>
      <c r="F989" t="s">
        <v>78</v>
      </c>
      <c r="G989" s="35">
        <v>43691</v>
      </c>
      <c r="H989">
        <v>1662</v>
      </c>
      <c r="I989">
        <v>0.95848013379993102</v>
      </c>
      <c r="J989">
        <v>0.81924474195918995</v>
      </c>
      <c r="K989">
        <v>0.73699465411768705</v>
      </c>
      <c r="L989">
        <v>0.66103953620604305</v>
      </c>
      <c r="M989">
        <v>0.627823682836813</v>
      </c>
      <c r="N989">
        <v>0.64162957021820199</v>
      </c>
      <c r="O989">
        <v>0.69433677660763604</v>
      </c>
      <c r="P989">
        <v>0.75301318395015304</v>
      </c>
      <c r="Q989">
        <v>0.82736937983966696</v>
      </c>
      <c r="R989">
        <v>0.92972403729262898</v>
      </c>
      <c r="S989">
        <v>1.0724126379697501</v>
      </c>
      <c r="T989">
        <v>1.2810270998112701</v>
      </c>
      <c r="U989">
        <v>1.5168965018193901</v>
      </c>
      <c r="V989">
        <v>1.76093272792945</v>
      </c>
      <c r="W989">
        <v>2.01343829513872</v>
      </c>
      <c r="X989">
        <v>2.30081841872232</v>
      </c>
      <c r="Y989">
        <v>2.4959201953068502</v>
      </c>
      <c r="Z989">
        <v>2.6936222868162401</v>
      </c>
      <c r="AA989">
        <v>2.6961084535569801</v>
      </c>
      <c r="AB989">
        <v>2.5770837088880101</v>
      </c>
      <c r="AC989">
        <v>2.3375417296363001</v>
      </c>
      <c r="AD989">
        <v>2.02806321941764</v>
      </c>
      <c r="AE989">
        <v>1.6224324846110301</v>
      </c>
      <c r="AF989">
        <v>1.33643997094408</v>
      </c>
      <c r="AG989">
        <v>-3.9685506575906603E-2</v>
      </c>
      <c r="AH989">
        <v>-3.4791669665284901E-2</v>
      </c>
      <c r="AI989">
        <v>-1.6059439476546498E-2</v>
      </c>
      <c r="AJ989">
        <v>-1.05538752892834E-2</v>
      </c>
      <c r="AK989">
        <v>-1.3788820701835E-2</v>
      </c>
      <c r="AL989">
        <v>-1.814750760319E-3</v>
      </c>
      <c r="AM989">
        <v>-1.30855410046526E-2</v>
      </c>
      <c r="AN989">
        <v>-1.5943612086443501E-2</v>
      </c>
      <c r="AO989">
        <v>-2.07214050418335E-2</v>
      </c>
      <c r="AP989">
        <v>-5.1188009926991698E-2</v>
      </c>
      <c r="AQ989">
        <v>-3.5841437290883599E-2</v>
      </c>
      <c r="AR989">
        <v>-2.6723148237001101E-2</v>
      </c>
      <c r="AS989">
        <v>8.8736999257164398E-3</v>
      </c>
      <c r="AT989">
        <v>8.4184272489546096E-3</v>
      </c>
      <c r="AU989">
        <v>0.420569788263157</v>
      </c>
      <c r="AV989">
        <v>0.54222808249551402</v>
      </c>
      <c r="AW989">
        <v>0.55240207255698504</v>
      </c>
      <c r="AX989">
        <v>0.54027326575687096</v>
      </c>
      <c r="AY989">
        <v>0.30107462803135498</v>
      </c>
      <c r="AZ989">
        <v>-0.359590922048447</v>
      </c>
      <c r="BA989">
        <v>-0.333702261761819</v>
      </c>
      <c r="BB989">
        <v>-0.26065387012115898</v>
      </c>
      <c r="BC989">
        <v>-0.19400342581490199</v>
      </c>
      <c r="BD989">
        <v>-0.12506729866705099</v>
      </c>
      <c r="BE989">
        <v>-3.1725298226572302E-2</v>
      </c>
      <c r="BF989">
        <v>-2.6425476614035999E-2</v>
      </c>
      <c r="BG989">
        <v>-1.09270391381998E-2</v>
      </c>
      <c r="BH989">
        <v>-6.6530659801048104E-3</v>
      </c>
      <c r="BI989">
        <v>-9.0378002724095102E-3</v>
      </c>
      <c r="BJ989">
        <v>5.0259141738915802E-3</v>
      </c>
      <c r="BK989">
        <v>-6.4012329492572099E-3</v>
      </c>
      <c r="BL989">
        <v>-8.4631998234130194E-3</v>
      </c>
      <c r="BM989">
        <v>-1.27796447517996E-2</v>
      </c>
      <c r="BN989">
        <v>-4.0909018628362402E-2</v>
      </c>
      <c r="BO989">
        <v>-2.5758148384738298E-2</v>
      </c>
      <c r="BP989">
        <v>-2.06107395654785E-2</v>
      </c>
      <c r="BQ989">
        <v>1.5097763753599201E-2</v>
      </c>
      <c r="BR989">
        <v>1.9727079001202099E-2</v>
      </c>
      <c r="BS989">
        <v>0.442227253278003</v>
      </c>
      <c r="BT989">
        <v>0.57299117765833496</v>
      </c>
      <c r="BU989">
        <v>0.58594010004538999</v>
      </c>
      <c r="BV989">
        <v>0.57017422036413401</v>
      </c>
      <c r="BW989">
        <v>0.33459754222445698</v>
      </c>
      <c r="BX989">
        <v>-0.32824312525294802</v>
      </c>
      <c r="BY989">
        <v>-0.30817968497828202</v>
      </c>
      <c r="BZ989">
        <v>-0.23882548510726401</v>
      </c>
      <c r="CA989">
        <v>-0.17195222855016301</v>
      </c>
      <c r="CB989">
        <v>-0.108532783211403</v>
      </c>
      <c r="CC989">
        <v>-2.6212082172767499E-2</v>
      </c>
      <c r="CD989">
        <v>-2.0631076792424201E-2</v>
      </c>
      <c r="CE989">
        <v>-7.3723542985381701E-3</v>
      </c>
      <c r="CF989">
        <v>-3.9513773354862098E-3</v>
      </c>
      <c r="CG989">
        <v>-5.7472579958805399E-3</v>
      </c>
      <c r="CH989">
        <v>9.7637378688132399E-3</v>
      </c>
      <c r="CI989">
        <v>-1.7717015522977001E-3</v>
      </c>
      <c r="CJ989">
        <v>-3.2822890773938E-3</v>
      </c>
      <c r="CK989">
        <v>-7.2792057676685298E-3</v>
      </c>
      <c r="CL989">
        <v>-3.3789820567514901E-2</v>
      </c>
      <c r="CM989">
        <v>-1.8774493204763001E-2</v>
      </c>
      <c r="CN989">
        <v>-1.6377303939629401E-2</v>
      </c>
      <c r="CO989">
        <v>1.9408531400611599E-2</v>
      </c>
      <c r="CP989">
        <v>2.7559416755601699E-2</v>
      </c>
      <c r="CQ989">
        <v>0.45722714757279798</v>
      </c>
      <c r="CR989">
        <v>0.59429760365540996</v>
      </c>
      <c r="CS989">
        <v>0.60916843571796997</v>
      </c>
      <c r="CT989">
        <v>0.59088353043874298</v>
      </c>
      <c r="CU989">
        <v>0.35781541047475002</v>
      </c>
      <c r="CV989">
        <v>-0.30653173668623901</v>
      </c>
      <c r="CW989">
        <v>-0.290502826046665</v>
      </c>
      <c r="CX989">
        <v>-0.22370721214179501</v>
      </c>
      <c r="CY989">
        <v>-0.156679636498505</v>
      </c>
      <c r="CZ989">
        <v>-9.7081028175420095E-2</v>
      </c>
      <c r="DA989">
        <v>-2.0698866118962701E-2</v>
      </c>
      <c r="DB989">
        <v>-1.4836676970812399E-2</v>
      </c>
      <c r="DC989">
        <v>-3.8176694588765701E-3</v>
      </c>
      <c r="DD989">
        <v>-1.24968869086761E-3</v>
      </c>
      <c r="DE989">
        <v>-2.45671571935156E-3</v>
      </c>
      <c r="DF989">
        <v>1.45015615637349E-2</v>
      </c>
      <c r="DG989">
        <v>2.8578298446617998E-3</v>
      </c>
      <c r="DH989">
        <v>1.8986216686254301E-3</v>
      </c>
      <c r="DI989">
        <v>-1.77876678353743E-3</v>
      </c>
      <c r="DJ989">
        <v>-2.66706225066674E-2</v>
      </c>
      <c r="DK989">
        <v>-1.17908380247876E-2</v>
      </c>
      <c r="DL989">
        <v>-1.21438683137802E-2</v>
      </c>
      <c r="DM989">
        <v>2.3719299047624098E-2</v>
      </c>
      <c r="DN989">
        <v>3.53917545100014E-2</v>
      </c>
      <c r="DO989">
        <v>0.47222704186759401</v>
      </c>
      <c r="DP989">
        <v>0.61560402965248495</v>
      </c>
      <c r="DQ989">
        <v>0.63239677139055095</v>
      </c>
      <c r="DR989">
        <v>0.61159284051335105</v>
      </c>
      <c r="DS989">
        <v>0.381033278725044</v>
      </c>
      <c r="DT989">
        <v>-0.284820348119531</v>
      </c>
      <c r="DU989">
        <v>-0.27282596711504797</v>
      </c>
      <c r="DV989">
        <v>-0.20858893917632601</v>
      </c>
      <c r="DW989">
        <v>-0.14140704444684801</v>
      </c>
      <c r="DX989">
        <v>-8.5629273139437301E-2</v>
      </c>
      <c r="DY989">
        <v>-1.27386577696284E-2</v>
      </c>
      <c r="DZ989">
        <v>-6.4704839195634497E-3</v>
      </c>
      <c r="EA989">
        <v>1.31473087947014E-3</v>
      </c>
      <c r="EB989">
        <v>2.65112061831098E-3</v>
      </c>
      <c r="EC989">
        <v>2.2943047100739602E-3</v>
      </c>
      <c r="ED989">
        <v>2.13422264979455E-2</v>
      </c>
      <c r="EE989">
        <v>9.5421379000571408E-3</v>
      </c>
      <c r="EF989">
        <v>9.3790339316559106E-3</v>
      </c>
      <c r="EG989">
        <v>6.1629935064964397E-3</v>
      </c>
      <c r="EH989">
        <v>-1.6391631208038101E-2</v>
      </c>
      <c r="EI989">
        <v>-1.7075491186423499E-3</v>
      </c>
      <c r="EJ989">
        <v>-6.03145964225769E-3</v>
      </c>
      <c r="EK989">
        <v>2.99433628755068E-2</v>
      </c>
      <c r="EL989">
        <v>4.6700406262248903E-2</v>
      </c>
      <c r="EM989">
        <v>0.49388450688243901</v>
      </c>
      <c r="EN989">
        <v>0.64636712481530501</v>
      </c>
      <c r="EO989">
        <v>0.66593479887895501</v>
      </c>
      <c r="EP989">
        <v>0.641493795120615</v>
      </c>
      <c r="EQ989">
        <v>0.41455619291814599</v>
      </c>
      <c r="ER989">
        <v>-0.25347255132403201</v>
      </c>
      <c r="ES989">
        <v>-0.247303390331511</v>
      </c>
      <c r="ET989">
        <v>-0.18676055416243101</v>
      </c>
      <c r="EU989">
        <v>-0.119355847182109</v>
      </c>
      <c r="EV989">
        <v>-6.9094757683789407E-2</v>
      </c>
      <c r="EW989">
        <v>78.516261353647806</v>
      </c>
      <c r="EX989">
        <v>77.4235276882508</v>
      </c>
      <c r="EY989">
        <v>76.738060357456803</v>
      </c>
      <c r="EZ989">
        <v>74.072663346029898</v>
      </c>
      <c r="FA989">
        <v>72.701728684441804</v>
      </c>
      <c r="FB989">
        <v>72.201728684441804</v>
      </c>
      <c r="FC989">
        <v>71.979929680632907</v>
      </c>
      <c r="FD989">
        <v>71.536331673014899</v>
      </c>
      <c r="FE989">
        <v>74.963668326985101</v>
      </c>
      <c r="FF989">
        <v>80.334602988573096</v>
      </c>
      <c r="FG989">
        <v>84.927336653970102</v>
      </c>
      <c r="FH989">
        <v>88.334602988573096</v>
      </c>
      <c r="FI989">
        <v>92.556401992382106</v>
      </c>
      <c r="FJ989">
        <v>96.056401992382106</v>
      </c>
      <c r="FK989">
        <v>98</v>
      </c>
      <c r="FL989">
        <v>99.407266334602994</v>
      </c>
      <c r="FM989">
        <v>100.314532669206</v>
      </c>
      <c r="FN989">
        <v>101.036331673015</v>
      </c>
      <c r="FO989">
        <v>101.258130676824</v>
      </c>
      <c r="FP989">
        <v>99.479929680632907</v>
      </c>
      <c r="FQ989">
        <v>94.165397011426904</v>
      </c>
      <c r="FR989">
        <v>89.350864342220902</v>
      </c>
      <c r="FS989">
        <v>85.387196015235901</v>
      </c>
      <c r="FT989">
        <v>83.516261353647806</v>
      </c>
      <c r="FU989">
        <v>3.9459089677494397E-2</v>
      </c>
      <c r="FV989">
        <v>0</v>
      </c>
      <c r="FW989">
        <v>0</v>
      </c>
      <c r="FX989">
        <v>1</v>
      </c>
    </row>
    <row r="990" spans="1:180" x14ac:dyDescent="0.2">
      <c r="A990" t="s">
        <v>42</v>
      </c>
      <c r="B990" t="s">
        <v>58</v>
      </c>
      <c r="C990" t="s">
        <v>55</v>
      </c>
      <c r="D990" t="s">
        <v>41</v>
      </c>
      <c r="E990" t="s">
        <v>77</v>
      </c>
      <c r="F990" t="s">
        <v>1</v>
      </c>
      <c r="G990" s="35">
        <v>43691</v>
      </c>
      <c r="H990">
        <v>3862</v>
      </c>
      <c r="I990">
        <v>1.11036189146301</v>
      </c>
      <c r="J990">
        <v>0.97113753657819402</v>
      </c>
      <c r="K990">
        <v>0.87437347984910396</v>
      </c>
      <c r="L990">
        <v>0.79640264934221505</v>
      </c>
      <c r="M990">
        <v>0.76180186632390601</v>
      </c>
      <c r="N990">
        <v>0.77891970482901396</v>
      </c>
      <c r="O990">
        <v>0.83706478864135403</v>
      </c>
      <c r="P990">
        <v>0.89090655253371798</v>
      </c>
      <c r="Q990">
        <v>0.94515729322522801</v>
      </c>
      <c r="R990">
        <v>1.02852806212015</v>
      </c>
      <c r="S990">
        <v>1.1589744299762801</v>
      </c>
      <c r="T990">
        <v>1.33935308437652</v>
      </c>
      <c r="U990">
        <v>1.5257369327013399</v>
      </c>
      <c r="V990">
        <v>1.71131697123809</v>
      </c>
      <c r="W990">
        <v>1.9273101821124099</v>
      </c>
      <c r="X990">
        <v>2.2292465785422899</v>
      </c>
      <c r="Y990">
        <v>2.4842319909672002</v>
      </c>
      <c r="Z990">
        <v>2.76902569738477</v>
      </c>
      <c r="AA990">
        <v>2.7965698569397901</v>
      </c>
      <c r="AB990">
        <v>2.6023981479356499</v>
      </c>
      <c r="AC990">
        <v>2.4171990646494699</v>
      </c>
      <c r="AD990">
        <v>2.15501734972531</v>
      </c>
      <c r="AE990">
        <v>1.7691726727168899</v>
      </c>
      <c r="AF990">
        <v>1.4966482551493701</v>
      </c>
      <c r="AG990">
        <v>-3.5630043861970197E-2</v>
      </c>
      <c r="AH990">
        <v>-2.19712073802532E-2</v>
      </c>
      <c r="AI990">
        <v>-1.2271479830268999E-2</v>
      </c>
      <c r="AJ990">
        <v>-1.36691076638163E-2</v>
      </c>
      <c r="AK990">
        <v>-1.7405763537419801E-2</v>
      </c>
      <c r="AL990">
        <v>-1.11337980436598E-2</v>
      </c>
      <c r="AM990">
        <v>-2.1261346729028699E-2</v>
      </c>
      <c r="AN990">
        <v>-2.8803404360069701E-2</v>
      </c>
      <c r="AO990">
        <v>-2.19976466354064E-2</v>
      </c>
      <c r="AP990">
        <v>-2.3121931275773298E-2</v>
      </c>
      <c r="AQ990">
        <v>-8.4743651522315895E-3</v>
      </c>
      <c r="AR990">
        <v>-1.41489072830053E-2</v>
      </c>
      <c r="AS990">
        <v>1.1080038311071399E-3</v>
      </c>
      <c r="AT990">
        <v>-3.55796930026097E-3</v>
      </c>
      <c r="AU990">
        <v>0.23863796654345301</v>
      </c>
      <c r="AV990">
        <v>0.31617741234278302</v>
      </c>
      <c r="AW990">
        <v>0.33607040873434901</v>
      </c>
      <c r="AX990">
        <v>0.327460463503849</v>
      </c>
      <c r="AY990">
        <v>0.270711234589258</v>
      </c>
      <c r="AZ990">
        <v>-7.4890860974630796E-2</v>
      </c>
      <c r="BA990">
        <v>-0.14005433393415001</v>
      </c>
      <c r="BB990">
        <v>-0.14381323183472999</v>
      </c>
      <c r="BC990">
        <v>-9.6945333699376898E-2</v>
      </c>
      <c r="BD990">
        <v>-6.3095471310494602E-2</v>
      </c>
      <c r="BE990">
        <v>-2.6989463658298199E-2</v>
      </c>
      <c r="BF990">
        <v>-1.4293688950091201E-2</v>
      </c>
      <c r="BG990">
        <v>-5.8065381826946198E-3</v>
      </c>
      <c r="BH990">
        <v>-6.8211828675508899E-3</v>
      </c>
      <c r="BI990">
        <v>-1.1078437482839799E-2</v>
      </c>
      <c r="BJ990">
        <v>-5.3692012344520798E-3</v>
      </c>
      <c r="BK990">
        <v>-1.41300361582797E-2</v>
      </c>
      <c r="BL990">
        <v>-1.9918672146554999E-2</v>
      </c>
      <c r="BM990">
        <v>-1.4726869518404699E-2</v>
      </c>
      <c r="BN990">
        <v>-1.4363854141743401E-2</v>
      </c>
      <c r="BO990">
        <v>-1.1073834899935099E-3</v>
      </c>
      <c r="BP990">
        <v>-1.0220917804942701E-2</v>
      </c>
      <c r="BQ990">
        <v>5.0398171524206501E-3</v>
      </c>
      <c r="BR990">
        <v>8.4647029108283998E-3</v>
      </c>
      <c r="BS990">
        <v>0.25471078225724603</v>
      </c>
      <c r="BT990">
        <v>0.34091328196189402</v>
      </c>
      <c r="BU990">
        <v>0.359636037792047</v>
      </c>
      <c r="BV990">
        <v>0.35264848163755202</v>
      </c>
      <c r="BW990">
        <v>0.29166731684554198</v>
      </c>
      <c r="BX990">
        <v>-5.5101698769055699E-2</v>
      </c>
      <c r="BY990">
        <v>-0.12722159091275201</v>
      </c>
      <c r="BZ990">
        <v>-0.129686082396192</v>
      </c>
      <c r="CA990">
        <v>-8.4283225523592395E-2</v>
      </c>
      <c r="CB990">
        <v>-5.04500209956871E-2</v>
      </c>
      <c r="CC990">
        <v>-2.1005024130775499E-2</v>
      </c>
      <c r="CD990">
        <v>-8.9762630731552995E-3</v>
      </c>
      <c r="CE990">
        <v>-1.3289392915425699E-3</v>
      </c>
      <c r="CF990">
        <v>-2.0783310142855299E-3</v>
      </c>
      <c r="CG990">
        <v>-6.6961507321815199E-3</v>
      </c>
      <c r="CH990">
        <v>-1.3766590449133299E-3</v>
      </c>
      <c r="CI990">
        <v>-9.1909121808765992E-3</v>
      </c>
      <c r="CJ990">
        <v>-1.3765133680768199E-2</v>
      </c>
      <c r="CK990">
        <v>-9.6911514359197207E-3</v>
      </c>
      <c r="CL990">
        <v>-8.2980365981821496E-3</v>
      </c>
      <c r="CM990">
        <v>3.9949655674571399E-3</v>
      </c>
      <c r="CN990">
        <v>-7.5004042581531902E-3</v>
      </c>
      <c r="CO990">
        <v>7.7629790813973001E-3</v>
      </c>
      <c r="CP990">
        <v>1.6791569059922799E-2</v>
      </c>
      <c r="CQ990">
        <v>0.26584276545848201</v>
      </c>
      <c r="CR990">
        <v>0.35804526990795099</v>
      </c>
      <c r="CS990">
        <v>0.37595752069013899</v>
      </c>
      <c r="CT990">
        <v>0.37009362626744902</v>
      </c>
      <c r="CU990">
        <v>0.30618143557835897</v>
      </c>
      <c r="CV990">
        <v>-4.1395785308606201E-2</v>
      </c>
      <c r="CW990">
        <v>-0.118333672188133</v>
      </c>
      <c r="CX990">
        <v>-0.119901661730173</v>
      </c>
      <c r="CY990">
        <v>-7.5513487973244697E-2</v>
      </c>
      <c r="CZ990">
        <v>-4.1691820629107798E-2</v>
      </c>
      <c r="DA990">
        <v>-1.50205846032528E-2</v>
      </c>
      <c r="DB990">
        <v>-3.6588371962194E-3</v>
      </c>
      <c r="DC990">
        <v>3.14865959960948E-3</v>
      </c>
      <c r="DD990">
        <v>2.6645208389798301E-3</v>
      </c>
      <c r="DE990">
        <v>-2.3138639815231902E-3</v>
      </c>
      <c r="DF990">
        <v>2.61588314462541E-3</v>
      </c>
      <c r="DG990">
        <v>-4.25178820347351E-3</v>
      </c>
      <c r="DH990">
        <v>-7.6115952149814403E-3</v>
      </c>
      <c r="DI990">
        <v>-4.6554333534347698E-3</v>
      </c>
      <c r="DJ990">
        <v>-2.2322190546209398E-3</v>
      </c>
      <c r="DK990">
        <v>9.0973146249077805E-3</v>
      </c>
      <c r="DL990">
        <v>-4.7798907113636904E-3</v>
      </c>
      <c r="DM990">
        <v>1.0486141010373999E-2</v>
      </c>
      <c r="DN990">
        <v>2.5118435209017301E-2</v>
      </c>
      <c r="DO990">
        <v>0.27697474865971899</v>
      </c>
      <c r="DP990">
        <v>0.37517725785400902</v>
      </c>
      <c r="DQ990">
        <v>0.39227900358823098</v>
      </c>
      <c r="DR990">
        <v>0.38753877089734701</v>
      </c>
      <c r="DS990">
        <v>0.32069555431117602</v>
      </c>
      <c r="DT990">
        <v>-2.7689871848156699E-2</v>
      </c>
      <c r="DU990">
        <v>-0.109445753463513</v>
      </c>
      <c r="DV990">
        <v>-0.11011724106415401</v>
      </c>
      <c r="DW990">
        <v>-6.6743750422897E-2</v>
      </c>
      <c r="DX990">
        <v>-3.2933620262528503E-2</v>
      </c>
      <c r="DY990">
        <v>-6.3800043995808804E-3</v>
      </c>
      <c r="DZ990">
        <v>4.0186812339426002E-3</v>
      </c>
      <c r="EA990">
        <v>9.6136012471838908E-3</v>
      </c>
      <c r="EB990">
        <v>9.5124456352452692E-3</v>
      </c>
      <c r="EC990">
        <v>4.0134620730567297E-3</v>
      </c>
      <c r="ED990">
        <v>8.3804799538331008E-3</v>
      </c>
      <c r="EE990">
        <v>2.8795223672755002E-3</v>
      </c>
      <c r="EF990">
        <v>1.27313699853325E-3</v>
      </c>
      <c r="EG990">
        <v>2.6153437635669402E-3</v>
      </c>
      <c r="EH990">
        <v>6.5258580794089601E-3</v>
      </c>
      <c r="EI990">
        <v>1.6464296287145901E-2</v>
      </c>
      <c r="EJ990">
        <v>-8.5190123330112003E-4</v>
      </c>
      <c r="EK990">
        <v>1.4417954331687501E-2</v>
      </c>
      <c r="EL990">
        <v>3.7141107420106699E-2</v>
      </c>
      <c r="EM990">
        <v>0.29304756437351198</v>
      </c>
      <c r="EN990">
        <v>0.39991312747311902</v>
      </c>
      <c r="EO990">
        <v>0.41584463264592902</v>
      </c>
      <c r="EP990">
        <v>0.41272678903104998</v>
      </c>
      <c r="EQ990">
        <v>0.34165163656746</v>
      </c>
      <c r="ER990">
        <v>-7.9007096425816898E-3</v>
      </c>
      <c r="ES990">
        <v>-9.6613010442115801E-2</v>
      </c>
      <c r="ET990">
        <v>-9.5990091625617197E-2</v>
      </c>
      <c r="EU990">
        <v>-5.4081642247112399E-2</v>
      </c>
      <c r="EV990">
        <v>-2.0288169947721001E-2</v>
      </c>
      <c r="EW990">
        <v>77.902379991932193</v>
      </c>
      <c r="EX990">
        <v>76.771278741428006</v>
      </c>
      <c r="EY990">
        <v>76.009076240419503</v>
      </c>
      <c r="EZ990">
        <v>73.688987494957601</v>
      </c>
      <c r="FA990">
        <v>72.164582492940696</v>
      </c>
      <c r="FB990">
        <v>71.664582492940696</v>
      </c>
      <c r="FC990">
        <v>71.5578862444534</v>
      </c>
      <c r="FD990">
        <v>71.344493747478793</v>
      </c>
      <c r="FE990">
        <v>75.155506252521207</v>
      </c>
      <c r="FF990">
        <v>80.679911254538098</v>
      </c>
      <c r="FG990">
        <v>85.311012505042399</v>
      </c>
      <c r="FH990">
        <v>88.679911254538098</v>
      </c>
      <c r="FI990">
        <v>92.786607503025394</v>
      </c>
      <c r="FJ990">
        <v>96.286607503025394</v>
      </c>
      <c r="FK990">
        <v>98</v>
      </c>
      <c r="FL990">
        <v>99.368898749495798</v>
      </c>
      <c r="FM990">
        <v>100.23779749899199</v>
      </c>
      <c r="FN990">
        <v>100.84449374747901</v>
      </c>
      <c r="FO990">
        <v>100.951189995966</v>
      </c>
      <c r="FP990">
        <v>99.0578862444534</v>
      </c>
      <c r="FQ990">
        <v>93.820088745461902</v>
      </c>
      <c r="FR990">
        <v>89.082291246470305</v>
      </c>
      <c r="FS990">
        <v>84.926784993949198</v>
      </c>
      <c r="FT990">
        <v>82.902379991932193</v>
      </c>
      <c r="FU990">
        <v>2.9193227524823801E-2</v>
      </c>
      <c r="FV990">
        <v>0</v>
      </c>
      <c r="FW990">
        <v>0</v>
      </c>
      <c r="FX990">
        <v>1</v>
      </c>
    </row>
    <row r="991" spans="1:180" x14ac:dyDescent="0.2">
      <c r="A991" t="s">
        <v>42</v>
      </c>
      <c r="B991" t="s">
        <v>58</v>
      </c>
      <c r="C991" t="s">
        <v>55</v>
      </c>
      <c r="D991" t="s">
        <v>41</v>
      </c>
      <c r="E991" t="s">
        <v>77</v>
      </c>
      <c r="F991" t="s">
        <v>77</v>
      </c>
      <c r="G991" s="35">
        <v>43691</v>
      </c>
      <c r="H991">
        <v>2889</v>
      </c>
      <c r="I991">
        <v>1.17504718697042</v>
      </c>
      <c r="J991">
        <v>1.0285195608189199</v>
      </c>
      <c r="K991">
        <v>0.92234822812775996</v>
      </c>
      <c r="L991">
        <v>0.837628721394307</v>
      </c>
      <c r="M991">
        <v>0.79942450062199799</v>
      </c>
      <c r="N991">
        <v>0.81277667607437698</v>
      </c>
      <c r="O991">
        <v>0.86636972282879599</v>
      </c>
      <c r="P991">
        <v>0.91934538950687905</v>
      </c>
      <c r="Q991">
        <v>0.96904737780970696</v>
      </c>
      <c r="R991">
        <v>1.0517089350578801</v>
      </c>
      <c r="S991">
        <v>1.18356686856922</v>
      </c>
      <c r="T991">
        <v>1.36258698358663</v>
      </c>
      <c r="U991">
        <v>1.5423885819052201</v>
      </c>
      <c r="V991">
        <v>1.7147362035906299</v>
      </c>
      <c r="W991">
        <v>1.91865720675949</v>
      </c>
      <c r="X991">
        <v>2.2140447575871001</v>
      </c>
      <c r="Y991">
        <v>2.49010784936584</v>
      </c>
      <c r="Z991">
        <v>2.8069551741102701</v>
      </c>
      <c r="AA991">
        <v>2.8457601352410502</v>
      </c>
      <c r="AB991">
        <v>2.6243152702710799</v>
      </c>
      <c r="AC991">
        <v>2.4608138922987299</v>
      </c>
      <c r="AD991">
        <v>2.2170664986804001</v>
      </c>
      <c r="AE991">
        <v>1.8393865499295099</v>
      </c>
      <c r="AF991">
        <v>1.5688835320194301</v>
      </c>
      <c r="AG991">
        <v>-4.2559953459146697E-2</v>
      </c>
      <c r="AH991">
        <v>-2.7677313583306402E-2</v>
      </c>
      <c r="AI991">
        <v>-1.8744739223732598E-2</v>
      </c>
      <c r="AJ991">
        <v>-2.18407943159773E-2</v>
      </c>
      <c r="AK991">
        <v>-2.53469318921473E-2</v>
      </c>
      <c r="AL991">
        <v>-2.6001319596423801E-2</v>
      </c>
      <c r="AM991">
        <v>-3.5844984352774702E-2</v>
      </c>
      <c r="AN991">
        <v>-4.1825818782637303E-2</v>
      </c>
      <c r="AO991">
        <v>-2.8500531757590399E-2</v>
      </c>
      <c r="AP991">
        <v>-7.8726207641034805E-3</v>
      </c>
      <c r="AQ991">
        <v>-1.10697650410284E-3</v>
      </c>
      <c r="AR991">
        <v>-6.5904514498163298E-3</v>
      </c>
      <c r="AS991">
        <v>-1.0134699926270399E-2</v>
      </c>
      <c r="AT991">
        <v>-5.2907322784257298E-3</v>
      </c>
      <c r="AU991">
        <v>0.16526199064553199</v>
      </c>
      <c r="AV991">
        <v>0.22557524703394599</v>
      </c>
      <c r="AW991">
        <v>0.250167599241504</v>
      </c>
      <c r="AX991">
        <v>0.24570374674509801</v>
      </c>
      <c r="AY991">
        <v>0.25048785626563502</v>
      </c>
      <c r="AZ991">
        <v>2.6623855885798402E-2</v>
      </c>
      <c r="BA991">
        <v>-7.1911493294546894E-2</v>
      </c>
      <c r="BB991">
        <v>-0.110755507422084</v>
      </c>
      <c r="BC991">
        <v>-7.6911588079001197E-2</v>
      </c>
      <c r="BD991">
        <v>-4.8983196970209898E-2</v>
      </c>
      <c r="BE991">
        <v>-3.0603589202155002E-2</v>
      </c>
      <c r="BF991">
        <v>-1.7670542873587099E-2</v>
      </c>
      <c r="BG991">
        <v>-9.5222643294033196E-3</v>
      </c>
      <c r="BH991">
        <v>-1.25934012783381E-2</v>
      </c>
      <c r="BI991">
        <v>-1.6924205230147801E-2</v>
      </c>
      <c r="BJ991">
        <v>-1.77026272245322E-2</v>
      </c>
      <c r="BK991">
        <v>-2.5255880547503901E-2</v>
      </c>
      <c r="BL991">
        <v>-3.1591815090821602E-2</v>
      </c>
      <c r="BM991">
        <v>-2.0389384978763199E-2</v>
      </c>
      <c r="BN991">
        <v>1.3491793335189399E-3</v>
      </c>
      <c r="BO991">
        <v>6.9091951548074402E-3</v>
      </c>
      <c r="BP991">
        <v>-1.9123187387206099E-3</v>
      </c>
      <c r="BQ991">
        <v>-5.5021146986836203E-3</v>
      </c>
      <c r="BR991">
        <v>7.7193949587823401E-3</v>
      </c>
      <c r="BS991">
        <v>0.180193124279069</v>
      </c>
      <c r="BT991">
        <v>0.244331470580266</v>
      </c>
      <c r="BU991">
        <v>0.26840015927960198</v>
      </c>
      <c r="BV991">
        <v>0.26767584580567999</v>
      </c>
      <c r="BW991">
        <v>0.267417839735198</v>
      </c>
      <c r="BX991">
        <v>4.3956481949833398E-2</v>
      </c>
      <c r="BY991">
        <v>-5.8879573880617701E-2</v>
      </c>
      <c r="BZ991">
        <v>-9.3137691899504799E-2</v>
      </c>
      <c r="CA991">
        <v>-6.1710217718172602E-2</v>
      </c>
      <c r="CB991">
        <v>-3.37985511810001E-2</v>
      </c>
      <c r="CC991">
        <v>-2.2322647740076602E-2</v>
      </c>
      <c r="CD991">
        <v>-1.07398839633612E-2</v>
      </c>
      <c r="CE991">
        <v>-3.1348063117397399E-3</v>
      </c>
      <c r="CF991">
        <v>-6.1886850305254799E-3</v>
      </c>
      <c r="CG991">
        <v>-1.1090650401946799E-2</v>
      </c>
      <c r="CH991">
        <v>-1.1954978167818001E-2</v>
      </c>
      <c r="CI991">
        <v>-1.7921899509243E-2</v>
      </c>
      <c r="CJ991">
        <v>-2.4503775309408799E-2</v>
      </c>
      <c r="CK991">
        <v>-1.47716294284908E-2</v>
      </c>
      <c r="CL991">
        <v>7.7361699890389603E-3</v>
      </c>
      <c r="CM991">
        <v>1.24611712263452E-2</v>
      </c>
      <c r="CN991">
        <v>1.3277417261288E-3</v>
      </c>
      <c r="CO991">
        <v>-2.2936002821625999E-3</v>
      </c>
      <c r="CP991">
        <v>1.6730169450911998E-2</v>
      </c>
      <c r="CQ991">
        <v>0.19053438194939101</v>
      </c>
      <c r="CR991">
        <v>0.25732197387192501</v>
      </c>
      <c r="CS991">
        <v>0.28102797482068698</v>
      </c>
      <c r="CT991">
        <v>0.28289365468209199</v>
      </c>
      <c r="CU991">
        <v>0.279143494712916</v>
      </c>
      <c r="CV991">
        <v>5.5961005961924798E-2</v>
      </c>
      <c r="CW991">
        <v>-4.9853706193275997E-2</v>
      </c>
      <c r="CX991">
        <v>-8.0935646537190098E-2</v>
      </c>
      <c r="CY991">
        <v>-5.1181794913741599E-2</v>
      </c>
      <c r="CZ991">
        <v>-2.3281711763924798E-2</v>
      </c>
      <c r="DA991">
        <v>-1.40417062779982E-2</v>
      </c>
      <c r="DB991">
        <v>-3.8092250531352899E-3</v>
      </c>
      <c r="DC991">
        <v>3.2526517059238398E-3</v>
      </c>
      <c r="DD991">
        <v>2.1603121728715701E-4</v>
      </c>
      <c r="DE991">
        <v>-5.25709557374574E-3</v>
      </c>
      <c r="DF991">
        <v>-6.2073291111037002E-3</v>
      </c>
      <c r="DG991">
        <v>-1.0587918470982E-2</v>
      </c>
      <c r="DH991">
        <v>-1.7415735527995999E-2</v>
      </c>
      <c r="DI991">
        <v>-9.1538738782184093E-3</v>
      </c>
      <c r="DJ991">
        <v>1.4123160644559001E-2</v>
      </c>
      <c r="DK991">
        <v>1.8013147297883E-2</v>
      </c>
      <c r="DL991">
        <v>4.56780219097821E-3</v>
      </c>
      <c r="DM991">
        <v>9.1491413435843005E-4</v>
      </c>
      <c r="DN991">
        <v>2.5740943943041598E-2</v>
      </c>
      <c r="DO991">
        <v>0.200875639619714</v>
      </c>
      <c r="DP991">
        <v>0.27031247716358497</v>
      </c>
      <c r="DQ991">
        <v>0.29365579036177297</v>
      </c>
      <c r="DR991">
        <v>0.29811146355850399</v>
      </c>
      <c r="DS991">
        <v>0.29086914969063399</v>
      </c>
      <c r="DT991">
        <v>6.7965529974016101E-2</v>
      </c>
      <c r="DU991">
        <v>-4.0827838505934202E-2</v>
      </c>
      <c r="DV991">
        <v>-6.8733601174875397E-2</v>
      </c>
      <c r="DW991">
        <v>-4.06533721093107E-2</v>
      </c>
      <c r="DX991">
        <v>-1.2764872346849501E-2</v>
      </c>
      <c r="DY991">
        <v>-2.0853420210063902E-3</v>
      </c>
      <c r="DZ991">
        <v>6.1975456565840402E-3</v>
      </c>
      <c r="EA991">
        <v>1.24751266002531E-2</v>
      </c>
      <c r="EB991">
        <v>9.4634242549263593E-3</v>
      </c>
      <c r="EC991">
        <v>3.1656310882537601E-3</v>
      </c>
      <c r="ED991">
        <v>2.0913632607879101E-3</v>
      </c>
      <c r="EE991">
        <v>1.18533428879186E-6</v>
      </c>
      <c r="EF991">
        <v>-7.1817318361802503E-3</v>
      </c>
      <c r="EG991">
        <v>-1.04272709939117E-3</v>
      </c>
      <c r="EH991">
        <v>2.3344960742181401E-2</v>
      </c>
      <c r="EI991">
        <v>2.60293189567933E-2</v>
      </c>
      <c r="EJ991">
        <v>9.2459349020739302E-3</v>
      </c>
      <c r="EK991">
        <v>5.5474993619451596E-3</v>
      </c>
      <c r="EL991">
        <v>3.8751071180249598E-2</v>
      </c>
      <c r="EM991">
        <v>0.21580677325325101</v>
      </c>
      <c r="EN991">
        <v>0.28906870070990398</v>
      </c>
      <c r="EO991">
        <v>0.31188835039987101</v>
      </c>
      <c r="EP991">
        <v>0.32008356261908699</v>
      </c>
      <c r="EQ991">
        <v>0.30779913316019802</v>
      </c>
      <c r="ER991">
        <v>8.5298156038051201E-2</v>
      </c>
      <c r="ES991">
        <v>-2.7795919092005E-2</v>
      </c>
      <c r="ET991">
        <v>-5.1115785652296401E-2</v>
      </c>
      <c r="EU991">
        <v>-2.5452001748482101E-2</v>
      </c>
      <c r="EV991">
        <v>2.4197734423603602E-3</v>
      </c>
      <c r="EW991">
        <v>77.841591735221002</v>
      </c>
      <c r="EX991">
        <v>76.706691218672304</v>
      </c>
      <c r="EY991">
        <v>75.936890185574896</v>
      </c>
      <c r="EZ991">
        <v>73.650994834513099</v>
      </c>
      <c r="FA991">
        <v>72.111392768318396</v>
      </c>
      <c r="FB991">
        <v>71.611392768318396</v>
      </c>
      <c r="FC991">
        <v>71.516094317964402</v>
      </c>
      <c r="FD991">
        <v>71.325497417256599</v>
      </c>
      <c r="FE991">
        <v>75.174502582743401</v>
      </c>
      <c r="FF991">
        <v>80.714104648938203</v>
      </c>
      <c r="FG991">
        <v>85.349005165486901</v>
      </c>
      <c r="FH991">
        <v>88.714104648938203</v>
      </c>
      <c r="FI991">
        <v>92.809403099292098</v>
      </c>
      <c r="FJ991">
        <v>96.309403099292098</v>
      </c>
      <c r="FK991">
        <v>98</v>
      </c>
      <c r="FL991">
        <v>99.365099483451303</v>
      </c>
      <c r="FM991">
        <v>100.230198966903</v>
      </c>
      <c r="FN991">
        <v>100.825497417257</v>
      </c>
      <c r="FO991">
        <v>100.92079586761</v>
      </c>
      <c r="FP991">
        <v>99.016094317964402</v>
      </c>
      <c r="FQ991">
        <v>93.785895351061797</v>
      </c>
      <c r="FR991">
        <v>89.055696384159205</v>
      </c>
      <c r="FS991">
        <v>84.881193801415705</v>
      </c>
      <c r="FT991">
        <v>82.841591735221002</v>
      </c>
      <c r="FU991">
        <v>2.39904572298613E-2</v>
      </c>
      <c r="FV991">
        <v>0</v>
      </c>
      <c r="FW991">
        <v>0</v>
      </c>
      <c r="FX991">
        <v>1</v>
      </c>
    </row>
    <row r="992" spans="1:180" x14ac:dyDescent="0.2">
      <c r="A992" t="s">
        <v>42</v>
      </c>
      <c r="B992" t="s">
        <v>58</v>
      </c>
      <c r="C992" t="s">
        <v>55</v>
      </c>
      <c r="D992" t="s">
        <v>41</v>
      </c>
      <c r="E992" t="s">
        <v>77</v>
      </c>
      <c r="F992" t="s">
        <v>78</v>
      </c>
      <c r="G992" s="35">
        <v>43691</v>
      </c>
      <c r="H992">
        <v>973</v>
      </c>
      <c r="I992">
        <v>0.931892674343901</v>
      </c>
      <c r="J992">
        <v>0.80887270827559798</v>
      </c>
      <c r="K992">
        <v>0.73591798964678701</v>
      </c>
      <c r="L992">
        <v>0.67447825816541596</v>
      </c>
      <c r="M992">
        <v>0.647679360370504</v>
      </c>
      <c r="N992">
        <v>0.67475710663940403</v>
      </c>
      <c r="O992">
        <v>0.74713114929998503</v>
      </c>
      <c r="P992">
        <v>0.80255695787313497</v>
      </c>
      <c r="Q992">
        <v>0.87137129399245705</v>
      </c>
      <c r="R992">
        <v>0.96227632940098495</v>
      </c>
      <c r="S992">
        <v>1.09168008198653</v>
      </c>
      <c r="T992">
        <v>1.27860518516304</v>
      </c>
      <c r="U992">
        <v>1.48304387707283</v>
      </c>
      <c r="V992">
        <v>1.7040439100433</v>
      </c>
      <c r="W992">
        <v>1.9526638427619201</v>
      </c>
      <c r="X992">
        <v>2.26974188235693</v>
      </c>
      <c r="Y992">
        <v>2.4671220117088599</v>
      </c>
      <c r="Z992">
        <v>2.6665104266908499</v>
      </c>
      <c r="AA992">
        <v>2.6652311095667298</v>
      </c>
      <c r="AB992">
        <v>2.5388928407202802</v>
      </c>
      <c r="AC992">
        <v>2.29773546391288</v>
      </c>
      <c r="AD992">
        <v>1.98250875193861</v>
      </c>
      <c r="AE992">
        <v>1.57358928246639</v>
      </c>
      <c r="AF992">
        <v>1.29870162571572</v>
      </c>
      <c r="AG992">
        <v>-4.26312164149176E-2</v>
      </c>
      <c r="AH992">
        <v>-2.3183207849098601E-2</v>
      </c>
      <c r="AI992">
        <v>-1.25571968764439E-2</v>
      </c>
      <c r="AJ992">
        <v>-1.01352335081836E-2</v>
      </c>
      <c r="AK992">
        <v>-1.6904398585227999E-2</v>
      </c>
      <c r="AL992">
        <v>3.6742454344765902E-3</v>
      </c>
      <c r="AM992">
        <v>-9.4699209417732303E-3</v>
      </c>
      <c r="AN992">
        <v>-1.1362046796888301E-2</v>
      </c>
      <c r="AO992">
        <v>-1.8357160459530501E-2</v>
      </c>
      <c r="AP992">
        <v>-7.7728862569693302E-2</v>
      </c>
      <c r="AQ992">
        <v>-4.5303521849537301E-2</v>
      </c>
      <c r="AR992">
        <v>-4.08121339094678E-2</v>
      </c>
      <c r="AS992">
        <v>2.30123574799634E-2</v>
      </c>
      <c r="AT992">
        <v>-1.8970825979712301E-2</v>
      </c>
      <c r="AU992">
        <v>0.40697918802288602</v>
      </c>
      <c r="AV992">
        <v>0.53304428947730098</v>
      </c>
      <c r="AW992">
        <v>0.54874802212782803</v>
      </c>
      <c r="AX992">
        <v>0.54266634945876602</v>
      </c>
      <c r="AY992">
        <v>0.32208399354627498</v>
      </c>
      <c r="AZ992">
        <v>-0.35889940133093001</v>
      </c>
      <c r="BA992">
        <v>-0.34828050133088501</v>
      </c>
      <c r="BB992">
        <v>-0.26793019057445899</v>
      </c>
      <c r="BC992">
        <v>-0.189450743487212</v>
      </c>
      <c r="BD992">
        <v>-0.12215537521200701</v>
      </c>
      <c r="BE992">
        <v>-3.0302940810560199E-2</v>
      </c>
      <c r="BF992">
        <v>-1.5178436885828201E-2</v>
      </c>
      <c r="BG992">
        <v>-6.95207535074011E-3</v>
      </c>
      <c r="BH992">
        <v>-4.4328706030984204E-3</v>
      </c>
      <c r="BI992">
        <v>-1.00051214489733E-2</v>
      </c>
      <c r="BJ992">
        <v>1.14244297667011E-2</v>
      </c>
      <c r="BK992">
        <v>-2.3064524340217401E-4</v>
      </c>
      <c r="BL992">
        <v>-2.3732552259134601E-3</v>
      </c>
      <c r="BM992">
        <v>-1.00727435109362E-2</v>
      </c>
      <c r="BN992">
        <v>-6.5502625076520896E-2</v>
      </c>
      <c r="BO992">
        <v>-3.2079022552104E-2</v>
      </c>
      <c r="BP992">
        <v>-3.4590460864349297E-2</v>
      </c>
      <c r="BQ992">
        <v>2.9408791013406599E-2</v>
      </c>
      <c r="BR992">
        <v>-5.7719339616149395E-4</v>
      </c>
      <c r="BS992">
        <v>0.43468425987368697</v>
      </c>
      <c r="BT992">
        <v>0.58138452389502904</v>
      </c>
      <c r="BU992">
        <v>0.592840523794399</v>
      </c>
      <c r="BV992">
        <v>0.57997596205795598</v>
      </c>
      <c r="BW992">
        <v>0.359409348688564</v>
      </c>
      <c r="BX992">
        <v>-0.32356980785664702</v>
      </c>
      <c r="BY992">
        <v>-0.31722913194006103</v>
      </c>
      <c r="BZ992">
        <v>-0.241184887750928</v>
      </c>
      <c r="CA992">
        <v>-0.161942356464543</v>
      </c>
      <c r="CB992">
        <v>-0.102957153918757</v>
      </c>
      <c r="CC992">
        <v>-2.1764414682238799E-2</v>
      </c>
      <c r="CD992">
        <v>-9.6343569013610797E-3</v>
      </c>
      <c r="CE992">
        <v>-3.0699852567514E-3</v>
      </c>
      <c r="CF992">
        <v>-4.8343142597366301E-4</v>
      </c>
      <c r="CG992">
        <v>-5.2267031214645199E-3</v>
      </c>
      <c r="CH992">
        <v>1.6792183826045599E-2</v>
      </c>
      <c r="CI992">
        <v>6.1684489599609597E-3</v>
      </c>
      <c r="CJ992">
        <v>3.85235443385731E-3</v>
      </c>
      <c r="CK992">
        <v>-4.3349815689108697E-3</v>
      </c>
      <c r="CL992">
        <v>-5.7034770233170599E-2</v>
      </c>
      <c r="CM992">
        <v>-2.29197746240975E-2</v>
      </c>
      <c r="CN992">
        <v>-3.0281349066196402E-2</v>
      </c>
      <c r="CO992">
        <v>3.38389413934055E-2</v>
      </c>
      <c r="CP992">
        <v>1.21621804992341E-2</v>
      </c>
      <c r="CQ992">
        <v>0.45387270824042197</v>
      </c>
      <c r="CR992">
        <v>0.61486482299533995</v>
      </c>
      <c r="CS992">
        <v>0.62337885613099897</v>
      </c>
      <c r="CT992">
        <v>0.60581648608899996</v>
      </c>
      <c r="CU992">
        <v>0.38526077595700198</v>
      </c>
      <c r="CV992">
        <v>-0.29910063903984102</v>
      </c>
      <c r="CW992">
        <v>-0.295723048090832</v>
      </c>
      <c r="CX992">
        <v>-0.22266117248876399</v>
      </c>
      <c r="CY992">
        <v>-0.14289013141061699</v>
      </c>
      <c r="CZ992">
        <v>-8.9660524334018096E-2</v>
      </c>
      <c r="DA992">
        <v>-1.32258885539174E-2</v>
      </c>
      <c r="DB992">
        <v>-4.0902769168939196E-3</v>
      </c>
      <c r="DC992">
        <v>8.1210483723730402E-4</v>
      </c>
      <c r="DD992">
        <v>3.4660077511511002E-3</v>
      </c>
      <c r="DE992">
        <v>-4.4828479395570502E-4</v>
      </c>
      <c r="DF992">
        <v>2.2159937885389999E-2</v>
      </c>
      <c r="DG992">
        <v>1.25675431633241E-2</v>
      </c>
      <c r="DH992">
        <v>1.00779640936281E-2</v>
      </c>
      <c r="DI992">
        <v>1.4027803731144501E-3</v>
      </c>
      <c r="DJ992">
        <v>-4.8566915389820303E-2</v>
      </c>
      <c r="DK992">
        <v>-1.37605266960911E-2</v>
      </c>
      <c r="DL992">
        <v>-2.5972237268043399E-2</v>
      </c>
      <c r="DM992">
        <v>3.8269091773404401E-2</v>
      </c>
      <c r="DN992">
        <v>2.49015543946297E-2</v>
      </c>
      <c r="DO992">
        <v>0.47306115660715697</v>
      </c>
      <c r="DP992">
        <v>0.64834512209565098</v>
      </c>
      <c r="DQ992">
        <v>0.65391718846759905</v>
      </c>
      <c r="DR992">
        <v>0.63165701012004405</v>
      </c>
      <c r="DS992">
        <v>0.41111220322544001</v>
      </c>
      <c r="DT992">
        <v>-0.27463147022303502</v>
      </c>
      <c r="DU992">
        <v>-0.27421696424160402</v>
      </c>
      <c r="DV992">
        <v>-0.20413745722660101</v>
      </c>
      <c r="DW992">
        <v>-0.12383790635669099</v>
      </c>
      <c r="DX992">
        <v>-7.6363894749279501E-2</v>
      </c>
      <c r="DY992">
        <v>-8.9761294956004799E-4</v>
      </c>
      <c r="DZ992">
        <v>3.9144940463764297E-3</v>
      </c>
      <c r="EA992">
        <v>6.4172263629410703E-3</v>
      </c>
      <c r="EB992">
        <v>9.1683706562362601E-3</v>
      </c>
      <c r="EC992">
        <v>6.4509923422989704E-3</v>
      </c>
      <c r="ED992">
        <v>2.9910122217614601E-2</v>
      </c>
      <c r="EE992">
        <v>2.1806818861695099E-2</v>
      </c>
      <c r="EF992">
        <v>1.9066755664602902E-2</v>
      </c>
      <c r="EG992">
        <v>9.6871973217087307E-3</v>
      </c>
      <c r="EH992">
        <v>-3.6340677896647897E-2</v>
      </c>
      <c r="EI992">
        <v>-5.3602739865773303E-4</v>
      </c>
      <c r="EJ992">
        <v>-1.9750564222925E-2</v>
      </c>
      <c r="EK992">
        <v>4.4665525306847503E-2</v>
      </c>
      <c r="EL992">
        <v>4.3295186978180501E-2</v>
      </c>
      <c r="EM992">
        <v>0.50076622845795904</v>
      </c>
      <c r="EN992">
        <v>0.69668535651337804</v>
      </c>
      <c r="EO992">
        <v>0.69800969013417002</v>
      </c>
      <c r="EP992">
        <v>0.66896662271923402</v>
      </c>
      <c r="EQ992">
        <v>0.44843755836772897</v>
      </c>
      <c r="ER992">
        <v>-0.239301876748753</v>
      </c>
      <c r="ES992">
        <v>-0.24316559485077999</v>
      </c>
      <c r="ET992">
        <v>-0.17739215440306899</v>
      </c>
      <c r="EU992">
        <v>-9.6329519334022104E-2</v>
      </c>
      <c r="EV992">
        <v>-5.7165673456029797E-2</v>
      </c>
      <c r="EW992">
        <v>78.122930369698295</v>
      </c>
      <c r="EX992">
        <v>77.005613517804505</v>
      </c>
      <c r="EY992">
        <v>76.270979814016798</v>
      </c>
      <c r="EZ992">
        <v>73.826831481061504</v>
      </c>
      <c r="FA992">
        <v>72.357564073486003</v>
      </c>
      <c r="FB992">
        <v>71.857564073486003</v>
      </c>
      <c r="FC992">
        <v>71.7095146291676</v>
      </c>
      <c r="FD992">
        <v>71.413415740530695</v>
      </c>
      <c r="FE992">
        <v>75.086584259469305</v>
      </c>
      <c r="FF992">
        <v>80.555851667044706</v>
      </c>
      <c r="FG992">
        <v>85.173168518938496</v>
      </c>
      <c r="FH992">
        <v>88.555851667044706</v>
      </c>
      <c r="FI992">
        <v>92.703901111363095</v>
      </c>
      <c r="FJ992">
        <v>96.203901111363095</v>
      </c>
      <c r="FK992">
        <v>98</v>
      </c>
      <c r="FL992">
        <v>99.382683148106196</v>
      </c>
      <c r="FM992">
        <v>100.26536629621199</v>
      </c>
      <c r="FN992">
        <v>100.91341574053099</v>
      </c>
      <c r="FO992">
        <v>101.061465184849</v>
      </c>
      <c r="FP992">
        <v>99.2095146291676</v>
      </c>
      <c r="FQ992">
        <v>93.944148332955294</v>
      </c>
      <c r="FR992">
        <v>89.178782036743002</v>
      </c>
      <c r="FS992">
        <v>85.092197777273796</v>
      </c>
      <c r="FT992">
        <v>83.122930369698295</v>
      </c>
      <c r="FU992">
        <v>5.1448855534675403E-2</v>
      </c>
      <c r="FV992">
        <v>0</v>
      </c>
      <c r="FW992">
        <v>0</v>
      </c>
      <c r="FX992">
        <v>1</v>
      </c>
    </row>
    <row r="993" spans="1:180" x14ac:dyDescent="0.2">
      <c r="A993" t="s">
        <v>42</v>
      </c>
      <c r="B993" t="s">
        <v>58</v>
      </c>
      <c r="C993" t="s">
        <v>55</v>
      </c>
      <c r="D993" t="s">
        <v>41</v>
      </c>
      <c r="E993" t="s">
        <v>78</v>
      </c>
      <c r="F993" t="s">
        <v>1</v>
      </c>
      <c r="G993" s="35">
        <v>43691</v>
      </c>
      <c r="H993">
        <v>2902</v>
      </c>
      <c r="I993">
        <v>1.0909532345516599</v>
      </c>
      <c r="J993">
        <v>0.92148482133725995</v>
      </c>
      <c r="K993">
        <v>0.805328469979112</v>
      </c>
      <c r="L993">
        <v>0.71033523952745703</v>
      </c>
      <c r="M993">
        <v>0.66467374311795402</v>
      </c>
      <c r="N993">
        <v>0.64719090965921799</v>
      </c>
      <c r="O993">
        <v>0.660780665797564</v>
      </c>
      <c r="P993">
        <v>0.730397006783573</v>
      </c>
      <c r="Q993">
        <v>0.80533992994607495</v>
      </c>
      <c r="R993">
        <v>0.93325468591075</v>
      </c>
      <c r="S993">
        <v>1.11013097539937</v>
      </c>
      <c r="T993">
        <v>1.3311471714282399</v>
      </c>
      <c r="U993">
        <v>1.57918865048518</v>
      </c>
      <c r="V993">
        <v>1.8227416397713501</v>
      </c>
      <c r="W993">
        <v>2.04124905255085</v>
      </c>
      <c r="X993">
        <v>2.2921063267431099</v>
      </c>
      <c r="Y993">
        <v>2.4915721737120902</v>
      </c>
      <c r="Z993">
        <v>2.6952516455634501</v>
      </c>
      <c r="AA993">
        <v>2.7195112938961201</v>
      </c>
      <c r="AB993">
        <v>2.5761842475611001</v>
      </c>
      <c r="AC993">
        <v>2.3732375544330999</v>
      </c>
      <c r="AD993">
        <v>2.1342497005021599</v>
      </c>
      <c r="AE993">
        <v>1.7870306563018501</v>
      </c>
      <c r="AF993">
        <v>1.48696063590671</v>
      </c>
      <c r="AG993">
        <v>-2.49376961521851E-2</v>
      </c>
      <c r="AH993">
        <v>-2.5818678474103299E-2</v>
      </c>
      <c r="AI993">
        <v>-1.6786210143942399E-2</v>
      </c>
      <c r="AJ993">
        <v>-3.9818540469840997E-3</v>
      </c>
      <c r="AK993">
        <v>-1.1657423037983101E-3</v>
      </c>
      <c r="AL993">
        <v>-2.7593811911746299E-3</v>
      </c>
      <c r="AM993">
        <v>-2.97928331259882E-2</v>
      </c>
      <c r="AN993">
        <v>-4.5657607695446601E-3</v>
      </c>
      <c r="AO993">
        <v>1.2125601624882101E-2</v>
      </c>
      <c r="AP993">
        <v>1.8078766715137799E-2</v>
      </c>
      <c r="AQ993">
        <v>1.4575964486207E-2</v>
      </c>
      <c r="AR993">
        <v>-1.2616281663615E-2</v>
      </c>
      <c r="AS993">
        <v>-9.4841771950964903E-4</v>
      </c>
      <c r="AT993">
        <v>1.03006257563522E-3</v>
      </c>
      <c r="AU993">
        <v>0.17541278822924899</v>
      </c>
      <c r="AV993">
        <v>0.22043532751923001</v>
      </c>
      <c r="AW993">
        <v>0.225688134636993</v>
      </c>
      <c r="AX993">
        <v>0.23580587835984201</v>
      </c>
      <c r="AY993">
        <v>0.13119668078968399</v>
      </c>
      <c r="AZ993">
        <v>-7.0393243794601101E-2</v>
      </c>
      <c r="BA993">
        <v>-9.9751881507323503E-2</v>
      </c>
      <c r="BB993">
        <v>-0.105033323801472</v>
      </c>
      <c r="BC993">
        <v>-7.7124808090302199E-2</v>
      </c>
      <c r="BD993">
        <v>-5.5383951899635797E-2</v>
      </c>
      <c r="BE993">
        <v>-1.3983898421052601E-2</v>
      </c>
      <c r="BF993">
        <v>-1.7888767681185299E-2</v>
      </c>
      <c r="BG993">
        <v>-9.13066091364023E-3</v>
      </c>
      <c r="BH993">
        <v>1.0221022433102001E-3</v>
      </c>
      <c r="BI993">
        <v>2.5013794923301699E-3</v>
      </c>
      <c r="BJ993">
        <v>1.35502507181914E-3</v>
      </c>
      <c r="BK993">
        <v>-2.3240200837271199E-2</v>
      </c>
      <c r="BL993">
        <v>-4.29917907094658E-4</v>
      </c>
      <c r="BM993">
        <v>1.7548026855680701E-2</v>
      </c>
      <c r="BN993">
        <v>2.3793884175685599E-2</v>
      </c>
      <c r="BO993">
        <v>2.1919700766958601E-2</v>
      </c>
      <c r="BP993">
        <v>-8.1908563726205801E-3</v>
      </c>
      <c r="BQ993">
        <v>3.3902581149406101E-3</v>
      </c>
      <c r="BR993">
        <v>9.7804791006103307E-3</v>
      </c>
      <c r="BS993">
        <v>0.18858034386396599</v>
      </c>
      <c r="BT993">
        <v>0.23435667245126099</v>
      </c>
      <c r="BU993">
        <v>0.23973196174321501</v>
      </c>
      <c r="BV993">
        <v>0.24880651702006801</v>
      </c>
      <c r="BW993">
        <v>0.15280183406727499</v>
      </c>
      <c r="BX993">
        <v>-5.3612853290262399E-2</v>
      </c>
      <c r="BY993">
        <v>-8.66305407485711E-2</v>
      </c>
      <c r="BZ993">
        <v>-8.80821797726659E-2</v>
      </c>
      <c r="CA993">
        <v>-6.1874620445699802E-2</v>
      </c>
      <c r="CB993">
        <v>-4.3824359127463901E-2</v>
      </c>
      <c r="CC993">
        <v>-6.3973314806960203E-3</v>
      </c>
      <c r="CD993">
        <v>-1.23965356226599E-2</v>
      </c>
      <c r="CE993">
        <v>-3.8284508376031198E-3</v>
      </c>
      <c r="CF993">
        <v>4.4878271265659598E-3</v>
      </c>
      <c r="CG993">
        <v>5.0412168772855301E-3</v>
      </c>
      <c r="CH993">
        <v>4.2046503159761401E-3</v>
      </c>
      <c r="CI993">
        <v>-1.87018676751931E-2</v>
      </c>
      <c r="CJ993">
        <v>2.4345542605440501E-3</v>
      </c>
      <c r="CK993">
        <v>2.1303582052360399E-2</v>
      </c>
      <c r="CL993">
        <v>2.775215711907E-2</v>
      </c>
      <c r="CM993">
        <v>2.70059501440034E-2</v>
      </c>
      <c r="CN993">
        <v>-5.1258202971182897E-3</v>
      </c>
      <c r="CO993">
        <v>6.3952117811026899E-3</v>
      </c>
      <c r="CP993">
        <v>1.5840990929676502E-2</v>
      </c>
      <c r="CQ993">
        <v>0.19770015278464101</v>
      </c>
      <c r="CR993">
        <v>0.24399855354301</v>
      </c>
      <c r="CS993">
        <v>0.24945867361569499</v>
      </c>
      <c r="CT993">
        <v>0.25781071975268499</v>
      </c>
      <c r="CU993">
        <v>0.16776549741220301</v>
      </c>
      <c r="CV993">
        <v>-4.1990805944558098E-2</v>
      </c>
      <c r="CW993">
        <v>-7.7542740110206301E-2</v>
      </c>
      <c r="CX993">
        <v>-7.6341869056077094E-2</v>
      </c>
      <c r="CY993">
        <v>-5.13123869392378E-2</v>
      </c>
      <c r="CZ993">
        <v>-3.5818220387098698E-2</v>
      </c>
      <c r="DA993">
        <v>1.18923545966059E-3</v>
      </c>
      <c r="DB993">
        <v>-6.90430356413454E-3</v>
      </c>
      <c r="DC993">
        <v>1.47375923843399E-3</v>
      </c>
      <c r="DD993">
        <v>7.9535520098217103E-3</v>
      </c>
      <c r="DE993">
        <v>7.5810542622408899E-3</v>
      </c>
      <c r="DF993">
        <v>7.05427556013314E-3</v>
      </c>
      <c r="DG993">
        <v>-1.4163534513115099E-2</v>
      </c>
      <c r="DH993">
        <v>5.2990264281827697E-3</v>
      </c>
      <c r="DI993">
        <v>2.50591372490401E-2</v>
      </c>
      <c r="DJ993">
        <v>3.1710430062454303E-2</v>
      </c>
      <c r="DK993">
        <v>3.2092199521048199E-2</v>
      </c>
      <c r="DL993">
        <v>-2.0607842216159998E-3</v>
      </c>
      <c r="DM993">
        <v>9.4001654472647706E-3</v>
      </c>
      <c r="DN993">
        <v>2.19015027587426E-2</v>
      </c>
      <c r="DO993">
        <v>0.206819961705316</v>
      </c>
      <c r="DP993">
        <v>0.25364043463475899</v>
      </c>
      <c r="DQ993">
        <v>0.25918538548817499</v>
      </c>
      <c r="DR993">
        <v>0.26681492248530098</v>
      </c>
      <c r="DS993">
        <v>0.182729160757132</v>
      </c>
      <c r="DT993">
        <v>-3.0368758598853799E-2</v>
      </c>
      <c r="DU993">
        <v>-6.8454939471841503E-2</v>
      </c>
      <c r="DV993">
        <v>-6.4601558339488205E-2</v>
      </c>
      <c r="DW993">
        <v>-4.0750153432775701E-2</v>
      </c>
      <c r="DX993">
        <v>-2.78120816467336E-2</v>
      </c>
      <c r="DY993">
        <v>1.2143033190793099E-2</v>
      </c>
      <c r="DZ993">
        <v>1.0256072287834199E-3</v>
      </c>
      <c r="EA993">
        <v>9.1293084687361706E-3</v>
      </c>
      <c r="EB993">
        <v>1.2957508300115999E-2</v>
      </c>
      <c r="EC993">
        <v>1.12481760583694E-2</v>
      </c>
      <c r="ED993">
        <v>1.11686818231269E-2</v>
      </c>
      <c r="EE993">
        <v>-7.6109022243980402E-3</v>
      </c>
      <c r="EF993">
        <v>9.4348692906327698E-3</v>
      </c>
      <c r="EG993">
        <v>3.04815624798387E-2</v>
      </c>
      <c r="EH993">
        <v>3.7425547523002201E-2</v>
      </c>
      <c r="EI993">
        <v>3.9435935801799799E-2</v>
      </c>
      <c r="EJ993">
        <v>2.3646410693784199E-3</v>
      </c>
      <c r="EK993">
        <v>1.3738841281715E-2</v>
      </c>
      <c r="EL993">
        <v>3.0651919283717698E-2</v>
      </c>
      <c r="EM993">
        <v>0.219987517340033</v>
      </c>
      <c r="EN993">
        <v>0.26756177956679</v>
      </c>
      <c r="EO993">
        <v>0.27322921259439698</v>
      </c>
      <c r="EP993">
        <v>0.27981556114552703</v>
      </c>
      <c r="EQ993">
        <v>0.20433431403472199</v>
      </c>
      <c r="ER993">
        <v>-1.3588368094515199E-2</v>
      </c>
      <c r="ES993">
        <v>-5.5333598713089197E-2</v>
      </c>
      <c r="ET993">
        <v>-4.7650414310682301E-2</v>
      </c>
      <c r="EU993">
        <v>-2.54999657881733E-2</v>
      </c>
      <c r="EV993">
        <v>-1.62524888745617E-2</v>
      </c>
      <c r="EW993">
        <v>78.895443410093094</v>
      </c>
      <c r="EX993">
        <v>77.826408623223898</v>
      </c>
      <c r="EY993">
        <v>77.188339049485506</v>
      </c>
      <c r="EZ993">
        <v>74.309652131308198</v>
      </c>
      <c r="FA993">
        <v>73.0335129838315</v>
      </c>
      <c r="FB993">
        <v>72.5335129838315</v>
      </c>
      <c r="FC993">
        <v>72.240617344439002</v>
      </c>
      <c r="FD993">
        <v>71.654826065654106</v>
      </c>
      <c r="FE993">
        <v>74.845173934345894</v>
      </c>
      <c r="FF993">
        <v>80.121313081822606</v>
      </c>
      <c r="FG993">
        <v>84.690347868691802</v>
      </c>
      <c r="FH993">
        <v>88.121313081822606</v>
      </c>
      <c r="FI993">
        <v>92.414208721215104</v>
      </c>
      <c r="FJ993">
        <v>95.914208721215104</v>
      </c>
      <c r="FK993">
        <v>98</v>
      </c>
      <c r="FL993">
        <v>99.430965213130804</v>
      </c>
      <c r="FM993">
        <v>100.36193042626201</v>
      </c>
      <c r="FN993">
        <v>101.15482606565401</v>
      </c>
      <c r="FO993">
        <v>101.447721705047</v>
      </c>
      <c r="FP993">
        <v>99.740617344439002</v>
      </c>
      <c r="FQ993">
        <v>94.378686918177394</v>
      </c>
      <c r="FR993">
        <v>89.5167564919157</v>
      </c>
      <c r="FS993">
        <v>85.671582557569806</v>
      </c>
      <c r="FT993">
        <v>83.895443410093094</v>
      </c>
      <c r="FU993">
        <v>2.0006184849652602E-2</v>
      </c>
      <c r="FV993">
        <v>0</v>
      </c>
      <c r="FW993">
        <v>0</v>
      </c>
      <c r="FX993">
        <v>1</v>
      </c>
    </row>
    <row r="994" spans="1:180" x14ac:dyDescent="0.2">
      <c r="A994" t="s">
        <v>42</v>
      </c>
      <c r="B994" t="s">
        <v>58</v>
      </c>
      <c r="C994" t="s">
        <v>55</v>
      </c>
      <c r="D994" t="s">
        <v>41</v>
      </c>
      <c r="E994" t="s">
        <v>78</v>
      </c>
      <c r="F994" t="s">
        <v>77</v>
      </c>
      <c r="G994" s="35">
        <v>43691</v>
      </c>
      <c r="H994">
        <v>2213</v>
      </c>
      <c r="I994">
        <v>1.1197576321530001</v>
      </c>
      <c r="J994">
        <v>0.94743971577334696</v>
      </c>
      <c r="K994">
        <v>0.82433540817440798</v>
      </c>
      <c r="L994">
        <v>0.73014299250776304</v>
      </c>
      <c r="M994">
        <v>0.68383098407857501</v>
      </c>
      <c r="N994">
        <v>0.66287902711572499</v>
      </c>
      <c r="O994">
        <v>0.67290164913707395</v>
      </c>
      <c r="P994">
        <v>0.74650768465145001</v>
      </c>
      <c r="Q994">
        <v>0.82026946819906799</v>
      </c>
      <c r="R994">
        <v>0.95250497804647805</v>
      </c>
      <c r="S994">
        <v>1.1337340490216099</v>
      </c>
      <c r="T994">
        <v>1.34696705143897</v>
      </c>
      <c r="U994">
        <v>1.5801831998239499</v>
      </c>
      <c r="V994">
        <v>1.80786767417163</v>
      </c>
      <c r="W994">
        <v>2.0143143440602902</v>
      </c>
      <c r="X994">
        <v>2.27262881740783</v>
      </c>
      <c r="Y994">
        <v>2.4768464451907102</v>
      </c>
      <c r="Z994">
        <v>2.6843179489544302</v>
      </c>
      <c r="AA994">
        <v>2.7124489899274198</v>
      </c>
      <c r="AB994">
        <v>2.5545018975927101</v>
      </c>
      <c r="AC994">
        <v>2.3627097465107099</v>
      </c>
      <c r="AD994">
        <v>2.1437191311336101</v>
      </c>
      <c r="AE994">
        <v>1.8138026035921699</v>
      </c>
      <c r="AF994">
        <v>1.51666071536614</v>
      </c>
      <c r="AG994">
        <v>-2.2918620206806899E-2</v>
      </c>
      <c r="AH994">
        <v>-2.41386273803957E-2</v>
      </c>
      <c r="AI994">
        <v>-1.8865811632472099E-2</v>
      </c>
      <c r="AJ994">
        <v>-5.5949331573176397E-3</v>
      </c>
      <c r="AK994">
        <v>-9.7439567779141801E-4</v>
      </c>
      <c r="AL994">
        <v>-3.2020891474698401E-3</v>
      </c>
      <c r="AM994">
        <v>-3.6064728891925503E-2</v>
      </c>
      <c r="AN994">
        <v>-2.8044177617961401E-3</v>
      </c>
      <c r="AO994">
        <v>2.06808063401938E-2</v>
      </c>
      <c r="AP994">
        <v>2.54495054758603E-2</v>
      </c>
      <c r="AQ994">
        <v>2.2917827248191198E-2</v>
      </c>
      <c r="AR994">
        <v>-1.7073833095074001E-2</v>
      </c>
      <c r="AS994">
        <v>6.26815165126433E-4</v>
      </c>
      <c r="AT994">
        <v>-1.19081229068545E-2</v>
      </c>
      <c r="AU994">
        <v>9.6358562943863801E-2</v>
      </c>
      <c r="AV994">
        <v>0.12279473356151201</v>
      </c>
      <c r="AW994">
        <v>0.112198678438184</v>
      </c>
      <c r="AX994">
        <v>0.135782790951327</v>
      </c>
      <c r="AY994">
        <v>8.7292568705901297E-2</v>
      </c>
      <c r="AZ994">
        <v>1.49083782729026E-2</v>
      </c>
      <c r="BA994">
        <v>-4.1447133319838597E-2</v>
      </c>
      <c r="BB994">
        <v>-5.8641426231454997E-2</v>
      </c>
      <c r="BC994">
        <v>-4.0685609283860703E-2</v>
      </c>
      <c r="BD994">
        <v>-3.5332252555071601E-2</v>
      </c>
      <c r="BE994">
        <v>-8.5862156353123196E-3</v>
      </c>
      <c r="BF994">
        <v>-1.2991054700637701E-2</v>
      </c>
      <c r="BG994">
        <v>-9.0915145539956898E-3</v>
      </c>
      <c r="BH994">
        <v>1.85513646202858E-3</v>
      </c>
      <c r="BI994">
        <v>3.8286034314240699E-3</v>
      </c>
      <c r="BJ994">
        <v>1.4718899033793801E-3</v>
      </c>
      <c r="BK994">
        <v>-2.7848588609693602E-2</v>
      </c>
      <c r="BL994">
        <v>2.65902668399141E-3</v>
      </c>
      <c r="BM994">
        <v>2.7056020402419698E-2</v>
      </c>
      <c r="BN994">
        <v>3.1867367982271202E-2</v>
      </c>
      <c r="BO994">
        <v>3.3206892161173299E-2</v>
      </c>
      <c r="BP994">
        <v>-1.19002357920143E-2</v>
      </c>
      <c r="BQ994">
        <v>5.6817406528451003E-3</v>
      </c>
      <c r="BR994">
        <v>-2.4669238287805899E-3</v>
      </c>
      <c r="BS994">
        <v>0.10686277761418</v>
      </c>
      <c r="BT994">
        <v>0.13553576166827599</v>
      </c>
      <c r="BU994">
        <v>0.13043959739977001</v>
      </c>
      <c r="BV994">
        <v>0.150625607663119</v>
      </c>
      <c r="BW994">
        <v>0.10817873096917401</v>
      </c>
      <c r="BX994">
        <v>3.1768683748941998E-2</v>
      </c>
      <c r="BY994">
        <v>-2.5620174057997401E-2</v>
      </c>
      <c r="BZ994">
        <v>-4.20285442528665E-2</v>
      </c>
      <c r="CA994">
        <v>-2.3972121054876599E-2</v>
      </c>
      <c r="CB994">
        <v>-2.2307912141884101E-2</v>
      </c>
      <c r="CC994">
        <v>1.34036411053033E-3</v>
      </c>
      <c r="CD994">
        <v>-5.27027982115396E-3</v>
      </c>
      <c r="CE994">
        <v>-2.3218661725912201E-3</v>
      </c>
      <c r="CF994">
        <v>7.0150319854639697E-3</v>
      </c>
      <c r="CG994">
        <v>7.1551459832344703E-3</v>
      </c>
      <c r="CH994">
        <v>4.7090735557952504E-3</v>
      </c>
      <c r="CI994">
        <v>-2.2158114878801701E-2</v>
      </c>
      <c r="CJ994">
        <v>6.4429916640167898E-3</v>
      </c>
      <c r="CK994">
        <v>3.1471474241293901E-2</v>
      </c>
      <c r="CL994">
        <v>3.6312360003669102E-2</v>
      </c>
      <c r="CM994">
        <v>4.0333067176634603E-2</v>
      </c>
      <c r="CN994">
        <v>-8.3170180600895798E-3</v>
      </c>
      <c r="CO994">
        <v>9.1827666469710308E-3</v>
      </c>
      <c r="CP994">
        <v>4.0720218922516201E-3</v>
      </c>
      <c r="CQ994">
        <v>0.11413796469616699</v>
      </c>
      <c r="CR994">
        <v>0.144360158922409</v>
      </c>
      <c r="CS994">
        <v>0.14307320230579901</v>
      </c>
      <c r="CT994">
        <v>0.160905697302479</v>
      </c>
      <c r="CU994">
        <v>0.122644423327826</v>
      </c>
      <c r="CV994">
        <v>4.3446079960603699E-2</v>
      </c>
      <c r="CW994">
        <v>-1.4658470286437899E-2</v>
      </c>
      <c r="CX994">
        <v>-3.0522512801820601E-2</v>
      </c>
      <c r="CY994">
        <v>-1.2396410021280399E-2</v>
      </c>
      <c r="CZ994">
        <v>-1.3287293647368401E-2</v>
      </c>
      <c r="DA994">
        <v>1.1266943856373E-2</v>
      </c>
      <c r="DB994">
        <v>2.4504950583298202E-3</v>
      </c>
      <c r="DC994">
        <v>4.4477822088132496E-3</v>
      </c>
      <c r="DD994">
        <v>1.21749275088994E-2</v>
      </c>
      <c r="DE994">
        <v>1.04816885350449E-2</v>
      </c>
      <c r="DF994">
        <v>7.9462572082111098E-3</v>
      </c>
      <c r="DG994">
        <v>-1.6467641147909801E-2</v>
      </c>
      <c r="DH994">
        <v>1.02269566440422E-2</v>
      </c>
      <c r="DI994">
        <v>3.5886928080168003E-2</v>
      </c>
      <c r="DJ994">
        <v>4.0757352025067098E-2</v>
      </c>
      <c r="DK994">
        <v>4.74592421920959E-2</v>
      </c>
      <c r="DL994">
        <v>-4.7338003281648302E-3</v>
      </c>
      <c r="DM994">
        <v>1.2683792641096999E-2</v>
      </c>
      <c r="DN994">
        <v>1.0610967613283799E-2</v>
      </c>
      <c r="DO994">
        <v>0.121413151778153</v>
      </c>
      <c r="DP994">
        <v>0.153184556176542</v>
      </c>
      <c r="DQ994">
        <v>0.155706807211828</v>
      </c>
      <c r="DR994">
        <v>0.171185786941839</v>
      </c>
      <c r="DS994">
        <v>0.13711011568647899</v>
      </c>
      <c r="DT994">
        <v>5.5123476172265297E-2</v>
      </c>
      <c r="DU994">
        <v>-3.69676651487845E-3</v>
      </c>
      <c r="DV994">
        <v>-1.9016481350774699E-2</v>
      </c>
      <c r="DW994">
        <v>-8.2069898768425201E-4</v>
      </c>
      <c r="DX994">
        <v>-4.26667515285263E-3</v>
      </c>
      <c r="DY994">
        <v>2.55993484278676E-2</v>
      </c>
      <c r="DZ994">
        <v>1.3598067738087799E-2</v>
      </c>
      <c r="EA994">
        <v>1.42220792872896E-2</v>
      </c>
      <c r="EB994">
        <v>1.96249971282456E-2</v>
      </c>
      <c r="EC994">
        <v>1.52846876442604E-2</v>
      </c>
      <c r="ED994">
        <v>1.2620236259060299E-2</v>
      </c>
      <c r="EE994">
        <v>-8.2515008656778802E-3</v>
      </c>
      <c r="EF994">
        <v>1.5690401089829699E-2</v>
      </c>
      <c r="EG994">
        <v>4.2262142142394002E-2</v>
      </c>
      <c r="EH994">
        <v>4.7175214531477903E-2</v>
      </c>
      <c r="EI994">
        <v>5.7748307105078001E-2</v>
      </c>
      <c r="EJ994">
        <v>4.3979697489488601E-4</v>
      </c>
      <c r="EK994">
        <v>1.7738718128815601E-2</v>
      </c>
      <c r="EL994">
        <v>2.0052166691357801E-2</v>
      </c>
      <c r="EM994">
        <v>0.13191736644846899</v>
      </c>
      <c r="EN994">
        <v>0.165925584283307</v>
      </c>
      <c r="EO994">
        <v>0.173947726173414</v>
      </c>
      <c r="EP994">
        <v>0.186028603653632</v>
      </c>
      <c r="EQ994">
        <v>0.15799627794975099</v>
      </c>
      <c r="ER994">
        <v>7.1983781648304795E-2</v>
      </c>
      <c r="ES994">
        <v>1.21301927469627E-2</v>
      </c>
      <c r="ET994">
        <v>-2.4035993721861402E-3</v>
      </c>
      <c r="EU994">
        <v>1.5892789241299901E-2</v>
      </c>
      <c r="EV994">
        <v>8.7576652603348192E-3</v>
      </c>
      <c r="EW994">
        <v>78.844136566056406</v>
      </c>
      <c r="EX994">
        <v>77.771895101434893</v>
      </c>
      <c r="EY994">
        <v>77.127412172191995</v>
      </c>
      <c r="EZ994">
        <v>74.277585353785298</v>
      </c>
      <c r="FA994">
        <v>72.988619495299403</v>
      </c>
      <c r="FB994">
        <v>72.488619495299403</v>
      </c>
      <c r="FC994">
        <v>72.2053438891638</v>
      </c>
      <c r="FD994">
        <v>71.638792676892606</v>
      </c>
      <c r="FE994">
        <v>74.861207323107394</v>
      </c>
      <c r="FF994">
        <v>80.150173181593303</v>
      </c>
      <c r="FG994">
        <v>84.722414646214702</v>
      </c>
      <c r="FH994">
        <v>88.150173181593303</v>
      </c>
      <c r="FI994">
        <v>92.433448787728807</v>
      </c>
      <c r="FJ994">
        <v>95.933448787728807</v>
      </c>
      <c r="FK994">
        <v>98</v>
      </c>
      <c r="FL994">
        <v>99.427758535378501</v>
      </c>
      <c r="FM994">
        <v>100.355517070757</v>
      </c>
      <c r="FN994">
        <v>101.138792676893</v>
      </c>
      <c r="FO994">
        <v>101.422068283028</v>
      </c>
      <c r="FP994">
        <v>99.7053438891638</v>
      </c>
      <c r="FQ994">
        <v>94.349826818406697</v>
      </c>
      <c r="FR994">
        <v>89.494309747649694</v>
      </c>
      <c r="FS994">
        <v>85.633102424542301</v>
      </c>
      <c r="FT994">
        <v>83.844136566056406</v>
      </c>
      <c r="FU994">
        <v>2.0396231484973999E-2</v>
      </c>
      <c r="FV994">
        <v>0</v>
      </c>
      <c r="FW994">
        <v>0</v>
      </c>
      <c r="FX994">
        <v>1</v>
      </c>
    </row>
    <row r="995" spans="1:180" x14ac:dyDescent="0.2">
      <c r="A995" t="s">
        <v>42</v>
      </c>
      <c r="B995" t="s">
        <v>58</v>
      </c>
      <c r="C995" t="s">
        <v>55</v>
      </c>
      <c r="D995" t="s">
        <v>41</v>
      </c>
      <c r="E995" t="s">
        <v>78</v>
      </c>
      <c r="F995" t="s">
        <v>78</v>
      </c>
      <c r="G995" s="35">
        <v>43691</v>
      </c>
      <c r="H995">
        <v>689</v>
      </c>
      <c r="I995">
        <v>0.99946578676348297</v>
      </c>
      <c r="J995">
        <v>0.83914186410958902</v>
      </c>
      <c r="K995">
        <v>0.74565038032623698</v>
      </c>
      <c r="L995">
        <v>0.643655249988901</v>
      </c>
      <c r="M995">
        <v>0.59917020633503204</v>
      </c>
      <c r="N995">
        <v>0.59341320442456702</v>
      </c>
      <c r="O995">
        <v>0.61959216178361898</v>
      </c>
      <c r="P995">
        <v>0.674222784725234</v>
      </c>
      <c r="Q995">
        <v>0.75242648531949197</v>
      </c>
      <c r="R995">
        <v>0.86749006141104601</v>
      </c>
      <c r="S995">
        <v>1.03016315558157</v>
      </c>
      <c r="T995">
        <v>1.27899938877107</v>
      </c>
      <c r="U995">
        <v>1.57817026901038</v>
      </c>
      <c r="V995">
        <v>1.8751355300418899</v>
      </c>
      <c r="W995">
        <v>2.1327797365334602</v>
      </c>
      <c r="X995">
        <v>2.3557390198566099</v>
      </c>
      <c r="Y995">
        <v>2.5358401090996798</v>
      </c>
      <c r="Z995">
        <v>2.72405467463282</v>
      </c>
      <c r="AA995">
        <v>2.7358642844741401</v>
      </c>
      <c r="AB995">
        <v>2.6339824785518</v>
      </c>
      <c r="AC995">
        <v>2.39472884775404</v>
      </c>
      <c r="AD995">
        <v>2.0935446505873099</v>
      </c>
      <c r="AE995">
        <v>1.69039746339369</v>
      </c>
      <c r="AF995">
        <v>1.38271753389795</v>
      </c>
      <c r="AG995">
        <v>-4.8159106186307601E-2</v>
      </c>
      <c r="AH995">
        <v>-5.9003110328744598E-2</v>
      </c>
      <c r="AI995">
        <v>-2.5044050159424101E-2</v>
      </c>
      <c r="AJ995">
        <v>-2.00079540982138E-2</v>
      </c>
      <c r="AK995">
        <v>-1.7448303393697299E-2</v>
      </c>
      <c r="AL995">
        <v>-1.5762172562514699E-2</v>
      </c>
      <c r="AM995">
        <v>-2.4875459446491902E-2</v>
      </c>
      <c r="AN995">
        <v>-3.1241839952136401E-2</v>
      </c>
      <c r="AO995">
        <v>-3.7611628338183198E-2</v>
      </c>
      <c r="AP995">
        <v>-2.79007899063809E-2</v>
      </c>
      <c r="AQ995">
        <v>-4.2530363801315703E-2</v>
      </c>
      <c r="AR995">
        <v>-1.36009047295247E-2</v>
      </c>
      <c r="AS995">
        <v>-1.8734699082185301E-2</v>
      </c>
      <c r="AT995">
        <v>2.7585676952623501E-2</v>
      </c>
      <c r="AU995">
        <v>0.410720953942116</v>
      </c>
      <c r="AV995">
        <v>0.49644991053384901</v>
      </c>
      <c r="AW995">
        <v>0.525102852766969</v>
      </c>
      <c r="AX995">
        <v>0.518042708836288</v>
      </c>
      <c r="AY995">
        <v>0.24610154410939</v>
      </c>
      <c r="AZ995">
        <v>-0.38436854064695403</v>
      </c>
      <c r="BA995">
        <v>-0.32731798985421401</v>
      </c>
      <c r="BB995">
        <v>-0.27230102524192201</v>
      </c>
      <c r="BC995">
        <v>-0.22376039813600301</v>
      </c>
      <c r="BD995">
        <v>-0.145043648317257</v>
      </c>
      <c r="BE995">
        <v>-3.7430590347944201E-2</v>
      </c>
      <c r="BF995">
        <v>-4.4700782103795099E-2</v>
      </c>
      <c r="BG995">
        <v>-1.5130640576473399E-2</v>
      </c>
      <c r="BH995">
        <v>-1.1341486032524399E-2</v>
      </c>
      <c r="BI995">
        <v>-9.8208732235630092E-3</v>
      </c>
      <c r="BJ995">
        <v>-6.24101191651091E-3</v>
      </c>
      <c r="BK995">
        <v>-1.5586089478257299E-2</v>
      </c>
      <c r="BL995">
        <v>-2.1082234213594502E-2</v>
      </c>
      <c r="BM995">
        <v>-2.3908545280690401E-2</v>
      </c>
      <c r="BN995">
        <v>-1.3606173058138601E-2</v>
      </c>
      <c r="BO995">
        <v>-2.9882964188524999E-2</v>
      </c>
      <c r="BP995">
        <v>-3.27809596398565E-3</v>
      </c>
      <c r="BQ995">
        <v>-8.4800027484388998E-3</v>
      </c>
      <c r="BR995">
        <v>4.3505069498440498E-2</v>
      </c>
      <c r="BS995">
        <v>0.43976087658950103</v>
      </c>
      <c r="BT995">
        <v>0.53305528597552299</v>
      </c>
      <c r="BU995">
        <v>0.56225059430193902</v>
      </c>
      <c r="BV995">
        <v>0.54864391248210598</v>
      </c>
      <c r="BW995">
        <v>0.28726394424791402</v>
      </c>
      <c r="BX995">
        <v>-0.345013214646199</v>
      </c>
      <c r="BY995">
        <v>-0.29874719848557901</v>
      </c>
      <c r="BZ995">
        <v>-0.243434765726223</v>
      </c>
      <c r="CA995">
        <v>-0.19644469832224401</v>
      </c>
      <c r="CB995">
        <v>-0.124041477208936</v>
      </c>
      <c r="CC995">
        <v>-3.000005296025E-2</v>
      </c>
      <c r="CD995">
        <v>-3.4795033143948897E-2</v>
      </c>
      <c r="CE995">
        <v>-8.2646432982441693E-3</v>
      </c>
      <c r="CF995">
        <v>-5.3391166506298604E-3</v>
      </c>
      <c r="CG995">
        <v>-4.5381383229399098E-3</v>
      </c>
      <c r="CH995">
        <v>3.5331494288497601E-4</v>
      </c>
      <c r="CI995">
        <v>-9.1523001361874298E-3</v>
      </c>
      <c r="CJ995">
        <v>-1.4045722227982799E-2</v>
      </c>
      <c r="CK995">
        <v>-1.44178316983622E-2</v>
      </c>
      <c r="CL995">
        <v>-3.7057649743089801E-3</v>
      </c>
      <c r="CM995">
        <v>-2.1123413744100601E-2</v>
      </c>
      <c r="CN995">
        <v>3.87144994096375E-3</v>
      </c>
      <c r="CO995">
        <v>-1.37763130626029E-3</v>
      </c>
      <c r="CP995">
        <v>5.4530792280904898E-2</v>
      </c>
      <c r="CQ995">
        <v>0.459873838551634</v>
      </c>
      <c r="CR995">
        <v>0.55840805749656797</v>
      </c>
      <c r="CS995">
        <v>0.587979006927008</v>
      </c>
      <c r="CT995">
        <v>0.56983821290767001</v>
      </c>
      <c r="CU995">
        <v>0.31577289719207002</v>
      </c>
      <c r="CV995">
        <v>-0.31775583574502603</v>
      </c>
      <c r="CW995">
        <v>-0.27895915541800798</v>
      </c>
      <c r="CX995">
        <v>-0.22344208232007101</v>
      </c>
      <c r="CY995">
        <v>-0.17752592784223201</v>
      </c>
      <c r="CZ995">
        <v>-0.109495437477597</v>
      </c>
      <c r="DA995">
        <v>-2.2569515572555699E-2</v>
      </c>
      <c r="DB995">
        <v>-2.48892841841028E-2</v>
      </c>
      <c r="DC995">
        <v>-1.3986460200149701E-3</v>
      </c>
      <c r="DD995">
        <v>6.6325273126466105E-4</v>
      </c>
      <c r="DE995">
        <v>7.4459657768318204E-4</v>
      </c>
      <c r="DF995">
        <v>6.9476418022808599E-3</v>
      </c>
      <c r="DG995">
        <v>-2.7185107941175199E-3</v>
      </c>
      <c r="DH995">
        <v>-7.0092102423711996E-3</v>
      </c>
      <c r="DI995">
        <v>-4.9271181160339596E-3</v>
      </c>
      <c r="DJ995">
        <v>6.1946431095207003E-3</v>
      </c>
      <c r="DK995">
        <v>-1.23638632996762E-2</v>
      </c>
      <c r="DL995">
        <v>1.10209958459131E-2</v>
      </c>
      <c r="DM995">
        <v>5.7247401359183303E-3</v>
      </c>
      <c r="DN995">
        <v>6.5556515063369306E-2</v>
      </c>
      <c r="DO995">
        <v>0.47998680051376702</v>
      </c>
      <c r="DP995">
        <v>0.58376082901761295</v>
      </c>
      <c r="DQ995">
        <v>0.61370741955207597</v>
      </c>
      <c r="DR995">
        <v>0.59103251333323403</v>
      </c>
      <c r="DS995">
        <v>0.34428185013622598</v>
      </c>
      <c r="DT995">
        <v>-0.290498456843853</v>
      </c>
      <c r="DU995">
        <v>-0.25917111235043699</v>
      </c>
      <c r="DV995">
        <v>-0.203449398913919</v>
      </c>
      <c r="DW995">
        <v>-0.15860715736222</v>
      </c>
      <c r="DX995">
        <v>-9.4949397746257699E-2</v>
      </c>
      <c r="DY995">
        <v>-1.18409997341923E-2</v>
      </c>
      <c r="DZ995">
        <v>-1.0586955959153301E-2</v>
      </c>
      <c r="EA995">
        <v>8.5147635629358003E-3</v>
      </c>
      <c r="EB995">
        <v>9.3297207969540406E-3</v>
      </c>
      <c r="EC995">
        <v>8.3720267478175001E-3</v>
      </c>
      <c r="ED995">
        <v>1.6468802448284602E-2</v>
      </c>
      <c r="EE995">
        <v>6.5708591741170299E-3</v>
      </c>
      <c r="EF995">
        <v>3.1503954961707098E-3</v>
      </c>
      <c r="EG995">
        <v>8.7759649414588005E-3</v>
      </c>
      <c r="EH995">
        <v>2.0489259957762899E-2</v>
      </c>
      <c r="EI995">
        <v>2.8353631311444201E-4</v>
      </c>
      <c r="EJ995">
        <v>2.1343804611452199E-2</v>
      </c>
      <c r="EK995">
        <v>1.5979436469664699E-2</v>
      </c>
      <c r="EL995">
        <v>8.1475907609186299E-2</v>
      </c>
      <c r="EM995">
        <v>0.50902672316115305</v>
      </c>
      <c r="EN995">
        <v>0.62036620445928603</v>
      </c>
      <c r="EO995">
        <v>0.650855161087046</v>
      </c>
      <c r="EP995">
        <v>0.62163371697905301</v>
      </c>
      <c r="EQ995">
        <v>0.38544425027475099</v>
      </c>
      <c r="ER995">
        <v>-0.25114313084309797</v>
      </c>
      <c r="ES995">
        <v>-0.230600320981802</v>
      </c>
      <c r="ET995">
        <v>-0.17458313939822001</v>
      </c>
      <c r="EU995">
        <v>-0.131291457548461</v>
      </c>
      <c r="EV995">
        <v>-7.3947226637936195E-2</v>
      </c>
      <c r="EW995">
        <v>79.206411398040999</v>
      </c>
      <c r="EX995">
        <v>78.1568121104185</v>
      </c>
      <c r="EY995">
        <v>77.557613535173601</v>
      </c>
      <c r="EZ995">
        <v>74.504007123775594</v>
      </c>
      <c r="FA995">
        <v>73.305609973285797</v>
      </c>
      <c r="FB995">
        <v>72.805609973285797</v>
      </c>
      <c r="FC995">
        <v>72.454407836153194</v>
      </c>
      <c r="FD995">
        <v>71.752003561887804</v>
      </c>
      <c r="FE995">
        <v>74.747996438112196</v>
      </c>
      <c r="FF995">
        <v>79.946393588602007</v>
      </c>
      <c r="FG995">
        <v>84.495992876224406</v>
      </c>
      <c r="FH995">
        <v>87.946393588602007</v>
      </c>
      <c r="FI995">
        <v>92.297595725734595</v>
      </c>
      <c r="FJ995">
        <v>95.797595725734595</v>
      </c>
      <c r="FK995">
        <v>98</v>
      </c>
      <c r="FL995">
        <v>99.450400712377601</v>
      </c>
      <c r="FM995">
        <v>100.400801424755</v>
      </c>
      <c r="FN995">
        <v>101.252003561888</v>
      </c>
      <c r="FO995">
        <v>101.60320569901999</v>
      </c>
      <c r="FP995">
        <v>99.954407836153194</v>
      </c>
      <c r="FQ995">
        <v>94.553606411397993</v>
      </c>
      <c r="FR995">
        <v>89.652804986642906</v>
      </c>
      <c r="FS995">
        <v>85.904808548530696</v>
      </c>
      <c r="FT995">
        <v>84.206411398040999</v>
      </c>
      <c r="FU995">
        <v>4.61088029276112E-2</v>
      </c>
      <c r="FV995">
        <v>0</v>
      </c>
      <c r="FW995">
        <v>0</v>
      </c>
      <c r="FX995">
        <v>1</v>
      </c>
    </row>
    <row r="996" spans="1:180" x14ac:dyDescent="0.2">
      <c r="A996" t="s">
        <v>42</v>
      </c>
      <c r="B996" t="s">
        <v>58</v>
      </c>
      <c r="C996" t="s">
        <v>55</v>
      </c>
      <c r="D996" t="s">
        <v>1</v>
      </c>
      <c r="E996" t="s">
        <v>1</v>
      </c>
      <c r="F996" t="s">
        <v>1</v>
      </c>
      <c r="G996" s="35">
        <v>43693</v>
      </c>
      <c r="H996">
        <v>66417</v>
      </c>
      <c r="I996">
        <v>1.2195212657638601</v>
      </c>
      <c r="J996">
        <v>1.0464772266036</v>
      </c>
      <c r="K996">
        <v>0.92356942600966296</v>
      </c>
      <c r="L996">
        <v>0.85097180253690496</v>
      </c>
      <c r="M996">
        <v>0.81114725103181196</v>
      </c>
      <c r="N996">
        <v>0.80415662766629004</v>
      </c>
      <c r="O996">
        <v>0.84047460365633098</v>
      </c>
      <c r="P996">
        <v>0.90967217184203197</v>
      </c>
      <c r="Q996">
        <v>0.98299713822356005</v>
      </c>
      <c r="R996">
        <v>1.10245367781033</v>
      </c>
      <c r="S996">
        <v>1.26276256857299</v>
      </c>
      <c r="T996">
        <v>1.47192352713993</v>
      </c>
      <c r="U996">
        <v>1.69541650615518</v>
      </c>
      <c r="V996">
        <v>1.90295630895787</v>
      </c>
      <c r="W996">
        <v>2.10293830047602</v>
      </c>
      <c r="X996">
        <v>2.31995560521844</v>
      </c>
      <c r="Y996">
        <v>2.48616892174278</v>
      </c>
      <c r="Z996">
        <v>2.5959553249685499</v>
      </c>
      <c r="AA996">
        <v>2.56636831264011</v>
      </c>
      <c r="AB996">
        <v>2.3930688518387702</v>
      </c>
      <c r="AC996">
        <v>2.1842998499290198</v>
      </c>
      <c r="AD996">
        <v>2.0135006293900202</v>
      </c>
      <c r="AE996">
        <v>1.71369229125844</v>
      </c>
      <c r="AF996">
        <v>1.42061867593101</v>
      </c>
      <c r="AG996">
        <v>-1.7754427104012701E-2</v>
      </c>
      <c r="AH996">
        <v>-9.5938436985322194E-3</v>
      </c>
      <c r="AI996">
        <v>-5.0436076177462E-3</v>
      </c>
      <c r="AJ996">
        <v>-2.92002981013401E-3</v>
      </c>
      <c r="AK996">
        <v>-2.91459447702628E-3</v>
      </c>
      <c r="AL996">
        <v>-1.55287873592264E-3</v>
      </c>
      <c r="AM996">
        <v>8.88517878466772E-4</v>
      </c>
      <c r="AN996">
        <v>1.6808935841950399E-3</v>
      </c>
      <c r="AO996">
        <v>-2.3628405211873599E-3</v>
      </c>
      <c r="AP996">
        <v>-1.4857564026993101E-3</v>
      </c>
      <c r="AQ996">
        <v>-9.56715572337697E-4</v>
      </c>
      <c r="AR996">
        <v>6.0555205536850295E-4</v>
      </c>
      <c r="AS996">
        <v>-1.8943115083818901E-3</v>
      </c>
      <c r="AT996">
        <v>1.2420869013114601E-2</v>
      </c>
      <c r="AU996">
        <v>0.213904900550903</v>
      </c>
      <c r="AV996">
        <v>0.266340375872468</v>
      </c>
      <c r="AW996">
        <v>0.29105546324950798</v>
      </c>
      <c r="AX996">
        <v>0.28070050751643699</v>
      </c>
      <c r="AY996">
        <v>0.214893452183374</v>
      </c>
      <c r="AZ996">
        <v>-3.68623447103592E-2</v>
      </c>
      <c r="BA996">
        <v>-7.6088364419134899E-2</v>
      </c>
      <c r="BB996">
        <v>-6.4891597952909594E-2</v>
      </c>
      <c r="BC996">
        <v>-3.6252447970252802E-2</v>
      </c>
      <c r="BD996">
        <v>-1.7512803350839101E-2</v>
      </c>
      <c r="BE996">
        <v>-1.71800130664512E-2</v>
      </c>
      <c r="BF996">
        <v>-8.9992285326702792E-3</v>
      </c>
      <c r="BG996">
        <v>-4.4809981525935601E-3</v>
      </c>
      <c r="BH996">
        <v>-2.3022432253705601E-3</v>
      </c>
      <c r="BI996">
        <v>-2.3494714263692798E-3</v>
      </c>
      <c r="BJ996">
        <v>-1.0355875209114101E-3</v>
      </c>
      <c r="BK996">
        <v>1.43111571067743E-3</v>
      </c>
      <c r="BL996">
        <v>2.1706356507223798E-3</v>
      </c>
      <c r="BM996">
        <v>-1.9441877040773099E-3</v>
      </c>
      <c r="BN996">
        <v>-1.0345396779168499E-3</v>
      </c>
      <c r="BO996">
        <v>-5.6562722781824005E-4</v>
      </c>
      <c r="BP996">
        <v>9.5532761355984601E-4</v>
      </c>
      <c r="BQ996">
        <v>-1.55139729368546E-3</v>
      </c>
      <c r="BR996">
        <v>1.32414628568921E-2</v>
      </c>
      <c r="BS996">
        <v>0.215099141313318</v>
      </c>
      <c r="BT996">
        <v>0.26759339572046498</v>
      </c>
      <c r="BU996">
        <v>0.292448784832952</v>
      </c>
      <c r="BV996">
        <v>0.28235638426738602</v>
      </c>
      <c r="BW996">
        <v>0.216521900656309</v>
      </c>
      <c r="BX996">
        <v>-3.5626884125427097E-2</v>
      </c>
      <c r="BY996">
        <v>-7.5003246743728894E-2</v>
      </c>
      <c r="BZ996">
        <v>-6.3529041867793498E-2</v>
      </c>
      <c r="CA996">
        <v>-3.4983898252295698E-2</v>
      </c>
      <c r="CB996">
        <v>-1.66682046935572E-2</v>
      </c>
      <c r="CC996">
        <v>-1.6782175653856399E-2</v>
      </c>
      <c r="CD996">
        <v>-8.5873998801526703E-3</v>
      </c>
      <c r="CE996">
        <v>-4.0913365508891903E-3</v>
      </c>
      <c r="CF996">
        <v>-1.87436611870816E-3</v>
      </c>
      <c r="CG996">
        <v>-1.9580689230016598E-3</v>
      </c>
      <c r="CH996">
        <v>-6.7731320120335999E-4</v>
      </c>
      <c r="CI996">
        <v>1.8069173163670199E-3</v>
      </c>
      <c r="CJ996">
        <v>2.50982951411263E-3</v>
      </c>
      <c r="CK996">
        <v>-1.6542300382764101E-3</v>
      </c>
      <c r="CL996">
        <v>-7.2202834886050298E-4</v>
      </c>
      <c r="CM996">
        <v>-2.94760631764767E-4</v>
      </c>
      <c r="CN996">
        <v>1.19758109965237E-3</v>
      </c>
      <c r="CO996">
        <v>-1.31389595319601E-3</v>
      </c>
      <c r="CP996">
        <v>1.3809803653341999E-2</v>
      </c>
      <c r="CQ996">
        <v>0.215926268827386</v>
      </c>
      <c r="CR996">
        <v>0.26846123345015099</v>
      </c>
      <c r="CS996">
        <v>0.293413795117212</v>
      </c>
      <c r="CT996">
        <v>0.28350323946084599</v>
      </c>
      <c r="CU996">
        <v>0.21764975910796999</v>
      </c>
      <c r="CV996">
        <v>-3.4771207887849702E-2</v>
      </c>
      <c r="CW996">
        <v>-7.4251697547304096E-2</v>
      </c>
      <c r="CX996">
        <v>-6.2585339673955798E-2</v>
      </c>
      <c r="CY996">
        <v>-3.4105304581983603E-2</v>
      </c>
      <c r="CZ996">
        <v>-1.60832382363994E-2</v>
      </c>
      <c r="DA996">
        <v>-1.6384338241261599E-2</v>
      </c>
      <c r="DB996">
        <v>-8.1755712276350492E-3</v>
      </c>
      <c r="DC996">
        <v>-3.70167494918483E-3</v>
      </c>
      <c r="DD996">
        <v>-1.4464890120457501E-3</v>
      </c>
      <c r="DE996">
        <v>-1.56666641963403E-3</v>
      </c>
      <c r="DF996">
        <v>-3.1903888149531002E-4</v>
      </c>
      <c r="DG996">
        <v>2.18271892205661E-3</v>
      </c>
      <c r="DH996">
        <v>2.8490233775028801E-3</v>
      </c>
      <c r="DI996">
        <v>-1.36427237247551E-3</v>
      </c>
      <c r="DJ996">
        <v>-4.0951701980415498E-4</v>
      </c>
      <c r="DK996">
        <v>-2.38940357112948E-5</v>
      </c>
      <c r="DL996">
        <v>1.43983458574489E-3</v>
      </c>
      <c r="DM996">
        <v>-1.07639461270656E-3</v>
      </c>
      <c r="DN996">
        <v>1.4378144449791901E-2</v>
      </c>
      <c r="DO996">
        <v>0.21675339634145399</v>
      </c>
      <c r="DP996">
        <v>0.26932907117983701</v>
      </c>
      <c r="DQ996">
        <v>0.29437880540147199</v>
      </c>
      <c r="DR996">
        <v>0.28465009465430502</v>
      </c>
      <c r="DS996">
        <v>0.21877761755963099</v>
      </c>
      <c r="DT996">
        <v>-3.3915531650272203E-2</v>
      </c>
      <c r="DU996">
        <v>-7.3500148350879299E-2</v>
      </c>
      <c r="DV996">
        <v>-6.1641637480118097E-2</v>
      </c>
      <c r="DW996">
        <v>-3.3226710911671502E-2</v>
      </c>
      <c r="DX996">
        <v>-1.54982717792415E-2</v>
      </c>
      <c r="DY996">
        <v>-1.5809924203700101E-2</v>
      </c>
      <c r="DZ996">
        <v>-7.5809560617731099E-3</v>
      </c>
      <c r="EA996">
        <v>-3.1390654840321901E-3</v>
      </c>
      <c r="EB996">
        <v>-8.2870242728229902E-4</v>
      </c>
      <c r="EC996">
        <v>-1.0015433689770301E-3</v>
      </c>
      <c r="ED996">
        <v>1.98252333515916E-4</v>
      </c>
      <c r="EE996">
        <v>2.7253167542672699E-3</v>
      </c>
      <c r="EF996">
        <v>3.3387654440302202E-3</v>
      </c>
      <c r="EG996">
        <v>-9.4561955536545705E-4</v>
      </c>
      <c r="EH996">
        <v>4.1699704978308601E-5</v>
      </c>
      <c r="EI996">
        <v>3.6719430880816198E-4</v>
      </c>
      <c r="EJ996">
        <v>1.78961014393624E-3</v>
      </c>
      <c r="EK996">
        <v>-7.3348039801012801E-4</v>
      </c>
      <c r="EL996">
        <v>1.51987382935695E-2</v>
      </c>
      <c r="EM996">
        <v>0.217947637103868</v>
      </c>
      <c r="EN996">
        <v>0.27058209102783398</v>
      </c>
      <c r="EO996">
        <v>0.29577212698491701</v>
      </c>
      <c r="EP996">
        <v>0.28630597140525399</v>
      </c>
      <c r="EQ996">
        <v>0.22040606603256499</v>
      </c>
      <c r="ER996">
        <v>-3.2680071065340099E-2</v>
      </c>
      <c r="ES996">
        <v>-7.2415030675473294E-2</v>
      </c>
      <c r="ET996">
        <v>-6.0279081395001897E-2</v>
      </c>
      <c r="EU996">
        <v>-3.1958161193714398E-2</v>
      </c>
      <c r="EV996">
        <v>-1.46536731219597E-2</v>
      </c>
      <c r="EW996">
        <v>80.6524608183921</v>
      </c>
      <c r="EX996">
        <v>78.916831667348205</v>
      </c>
      <c r="EY996">
        <v>77.076603200462998</v>
      </c>
      <c r="EZ996">
        <v>75.296000328979801</v>
      </c>
      <c r="FA996">
        <v>74.138238478801895</v>
      </c>
      <c r="FB996">
        <v>73.022837653903196</v>
      </c>
      <c r="FC996">
        <v>71.743387521046301</v>
      </c>
      <c r="FD996">
        <v>71.719329171917394</v>
      </c>
      <c r="FE996">
        <v>75.482255787752294</v>
      </c>
      <c r="FF996">
        <v>80.955426614772506</v>
      </c>
      <c r="FG996">
        <v>85.894271783766797</v>
      </c>
      <c r="FH996">
        <v>90.101436964897701</v>
      </c>
      <c r="FI996">
        <v>93.037221566649606</v>
      </c>
      <c r="FJ996">
        <v>95.457873084101706</v>
      </c>
      <c r="FK996">
        <v>97.912922928454506</v>
      </c>
      <c r="FL996">
        <v>98.945487959255402</v>
      </c>
      <c r="FM996">
        <v>99.414517969598293</v>
      </c>
      <c r="FN996">
        <v>98.661764177765406</v>
      </c>
      <c r="FO996">
        <v>96.9395462353705</v>
      </c>
      <c r="FP996">
        <v>93.384262602772793</v>
      </c>
      <c r="FQ996">
        <v>88.108841973643905</v>
      </c>
      <c r="FR996">
        <v>84.180428064939306</v>
      </c>
      <c r="FS996">
        <v>81.091670530398503</v>
      </c>
      <c r="FT996">
        <v>78.747649760436403</v>
      </c>
      <c r="FU996">
        <v>1.8820306439637901E-3</v>
      </c>
      <c r="FV996">
        <v>0</v>
      </c>
      <c r="FW996">
        <v>0</v>
      </c>
      <c r="FX996">
        <v>1</v>
      </c>
    </row>
    <row r="997" spans="1:180" x14ac:dyDescent="0.2">
      <c r="A997" t="s">
        <v>42</v>
      </c>
      <c r="B997" t="s">
        <v>58</v>
      </c>
      <c r="C997" t="s">
        <v>55</v>
      </c>
      <c r="D997" t="s">
        <v>1</v>
      </c>
      <c r="E997" t="s">
        <v>1</v>
      </c>
      <c r="F997" t="s">
        <v>77</v>
      </c>
      <c r="G997" s="35">
        <v>43693</v>
      </c>
      <c r="H997">
        <v>54245</v>
      </c>
      <c r="I997">
        <v>1.23993121085199</v>
      </c>
      <c r="J997">
        <v>1.0652241303399199</v>
      </c>
      <c r="K997">
        <v>0.93996728688491304</v>
      </c>
      <c r="L997">
        <v>0.86608128989766697</v>
      </c>
      <c r="M997">
        <v>0.82474593699625498</v>
      </c>
      <c r="N997">
        <v>0.81488919147355199</v>
      </c>
      <c r="O997">
        <v>0.84743935421319705</v>
      </c>
      <c r="P997">
        <v>0.91399719869749296</v>
      </c>
      <c r="Q997">
        <v>0.98143461252765396</v>
      </c>
      <c r="R997">
        <v>1.0987912612261901</v>
      </c>
      <c r="S997">
        <v>1.25358537595779</v>
      </c>
      <c r="T997">
        <v>1.4552708917113799</v>
      </c>
      <c r="U997">
        <v>1.6710673521558601</v>
      </c>
      <c r="V997">
        <v>1.87359816353153</v>
      </c>
      <c r="W997">
        <v>2.07331802528542</v>
      </c>
      <c r="X997">
        <v>2.28144678720192</v>
      </c>
      <c r="Y997">
        <v>2.44228590935754</v>
      </c>
      <c r="Z997">
        <v>2.5486358757594498</v>
      </c>
      <c r="AA997">
        <v>2.5251693254800398</v>
      </c>
      <c r="AB997">
        <v>2.3608914127390901</v>
      </c>
      <c r="AC997">
        <v>2.1705103075324401</v>
      </c>
      <c r="AD997">
        <v>2.01530441407755</v>
      </c>
      <c r="AE997">
        <v>1.72734786828984</v>
      </c>
      <c r="AF997">
        <v>1.4398468249954399</v>
      </c>
      <c r="AG997">
        <v>-1.4402424115035501E-2</v>
      </c>
      <c r="AH997">
        <v>-9.4616741217696393E-3</v>
      </c>
      <c r="AI997">
        <v>-6.2793989092644097E-3</v>
      </c>
      <c r="AJ997">
        <v>-3.8643406392186198E-3</v>
      </c>
      <c r="AK997">
        <v>-5.3155577755432497E-3</v>
      </c>
      <c r="AL997">
        <v>-4.0647478554320399E-3</v>
      </c>
      <c r="AM997">
        <v>-4.4575997446273602E-3</v>
      </c>
      <c r="AN997">
        <v>-1.46566814148432E-3</v>
      </c>
      <c r="AO997">
        <v>-7.67363439046761E-3</v>
      </c>
      <c r="AP997">
        <v>-2.70105378570377E-3</v>
      </c>
      <c r="AQ997">
        <v>-2.3640724447909298E-3</v>
      </c>
      <c r="AR997">
        <v>9.0525611303773901E-4</v>
      </c>
      <c r="AS997">
        <v>-1.7487610314149101E-3</v>
      </c>
      <c r="AT997">
        <v>1.3054409917646699E-2</v>
      </c>
      <c r="AU997">
        <v>0.150733898808766</v>
      </c>
      <c r="AV997">
        <v>0.18989017597232799</v>
      </c>
      <c r="AW997">
        <v>0.20851539821983001</v>
      </c>
      <c r="AX997">
        <v>0.19737567080882201</v>
      </c>
      <c r="AY997">
        <v>0.178715401226575</v>
      </c>
      <c r="AZ997">
        <v>2.0010570771768502E-2</v>
      </c>
      <c r="BA997">
        <v>-2.2894400577259E-2</v>
      </c>
      <c r="BB997">
        <v>-3.2749805554645101E-2</v>
      </c>
      <c r="BC997">
        <v>-2.2565353381978601E-2</v>
      </c>
      <c r="BD997">
        <v>-1.4377979217014201E-2</v>
      </c>
      <c r="BE997">
        <v>-1.3749160259563501E-2</v>
      </c>
      <c r="BF997">
        <v>-8.8315399646370692E-3</v>
      </c>
      <c r="BG997">
        <v>-5.7063878860297004E-3</v>
      </c>
      <c r="BH997">
        <v>-3.2137821214873398E-3</v>
      </c>
      <c r="BI997">
        <v>-4.7593107253930001E-3</v>
      </c>
      <c r="BJ997">
        <v>-3.50266191486072E-3</v>
      </c>
      <c r="BK997">
        <v>-3.78568842833894E-3</v>
      </c>
      <c r="BL997">
        <v>-8.4382779651658404E-4</v>
      </c>
      <c r="BM997">
        <v>-7.12997777215059E-3</v>
      </c>
      <c r="BN997">
        <v>-2.2765651348030098E-3</v>
      </c>
      <c r="BO997">
        <v>-2.03090754926824E-3</v>
      </c>
      <c r="BP997">
        <v>1.1964346646460399E-3</v>
      </c>
      <c r="BQ997">
        <v>-1.46201213774417E-3</v>
      </c>
      <c r="BR997">
        <v>1.39164766552016E-2</v>
      </c>
      <c r="BS997">
        <v>0.151973573957633</v>
      </c>
      <c r="BT997">
        <v>0.19108864753008101</v>
      </c>
      <c r="BU997">
        <v>0.20967755669118901</v>
      </c>
      <c r="BV997">
        <v>0.19856881024905801</v>
      </c>
      <c r="BW997">
        <v>0.180125318013693</v>
      </c>
      <c r="BX997">
        <v>2.11615755131071E-2</v>
      </c>
      <c r="BY997">
        <v>-2.18535231647905E-2</v>
      </c>
      <c r="BZ997">
        <v>-3.1390111845759502E-2</v>
      </c>
      <c r="CA997">
        <v>-2.12993071235946E-2</v>
      </c>
      <c r="CB997">
        <v>-1.3527399312271799E-2</v>
      </c>
      <c r="CC997">
        <v>-1.3296711703281699E-2</v>
      </c>
      <c r="CD997">
        <v>-8.3951109669658502E-3</v>
      </c>
      <c r="CE997">
        <v>-5.3095221968836497E-3</v>
      </c>
      <c r="CF997">
        <v>-2.7632072738835601E-3</v>
      </c>
      <c r="CG997">
        <v>-4.3740557129376498E-3</v>
      </c>
      <c r="CH997">
        <v>-3.1133629046865802E-3</v>
      </c>
      <c r="CI997">
        <v>-3.3203246975008899E-3</v>
      </c>
      <c r="CJ997">
        <v>-4.1314306788553398E-4</v>
      </c>
      <c r="CK997">
        <v>-6.7534428544290797E-3</v>
      </c>
      <c r="CL997">
        <v>-1.9825655882961999E-3</v>
      </c>
      <c r="CM997">
        <v>-1.80015855753946E-3</v>
      </c>
      <c r="CN997">
        <v>1.39810404248146E-3</v>
      </c>
      <c r="CO997">
        <v>-1.2634107275023799E-3</v>
      </c>
      <c r="CP997">
        <v>1.4513541451544E-2</v>
      </c>
      <c r="CQ997">
        <v>0.152832169189353</v>
      </c>
      <c r="CR997">
        <v>0.19191870528011301</v>
      </c>
      <c r="CS997">
        <v>0.21048246410820401</v>
      </c>
      <c r="CT997">
        <v>0.199395174990741</v>
      </c>
      <c r="CU997">
        <v>0.18110182208546399</v>
      </c>
      <c r="CV997">
        <v>2.1958757890687099E-2</v>
      </c>
      <c r="CW997">
        <v>-2.1132614639708499E-2</v>
      </c>
      <c r="CX997">
        <v>-3.04483921249795E-2</v>
      </c>
      <c r="CY997">
        <v>-2.0422447341756599E-2</v>
      </c>
      <c r="CZ997">
        <v>-1.2938290261343299E-2</v>
      </c>
      <c r="DA997">
        <v>-1.2844263147000001E-2</v>
      </c>
      <c r="DB997">
        <v>-7.9586819692946398E-3</v>
      </c>
      <c r="DC997">
        <v>-4.9126565077375903E-3</v>
      </c>
      <c r="DD997">
        <v>-2.3126324262797899E-3</v>
      </c>
      <c r="DE997">
        <v>-3.9888007004822996E-3</v>
      </c>
      <c r="DF997">
        <v>-2.7240638945124399E-3</v>
      </c>
      <c r="DG997">
        <v>-2.8549609666628402E-3</v>
      </c>
      <c r="DH997">
        <v>1.7541660745515001E-5</v>
      </c>
      <c r="DI997">
        <v>-6.3769079367075798E-3</v>
      </c>
      <c r="DJ997">
        <v>-1.6885660417893899E-3</v>
      </c>
      <c r="DK997">
        <v>-1.5694095658106799E-3</v>
      </c>
      <c r="DL997">
        <v>1.5997734203168799E-3</v>
      </c>
      <c r="DM997">
        <v>-1.0648093172605901E-3</v>
      </c>
      <c r="DN997">
        <v>1.51106062478865E-2</v>
      </c>
      <c r="DO997">
        <v>0.15369076442107299</v>
      </c>
      <c r="DP997">
        <v>0.19274876303014499</v>
      </c>
      <c r="DQ997">
        <v>0.21128737152521801</v>
      </c>
      <c r="DR997">
        <v>0.20022153973242299</v>
      </c>
      <c r="DS997">
        <v>0.18207832615723599</v>
      </c>
      <c r="DT997">
        <v>2.2755940268267001E-2</v>
      </c>
      <c r="DU997">
        <v>-2.0411706114626501E-2</v>
      </c>
      <c r="DV997">
        <v>-2.9506672404199501E-2</v>
      </c>
      <c r="DW997">
        <v>-1.9545587559918601E-2</v>
      </c>
      <c r="DX997">
        <v>-1.2349181210414799E-2</v>
      </c>
      <c r="DY997">
        <v>-1.2190999291528001E-2</v>
      </c>
      <c r="DZ997">
        <v>-7.3285478121620697E-3</v>
      </c>
      <c r="EA997">
        <v>-4.3396454845028897E-3</v>
      </c>
      <c r="EB997">
        <v>-1.6620739085484999E-3</v>
      </c>
      <c r="EC997">
        <v>-3.43255365033205E-3</v>
      </c>
      <c r="ED997">
        <v>-2.16197795394111E-3</v>
      </c>
      <c r="EE997">
        <v>-2.1830496503744299E-3</v>
      </c>
      <c r="EF997">
        <v>6.3938200571325395E-4</v>
      </c>
      <c r="EG997">
        <v>-5.8332513183905598E-3</v>
      </c>
      <c r="EH997">
        <v>-1.26407739088864E-3</v>
      </c>
      <c r="EI997">
        <v>-1.2362446702879799E-3</v>
      </c>
      <c r="EJ997">
        <v>1.89095197192518E-3</v>
      </c>
      <c r="EK997">
        <v>-7.7806042358984995E-4</v>
      </c>
      <c r="EL997">
        <v>1.5972672985441399E-2</v>
      </c>
      <c r="EM997">
        <v>0.15493043956993999</v>
      </c>
      <c r="EN997">
        <v>0.193947234587898</v>
      </c>
      <c r="EO997">
        <v>0.21244952999657701</v>
      </c>
      <c r="EP997">
        <v>0.20141467917265901</v>
      </c>
      <c r="EQ997">
        <v>0.18348824294435401</v>
      </c>
      <c r="ER997">
        <v>2.39069450096056E-2</v>
      </c>
      <c r="ES997">
        <v>-1.9370828702158002E-2</v>
      </c>
      <c r="ET997">
        <v>-2.81469786953139E-2</v>
      </c>
      <c r="EU997">
        <v>-1.8279541301534499E-2</v>
      </c>
      <c r="EV997">
        <v>-1.14986013056724E-2</v>
      </c>
      <c r="EW997">
        <v>80.4511820903586</v>
      </c>
      <c r="EX997">
        <v>78.723581795719198</v>
      </c>
      <c r="EY997">
        <v>76.9298294896561</v>
      </c>
      <c r="EZ997">
        <v>75.173506584897297</v>
      </c>
      <c r="FA997">
        <v>73.994390689306002</v>
      </c>
      <c r="FB997">
        <v>72.882285338733695</v>
      </c>
      <c r="FC997">
        <v>71.583045874701</v>
      </c>
      <c r="FD997">
        <v>71.579381434729001</v>
      </c>
      <c r="FE997">
        <v>75.325332759602603</v>
      </c>
      <c r="FF997">
        <v>80.792201065048801</v>
      </c>
      <c r="FG997">
        <v>85.767576471613395</v>
      </c>
      <c r="FH997">
        <v>89.925924280863796</v>
      </c>
      <c r="FI997">
        <v>92.863248902128703</v>
      </c>
      <c r="FJ997">
        <v>95.279956049353402</v>
      </c>
      <c r="FK997">
        <v>97.705973512967603</v>
      </c>
      <c r="FL997">
        <v>98.721144228378094</v>
      </c>
      <c r="FM997">
        <v>99.174002529047101</v>
      </c>
      <c r="FN997">
        <v>98.420642478115496</v>
      </c>
      <c r="FO997">
        <v>96.701129628786305</v>
      </c>
      <c r="FP997">
        <v>93.2145224722249</v>
      </c>
      <c r="FQ997">
        <v>88.036160599007502</v>
      </c>
      <c r="FR997">
        <v>84.160668204839894</v>
      </c>
      <c r="FS997">
        <v>81.105715010506302</v>
      </c>
      <c r="FT997">
        <v>78.749697754900794</v>
      </c>
      <c r="FU997">
        <v>1.6386060303538201E-3</v>
      </c>
      <c r="FV997">
        <v>0</v>
      </c>
      <c r="FW997">
        <v>0</v>
      </c>
      <c r="FX997">
        <v>1</v>
      </c>
    </row>
    <row r="998" spans="1:180" x14ac:dyDescent="0.2">
      <c r="A998" t="s">
        <v>42</v>
      </c>
      <c r="B998" t="s">
        <v>58</v>
      </c>
      <c r="C998" t="s">
        <v>55</v>
      </c>
      <c r="D998" t="s">
        <v>1</v>
      </c>
      <c r="E998" t="s">
        <v>1</v>
      </c>
      <c r="F998" t="s">
        <v>78</v>
      </c>
      <c r="G998" s="35">
        <v>43693</v>
      </c>
      <c r="H998">
        <v>12172</v>
      </c>
      <c r="I998">
        <v>1.0887872855410301</v>
      </c>
      <c r="J998">
        <v>0.92447460329452402</v>
      </c>
      <c r="K998">
        <v>0.81050363201973297</v>
      </c>
      <c r="L998">
        <v>0.73076817741423905</v>
      </c>
      <c r="M998">
        <v>0.69455730596043397</v>
      </c>
      <c r="N998">
        <v>0.69942214498841604</v>
      </c>
      <c r="O998">
        <v>0.74868371527851396</v>
      </c>
      <c r="P998">
        <v>0.82814131827746995</v>
      </c>
      <c r="Q998">
        <v>0.93924972621969305</v>
      </c>
      <c r="R998">
        <v>1.07354404213414</v>
      </c>
      <c r="S998">
        <v>1.25529830666092</v>
      </c>
      <c r="T998">
        <v>1.5161368914087301</v>
      </c>
      <c r="U998">
        <v>1.7795432327765801</v>
      </c>
      <c r="V998">
        <v>2.0000175121751198</v>
      </c>
      <c r="W998">
        <v>2.2232348547721101</v>
      </c>
      <c r="X998">
        <v>2.4721838166391499</v>
      </c>
      <c r="Y998">
        <v>2.65234251378841</v>
      </c>
      <c r="Z998">
        <v>2.76285721735319</v>
      </c>
      <c r="AA998">
        <v>2.7033367000936401</v>
      </c>
      <c r="AB998">
        <v>2.48452078769528</v>
      </c>
      <c r="AC998">
        <v>2.19046952171849</v>
      </c>
      <c r="AD998">
        <v>1.93231457620615</v>
      </c>
      <c r="AE998">
        <v>1.57743969818654</v>
      </c>
      <c r="AF998">
        <v>1.26745788981695</v>
      </c>
      <c r="AG998">
        <v>-5.6060933322404499E-2</v>
      </c>
      <c r="AH998">
        <v>-2.9773234025114299E-2</v>
      </c>
      <c r="AI998">
        <v>-1.6748648833423099E-2</v>
      </c>
      <c r="AJ998">
        <v>-9.9694708453397507E-3</v>
      </c>
      <c r="AK998">
        <v>-2.4108175997961802E-3</v>
      </c>
      <c r="AL998">
        <v>3.1623429846794901E-3</v>
      </c>
      <c r="AM998">
        <v>8.7557362860006E-3</v>
      </c>
      <c r="AN998">
        <v>1.18641036070733E-3</v>
      </c>
      <c r="AO998">
        <v>-7.3609535950785801E-3</v>
      </c>
      <c r="AP998">
        <v>-2.52575458468156E-2</v>
      </c>
      <c r="AQ998">
        <v>-8.8847881018105992E-3</v>
      </c>
      <c r="AR998">
        <v>-2.42859300237263E-4</v>
      </c>
      <c r="AS998">
        <v>-1.29066525722554E-3</v>
      </c>
      <c r="AT998">
        <v>6.9165174392646302E-4</v>
      </c>
      <c r="AU998">
        <v>0.49765021022716599</v>
      </c>
      <c r="AV998">
        <v>0.61475492483401295</v>
      </c>
      <c r="AW998">
        <v>0.65504476052727301</v>
      </c>
      <c r="AX998">
        <v>0.64273012243007899</v>
      </c>
      <c r="AY998">
        <v>0.36438863995416099</v>
      </c>
      <c r="AZ998">
        <v>-0.310748475172681</v>
      </c>
      <c r="BA998">
        <v>-0.32380539981162798</v>
      </c>
      <c r="BB998">
        <v>-0.23012029171906301</v>
      </c>
      <c r="BC998">
        <v>-0.129592798740053</v>
      </c>
      <c r="BD998">
        <v>-5.7935027812841898E-2</v>
      </c>
      <c r="BE998">
        <v>-5.5194884901301901E-2</v>
      </c>
      <c r="BF998">
        <v>-2.90548851108475E-2</v>
      </c>
      <c r="BG998">
        <v>-1.6143296264422499E-2</v>
      </c>
      <c r="BH998">
        <v>-9.3713003106270197E-3</v>
      </c>
      <c r="BI998">
        <v>-1.8289983904954501E-3</v>
      </c>
      <c r="BJ998">
        <v>3.6350209328765899E-3</v>
      </c>
      <c r="BK998">
        <v>9.3881284731197005E-3</v>
      </c>
      <c r="BL998">
        <v>2.0032475345335599E-3</v>
      </c>
      <c r="BM998">
        <v>-6.6599984261601604E-3</v>
      </c>
      <c r="BN998">
        <v>-2.4501665270157898E-2</v>
      </c>
      <c r="BO998">
        <v>-8.1701774676011894E-3</v>
      </c>
      <c r="BP998">
        <v>3.6788703052611599E-4</v>
      </c>
      <c r="BQ998">
        <v>-6.7959443306161895E-4</v>
      </c>
      <c r="BR998">
        <v>2.0614327947550302E-3</v>
      </c>
      <c r="BS998">
        <v>0.49953816231785197</v>
      </c>
      <c r="BT998">
        <v>0.61712937815462299</v>
      </c>
      <c r="BU998">
        <v>0.65803616093168105</v>
      </c>
      <c r="BV998">
        <v>0.64585687064834896</v>
      </c>
      <c r="BW998">
        <v>0.36748873585071101</v>
      </c>
      <c r="BX998">
        <v>-0.30808774856413201</v>
      </c>
      <c r="BY998">
        <v>-0.32153405259203599</v>
      </c>
      <c r="BZ998">
        <v>-0.22808820239816799</v>
      </c>
      <c r="CA998">
        <v>-0.12782250611590101</v>
      </c>
      <c r="CB998">
        <v>-5.6697267431638602E-2</v>
      </c>
      <c r="CC998">
        <v>-5.4595062403063499E-2</v>
      </c>
      <c r="CD998">
        <v>-2.8557358841111199E-2</v>
      </c>
      <c r="CE998">
        <v>-1.5724030919200101E-2</v>
      </c>
      <c r="CF998">
        <v>-8.95700922047395E-3</v>
      </c>
      <c r="CG998">
        <v>-1.4260321785121901E-3</v>
      </c>
      <c r="CH998">
        <v>3.9623962398932303E-3</v>
      </c>
      <c r="CI998">
        <v>9.8261213754810301E-3</v>
      </c>
      <c r="CJ998">
        <v>2.5689864728190102E-3</v>
      </c>
      <c r="CK998">
        <v>-6.1745190114659903E-3</v>
      </c>
      <c r="CL998">
        <v>-2.3978144685381099E-2</v>
      </c>
      <c r="CM998">
        <v>-7.6752403192447104E-3</v>
      </c>
      <c r="CN998">
        <v>7.90888078714589E-4</v>
      </c>
      <c r="CO998">
        <v>-2.5636864173242499E-4</v>
      </c>
      <c r="CP998">
        <v>3.0101389778359302E-3</v>
      </c>
      <c r="CQ998">
        <v>0.500845752184649</v>
      </c>
      <c r="CR998">
        <v>0.61877391729125097</v>
      </c>
      <c r="CS998">
        <v>0.66010799573916001</v>
      </c>
      <c r="CT998">
        <v>0.64802244693940303</v>
      </c>
      <c r="CU998">
        <v>0.369635852824932</v>
      </c>
      <c r="CV998">
        <v>-0.30624493742034298</v>
      </c>
      <c r="CW998">
        <v>-0.31996092442688401</v>
      </c>
      <c r="CX998">
        <v>-0.226680783524809</v>
      </c>
      <c r="CY998">
        <v>-0.126596406837203</v>
      </c>
      <c r="CZ998">
        <v>-5.5839998362169602E-2</v>
      </c>
      <c r="DA998">
        <v>-5.3995239904825201E-2</v>
      </c>
      <c r="DB998">
        <v>-2.8059832571374899E-2</v>
      </c>
      <c r="DC998">
        <v>-1.53047655739777E-2</v>
      </c>
      <c r="DD998">
        <v>-8.5427181303208907E-3</v>
      </c>
      <c r="DE998">
        <v>-1.0230659665289299E-3</v>
      </c>
      <c r="DF998">
        <v>4.2897715469098797E-3</v>
      </c>
      <c r="DG998">
        <v>1.02641142778424E-2</v>
      </c>
      <c r="DH998">
        <v>3.1347254111044501E-3</v>
      </c>
      <c r="DI998">
        <v>-5.6890395967718202E-3</v>
      </c>
      <c r="DJ998">
        <v>-2.34546241006044E-2</v>
      </c>
      <c r="DK998">
        <v>-7.1803031708882296E-3</v>
      </c>
      <c r="DL998">
        <v>1.21388912690306E-3</v>
      </c>
      <c r="DM998">
        <v>1.6685714959676899E-4</v>
      </c>
      <c r="DN998">
        <v>3.9588451609168301E-3</v>
      </c>
      <c r="DO998">
        <v>0.50215334205144602</v>
      </c>
      <c r="DP998">
        <v>0.62041845642787996</v>
      </c>
      <c r="DQ998">
        <v>0.66217983054663898</v>
      </c>
      <c r="DR998">
        <v>0.65018802323045699</v>
      </c>
      <c r="DS998">
        <v>0.37178296979915398</v>
      </c>
      <c r="DT998">
        <v>-0.304402126276554</v>
      </c>
      <c r="DU998">
        <v>-0.31838779626173203</v>
      </c>
      <c r="DV998">
        <v>-0.22527336465144901</v>
      </c>
      <c r="DW998">
        <v>-0.12537030755850501</v>
      </c>
      <c r="DX998">
        <v>-5.4982729292700601E-2</v>
      </c>
      <c r="DY998">
        <v>-5.3129191483722499E-2</v>
      </c>
      <c r="DZ998">
        <v>-2.73414836571081E-2</v>
      </c>
      <c r="EA998">
        <v>-1.46994130049771E-2</v>
      </c>
      <c r="EB998">
        <v>-7.9445475956081493E-3</v>
      </c>
      <c r="EC998">
        <v>-4.4124675722819899E-4</v>
      </c>
      <c r="ED998">
        <v>4.7624494951069799E-3</v>
      </c>
      <c r="EE998">
        <v>1.08965064649615E-2</v>
      </c>
      <c r="EF998">
        <v>3.9515625849306799E-3</v>
      </c>
      <c r="EG998">
        <v>-4.9880844278533997E-3</v>
      </c>
      <c r="EH998">
        <v>-2.2698743523946699E-2</v>
      </c>
      <c r="EI998">
        <v>-6.4656925366788198E-3</v>
      </c>
      <c r="EJ998">
        <v>1.8246354576664399E-3</v>
      </c>
      <c r="EK998">
        <v>7.7792797376069001E-4</v>
      </c>
      <c r="EL998">
        <v>5.3286262117454002E-3</v>
      </c>
      <c r="EM998">
        <v>0.50404129414213095</v>
      </c>
      <c r="EN998">
        <v>0.62279290974849</v>
      </c>
      <c r="EO998">
        <v>0.66517123095104602</v>
      </c>
      <c r="EP998">
        <v>0.65331477144872696</v>
      </c>
      <c r="EQ998">
        <v>0.37488306569570401</v>
      </c>
      <c r="ER998">
        <v>-0.30174139966800501</v>
      </c>
      <c r="ES998">
        <v>-0.31611644904213998</v>
      </c>
      <c r="ET998">
        <v>-0.22324127533055399</v>
      </c>
      <c r="EU998">
        <v>-0.123600014934354</v>
      </c>
      <c r="EV998">
        <v>-5.3744968911497298E-2</v>
      </c>
      <c r="EW998">
        <v>82.057646805134397</v>
      </c>
      <c r="EX998">
        <v>80.253116782497699</v>
      </c>
      <c r="EY998">
        <v>78.078350586985096</v>
      </c>
      <c r="EZ998">
        <v>76.015794326944999</v>
      </c>
      <c r="FA998">
        <v>74.899782704211603</v>
      </c>
      <c r="FB998">
        <v>73.7782724382607</v>
      </c>
      <c r="FC998">
        <v>72.573688022383493</v>
      </c>
      <c r="FD998">
        <v>72.464180209792701</v>
      </c>
      <c r="FE998">
        <v>76.383177754989902</v>
      </c>
      <c r="FF998">
        <v>81.958352492198898</v>
      </c>
      <c r="FG998">
        <v>86.791978876410596</v>
      </c>
      <c r="FH998">
        <v>91.295146722021201</v>
      </c>
      <c r="FI998">
        <v>94.238796343653306</v>
      </c>
      <c r="FJ998">
        <v>96.732358793336303</v>
      </c>
      <c r="FK998">
        <v>99.441646949572004</v>
      </c>
      <c r="FL998">
        <v>100.652227816593</v>
      </c>
      <c r="FM998">
        <v>101.225621395095</v>
      </c>
      <c r="FN998">
        <v>100.482820605828</v>
      </c>
      <c r="FO998">
        <v>98.743932254324903</v>
      </c>
      <c r="FP998">
        <v>94.788627300288397</v>
      </c>
      <c r="FQ998">
        <v>88.988218393587701</v>
      </c>
      <c r="FR998">
        <v>84.755989576539804</v>
      </c>
      <c r="FS998">
        <v>81.402226758885604</v>
      </c>
      <c r="FT998">
        <v>79.072546181576101</v>
      </c>
      <c r="FU998">
        <v>3.5608878519073502E-3</v>
      </c>
      <c r="FV998">
        <v>0</v>
      </c>
      <c r="FW998">
        <v>0</v>
      </c>
      <c r="FX998">
        <v>1</v>
      </c>
    </row>
    <row r="999" spans="1:180" x14ac:dyDescent="0.2">
      <c r="A999" t="s">
        <v>42</v>
      </c>
      <c r="B999" t="s">
        <v>58</v>
      </c>
      <c r="C999" t="s">
        <v>55</v>
      </c>
      <c r="D999" t="s">
        <v>1</v>
      </c>
      <c r="E999" t="s">
        <v>77</v>
      </c>
      <c r="F999" t="s">
        <v>1</v>
      </c>
      <c r="G999" s="35">
        <v>43693</v>
      </c>
      <c r="H999">
        <v>41177</v>
      </c>
      <c r="I999">
        <v>1.1941033848946201</v>
      </c>
      <c r="J999">
        <v>1.0291688182018399</v>
      </c>
      <c r="K999">
        <v>0.91640137801837895</v>
      </c>
      <c r="L999">
        <v>0.85335306845389003</v>
      </c>
      <c r="M999">
        <v>0.821069131433527</v>
      </c>
      <c r="N999">
        <v>0.83050086358860598</v>
      </c>
      <c r="O999">
        <v>0.88918286818939396</v>
      </c>
      <c r="P999">
        <v>0.96061324092601696</v>
      </c>
      <c r="Q999">
        <v>1.02276490539481</v>
      </c>
      <c r="R999">
        <v>1.1177549137298901</v>
      </c>
      <c r="S999">
        <v>1.2499609898683099</v>
      </c>
      <c r="T999">
        <v>1.43820174759438</v>
      </c>
      <c r="U999">
        <v>1.63843169289969</v>
      </c>
      <c r="V999">
        <v>1.8263902896948501</v>
      </c>
      <c r="W999">
        <v>2.0146576468372701</v>
      </c>
      <c r="X999">
        <v>2.2335504637883599</v>
      </c>
      <c r="Y999">
        <v>2.41061985681067</v>
      </c>
      <c r="Z999">
        <v>2.5396053343334501</v>
      </c>
      <c r="AA999">
        <v>2.5224801374063901</v>
      </c>
      <c r="AB999">
        <v>2.3518084247874298</v>
      </c>
      <c r="AC999">
        <v>2.1422031643758301</v>
      </c>
      <c r="AD999">
        <v>1.9753318417010399</v>
      </c>
      <c r="AE999">
        <v>1.6767038944491699</v>
      </c>
      <c r="AF999">
        <v>1.39121046815468</v>
      </c>
      <c r="AG999">
        <v>-2.5636526007005001E-2</v>
      </c>
      <c r="AH999">
        <v>-1.2542443101282099E-2</v>
      </c>
      <c r="AI999">
        <v>-5.2290136093936703E-3</v>
      </c>
      <c r="AJ999">
        <v>3.00061660141758E-3</v>
      </c>
      <c r="AK999">
        <v>2.0904262387948999E-3</v>
      </c>
      <c r="AL999">
        <v>7.0906343545226501E-3</v>
      </c>
      <c r="AM999">
        <v>9.1180261234083508E-3</v>
      </c>
      <c r="AN999">
        <v>6.84999011218134E-3</v>
      </c>
      <c r="AO999">
        <v>-4.5157106592274502E-4</v>
      </c>
      <c r="AP999">
        <v>-6.9411042151058802E-3</v>
      </c>
      <c r="AQ999">
        <v>-1.9884799220553301E-3</v>
      </c>
      <c r="AR999">
        <v>4.2538328663864E-3</v>
      </c>
      <c r="AS999">
        <v>-5.3607963955088402E-3</v>
      </c>
      <c r="AT999">
        <v>6.0675409598153502E-3</v>
      </c>
      <c r="AU999">
        <v>0.24675398567904799</v>
      </c>
      <c r="AV999">
        <v>0.31649726448259202</v>
      </c>
      <c r="AW999">
        <v>0.34026361466335497</v>
      </c>
      <c r="AX999">
        <v>0.33258424277738402</v>
      </c>
      <c r="AY999">
        <v>0.26543584184758601</v>
      </c>
      <c r="AZ999">
        <v>-2.9181344668857499E-2</v>
      </c>
      <c r="BA999">
        <v>-8.6567092880782404E-2</v>
      </c>
      <c r="BB999">
        <v>-6.8980868857468902E-2</v>
      </c>
      <c r="BC999">
        <v>-3.6466047649531902E-2</v>
      </c>
      <c r="BD999">
        <v>-1.71029966248223E-2</v>
      </c>
      <c r="BE999">
        <v>-2.4927998626478601E-2</v>
      </c>
      <c r="BF999">
        <v>-1.1814954532808199E-2</v>
      </c>
      <c r="BG999">
        <v>-4.5671460607640702E-3</v>
      </c>
      <c r="BH999">
        <v>3.6448250547157501E-3</v>
      </c>
      <c r="BI999">
        <v>2.6930578088934501E-3</v>
      </c>
      <c r="BJ999">
        <v>7.6162775802811897E-3</v>
      </c>
      <c r="BK999">
        <v>9.7648874040729902E-3</v>
      </c>
      <c r="BL999">
        <v>7.4404901532355398E-3</v>
      </c>
      <c r="BM999">
        <v>1.3189943790444799E-4</v>
      </c>
      <c r="BN999">
        <v>-6.40680427987064E-3</v>
      </c>
      <c r="BO999">
        <v>-1.5817984641296899E-3</v>
      </c>
      <c r="BP999">
        <v>4.5625508005289897E-3</v>
      </c>
      <c r="BQ999">
        <v>-5.0586618771817499E-3</v>
      </c>
      <c r="BR999">
        <v>7.0059482089970797E-3</v>
      </c>
      <c r="BS999">
        <v>0.24802569731691801</v>
      </c>
      <c r="BT999">
        <v>0.31814950969973099</v>
      </c>
      <c r="BU999">
        <v>0.34209574394817799</v>
      </c>
      <c r="BV999">
        <v>0.33450366598872699</v>
      </c>
      <c r="BW999">
        <v>0.26741004166290799</v>
      </c>
      <c r="BX999">
        <v>-2.7709829264021001E-2</v>
      </c>
      <c r="BY999">
        <v>-8.5289656799803298E-2</v>
      </c>
      <c r="BZ999">
        <v>-6.7605226470073901E-2</v>
      </c>
      <c r="CA999">
        <v>-3.5105827752060198E-2</v>
      </c>
      <c r="CB999">
        <v>-1.6125228187566999E-2</v>
      </c>
      <c r="CC999">
        <v>-2.4437274721091799E-2</v>
      </c>
      <c r="CD999">
        <v>-1.1311098166409799E-2</v>
      </c>
      <c r="CE999">
        <v>-4.1087386128104897E-3</v>
      </c>
      <c r="CF999">
        <v>4.0910018670371603E-3</v>
      </c>
      <c r="CG999">
        <v>3.1104385985652201E-3</v>
      </c>
      <c r="CH999">
        <v>7.9803364771903508E-3</v>
      </c>
      <c r="CI999">
        <v>1.0212901556547201E-2</v>
      </c>
      <c r="CJ999">
        <v>7.8494686828471105E-3</v>
      </c>
      <c r="CK999">
        <v>5.3600933144645204E-4</v>
      </c>
      <c r="CL999">
        <v>-6.0367497723486001E-3</v>
      </c>
      <c r="CM999">
        <v>-1.30013212523192E-3</v>
      </c>
      <c r="CN999">
        <v>4.77636790127795E-3</v>
      </c>
      <c r="CO999">
        <v>-4.8494044301717401E-3</v>
      </c>
      <c r="CP999">
        <v>7.6558862111384598E-3</v>
      </c>
      <c r="CQ999">
        <v>0.24890648092333001</v>
      </c>
      <c r="CR999">
        <v>0.31929384970393598</v>
      </c>
      <c r="CS999">
        <v>0.34336467110968599</v>
      </c>
      <c r="CT999">
        <v>0.33583305265782198</v>
      </c>
      <c r="CU999">
        <v>0.26877736644105399</v>
      </c>
      <c r="CV999">
        <v>-2.6690662177264499E-2</v>
      </c>
      <c r="CW999">
        <v>-8.4404908461532396E-2</v>
      </c>
      <c r="CX999">
        <v>-6.6652460743142405E-2</v>
      </c>
      <c r="CY999">
        <v>-3.4163743594668401E-2</v>
      </c>
      <c r="CZ999">
        <v>-1.54480287464706E-2</v>
      </c>
      <c r="DA999">
        <v>-2.39465508157049E-2</v>
      </c>
      <c r="DB999">
        <v>-1.08072418000114E-2</v>
      </c>
      <c r="DC999">
        <v>-3.65033116485691E-3</v>
      </c>
      <c r="DD999">
        <v>4.53717867935858E-3</v>
      </c>
      <c r="DE999">
        <v>3.52781938823699E-3</v>
      </c>
      <c r="DF999">
        <v>8.3443953740995093E-3</v>
      </c>
      <c r="DG999">
        <v>1.0660915709021401E-2</v>
      </c>
      <c r="DH999">
        <v>8.2584472124586708E-3</v>
      </c>
      <c r="DI999">
        <v>9.4011922498845604E-4</v>
      </c>
      <c r="DJ999">
        <v>-5.6666952648265498E-3</v>
      </c>
      <c r="DK999">
        <v>-1.01846578633416E-3</v>
      </c>
      <c r="DL999">
        <v>4.9901850020269102E-3</v>
      </c>
      <c r="DM999">
        <v>-4.6401469831617199E-3</v>
      </c>
      <c r="DN999">
        <v>8.3058242132798502E-3</v>
      </c>
      <c r="DO999">
        <v>0.24978726452974201</v>
      </c>
      <c r="DP999">
        <v>0.32043818970814197</v>
      </c>
      <c r="DQ999">
        <v>0.344633598271194</v>
      </c>
      <c r="DR999">
        <v>0.33716243932691697</v>
      </c>
      <c r="DS999">
        <v>0.27014469121920098</v>
      </c>
      <c r="DT999">
        <v>-2.5671495090507999E-2</v>
      </c>
      <c r="DU999">
        <v>-8.3520160123261494E-2</v>
      </c>
      <c r="DV999">
        <v>-6.5699695016210799E-2</v>
      </c>
      <c r="DW999">
        <v>-3.3221659437276597E-2</v>
      </c>
      <c r="DX999">
        <v>-1.47708293053743E-2</v>
      </c>
      <c r="DY999">
        <v>-2.3238023435178501E-2</v>
      </c>
      <c r="DZ999">
        <v>-1.00797532315375E-2</v>
      </c>
      <c r="EA999">
        <v>-2.9884636162273099E-3</v>
      </c>
      <c r="EB999">
        <v>5.1813871326567501E-3</v>
      </c>
      <c r="EC999">
        <v>4.1304509583355497E-3</v>
      </c>
      <c r="ED999">
        <v>8.8700385998580506E-3</v>
      </c>
      <c r="EE999">
        <v>1.1307776989686E-2</v>
      </c>
      <c r="EF999">
        <v>8.8489472535128802E-3</v>
      </c>
      <c r="EG999">
        <v>1.5235897288156501E-3</v>
      </c>
      <c r="EH999">
        <v>-5.1323953295913096E-3</v>
      </c>
      <c r="EI999">
        <v>-6.1178432840852204E-4</v>
      </c>
      <c r="EJ999">
        <v>5.2989029361694903E-3</v>
      </c>
      <c r="EK999">
        <v>-4.33801246483464E-3</v>
      </c>
      <c r="EL999">
        <v>9.2442314624615694E-3</v>
      </c>
      <c r="EM999">
        <v>0.25105897616761202</v>
      </c>
      <c r="EN999">
        <v>0.322090434925281</v>
      </c>
      <c r="EO999">
        <v>0.34646572755601701</v>
      </c>
      <c r="EP999">
        <v>0.33908186253826</v>
      </c>
      <c r="EQ999">
        <v>0.27211889103452302</v>
      </c>
      <c r="ER999">
        <v>-2.4199979685671402E-2</v>
      </c>
      <c r="ES999">
        <v>-8.22427240422825E-2</v>
      </c>
      <c r="ET999">
        <v>-6.4324052628815895E-2</v>
      </c>
      <c r="EU999">
        <v>-3.1861439539804901E-2</v>
      </c>
      <c r="EV999">
        <v>-1.3793060868119E-2</v>
      </c>
      <c r="EW999">
        <v>79.119283019470103</v>
      </c>
      <c r="EX999">
        <v>77.509839463117402</v>
      </c>
      <c r="EY999">
        <v>75.781512074198602</v>
      </c>
      <c r="EZ999">
        <v>73.901494513639705</v>
      </c>
      <c r="FA999">
        <v>72.784082495811205</v>
      </c>
      <c r="FB999">
        <v>71.741793414994206</v>
      </c>
      <c r="FC999">
        <v>70.571457525853702</v>
      </c>
      <c r="FD999">
        <v>70.593531703722704</v>
      </c>
      <c r="FE999">
        <v>74.448701707049906</v>
      </c>
      <c r="FF999">
        <v>79.833617401029201</v>
      </c>
      <c r="FG999">
        <v>84.921965589559207</v>
      </c>
      <c r="FH999">
        <v>89.241960314101405</v>
      </c>
      <c r="FI999">
        <v>92.080771312325496</v>
      </c>
      <c r="FJ999">
        <v>94.327915608547599</v>
      </c>
      <c r="FK999">
        <v>96.608876114540493</v>
      </c>
      <c r="FL999">
        <v>97.527641631676801</v>
      </c>
      <c r="FM999">
        <v>97.847346507111794</v>
      </c>
      <c r="FN999">
        <v>96.860189050597498</v>
      </c>
      <c r="FO999">
        <v>94.950723846308804</v>
      </c>
      <c r="FP999">
        <v>91.202062315830005</v>
      </c>
      <c r="FQ999">
        <v>85.789909253244801</v>
      </c>
      <c r="FR999">
        <v>81.924111153361693</v>
      </c>
      <c r="FS999">
        <v>78.9943674361229</v>
      </c>
      <c r="FT999">
        <v>76.809662835774404</v>
      </c>
      <c r="FU999">
        <v>2.2848041045686698E-3</v>
      </c>
      <c r="FV999">
        <v>0</v>
      </c>
      <c r="FW999">
        <v>0</v>
      </c>
      <c r="FX999">
        <v>1</v>
      </c>
    </row>
    <row r="1000" spans="1:180" x14ac:dyDescent="0.2">
      <c r="A1000" t="s">
        <v>42</v>
      </c>
      <c r="B1000" t="s">
        <v>58</v>
      </c>
      <c r="C1000" t="s">
        <v>55</v>
      </c>
      <c r="D1000" t="s">
        <v>1</v>
      </c>
      <c r="E1000" t="s">
        <v>77</v>
      </c>
      <c r="F1000" t="s">
        <v>77</v>
      </c>
      <c r="G1000" s="35">
        <v>43693</v>
      </c>
      <c r="H1000">
        <v>33220</v>
      </c>
      <c r="I1000">
        <v>1.22102355450629</v>
      </c>
      <c r="J1000">
        <v>1.0544805685791301</v>
      </c>
      <c r="K1000">
        <v>0.93817149997201499</v>
      </c>
      <c r="L1000">
        <v>0.87340512170025397</v>
      </c>
      <c r="M1000">
        <v>0.83870449722366103</v>
      </c>
      <c r="N1000">
        <v>0.84589606333348699</v>
      </c>
      <c r="O1000">
        <v>0.90202114709704895</v>
      </c>
      <c r="P1000">
        <v>0.96929837242946704</v>
      </c>
      <c r="Q1000">
        <v>1.0242920497133301</v>
      </c>
      <c r="R1000">
        <v>1.1165687137333</v>
      </c>
      <c r="S1000">
        <v>1.2451006450853099</v>
      </c>
      <c r="T1000">
        <v>1.42458435676311</v>
      </c>
      <c r="U1000">
        <v>1.61728630187038</v>
      </c>
      <c r="V1000">
        <v>1.8014903372590001</v>
      </c>
      <c r="W1000">
        <v>1.9868167281059701</v>
      </c>
      <c r="X1000">
        <v>2.1969791319923999</v>
      </c>
      <c r="Y1000">
        <v>2.3699808088337901</v>
      </c>
      <c r="Z1000">
        <v>2.49897131798468</v>
      </c>
      <c r="AA1000">
        <v>2.4878466315128001</v>
      </c>
      <c r="AB1000">
        <v>2.3253750820033101</v>
      </c>
      <c r="AC1000">
        <v>2.1333161874263298</v>
      </c>
      <c r="AD1000">
        <v>1.9841451665148599</v>
      </c>
      <c r="AE1000">
        <v>1.69596531451472</v>
      </c>
      <c r="AF1000">
        <v>1.4144563768698899</v>
      </c>
      <c r="AG1000">
        <v>-1.7291313707442399E-2</v>
      </c>
      <c r="AH1000">
        <v>-9.26816295824405E-3</v>
      </c>
      <c r="AI1000">
        <v>-4.7291008623813104E-3</v>
      </c>
      <c r="AJ1000">
        <v>1.62003631728952E-3</v>
      </c>
      <c r="AK1000">
        <v>-1.5570227195536299E-3</v>
      </c>
      <c r="AL1000">
        <v>2.9477450021583502E-3</v>
      </c>
      <c r="AM1000">
        <v>5.2925068862258902E-3</v>
      </c>
      <c r="AN1000">
        <v>3.3097235174003102E-3</v>
      </c>
      <c r="AO1000">
        <v>-3.4174081560256098E-3</v>
      </c>
      <c r="AP1000">
        <v>-4.3734231598354899E-3</v>
      </c>
      <c r="AQ1000">
        <v>-2.6251158918464499E-3</v>
      </c>
      <c r="AR1000">
        <v>3.5511748657482598E-3</v>
      </c>
      <c r="AS1000">
        <v>-4.7361860459327696E-3</v>
      </c>
      <c r="AT1000">
        <v>8.5702278995937308E-3</v>
      </c>
      <c r="AU1000">
        <v>0.185256167065528</v>
      </c>
      <c r="AV1000">
        <v>0.24021938142265301</v>
      </c>
      <c r="AW1000">
        <v>0.26229322760306301</v>
      </c>
      <c r="AX1000">
        <v>0.25459634085684701</v>
      </c>
      <c r="AY1000">
        <v>0.23392591781448899</v>
      </c>
      <c r="AZ1000">
        <v>3.6413398648811199E-2</v>
      </c>
      <c r="BA1000">
        <v>-3.1450017112243399E-2</v>
      </c>
      <c r="BB1000">
        <v>-2.9938298242172302E-2</v>
      </c>
      <c r="BC1000">
        <v>-1.6792520910190799E-2</v>
      </c>
      <c r="BD1000">
        <v>-1.13770332333276E-2</v>
      </c>
      <c r="BE1000">
        <v>-1.6529513892091799E-2</v>
      </c>
      <c r="BF1000">
        <v>-8.4683302207106004E-3</v>
      </c>
      <c r="BG1000">
        <v>-3.9735619992478603E-3</v>
      </c>
      <c r="BH1000">
        <v>2.3263073083181099E-3</v>
      </c>
      <c r="BI1000">
        <v>-9.2572373593481703E-4</v>
      </c>
      <c r="BJ1000">
        <v>3.5554349919061901E-3</v>
      </c>
      <c r="BK1000">
        <v>6.0655097228477098E-3</v>
      </c>
      <c r="BL1000">
        <v>4.0291222861168997E-3</v>
      </c>
      <c r="BM1000">
        <v>-2.7584797824285398E-3</v>
      </c>
      <c r="BN1000">
        <v>-3.7851273977687399E-3</v>
      </c>
      <c r="BO1000">
        <v>-2.1198933341379598E-3</v>
      </c>
      <c r="BP1000">
        <v>3.8720886044974001E-3</v>
      </c>
      <c r="BQ1000">
        <v>-4.4232986844495196E-3</v>
      </c>
      <c r="BR1000">
        <v>9.4873192477379804E-3</v>
      </c>
      <c r="BS1000">
        <v>0.186527029384671</v>
      </c>
      <c r="BT1000">
        <v>0.24184608608212799</v>
      </c>
      <c r="BU1000">
        <v>0.26402967750664202</v>
      </c>
      <c r="BV1000">
        <v>0.25628896708013699</v>
      </c>
      <c r="BW1000">
        <v>0.23580774785061701</v>
      </c>
      <c r="BX1000">
        <v>3.7837368666268599E-2</v>
      </c>
      <c r="BY1000">
        <v>-3.01693487931541E-2</v>
      </c>
      <c r="BZ1000">
        <v>-2.8543514639331E-2</v>
      </c>
      <c r="CA1000">
        <v>-1.53897669368617E-2</v>
      </c>
      <c r="CB1000">
        <v>-1.0315429807276901E-2</v>
      </c>
      <c r="CC1000">
        <v>-1.6001893660627899E-2</v>
      </c>
      <c r="CD1000">
        <v>-7.9143685032014299E-3</v>
      </c>
      <c r="CE1000">
        <v>-3.4502780842170298E-3</v>
      </c>
      <c r="CF1000">
        <v>2.8154684452123498E-3</v>
      </c>
      <c r="CG1000">
        <v>-4.8848798298759997E-4</v>
      </c>
      <c r="CH1000">
        <v>3.97631922761775E-3</v>
      </c>
      <c r="CI1000">
        <v>6.6008891327166098E-3</v>
      </c>
      <c r="CJ1000">
        <v>4.5273756818471102E-3</v>
      </c>
      <c r="CK1000">
        <v>-2.30210799814896E-3</v>
      </c>
      <c r="CL1000">
        <v>-3.3776755450690599E-3</v>
      </c>
      <c r="CM1000">
        <v>-1.7699777297134E-3</v>
      </c>
      <c r="CN1000">
        <v>4.0943524823651399E-3</v>
      </c>
      <c r="CO1000">
        <v>-4.20659385102561E-3</v>
      </c>
      <c r="CP1000">
        <v>1.0122493921754801E-2</v>
      </c>
      <c r="CQ1000">
        <v>0.18740722475551999</v>
      </c>
      <c r="CR1000">
        <v>0.242972736773899</v>
      </c>
      <c r="CS1000">
        <v>0.265232337420165</v>
      </c>
      <c r="CT1000">
        <v>0.25746127484619102</v>
      </c>
      <c r="CU1000">
        <v>0.23711109760107699</v>
      </c>
      <c r="CV1000">
        <v>3.8823605962562402E-2</v>
      </c>
      <c r="CW1000">
        <v>-2.92823618166143E-2</v>
      </c>
      <c r="CX1000">
        <v>-2.7577491764890699E-2</v>
      </c>
      <c r="CY1000">
        <v>-1.44182238081013E-2</v>
      </c>
      <c r="CZ1000">
        <v>-9.5801665083248607E-3</v>
      </c>
      <c r="DA1000">
        <v>-1.5474273429164E-2</v>
      </c>
      <c r="DB1000">
        <v>-7.3604067856922603E-3</v>
      </c>
      <c r="DC1000">
        <v>-2.9269941691861998E-3</v>
      </c>
      <c r="DD1000">
        <v>3.3046295821065898E-3</v>
      </c>
      <c r="DE1000">
        <v>-5.1252230040383399E-5</v>
      </c>
      <c r="DF1000">
        <v>4.3972034633293E-3</v>
      </c>
      <c r="DG1000">
        <v>7.1362685425855003E-3</v>
      </c>
      <c r="DH1000">
        <v>5.0256290775773198E-3</v>
      </c>
      <c r="DI1000">
        <v>-1.84573621386939E-3</v>
      </c>
      <c r="DJ1000">
        <v>-2.9702236923693699E-3</v>
      </c>
      <c r="DK1000">
        <v>-1.42006212528883E-3</v>
      </c>
      <c r="DL1000">
        <v>4.3166163602328901E-3</v>
      </c>
      <c r="DM1000">
        <v>-3.9898890176017004E-3</v>
      </c>
      <c r="DN1000">
        <v>1.07576685957716E-2</v>
      </c>
      <c r="DO1000">
        <v>0.18828742012636901</v>
      </c>
      <c r="DP1000">
        <v>0.244099387465669</v>
      </c>
      <c r="DQ1000">
        <v>0.26643499733368903</v>
      </c>
      <c r="DR1000">
        <v>0.258633582612246</v>
      </c>
      <c r="DS1000">
        <v>0.238414447351537</v>
      </c>
      <c r="DT1000">
        <v>3.9809843258856198E-2</v>
      </c>
      <c r="DU1000">
        <v>-2.8395374840074601E-2</v>
      </c>
      <c r="DV1000">
        <v>-2.66114688904503E-2</v>
      </c>
      <c r="DW1000">
        <v>-1.3446680679340999E-2</v>
      </c>
      <c r="DX1000">
        <v>-8.8449032093728293E-3</v>
      </c>
      <c r="DY1000">
        <v>-1.4712473613813301E-2</v>
      </c>
      <c r="DZ1000">
        <v>-6.5605740481588003E-3</v>
      </c>
      <c r="EA1000">
        <v>-2.1714553060527501E-3</v>
      </c>
      <c r="EB1000">
        <v>4.0109005731351699E-3</v>
      </c>
      <c r="EC1000">
        <v>5.8004675357843096E-4</v>
      </c>
      <c r="ED1000">
        <v>5.0048934530771399E-3</v>
      </c>
      <c r="EE1000">
        <v>7.9092713792073208E-3</v>
      </c>
      <c r="EF1000">
        <v>5.7450278462939097E-3</v>
      </c>
      <c r="EG1000">
        <v>-1.18680784027232E-3</v>
      </c>
      <c r="EH1000">
        <v>-2.3819279303026199E-3</v>
      </c>
      <c r="EI1000">
        <v>-9.1483956758033904E-4</v>
      </c>
      <c r="EJ1000">
        <v>4.6375300989820196E-3</v>
      </c>
      <c r="EK1000">
        <v>-3.67700165611844E-3</v>
      </c>
      <c r="EL1000">
        <v>1.16747599439159E-2</v>
      </c>
      <c r="EM1000">
        <v>0.18955828244551201</v>
      </c>
      <c r="EN1000">
        <v>0.24572609212514401</v>
      </c>
      <c r="EO1000">
        <v>0.26817144723726699</v>
      </c>
      <c r="EP1000">
        <v>0.26032620883553598</v>
      </c>
      <c r="EQ1000">
        <v>0.24029627738766501</v>
      </c>
      <c r="ER1000">
        <v>4.1233813276313501E-2</v>
      </c>
      <c r="ES1000">
        <v>-2.7114706520985202E-2</v>
      </c>
      <c r="ET1000">
        <v>-2.5216685287609002E-2</v>
      </c>
      <c r="EU1000">
        <v>-1.20439267060119E-2</v>
      </c>
      <c r="EV1000">
        <v>-7.7832997833221099E-3</v>
      </c>
      <c r="EW1000">
        <v>78.785288718051206</v>
      </c>
      <c r="EX1000">
        <v>77.193389933824307</v>
      </c>
      <c r="EY1000">
        <v>75.519214242424297</v>
      </c>
      <c r="EZ1000">
        <v>73.670906439186794</v>
      </c>
      <c r="FA1000">
        <v>72.536215335989795</v>
      </c>
      <c r="FB1000">
        <v>71.497421728006003</v>
      </c>
      <c r="FC1000">
        <v>70.303231936963996</v>
      </c>
      <c r="FD1000">
        <v>70.342225129191306</v>
      </c>
      <c r="FE1000">
        <v>74.165884515896806</v>
      </c>
      <c r="FF1000">
        <v>79.535439554370797</v>
      </c>
      <c r="FG1000">
        <v>84.670722749267</v>
      </c>
      <c r="FH1000">
        <v>88.933045584169307</v>
      </c>
      <c r="FI1000">
        <v>91.768263249692893</v>
      </c>
      <c r="FJ1000">
        <v>93.999987248593001</v>
      </c>
      <c r="FK1000">
        <v>96.239530946886802</v>
      </c>
      <c r="FL1000">
        <v>97.130070876590906</v>
      </c>
      <c r="FM1000">
        <v>97.4295309559282</v>
      </c>
      <c r="FN1000">
        <v>96.433669554907993</v>
      </c>
      <c r="FO1000">
        <v>94.522548828880204</v>
      </c>
      <c r="FP1000">
        <v>90.844694188045594</v>
      </c>
      <c r="FQ1000">
        <v>85.548023442170305</v>
      </c>
      <c r="FR1000">
        <v>81.752399283218097</v>
      </c>
      <c r="FS1000">
        <v>78.881001567742402</v>
      </c>
      <c r="FT1000">
        <v>76.701355673211594</v>
      </c>
      <c r="FU1000">
        <v>2.1682524539491598E-3</v>
      </c>
      <c r="FV1000">
        <v>0</v>
      </c>
      <c r="FW1000">
        <v>0</v>
      </c>
      <c r="FX1000">
        <v>1</v>
      </c>
    </row>
    <row r="1001" spans="1:180" x14ac:dyDescent="0.2">
      <c r="A1001" t="s">
        <v>42</v>
      </c>
      <c r="B1001" t="s">
        <v>58</v>
      </c>
      <c r="C1001" t="s">
        <v>55</v>
      </c>
      <c r="D1001" t="s">
        <v>1</v>
      </c>
      <c r="E1001" t="s">
        <v>77</v>
      </c>
      <c r="F1001" t="s">
        <v>78</v>
      </c>
      <c r="G1001" s="35">
        <v>43693</v>
      </c>
      <c r="H1001">
        <v>7957</v>
      </c>
      <c r="I1001">
        <v>1.05164485558609</v>
      </c>
      <c r="J1001">
        <v>0.89701645980227795</v>
      </c>
      <c r="K1001">
        <v>0.794974018359352</v>
      </c>
      <c r="L1001">
        <v>0.72488371004510799</v>
      </c>
      <c r="M1001">
        <v>0.697619270252406</v>
      </c>
      <c r="N1001">
        <v>0.71815714802050601</v>
      </c>
      <c r="O1001">
        <v>0.78347172078838301</v>
      </c>
      <c r="P1001">
        <v>0.87064210424241495</v>
      </c>
      <c r="Q1001">
        <v>0.97868578118622795</v>
      </c>
      <c r="R1001">
        <v>1.0934575928517101</v>
      </c>
      <c r="S1001">
        <v>1.2524829452616699</v>
      </c>
      <c r="T1001">
        <v>1.4927054820147501</v>
      </c>
      <c r="U1001">
        <v>1.72972156618786</v>
      </c>
      <c r="V1001">
        <v>1.9285979474684201</v>
      </c>
      <c r="W1001">
        <v>2.1279340908973299</v>
      </c>
      <c r="X1001">
        <v>2.38107259158016</v>
      </c>
      <c r="Y1001">
        <v>2.57096213762251</v>
      </c>
      <c r="Z1001">
        <v>2.69967409056598</v>
      </c>
      <c r="AA1001">
        <v>2.64954555605933</v>
      </c>
      <c r="AB1001">
        <v>2.4377745532077699</v>
      </c>
      <c r="AC1001">
        <v>2.1489718383546799</v>
      </c>
      <c r="AD1001">
        <v>1.88985592261311</v>
      </c>
      <c r="AE1001">
        <v>1.53937700779836</v>
      </c>
      <c r="AF1001">
        <v>1.23538369435812</v>
      </c>
      <c r="AG1001">
        <v>-7.7344469357625706E-2</v>
      </c>
      <c r="AH1001">
        <v>-4.4432903256888E-2</v>
      </c>
      <c r="AI1001">
        <v>-2.9627555800370901E-2</v>
      </c>
      <c r="AJ1001">
        <v>-1.5287883608479E-2</v>
      </c>
      <c r="AK1001">
        <v>-4.96086701959876E-3</v>
      </c>
      <c r="AL1001">
        <v>3.3367470957523602E-3</v>
      </c>
      <c r="AM1001">
        <v>5.3720617702339999E-3</v>
      </c>
      <c r="AN1001">
        <v>-3.7384775926022301E-4</v>
      </c>
      <c r="AO1001">
        <v>-6.6243662430369799E-3</v>
      </c>
      <c r="AP1001">
        <v>-3.3632870861021798E-2</v>
      </c>
      <c r="AQ1001">
        <v>-9.9870572399816792E-3</v>
      </c>
      <c r="AR1001">
        <v>4.5277306313872504E-3</v>
      </c>
      <c r="AS1001">
        <v>-6.5742905046000701E-3</v>
      </c>
      <c r="AT1001">
        <v>-5.1298777368510504E-3</v>
      </c>
      <c r="AU1001">
        <v>0.50266922381972901</v>
      </c>
      <c r="AV1001">
        <v>0.63316347365032699</v>
      </c>
      <c r="AW1001">
        <v>0.66297727140426899</v>
      </c>
      <c r="AX1001">
        <v>0.65728175390059196</v>
      </c>
      <c r="AY1001">
        <v>0.39218479982227999</v>
      </c>
      <c r="AZ1001">
        <v>-0.31653463582048502</v>
      </c>
      <c r="BA1001">
        <v>-0.33238699875382999</v>
      </c>
      <c r="BB1001">
        <v>-0.25460730314933</v>
      </c>
      <c r="BC1001">
        <v>-0.14442769330308</v>
      </c>
      <c r="BD1001">
        <v>-6.60652895170694E-2</v>
      </c>
      <c r="BE1001">
        <v>-7.6194198090054802E-2</v>
      </c>
      <c r="BF1001">
        <v>-4.3471109201307201E-2</v>
      </c>
      <c r="BG1001">
        <v>-2.89005333582435E-2</v>
      </c>
      <c r="BH1001">
        <v>-1.45570427452388E-2</v>
      </c>
      <c r="BI1001">
        <v>-4.17538799990721E-3</v>
      </c>
      <c r="BJ1001">
        <v>3.9273255407608603E-3</v>
      </c>
      <c r="BK1001">
        <v>6.2116790440614701E-3</v>
      </c>
      <c r="BL1001">
        <v>6.5656763876989997E-4</v>
      </c>
      <c r="BM1001">
        <v>-5.7771783809927096E-3</v>
      </c>
      <c r="BN1001">
        <v>-3.27161042217076E-2</v>
      </c>
      <c r="BO1001">
        <v>-9.0032922624316298E-3</v>
      </c>
      <c r="BP1001">
        <v>5.1580831975891099E-3</v>
      </c>
      <c r="BQ1001">
        <v>-5.9336299335179896E-3</v>
      </c>
      <c r="BR1001">
        <v>-3.5496803876535902E-3</v>
      </c>
      <c r="BS1001">
        <v>0.504856114456112</v>
      </c>
      <c r="BT1001">
        <v>0.63640139995356604</v>
      </c>
      <c r="BU1001">
        <v>0.66657254542132005</v>
      </c>
      <c r="BV1001">
        <v>0.66122297025388699</v>
      </c>
      <c r="BW1001">
        <v>0.39593742250105302</v>
      </c>
      <c r="BX1001">
        <v>-0.313137635512104</v>
      </c>
      <c r="BY1001">
        <v>-0.32945183454169802</v>
      </c>
      <c r="BZ1001">
        <v>-0.251961121359565</v>
      </c>
      <c r="CA1001">
        <v>-0.14214403641419199</v>
      </c>
      <c r="CB1001">
        <v>-6.4570289152965393E-2</v>
      </c>
      <c r="CC1001">
        <v>-7.5397523714172104E-2</v>
      </c>
      <c r="CD1001">
        <v>-4.2804973568296399E-2</v>
      </c>
      <c r="CE1001">
        <v>-2.8396999829532799E-2</v>
      </c>
      <c r="CF1001">
        <v>-1.4050864589697201E-2</v>
      </c>
      <c r="CG1001">
        <v>-3.63136762365003E-3</v>
      </c>
      <c r="CH1001">
        <v>4.33635837271233E-3</v>
      </c>
      <c r="CI1001">
        <v>6.7931954102134397E-3</v>
      </c>
      <c r="CJ1001">
        <v>1.37023020452202E-3</v>
      </c>
      <c r="CK1001">
        <v>-5.19041864850385E-3</v>
      </c>
      <c r="CL1001">
        <v>-3.2081154440037299E-2</v>
      </c>
      <c r="CM1001">
        <v>-8.3219396357942302E-3</v>
      </c>
      <c r="CN1001">
        <v>5.5946634647163797E-3</v>
      </c>
      <c r="CO1001">
        <v>-5.4899103736116396E-3</v>
      </c>
      <c r="CP1001">
        <v>-2.45524051730725E-3</v>
      </c>
      <c r="CQ1001">
        <v>0.50637074824901196</v>
      </c>
      <c r="CR1001">
        <v>0.63864397784759097</v>
      </c>
      <c r="CS1001">
        <v>0.66906262125335403</v>
      </c>
      <c r="CT1001">
        <v>0.66395264469416904</v>
      </c>
      <c r="CU1001">
        <v>0.39853647753686899</v>
      </c>
      <c r="CV1001">
        <v>-0.31078488344669902</v>
      </c>
      <c r="CW1001">
        <v>-0.32741894874967797</v>
      </c>
      <c r="CX1001">
        <v>-0.250128383912959</v>
      </c>
      <c r="CY1001">
        <v>-0.14056238260958301</v>
      </c>
      <c r="CZ1001">
        <v>-6.3534856454961902E-2</v>
      </c>
      <c r="DA1001">
        <v>-7.4600849338289393E-2</v>
      </c>
      <c r="DB1001">
        <v>-4.2138837935285597E-2</v>
      </c>
      <c r="DC1001">
        <v>-2.7893466300822001E-2</v>
      </c>
      <c r="DD1001">
        <v>-1.3544686434155699E-2</v>
      </c>
      <c r="DE1001">
        <v>-3.0873472473928599E-3</v>
      </c>
      <c r="DF1001">
        <v>4.7453912046637901E-3</v>
      </c>
      <c r="DG1001">
        <v>7.3747117763654103E-3</v>
      </c>
      <c r="DH1001">
        <v>2.08389277027413E-3</v>
      </c>
      <c r="DI1001">
        <v>-4.6036589160149896E-3</v>
      </c>
      <c r="DJ1001">
        <v>-3.1446204658366998E-2</v>
      </c>
      <c r="DK1001">
        <v>-7.6405870091568297E-3</v>
      </c>
      <c r="DL1001">
        <v>6.0312437318436503E-3</v>
      </c>
      <c r="DM1001">
        <v>-5.0461908137052897E-3</v>
      </c>
      <c r="DN1001">
        <v>-1.3608006469609201E-3</v>
      </c>
      <c r="DO1001">
        <v>0.50788538204191203</v>
      </c>
      <c r="DP1001">
        <v>0.64088655574161701</v>
      </c>
      <c r="DQ1001">
        <v>0.67155269708538801</v>
      </c>
      <c r="DR1001">
        <v>0.66668231913445097</v>
      </c>
      <c r="DS1001">
        <v>0.40113553257268603</v>
      </c>
      <c r="DT1001">
        <v>-0.308432131381293</v>
      </c>
      <c r="DU1001">
        <v>-0.32538606295765798</v>
      </c>
      <c r="DV1001">
        <v>-0.24829564646635199</v>
      </c>
      <c r="DW1001">
        <v>-0.138980728804974</v>
      </c>
      <c r="DX1001">
        <v>-6.24994237569583E-2</v>
      </c>
      <c r="DY1001">
        <v>-7.3450578070718503E-2</v>
      </c>
      <c r="DZ1001">
        <v>-4.1177043879704799E-2</v>
      </c>
      <c r="EA1001">
        <v>-2.7166443858694701E-2</v>
      </c>
      <c r="EB1001">
        <v>-1.28138455709155E-2</v>
      </c>
      <c r="EC1001">
        <v>-2.3018682277013099E-3</v>
      </c>
      <c r="ED1001">
        <v>5.3359696496722902E-3</v>
      </c>
      <c r="EE1001">
        <v>8.2143290501928805E-3</v>
      </c>
      <c r="EF1001">
        <v>3.1143081683042599E-3</v>
      </c>
      <c r="EG1001">
        <v>-3.7564710539707202E-3</v>
      </c>
      <c r="EH1001">
        <v>-3.05294380190528E-2</v>
      </c>
      <c r="EI1001">
        <v>-6.6568220316067803E-3</v>
      </c>
      <c r="EJ1001">
        <v>6.6615962980455098E-3</v>
      </c>
      <c r="EK1001">
        <v>-4.4055302426231997E-3</v>
      </c>
      <c r="EL1001">
        <v>2.1939670223654001E-4</v>
      </c>
      <c r="EM1001">
        <v>0.51007227267829502</v>
      </c>
      <c r="EN1001">
        <v>0.64412448204485595</v>
      </c>
      <c r="EO1001">
        <v>0.67514797110243896</v>
      </c>
      <c r="EP1001">
        <v>0.670623535487746</v>
      </c>
      <c r="EQ1001">
        <v>0.40488815525145899</v>
      </c>
      <c r="ER1001">
        <v>-0.30503513107291202</v>
      </c>
      <c r="ES1001">
        <v>-0.32245089874552602</v>
      </c>
      <c r="ET1001">
        <v>-0.24564946467658699</v>
      </c>
      <c r="EU1001">
        <v>-0.13669707191608599</v>
      </c>
      <c r="EV1001">
        <v>-6.10044233928543E-2</v>
      </c>
      <c r="EW1001">
        <v>81.075745664645396</v>
      </c>
      <c r="EX1001">
        <v>79.357125411183304</v>
      </c>
      <c r="EY1001">
        <v>77.269335800111506</v>
      </c>
      <c r="EZ1001">
        <v>75.062639041227101</v>
      </c>
      <c r="FA1001">
        <v>73.954761080843795</v>
      </c>
      <c r="FB1001">
        <v>72.913451905618103</v>
      </c>
      <c r="FC1001">
        <v>71.834896135230395</v>
      </c>
      <c r="FD1001">
        <v>71.7835496624961</v>
      </c>
      <c r="FE1001">
        <v>75.864172743749904</v>
      </c>
      <c r="FF1001">
        <v>81.404624408487393</v>
      </c>
      <c r="FG1001">
        <v>86.377805461892905</v>
      </c>
      <c r="FH1001">
        <v>91.023119305412095</v>
      </c>
      <c r="FI1001">
        <v>93.896667428029005</v>
      </c>
      <c r="FJ1001">
        <v>96.280196801380299</v>
      </c>
      <c r="FK1001">
        <v>98.867308192888501</v>
      </c>
      <c r="FL1001">
        <v>100.022662964353</v>
      </c>
      <c r="FM1001">
        <v>100.450149138573</v>
      </c>
      <c r="FN1001">
        <v>99.510649133464298</v>
      </c>
      <c r="FO1001">
        <v>97.595031456153094</v>
      </c>
      <c r="FP1001">
        <v>93.460932257019607</v>
      </c>
      <c r="FQ1001">
        <v>87.455496142995997</v>
      </c>
      <c r="FR1001">
        <v>83.212290074146793</v>
      </c>
      <c r="FS1001">
        <v>79.917796294519903</v>
      </c>
      <c r="FT1001">
        <v>77.653823649893098</v>
      </c>
      <c r="FU1001">
        <v>4.4149525847252003E-3</v>
      </c>
      <c r="FV1001">
        <v>0</v>
      </c>
      <c r="FW1001">
        <v>0</v>
      </c>
      <c r="FX1001">
        <v>1</v>
      </c>
    </row>
    <row r="1002" spans="1:180" x14ac:dyDescent="0.2">
      <c r="A1002" t="s">
        <v>42</v>
      </c>
      <c r="B1002" t="s">
        <v>58</v>
      </c>
      <c r="C1002" t="s">
        <v>55</v>
      </c>
      <c r="D1002" t="s">
        <v>1</v>
      </c>
      <c r="E1002" t="s">
        <v>78</v>
      </c>
      <c r="F1002" t="s">
        <v>1</v>
      </c>
      <c r="G1002" s="35">
        <v>43693</v>
      </c>
      <c r="H1002">
        <v>25240</v>
      </c>
      <c r="I1002">
        <v>1.2587580284595901</v>
      </c>
      <c r="J1002">
        <v>1.07439620800286</v>
      </c>
      <c r="K1002">
        <v>0.93714851760429996</v>
      </c>
      <c r="L1002">
        <v>0.84411507121949403</v>
      </c>
      <c r="M1002">
        <v>0.78987005780265096</v>
      </c>
      <c r="N1002">
        <v>0.75697600773983198</v>
      </c>
      <c r="O1002">
        <v>0.75813791523884</v>
      </c>
      <c r="P1002">
        <v>0.81704878574617201</v>
      </c>
      <c r="Q1002">
        <v>0.907357989904783</v>
      </c>
      <c r="R1002">
        <v>1.06369226714112</v>
      </c>
      <c r="S1002">
        <v>1.26544273039941</v>
      </c>
      <c r="T1002">
        <v>1.5130496182987501</v>
      </c>
      <c r="U1002">
        <v>1.77869833034605</v>
      </c>
      <c r="V1002">
        <v>2.02019207798027</v>
      </c>
      <c r="W1002">
        <v>2.2463557969902301</v>
      </c>
      <c r="X1002">
        <v>2.45217902169512</v>
      </c>
      <c r="Y1002">
        <v>2.5980772927202298</v>
      </c>
      <c r="Z1002">
        <v>2.6766031944925599</v>
      </c>
      <c r="AA1002">
        <v>2.6307802866669099</v>
      </c>
      <c r="AB1002">
        <v>2.4506246103206601</v>
      </c>
      <c r="AC1002">
        <v>2.2432285549106199</v>
      </c>
      <c r="AD1002">
        <v>2.0605342194580598</v>
      </c>
      <c r="AE1002">
        <v>1.7607782439208099</v>
      </c>
      <c r="AF1002">
        <v>1.4565853241289</v>
      </c>
      <c r="AG1002">
        <v>-1.08202241500042E-2</v>
      </c>
      <c r="AH1002">
        <v>-6.6750947481038804E-3</v>
      </c>
      <c r="AI1002">
        <v>-2.01345396019364E-3</v>
      </c>
      <c r="AJ1002">
        <v>-4.0582261568752201E-3</v>
      </c>
      <c r="AK1002">
        <v>-4.1670261212854304E-3</v>
      </c>
      <c r="AL1002">
        <v>-7.8319196279328998E-3</v>
      </c>
      <c r="AM1002">
        <v>-5.72510086317898E-3</v>
      </c>
      <c r="AN1002">
        <v>-1.3079681488709701E-3</v>
      </c>
      <c r="AO1002">
        <v>-8.0806984592838894E-3</v>
      </c>
      <c r="AP1002">
        <v>-4.5733926582506001E-4</v>
      </c>
      <c r="AQ1002">
        <v>-4.0291716619318902E-3</v>
      </c>
      <c r="AR1002">
        <v>-4.0182341806356704E-3</v>
      </c>
      <c r="AS1002">
        <v>2.8874590181848102E-3</v>
      </c>
      <c r="AT1002">
        <v>1.6288255073772E-2</v>
      </c>
      <c r="AU1002">
        <v>0.15950413271890501</v>
      </c>
      <c r="AV1002">
        <v>0.185255808946999</v>
      </c>
      <c r="AW1002">
        <v>0.20686807843311</v>
      </c>
      <c r="AX1002">
        <v>0.194696325648028</v>
      </c>
      <c r="AY1002">
        <v>0.13119585260623601</v>
      </c>
      <c r="AZ1002">
        <v>-4.7633389004786302E-2</v>
      </c>
      <c r="BA1002">
        <v>-5.43420808042758E-2</v>
      </c>
      <c r="BB1002">
        <v>-5.8348079705610803E-2</v>
      </c>
      <c r="BC1002">
        <v>-4.03950922439043E-2</v>
      </c>
      <c r="BD1002">
        <v>-2.27579266429042E-2</v>
      </c>
      <c r="BE1002">
        <v>-9.5863823076219306E-3</v>
      </c>
      <c r="BF1002">
        <v>-5.5633010888418901E-3</v>
      </c>
      <c r="BG1002">
        <v>-1.09006513092162E-3</v>
      </c>
      <c r="BH1002">
        <v>-3.0616020815043602E-3</v>
      </c>
      <c r="BI1002">
        <v>-3.4040885926966001E-3</v>
      </c>
      <c r="BJ1002">
        <v>-7.0167815152975604E-3</v>
      </c>
      <c r="BK1002">
        <v>-4.9059507507066098E-3</v>
      </c>
      <c r="BL1002">
        <v>-4.8558243531423998E-4</v>
      </c>
      <c r="BM1002">
        <v>-7.42993358164708E-3</v>
      </c>
      <c r="BN1002">
        <v>1.3930667932520401E-4</v>
      </c>
      <c r="BO1002">
        <v>-3.4150309317725401E-3</v>
      </c>
      <c r="BP1002">
        <v>-3.5912822126619899E-3</v>
      </c>
      <c r="BQ1002">
        <v>3.3122943822026601E-3</v>
      </c>
      <c r="BR1002">
        <v>1.7366657385869701E-2</v>
      </c>
      <c r="BS1002">
        <v>0.16104105382099901</v>
      </c>
      <c r="BT1002">
        <v>0.18670224694378701</v>
      </c>
      <c r="BU1002">
        <v>0.208336208189183</v>
      </c>
      <c r="BV1002">
        <v>0.19639133210662699</v>
      </c>
      <c r="BW1002">
        <v>0.13307798810197799</v>
      </c>
      <c r="BX1002">
        <v>-4.6062490777997497E-2</v>
      </c>
      <c r="BY1002">
        <v>-5.2811302753943801E-2</v>
      </c>
      <c r="BZ1002">
        <v>-5.6440260529691498E-2</v>
      </c>
      <c r="CA1002">
        <v>-3.8530609667984897E-2</v>
      </c>
      <c r="CB1002">
        <v>-2.14523851786446E-2</v>
      </c>
      <c r="CC1002">
        <v>-8.7318272062034095E-3</v>
      </c>
      <c r="CD1002">
        <v>-4.7932761872607303E-3</v>
      </c>
      <c r="CE1002">
        <v>-4.5052884065953098E-4</v>
      </c>
      <c r="CF1002">
        <v>-2.37134328288855E-3</v>
      </c>
      <c r="CG1002">
        <v>-2.8756803845097099E-3</v>
      </c>
      <c r="CH1002">
        <v>-6.4522193416171299E-3</v>
      </c>
      <c r="CI1002">
        <v>-4.3386098781606902E-3</v>
      </c>
      <c r="CJ1002">
        <v>8.3999404686201399E-5</v>
      </c>
      <c r="CK1002">
        <v>-6.9792158098013601E-3</v>
      </c>
      <c r="CL1002">
        <v>5.5254184339161504E-4</v>
      </c>
      <c r="CM1002">
        <v>-2.98967893290267E-3</v>
      </c>
      <c r="CN1002">
        <v>-3.2955765802544102E-3</v>
      </c>
      <c r="CO1002">
        <v>3.6065340611581799E-3</v>
      </c>
      <c r="CP1002">
        <v>1.8113555542123998E-2</v>
      </c>
      <c r="CQ1002">
        <v>0.16210552069443199</v>
      </c>
      <c r="CR1002">
        <v>0.18770404549412301</v>
      </c>
      <c r="CS1002">
        <v>0.20935303038591899</v>
      </c>
      <c r="CT1002">
        <v>0.197565288416405</v>
      </c>
      <c r="CU1002">
        <v>0.134381549412836</v>
      </c>
      <c r="CV1002">
        <v>-4.4974491451503701E-2</v>
      </c>
      <c r="CW1002">
        <v>-5.1751090539447098E-2</v>
      </c>
      <c r="CX1002">
        <v>-5.51189107801821E-2</v>
      </c>
      <c r="CY1002">
        <v>-3.7239274715620503E-2</v>
      </c>
      <c r="CZ1002">
        <v>-2.05481711375303E-2</v>
      </c>
      <c r="DA1002">
        <v>-7.8772721047849006E-3</v>
      </c>
      <c r="DB1002">
        <v>-4.0232512856795801E-3</v>
      </c>
      <c r="DC1002">
        <v>1.89007449602557E-4</v>
      </c>
      <c r="DD1002">
        <v>-1.68108448427274E-3</v>
      </c>
      <c r="DE1002">
        <v>-2.3472721763228201E-3</v>
      </c>
      <c r="DF1002">
        <v>-5.8876571679366899E-3</v>
      </c>
      <c r="DG1002">
        <v>-3.7712690056147598E-3</v>
      </c>
      <c r="DH1002">
        <v>6.5358124468664299E-4</v>
      </c>
      <c r="DI1002">
        <v>-6.5284980379556497E-3</v>
      </c>
      <c r="DJ1002">
        <v>9.6577700745802695E-4</v>
      </c>
      <c r="DK1002">
        <v>-2.5643269340327999E-3</v>
      </c>
      <c r="DL1002">
        <v>-2.9998709478468201E-3</v>
      </c>
      <c r="DM1002">
        <v>3.9007737401137001E-3</v>
      </c>
      <c r="DN1002">
        <v>1.8860453698378198E-2</v>
      </c>
      <c r="DO1002">
        <v>0.16316998756786599</v>
      </c>
      <c r="DP1002">
        <v>0.188705844044458</v>
      </c>
      <c r="DQ1002">
        <v>0.210369852582656</v>
      </c>
      <c r="DR1002">
        <v>0.19873924472618201</v>
      </c>
      <c r="DS1002">
        <v>0.13568511072369299</v>
      </c>
      <c r="DT1002">
        <v>-4.3886492125009897E-2</v>
      </c>
      <c r="DU1002">
        <v>-5.0690878324950402E-2</v>
      </c>
      <c r="DV1002">
        <v>-5.3797561030672798E-2</v>
      </c>
      <c r="DW1002">
        <v>-3.5947939763256102E-2</v>
      </c>
      <c r="DX1002">
        <v>-1.9643957096416E-2</v>
      </c>
      <c r="DY1002">
        <v>-6.6434302624026401E-3</v>
      </c>
      <c r="DZ1002">
        <v>-2.9114576264175902E-3</v>
      </c>
      <c r="EA1002">
        <v>1.11239627887458E-3</v>
      </c>
      <c r="EB1002">
        <v>-6.8446040890187798E-4</v>
      </c>
      <c r="EC1002">
        <v>-1.5843346477339901E-3</v>
      </c>
      <c r="ED1002">
        <v>-5.0725190553013496E-3</v>
      </c>
      <c r="EE1002">
        <v>-2.95211889314239E-3</v>
      </c>
      <c r="EF1002">
        <v>1.47596695824338E-3</v>
      </c>
      <c r="EG1002">
        <v>-5.8777331603188402E-3</v>
      </c>
      <c r="EH1002">
        <v>1.5624229526082899E-3</v>
      </c>
      <c r="EI1002">
        <v>-1.95018620387345E-3</v>
      </c>
      <c r="EJ1002">
        <v>-2.5729189798731501E-3</v>
      </c>
      <c r="EK1002">
        <v>4.3256091041315404E-3</v>
      </c>
      <c r="EL1002">
        <v>1.9938856010475899E-2</v>
      </c>
      <c r="EM1002">
        <v>0.16470690866995899</v>
      </c>
      <c r="EN1002">
        <v>0.19015228204124601</v>
      </c>
      <c r="EO1002">
        <v>0.211837982338729</v>
      </c>
      <c r="EP1002">
        <v>0.200434251184781</v>
      </c>
      <c r="EQ1002">
        <v>0.137567246219435</v>
      </c>
      <c r="ER1002">
        <v>-4.23155938982211E-2</v>
      </c>
      <c r="ES1002">
        <v>-4.9160100274618299E-2</v>
      </c>
      <c r="ET1002">
        <v>-5.18897418547535E-2</v>
      </c>
      <c r="EU1002">
        <v>-3.4083457187336699E-2</v>
      </c>
      <c r="EV1002">
        <v>-1.8338415632156501E-2</v>
      </c>
      <c r="EW1002">
        <v>83.393907889090798</v>
      </c>
      <c r="EX1002">
        <v>81.443189397385098</v>
      </c>
      <c r="EY1002">
        <v>79.365872944610999</v>
      </c>
      <c r="EZ1002">
        <v>77.662763459907197</v>
      </c>
      <c r="FA1002">
        <v>76.415042919663904</v>
      </c>
      <c r="FB1002">
        <v>75.171947492709904</v>
      </c>
      <c r="FC1002">
        <v>73.691602057743495</v>
      </c>
      <c r="FD1002">
        <v>73.598286110584795</v>
      </c>
      <c r="FE1002">
        <v>77.225839739812798</v>
      </c>
      <c r="FF1002">
        <v>82.862045961502304</v>
      </c>
      <c r="FG1002">
        <v>87.558951701310804</v>
      </c>
      <c r="FH1002">
        <v>91.590945851416706</v>
      </c>
      <c r="FI1002">
        <v>94.692396997873303</v>
      </c>
      <c r="FJ1002">
        <v>97.424272465375495</v>
      </c>
      <c r="FK1002">
        <v>100.218749353514</v>
      </c>
      <c r="FL1002">
        <v>101.47384194244</v>
      </c>
      <c r="FM1002">
        <v>102.205884052934</v>
      </c>
      <c r="FN1002">
        <v>101.841809862605</v>
      </c>
      <c r="FO1002">
        <v>100.437377261061</v>
      </c>
      <c r="FP1002">
        <v>97.178042111509399</v>
      </c>
      <c r="FQ1002">
        <v>92.142336516111001</v>
      </c>
      <c r="FR1002">
        <v>88.108678011174703</v>
      </c>
      <c r="FS1002">
        <v>84.739546575200094</v>
      </c>
      <c r="FT1002">
        <v>82.141161436047994</v>
      </c>
      <c r="FU1002">
        <v>2.1207474464222898E-3</v>
      </c>
      <c r="FV1002">
        <v>0</v>
      </c>
      <c r="FW1002">
        <v>0</v>
      </c>
      <c r="FX1002">
        <v>1</v>
      </c>
    </row>
    <row r="1003" spans="1:180" x14ac:dyDescent="0.2">
      <c r="A1003" t="s">
        <v>42</v>
      </c>
      <c r="B1003" t="s">
        <v>58</v>
      </c>
      <c r="C1003" t="s">
        <v>55</v>
      </c>
      <c r="D1003" t="s">
        <v>1</v>
      </c>
      <c r="E1003" t="s">
        <v>78</v>
      </c>
      <c r="F1003" t="s">
        <v>77</v>
      </c>
      <c r="G1003" s="35">
        <v>43693</v>
      </c>
      <c r="H1003">
        <v>21025</v>
      </c>
      <c r="I1003">
        <v>1.2735686004481199</v>
      </c>
      <c r="J1003">
        <v>1.08823867932146</v>
      </c>
      <c r="K1003">
        <v>0.95093232112411297</v>
      </c>
      <c r="L1003">
        <v>0.85932319852949002</v>
      </c>
      <c r="M1003">
        <v>0.80503947533020503</v>
      </c>
      <c r="N1003">
        <v>0.77034730283265496</v>
      </c>
      <c r="O1003">
        <v>0.76821494991376404</v>
      </c>
      <c r="P1003">
        <v>0.827182803394379</v>
      </c>
      <c r="Q1003">
        <v>0.91371386252138997</v>
      </c>
      <c r="R1003">
        <v>1.06847687060984</v>
      </c>
      <c r="S1003">
        <v>1.2662698699591499</v>
      </c>
      <c r="T1003">
        <v>1.5038932610992</v>
      </c>
      <c r="U1003">
        <v>1.7594622959647199</v>
      </c>
      <c r="V1003">
        <v>1.9960962618684801</v>
      </c>
      <c r="W1003">
        <v>2.2145575009959</v>
      </c>
      <c r="X1003">
        <v>2.4149849802072301</v>
      </c>
      <c r="Y1003">
        <v>2.5573646299120298</v>
      </c>
      <c r="Z1003">
        <v>2.63457375249885</v>
      </c>
      <c r="AA1003">
        <v>2.5930965357487898</v>
      </c>
      <c r="AB1003">
        <v>2.42162368118777</v>
      </c>
      <c r="AC1003">
        <v>2.2322100463263799</v>
      </c>
      <c r="AD1003">
        <v>2.0627024193587502</v>
      </c>
      <c r="AE1003">
        <v>1.77509508205968</v>
      </c>
      <c r="AF1003">
        <v>1.4750259348745201</v>
      </c>
      <c r="AG1003">
        <v>-1.24546973320148E-2</v>
      </c>
      <c r="AH1003">
        <v>-1.0824681983882299E-2</v>
      </c>
      <c r="AI1003">
        <v>-7.2462689695417101E-3</v>
      </c>
      <c r="AJ1003">
        <v>-8.2191839295723199E-3</v>
      </c>
      <c r="AK1003">
        <v>-8.6810003759755002E-3</v>
      </c>
      <c r="AL1003">
        <v>-1.3333767962568599E-2</v>
      </c>
      <c r="AM1003">
        <v>-1.31703171858145E-2</v>
      </c>
      <c r="AN1003">
        <v>-5.1584697831698204E-3</v>
      </c>
      <c r="AO1003">
        <v>-9.6330676307356394E-3</v>
      </c>
      <c r="AP1003">
        <v>5.4508169384441996E-4</v>
      </c>
      <c r="AQ1003">
        <v>-3.9924057999816999E-3</v>
      </c>
      <c r="AR1003">
        <v>-3.14755522257138E-3</v>
      </c>
      <c r="AS1003">
        <v>1.7639122061074201E-3</v>
      </c>
      <c r="AT1003">
        <v>1.6964920733857101E-2</v>
      </c>
      <c r="AU1003">
        <v>9.3760429951167401E-2</v>
      </c>
      <c r="AV1003">
        <v>0.106477937460836</v>
      </c>
      <c r="AW1003">
        <v>0.119396323565075</v>
      </c>
      <c r="AX1003">
        <v>0.109454514960489</v>
      </c>
      <c r="AY1003">
        <v>9.2746684042778096E-2</v>
      </c>
      <c r="AZ1003">
        <v>-4.1865258799357998E-4</v>
      </c>
      <c r="BA1003">
        <v>-7.3046251917836796E-3</v>
      </c>
      <c r="BB1003">
        <v>-3.7081344865447702E-2</v>
      </c>
      <c r="BC1003">
        <v>-3.20179352198115E-2</v>
      </c>
      <c r="BD1003">
        <v>-2.2644863864320099E-2</v>
      </c>
      <c r="BE1003">
        <v>-1.10619022112991E-2</v>
      </c>
      <c r="BF1003">
        <v>-9.5359339986872196E-3</v>
      </c>
      <c r="BG1003">
        <v>-6.1620077758648504E-3</v>
      </c>
      <c r="BH1003">
        <v>-7.0555968803816703E-3</v>
      </c>
      <c r="BI1003">
        <v>-7.8155347975932092E-3</v>
      </c>
      <c r="BJ1003">
        <v>-1.2428620509010099E-2</v>
      </c>
      <c r="BK1003">
        <v>-1.22352271885995E-2</v>
      </c>
      <c r="BL1003">
        <v>-4.1551139206295997E-3</v>
      </c>
      <c r="BM1003">
        <v>-8.9003083487414793E-3</v>
      </c>
      <c r="BN1003">
        <v>1.21893486065775E-3</v>
      </c>
      <c r="BO1003">
        <v>-3.2459750258395999E-3</v>
      </c>
      <c r="BP1003">
        <v>-2.67960519940987E-3</v>
      </c>
      <c r="BQ1003">
        <v>2.23082026553547E-3</v>
      </c>
      <c r="BR1003">
        <v>1.7944361550839599E-2</v>
      </c>
      <c r="BS1003">
        <v>9.5250091092083294E-2</v>
      </c>
      <c r="BT1003">
        <v>0.108081920645816</v>
      </c>
      <c r="BU1003">
        <v>0.121045017436775</v>
      </c>
      <c r="BV1003">
        <v>0.111086902211207</v>
      </c>
      <c r="BW1003">
        <v>9.4604450242753102E-2</v>
      </c>
      <c r="BX1003">
        <v>1.1765578628923901E-3</v>
      </c>
      <c r="BY1003">
        <v>-5.7263463399184599E-3</v>
      </c>
      <c r="BZ1003">
        <v>-3.51507157334719E-2</v>
      </c>
      <c r="CA1003">
        <v>-3.01110058677421E-2</v>
      </c>
      <c r="CB1003">
        <v>-2.1193367228093202E-2</v>
      </c>
      <c r="CC1003">
        <v>-1.0097256553521399E-2</v>
      </c>
      <c r="CD1003">
        <v>-8.6433510700154696E-3</v>
      </c>
      <c r="CE1003">
        <v>-5.4110517760766396E-3</v>
      </c>
      <c r="CF1003">
        <v>-6.2497000347125804E-3</v>
      </c>
      <c r="CG1003">
        <v>-7.2161159744474996E-3</v>
      </c>
      <c r="CH1003">
        <v>-1.1801718139998999E-2</v>
      </c>
      <c r="CI1003">
        <v>-1.1587586705064899E-2</v>
      </c>
      <c r="CJ1003">
        <v>-3.4601927067271399E-3</v>
      </c>
      <c r="CK1003">
        <v>-8.3928015022149693E-3</v>
      </c>
      <c r="CL1003">
        <v>1.6856435112539601E-3</v>
      </c>
      <c r="CM1003">
        <v>-2.7289993454984898E-3</v>
      </c>
      <c r="CN1003">
        <v>-2.3555044388703398E-3</v>
      </c>
      <c r="CO1003">
        <v>2.5541993651673101E-3</v>
      </c>
      <c r="CP1003">
        <v>1.86227192770404E-2</v>
      </c>
      <c r="CQ1003">
        <v>9.6281825860371498E-2</v>
      </c>
      <c r="CR1003">
        <v>0.109192834513567</v>
      </c>
      <c r="CS1003">
        <v>0.122186897789948</v>
      </c>
      <c r="CT1003">
        <v>0.11221748864836199</v>
      </c>
      <c r="CU1003">
        <v>9.5891133453598204E-2</v>
      </c>
      <c r="CV1003">
        <v>2.2813957617342198E-3</v>
      </c>
      <c r="CW1003">
        <v>-4.6332352149801798E-3</v>
      </c>
      <c r="CX1003">
        <v>-3.3813567877883102E-2</v>
      </c>
      <c r="CY1003">
        <v>-2.8790272407520599E-2</v>
      </c>
      <c r="CZ1003">
        <v>-2.0188065079493101E-2</v>
      </c>
      <c r="DA1003">
        <v>-9.1326108957437407E-3</v>
      </c>
      <c r="DB1003">
        <v>-7.7507681413437101E-3</v>
      </c>
      <c r="DC1003">
        <v>-4.6600957762884298E-3</v>
      </c>
      <c r="DD1003">
        <v>-5.4438031890434897E-3</v>
      </c>
      <c r="DE1003">
        <v>-6.6166971513017796E-3</v>
      </c>
      <c r="DF1003">
        <v>-1.1174815770988E-2</v>
      </c>
      <c r="DG1003">
        <v>-1.0939946221530401E-2</v>
      </c>
      <c r="DH1003">
        <v>-2.7652714928246801E-3</v>
      </c>
      <c r="DI1003">
        <v>-7.8852946556884507E-3</v>
      </c>
      <c r="DJ1003">
        <v>2.1523521618501602E-3</v>
      </c>
      <c r="DK1003">
        <v>-2.2120236651573702E-3</v>
      </c>
      <c r="DL1003">
        <v>-2.0314036783308101E-3</v>
      </c>
      <c r="DM1003">
        <v>2.8775784647991501E-3</v>
      </c>
      <c r="DN1003">
        <v>1.9301077003241299E-2</v>
      </c>
      <c r="DO1003">
        <v>9.7313560628659701E-2</v>
      </c>
      <c r="DP1003">
        <v>0.110303748381318</v>
      </c>
      <c r="DQ1003">
        <v>0.123328778143121</v>
      </c>
      <c r="DR1003">
        <v>0.113348075085517</v>
      </c>
      <c r="DS1003">
        <v>9.7177816664443403E-2</v>
      </c>
      <c r="DT1003">
        <v>3.3862336605760498E-3</v>
      </c>
      <c r="DU1003">
        <v>-3.5401240900419001E-3</v>
      </c>
      <c r="DV1003">
        <v>-3.2476420022294401E-2</v>
      </c>
      <c r="DW1003">
        <v>-2.7469538947299098E-2</v>
      </c>
      <c r="DX1003">
        <v>-1.9182762930893101E-2</v>
      </c>
      <c r="DY1003">
        <v>-7.7398157750280302E-3</v>
      </c>
      <c r="DZ1003">
        <v>-6.4620201561486198E-3</v>
      </c>
      <c r="EA1003">
        <v>-3.57583458261158E-3</v>
      </c>
      <c r="EB1003">
        <v>-4.2802161398528401E-3</v>
      </c>
      <c r="EC1003">
        <v>-5.7512315729194999E-3</v>
      </c>
      <c r="ED1003">
        <v>-1.02696683174294E-2</v>
      </c>
      <c r="EE1003">
        <v>-1.0004856224315401E-2</v>
      </c>
      <c r="EF1003">
        <v>-1.76191563028446E-3</v>
      </c>
      <c r="EG1003">
        <v>-7.1525353736942897E-3</v>
      </c>
      <c r="EH1003">
        <v>2.8262053286634901E-3</v>
      </c>
      <c r="EI1003">
        <v>-1.4655928910152799E-3</v>
      </c>
      <c r="EJ1003">
        <v>-1.5634536551692999E-3</v>
      </c>
      <c r="EK1003">
        <v>3.3444865242272001E-3</v>
      </c>
      <c r="EL1003">
        <v>2.02805178202238E-2</v>
      </c>
      <c r="EM1003">
        <v>9.8803221769575594E-2</v>
      </c>
      <c r="EN1003">
        <v>0.111907731566298</v>
      </c>
      <c r="EO1003">
        <v>0.124977472014821</v>
      </c>
      <c r="EP1003">
        <v>0.114980462336235</v>
      </c>
      <c r="EQ1003">
        <v>9.9035582864418298E-2</v>
      </c>
      <c r="ER1003">
        <v>4.9814441114620104E-3</v>
      </c>
      <c r="ES1003">
        <v>-1.96184523817668E-3</v>
      </c>
      <c r="ET1003">
        <v>-3.05457908903186E-2</v>
      </c>
      <c r="EU1003">
        <v>-2.55626095952298E-2</v>
      </c>
      <c r="EV1003">
        <v>-1.77312662946661E-2</v>
      </c>
      <c r="EW1003">
        <v>83.311799114999801</v>
      </c>
      <c r="EX1003">
        <v>81.361862901303994</v>
      </c>
      <c r="EY1003">
        <v>79.332738476518699</v>
      </c>
      <c r="EZ1003">
        <v>77.645032782968102</v>
      </c>
      <c r="FA1003">
        <v>76.370556224426494</v>
      </c>
      <c r="FB1003">
        <v>75.129871322712901</v>
      </c>
      <c r="FC1003">
        <v>73.638652518228398</v>
      </c>
      <c r="FD1003">
        <v>73.570632348172694</v>
      </c>
      <c r="FE1003">
        <v>77.204602468332396</v>
      </c>
      <c r="FF1003">
        <v>82.841391338281596</v>
      </c>
      <c r="FG1003">
        <v>87.564086042868894</v>
      </c>
      <c r="FH1003">
        <v>91.556334636376704</v>
      </c>
      <c r="FI1003">
        <v>94.666078087867405</v>
      </c>
      <c r="FJ1003">
        <v>97.404831794751402</v>
      </c>
      <c r="FK1003">
        <v>100.170234543327</v>
      </c>
      <c r="FL1003">
        <v>101.416603830619</v>
      </c>
      <c r="FM1003">
        <v>102.128198737172</v>
      </c>
      <c r="FN1003">
        <v>101.76767874106601</v>
      </c>
      <c r="FO1003">
        <v>100.364461814031</v>
      </c>
      <c r="FP1003">
        <v>97.176570606044606</v>
      </c>
      <c r="FQ1003">
        <v>92.220561749577797</v>
      </c>
      <c r="FR1003">
        <v>88.222495258571101</v>
      </c>
      <c r="FS1003">
        <v>84.873432144778107</v>
      </c>
      <c r="FT1003">
        <v>82.246922454708994</v>
      </c>
      <c r="FU1003">
        <v>2.1745968964705302E-3</v>
      </c>
      <c r="FV1003">
        <v>0</v>
      </c>
      <c r="FW1003">
        <v>0</v>
      </c>
      <c r="FX1003">
        <v>1</v>
      </c>
    </row>
    <row r="1004" spans="1:180" x14ac:dyDescent="0.2">
      <c r="A1004" t="s">
        <v>42</v>
      </c>
      <c r="B1004" t="s">
        <v>58</v>
      </c>
      <c r="C1004" t="s">
        <v>55</v>
      </c>
      <c r="D1004" t="s">
        <v>1</v>
      </c>
      <c r="E1004" t="s">
        <v>78</v>
      </c>
      <c r="F1004" t="s">
        <v>78</v>
      </c>
      <c r="G1004" s="35">
        <v>43693</v>
      </c>
      <c r="H1004">
        <v>4215</v>
      </c>
      <c r="I1004">
        <v>1.16093465930699</v>
      </c>
      <c r="J1004">
        <v>0.98313638469438303</v>
      </c>
      <c r="K1004">
        <v>0.84706199598522303</v>
      </c>
      <c r="L1004">
        <v>0.748828047687084</v>
      </c>
      <c r="M1004">
        <v>0.69629637801853905</v>
      </c>
      <c r="N1004">
        <v>0.67345119364396999</v>
      </c>
      <c r="O1004">
        <v>0.69435165030677004</v>
      </c>
      <c r="P1004">
        <v>0.75197850754620099</v>
      </c>
      <c r="Q1004">
        <v>0.86090703112243405</v>
      </c>
      <c r="R1004">
        <v>1.02844014310821</v>
      </c>
      <c r="S1004">
        <v>1.25307704780409</v>
      </c>
      <c r="T1004">
        <v>1.55690420430762</v>
      </c>
      <c r="U1004">
        <v>1.87661584753985</v>
      </c>
      <c r="V1004">
        <v>2.1410965295792401</v>
      </c>
      <c r="W1004">
        <v>2.4054215019564</v>
      </c>
      <c r="X1004">
        <v>2.6354371442956901</v>
      </c>
      <c r="Y1004">
        <v>2.7939986188322701</v>
      </c>
      <c r="Z1004">
        <v>2.8757814662118499</v>
      </c>
      <c r="AA1004">
        <v>2.8065076661560902</v>
      </c>
      <c r="AB1004">
        <v>2.5773926722598199</v>
      </c>
      <c r="AC1004">
        <v>2.2715273031635101</v>
      </c>
      <c r="AD1004">
        <v>2.0159319277458301</v>
      </c>
      <c r="AE1004">
        <v>1.6518813337803799</v>
      </c>
      <c r="AF1004">
        <v>1.32868637295226</v>
      </c>
      <c r="AG1004">
        <v>-1.2274156741875901E-2</v>
      </c>
      <c r="AH1004">
        <v>3.4358947638190602E-3</v>
      </c>
      <c r="AI1004">
        <v>1.34864393286182E-2</v>
      </c>
      <c r="AJ1004">
        <v>4.4081749740149598E-3</v>
      </c>
      <c r="AK1004">
        <v>6.1756827031018199E-3</v>
      </c>
      <c r="AL1004">
        <v>8.12102928142917E-3</v>
      </c>
      <c r="AM1004">
        <v>2.0921325522298799E-2</v>
      </c>
      <c r="AN1004">
        <v>5.3549785748431399E-3</v>
      </c>
      <c r="AO1004">
        <v>-1.2167659501669899E-2</v>
      </c>
      <c r="AP1004">
        <v>-1.5679298294398802E-2</v>
      </c>
      <c r="AQ1004">
        <v>-1.43380804540711E-2</v>
      </c>
      <c r="AR1004">
        <v>-1.1233973662735E-2</v>
      </c>
      <c r="AS1004">
        <v>8.7926779831044109E-3</v>
      </c>
      <c r="AT1004">
        <v>1.0396223400782501E-2</v>
      </c>
      <c r="AU1004">
        <v>0.48187383154244101</v>
      </c>
      <c r="AV1004">
        <v>0.56942752154138598</v>
      </c>
      <c r="AW1004">
        <v>0.63146742744212103</v>
      </c>
      <c r="AX1004">
        <v>0.60969971955504199</v>
      </c>
      <c r="AY1004">
        <v>0.31015659156559899</v>
      </c>
      <c r="AZ1004">
        <v>-0.30052907211334501</v>
      </c>
      <c r="BA1004">
        <v>-0.30858364009933797</v>
      </c>
      <c r="BB1004">
        <v>-0.18512948757113201</v>
      </c>
      <c r="BC1004">
        <v>-0.102586797501223</v>
      </c>
      <c r="BD1004">
        <v>-4.3433158705994297E-2</v>
      </c>
      <c r="BE1004">
        <v>-1.09172044292235E-2</v>
      </c>
      <c r="BF1004">
        <v>4.7041601678791201E-3</v>
      </c>
      <c r="BG1004">
        <v>1.4596961260543899E-2</v>
      </c>
      <c r="BH1004">
        <v>5.3289539652417901E-3</v>
      </c>
      <c r="BI1004">
        <v>7.0699579224220797E-3</v>
      </c>
      <c r="BJ1004">
        <v>8.8908648524983792E-3</v>
      </c>
      <c r="BK1004">
        <v>2.1849978078093499E-2</v>
      </c>
      <c r="BL1004">
        <v>6.3468828307223996E-3</v>
      </c>
      <c r="BM1004">
        <v>-1.10676144859035E-2</v>
      </c>
      <c r="BN1004">
        <v>-1.45172692001901E-2</v>
      </c>
      <c r="BO1004">
        <v>-1.30584599235009E-2</v>
      </c>
      <c r="BP1004">
        <v>-1.01831419893318E-2</v>
      </c>
      <c r="BQ1004">
        <v>9.8415726543410499E-3</v>
      </c>
      <c r="BR1004">
        <v>1.27219601477361E-2</v>
      </c>
      <c r="BS1004">
        <v>0.48490517718420301</v>
      </c>
      <c r="BT1004">
        <v>0.57207890495820402</v>
      </c>
      <c r="BU1004">
        <v>0.63503347102468599</v>
      </c>
      <c r="BV1004">
        <v>0.61337175095220997</v>
      </c>
      <c r="BW1004">
        <v>0.31400994184112102</v>
      </c>
      <c r="BX1004">
        <v>-0.29730471796380298</v>
      </c>
      <c r="BY1004">
        <v>-0.30607973841353298</v>
      </c>
      <c r="BZ1004">
        <v>-0.182322785841737</v>
      </c>
      <c r="CA1004">
        <v>-0.100052096146365</v>
      </c>
      <c r="CB1004">
        <v>-4.14030215472019E-2</v>
      </c>
      <c r="CC1004">
        <v>-9.9773833911235097E-3</v>
      </c>
      <c r="CD1004">
        <v>5.5825569232522297E-3</v>
      </c>
      <c r="CE1004">
        <v>1.53661053676459E-2</v>
      </c>
      <c r="CF1004">
        <v>5.9666826896240498E-3</v>
      </c>
      <c r="CG1004">
        <v>7.6893302151194902E-3</v>
      </c>
      <c r="CH1004">
        <v>9.4240506238938999E-3</v>
      </c>
      <c r="CI1004">
        <v>2.2493160009310401E-2</v>
      </c>
      <c r="CJ1004">
        <v>7.0338726967361601E-3</v>
      </c>
      <c r="CK1004">
        <v>-1.0305726659017699E-2</v>
      </c>
      <c r="CL1004">
        <v>-1.37124513893956E-2</v>
      </c>
      <c r="CM1004">
        <v>-1.21721986420977E-2</v>
      </c>
      <c r="CN1004">
        <v>-9.4553391734497703E-3</v>
      </c>
      <c r="CO1004">
        <v>1.05680339084231E-2</v>
      </c>
      <c r="CP1004">
        <v>1.43327583338541E-2</v>
      </c>
      <c r="CQ1004">
        <v>0.48700467794139002</v>
      </c>
      <c r="CR1004">
        <v>0.573915245035863</v>
      </c>
      <c r="CS1004">
        <v>0.63750330194683902</v>
      </c>
      <c r="CT1004">
        <v>0.61591498871188899</v>
      </c>
      <c r="CU1004">
        <v>0.316678760503602</v>
      </c>
      <c r="CV1004">
        <v>-0.29507154010208397</v>
      </c>
      <c r="CW1004">
        <v>-0.30434554373350398</v>
      </c>
      <c r="CX1004">
        <v>-0.18037887277393</v>
      </c>
      <c r="CY1004">
        <v>-9.8296569709375198E-2</v>
      </c>
      <c r="CZ1004">
        <v>-3.9996954735368302E-2</v>
      </c>
      <c r="DA1004">
        <v>-9.0375623530235608E-3</v>
      </c>
      <c r="DB1004">
        <v>6.4609536786253401E-3</v>
      </c>
      <c r="DC1004">
        <v>1.6135249474747999E-2</v>
      </c>
      <c r="DD1004">
        <v>6.6044114140063103E-3</v>
      </c>
      <c r="DE1004">
        <v>8.3087025078169095E-3</v>
      </c>
      <c r="DF1004">
        <v>9.9572363952894101E-3</v>
      </c>
      <c r="DG1004">
        <v>2.31363419405274E-2</v>
      </c>
      <c r="DH1004">
        <v>7.7208625627499198E-3</v>
      </c>
      <c r="DI1004">
        <v>-9.5438388321320393E-3</v>
      </c>
      <c r="DJ1004">
        <v>-1.2907633578601E-2</v>
      </c>
      <c r="DK1004">
        <v>-1.12859373606945E-2</v>
      </c>
      <c r="DL1004">
        <v>-8.7275363575677299E-3</v>
      </c>
      <c r="DM1004">
        <v>1.12944951625052E-2</v>
      </c>
      <c r="DN1004">
        <v>1.5943556519972101E-2</v>
      </c>
      <c r="DO1004">
        <v>0.48910417869857697</v>
      </c>
      <c r="DP1004">
        <v>0.57575158511352098</v>
      </c>
      <c r="DQ1004">
        <v>0.63997313286899205</v>
      </c>
      <c r="DR1004">
        <v>0.61845822647156801</v>
      </c>
      <c r="DS1004">
        <v>0.31934757916608397</v>
      </c>
      <c r="DT1004">
        <v>-0.29283836224036403</v>
      </c>
      <c r="DU1004">
        <v>-0.30261134905347598</v>
      </c>
      <c r="DV1004">
        <v>-0.178434959706122</v>
      </c>
      <c r="DW1004">
        <v>-9.6541043272385399E-2</v>
      </c>
      <c r="DX1004">
        <v>-3.85908879235346E-2</v>
      </c>
      <c r="DY1004">
        <v>-7.6806100403710798E-3</v>
      </c>
      <c r="DZ1004">
        <v>7.7292190826854E-3</v>
      </c>
      <c r="EA1004">
        <v>1.7245771406673601E-2</v>
      </c>
      <c r="EB1004">
        <v>7.5251904052331398E-3</v>
      </c>
      <c r="EC1004">
        <v>9.2029777271371693E-3</v>
      </c>
      <c r="ED1004">
        <v>1.07270719663586E-2</v>
      </c>
      <c r="EE1004">
        <v>2.4064994496322E-2</v>
      </c>
      <c r="EF1004">
        <v>8.7127668186291699E-3</v>
      </c>
      <c r="EG1004">
        <v>-8.4437938163655496E-3</v>
      </c>
      <c r="EH1004">
        <v>-1.17456044843923E-2</v>
      </c>
      <c r="EI1004">
        <v>-1.00063168301243E-2</v>
      </c>
      <c r="EJ1004">
        <v>-7.6767046841644997E-3</v>
      </c>
      <c r="EK1004">
        <v>1.23433898337419E-2</v>
      </c>
      <c r="EL1004">
        <v>1.82692932669258E-2</v>
      </c>
      <c r="EM1004">
        <v>0.49213552434033903</v>
      </c>
      <c r="EN1004">
        <v>0.57840296853033901</v>
      </c>
      <c r="EO1004">
        <v>0.643539176451557</v>
      </c>
      <c r="EP1004">
        <v>0.62213025786873499</v>
      </c>
      <c r="EQ1004">
        <v>0.323200929441606</v>
      </c>
      <c r="ER1004">
        <v>-0.28961400809082199</v>
      </c>
      <c r="ES1004">
        <v>-0.30010744736767098</v>
      </c>
      <c r="ET1004">
        <v>-0.17562825797672699</v>
      </c>
      <c r="EU1004">
        <v>-9.4006341917527506E-2</v>
      </c>
      <c r="EV1004">
        <v>-3.6560750764742203E-2</v>
      </c>
      <c r="EW1004">
        <v>84.029879623213006</v>
      </c>
      <c r="EX1004">
        <v>82.061252087728803</v>
      </c>
      <c r="EY1004">
        <v>79.695760534984203</v>
      </c>
      <c r="EZ1004">
        <v>77.851977887609095</v>
      </c>
      <c r="FA1004">
        <v>76.710648936005398</v>
      </c>
      <c r="FB1004">
        <v>75.4351241887382</v>
      </c>
      <c r="FC1004">
        <v>73.984395771120802</v>
      </c>
      <c r="FD1004">
        <v>73.764462037220994</v>
      </c>
      <c r="FE1004">
        <v>77.3701283625456</v>
      </c>
      <c r="FF1004">
        <v>83.014428711667705</v>
      </c>
      <c r="FG1004">
        <v>87.578444126535999</v>
      </c>
      <c r="FH1004">
        <v>91.817013403093398</v>
      </c>
      <c r="FI1004">
        <v>94.896260128556904</v>
      </c>
      <c r="FJ1004">
        <v>97.620304664321296</v>
      </c>
      <c r="FK1004">
        <v>100.602442638714</v>
      </c>
      <c r="FL1004">
        <v>101.936099383365</v>
      </c>
      <c r="FM1004">
        <v>102.79077578666001</v>
      </c>
      <c r="FN1004">
        <v>102.417421599069</v>
      </c>
      <c r="FO1004">
        <v>101.020344833153</v>
      </c>
      <c r="FP1004">
        <v>97.393283316779304</v>
      </c>
      <c r="FQ1004">
        <v>91.984762806258502</v>
      </c>
      <c r="FR1004">
        <v>87.774379854888807</v>
      </c>
      <c r="FS1004">
        <v>84.290330588941998</v>
      </c>
      <c r="FT1004">
        <v>81.839495063692496</v>
      </c>
      <c r="FU1004">
        <v>4.4308607248166199E-3</v>
      </c>
      <c r="FV1004">
        <v>0</v>
      </c>
      <c r="FW1004">
        <v>0</v>
      </c>
      <c r="FX1004">
        <v>1</v>
      </c>
    </row>
    <row r="1005" spans="1:180" x14ac:dyDescent="0.2">
      <c r="A1005" t="s">
        <v>42</v>
      </c>
      <c r="B1005" t="s">
        <v>58</v>
      </c>
      <c r="C1005" t="s">
        <v>55</v>
      </c>
      <c r="D1005" t="s">
        <v>37</v>
      </c>
      <c r="E1005" t="s">
        <v>1</v>
      </c>
      <c r="F1005" t="s">
        <v>1</v>
      </c>
      <c r="G1005" s="35">
        <v>43693</v>
      </c>
      <c r="H1005">
        <v>9471</v>
      </c>
      <c r="I1005">
        <v>1.0172566378085399</v>
      </c>
      <c r="J1005">
        <v>0.85632904320251702</v>
      </c>
      <c r="K1005">
        <v>0.76464991175414598</v>
      </c>
      <c r="L1005">
        <v>0.73964322389697601</v>
      </c>
      <c r="M1005">
        <v>0.73000164347240604</v>
      </c>
      <c r="N1005">
        <v>0.73403227460898302</v>
      </c>
      <c r="O1005">
        <v>0.81173541706840402</v>
      </c>
      <c r="P1005">
        <v>0.88315578909879899</v>
      </c>
      <c r="Q1005">
        <v>0.88585264032743904</v>
      </c>
      <c r="R1005">
        <v>0.95562936968287804</v>
      </c>
      <c r="S1005">
        <v>1.0465565270466499</v>
      </c>
      <c r="T1005">
        <v>1.17658332663151</v>
      </c>
      <c r="U1005">
        <v>1.3403941554689101</v>
      </c>
      <c r="V1005">
        <v>1.46841038668859</v>
      </c>
      <c r="W1005">
        <v>1.5794971029989999</v>
      </c>
      <c r="X1005">
        <v>1.7276986827468599</v>
      </c>
      <c r="Y1005">
        <v>1.83626845993518</v>
      </c>
      <c r="Z1005">
        <v>1.8606336506428001</v>
      </c>
      <c r="AA1005">
        <v>1.8517749031048001</v>
      </c>
      <c r="AB1005">
        <v>1.7507651985565</v>
      </c>
      <c r="AC1005">
        <v>1.6412504649636599</v>
      </c>
      <c r="AD1005">
        <v>1.60233959122421</v>
      </c>
      <c r="AE1005">
        <v>1.4067982623478701</v>
      </c>
      <c r="AF1005">
        <v>1.20104313306753</v>
      </c>
      <c r="AG1005">
        <v>-3.59152345816625E-2</v>
      </c>
      <c r="AH1005">
        <v>-1.16545937301227E-2</v>
      </c>
      <c r="AI1005">
        <v>3.4830714933104701E-3</v>
      </c>
      <c r="AJ1005">
        <v>1.89995870717822E-2</v>
      </c>
      <c r="AK1005">
        <v>1.03247722793563E-2</v>
      </c>
      <c r="AL1005">
        <v>1.22544178532935E-2</v>
      </c>
      <c r="AM1005">
        <v>1.41846630944429E-2</v>
      </c>
      <c r="AN1005">
        <v>6.94412630654886E-4</v>
      </c>
      <c r="AO1005">
        <v>4.85449375787253E-3</v>
      </c>
      <c r="AP1005">
        <v>3.3442462471478199E-3</v>
      </c>
      <c r="AQ1005">
        <v>7.8604906224341298E-3</v>
      </c>
      <c r="AR1005">
        <v>3.84916370553905E-3</v>
      </c>
      <c r="AS1005">
        <v>-1.5456675365745199E-2</v>
      </c>
      <c r="AT1005">
        <v>-7.2740646697298499E-3</v>
      </c>
      <c r="AU1005">
        <v>0.190620758240993</v>
      </c>
      <c r="AV1005">
        <v>0.23846301463803499</v>
      </c>
      <c r="AW1005">
        <v>0.24894323577632599</v>
      </c>
      <c r="AX1005">
        <v>0.23237754683807099</v>
      </c>
      <c r="AY1005">
        <v>0.17516535519455501</v>
      </c>
      <c r="AZ1005">
        <v>-1.94562811341546E-2</v>
      </c>
      <c r="BA1005">
        <v>-5.4044178280002901E-2</v>
      </c>
      <c r="BB1005">
        <v>-3.4484683812540003E-2</v>
      </c>
      <c r="BC1005">
        <v>-2.50187467310568E-2</v>
      </c>
      <c r="BD1005">
        <v>-1.0585389945136499E-2</v>
      </c>
      <c r="BE1005">
        <v>-2.78587665048558E-2</v>
      </c>
      <c r="BF1005">
        <v>-5.0040153088555996E-3</v>
      </c>
      <c r="BG1005">
        <v>9.5589877048674592E-3</v>
      </c>
      <c r="BH1005">
        <v>2.5569268407246999E-2</v>
      </c>
      <c r="BI1005">
        <v>1.56404437338287E-2</v>
      </c>
      <c r="BJ1005">
        <v>1.7826608002526501E-2</v>
      </c>
      <c r="BK1005">
        <v>2.0757040565461401E-2</v>
      </c>
      <c r="BL1005">
        <v>7.2343834342424402E-3</v>
      </c>
      <c r="BM1005">
        <v>1.0546202109151101E-2</v>
      </c>
      <c r="BN1005">
        <v>1.07146333999622E-2</v>
      </c>
      <c r="BO1005">
        <v>1.3244995924420201E-2</v>
      </c>
      <c r="BP1005">
        <v>7.2818610699816504E-3</v>
      </c>
      <c r="BQ1005">
        <v>-1.20729842919546E-2</v>
      </c>
      <c r="BR1005">
        <v>1.60762574976697E-3</v>
      </c>
      <c r="BS1005">
        <v>0.20017843770270499</v>
      </c>
      <c r="BT1005">
        <v>0.248709579955041</v>
      </c>
      <c r="BU1005">
        <v>0.26099420975291099</v>
      </c>
      <c r="BV1005">
        <v>0.248047441654557</v>
      </c>
      <c r="BW1005">
        <v>0.19140003345401599</v>
      </c>
      <c r="BX1005">
        <v>-4.08539131477474E-3</v>
      </c>
      <c r="BY1005">
        <v>-4.0433448634146503E-2</v>
      </c>
      <c r="BZ1005">
        <v>-2.0384625314260399E-2</v>
      </c>
      <c r="CA1005">
        <v>-1.6601292100406801E-2</v>
      </c>
      <c r="CB1005">
        <v>-4.1297006718761398E-3</v>
      </c>
      <c r="CC1005">
        <v>-2.2278881257036798E-2</v>
      </c>
      <c r="CD1005">
        <v>-3.97844953743714E-4</v>
      </c>
      <c r="CE1005">
        <v>1.37671487641104E-2</v>
      </c>
      <c r="CF1005">
        <v>3.0119409687166601E-2</v>
      </c>
      <c r="CG1005">
        <v>1.9322061590225599E-2</v>
      </c>
      <c r="CH1005">
        <v>2.16858899254894E-2</v>
      </c>
      <c r="CI1005">
        <v>2.5309049180652299E-2</v>
      </c>
      <c r="CJ1005">
        <v>1.17639472902901E-2</v>
      </c>
      <c r="CK1005">
        <v>1.4488261974765999E-2</v>
      </c>
      <c r="CL1005">
        <v>1.5819341089811999E-2</v>
      </c>
      <c r="CM1005">
        <v>1.6974287893918701E-2</v>
      </c>
      <c r="CN1005">
        <v>9.6593368076714897E-3</v>
      </c>
      <c r="CO1005">
        <v>-9.7294501618838593E-3</v>
      </c>
      <c r="CP1005">
        <v>7.7590574782831203E-3</v>
      </c>
      <c r="CQ1005">
        <v>0.206798057382615</v>
      </c>
      <c r="CR1005">
        <v>0.25580631987979502</v>
      </c>
      <c r="CS1005">
        <v>0.269340677618574</v>
      </c>
      <c r="CT1005">
        <v>0.25890036306972503</v>
      </c>
      <c r="CU1005">
        <v>0.20264412216130401</v>
      </c>
      <c r="CV1005">
        <v>6.5604401502467402E-3</v>
      </c>
      <c r="CW1005">
        <v>-3.10066987433841E-2</v>
      </c>
      <c r="CX1005">
        <v>-1.06189677509375E-2</v>
      </c>
      <c r="CY1005">
        <v>-1.07713886650583E-2</v>
      </c>
      <c r="CZ1005">
        <v>3.4149005301119099E-4</v>
      </c>
      <c r="DA1005">
        <v>-1.6698996009217801E-2</v>
      </c>
      <c r="DB1005">
        <v>4.2083254013681702E-3</v>
      </c>
      <c r="DC1005">
        <v>1.7975309823353301E-2</v>
      </c>
      <c r="DD1005">
        <v>3.4669550967086203E-2</v>
      </c>
      <c r="DE1005">
        <v>2.3003679446622499E-2</v>
      </c>
      <c r="DF1005">
        <v>2.55451718484523E-2</v>
      </c>
      <c r="DG1005">
        <v>2.98610577958432E-2</v>
      </c>
      <c r="DH1005">
        <v>1.62935111463378E-2</v>
      </c>
      <c r="DI1005">
        <v>1.8430321840381E-2</v>
      </c>
      <c r="DJ1005">
        <v>2.0924048779661801E-2</v>
      </c>
      <c r="DK1005">
        <v>2.0703579863417101E-2</v>
      </c>
      <c r="DL1005">
        <v>1.20368125453613E-2</v>
      </c>
      <c r="DM1005">
        <v>-7.38591603181314E-3</v>
      </c>
      <c r="DN1005">
        <v>1.39104892067993E-2</v>
      </c>
      <c r="DO1005">
        <v>0.21341767706252401</v>
      </c>
      <c r="DP1005">
        <v>0.26290305980454798</v>
      </c>
      <c r="DQ1005">
        <v>0.27768714548423601</v>
      </c>
      <c r="DR1005">
        <v>0.269753284484892</v>
      </c>
      <c r="DS1005">
        <v>0.213888210868593</v>
      </c>
      <c r="DT1005">
        <v>1.72062716152682E-2</v>
      </c>
      <c r="DU1005">
        <v>-2.1579948852621801E-2</v>
      </c>
      <c r="DV1005">
        <v>-8.5331018761472695E-4</v>
      </c>
      <c r="DW1005">
        <v>-4.9414852297099202E-3</v>
      </c>
      <c r="DX1005">
        <v>4.81268077789853E-3</v>
      </c>
      <c r="DY1005">
        <v>-8.6425279324111991E-3</v>
      </c>
      <c r="DZ1005">
        <v>1.08589038226353E-2</v>
      </c>
      <c r="EA1005">
        <v>2.4051226034910299E-2</v>
      </c>
      <c r="EB1005">
        <v>4.1239232302551103E-2</v>
      </c>
      <c r="EC1005">
        <v>2.83193509010949E-2</v>
      </c>
      <c r="ED1005">
        <v>3.1117361997685399E-2</v>
      </c>
      <c r="EE1005">
        <v>3.64334352668617E-2</v>
      </c>
      <c r="EF1005">
        <v>2.2833481949925301E-2</v>
      </c>
      <c r="EG1005">
        <v>2.4122030191659601E-2</v>
      </c>
      <c r="EH1005">
        <v>2.82944359324762E-2</v>
      </c>
      <c r="EI1005">
        <v>2.6088085165403199E-2</v>
      </c>
      <c r="EJ1005">
        <v>1.54695099098039E-2</v>
      </c>
      <c r="EK1005">
        <v>-4.0022249580224604E-3</v>
      </c>
      <c r="EL1005">
        <v>2.2792179626296101E-2</v>
      </c>
      <c r="EM1005">
        <v>0.222975356524237</v>
      </c>
      <c r="EN1005">
        <v>0.273149625121554</v>
      </c>
      <c r="EO1005">
        <v>0.28973811946082201</v>
      </c>
      <c r="EP1005">
        <v>0.285423179301378</v>
      </c>
      <c r="EQ1005">
        <v>0.23012288912805301</v>
      </c>
      <c r="ER1005">
        <v>3.2577161434648103E-2</v>
      </c>
      <c r="ES1005">
        <v>-7.9692192067653995E-3</v>
      </c>
      <c r="ET1005">
        <v>1.3246748310664899E-2</v>
      </c>
      <c r="EU1005">
        <v>3.4759694009400999E-3</v>
      </c>
      <c r="EV1005">
        <v>1.1268370051158799E-2</v>
      </c>
      <c r="EW1005">
        <v>75.998844907247801</v>
      </c>
      <c r="EX1005">
        <v>74.509671746776107</v>
      </c>
      <c r="EY1005">
        <v>72.992603958347701</v>
      </c>
      <c r="EZ1005">
        <v>68.886921591614396</v>
      </c>
      <c r="FA1005">
        <v>67.454968622853599</v>
      </c>
      <c r="FB1005">
        <v>66.723088062892202</v>
      </c>
      <c r="FC1005">
        <v>65.835976829184204</v>
      </c>
      <c r="FD1005">
        <v>66.056702986001</v>
      </c>
      <c r="FE1005">
        <v>70.141110957864996</v>
      </c>
      <c r="FF1005">
        <v>74.974829322115696</v>
      </c>
      <c r="FG1005">
        <v>80.365147231225393</v>
      </c>
      <c r="FH1005">
        <v>85.586994000413796</v>
      </c>
      <c r="FI1005">
        <v>88.256103027377407</v>
      </c>
      <c r="FJ1005">
        <v>89.199968967657398</v>
      </c>
      <c r="FK1005">
        <v>90.301479208330505</v>
      </c>
      <c r="FL1005">
        <v>90.9631749534515</v>
      </c>
      <c r="FM1005">
        <v>90.2244155575478</v>
      </c>
      <c r="FN1005">
        <v>87.188814564512796</v>
      </c>
      <c r="FO1005">
        <v>83.605268602165395</v>
      </c>
      <c r="FP1005">
        <v>79.131301289566196</v>
      </c>
      <c r="FQ1005">
        <v>74.610699262119894</v>
      </c>
      <c r="FR1005">
        <v>71.754103165298901</v>
      </c>
      <c r="FS1005">
        <v>69.794703813530106</v>
      </c>
      <c r="FT1005">
        <v>68.553427349837904</v>
      </c>
      <c r="FU1005">
        <v>1.6842026856433399E-2</v>
      </c>
      <c r="FV1005">
        <v>0</v>
      </c>
      <c r="FW1005">
        <v>0</v>
      </c>
      <c r="FX1005">
        <v>1</v>
      </c>
    </row>
    <row r="1006" spans="1:180" x14ac:dyDescent="0.2">
      <c r="A1006" t="s">
        <v>42</v>
      </c>
      <c r="B1006" t="s">
        <v>58</v>
      </c>
      <c r="C1006" t="s">
        <v>55</v>
      </c>
      <c r="D1006" t="s">
        <v>37</v>
      </c>
      <c r="E1006" t="s">
        <v>1</v>
      </c>
      <c r="F1006" t="s">
        <v>77</v>
      </c>
      <c r="G1006" s="35">
        <v>43693</v>
      </c>
      <c r="H1006">
        <v>7450</v>
      </c>
      <c r="I1006">
        <v>1.0211634100254099</v>
      </c>
      <c r="J1006">
        <v>0.86006664293893897</v>
      </c>
      <c r="K1006">
        <v>0.76773956727294801</v>
      </c>
      <c r="L1006">
        <v>0.74827788497259695</v>
      </c>
      <c r="M1006">
        <v>0.73915106358270399</v>
      </c>
      <c r="N1006">
        <v>0.743472627643883</v>
      </c>
      <c r="O1006">
        <v>0.81969756822177298</v>
      </c>
      <c r="P1006">
        <v>0.88636189296713097</v>
      </c>
      <c r="Q1006">
        <v>0.87577239238374205</v>
      </c>
      <c r="R1006">
        <v>0.93644582527463605</v>
      </c>
      <c r="S1006">
        <v>1.0171681145823801</v>
      </c>
      <c r="T1006">
        <v>1.1336731079845701</v>
      </c>
      <c r="U1006">
        <v>1.28551075904627</v>
      </c>
      <c r="V1006">
        <v>1.4075414938862101</v>
      </c>
      <c r="W1006">
        <v>1.51006096883133</v>
      </c>
      <c r="X1006">
        <v>1.6366211772693799</v>
      </c>
      <c r="Y1006">
        <v>1.7248439269848499</v>
      </c>
      <c r="Z1006">
        <v>1.7438534456466199</v>
      </c>
      <c r="AA1006">
        <v>1.7450267522072</v>
      </c>
      <c r="AB1006">
        <v>1.6634775958638</v>
      </c>
      <c r="AC1006">
        <v>1.5785289422109401</v>
      </c>
      <c r="AD1006">
        <v>1.56338412798673</v>
      </c>
      <c r="AE1006">
        <v>1.3885193924153501</v>
      </c>
      <c r="AF1006">
        <v>1.1958940569891301</v>
      </c>
      <c r="AG1006">
        <v>-2.7275012944032302E-2</v>
      </c>
      <c r="AH1006">
        <v>-9.6056723684480906E-3</v>
      </c>
      <c r="AI1006">
        <v>7.3095530140815596E-4</v>
      </c>
      <c r="AJ1006">
        <v>8.2622546125351998E-3</v>
      </c>
      <c r="AK1006">
        <v>-6.5233897847662E-3</v>
      </c>
      <c r="AL1006">
        <v>-4.2315057143694004E-3</v>
      </c>
      <c r="AM1006">
        <v>-2.4176908838421701E-3</v>
      </c>
      <c r="AN1006">
        <v>-1.3019595772573399E-2</v>
      </c>
      <c r="AO1006">
        <v>-1.05794017965765E-2</v>
      </c>
      <c r="AP1006">
        <v>-1.35413696392504E-3</v>
      </c>
      <c r="AQ1006">
        <v>-3.5989304747782697E-5</v>
      </c>
      <c r="AR1006">
        <v>3.9390626703280102E-3</v>
      </c>
      <c r="AS1006">
        <v>-1.4883581174948601E-2</v>
      </c>
      <c r="AT1006">
        <v>2.0460309344870001E-4</v>
      </c>
      <c r="AU1006">
        <v>0.122477803935383</v>
      </c>
      <c r="AV1006">
        <v>0.15312048070807499</v>
      </c>
      <c r="AW1006">
        <v>0.158324018283132</v>
      </c>
      <c r="AX1006">
        <v>0.158665761796875</v>
      </c>
      <c r="AY1006">
        <v>0.156804220377781</v>
      </c>
      <c r="AZ1006">
        <v>6.7936669150134493E-2</v>
      </c>
      <c r="BA1006">
        <v>3.2253486146055399E-3</v>
      </c>
      <c r="BB1006">
        <v>-1.5269654154053799E-3</v>
      </c>
      <c r="BC1006">
        <v>-1.1844669410868199E-2</v>
      </c>
      <c r="BD1006">
        <v>-1.2937491949781299E-2</v>
      </c>
      <c r="BE1006">
        <v>-1.7641573542340701E-2</v>
      </c>
      <c r="BF1006">
        <v>-5.2282717727737704E-4</v>
      </c>
      <c r="BG1006">
        <v>9.4281233803017693E-3</v>
      </c>
      <c r="BH1006">
        <v>1.6771009930630201E-2</v>
      </c>
      <c r="BI1006">
        <v>4.6189310923509097E-4</v>
      </c>
      <c r="BJ1006">
        <v>3.02233091931966E-3</v>
      </c>
      <c r="BK1006">
        <v>5.8424779411849499E-3</v>
      </c>
      <c r="BL1006">
        <v>-4.9316955511952403E-3</v>
      </c>
      <c r="BM1006">
        <v>-2.3118945783551299E-3</v>
      </c>
      <c r="BN1006">
        <v>7.73254709623714E-3</v>
      </c>
      <c r="BO1006">
        <v>6.6775468667327103E-3</v>
      </c>
      <c r="BP1006">
        <v>7.3213009080045199E-3</v>
      </c>
      <c r="BQ1006">
        <v>-1.1608669671522199E-2</v>
      </c>
      <c r="BR1006">
        <v>9.0479061952844306E-3</v>
      </c>
      <c r="BS1006">
        <v>0.13352133200334099</v>
      </c>
      <c r="BT1006">
        <v>0.165595978168425</v>
      </c>
      <c r="BU1006">
        <v>0.17164723507225799</v>
      </c>
      <c r="BV1006">
        <v>0.17166793245850301</v>
      </c>
      <c r="BW1006">
        <v>0.16839603689534099</v>
      </c>
      <c r="BX1006">
        <v>7.7986284758990804E-2</v>
      </c>
      <c r="BY1006">
        <v>1.7701958642024802E-2</v>
      </c>
      <c r="BZ1006">
        <v>1.27934190721039E-2</v>
      </c>
      <c r="CA1006">
        <v>-2.6805857176666098E-3</v>
      </c>
      <c r="CB1006">
        <v>-3.2641066940581102E-3</v>
      </c>
      <c r="CC1006">
        <v>-1.0969482758786901E-2</v>
      </c>
      <c r="CD1006">
        <v>5.7679237333283602E-3</v>
      </c>
      <c r="CE1006">
        <v>1.5451755497821001E-2</v>
      </c>
      <c r="CF1006">
        <v>2.26641479439765E-2</v>
      </c>
      <c r="CG1006">
        <v>5.2998787625624499E-3</v>
      </c>
      <c r="CH1006">
        <v>8.0463160746675703E-3</v>
      </c>
      <c r="CI1006">
        <v>1.1563445706694001E-2</v>
      </c>
      <c r="CJ1006">
        <v>6.6995950420324299E-4</v>
      </c>
      <c r="CK1006">
        <v>3.41415573592556E-3</v>
      </c>
      <c r="CL1006">
        <v>1.4025956795812099E-2</v>
      </c>
      <c r="CM1006">
        <v>1.13273215678561E-2</v>
      </c>
      <c r="CN1006">
        <v>9.6638288082082895E-3</v>
      </c>
      <c r="CO1006">
        <v>-9.3404759405138101E-3</v>
      </c>
      <c r="CP1006">
        <v>1.51727509845267E-2</v>
      </c>
      <c r="CQ1006">
        <v>0.14117004590164001</v>
      </c>
      <c r="CR1006">
        <v>0.17423646970572901</v>
      </c>
      <c r="CS1006">
        <v>0.18087485443429099</v>
      </c>
      <c r="CT1006">
        <v>0.180673196250624</v>
      </c>
      <c r="CU1006">
        <v>0.1764244937036</v>
      </c>
      <c r="CV1006">
        <v>8.4946617915841793E-2</v>
      </c>
      <c r="CW1006">
        <v>2.7728414647352099E-2</v>
      </c>
      <c r="CX1006">
        <v>2.27116737443947E-2</v>
      </c>
      <c r="CY1006">
        <v>3.6664307319713299E-3</v>
      </c>
      <c r="CZ1006">
        <v>3.4356504663121501E-3</v>
      </c>
      <c r="DA1006">
        <v>-4.2973919752330499E-3</v>
      </c>
      <c r="DB1006">
        <v>1.2058674643934101E-2</v>
      </c>
      <c r="DC1006">
        <v>2.1475387615340302E-2</v>
      </c>
      <c r="DD1006">
        <v>2.8557285957322799E-2</v>
      </c>
      <c r="DE1006">
        <v>1.01378644158898E-2</v>
      </c>
      <c r="DF1006">
        <v>1.3070301230015499E-2</v>
      </c>
      <c r="DG1006">
        <v>1.7284413472203001E-2</v>
      </c>
      <c r="DH1006">
        <v>6.27161455960172E-3</v>
      </c>
      <c r="DI1006">
        <v>9.1402060502062399E-3</v>
      </c>
      <c r="DJ1006">
        <v>2.0319366495387101E-2</v>
      </c>
      <c r="DK1006">
        <v>1.5977096268979401E-2</v>
      </c>
      <c r="DL1006">
        <v>1.2006356708412101E-2</v>
      </c>
      <c r="DM1006">
        <v>-7.0722822095054304E-3</v>
      </c>
      <c r="DN1006">
        <v>2.1297595773768899E-2</v>
      </c>
      <c r="DO1006">
        <v>0.148818759799939</v>
      </c>
      <c r="DP1006">
        <v>0.18287696124303299</v>
      </c>
      <c r="DQ1006">
        <v>0.190102473796324</v>
      </c>
      <c r="DR1006">
        <v>0.189678460042744</v>
      </c>
      <c r="DS1006">
        <v>0.184452950511859</v>
      </c>
      <c r="DT1006">
        <v>9.1906951072692797E-2</v>
      </c>
      <c r="DU1006">
        <v>3.77548706526794E-2</v>
      </c>
      <c r="DV1006">
        <v>3.2629928416685501E-2</v>
      </c>
      <c r="DW1006">
        <v>1.00134471816093E-2</v>
      </c>
      <c r="DX1006">
        <v>1.0135407626682399E-2</v>
      </c>
      <c r="DY1006">
        <v>5.3360474264585404E-3</v>
      </c>
      <c r="DZ1006">
        <v>2.1141519835104799E-2</v>
      </c>
      <c r="EA1006">
        <v>3.01725556942339E-2</v>
      </c>
      <c r="EB1006">
        <v>3.7066041275417898E-2</v>
      </c>
      <c r="EC1006">
        <v>1.7123147309891101E-2</v>
      </c>
      <c r="ED1006">
        <v>2.0324137863704499E-2</v>
      </c>
      <c r="EE1006">
        <v>2.5544582297230101E-2</v>
      </c>
      <c r="EF1006">
        <v>1.4359514780979901E-2</v>
      </c>
      <c r="EG1006">
        <v>1.7407713268427698E-2</v>
      </c>
      <c r="EH1006">
        <v>2.9406050555549301E-2</v>
      </c>
      <c r="EI1006">
        <v>2.26906324404599E-2</v>
      </c>
      <c r="EJ1006">
        <v>1.53885949460886E-2</v>
      </c>
      <c r="EK1006">
        <v>-3.79737070607899E-3</v>
      </c>
      <c r="EL1006">
        <v>3.0140898875604599E-2</v>
      </c>
      <c r="EM1006">
        <v>0.159862287867896</v>
      </c>
      <c r="EN1006">
        <v>0.195352458703383</v>
      </c>
      <c r="EO1006">
        <v>0.20342569058544999</v>
      </c>
      <c r="EP1006">
        <v>0.20268063070437201</v>
      </c>
      <c r="EQ1006">
        <v>0.196044767029418</v>
      </c>
      <c r="ER1006">
        <v>0.101956566681549</v>
      </c>
      <c r="ES1006">
        <v>5.2231480680098703E-2</v>
      </c>
      <c r="ET1006">
        <v>4.6950312904194803E-2</v>
      </c>
      <c r="EU1006">
        <v>1.9177530874810899E-2</v>
      </c>
      <c r="EV1006">
        <v>1.9808792882405599E-2</v>
      </c>
      <c r="EW1006">
        <v>75.5529494822717</v>
      </c>
      <c r="EX1006">
        <v>74.100584405396901</v>
      </c>
      <c r="EY1006">
        <v>72.664849388139302</v>
      </c>
      <c r="EZ1006">
        <v>68.698815500470701</v>
      </c>
      <c r="FA1006">
        <v>67.307538437401902</v>
      </c>
      <c r="FB1006">
        <v>66.577051302165003</v>
      </c>
      <c r="FC1006">
        <v>65.692853780985203</v>
      </c>
      <c r="FD1006">
        <v>65.931479447756502</v>
      </c>
      <c r="FE1006">
        <v>69.975427518041997</v>
      </c>
      <c r="FF1006">
        <v>74.764884687794193</v>
      </c>
      <c r="FG1006">
        <v>80.081581424537205</v>
      </c>
      <c r="FH1006">
        <v>85.230134138688399</v>
      </c>
      <c r="FI1006">
        <v>87.825129432067797</v>
      </c>
      <c r="FJ1006">
        <v>88.702914182616894</v>
      </c>
      <c r="FK1006">
        <v>89.702404298713503</v>
      </c>
      <c r="FL1006">
        <v>90.270160025102001</v>
      </c>
      <c r="FM1006">
        <v>89.482036397866295</v>
      </c>
      <c r="FN1006">
        <v>86.423164417947902</v>
      </c>
      <c r="FO1006">
        <v>82.888472701600307</v>
      </c>
      <c r="FP1006">
        <v>78.515453404455599</v>
      </c>
      <c r="FQ1006">
        <v>74.097191716347695</v>
      </c>
      <c r="FR1006">
        <v>71.304949796046401</v>
      </c>
      <c r="FS1006">
        <v>69.431165673046706</v>
      </c>
      <c r="FT1006">
        <v>68.230781299027299</v>
      </c>
      <c r="FU1006">
        <v>1.6228262317395999E-2</v>
      </c>
      <c r="FV1006">
        <v>0</v>
      </c>
      <c r="FW1006">
        <v>0</v>
      </c>
      <c r="FX1006">
        <v>1</v>
      </c>
    </row>
    <row r="1007" spans="1:180" x14ac:dyDescent="0.2">
      <c r="A1007" t="s">
        <v>42</v>
      </c>
      <c r="B1007" t="s">
        <v>58</v>
      </c>
      <c r="C1007" t="s">
        <v>55</v>
      </c>
      <c r="D1007" t="s">
        <v>37</v>
      </c>
      <c r="E1007" t="s">
        <v>1</v>
      </c>
      <c r="F1007" t="s">
        <v>78</v>
      </c>
      <c r="G1007" s="35">
        <v>43693</v>
      </c>
      <c r="H1007">
        <v>2021</v>
      </c>
      <c r="I1007">
        <v>0.95299516373002102</v>
      </c>
      <c r="J1007">
        <v>0.81655199724834504</v>
      </c>
      <c r="K1007">
        <v>0.72096982670489895</v>
      </c>
      <c r="L1007">
        <v>0.60648046308523595</v>
      </c>
      <c r="M1007">
        <v>0.56834805891259199</v>
      </c>
      <c r="N1007">
        <v>0.57656145965508299</v>
      </c>
      <c r="O1007">
        <v>0.63297483599223903</v>
      </c>
      <c r="P1007">
        <v>0.71551150636586003</v>
      </c>
      <c r="Q1007">
        <v>0.81949307462117504</v>
      </c>
      <c r="R1007">
        <v>0.93943159830407197</v>
      </c>
      <c r="S1007">
        <v>1.10161730551202</v>
      </c>
      <c r="T1007">
        <v>1.32576364980148</v>
      </c>
      <c r="U1007">
        <v>1.5534243868612501</v>
      </c>
      <c r="V1007">
        <v>1.69489827888745</v>
      </c>
      <c r="W1007">
        <v>1.8385465251017601</v>
      </c>
      <c r="X1007">
        <v>2.0650020119723802</v>
      </c>
      <c r="Y1007">
        <v>2.2277415997530698</v>
      </c>
      <c r="Z1007">
        <v>2.2740076605032198</v>
      </c>
      <c r="AA1007">
        <v>2.19948026313187</v>
      </c>
      <c r="AB1007">
        <v>2.0152854399927498</v>
      </c>
      <c r="AC1007">
        <v>1.80757383013684</v>
      </c>
      <c r="AD1007">
        <v>1.63489392032411</v>
      </c>
      <c r="AE1007">
        <v>1.33925299716948</v>
      </c>
      <c r="AF1007">
        <v>1.07976125364266</v>
      </c>
      <c r="AG1007">
        <v>-0.11304736358235799</v>
      </c>
      <c r="AH1007">
        <v>-7.0599465558154897E-2</v>
      </c>
      <c r="AI1007">
        <v>-4.2812572250560899E-2</v>
      </c>
      <c r="AJ1007">
        <v>-1.6777614100124099E-3</v>
      </c>
      <c r="AK1007">
        <v>9.6716253367731108E-3</v>
      </c>
      <c r="AL1007">
        <v>2.27564398887544E-2</v>
      </c>
      <c r="AM1007">
        <v>1.48600752163126E-2</v>
      </c>
      <c r="AN1007">
        <v>-1.26651205319876E-2</v>
      </c>
      <c r="AO1007">
        <v>4.6154243388347302E-3</v>
      </c>
      <c r="AP1007">
        <v>-2.3307568410825399E-2</v>
      </c>
      <c r="AQ1007">
        <v>7.7741336290587599E-3</v>
      </c>
      <c r="AR1007">
        <v>-8.4120707712546892E-3</v>
      </c>
      <c r="AS1007">
        <v>-1.8165735104739001E-2</v>
      </c>
      <c r="AT1007">
        <v>-3.7889604183706203E-2</v>
      </c>
      <c r="AU1007">
        <v>0.42671633151953398</v>
      </c>
      <c r="AV1007">
        <v>0.51487257699956002</v>
      </c>
      <c r="AW1007">
        <v>0.52700577343717803</v>
      </c>
      <c r="AX1007">
        <v>0.46334644238411998</v>
      </c>
      <c r="AY1007">
        <v>0.193889984128502</v>
      </c>
      <c r="AZ1007">
        <v>-0.386834081264261</v>
      </c>
      <c r="BA1007">
        <v>-0.33553446161280398</v>
      </c>
      <c r="BB1007">
        <v>-0.222392994612926</v>
      </c>
      <c r="BC1007">
        <v>-0.150066808143725</v>
      </c>
      <c r="BD1007">
        <v>-7.5934855269891993E-2</v>
      </c>
      <c r="BE1007">
        <v>-0.100770807280022</v>
      </c>
      <c r="BF1007">
        <v>-6.0615292374320999E-2</v>
      </c>
      <c r="BG1007">
        <v>-3.6163595908277002E-2</v>
      </c>
      <c r="BH1007">
        <v>4.5768748984315096E-3</v>
      </c>
      <c r="BI1007">
        <v>1.7354037513247302E-2</v>
      </c>
      <c r="BJ1007">
        <v>2.5717604178662E-2</v>
      </c>
      <c r="BK1007">
        <v>2.226106246765E-2</v>
      </c>
      <c r="BL1007">
        <v>-3.3823552537313199E-3</v>
      </c>
      <c r="BM1007">
        <v>1.36966363639909E-2</v>
      </c>
      <c r="BN1007">
        <v>-1.4394227095388699E-2</v>
      </c>
      <c r="BO1007">
        <v>1.46178880458539E-2</v>
      </c>
      <c r="BP1007">
        <v>-1.0777061136148199E-3</v>
      </c>
      <c r="BQ1007">
        <v>-1.0604629422694901E-2</v>
      </c>
      <c r="BR1007">
        <v>-1.9616474287639799E-2</v>
      </c>
      <c r="BS1007">
        <v>0.44897123055080601</v>
      </c>
      <c r="BT1007">
        <v>0.54941498114377796</v>
      </c>
      <c r="BU1007">
        <v>0.56948016813149405</v>
      </c>
      <c r="BV1007">
        <v>0.51389110215060996</v>
      </c>
      <c r="BW1007">
        <v>0.25132662051669402</v>
      </c>
      <c r="BX1007">
        <v>-0.333589055955407</v>
      </c>
      <c r="BY1007">
        <v>-0.292355321330593</v>
      </c>
      <c r="BZ1007">
        <v>-0.18935263785613601</v>
      </c>
      <c r="CA1007">
        <v>-0.12419018009135301</v>
      </c>
      <c r="CB1007">
        <v>-6.2689889136556404E-2</v>
      </c>
      <c r="CC1007">
        <v>-9.2268101782729706E-2</v>
      </c>
      <c r="CD1007">
        <v>-5.3700284441685203E-2</v>
      </c>
      <c r="CE1007">
        <v>-3.1558535148188599E-2</v>
      </c>
      <c r="CF1007">
        <v>8.9088169523486305E-3</v>
      </c>
      <c r="CG1007">
        <v>2.26748527839713E-2</v>
      </c>
      <c r="CH1007">
        <v>2.77684975453459E-2</v>
      </c>
      <c r="CI1007">
        <v>2.7386963692520701E-2</v>
      </c>
      <c r="CJ1007">
        <v>3.0468597001793302E-3</v>
      </c>
      <c r="CK1007">
        <v>1.9986256148789999E-2</v>
      </c>
      <c r="CL1007">
        <v>-8.2208740527617494E-3</v>
      </c>
      <c r="CM1007">
        <v>1.9357851507002199E-2</v>
      </c>
      <c r="CN1007">
        <v>4.0020525058112998E-3</v>
      </c>
      <c r="CO1007">
        <v>-5.3678306604808303E-3</v>
      </c>
      <c r="CP1007">
        <v>-6.9605601865121904E-3</v>
      </c>
      <c r="CQ1007">
        <v>0.46438490582543301</v>
      </c>
      <c r="CR1007">
        <v>0.57333894502857297</v>
      </c>
      <c r="CS1007">
        <v>0.59889780450830199</v>
      </c>
      <c r="CT1007">
        <v>0.54889817953219899</v>
      </c>
      <c r="CU1007">
        <v>0.29110705991165098</v>
      </c>
      <c r="CV1007">
        <v>-0.29671171362521898</v>
      </c>
      <c r="CW1007">
        <v>-0.26244958030645499</v>
      </c>
      <c r="CX1007">
        <v>-0.16646898741623101</v>
      </c>
      <c r="CY1007">
        <v>-0.106268106329476</v>
      </c>
      <c r="CZ1007">
        <v>-5.3516465940351497E-2</v>
      </c>
      <c r="DA1007">
        <v>-8.3765396285437499E-2</v>
      </c>
      <c r="DB1007">
        <v>-4.6785276509049498E-2</v>
      </c>
      <c r="DC1007">
        <v>-2.6953474388100099E-2</v>
      </c>
      <c r="DD1007">
        <v>1.32407590062658E-2</v>
      </c>
      <c r="DE1007">
        <v>2.7995668054695399E-2</v>
      </c>
      <c r="DF1007">
        <v>2.9819390912029901E-2</v>
      </c>
      <c r="DG1007">
        <v>3.2512864917391297E-2</v>
      </c>
      <c r="DH1007">
        <v>9.4760746540899794E-3</v>
      </c>
      <c r="DI1007">
        <v>2.6275875933589099E-2</v>
      </c>
      <c r="DJ1007">
        <v>-2.0475210101348201E-3</v>
      </c>
      <c r="DK1007">
        <v>2.4097814968150499E-2</v>
      </c>
      <c r="DL1007">
        <v>9.0818111252374198E-3</v>
      </c>
      <c r="DM1007">
        <v>-1.3103189826675201E-4</v>
      </c>
      <c r="DN1007">
        <v>5.6953539146154296E-3</v>
      </c>
      <c r="DO1007">
        <v>0.47979858110006002</v>
      </c>
      <c r="DP1007">
        <v>0.59726290891336797</v>
      </c>
      <c r="DQ1007">
        <v>0.62831544088511004</v>
      </c>
      <c r="DR1007">
        <v>0.58390525691378703</v>
      </c>
      <c r="DS1007">
        <v>0.33088749930660899</v>
      </c>
      <c r="DT1007">
        <v>-0.25983437129503201</v>
      </c>
      <c r="DU1007">
        <v>-0.23254383928231701</v>
      </c>
      <c r="DV1007">
        <v>-0.143585336976327</v>
      </c>
      <c r="DW1007">
        <v>-8.8346032567599306E-2</v>
      </c>
      <c r="DX1007">
        <v>-4.4343042744146598E-2</v>
      </c>
      <c r="DY1007">
        <v>-7.1488839983101696E-2</v>
      </c>
      <c r="DZ1007">
        <v>-3.6801103325215599E-2</v>
      </c>
      <c r="EA1007">
        <v>-2.0304498045816199E-2</v>
      </c>
      <c r="EB1007">
        <v>1.9495395314709701E-2</v>
      </c>
      <c r="EC1007">
        <v>3.5678080231169598E-2</v>
      </c>
      <c r="ED1007">
        <v>3.2780555201937497E-2</v>
      </c>
      <c r="EE1007">
        <v>3.9913852168728801E-2</v>
      </c>
      <c r="EF1007">
        <v>1.87588399323463E-2</v>
      </c>
      <c r="EG1007">
        <v>3.5357087958745301E-2</v>
      </c>
      <c r="EH1007">
        <v>6.86582030530188E-3</v>
      </c>
      <c r="EI1007">
        <v>3.0941569384945598E-2</v>
      </c>
      <c r="EJ1007">
        <v>1.6416175782877299E-2</v>
      </c>
      <c r="EK1007">
        <v>7.4300737837773101E-3</v>
      </c>
      <c r="EL1007">
        <v>2.3968483810681802E-2</v>
      </c>
      <c r="EM1007">
        <v>0.502053480131333</v>
      </c>
      <c r="EN1007">
        <v>0.63180531305758603</v>
      </c>
      <c r="EO1007">
        <v>0.67078983557942695</v>
      </c>
      <c r="EP1007">
        <v>0.63444991668027695</v>
      </c>
      <c r="EQ1007">
        <v>0.38832413569480101</v>
      </c>
      <c r="ER1007">
        <v>-0.20658934598617701</v>
      </c>
      <c r="ES1007">
        <v>-0.189364699000106</v>
      </c>
      <c r="ET1007">
        <v>-0.110544980219536</v>
      </c>
      <c r="EU1007">
        <v>-6.2469404515226798E-2</v>
      </c>
      <c r="EV1007">
        <v>-3.1098076610811001E-2</v>
      </c>
      <c r="EW1007">
        <v>80.204167732037803</v>
      </c>
      <c r="EX1007">
        <v>78.5274226540527</v>
      </c>
      <c r="EY1007">
        <v>76.161659422142705</v>
      </c>
      <c r="EZ1007">
        <v>70.481142930196896</v>
      </c>
      <c r="FA1007">
        <v>68.660125287650203</v>
      </c>
      <c r="FB1007">
        <v>67.9551904883661</v>
      </c>
      <c r="FC1007">
        <v>67.042316543083601</v>
      </c>
      <c r="FD1007">
        <v>67.077537714139595</v>
      </c>
      <c r="FE1007">
        <v>71.504666325747905</v>
      </c>
      <c r="FF1007">
        <v>76.826514957811298</v>
      </c>
      <c r="FG1007">
        <v>82.835719764765997</v>
      </c>
      <c r="FH1007">
        <v>88.563922270519001</v>
      </c>
      <c r="FI1007">
        <v>91.666517514702093</v>
      </c>
      <c r="FJ1007">
        <v>93.2849015597034</v>
      </c>
      <c r="FK1007">
        <v>95.534837637432901</v>
      </c>
      <c r="FL1007">
        <v>97.098951674763498</v>
      </c>
      <c r="FM1007">
        <v>96.728330350294002</v>
      </c>
      <c r="FN1007">
        <v>93.856558424955296</v>
      </c>
      <c r="FO1007">
        <v>90.042955765788804</v>
      </c>
      <c r="FP1007">
        <v>84.707363845563805</v>
      </c>
      <c r="FQ1007">
        <v>79.411275888519597</v>
      </c>
      <c r="FR1007">
        <v>76.025824597289699</v>
      </c>
      <c r="FS1007">
        <v>73.201802608028601</v>
      </c>
      <c r="FT1007">
        <v>71.645870621324505</v>
      </c>
      <c r="FU1007">
        <v>5.4745481300737697E-2</v>
      </c>
      <c r="FV1007">
        <v>0</v>
      </c>
      <c r="FW1007">
        <v>0</v>
      </c>
      <c r="FX1007">
        <v>1</v>
      </c>
    </row>
    <row r="1008" spans="1:180" x14ac:dyDescent="0.2">
      <c r="A1008" t="s">
        <v>42</v>
      </c>
      <c r="B1008" t="s">
        <v>58</v>
      </c>
      <c r="C1008" t="s">
        <v>55</v>
      </c>
      <c r="D1008" t="s">
        <v>37</v>
      </c>
      <c r="E1008" t="s">
        <v>77</v>
      </c>
      <c r="F1008" t="s">
        <v>1</v>
      </c>
      <c r="G1008" s="35">
        <v>43693</v>
      </c>
      <c r="H1008">
        <v>7653</v>
      </c>
      <c r="I1008">
        <v>1.01999298872932</v>
      </c>
      <c r="J1008">
        <v>0.85933341245491102</v>
      </c>
      <c r="K1008">
        <v>0.77519671947524105</v>
      </c>
      <c r="L1008">
        <v>0.76299388546951896</v>
      </c>
      <c r="M1008">
        <v>0.75821392851792602</v>
      </c>
      <c r="N1008">
        <v>0.76559245240819596</v>
      </c>
      <c r="O1008">
        <v>0.85032196727965903</v>
      </c>
      <c r="P1008">
        <v>0.92672070672732398</v>
      </c>
      <c r="Q1008">
        <v>0.91966744361379804</v>
      </c>
      <c r="R1008">
        <v>0.98682095807998604</v>
      </c>
      <c r="S1008">
        <v>1.07083715630539</v>
      </c>
      <c r="T1008">
        <v>1.19888575108358</v>
      </c>
      <c r="U1008">
        <v>1.3583911044967401</v>
      </c>
      <c r="V1008">
        <v>1.48076953830653</v>
      </c>
      <c r="W1008">
        <v>1.58907365159877</v>
      </c>
      <c r="X1008">
        <v>1.7388873133351299</v>
      </c>
      <c r="Y1008">
        <v>1.84839784262067</v>
      </c>
      <c r="Z1008">
        <v>1.8781353627821</v>
      </c>
      <c r="AA1008">
        <v>1.8774587196288199</v>
      </c>
      <c r="AB1008">
        <v>1.7775120080020199</v>
      </c>
      <c r="AC1008">
        <v>1.66778840557874</v>
      </c>
      <c r="AD1008">
        <v>1.6362009122530199</v>
      </c>
      <c r="AE1008">
        <v>1.4407304700280299</v>
      </c>
      <c r="AF1008">
        <v>1.23217486946182</v>
      </c>
      <c r="AG1008">
        <v>-4.8008369417363202E-2</v>
      </c>
      <c r="AH1008">
        <v>-2.2002828805243499E-2</v>
      </c>
      <c r="AI1008">
        <v>-2.8509145978565802E-3</v>
      </c>
      <c r="AJ1008">
        <v>1.89453521003074E-2</v>
      </c>
      <c r="AK1008">
        <v>1.22304560353718E-2</v>
      </c>
      <c r="AL1008">
        <v>1.34354541214539E-2</v>
      </c>
      <c r="AM1008">
        <v>1.8781433865106199E-2</v>
      </c>
      <c r="AN1008">
        <v>6.9981538510771202E-3</v>
      </c>
      <c r="AO1008">
        <v>1.6893725826121299E-3</v>
      </c>
      <c r="AP1008">
        <v>-6.6486548308604398E-4</v>
      </c>
      <c r="AQ1008">
        <v>5.7597927486434898E-3</v>
      </c>
      <c r="AR1008">
        <v>5.4742408451577997E-3</v>
      </c>
      <c r="AS1008">
        <v>-1.7938616912255199E-2</v>
      </c>
      <c r="AT1008">
        <v>-1.5434844079272401E-2</v>
      </c>
      <c r="AU1008">
        <v>0.19827765586910101</v>
      </c>
      <c r="AV1008">
        <v>0.24194957034411799</v>
      </c>
      <c r="AW1008">
        <v>0.259312269994249</v>
      </c>
      <c r="AX1008">
        <v>0.240140601111833</v>
      </c>
      <c r="AY1008">
        <v>0.18386746890717301</v>
      </c>
      <c r="AZ1008">
        <v>-2.3054248105145499E-2</v>
      </c>
      <c r="BA1008">
        <v>-5.7372281825237702E-2</v>
      </c>
      <c r="BB1008">
        <v>-3.731537893379E-2</v>
      </c>
      <c r="BC1008">
        <v>-2.8044181124848602E-2</v>
      </c>
      <c r="BD1008">
        <v>-1.24895112810057E-2</v>
      </c>
      <c r="BE1008">
        <v>-3.7990265202536802E-2</v>
      </c>
      <c r="BF1008">
        <v>-1.3636736923641399E-2</v>
      </c>
      <c r="BG1008">
        <v>3.3998106073998501E-3</v>
      </c>
      <c r="BH1008">
        <v>2.6259216570435999E-2</v>
      </c>
      <c r="BI1008">
        <v>1.8292899411141199E-2</v>
      </c>
      <c r="BJ1008">
        <v>1.9858035611742601E-2</v>
      </c>
      <c r="BK1008">
        <v>2.5195243802557402E-2</v>
      </c>
      <c r="BL1008">
        <v>1.3083501231820199E-2</v>
      </c>
      <c r="BM1008">
        <v>7.9823361425560395E-3</v>
      </c>
      <c r="BN1008">
        <v>7.4387928144812798E-3</v>
      </c>
      <c r="BO1008">
        <v>1.17818635759071E-2</v>
      </c>
      <c r="BP1008">
        <v>9.1441677219795108E-3</v>
      </c>
      <c r="BQ1008">
        <v>-1.4286959057732199E-2</v>
      </c>
      <c r="BR1008">
        <v>-4.9728751096277304E-3</v>
      </c>
      <c r="BS1008">
        <v>0.209670364853842</v>
      </c>
      <c r="BT1008">
        <v>0.25532664957763301</v>
      </c>
      <c r="BU1008">
        <v>0.27596568641982699</v>
      </c>
      <c r="BV1008">
        <v>0.25935202423040399</v>
      </c>
      <c r="BW1008">
        <v>0.203391684192189</v>
      </c>
      <c r="BX1008">
        <v>-5.11937414786659E-3</v>
      </c>
      <c r="BY1008">
        <v>-4.2887146721353998E-2</v>
      </c>
      <c r="BZ1008">
        <v>-1.96791378835116E-2</v>
      </c>
      <c r="CA1008">
        <v>-1.58970835702919E-2</v>
      </c>
      <c r="CB1008">
        <v>-5.4209846706912502E-3</v>
      </c>
      <c r="CC1008">
        <v>-3.10517567411988E-2</v>
      </c>
      <c r="CD1008">
        <v>-7.8424071718187303E-3</v>
      </c>
      <c r="CE1008">
        <v>7.7290438431636002E-3</v>
      </c>
      <c r="CF1008">
        <v>3.1324776822440899E-2</v>
      </c>
      <c r="CG1008">
        <v>2.2491729225359601E-2</v>
      </c>
      <c r="CH1008">
        <v>2.4306295986999099E-2</v>
      </c>
      <c r="CI1008">
        <v>2.9637429027039201E-2</v>
      </c>
      <c r="CJ1008">
        <v>1.72981942901114E-2</v>
      </c>
      <c r="CK1008">
        <v>1.23408235341069E-2</v>
      </c>
      <c r="CL1008">
        <v>1.3051361865445E-2</v>
      </c>
      <c r="CM1008">
        <v>1.59527314860161E-2</v>
      </c>
      <c r="CN1008">
        <v>1.1685947897278001E-2</v>
      </c>
      <c r="CO1008">
        <v>-1.17578319516255E-2</v>
      </c>
      <c r="CP1008">
        <v>2.2730527287656002E-3</v>
      </c>
      <c r="CQ1008">
        <v>0.21756092039140601</v>
      </c>
      <c r="CR1008">
        <v>0.26459157390457</v>
      </c>
      <c r="CS1008">
        <v>0.28749979190538</v>
      </c>
      <c r="CT1008">
        <v>0.27265779735914503</v>
      </c>
      <c r="CU1008">
        <v>0.21691409622256</v>
      </c>
      <c r="CV1008">
        <v>7.3022649204757002E-3</v>
      </c>
      <c r="CW1008">
        <v>-3.2854786274037102E-2</v>
      </c>
      <c r="CX1008">
        <v>-7.4643310568412499E-3</v>
      </c>
      <c r="CY1008">
        <v>-7.4840408073452002E-3</v>
      </c>
      <c r="CZ1008">
        <v>-5.2534467302822502E-4</v>
      </c>
      <c r="DA1008">
        <v>-2.4113248279860701E-2</v>
      </c>
      <c r="DB1008">
        <v>-2.0480774199960901E-3</v>
      </c>
      <c r="DC1008">
        <v>1.20582770789273E-2</v>
      </c>
      <c r="DD1008">
        <v>3.6390337074445903E-2</v>
      </c>
      <c r="DE1008">
        <v>2.6690559039577899E-2</v>
      </c>
      <c r="DF1008">
        <v>2.87545563622555E-2</v>
      </c>
      <c r="DG1008">
        <v>3.4079614251520902E-2</v>
      </c>
      <c r="DH1008">
        <v>2.15128873484027E-2</v>
      </c>
      <c r="DI1008">
        <v>1.6699310925657702E-2</v>
      </c>
      <c r="DJ1008">
        <v>1.8663930916408701E-2</v>
      </c>
      <c r="DK1008">
        <v>2.0123599396125E-2</v>
      </c>
      <c r="DL1008">
        <v>1.42277280725764E-2</v>
      </c>
      <c r="DM1008">
        <v>-9.2287048455187495E-3</v>
      </c>
      <c r="DN1008">
        <v>9.5189805671589394E-3</v>
      </c>
      <c r="DO1008">
        <v>0.22545147592897</v>
      </c>
      <c r="DP1008">
        <v>0.27385649823150698</v>
      </c>
      <c r="DQ1008">
        <v>0.299033897390932</v>
      </c>
      <c r="DR1008">
        <v>0.28596357048788501</v>
      </c>
      <c r="DS1008">
        <v>0.23043650825292999</v>
      </c>
      <c r="DT1008">
        <v>1.9723903988818001E-2</v>
      </c>
      <c r="DU1008">
        <v>-2.28224258267202E-2</v>
      </c>
      <c r="DV1008">
        <v>4.7504757698290699E-3</v>
      </c>
      <c r="DW1008">
        <v>9.29001955601522E-4</v>
      </c>
      <c r="DX1008">
        <v>4.3702953246347997E-3</v>
      </c>
      <c r="DY1008">
        <v>-1.40951440650344E-2</v>
      </c>
      <c r="DZ1008">
        <v>6.3180144616060202E-3</v>
      </c>
      <c r="EA1008">
        <v>1.8309002284183799E-2</v>
      </c>
      <c r="EB1008">
        <v>4.3704201544574502E-2</v>
      </c>
      <c r="EC1008">
        <v>3.2753002415347302E-2</v>
      </c>
      <c r="ED1008">
        <v>3.5177137852544199E-2</v>
      </c>
      <c r="EE1008">
        <v>4.0493424188972102E-2</v>
      </c>
      <c r="EF1008">
        <v>2.7598234729145701E-2</v>
      </c>
      <c r="EG1008">
        <v>2.2992274485601601E-2</v>
      </c>
      <c r="EH1008">
        <v>2.6767589213976001E-2</v>
      </c>
      <c r="EI1008">
        <v>2.6145670223388599E-2</v>
      </c>
      <c r="EJ1008">
        <v>1.7897654949398101E-2</v>
      </c>
      <c r="EK1008">
        <v>-5.5770469909957902E-3</v>
      </c>
      <c r="EL1008">
        <v>1.9980949536803599E-2</v>
      </c>
      <c r="EM1008">
        <v>0.23684418491371101</v>
      </c>
      <c r="EN1008">
        <v>0.28723357746502198</v>
      </c>
      <c r="EO1008">
        <v>0.31568731381651</v>
      </c>
      <c r="EP1008">
        <v>0.305174993606457</v>
      </c>
      <c r="EQ1008">
        <v>0.24996072353794699</v>
      </c>
      <c r="ER1008">
        <v>3.76587779460969E-2</v>
      </c>
      <c r="ES1008">
        <v>-8.3372907228365795E-3</v>
      </c>
      <c r="ET1008">
        <v>2.23867168201075E-2</v>
      </c>
      <c r="EU1008">
        <v>1.3076099510158199E-2</v>
      </c>
      <c r="EV1008">
        <v>1.14388219349493E-2</v>
      </c>
      <c r="EW1008">
        <v>76.233076400814696</v>
      </c>
      <c r="EX1008">
        <v>74.707496305763001</v>
      </c>
      <c r="EY1008">
        <v>73.146591317544605</v>
      </c>
      <c r="EZ1008">
        <v>69.026159191660994</v>
      </c>
      <c r="FA1008">
        <v>67.575821718119698</v>
      </c>
      <c r="FB1008">
        <v>66.836355285754195</v>
      </c>
      <c r="FC1008">
        <v>65.952234514157894</v>
      </c>
      <c r="FD1008">
        <v>66.142657454371204</v>
      </c>
      <c r="FE1008">
        <v>70.208574623587197</v>
      </c>
      <c r="FF1008">
        <v>75.071628259914505</v>
      </c>
      <c r="FG1008">
        <v>80.477495107632095</v>
      </c>
      <c r="FH1008">
        <v>85.768181636646801</v>
      </c>
      <c r="FI1008">
        <v>88.510463676664401</v>
      </c>
      <c r="FJ1008">
        <v>89.437237908862201</v>
      </c>
      <c r="FK1008">
        <v>90.529174487798997</v>
      </c>
      <c r="FL1008">
        <v>91.227804624785307</v>
      </c>
      <c r="FM1008">
        <v>90.5470466072926</v>
      </c>
      <c r="FN1008">
        <v>87.541295578896893</v>
      </c>
      <c r="FO1008">
        <v>83.908482766883694</v>
      </c>
      <c r="FP1008">
        <v>79.374056471903799</v>
      </c>
      <c r="FQ1008">
        <v>74.845780582291596</v>
      </c>
      <c r="FR1008">
        <v>71.964415511801604</v>
      </c>
      <c r="FS1008">
        <v>69.970046727105697</v>
      </c>
      <c r="FT1008">
        <v>68.704680698110906</v>
      </c>
      <c r="FU1008">
        <v>2.1173804816652899E-2</v>
      </c>
      <c r="FV1008">
        <v>0</v>
      </c>
      <c r="FW1008">
        <v>0</v>
      </c>
      <c r="FX1008">
        <v>1</v>
      </c>
    </row>
    <row r="1009" spans="1:180" x14ac:dyDescent="0.2">
      <c r="A1009" t="s">
        <v>42</v>
      </c>
      <c r="B1009" t="s">
        <v>58</v>
      </c>
      <c r="C1009" t="s">
        <v>55</v>
      </c>
      <c r="D1009" t="s">
        <v>37</v>
      </c>
      <c r="E1009" t="s">
        <v>77</v>
      </c>
      <c r="F1009" t="s">
        <v>77</v>
      </c>
      <c r="G1009" s="35">
        <v>43693</v>
      </c>
      <c r="H1009">
        <v>5969</v>
      </c>
      <c r="I1009">
        <v>1.0349832991440999</v>
      </c>
      <c r="J1009">
        <v>0.87162997929395603</v>
      </c>
      <c r="K1009">
        <v>0.78410391344088004</v>
      </c>
      <c r="L1009">
        <v>0.77633931822116997</v>
      </c>
      <c r="M1009">
        <v>0.77127087704831199</v>
      </c>
      <c r="N1009">
        <v>0.77853986035964795</v>
      </c>
      <c r="O1009">
        <v>0.86258667237127695</v>
      </c>
      <c r="P1009">
        <v>0.93342483853665803</v>
      </c>
      <c r="Q1009">
        <v>0.91215098685010398</v>
      </c>
      <c r="R1009">
        <v>0.97047979492885295</v>
      </c>
      <c r="S1009">
        <v>1.04727944922431</v>
      </c>
      <c r="T1009">
        <v>1.16353674122187</v>
      </c>
      <c r="U1009">
        <v>1.3118665144260699</v>
      </c>
      <c r="V1009">
        <v>1.4289041306207</v>
      </c>
      <c r="W1009">
        <v>1.53108644140614</v>
      </c>
      <c r="X1009">
        <v>1.65863522406166</v>
      </c>
      <c r="Y1009">
        <v>1.74635971740256</v>
      </c>
      <c r="Z1009">
        <v>1.7709649664000999</v>
      </c>
      <c r="AA1009">
        <v>1.78075021691555</v>
      </c>
      <c r="AB1009">
        <v>1.6986397160684901</v>
      </c>
      <c r="AC1009">
        <v>1.6122780473068401</v>
      </c>
      <c r="AD1009">
        <v>1.6079547526635301</v>
      </c>
      <c r="AE1009">
        <v>1.4330211083402</v>
      </c>
      <c r="AF1009">
        <v>1.2361027972758201</v>
      </c>
      <c r="AG1009">
        <v>-3.4349246751156699E-2</v>
      </c>
      <c r="AH1009">
        <v>-1.9767988010157601E-2</v>
      </c>
      <c r="AI1009">
        <v>-6.6936633484356101E-3</v>
      </c>
      <c r="AJ1009">
        <v>7.5393064309937797E-3</v>
      </c>
      <c r="AK1009">
        <v>-5.0577498463443898E-3</v>
      </c>
      <c r="AL1009">
        <v>-3.9121630022113203E-3</v>
      </c>
      <c r="AM1009">
        <v>3.9195140001233898E-3</v>
      </c>
      <c r="AN1009">
        <v>-6.6299925306254302E-3</v>
      </c>
      <c r="AO1009">
        <v>-1.4406134545358801E-2</v>
      </c>
      <c r="AP1009">
        <v>-7.0170900063987202E-3</v>
      </c>
      <c r="AQ1009">
        <v>-2.97916156421499E-3</v>
      </c>
      <c r="AR1009">
        <v>6.0176139314782398E-3</v>
      </c>
      <c r="AS1009">
        <v>-1.8098950283091799E-2</v>
      </c>
      <c r="AT1009">
        <v>-7.7929624337580803E-3</v>
      </c>
      <c r="AU1009">
        <v>0.129324099903875</v>
      </c>
      <c r="AV1009">
        <v>0.16191944128584901</v>
      </c>
      <c r="AW1009">
        <v>0.17402771238177001</v>
      </c>
      <c r="AX1009">
        <v>0.17043977387770501</v>
      </c>
      <c r="AY1009">
        <v>0.17012183094792499</v>
      </c>
      <c r="AZ1009">
        <v>7.0359180439864805E-2</v>
      </c>
      <c r="BA1009">
        <v>2.9503966366207202E-3</v>
      </c>
      <c r="BB1009">
        <v>3.8876436279994E-3</v>
      </c>
      <c r="BC1009">
        <v>-1.0352021236580199E-2</v>
      </c>
      <c r="BD1009">
        <v>-1.24538835549842E-2</v>
      </c>
      <c r="BE1009">
        <v>-2.2909060599592499E-2</v>
      </c>
      <c r="BF1009">
        <v>-8.8658546484594401E-3</v>
      </c>
      <c r="BG1009">
        <v>2.5220038214273698E-3</v>
      </c>
      <c r="BH1009">
        <v>1.69572001232276E-2</v>
      </c>
      <c r="BI1009">
        <v>2.3210460828308201E-3</v>
      </c>
      <c r="BJ1009">
        <v>3.9707615161733399E-3</v>
      </c>
      <c r="BK1009">
        <v>1.17957583717341E-2</v>
      </c>
      <c r="BL1009">
        <v>7.2415753758333897E-4</v>
      </c>
      <c r="BM1009">
        <v>-5.9296487279886997E-3</v>
      </c>
      <c r="BN1009">
        <v>3.3414617430586502E-3</v>
      </c>
      <c r="BO1009">
        <v>4.9440447067410397E-3</v>
      </c>
      <c r="BP1009">
        <v>9.7134092373461003E-3</v>
      </c>
      <c r="BQ1009">
        <v>-1.4482186087432399E-2</v>
      </c>
      <c r="BR1009">
        <v>3.0388241430696098E-3</v>
      </c>
      <c r="BS1009">
        <v>0.14212851201038099</v>
      </c>
      <c r="BT1009">
        <v>0.17627902966733699</v>
      </c>
      <c r="BU1009">
        <v>0.189981612744682</v>
      </c>
      <c r="BV1009">
        <v>0.18469979430894001</v>
      </c>
      <c r="BW1009">
        <v>0.18335265989987701</v>
      </c>
      <c r="BX1009">
        <v>8.0820059223243701E-2</v>
      </c>
      <c r="BY1009">
        <v>1.66873139652189E-2</v>
      </c>
      <c r="BZ1009">
        <v>1.9498345006509401E-2</v>
      </c>
      <c r="CA1009">
        <v>1.7035872765426201E-3</v>
      </c>
      <c r="CB1009">
        <v>-2.5625358147246301E-3</v>
      </c>
      <c r="CC1009">
        <v>-1.49856225209154E-2</v>
      </c>
      <c r="CD1009">
        <v>-1.31507029298942E-3</v>
      </c>
      <c r="CE1009">
        <v>8.9047468298637591E-3</v>
      </c>
      <c r="CF1009">
        <v>2.34800046050214E-2</v>
      </c>
      <c r="CG1009">
        <v>7.4315776655726699E-3</v>
      </c>
      <c r="CH1009">
        <v>9.4304510240898407E-3</v>
      </c>
      <c r="CI1009">
        <v>1.72508212303445E-2</v>
      </c>
      <c r="CJ1009">
        <v>5.8176194720977797E-3</v>
      </c>
      <c r="CK1009">
        <v>-5.8860472542855501E-5</v>
      </c>
      <c r="CL1009">
        <v>1.05157631297871E-2</v>
      </c>
      <c r="CM1009">
        <v>1.04316332337794E-2</v>
      </c>
      <c r="CN1009">
        <v>1.22731058077997E-2</v>
      </c>
      <c r="CO1009">
        <v>-1.1977226223159099E-2</v>
      </c>
      <c r="CP1009">
        <v>1.05408865296336E-2</v>
      </c>
      <c r="CQ1009">
        <v>0.150996808829649</v>
      </c>
      <c r="CR1009">
        <v>0.18622443683717199</v>
      </c>
      <c r="CS1009">
        <v>0.20103123553614699</v>
      </c>
      <c r="CT1009">
        <v>0.194576241019741</v>
      </c>
      <c r="CU1009">
        <v>0.19251629172731999</v>
      </c>
      <c r="CV1009">
        <v>8.8065232001950294E-2</v>
      </c>
      <c r="CW1009">
        <v>2.6201461060646501E-2</v>
      </c>
      <c r="CX1009">
        <v>3.03102692268537E-2</v>
      </c>
      <c r="CY1009">
        <v>1.00532650080926E-2</v>
      </c>
      <c r="CZ1009">
        <v>4.2881814984629804E-3</v>
      </c>
      <c r="DA1009">
        <v>-7.0621844422382504E-3</v>
      </c>
      <c r="DB1009">
        <v>6.2357140624806004E-3</v>
      </c>
      <c r="DC1009">
        <v>1.5287489838300101E-2</v>
      </c>
      <c r="DD1009">
        <v>3.0002809086815199E-2</v>
      </c>
      <c r="DE1009">
        <v>1.25421092483145E-2</v>
      </c>
      <c r="DF1009">
        <v>1.48901405320063E-2</v>
      </c>
      <c r="DG1009">
        <v>2.2705884088954902E-2</v>
      </c>
      <c r="DH1009">
        <v>1.09110814066122E-2</v>
      </c>
      <c r="DI1009">
        <v>5.8119277829029904E-3</v>
      </c>
      <c r="DJ1009">
        <v>1.7690064516515499E-2</v>
      </c>
      <c r="DK1009">
        <v>1.5919221760817701E-2</v>
      </c>
      <c r="DL1009">
        <v>1.4832802378253299E-2</v>
      </c>
      <c r="DM1009">
        <v>-9.4722663588857406E-3</v>
      </c>
      <c r="DN1009">
        <v>1.8042948916197701E-2</v>
      </c>
      <c r="DO1009">
        <v>0.15986510564891801</v>
      </c>
      <c r="DP1009">
        <v>0.19616984400700599</v>
      </c>
      <c r="DQ1009">
        <v>0.212080858327612</v>
      </c>
      <c r="DR1009">
        <v>0.20445268773054201</v>
      </c>
      <c r="DS1009">
        <v>0.201679923554764</v>
      </c>
      <c r="DT1009">
        <v>9.5310404780656999E-2</v>
      </c>
      <c r="DU1009">
        <v>3.5715608156074101E-2</v>
      </c>
      <c r="DV1009">
        <v>4.1122193447197898E-2</v>
      </c>
      <c r="DW1009">
        <v>1.8402942739642499E-2</v>
      </c>
      <c r="DX1009">
        <v>1.11388988116506E-2</v>
      </c>
      <c r="DY1009">
        <v>4.3780017093259203E-3</v>
      </c>
      <c r="DZ1009">
        <v>1.7137847424178801E-2</v>
      </c>
      <c r="EA1009">
        <v>2.45031570081631E-2</v>
      </c>
      <c r="EB1009">
        <v>3.9420702779049001E-2</v>
      </c>
      <c r="EC1009">
        <v>1.9920905177489699E-2</v>
      </c>
      <c r="ED1009">
        <v>2.2773065050390999E-2</v>
      </c>
      <c r="EE1009">
        <v>3.05821284605656E-2</v>
      </c>
      <c r="EF1009">
        <v>1.8265231474820998E-2</v>
      </c>
      <c r="EG1009">
        <v>1.42884136002731E-2</v>
      </c>
      <c r="EH1009">
        <v>2.8048616265972801E-2</v>
      </c>
      <c r="EI1009">
        <v>2.3842428031773701E-2</v>
      </c>
      <c r="EJ1009">
        <v>1.8528597684121201E-2</v>
      </c>
      <c r="EK1009">
        <v>-5.8555021632263398E-3</v>
      </c>
      <c r="EL1009">
        <v>2.88747354930253E-2</v>
      </c>
      <c r="EM1009">
        <v>0.172669517755423</v>
      </c>
      <c r="EN1009">
        <v>0.210529432388494</v>
      </c>
      <c r="EO1009">
        <v>0.228034758690524</v>
      </c>
      <c r="EP1009">
        <v>0.21871270816177699</v>
      </c>
      <c r="EQ1009">
        <v>0.21491075250671501</v>
      </c>
      <c r="ER1009">
        <v>0.10577128356403601</v>
      </c>
      <c r="ES1009">
        <v>4.9452525484672299E-2</v>
      </c>
      <c r="ET1009">
        <v>5.6732894825707897E-2</v>
      </c>
      <c r="EU1009">
        <v>3.0458551252765399E-2</v>
      </c>
      <c r="EV1009">
        <v>2.1030246551910201E-2</v>
      </c>
      <c r="EW1009">
        <v>75.776709254934303</v>
      </c>
      <c r="EX1009">
        <v>74.2881577139717</v>
      </c>
      <c r="EY1009">
        <v>72.8155424279892</v>
      </c>
      <c r="EZ1009">
        <v>68.836813664880694</v>
      </c>
      <c r="FA1009">
        <v>67.428012089572704</v>
      </c>
      <c r="FB1009">
        <v>66.689471997069205</v>
      </c>
      <c r="FC1009">
        <v>65.805605165544705</v>
      </c>
      <c r="FD1009">
        <v>66.0163712964235</v>
      </c>
      <c r="FE1009">
        <v>70.042267710766097</v>
      </c>
      <c r="FF1009">
        <v>74.8538489719284</v>
      </c>
      <c r="FG1009">
        <v>80.182305261711804</v>
      </c>
      <c r="FH1009">
        <v>85.403649768741104</v>
      </c>
      <c r="FI1009">
        <v>88.075880386500003</v>
      </c>
      <c r="FJ1009">
        <v>88.935224618766298</v>
      </c>
      <c r="FK1009">
        <v>89.918326693227101</v>
      </c>
      <c r="FL1009">
        <v>90.521042267710797</v>
      </c>
      <c r="FM1009">
        <v>89.792347849979393</v>
      </c>
      <c r="FN1009">
        <v>86.763909877730498</v>
      </c>
      <c r="FO1009">
        <v>83.178618857901697</v>
      </c>
      <c r="FP1009">
        <v>78.743920868251095</v>
      </c>
      <c r="FQ1009">
        <v>74.322090946558603</v>
      </c>
      <c r="FR1009">
        <v>71.507258323029703</v>
      </c>
      <c r="FS1009">
        <v>69.602166048449902</v>
      </c>
      <c r="FT1009">
        <v>68.376906168429699</v>
      </c>
      <c r="FU1009">
        <v>1.86511660967957E-2</v>
      </c>
      <c r="FV1009">
        <v>0</v>
      </c>
      <c r="FW1009">
        <v>0</v>
      </c>
      <c r="FX1009">
        <v>1</v>
      </c>
    </row>
    <row r="1010" spans="1:180" x14ac:dyDescent="0.2">
      <c r="A1010" t="s">
        <v>42</v>
      </c>
      <c r="B1010" t="s">
        <v>58</v>
      </c>
      <c r="C1010" t="s">
        <v>55</v>
      </c>
      <c r="D1010" t="s">
        <v>37</v>
      </c>
      <c r="E1010" t="s">
        <v>77</v>
      </c>
      <c r="F1010" t="s">
        <v>78</v>
      </c>
      <c r="G1010" s="35">
        <v>43693</v>
      </c>
      <c r="H1010">
        <v>1684</v>
      </c>
      <c r="I1010">
        <v>0.91836988785365503</v>
      </c>
      <c r="J1010">
        <v>0.79092901340047805</v>
      </c>
      <c r="K1010">
        <v>0.70545935433096596</v>
      </c>
      <c r="L1010">
        <v>0.60472985268990098</v>
      </c>
      <c r="M1010">
        <v>0.57094903599059599</v>
      </c>
      <c r="N1010">
        <v>0.58341151202424502</v>
      </c>
      <c r="O1010">
        <v>0.64049645017683599</v>
      </c>
      <c r="P1010">
        <v>0.72845033098776502</v>
      </c>
      <c r="Q1010">
        <v>0.83272685351027498</v>
      </c>
      <c r="R1010">
        <v>0.95145138190061995</v>
      </c>
      <c r="S1010">
        <v>1.0987287087840201</v>
      </c>
      <c r="T1010">
        <v>1.31526290703244</v>
      </c>
      <c r="U1010">
        <v>1.53378065562447</v>
      </c>
      <c r="V1010">
        <v>1.6647226895221101</v>
      </c>
      <c r="W1010">
        <v>1.7932606410079901</v>
      </c>
      <c r="X1010">
        <v>2.01821327266553</v>
      </c>
      <c r="Y1010">
        <v>2.1860522897334702</v>
      </c>
      <c r="Z1010">
        <v>2.2395404039112798</v>
      </c>
      <c r="AA1010">
        <v>2.1715734010837902</v>
      </c>
      <c r="AB1010">
        <v>1.9951521149559399</v>
      </c>
      <c r="AC1010">
        <v>1.7959714403059399</v>
      </c>
      <c r="AD1010">
        <v>1.6164249482400801</v>
      </c>
      <c r="AE1010">
        <v>1.32113504109469</v>
      </c>
      <c r="AF1010">
        <v>1.06352809537159</v>
      </c>
      <c r="AG1010">
        <v>-0.14316211244641899</v>
      </c>
      <c r="AH1010">
        <v>-8.3264025685222898E-2</v>
      </c>
      <c r="AI1010">
        <v>-5.25348904661554E-2</v>
      </c>
      <c r="AJ1010">
        <v>-7.9019633100278104E-3</v>
      </c>
      <c r="AK1010">
        <v>8.3174936247841693E-3</v>
      </c>
      <c r="AL1010">
        <v>2.3603460040882301E-2</v>
      </c>
      <c r="AM1010">
        <v>6.5524076517652101E-3</v>
      </c>
      <c r="AN1010">
        <v>-1.0554986812988E-2</v>
      </c>
      <c r="AO1010">
        <v>2.0995898829055601E-3</v>
      </c>
      <c r="AP1010">
        <v>-2.66825885523892E-2</v>
      </c>
      <c r="AQ1010">
        <v>1.2096055701322999E-4</v>
      </c>
      <c r="AR1010">
        <v>-7.8369753605629106E-3</v>
      </c>
      <c r="AS1010">
        <v>-1.8549778168822299E-2</v>
      </c>
      <c r="AT1010">
        <v>-4.2536261519354801E-2</v>
      </c>
      <c r="AU1010">
        <v>0.43171156239700798</v>
      </c>
      <c r="AV1010">
        <v>0.49865508758080601</v>
      </c>
      <c r="AW1010">
        <v>0.52405260483460503</v>
      </c>
      <c r="AX1010">
        <v>0.46207388136048999</v>
      </c>
      <c r="AY1010">
        <v>0.196962084376444</v>
      </c>
      <c r="AZ1010">
        <v>-0.38780793971021599</v>
      </c>
      <c r="BA1010">
        <v>-0.335187714828865</v>
      </c>
      <c r="BB1010">
        <v>-0.244088584987248</v>
      </c>
      <c r="BC1010">
        <v>-0.164633136380088</v>
      </c>
      <c r="BD1010">
        <v>-8.9828791571126096E-2</v>
      </c>
      <c r="BE1010">
        <v>-0.128868525884614</v>
      </c>
      <c r="BF1010">
        <v>-7.1607518683910701E-2</v>
      </c>
      <c r="BG1010">
        <v>-4.5434040843093403E-2</v>
      </c>
      <c r="BH1010">
        <v>1.09020877181723E-5</v>
      </c>
      <c r="BI1010">
        <v>1.7931574931749301E-2</v>
      </c>
      <c r="BJ1010">
        <v>2.7435749954565599E-2</v>
      </c>
      <c r="BK1010">
        <v>1.5198921027814999E-2</v>
      </c>
      <c r="BL1010">
        <v>-1.7372009441842301E-3</v>
      </c>
      <c r="BM1010">
        <v>1.15274130335232E-2</v>
      </c>
      <c r="BN1010">
        <v>-1.73516739885414E-2</v>
      </c>
      <c r="BO1010">
        <v>9.8691484413218396E-3</v>
      </c>
      <c r="BP1010">
        <v>-6.0303286424883199E-4</v>
      </c>
      <c r="BQ1010">
        <v>-1.10111562880936E-2</v>
      </c>
      <c r="BR1010">
        <v>-2.5673401374053599E-2</v>
      </c>
      <c r="BS1010">
        <v>0.45423466398164902</v>
      </c>
      <c r="BT1010">
        <v>0.53479566028835301</v>
      </c>
      <c r="BU1010">
        <v>0.568654331552229</v>
      </c>
      <c r="BV1010">
        <v>0.51605482648507695</v>
      </c>
      <c r="BW1010">
        <v>0.25597496962732502</v>
      </c>
      <c r="BX1010">
        <v>-0.332118124199067</v>
      </c>
      <c r="BY1010">
        <v>-0.28934893089695601</v>
      </c>
      <c r="BZ1010">
        <v>-0.203608210914239</v>
      </c>
      <c r="CA1010">
        <v>-0.135089636671958</v>
      </c>
      <c r="CB1010">
        <v>-7.4214750335921495E-2</v>
      </c>
      <c r="CC1010">
        <v>-0.118968831374033</v>
      </c>
      <c r="CD1010">
        <v>-6.3534257443669806E-2</v>
      </c>
      <c r="CE1010">
        <v>-4.0516014025266098E-2</v>
      </c>
      <c r="CF1010">
        <v>5.4913285574723202E-3</v>
      </c>
      <c r="CG1010">
        <v>2.4590258357865501E-2</v>
      </c>
      <c r="CH1010">
        <v>3.0089982274592701E-2</v>
      </c>
      <c r="CI1010">
        <v>2.1187469852452501E-2</v>
      </c>
      <c r="CJ1010">
        <v>4.3699706871924296E-3</v>
      </c>
      <c r="CK1010">
        <v>1.8057094627945899E-2</v>
      </c>
      <c r="CL1010">
        <v>-1.08891109861058E-2</v>
      </c>
      <c r="CM1010">
        <v>1.66207136743814E-2</v>
      </c>
      <c r="CN1010">
        <v>4.4071736721560699E-3</v>
      </c>
      <c r="CO1010">
        <v>-5.7899297381788801E-3</v>
      </c>
      <c r="CP1010">
        <v>-1.39942358062435E-2</v>
      </c>
      <c r="CQ1010">
        <v>0.46983409552772198</v>
      </c>
      <c r="CR1010">
        <v>0.55982651085165702</v>
      </c>
      <c r="CS1010">
        <v>0.59954535160795197</v>
      </c>
      <c r="CT1010">
        <v>0.55344186463783096</v>
      </c>
      <c r="CU1010">
        <v>0.29684711418290199</v>
      </c>
      <c r="CV1010">
        <v>-0.29354752762226199</v>
      </c>
      <c r="CW1010">
        <v>-0.25760112878302999</v>
      </c>
      <c r="CX1010">
        <v>-0.17557162714542299</v>
      </c>
      <c r="CY1010">
        <v>-0.114627898771585</v>
      </c>
      <c r="CZ1010">
        <v>-6.3400512941004697E-2</v>
      </c>
      <c r="DA1010">
        <v>-0.109069136863451</v>
      </c>
      <c r="DB1010">
        <v>-5.5460996203428897E-2</v>
      </c>
      <c r="DC1010">
        <v>-3.55979872074388E-2</v>
      </c>
      <c r="DD1010">
        <v>1.09717550272265E-2</v>
      </c>
      <c r="DE1010">
        <v>3.1248941783981798E-2</v>
      </c>
      <c r="DF1010">
        <v>3.2744214594619798E-2</v>
      </c>
      <c r="DG1010">
        <v>2.7176018677090099E-2</v>
      </c>
      <c r="DH1010">
        <v>1.04771423185691E-2</v>
      </c>
      <c r="DI1010">
        <v>2.45867762223686E-2</v>
      </c>
      <c r="DJ1010">
        <v>-4.4265479836701899E-3</v>
      </c>
      <c r="DK1010">
        <v>2.33722789074409E-2</v>
      </c>
      <c r="DL1010">
        <v>9.4173802085609701E-3</v>
      </c>
      <c r="DM1010">
        <v>-5.6870318826412396E-4</v>
      </c>
      <c r="DN1010">
        <v>-2.31507023843338E-3</v>
      </c>
      <c r="DO1010">
        <v>0.485433527073796</v>
      </c>
      <c r="DP1010">
        <v>0.58485736141496003</v>
      </c>
      <c r="DQ1010">
        <v>0.63043637166367505</v>
      </c>
      <c r="DR1010">
        <v>0.59082890279058398</v>
      </c>
      <c r="DS1010">
        <v>0.33771925873847802</v>
      </c>
      <c r="DT1010">
        <v>-0.25497693104545599</v>
      </c>
      <c r="DU1010">
        <v>-0.22585332666910399</v>
      </c>
      <c r="DV1010">
        <v>-0.147535043376608</v>
      </c>
      <c r="DW1010">
        <v>-9.4166160871212601E-2</v>
      </c>
      <c r="DX1010">
        <v>-5.2586275546087802E-2</v>
      </c>
      <c r="DY1010">
        <v>-9.4775550301646097E-2</v>
      </c>
      <c r="DZ1010">
        <v>-4.38044892021167E-2</v>
      </c>
      <c r="EA1010">
        <v>-2.84971375843769E-2</v>
      </c>
      <c r="EB1010">
        <v>1.8884620424972499E-2</v>
      </c>
      <c r="EC1010">
        <v>4.0863023090946797E-2</v>
      </c>
      <c r="ED1010">
        <v>3.6576504508303097E-2</v>
      </c>
      <c r="EE1010">
        <v>3.5822532053139899E-2</v>
      </c>
      <c r="EF1010">
        <v>1.9294928187372901E-2</v>
      </c>
      <c r="EG1010">
        <v>3.4014599372986301E-2</v>
      </c>
      <c r="EH1010">
        <v>4.9043665801776198E-3</v>
      </c>
      <c r="EI1010">
        <v>3.31204667917495E-2</v>
      </c>
      <c r="EJ1010">
        <v>1.6651322704874998E-2</v>
      </c>
      <c r="EK1010">
        <v>6.96991869246452E-3</v>
      </c>
      <c r="EL1010">
        <v>1.45477899068678E-2</v>
      </c>
      <c r="EM1010">
        <v>0.50795662865843705</v>
      </c>
      <c r="EN1010">
        <v>0.62099793412250703</v>
      </c>
      <c r="EO1010">
        <v>0.67503809838129902</v>
      </c>
      <c r="EP1010">
        <v>0.64480984791517104</v>
      </c>
      <c r="EQ1010">
        <v>0.39673214398935902</v>
      </c>
      <c r="ER1010">
        <v>-0.199287115534307</v>
      </c>
      <c r="ES1010">
        <v>-0.180014542737195</v>
      </c>
      <c r="ET1010">
        <v>-0.107054669303599</v>
      </c>
      <c r="EU1010">
        <v>-6.4622661163083003E-2</v>
      </c>
      <c r="EV1010">
        <v>-3.6972234310883201E-2</v>
      </c>
      <c r="EW1010">
        <v>80.191395314572006</v>
      </c>
      <c r="EX1010">
        <v>78.465522322086301</v>
      </c>
      <c r="EY1010">
        <v>76.044865183438901</v>
      </c>
      <c r="EZ1010">
        <v>70.516870487697105</v>
      </c>
      <c r="FA1010">
        <v>68.6858700456756</v>
      </c>
      <c r="FB1010">
        <v>67.971636952998395</v>
      </c>
      <c r="FC1010">
        <v>67.102843671725395</v>
      </c>
      <c r="FD1010">
        <v>67.077943126565501</v>
      </c>
      <c r="FE1010">
        <v>71.469500515691806</v>
      </c>
      <c r="FF1010">
        <v>76.858405775747798</v>
      </c>
      <c r="FG1010">
        <v>82.881538234860798</v>
      </c>
      <c r="FH1010">
        <v>88.6498452924709</v>
      </c>
      <c r="FI1010">
        <v>91.818108147929905</v>
      </c>
      <c r="FJ1010">
        <v>93.373508177397994</v>
      </c>
      <c r="FK1010">
        <v>95.549580079563896</v>
      </c>
      <c r="FL1010">
        <v>97.136731987623406</v>
      </c>
      <c r="FM1010">
        <v>96.790555473699698</v>
      </c>
      <c r="FN1010">
        <v>93.941653160453797</v>
      </c>
      <c r="FO1010">
        <v>90.057315456018898</v>
      </c>
      <c r="FP1010">
        <v>84.734124060704303</v>
      </c>
      <c r="FQ1010">
        <v>79.404081331958196</v>
      </c>
      <c r="FR1010">
        <v>75.962796522764094</v>
      </c>
      <c r="FS1010">
        <v>73.138500073670301</v>
      </c>
      <c r="FT1010">
        <v>71.562914395167198</v>
      </c>
      <c r="FU1010">
        <v>5.7124461644765701E-2</v>
      </c>
      <c r="FV1010">
        <v>0</v>
      </c>
      <c r="FW1010">
        <v>0</v>
      </c>
      <c r="FX1010">
        <v>1</v>
      </c>
    </row>
    <row r="1011" spans="1:180" x14ac:dyDescent="0.2">
      <c r="A1011" t="s">
        <v>42</v>
      </c>
      <c r="B1011" t="s">
        <v>58</v>
      </c>
      <c r="C1011" t="s">
        <v>55</v>
      </c>
      <c r="D1011" t="s">
        <v>37</v>
      </c>
      <c r="E1011" t="s">
        <v>78</v>
      </c>
      <c r="F1011" t="s">
        <v>1</v>
      </c>
      <c r="G1011" s="35">
        <v>43693</v>
      </c>
      <c r="H1011">
        <v>1818</v>
      </c>
      <c r="I1011">
        <v>1.0414531690556199</v>
      </c>
      <c r="J1011">
        <v>0.89522358060817897</v>
      </c>
      <c r="K1011">
        <v>0.78839303527705595</v>
      </c>
      <c r="L1011">
        <v>0.63086492709359498</v>
      </c>
      <c r="M1011">
        <v>0.57789097375572795</v>
      </c>
      <c r="N1011">
        <v>0.57268649754656997</v>
      </c>
      <c r="O1011">
        <v>0.600461529295369</v>
      </c>
      <c r="P1011">
        <v>0.65823279948693802</v>
      </c>
      <c r="Q1011">
        <v>0.73491231484256303</v>
      </c>
      <c r="R1011">
        <v>0.82309610608813999</v>
      </c>
      <c r="S1011">
        <v>0.95048148468391302</v>
      </c>
      <c r="T1011">
        <v>1.0853065691891499</v>
      </c>
      <c r="U1011">
        <v>1.26392000693364</v>
      </c>
      <c r="V1011">
        <v>1.41474934193376</v>
      </c>
      <c r="W1011">
        <v>1.53823601061986</v>
      </c>
      <c r="X1011">
        <v>1.6814402391563299</v>
      </c>
      <c r="Y1011">
        <v>1.78875268256324</v>
      </c>
      <c r="Z1011">
        <v>1.7997076961136</v>
      </c>
      <c r="AA1011">
        <v>1.7478321216563</v>
      </c>
      <c r="AB1011">
        <v>1.63835436359995</v>
      </c>
      <c r="AC1011">
        <v>1.52576127186022</v>
      </c>
      <c r="AD1011">
        <v>1.44189340140995</v>
      </c>
      <c r="AE1011">
        <v>1.24144704948009</v>
      </c>
      <c r="AF1011">
        <v>1.0483805733356699</v>
      </c>
      <c r="AG1011">
        <v>-1.91466463907729E-2</v>
      </c>
      <c r="AH1011">
        <v>-3.3991523459243199E-3</v>
      </c>
      <c r="AI1011">
        <v>3.6318220674740401E-3</v>
      </c>
      <c r="AJ1011">
        <v>2.3182429331252401E-3</v>
      </c>
      <c r="AK1011">
        <v>-9.8916214545648699E-3</v>
      </c>
      <c r="AL1011">
        <v>2.48556883079521E-4</v>
      </c>
      <c r="AM1011">
        <v>-7.0306148157470898E-3</v>
      </c>
      <c r="AN1011">
        <v>-1.9499194134034101E-2</v>
      </c>
      <c r="AO1011">
        <v>1.7244666180632199E-2</v>
      </c>
      <c r="AP1011">
        <v>1.5473785053648499E-2</v>
      </c>
      <c r="AQ1011">
        <v>1.58655227236481E-2</v>
      </c>
      <c r="AR1011">
        <v>-7.9550365959067896E-3</v>
      </c>
      <c r="AS1011">
        <v>-1.2909236165555499E-2</v>
      </c>
      <c r="AT1011">
        <v>4.1479064922674003E-4</v>
      </c>
      <c r="AU1011">
        <v>0.12729619036678899</v>
      </c>
      <c r="AV1011">
        <v>0.17676346336384699</v>
      </c>
      <c r="AW1011">
        <v>0.13261298960592899</v>
      </c>
      <c r="AX1011">
        <v>0.14754006754096799</v>
      </c>
      <c r="AY1011">
        <v>9.5635883655610404E-2</v>
      </c>
      <c r="AZ1011">
        <v>-4.18592333341598E-2</v>
      </c>
      <c r="BA1011">
        <v>-7.09347150065604E-2</v>
      </c>
      <c r="BB1011">
        <v>-6.9983606610056898E-2</v>
      </c>
      <c r="BC1011">
        <v>-5.24496003642572E-2</v>
      </c>
      <c r="BD1011">
        <v>-1.8948441688702199E-2</v>
      </c>
      <c r="BE1011">
        <v>-7.1915693132485704E-3</v>
      </c>
      <c r="BF1011">
        <v>7.17781061426352E-3</v>
      </c>
      <c r="BG1011">
        <v>1.33375228356935E-2</v>
      </c>
      <c r="BH1011">
        <v>1.2593523616418901E-2</v>
      </c>
      <c r="BI1011">
        <v>-1.07470387403098E-3</v>
      </c>
      <c r="BJ1011">
        <v>8.2173780782229897E-3</v>
      </c>
      <c r="BK1011">
        <v>4.0121937368699703E-3</v>
      </c>
      <c r="BL1011">
        <v>-1.09880128507757E-2</v>
      </c>
      <c r="BM1011">
        <v>2.60102137607434E-2</v>
      </c>
      <c r="BN1011">
        <v>2.6820199002685102E-2</v>
      </c>
      <c r="BO1011">
        <v>2.21406076809256E-2</v>
      </c>
      <c r="BP1011">
        <v>-1.739590806493E-3</v>
      </c>
      <c r="BQ1011">
        <v>-6.7654151147979597E-3</v>
      </c>
      <c r="BR1011">
        <v>1.7018655747189099E-2</v>
      </c>
      <c r="BS1011">
        <v>0.14447883296993599</v>
      </c>
      <c r="BT1011">
        <v>0.19901798855403299</v>
      </c>
      <c r="BU1011">
        <v>0.16500177730117099</v>
      </c>
      <c r="BV1011">
        <v>0.17799554455987299</v>
      </c>
      <c r="BW1011">
        <v>0.122910348403515</v>
      </c>
      <c r="BX1011">
        <v>-1.40027958356564E-2</v>
      </c>
      <c r="BY1011">
        <v>-4.1894871164642598E-2</v>
      </c>
      <c r="BZ1011">
        <v>-4.2975681133035397E-2</v>
      </c>
      <c r="CA1011">
        <v>-3.55098435806986E-2</v>
      </c>
      <c r="CB1011">
        <v>-4.6383845368972E-3</v>
      </c>
      <c r="CC1011">
        <v>1.0884806522517599E-3</v>
      </c>
      <c r="CD1011">
        <v>1.45033829402043E-2</v>
      </c>
      <c r="CE1011">
        <v>2.0059661621577001E-2</v>
      </c>
      <c r="CF1011">
        <v>1.9710151716388499E-2</v>
      </c>
      <c r="CG1011">
        <v>5.0318663835350001E-3</v>
      </c>
      <c r="CH1011">
        <v>1.37365593627982E-2</v>
      </c>
      <c r="CI1011">
        <v>1.1660409301035801E-2</v>
      </c>
      <c r="CJ1011">
        <v>-5.0931946213474497E-3</v>
      </c>
      <c r="CK1011">
        <v>3.2081205312503497E-2</v>
      </c>
      <c r="CL1011">
        <v>3.4678690739546998E-2</v>
      </c>
      <c r="CM1011">
        <v>2.6486712406732699E-2</v>
      </c>
      <c r="CN1011">
        <v>2.5652080133287602E-3</v>
      </c>
      <c r="CO1011">
        <v>-2.5102233707812401E-3</v>
      </c>
      <c r="CP1011">
        <v>2.8518442134181199E-2</v>
      </c>
      <c r="CQ1011">
        <v>0.15637947889390699</v>
      </c>
      <c r="CR1011">
        <v>0.21443140490746199</v>
      </c>
      <c r="CS1011">
        <v>0.18743415299390201</v>
      </c>
      <c r="CT1011">
        <v>0.19908891516756</v>
      </c>
      <c r="CU1011">
        <v>0.14180055960252899</v>
      </c>
      <c r="CV1011">
        <v>5.2904879175762302E-3</v>
      </c>
      <c r="CW1011">
        <v>-2.1781963782936401E-2</v>
      </c>
      <c r="CX1011">
        <v>-2.4270074221084299E-2</v>
      </c>
      <c r="CY1011">
        <v>-2.3777419635479399E-2</v>
      </c>
      <c r="CZ1011">
        <v>5.2727174541447198E-3</v>
      </c>
      <c r="DA1011">
        <v>9.3685306177520994E-3</v>
      </c>
      <c r="DB1011">
        <v>2.18289552661452E-2</v>
      </c>
      <c r="DC1011">
        <v>2.67818004074604E-2</v>
      </c>
      <c r="DD1011">
        <v>2.6826779816358101E-2</v>
      </c>
      <c r="DE1011">
        <v>1.1138436641101E-2</v>
      </c>
      <c r="DF1011">
        <v>1.9255740647373301E-2</v>
      </c>
      <c r="DG1011">
        <v>1.9308624865201601E-2</v>
      </c>
      <c r="DH1011">
        <v>8.0162360808083905E-4</v>
      </c>
      <c r="DI1011">
        <v>3.8152196864263702E-2</v>
      </c>
      <c r="DJ1011">
        <v>4.2537182476408898E-2</v>
      </c>
      <c r="DK1011">
        <v>3.0832817132539801E-2</v>
      </c>
      <c r="DL1011">
        <v>6.8700068331505196E-3</v>
      </c>
      <c r="DM1011">
        <v>1.74496837323548E-3</v>
      </c>
      <c r="DN1011">
        <v>4.0018228521173302E-2</v>
      </c>
      <c r="DO1011">
        <v>0.16828012481787699</v>
      </c>
      <c r="DP1011">
        <v>0.22984482126089201</v>
      </c>
      <c r="DQ1011">
        <v>0.209866528686633</v>
      </c>
      <c r="DR1011">
        <v>0.22018228577524601</v>
      </c>
      <c r="DS1011">
        <v>0.16069077080154301</v>
      </c>
      <c r="DT1011">
        <v>2.4583771670808899E-2</v>
      </c>
      <c r="DU1011">
        <v>-1.66905640123012E-3</v>
      </c>
      <c r="DV1011">
        <v>-5.5644673091331696E-3</v>
      </c>
      <c r="DW1011">
        <v>-1.20449956902601E-2</v>
      </c>
      <c r="DX1011">
        <v>1.5183819445186601E-2</v>
      </c>
      <c r="DY1011">
        <v>2.13236076952764E-2</v>
      </c>
      <c r="DZ1011">
        <v>3.2405918226333E-2</v>
      </c>
      <c r="EA1011">
        <v>3.64875011756799E-2</v>
      </c>
      <c r="EB1011">
        <v>3.7102060499651798E-2</v>
      </c>
      <c r="EC1011">
        <v>1.9955354221634899E-2</v>
      </c>
      <c r="ED1011">
        <v>2.7224561842516801E-2</v>
      </c>
      <c r="EE1011">
        <v>3.03514334178187E-2</v>
      </c>
      <c r="EF1011">
        <v>9.3128048913392308E-3</v>
      </c>
      <c r="EG1011">
        <v>4.6917744444374798E-2</v>
      </c>
      <c r="EH1011">
        <v>5.3883596425445497E-2</v>
      </c>
      <c r="EI1011">
        <v>3.7107902089817298E-2</v>
      </c>
      <c r="EJ1011">
        <v>1.30854526225643E-2</v>
      </c>
      <c r="EK1011">
        <v>7.8887894239930093E-3</v>
      </c>
      <c r="EL1011">
        <v>5.6622093619135602E-2</v>
      </c>
      <c r="EM1011">
        <v>0.18546276742102399</v>
      </c>
      <c r="EN1011">
        <v>0.25209934645107801</v>
      </c>
      <c r="EO1011">
        <v>0.242255316381876</v>
      </c>
      <c r="EP1011">
        <v>0.25063776279415201</v>
      </c>
      <c r="EQ1011">
        <v>0.187965235549448</v>
      </c>
      <c r="ER1011">
        <v>5.2440209169312198E-2</v>
      </c>
      <c r="ES1011">
        <v>2.7370787440687699E-2</v>
      </c>
      <c r="ET1011">
        <v>2.1443458167888299E-2</v>
      </c>
      <c r="EU1011">
        <v>4.8947610932984402E-3</v>
      </c>
      <c r="EV1011">
        <v>2.9493876596991701E-2</v>
      </c>
      <c r="EW1011">
        <v>76.7859671302149</v>
      </c>
      <c r="EX1011">
        <v>75.537547408343897</v>
      </c>
      <c r="EY1011">
        <v>73.917699115044201</v>
      </c>
      <c r="EZ1011">
        <v>68.849494310998693</v>
      </c>
      <c r="FA1011">
        <v>67.3628950695322</v>
      </c>
      <c r="FB1011">
        <v>66.707774968394403</v>
      </c>
      <c r="FC1011">
        <v>65.713780025284393</v>
      </c>
      <c r="FD1011">
        <v>66.064854614412098</v>
      </c>
      <c r="FE1011">
        <v>70.373135271807797</v>
      </c>
      <c r="FF1011">
        <v>75.221238938053105</v>
      </c>
      <c r="FG1011">
        <v>80.687737041719302</v>
      </c>
      <c r="FH1011">
        <v>85.6658027812895</v>
      </c>
      <c r="FI1011">
        <v>87.964096080910195</v>
      </c>
      <c r="FJ1011">
        <v>89.379962073324904</v>
      </c>
      <c r="FK1011">
        <v>91.159039190897602</v>
      </c>
      <c r="FL1011">
        <v>91.959102402022793</v>
      </c>
      <c r="FM1011">
        <v>91.033059418457697</v>
      </c>
      <c r="FN1011">
        <v>87.873324905183296</v>
      </c>
      <c r="FO1011">
        <v>84.632490518331196</v>
      </c>
      <c r="FP1011">
        <v>80.093994943110005</v>
      </c>
      <c r="FQ1011">
        <v>75.5176359039191</v>
      </c>
      <c r="FR1011">
        <v>72.719026548672602</v>
      </c>
      <c r="FS1011">
        <v>70.542983565107505</v>
      </c>
      <c r="FT1011">
        <v>69.357838179519604</v>
      </c>
      <c r="FU1011">
        <v>3.4221942047104499E-2</v>
      </c>
      <c r="FV1011">
        <v>0</v>
      </c>
      <c r="FW1011">
        <v>0</v>
      </c>
      <c r="FX1011">
        <v>1</v>
      </c>
    </row>
    <row r="1012" spans="1:180" x14ac:dyDescent="0.2">
      <c r="A1012" t="s">
        <v>42</v>
      </c>
      <c r="B1012" t="s">
        <v>58</v>
      </c>
      <c r="C1012" t="s">
        <v>55</v>
      </c>
      <c r="D1012" t="s">
        <v>37</v>
      </c>
      <c r="E1012" t="s">
        <v>78</v>
      </c>
      <c r="F1012" t="s">
        <v>77</v>
      </c>
      <c r="G1012" s="35">
        <v>43693</v>
      </c>
      <c r="H1012">
        <v>1481</v>
      </c>
      <c r="I1012">
        <v>1.01425037653044</v>
      </c>
      <c r="J1012">
        <v>0.87539513025000903</v>
      </c>
      <c r="K1012">
        <v>0.77638545405756398</v>
      </c>
      <c r="L1012">
        <v>0.62653976849538895</v>
      </c>
      <c r="M1012">
        <v>0.57456633868723594</v>
      </c>
      <c r="N1012">
        <v>0.57089201478811802</v>
      </c>
      <c r="O1012">
        <v>0.59568260212980795</v>
      </c>
      <c r="P1012">
        <v>0.65299161936219696</v>
      </c>
      <c r="Q1012">
        <v>0.72249326404733305</v>
      </c>
      <c r="R1012">
        <v>0.80264496277765995</v>
      </c>
      <c r="S1012">
        <v>0.90674030647134096</v>
      </c>
      <c r="T1012">
        <v>1.0169153894976599</v>
      </c>
      <c r="U1012">
        <v>1.1777305222855301</v>
      </c>
      <c r="V1012">
        <v>1.3197966293348999</v>
      </c>
      <c r="W1012">
        <v>1.42505367363875</v>
      </c>
      <c r="X1012">
        <v>1.54965812525316</v>
      </c>
      <c r="Y1012">
        <v>1.6432792935387299</v>
      </c>
      <c r="Z1012">
        <v>1.65076182781725</v>
      </c>
      <c r="AA1012">
        <v>1.6076012591742801</v>
      </c>
      <c r="AB1012">
        <v>1.5236321186634501</v>
      </c>
      <c r="AC1012">
        <v>1.4404091564078101</v>
      </c>
      <c r="AD1012">
        <v>1.3651077806207701</v>
      </c>
      <c r="AE1012">
        <v>1.18568858879188</v>
      </c>
      <c r="AF1012">
        <v>1.01107882964161</v>
      </c>
      <c r="AG1012">
        <v>-2.7325405111258302E-2</v>
      </c>
      <c r="AH1012">
        <v>7.2084127344400697E-4</v>
      </c>
      <c r="AI1012">
        <v>3.3049047334343801E-3</v>
      </c>
      <c r="AJ1012">
        <v>-3.1819580713028099E-3</v>
      </c>
      <c r="AK1012">
        <v>-1.7843432781273601E-2</v>
      </c>
      <c r="AL1012">
        <v>-6.64403312060554E-3</v>
      </c>
      <c r="AM1012">
        <v>-2.26285514736724E-2</v>
      </c>
      <c r="AN1012">
        <v>-2.6955306564974399E-2</v>
      </c>
      <c r="AO1012">
        <v>8.1706137771965694E-3</v>
      </c>
      <c r="AP1012">
        <v>1.4791408181780199E-2</v>
      </c>
      <c r="AQ1012">
        <v>7.6077496521244599E-3</v>
      </c>
      <c r="AR1012">
        <v>-9.7002530490503391E-3</v>
      </c>
      <c r="AS1012">
        <v>-1.0901798092829E-2</v>
      </c>
      <c r="AT1012">
        <v>2.4661365928308901E-3</v>
      </c>
      <c r="AU1012">
        <v>6.5988885302197098E-2</v>
      </c>
      <c r="AV1012">
        <v>7.7559026538251002E-2</v>
      </c>
      <c r="AW1012">
        <v>3.4104361907920898E-2</v>
      </c>
      <c r="AX1012">
        <v>6.31353755012595E-2</v>
      </c>
      <c r="AY1012">
        <v>6.0158558765618597E-2</v>
      </c>
      <c r="AZ1012">
        <v>2.4120019026193901E-2</v>
      </c>
      <c r="BA1012">
        <v>-1.7612943420071199E-2</v>
      </c>
      <c r="BB1012">
        <v>-5.7095545181291903E-2</v>
      </c>
      <c r="BC1012">
        <v>-5.5916913582086801E-2</v>
      </c>
      <c r="BD1012">
        <v>-2.71504053121716E-2</v>
      </c>
      <c r="BE1012">
        <v>-1.33752106291792E-2</v>
      </c>
      <c r="BF1012">
        <v>1.2597462543319801E-2</v>
      </c>
      <c r="BG1012">
        <v>1.48310144037346E-2</v>
      </c>
      <c r="BH1012">
        <v>8.3560311343340403E-3</v>
      </c>
      <c r="BI1012">
        <v>-7.8371570838059092E-3</v>
      </c>
      <c r="BJ1012">
        <v>2.2587816505216301E-3</v>
      </c>
      <c r="BK1012">
        <v>-1.03907106344322E-2</v>
      </c>
      <c r="BL1012">
        <v>-1.6387950526699099E-2</v>
      </c>
      <c r="BM1012">
        <v>2.0550602176760899E-2</v>
      </c>
      <c r="BN1012">
        <v>2.8605957561795799E-2</v>
      </c>
      <c r="BO1012">
        <v>1.6575801708054099E-2</v>
      </c>
      <c r="BP1012">
        <v>-3.4093541894653101E-3</v>
      </c>
      <c r="BQ1012">
        <v>-4.6965026776797404E-3</v>
      </c>
      <c r="BR1012">
        <v>1.9315539384726198E-2</v>
      </c>
      <c r="BS1012">
        <v>8.3804854663036693E-2</v>
      </c>
      <c r="BT1012">
        <v>0.102497988469747</v>
      </c>
      <c r="BU1012">
        <v>6.83099526728142E-2</v>
      </c>
      <c r="BV1012">
        <v>9.7442117510033205E-2</v>
      </c>
      <c r="BW1012">
        <v>8.9689023856070499E-2</v>
      </c>
      <c r="BX1012">
        <v>5.29587356930954E-2</v>
      </c>
      <c r="BY1012">
        <v>1.33388445692937E-2</v>
      </c>
      <c r="BZ1012">
        <v>-2.7322987402878699E-2</v>
      </c>
      <c r="CA1012">
        <v>-3.4415703760148297E-2</v>
      </c>
      <c r="CB1012">
        <v>-9.1555586297988496E-3</v>
      </c>
      <c r="CC1012">
        <v>-3.7133484269506602E-3</v>
      </c>
      <c r="CD1012">
        <v>2.0823174255440301E-2</v>
      </c>
      <c r="CE1012">
        <v>2.2813962849741999E-2</v>
      </c>
      <c r="CF1012">
        <v>1.6347207310327402E-2</v>
      </c>
      <c r="CG1012">
        <v>-9.0684101755758302E-4</v>
      </c>
      <c r="CH1012">
        <v>8.4248440406264804E-3</v>
      </c>
      <c r="CI1012">
        <v>-1.9148193489423001E-3</v>
      </c>
      <c r="CJ1012">
        <v>-9.0690319256096705E-3</v>
      </c>
      <c r="CK1012">
        <v>2.9124944429511499E-2</v>
      </c>
      <c r="CL1012">
        <v>3.8173872379546801E-2</v>
      </c>
      <c r="CM1012">
        <v>2.2787047242882798E-2</v>
      </c>
      <c r="CN1012">
        <v>9.4770319690660901E-4</v>
      </c>
      <c r="CO1012">
        <v>-3.9873397615280298E-4</v>
      </c>
      <c r="CP1012">
        <v>3.0985384430562101E-2</v>
      </c>
      <c r="CQ1012">
        <v>9.6144140770100694E-2</v>
      </c>
      <c r="CR1012">
        <v>0.119770637532688</v>
      </c>
      <c r="CS1012">
        <v>9.2000640637113301E-2</v>
      </c>
      <c r="CT1012">
        <v>0.12120286251770999</v>
      </c>
      <c r="CU1012">
        <v>0.11014173401994699</v>
      </c>
      <c r="CV1012">
        <v>7.2932343006073E-2</v>
      </c>
      <c r="CW1012">
        <v>3.4775958643223699E-2</v>
      </c>
      <c r="CX1012">
        <v>-6.7026045808003098E-3</v>
      </c>
      <c r="CY1012">
        <v>-1.9524031335964701E-2</v>
      </c>
      <c r="CZ1012">
        <v>3.30761736525035E-3</v>
      </c>
      <c r="DA1012">
        <v>5.9485137752779103E-3</v>
      </c>
      <c r="DB1012">
        <v>2.9048885967560799E-2</v>
      </c>
      <c r="DC1012">
        <v>3.0796911295749501E-2</v>
      </c>
      <c r="DD1012">
        <v>2.4338383486320801E-2</v>
      </c>
      <c r="DE1012">
        <v>6.0234750486907402E-3</v>
      </c>
      <c r="DF1012">
        <v>1.45909064307313E-2</v>
      </c>
      <c r="DG1012">
        <v>6.5610719365476501E-3</v>
      </c>
      <c r="DH1012">
        <v>-1.7501133245202099E-3</v>
      </c>
      <c r="DI1012">
        <v>3.76992866822621E-2</v>
      </c>
      <c r="DJ1012">
        <v>4.7741787197297901E-2</v>
      </c>
      <c r="DK1012">
        <v>2.8998292777711501E-2</v>
      </c>
      <c r="DL1012">
        <v>5.30476058327853E-3</v>
      </c>
      <c r="DM1012">
        <v>3.8990347253741301E-3</v>
      </c>
      <c r="DN1012">
        <v>4.2655229476398097E-2</v>
      </c>
      <c r="DO1012">
        <v>0.108483426877165</v>
      </c>
      <c r="DP1012">
        <v>0.13704328659563</v>
      </c>
      <c r="DQ1012">
        <v>0.115691328601412</v>
      </c>
      <c r="DR1012">
        <v>0.14496360752538701</v>
      </c>
      <c r="DS1012">
        <v>0.13059444418382299</v>
      </c>
      <c r="DT1012">
        <v>9.2905950319050606E-2</v>
      </c>
      <c r="DU1012">
        <v>5.62130727171537E-2</v>
      </c>
      <c r="DV1012">
        <v>1.39177782412781E-2</v>
      </c>
      <c r="DW1012">
        <v>-4.6323589117811198E-3</v>
      </c>
      <c r="DX1012">
        <v>1.5770793360299601E-2</v>
      </c>
      <c r="DY1012">
        <v>1.9898708257356901E-2</v>
      </c>
      <c r="DZ1012">
        <v>4.0925507237436501E-2</v>
      </c>
      <c r="EA1012">
        <v>4.2323020966049701E-2</v>
      </c>
      <c r="EB1012">
        <v>3.5876372691957599E-2</v>
      </c>
      <c r="EC1012">
        <v>1.6029750746158401E-2</v>
      </c>
      <c r="ED1012">
        <v>2.3493721201858501E-2</v>
      </c>
      <c r="EE1012">
        <v>1.87989127757878E-2</v>
      </c>
      <c r="EF1012">
        <v>8.8172427137550805E-3</v>
      </c>
      <c r="EG1012">
        <v>5.0079275081826399E-2</v>
      </c>
      <c r="EH1012">
        <v>6.1556336577313499E-2</v>
      </c>
      <c r="EI1012">
        <v>3.7966344833641197E-2</v>
      </c>
      <c r="EJ1012">
        <v>1.1595659442863599E-2</v>
      </c>
      <c r="EK1012">
        <v>1.01043301405234E-2</v>
      </c>
      <c r="EL1012">
        <v>5.9504632268293403E-2</v>
      </c>
      <c r="EM1012">
        <v>0.12629939623800401</v>
      </c>
      <c r="EN1012">
        <v>0.16198224852712501</v>
      </c>
      <c r="EO1012">
        <v>0.149896919366306</v>
      </c>
      <c r="EP1012">
        <v>0.17927034953415999</v>
      </c>
      <c r="EQ1012">
        <v>0.160124909274275</v>
      </c>
      <c r="ER1012">
        <v>0.121744666985952</v>
      </c>
      <c r="ES1012">
        <v>8.7164860706518604E-2</v>
      </c>
      <c r="ET1012">
        <v>4.3690336019691203E-2</v>
      </c>
      <c r="EU1012">
        <v>1.6868850910157499E-2</v>
      </c>
      <c r="EV1012">
        <v>3.3765640042672303E-2</v>
      </c>
      <c r="EW1012">
        <v>76.079463750748999</v>
      </c>
      <c r="EX1012">
        <v>74.857849011384104</v>
      </c>
      <c r="EY1012">
        <v>73.337252846015602</v>
      </c>
      <c r="EZ1012">
        <v>68.568603954463796</v>
      </c>
      <c r="FA1012">
        <v>67.141177351707597</v>
      </c>
      <c r="FB1012">
        <v>66.483523067705207</v>
      </c>
      <c r="FC1012">
        <v>65.5199221090473</v>
      </c>
      <c r="FD1012">
        <v>65.8735769922109</v>
      </c>
      <c r="FE1012">
        <v>70.116986219292997</v>
      </c>
      <c r="FF1012">
        <v>74.936039544637495</v>
      </c>
      <c r="FG1012">
        <v>80.311563810665106</v>
      </c>
      <c r="FH1012">
        <v>85.185814859197095</v>
      </c>
      <c r="FI1012">
        <v>87.397318753744798</v>
      </c>
      <c r="FJ1012">
        <v>88.695701018573999</v>
      </c>
      <c r="FK1012">
        <v>90.292615338526105</v>
      </c>
      <c r="FL1012">
        <v>90.956036548831605</v>
      </c>
      <c r="FM1012">
        <v>89.950793888556007</v>
      </c>
      <c r="FN1012">
        <v>86.758912522468506</v>
      </c>
      <c r="FO1012">
        <v>83.553475134811293</v>
      </c>
      <c r="FP1012">
        <v>79.184916117435606</v>
      </c>
      <c r="FQ1012">
        <v>74.714574595566205</v>
      </c>
      <c r="FR1012">
        <v>71.977681246255202</v>
      </c>
      <c r="FS1012">
        <v>69.935814859197095</v>
      </c>
      <c r="FT1012">
        <v>68.804598562013197</v>
      </c>
      <c r="FU1012">
        <v>3.7191450405827303E-2</v>
      </c>
      <c r="FV1012">
        <v>0</v>
      </c>
      <c r="FW1012">
        <v>0</v>
      </c>
      <c r="FX1012">
        <v>1</v>
      </c>
    </row>
    <row r="1013" spans="1:180" x14ac:dyDescent="0.2">
      <c r="A1013" t="s">
        <v>42</v>
      </c>
      <c r="B1013" t="s">
        <v>58</v>
      </c>
      <c r="C1013" t="s">
        <v>55</v>
      </c>
      <c r="D1013" t="s">
        <v>37</v>
      </c>
      <c r="E1013" t="s">
        <v>78</v>
      </c>
      <c r="F1013" t="s">
        <v>78</v>
      </c>
      <c r="G1013" s="35">
        <v>43693</v>
      </c>
      <c r="H1013">
        <v>337</v>
      </c>
      <c r="I1013">
        <v>1.1039550941079901</v>
      </c>
      <c r="J1013">
        <v>0.93282207930412198</v>
      </c>
      <c r="K1013">
        <v>0.80575985224503499</v>
      </c>
      <c r="L1013">
        <v>0.61515110122885897</v>
      </c>
      <c r="M1013">
        <v>0.558186645651089</v>
      </c>
      <c r="N1013">
        <v>0.54852811595419204</v>
      </c>
      <c r="O1013">
        <v>0.59659617687458799</v>
      </c>
      <c r="P1013">
        <v>0.65433351550228702</v>
      </c>
      <c r="Q1013">
        <v>0.76446034783678896</v>
      </c>
      <c r="R1013">
        <v>0.89099519651496695</v>
      </c>
      <c r="S1013">
        <v>1.1211637256829701</v>
      </c>
      <c r="T1013">
        <v>1.3811421661940799</v>
      </c>
      <c r="U1013">
        <v>1.64894477720819</v>
      </c>
      <c r="V1013">
        <v>1.8358081097927701</v>
      </c>
      <c r="W1013">
        <v>2.0469602369616999</v>
      </c>
      <c r="X1013">
        <v>2.2778632914549801</v>
      </c>
      <c r="Y1013">
        <v>2.4149464643878402</v>
      </c>
      <c r="Z1013">
        <v>2.4292083508340498</v>
      </c>
      <c r="AA1013">
        <v>2.3315464820548302</v>
      </c>
      <c r="AB1013">
        <v>2.1096138803684301</v>
      </c>
      <c r="AC1013">
        <v>1.8636869665381199</v>
      </c>
      <c r="AD1013">
        <v>1.7253956129871799</v>
      </c>
      <c r="AE1013">
        <v>1.4268199833324799</v>
      </c>
      <c r="AF1013">
        <v>1.15716487911082</v>
      </c>
      <c r="AG1013">
        <v>-5.24027166464276E-4</v>
      </c>
      <c r="AH1013">
        <v>-3.27592576645198E-2</v>
      </c>
      <c r="AI1013">
        <v>4.1179411669441503E-3</v>
      </c>
      <c r="AJ1013">
        <v>4.1681537607336002E-3</v>
      </c>
      <c r="AK1013">
        <v>-6.2974571042778201E-3</v>
      </c>
      <c r="AL1013">
        <v>-3.3693765276773301E-3</v>
      </c>
      <c r="AM1013">
        <v>2.9849884336043998E-2</v>
      </c>
      <c r="AN1013">
        <v>-2.6639533315910499E-2</v>
      </c>
      <c r="AO1013">
        <v>9.1938429050635595E-3</v>
      </c>
      <c r="AP1013">
        <v>-2.5351439897088501E-2</v>
      </c>
      <c r="AQ1013">
        <v>-7.7894118203587796E-3</v>
      </c>
      <c r="AR1013">
        <v>-3.2005893048088797E-2</v>
      </c>
      <c r="AS1013">
        <v>-3.8533401983742298E-2</v>
      </c>
      <c r="AT1013">
        <v>-3.95392647715299E-2</v>
      </c>
      <c r="AU1013">
        <v>0.33378145485956801</v>
      </c>
      <c r="AV1013">
        <v>0.54768307226996804</v>
      </c>
      <c r="AW1013">
        <v>0.48746201208654899</v>
      </c>
      <c r="AX1013">
        <v>0.40872254551730303</v>
      </c>
      <c r="AY1013">
        <v>0.139832167568818</v>
      </c>
      <c r="AZ1013">
        <v>-0.404950207245517</v>
      </c>
      <c r="BA1013">
        <v>-0.36884049716692102</v>
      </c>
      <c r="BB1013">
        <v>-0.18062891530384401</v>
      </c>
      <c r="BC1013">
        <v>-0.113367112519282</v>
      </c>
      <c r="BD1013">
        <v>-2.9750535687911001E-2</v>
      </c>
      <c r="BE1013">
        <v>2.2251247042003701E-2</v>
      </c>
      <c r="BF1013">
        <v>-1.3248104038089001E-2</v>
      </c>
      <c r="BG1013">
        <v>2.2274811145842E-2</v>
      </c>
      <c r="BH1013">
        <v>1.8193027004411E-2</v>
      </c>
      <c r="BI1013">
        <v>6.3202588686779703E-3</v>
      </c>
      <c r="BJ1013">
        <v>1.09600550627312E-2</v>
      </c>
      <c r="BK1013">
        <v>4.6646436353193703E-2</v>
      </c>
      <c r="BL1013">
        <v>-1.14830599904644E-2</v>
      </c>
      <c r="BM1013">
        <v>2.6561321733424799E-2</v>
      </c>
      <c r="BN1013">
        <v>-5.4786988072163395E-4</v>
      </c>
      <c r="BO1013">
        <v>1.7962402262766401E-2</v>
      </c>
      <c r="BP1013">
        <v>-1.18278368469326E-2</v>
      </c>
      <c r="BQ1013">
        <v>-1.82847650512429E-2</v>
      </c>
      <c r="BR1013">
        <v>-1.3088408594777599E-3</v>
      </c>
      <c r="BS1013">
        <v>0.390073311855411</v>
      </c>
      <c r="BT1013">
        <v>0.60130034284747103</v>
      </c>
      <c r="BU1013">
        <v>0.55147850208462801</v>
      </c>
      <c r="BV1013">
        <v>0.47770368627994803</v>
      </c>
      <c r="BW1013">
        <v>0.21220392131434199</v>
      </c>
      <c r="BX1013">
        <v>-0.34792377548384001</v>
      </c>
      <c r="BY1013">
        <v>-0.31852948755066102</v>
      </c>
      <c r="BZ1013">
        <v>-0.146826126355938</v>
      </c>
      <c r="CA1013">
        <v>-8.4664086247689396E-2</v>
      </c>
      <c r="CB1013">
        <v>-1.5250409832750601E-2</v>
      </c>
      <c r="CC1013">
        <v>3.8025332579153297E-2</v>
      </c>
      <c r="CD1013">
        <v>2.6526152733441299E-4</v>
      </c>
      <c r="CE1013">
        <v>3.4850203982497802E-2</v>
      </c>
      <c r="CF1013">
        <v>2.7906611489431001E-2</v>
      </c>
      <c r="CG1013">
        <v>1.5059250514577099E-2</v>
      </c>
      <c r="CH1013">
        <v>2.08845757309301E-2</v>
      </c>
      <c r="CI1013">
        <v>5.8279677113438497E-2</v>
      </c>
      <c r="CJ1013">
        <v>-9.857327359708689E-4</v>
      </c>
      <c r="CK1013">
        <v>3.8589984663917602E-2</v>
      </c>
      <c r="CL1013">
        <v>1.6631007154242101E-2</v>
      </c>
      <c r="CM1013">
        <v>3.5798030249759402E-2</v>
      </c>
      <c r="CN1013">
        <v>2.1474234101803401E-3</v>
      </c>
      <c r="CO1013">
        <v>-4.2606207946095697E-3</v>
      </c>
      <c r="CP1013">
        <v>2.5169434281814999E-2</v>
      </c>
      <c r="CQ1013">
        <v>0.42906088053053498</v>
      </c>
      <c r="CR1013">
        <v>0.63843550111676495</v>
      </c>
      <c r="CS1013">
        <v>0.59581612804578199</v>
      </c>
      <c r="CT1013">
        <v>0.52547981423697399</v>
      </c>
      <c r="CU1013">
        <v>0.26232837749458698</v>
      </c>
      <c r="CV1013">
        <v>-0.30842744256361199</v>
      </c>
      <c r="CW1013">
        <v>-0.28368423555135902</v>
      </c>
      <c r="CX1013">
        <v>-0.123414417703042</v>
      </c>
      <c r="CY1013">
        <v>-6.4784457689152697E-2</v>
      </c>
      <c r="CZ1013">
        <v>-5.2076668367653598E-3</v>
      </c>
      <c r="DA1013">
        <v>5.3799418116302997E-2</v>
      </c>
      <c r="DB1013">
        <v>1.37786270927578E-2</v>
      </c>
      <c r="DC1013">
        <v>4.74255968191536E-2</v>
      </c>
      <c r="DD1013">
        <v>3.7620195974451001E-2</v>
      </c>
      <c r="DE1013">
        <v>2.37982421604763E-2</v>
      </c>
      <c r="DF1013">
        <v>3.0809096399128998E-2</v>
      </c>
      <c r="DG1013">
        <v>6.9912917873683394E-2</v>
      </c>
      <c r="DH1013">
        <v>9.5115945185226397E-3</v>
      </c>
      <c r="DI1013">
        <v>5.0618647594410301E-2</v>
      </c>
      <c r="DJ1013">
        <v>3.3809884189205802E-2</v>
      </c>
      <c r="DK1013">
        <v>5.3633658236752403E-2</v>
      </c>
      <c r="DL1013">
        <v>1.6122683667293299E-2</v>
      </c>
      <c r="DM1013">
        <v>9.7635234620237193E-3</v>
      </c>
      <c r="DN1013">
        <v>5.1647709423107702E-2</v>
      </c>
      <c r="DO1013">
        <v>0.46804844920565902</v>
      </c>
      <c r="DP1013">
        <v>0.67557065938605898</v>
      </c>
      <c r="DQ1013">
        <v>0.64015375400693697</v>
      </c>
      <c r="DR1013">
        <v>0.573255942194</v>
      </c>
      <c r="DS1013">
        <v>0.31245283367483301</v>
      </c>
      <c r="DT1013">
        <v>-0.26893110964338401</v>
      </c>
      <c r="DU1013">
        <v>-0.248838983552058</v>
      </c>
      <c r="DV1013">
        <v>-0.10000270905014499</v>
      </c>
      <c r="DW1013">
        <v>-4.4904829130616102E-2</v>
      </c>
      <c r="DX1013">
        <v>4.8350761592199096E-3</v>
      </c>
      <c r="DY1013">
        <v>7.6574692324770904E-2</v>
      </c>
      <c r="DZ1013">
        <v>3.32897807191887E-2</v>
      </c>
      <c r="EA1013">
        <v>6.5582466798051506E-2</v>
      </c>
      <c r="EB1013">
        <v>5.1645069218128399E-2</v>
      </c>
      <c r="EC1013">
        <v>3.6415958133432097E-2</v>
      </c>
      <c r="ED1013">
        <v>4.5138527989537498E-2</v>
      </c>
      <c r="EE1013">
        <v>8.6709469890833002E-2</v>
      </c>
      <c r="EF1013">
        <v>2.4668067843968799E-2</v>
      </c>
      <c r="EG1013">
        <v>6.7986126422771603E-2</v>
      </c>
      <c r="EH1013">
        <v>5.86134542055727E-2</v>
      </c>
      <c r="EI1013">
        <v>7.9385472319877498E-2</v>
      </c>
      <c r="EJ1013">
        <v>3.6300739868449498E-2</v>
      </c>
      <c r="EK1013">
        <v>3.0012160394523198E-2</v>
      </c>
      <c r="EL1013">
        <v>8.9878133335159899E-2</v>
      </c>
      <c r="EM1013">
        <v>0.52434030620150196</v>
      </c>
      <c r="EN1013">
        <v>0.72918792996356097</v>
      </c>
      <c r="EO1013">
        <v>0.70417024400501504</v>
      </c>
      <c r="EP1013">
        <v>0.64223708295664494</v>
      </c>
      <c r="EQ1013">
        <v>0.38482458742035702</v>
      </c>
      <c r="ER1013">
        <v>-0.211904677881707</v>
      </c>
      <c r="ES1013">
        <v>-0.19852797393579799</v>
      </c>
      <c r="ET1013">
        <v>-6.6199920102239102E-2</v>
      </c>
      <c r="EU1013">
        <v>-1.6201802859023E-2</v>
      </c>
      <c r="EV1013">
        <v>1.9335202014380298E-2</v>
      </c>
      <c r="EW1013">
        <v>81.130890052355994</v>
      </c>
      <c r="EX1013">
        <v>79.800465386852807</v>
      </c>
      <c r="EY1013">
        <v>77.554392088423498</v>
      </c>
      <c r="EZ1013">
        <v>70.488656195462497</v>
      </c>
      <c r="FA1013">
        <v>68.648632926119802</v>
      </c>
      <c r="FB1013">
        <v>68.030250145433399</v>
      </c>
      <c r="FC1013">
        <v>66.827806864456093</v>
      </c>
      <c r="FD1013">
        <v>67.177719604421199</v>
      </c>
      <c r="FE1013">
        <v>71.875799883653301</v>
      </c>
      <c r="FF1013">
        <v>76.9101221640489</v>
      </c>
      <c r="FG1013">
        <v>82.884235020360705</v>
      </c>
      <c r="FH1013">
        <v>88.403432228039605</v>
      </c>
      <c r="FI1013">
        <v>91.112274578243202</v>
      </c>
      <c r="FJ1013">
        <v>93.305991855730099</v>
      </c>
      <c r="FK1013">
        <v>96.291448516579393</v>
      </c>
      <c r="FL1013">
        <v>97.909540430482807</v>
      </c>
      <c r="FM1013">
        <v>97.419139034322299</v>
      </c>
      <c r="FN1013">
        <v>94.433100639906897</v>
      </c>
      <c r="FO1013">
        <v>91.0767888307155</v>
      </c>
      <c r="FP1013">
        <v>85.532286212914499</v>
      </c>
      <c r="FQ1013">
        <v>80.410413030831904</v>
      </c>
      <c r="FR1013">
        <v>77.298720186154696</v>
      </c>
      <c r="FS1013">
        <v>74.283595113437997</v>
      </c>
      <c r="FT1013">
        <v>72.808027923211199</v>
      </c>
      <c r="FU1013">
        <v>8.3280214931603494E-2</v>
      </c>
      <c r="FV1013">
        <v>0</v>
      </c>
      <c r="FW1013">
        <v>0</v>
      </c>
      <c r="FX1013">
        <v>1</v>
      </c>
    </row>
    <row r="1014" spans="1:180" x14ac:dyDescent="0.2">
      <c r="A1014" t="s">
        <v>42</v>
      </c>
      <c r="B1014" t="s">
        <v>58</v>
      </c>
      <c r="C1014" t="s">
        <v>55</v>
      </c>
      <c r="D1014" t="s">
        <v>80</v>
      </c>
      <c r="E1014" t="s">
        <v>1</v>
      </c>
      <c r="F1014" t="s">
        <v>1</v>
      </c>
      <c r="G1014" s="35">
        <v>43693</v>
      </c>
      <c r="H1014">
        <v>14654</v>
      </c>
      <c r="I1014">
        <v>1.47884857387707</v>
      </c>
      <c r="J1014">
        <v>1.2492847093565</v>
      </c>
      <c r="K1014">
        <v>1.0873198571007301</v>
      </c>
      <c r="L1014">
        <v>0.99131841959137901</v>
      </c>
      <c r="M1014">
        <v>0.92874706039934096</v>
      </c>
      <c r="N1014">
        <v>0.90879349881694904</v>
      </c>
      <c r="O1014">
        <v>0.93235120086490997</v>
      </c>
      <c r="P1014">
        <v>0.98804174176459802</v>
      </c>
      <c r="Q1014">
        <v>1.0477722281673001</v>
      </c>
      <c r="R1014">
        <v>1.1930215185991699</v>
      </c>
      <c r="S1014">
        <v>1.3987850948845399</v>
      </c>
      <c r="T1014">
        <v>1.66295314822745</v>
      </c>
      <c r="U1014">
        <v>1.94776747185136</v>
      </c>
      <c r="V1014">
        <v>2.2343256961621898</v>
      </c>
      <c r="W1014">
        <v>2.5115875876009999</v>
      </c>
      <c r="X1014">
        <v>2.7904937689871998</v>
      </c>
      <c r="Y1014">
        <v>2.9878688860910301</v>
      </c>
      <c r="Z1014">
        <v>3.1037031890055098</v>
      </c>
      <c r="AA1014">
        <v>3.0638750144609199</v>
      </c>
      <c r="AB1014">
        <v>2.8953682768506201</v>
      </c>
      <c r="AC1014">
        <v>2.6712368554305201</v>
      </c>
      <c r="AD1014">
        <v>2.4795653591608899</v>
      </c>
      <c r="AE1014">
        <v>2.1023806808504002</v>
      </c>
      <c r="AF1014">
        <v>1.7294923223707099</v>
      </c>
      <c r="AG1014">
        <v>-2.9700792779291298E-2</v>
      </c>
      <c r="AH1014">
        <v>-2.96431657412559E-2</v>
      </c>
      <c r="AI1014">
        <v>-1.71243213823369E-2</v>
      </c>
      <c r="AJ1014">
        <v>-2.4566527123419599E-2</v>
      </c>
      <c r="AK1014">
        <v>-1.0221151583517E-2</v>
      </c>
      <c r="AL1014">
        <v>-1.6550983960855199E-2</v>
      </c>
      <c r="AM1014">
        <v>5.2335850085386904E-3</v>
      </c>
      <c r="AN1014">
        <v>1.70205304082428E-2</v>
      </c>
      <c r="AO1014">
        <v>-8.9645241416390301E-3</v>
      </c>
      <c r="AP1014">
        <v>-3.8639829163913202E-3</v>
      </c>
      <c r="AQ1014">
        <v>-1.75254913886782E-3</v>
      </c>
      <c r="AR1014">
        <v>-5.9163777848650198E-3</v>
      </c>
      <c r="AS1014">
        <v>-1.3587814740513401E-2</v>
      </c>
      <c r="AT1014">
        <v>3.30925236887617E-3</v>
      </c>
      <c r="AU1014">
        <v>0.18102386708009399</v>
      </c>
      <c r="AV1014">
        <v>0.24434607137804601</v>
      </c>
      <c r="AW1014">
        <v>0.29771843428557598</v>
      </c>
      <c r="AX1014">
        <v>0.27445206946800499</v>
      </c>
      <c r="AY1014">
        <v>0.191020002537758</v>
      </c>
      <c r="AZ1014">
        <v>-9.2048393385994298E-2</v>
      </c>
      <c r="BA1014">
        <v>-0.10373752064183001</v>
      </c>
      <c r="BB1014">
        <v>-0.112657862432213</v>
      </c>
      <c r="BC1014">
        <v>-7.3769407046426996E-2</v>
      </c>
      <c r="BD1014">
        <v>-4.0106430920549802E-2</v>
      </c>
      <c r="BE1014">
        <v>-2.1903976311878199E-2</v>
      </c>
      <c r="BF1014">
        <v>-2.1753767422327201E-2</v>
      </c>
      <c r="BG1014">
        <v>-9.5821077527537806E-3</v>
      </c>
      <c r="BH1014">
        <v>-1.6341194674444601E-2</v>
      </c>
      <c r="BI1014">
        <v>-3.10518781758886E-3</v>
      </c>
      <c r="BJ1014">
        <v>-9.1866121629218707E-3</v>
      </c>
      <c r="BK1014">
        <v>1.12152898887671E-2</v>
      </c>
      <c r="BL1014">
        <v>2.0988822840417799E-2</v>
      </c>
      <c r="BM1014">
        <v>-4.2537749374245903E-3</v>
      </c>
      <c r="BN1014">
        <v>1.9492506481382701E-3</v>
      </c>
      <c r="BO1014">
        <v>4.5668301617799402E-3</v>
      </c>
      <c r="BP1014">
        <v>3.5285710888881099E-5</v>
      </c>
      <c r="BQ1014">
        <v>-7.7374732976477102E-3</v>
      </c>
      <c r="BR1014">
        <v>1.51655349376589E-2</v>
      </c>
      <c r="BS1014">
        <v>0.19841273741166299</v>
      </c>
      <c r="BT1014">
        <v>0.261383160905586</v>
      </c>
      <c r="BU1014">
        <v>0.316244661600937</v>
      </c>
      <c r="BV1014">
        <v>0.29868081591396001</v>
      </c>
      <c r="BW1014">
        <v>0.21357474531505499</v>
      </c>
      <c r="BX1014">
        <v>-7.2264372050938996E-2</v>
      </c>
      <c r="BY1014">
        <v>-8.8410978766272505E-2</v>
      </c>
      <c r="BZ1014">
        <v>-9.1581087296573299E-2</v>
      </c>
      <c r="CA1014">
        <v>-5.4162023306896803E-2</v>
      </c>
      <c r="CB1014">
        <v>-2.8850093941690198E-2</v>
      </c>
      <c r="CC1014">
        <v>-1.6503924977756199E-2</v>
      </c>
      <c r="CD1014">
        <v>-1.6289594179874699E-2</v>
      </c>
      <c r="CE1014">
        <v>-4.3583935685238204E-3</v>
      </c>
      <c r="CF1014">
        <v>-1.0644354476868199E-2</v>
      </c>
      <c r="CG1014">
        <v>1.8233070095458499E-3</v>
      </c>
      <c r="CH1014">
        <v>-4.0860706895383403E-3</v>
      </c>
      <c r="CI1014">
        <v>1.5358200466924999E-2</v>
      </c>
      <c r="CJ1014">
        <v>2.37372500904518E-2</v>
      </c>
      <c r="CK1014">
        <v>-9.9112438879979002E-4</v>
      </c>
      <c r="CL1014">
        <v>5.9754785062522799E-3</v>
      </c>
      <c r="CM1014">
        <v>8.9436130148728091E-3</v>
      </c>
      <c r="CN1014">
        <v>4.15738971767389E-3</v>
      </c>
      <c r="CO1014">
        <v>-3.6855446360387401E-3</v>
      </c>
      <c r="CP1014">
        <v>2.33771601273596E-2</v>
      </c>
      <c r="CQ1014">
        <v>0.21045621603211401</v>
      </c>
      <c r="CR1014">
        <v>0.27318299721278499</v>
      </c>
      <c r="CS1014">
        <v>0.32907587020366602</v>
      </c>
      <c r="CT1014">
        <v>0.31546157189512503</v>
      </c>
      <c r="CU1014">
        <v>0.22919609145477399</v>
      </c>
      <c r="CV1014">
        <v>-5.8562019141750903E-2</v>
      </c>
      <c r="CW1014">
        <v>-7.7795862552046902E-2</v>
      </c>
      <c r="CX1014">
        <v>-7.6983377043177495E-2</v>
      </c>
      <c r="CY1014">
        <v>-4.0582009058283602E-2</v>
      </c>
      <c r="CZ1014">
        <v>-2.1053989239974001E-2</v>
      </c>
      <c r="DA1014">
        <v>-1.1103873643634301E-2</v>
      </c>
      <c r="DB1014">
        <v>-1.08254209374223E-2</v>
      </c>
      <c r="DC1014">
        <v>8.6532061570613402E-4</v>
      </c>
      <c r="DD1014">
        <v>-4.9475142792918597E-3</v>
      </c>
      <c r="DE1014">
        <v>6.7518018366805503E-3</v>
      </c>
      <c r="DF1014">
        <v>1.0144707838451901E-3</v>
      </c>
      <c r="DG1014">
        <v>1.9501111045082901E-2</v>
      </c>
      <c r="DH1014">
        <v>2.6485677340485899E-2</v>
      </c>
      <c r="DI1014">
        <v>2.2715261598250098E-3</v>
      </c>
      <c r="DJ1014">
        <v>1.00017063643663E-2</v>
      </c>
      <c r="DK1014">
        <v>1.33203958679657E-2</v>
      </c>
      <c r="DL1014">
        <v>8.2794937244588997E-3</v>
      </c>
      <c r="DM1014">
        <v>3.6638402557022398E-4</v>
      </c>
      <c r="DN1014">
        <v>3.1588785317060199E-2</v>
      </c>
      <c r="DO1014">
        <v>0.222499694652564</v>
      </c>
      <c r="DP1014">
        <v>0.28498283351998299</v>
      </c>
      <c r="DQ1014">
        <v>0.34190707880639398</v>
      </c>
      <c r="DR1014">
        <v>0.33224232787628899</v>
      </c>
      <c r="DS1014">
        <v>0.24481743759449301</v>
      </c>
      <c r="DT1014">
        <v>-4.4859666232562899E-2</v>
      </c>
      <c r="DU1014">
        <v>-6.7180746337821201E-2</v>
      </c>
      <c r="DV1014">
        <v>-6.2385666789781802E-2</v>
      </c>
      <c r="DW1014">
        <v>-2.7001994809670402E-2</v>
      </c>
      <c r="DX1014">
        <v>-1.32578845382578E-2</v>
      </c>
      <c r="DY1014">
        <v>-3.30705717622118E-3</v>
      </c>
      <c r="DZ1014">
        <v>-2.9360226184935402E-3</v>
      </c>
      <c r="EA1014">
        <v>8.4075342452893005E-3</v>
      </c>
      <c r="EB1014">
        <v>3.27781816968315E-3</v>
      </c>
      <c r="EC1014">
        <v>1.38677656026087E-2</v>
      </c>
      <c r="ED1014">
        <v>8.3788425817785395E-3</v>
      </c>
      <c r="EE1014">
        <v>2.5482815925311399E-2</v>
      </c>
      <c r="EF1014">
        <v>3.0453969772660801E-2</v>
      </c>
      <c r="EG1014">
        <v>6.9822753640394501E-3</v>
      </c>
      <c r="EH1014">
        <v>1.5814939928895901E-2</v>
      </c>
      <c r="EI1014">
        <v>1.9639775168613399E-2</v>
      </c>
      <c r="EJ1014">
        <v>1.4231157220212801E-2</v>
      </c>
      <c r="EK1014">
        <v>6.2167254684359101E-3</v>
      </c>
      <c r="EL1014">
        <v>4.3445067885843E-2</v>
      </c>
      <c r="EM1014">
        <v>0.239888564984133</v>
      </c>
      <c r="EN1014">
        <v>0.30201992304752301</v>
      </c>
      <c r="EO1014">
        <v>0.360433306121756</v>
      </c>
      <c r="EP1014">
        <v>0.35647107432224401</v>
      </c>
      <c r="EQ1014">
        <v>0.26737218037179</v>
      </c>
      <c r="ER1014">
        <v>-2.5075644897507601E-2</v>
      </c>
      <c r="ES1014">
        <v>-5.1854204462264103E-2</v>
      </c>
      <c r="ET1014">
        <v>-4.1308891654141901E-2</v>
      </c>
      <c r="EU1014">
        <v>-7.3946110701401399E-3</v>
      </c>
      <c r="EV1014">
        <v>-2.0015475593981699E-3</v>
      </c>
      <c r="EW1014">
        <v>89.034837806767598</v>
      </c>
      <c r="EX1014">
        <v>85.644686859599105</v>
      </c>
      <c r="EY1014">
        <v>83.136677162992996</v>
      </c>
      <c r="EZ1014">
        <v>82.127167991203095</v>
      </c>
      <c r="FA1014">
        <v>80.257534862797996</v>
      </c>
      <c r="FB1014">
        <v>79.258284600389899</v>
      </c>
      <c r="FC1014">
        <v>76.389401209576604</v>
      </c>
      <c r="FD1014">
        <v>74.5</v>
      </c>
      <c r="FE1014">
        <v>77.981731394012101</v>
      </c>
      <c r="FF1014">
        <v>83.501499475183707</v>
      </c>
      <c r="FG1014">
        <v>88.002249212775496</v>
      </c>
      <c r="FH1014">
        <v>92.011758384565397</v>
      </c>
      <c r="FI1014">
        <v>96.381391512970495</v>
      </c>
      <c r="FJ1014">
        <v>100.732006297796</v>
      </c>
      <c r="FK1014">
        <v>103.720997650822</v>
      </c>
      <c r="FL1014">
        <v>105.640425850952</v>
      </c>
      <c r="FM1014">
        <v>106.63967611336</v>
      </c>
      <c r="FN1014">
        <v>106.63967611336</v>
      </c>
      <c r="FO1014">
        <v>106.069363222872</v>
      </c>
      <c r="FP1014">
        <v>103.919978007697</v>
      </c>
      <c r="FQ1014">
        <v>100.250074973759</v>
      </c>
      <c r="FR1014">
        <v>96.680511820862705</v>
      </c>
      <c r="FS1014">
        <v>92.239066326785604</v>
      </c>
      <c r="FT1014">
        <v>88.3371569950517</v>
      </c>
      <c r="FU1014">
        <v>2.6344987839369002E-2</v>
      </c>
      <c r="FV1014">
        <v>0</v>
      </c>
      <c r="FW1014">
        <v>0</v>
      </c>
      <c r="FX1014">
        <v>1</v>
      </c>
    </row>
    <row r="1015" spans="1:180" x14ac:dyDescent="0.2">
      <c r="A1015" t="s">
        <v>42</v>
      </c>
      <c r="B1015" t="s">
        <v>58</v>
      </c>
      <c r="C1015" t="s">
        <v>55</v>
      </c>
      <c r="D1015" t="s">
        <v>80</v>
      </c>
      <c r="E1015" t="s">
        <v>1</v>
      </c>
      <c r="F1015" t="s">
        <v>77</v>
      </c>
      <c r="G1015" s="35">
        <v>43693</v>
      </c>
      <c r="H1015">
        <v>12297</v>
      </c>
      <c r="I1015">
        <v>1.5044922630461199</v>
      </c>
      <c r="J1015">
        <v>1.2700194471850901</v>
      </c>
      <c r="K1015">
        <v>1.1036156338405401</v>
      </c>
      <c r="L1015">
        <v>1.0049023453422801</v>
      </c>
      <c r="M1015">
        <v>0.94038708209556798</v>
      </c>
      <c r="N1015">
        <v>0.91161056370247995</v>
      </c>
      <c r="O1015">
        <v>0.93043087723616502</v>
      </c>
      <c r="P1015">
        <v>0.980240338103472</v>
      </c>
      <c r="Q1015">
        <v>1.03855111101479</v>
      </c>
      <c r="R1015">
        <v>1.1799781072895099</v>
      </c>
      <c r="S1015">
        <v>1.3857804831081499</v>
      </c>
      <c r="T1015">
        <v>1.6506395869800901</v>
      </c>
      <c r="U1015">
        <v>1.93011115187039</v>
      </c>
      <c r="V1015">
        <v>2.2054647488317198</v>
      </c>
      <c r="W1015">
        <v>2.4972966948291599</v>
      </c>
      <c r="X1015">
        <v>2.76599843418767</v>
      </c>
      <c r="Y1015">
        <v>2.96435806714226</v>
      </c>
      <c r="Z1015">
        <v>3.0685614124232798</v>
      </c>
      <c r="AA1015">
        <v>3.03638514450319</v>
      </c>
      <c r="AB1015">
        <v>2.8702337254296002</v>
      </c>
      <c r="AC1015">
        <v>2.6574157833021701</v>
      </c>
      <c r="AD1015">
        <v>2.4780054536258498</v>
      </c>
      <c r="AE1015">
        <v>2.1167992591659099</v>
      </c>
      <c r="AF1015">
        <v>1.75428530058821</v>
      </c>
      <c r="AG1015">
        <v>-2.8991078370961501E-2</v>
      </c>
      <c r="AH1015">
        <v>-3.0473734371244499E-2</v>
      </c>
      <c r="AI1015">
        <v>-1.90163716571769E-2</v>
      </c>
      <c r="AJ1015">
        <v>-2.10961072498859E-2</v>
      </c>
      <c r="AK1015">
        <v>-5.97151397529656E-3</v>
      </c>
      <c r="AL1015">
        <v>-1.3783610745151701E-2</v>
      </c>
      <c r="AM1015">
        <v>-3.1658866863558898E-3</v>
      </c>
      <c r="AN1015">
        <v>1.0188916654409101E-2</v>
      </c>
      <c r="AO1015">
        <v>-2.40623189581043E-2</v>
      </c>
      <c r="AP1015">
        <v>-1.5697003057958001E-2</v>
      </c>
      <c r="AQ1015">
        <v>-6.8630097235220996E-3</v>
      </c>
      <c r="AR1015">
        <v>-8.0422601985687594E-3</v>
      </c>
      <c r="AS1015">
        <v>-5.8200018774889799E-3</v>
      </c>
      <c r="AT1015">
        <v>-9.72953105007387E-3</v>
      </c>
      <c r="AU1015">
        <v>0.116689821551153</v>
      </c>
      <c r="AV1015">
        <v>0.17571128663826599</v>
      </c>
      <c r="AW1015">
        <v>0.22340784697764299</v>
      </c>
      <c r="AX1015">
        <v>0.20278772046847801</v>
      </c>
      <c r="AY1015">
        <v>0.156882630361141</v>
      </c>
      <c r="AZ1015">
        <v>-5.3517001808261702E-2</v>
      </c>
      <c r="BA1015">
        <v>-5.7478270053668297E-2</v>
      </c>
      <c r="BB1015">
        <v>-9.4565843407914102E-2</v>
      </c>
      <c r="BC1015">
        <v>-7.1357622182016606E-2</v>
      </c>
      <c r="BD1015">
        <v>-3.8589892883772001E-2</v>
      </c>
      <c r="BE1015">
        <v>-2.06507742696906E-2</v>
      </c>
      <c r="BF1015">
        <v>-2.31786625842825E-2</v>
      </c>
      <c r="BG1015">
        <v>-1.3258663634608999E-2</v>
      </c>
      <c r="BH1015">
        <v>-1.3854752294713901E-2</v>
      </c>
      <c r="BI1015">
        <v>-1.0121881636840999E-3</v>
      </c>
      <c r="BJ1015">
        <v>-7.0092411501827597E-3</v>
      </c>
      <c r="BK1015">
        <v>3.4649607852940902E-3</v>
      </c>
      <c r="BL1015">
        <v>1.5054566846618799E-2</v>
      </c>
      <c r="BM1015">
        <v>-1.7374290612638298E-2</v>
      </c>
      <c r="BN1015">
        <v>-1.0570128483659199E-2</v>
      </c>
      <c r="BO1015">
        <v>-2.93939922914496E-3</v>
      </c>
      <c r="BP1015">
        <v>-3.5897326258481198E-3</v>
      </c>
      <c r="BQ1015">
        <v>-1.41300366828397E-3</v>
      </c>
      <c r="BR1015">
        <v>3.71644814955042E-3</v>
      </c>
      <c r="BS1015">
        <v>0.135751109451475</v>
      </c>
      <c r="BT1015">
        <v>0.192145128007915</v>
      </c>
      <c r="BU1015">
        <v>0.23781125456250601</v>
      </c>
      <c r="BV1015">
        <v>0.2174131229066</v>
      </c>
      <c r="BW1015">
        <v>0.17682419358144</v>
      </c>
      <c r="BX1015">
        <v>-3.4792832419446598E-2</v>
      </c>
      <c r="BY1015">
        <v>-4.2435036032090499E-2</v>
      </c>
      <c r="BZ1015">
        <v>-7.2850207703632597E-2</v>
      </c>
      <c r="CA1015">
        <v>-5.1537096727561398E-2</v>
      </c>
      <c r="CB1015">
        <v>-2.6108542535375E-2</v>
      </c>
      <c r="CC1015">
        <v>-1.4874305055968699E-2</v>
      </c>
      <c r="CD1015">
        <v>-1.8126118087391299E-2</v>
      </c>
      <c r="CE1015">
        <v>-9.2708925977118793E-3</v>
      </c>
      <c r="CF1015">
        <v>-8.8394119118843702E-3</v>
      </c>
      <c r="CG1015">
        <v>2.4226257859930999E-3</v>
      </c>
      <c r="CH1015">
        <v>-2.3173334052663599E-3</v>
      </c>
      <c r="CI1015">
        <v>8.0574655448069406E-3</v>
      </c>
      <c r="CJ1015">
        <v>1.8424501347658901E-2</v>
      </c>
      <c r="CK1015">
        <v>-1.2742182554108901E-2</v>
      </c>
      <c r="CL1015">
        <v>-7.0192707713441502E-3</v>
      </c>
      <c r="CM1015">
        <v>-2.2191855311642E-4</v>
      </c>
      <c r="CN1015">
        <v>-5.0592559258310201E-4</v>
      </c>
      <c r="CO1015">
        <v>1.6392698665048499E-3</v>
      </c>
      <c r="CP1015">
        <v>1.30290923831267E-2</v>
      </c>
      <c r="CQ1015">
        <v>0.14895289938540801</v>
      </c>
      <c r="CR1015">
        <v>0.203527156478615</v>
      </c>
      <c r="CS1015">
        <v>0.247787010779113</v>
      </c>
      <c r="CT1015">
        <v>0.22754263208231901</v>
      </c>
      <c r="CU1015">
        <v>0.19063565952043199</v>
      </c>
      <c r="CV1015">
        <v>-2.1824529739629301E-2</v>
      </c>
      <c r="CW1015">
        <v>-3.2016137974498697E-2</v>
      </c>
      <c r="CX1015">
        <v>-5.7810024566537499E-2</v>
      </c>
      <c r="CY1015">
        <v>-3.7809461176478397E-2</v>
      </c>
      <c r="CZ1015">
        <v>-1.74639973056387E-2</v>
      </c>
      <c r="DA1015">
        <v>-9.0978358422468802E-3</v>
      </c>
      <c r="DB1015">
        <v>-1.3073573590499999E-2</v>
      </c>
      <c r="DC1015">
        <v>-5.2831215608147297E-3</v>
      </c>
      <c r="DD1015">
        <v>-3.82407152905482E-3</v>
      </c>
      <c r="DE1015">
        <v>5.8574397356702997E-3</v>
      </c>
      <c r="DF1015">
        <v>2.3745743396500398E-3</v>
      </c>
      <c r="DG1015">
        <v>1.26499703043198E-2</v>
      </c>
      <c r="DH1015">
        <v>2.1794435848699001E-2</v>
      </c>
      <c r="DI1015">
        <v>-8.1100744955794699E-3</v>
      </c>
      <c r="DJ1015">
        <v>-3.4684130590291302E-3</v>
      </c>
      <c r="DK1015">
        <v>2.4955621229121199E-3</v>
      </c>
      <c r="DL1015">
        <v>2.57788144068191E-3</v>
      </c>
      <c r="DM1015">
        <v>4.6915434012936696E-3</v>
      </c>
      <c r="DN1015">
        <v>2.2341736616702999E-2</v>
      </c>
      <c r="DO1015">
        <v>0.16215468931934099</v>
      </c>
      <c r="DP1015">
        <v>0.21490918494931499</v>
      </c>
      <c r="DQ1015">
        <v>0.25776276699571998</v>
      </c>
      <c r="DR1015">
        <v>0.23767214125803701</v>
      </c>
      <c r="DS1015">
        <v>0.20444712545942501</v>
      </c>
      <c r="DT1015">
        <v>-8.8562270598120107E-3</v>
      </c>
      <c r="DU1015">
        <v>-2.1597239916906898E-2</v>
      </c>
      <c r="DV1015">
        <v>-4.2769841429442401E-2</v>
      </c>
      <c r="DW1015">
        <v>-2.40818256253954E-2</v>
      </c>
      <c r="DX1015">
        <v>-8.8194520759023801E-3</v>
      </c>
      <c r="DY1015">
        <v>-7.5753174097590095E-4</v>
      </c>
      <c r="DZ1015">
        <v>-5.7785018035380201E-3</v>
      </c>
      <c r="EA1015">
        <v>4.7458646175318E-4</v>
      </c>
      <c r="EB1015">
        <v>3.4172834261171699E-3</v>
      </c>
      <c r="EC1015">
        <v>1.08167655472828E-2</v>
      </c>
      <c r="ED1015">
        <v>9.1489439346189704E-3</v>
      </c>
      <c r="EE1015">
        <v>1.9280817775969801E-2</v>
      </c>
      <c r="EF1015">
        <v>2.66600860409087E-2</v>
      </c>
      <c r="EG1015">
        <v>-1.42204615011348E-3</v>
      </c>
      <c r="EH1015">
        <v>1.6584615152697301E-3</v>
      </c>
      <c r="EI1015">
        <v>6.4191726172892604E-3</v>
      </c>
      <c r="EJ1015">
        <v>7.0304090134025599E-3</v>
      </c>
      <c r="EK1015">
        <v>9.0985416104986793E-3</v>
      </c>
      <c r="EL1015">
        <v>3.5787715816327302E-2</v>
      </c>
      <c r="EM1015">
        <v>0.18121597721966301</v>
      </c>
      <c r="EN1015">
        <v>0.231343026318964</v>
      </c>
      <c r="EO1015">
        <v>0.27216617458058301</v>
      </c>
      <c r="EP1015">
        <v>0.25229754369615998</v>
      </c>
      <c r="EQ1015">
        <v>0.224388688679723</v>
      </c>
      <c r="ER1015">
        <v>9.8679423290031106E-3</v>
      </c>
      <c r="ES1015">
        <v>-6.5540058953290799E-3</v>
      </c>
      <c r="ET1015">
        <v>-2.1054205725161E-2</v>
      </c>
      <c r="EU1015">
        <v>-4.2613001709402203E-3</v>
      </c>
      <c r="EV1015">
        <v>3.6618982724946798E-3</v>
      </c>
      <c r="EW1015">
        <v>89.056524128284593</v>
      </c>
      <c r="EX1015">
        <v>85.663865021480703</v>
      </c>
      <c r="EY1015">
        <v>83.152262963333001</v>
      </c>
      <c r="EZ1015">
        <v>82.142059646318302</v>
      </c>
      <c r="FA1015">
        <v>80.268408432410794</v>
      </c>
      <c r="FB1015">
        <v>79.2677090618443</v>
      </c>
      <c r="FC1015">
        <v>76.393358477370398</v>
      </c>
      <c r="FD1015">
        <v>74.5</v>
      </c>
      <c r="FE1015">
        <v>77.978893995404107</v>
      </c>
      <c r="FF1015">
        <v>83.498601258866998</v>
      </c>
      <c r="FG1015">
        <v>87.997901888300504</v>
      </c>
      <c r="FH1015">
        <v>92.008105205315204</v>
      </c>
      <c r="FI1015">
        <v>96.381756419222697</v>
      </c>
      <c r="FJ1015">
        <v>100.735000999101</v>
      </c>
      <c r="FK1015">
        <v>103.72619642321899</v>
      </c>
      <c r="FL1015">
        <v>105.648766110501</v>
      </c>
      <c r="FM1015">
        <v>106.649465481067</v>
      </c>
      <c r="FN1015">
        <v>106.649465481067</v>
      </c>
      <c r="FO1015">
        <v>106.081539114797</v>
      </c>
      <c r="FP1015">
        <v>103.934783694675</v>
      </c>
      <c r="FQ1015">
        <v>100.269020381657</v>
      </c>
      <c r="FR1015">
        <v>96.700394644819696</v>
      </c>
      <c r="FS1015">
        <v>92.260215805774806</v>
      </c>
      <c r="FT1015">
        <v>88.359451493655698</v>
      </c>
      <c r="FU1015">
        <v>2.2311400663531201E-2</v>
      </c>
      <c r="FV1015">
        <v>0</v>
      </c>
      <c r="FW1015">
        <v>0</v>
      </c>
      <c r="FX1015">
        <v>1</v>
      </c>
    </row>
    <row r="1016" spans="1:180" x14ac:dyDescent="0.2">
      <c r="A1016" t="s">
        <v>42</v>
      </c>
      <c r="B1016" t="s">
        <v>58</v>
      </c>
      <c r="C1016" t="s">
        <v>55</v>
      </c>
      <c r="D1016" t="s">
        <v>80</v>
      </c>
      <c r="E1016" t="s">
        <v>1</v>
      </c>
      <c r="F1016" t="s">
        <v>78</v>
      </c>
      <c r="G1016" s="35">
        <v>43693</v>
      </c>
      <c r="H1016">
        <v>2357</v>
      </c>
      <c r="I1016">
        <v>1.2815054895845499</v>
      </c>
      <c r="J1016">
        <v>1.0723942876802901</v>
      </c>
      <c r="K1016">
        <v>0.92544399261135302</v>
      </c>
      <c r="L1016">
        <v>0.83744907577169503</v>
      </c>
      <c r="M1016">
        <v>0.78911952529213503</v>
      </c>
      <c r="N1016">
        <v>0.79846687242039205</v>
      </c>
      <c r="O1016">
        <v>0.84671135325969404</v>
      </c>
      <c r="P1016">
        <v>0.90332334217486399</v>
      </c>
      <c r="Q1016">
        <v>0.98322117230192096</v>
      </c>
      <c r="R1016">
        <v>1.12758608831687</v>
      </c>
      <c r="S1016">
        <v>1.3078794571899699</v>
      </c>
      <c r="T1016">
        <v>1.58570787959714</v>
      </c>
      <c r="U1016">
        <v>1.9034578411871399</v>
      </c>
      <c r="V1016">
        <v>2.1993208556833901</v>
      </c>
      <c r="W1016">
        <v>2.4951626954363402</v>
      </c>
      <c r="X1016">
        <v>2.7938898715224401</v>
      </c>
      <c r="Y1016">
        <v>2.9862121307253</v>
      </c>
      <c r="Z1016">
        <v>3.0996416760273799</v>
      </c>
      <c r="AA1016">
        <v>3.0430308754353899</v>
      </c>
      <c r="AB1016">
        <v>2.8573478630688101</v>
      </c>
      <c r="AC1016">
        <v>2.58472287780882</v>
      </c>
      <c r="AD1016">
        <v>2.3184898837710701</v>
      </c>
      <c r="AE1016">
        <v>1.90139114963363</v>
      </c>
      <c r="AF1016">
        <v>1.5126095876318599</v>
      </c>
      <c r="AG1016">
        <v>-7.6852382422657295E-2</v>
      </c>
      <c r="AH1016">
        <v>-4.5396945014443697E-2</v>
      </c>
      <c r="AI1016">
        <v>-4.2820309967063701E-2</v>
      </c>
      <c r="AJ1016">
        <v>-5.3685114791728397E-2</v>
      </c>
      <c r="AK1016">
        <v>-2.49674671587445E-2</v>
      </c>
      <c r="AL1016">
        <v>-1.5787719933318699E-2</v>
      </c>
      <c r="AM1016">
        <v>1.70194798250346E-3</v>
      </c>
      <c r="AN1016">
        <v>7.0922644638246601E-3</v>
      </c>
      <c r="AO1016">
        <v>-7.8819196928147494E-3</v>
      </c>
      <c r="AP1016">
        <v>-1.52621468076272E-2</v>
      </c>
      <c r="AQ1016">
        <v>-1.7758714447100001E-2</v>
      </c>
      <c r="AR1016">
        <v>-2.6655055395894099E-2</v>
      </c>
      <c r="AS1016">
        <v>-2.2963571691038101E-3</v>
      </c>
      <c r="AT1016">
        <v>-2.53374558433546E-2</v>
      </c>
      <c r="AU1016">
        <v>0.45842797370705302</v>
      </c>
      <c r="AV1016">
        <v>0.57494385329811803</v>
      </c>
      <c r="AW1016">
        <v>0.628254498463936</v>
      </c>
      <c r="AX1016">
        <v>0.65021403411363299</v>
      </c>
      <c r="AY1016">
        <v>0.33832683075803899</v>
      </c>
      <c r="AZ1016">
        <v>-0.390858134873522</v>
      </c>
      <c r="BA1016">
        <v>-0.41264174389687902</v>
      </c>
      <c r="BB1016">
        <v>-0.29828480210594199</v>
      </c>
      <c r="BC1016">
        <v>-0.186347148398645</v>
      </c>
      <c r="BD1016">
        <v>-0.105066752698453</v>
      </c>
      <c r="BE1016">
        <v>-6.5317152008896207E-2</v>
      </c>
      <c r="BF1016">
        <v>-3.5366739696925303E-2</v>
      </c>
      <c r="BG1016">
        <v>-3.2190088701174999E-2</v>
      </c>
      <c r="BH1016">
        <v>-4.25297325030419E-2</v>
      </c>
      <c r="BI1016">
        <v>-1.51541495377122E-2</v>
      </c>
      <c r="BJ1016">
        <v>-8.3930030643967705E-3</v>
      </c>
      <c r="BK1016">
        <v>1.0108663871404199E-2</v>
      </c>
      <c r="BL1016">
        <v>1.8295795912511799E-2</v>
      </c>
      <c r="BM1016">
        <v>9.2868161340958896E-4</v>
      </c>
      <c r="BN1016">
        <v>-6.90720712675844E-3</v>
      </c>
      <c r="BO1016">
        <v>-1.0466049040062601E-2</v>
      </c>
      <c r="BP1016">
        <v>-1.7020704904946601E-2</v>
      </c>
      <c r="BQ1016">
        <v>7.1630073068576104E-3</v>
      </c>
      <c r="BR1016">
        <v>-2.0731506967202398E-3</v>
      </c>
      <c r="BS1016">
        <v>0.48967438056820101</v>
      </c>
      <c r="BT1016">
        <v>0.61026849061134403</v>
      </c>
      <c r="BU1016">
        <v>0.67957718710797399</v>
      </c>
      <c r="BV1016">
        <v>0.69644668453559599</v>
      </c>
      <c r="BW1016">
        <v>0.380379145871444</v>
      </c>
      <c r="BX1016">
        <v>-0.34878709756881998</v>
      </c>
      <c r="BY1016">
        <v>-0.38075984686131897</v>
      </c>
      <c r="BZ1016">
        <v>-0.26573427803195498</v>
      </c>
      <c r="CA1016">
        <v>-0.159211212811323</v>
      </c>
      <c r="CB1016">
        <v>-8.7127545727399405E-2</v>
      </c>
      <c r="CC1016">
        <v>-5.7327886563751901E-2</v>
      </c>
      <c r="CD1016">
        <v>-2.8419850048725898E-2</v>
      </c>
      <c r="CE1016">
        <v>-2.4827629834944999E-2</v>
      </c>
      <c r="CF1016">
        <v>-3.4803548712204403E-2</v>
      </c>
      <c r="CG1016">
        <v>-8.3574756474005096E-3</v>
      </c>
      <c r="CH1016">
        <v>-3.2714446872858299E-3</v>
      </c>
      <c r="CI1016">
        <v>1.5931129686930199E-2</v>
      </c>
      <c r="CJ1016">
        <v>2.60553276648905E-2</v>
      </c>
      <c r="CK1016">
        <v>7.0308772386298603E-3</v>
      </c>
      <c r="CL1016">
        <v>-1.1206013551911E-3</v>
      </c>
      <c r="CM1016">
        <v>-5.4151711945765102E-3</v>
      </c>
      <c r="CN1016">
        <v>-1.0347983103749601E-2</v>
      </c>
      <c r="CO1016">
        <v>1.3714534327130001E-2</v>
      </c>
      <c r="CP1016">
        <v>1.40396361784832E-2</v>
      </c>
      <c r="CQ1016">
        <v>0.51131554677523805</v>
      </c>
      <c r="CR1016">
        <v>0.63473422680610003</v>
      </c>
      <c r="CS1016">
        <v>0.71512312492006602</v>
      </c>
      <c r="CT1016">
        <v>0.72846727738071004</v>
      </c>
      <c r="CU1016">
        <v>0.40950445121628198</v>
      </c>
      <c r="CV1016">
        <v>-0.31964882529132299</v>
      </c>
      <c r="CW1016">
        <v>-0.35867854209535799</v>
      </c>
      <c r="CX1016">
        <v>-0.24318988421599799</v>
      </c>
      <c r="CY1016">
        <v>-0.14041694648693101</v>
      </c>
      <c r="CZ1016">
        <v>-7.4702905626916005E-2</v>
      </c>
      <c r="DA1016">
        <v>-4.9338621118607699E-2</v>
      </c>
      <c r="DB1016">
        <v>-2.14729604005265E-2</v>
      </c>
      <c r="DC1016">
        <v>-1.7465170968714999E-2</v>
      </c>
      <c r="DD1016">
        <v>-2.7077364921366899E-2</v>
      </c>
      <c r="DE1016">
        <v>-1.56080175708886E-3</v>
      </c>
      <c r="DF1016">
        <v>1.85011368982511E-3</v>
      </c>
      <c r="DG1016">
        <v>2.1753595502456102E-2</v>
      </c>
      <c r="DH1016">
        <v>3.3814859417269097E-2</v>
      </c>
      <c r="DI1016">
        <v>1.31330728638501E-2</v>
      </c>
      <c r="DJ1016">
        <v>4.66600441637625E-3</v>
      </c>
      <c r="DK1016">
        <v>-3.6429334909046901E-4</v>
      </c>
      <c r="DL1016">
        <v>-3.67526130255248E-3</v>
      </c>
      <c r="DM1016">
        <v>2.02660613474024E-2</v>
      </c>
      <c r="DN1016">
        <v>3.0152423053686601E-2</v>
      </c>
      <c r="DO1016">
        <v>0.53295671298227598</v>
      </c>
      <c r="DP1016">
        <v>0.65919996300085704</v>
      </c>
      <c r="DQ1016">
        <v>0.75066906273215805</v>
      </c>
      <c r="DR1016">
        <v>0.76048787022582398</v>
      </c>
      <c r="DS1016">
        <v>0.43862975656111902</v>
      </c>
      <c r="DT1016">
        <v>-0.290510553013827</v>
      </c>
      <c r="DU1016">
        <v>-0.336597237329396</v>
      </c>
      <c r="DV1016">
        <v>-0.220645490400041</v>
      </c>
      <c r="DW1016">
        <v>-0.12162268016253901</v>
      </c>
      <c r="DX1016">
        <v>-6.2278265526432501E-2</v>
      </c>
      <c r="DY1016">
        <v>-3.7803390704846597E-2</v>
      </c>
      <c r="DZ1016">
        <v>-1.1442755083008099E-2</v>
      </c>
      <c r="EA1016">
        <v>-6.8349497028263803E-3</v>
      </c>
      <c r="EB1016">
        <v>-1.5921982632680399E-2</v>
      </c>
      <c r="EC1016">
        <v>8.2525158639435003E-3</v>
      </c>
      <c r="ED1016">
        <v>9.2448305587470303E-3</v>
      </c>
      <c r="EE1016">
        <v>3.01603113913569E-2</v>
      </c>
      <c r="EF1016">
        <v>4.5018390865956298E-2</v>
      </c>
      <c r="EG1016">
        <v>2.1943674170074499E-2</v>
      </c>
      <c r="EH1016">
        <v>1.3020944097245E-2</v>
      </c>
      <c r="EI1016">
        <v>6.9283720579469497E-3</v>
      </c>
      <c r="EJ1016">
        <v>5.9590891883950304E-3</v>
      </c>
      <c r="EK1016">
        <v>2.9725425823363801E-2</v>
      </c>
      <c r="EL1016">
        <v>5.3416728200320902E-2</v>
      </c>
      <c r="EM1016">
        <v>0.56420311984342397</v>
      </c>
      <c r="EN1016">
        <v>0.69452460031408303</v>
      </c>
      <c r="EO1016">
        <v>0.80199175137619505</v>
      </c>
      <c r="EP1016">
        <v>0.80672052064778699</v>
      </c>
      <c r="EQ1016">
        <v>0.48068207167452398</v>
      </c>
      <c r="ER1016">
        <v>-0.24843951570912501</v>
      </c>
      <c r="ES1016">
        <v>-0.30471534029383701</v>
      </c>
      <c r="ET1016">
        <v>-0.18809496632605399</v>
      </c>
      <c r="EU1016">
        <v>-9.4486744575217704E-2</v>
      </c>
      <c r="EV1016">
        <v>-4.4339058555378598E-2</v>
      </c>
      <c r="EW1016">
        <v>89.018912631397598</v>
      </c>
      <c r="EX1016">
        <v>85.620024125452304</v>
      </c>
      <c r="EY1016">
        <v>83.130708254351205</v>
      </c>
      <c r="EZ1016">
        <v>82.126313975529897</v>
      </c>
      <c r="FA1016">
        <v>80.251292434947402</v>
      </c>
      <c r="FB1016">
        <v>79.258831638807493</v>
      </c>
      <c r="FC1016">
        <v>76.391349302085104</v>
      </c>
      <c r="FD1016">
        <v>74.5</v>
      </c>
      <c r="FE1016">
        <v>77.998750646217502</v>
      </c>
      <c r="FF1016">
        <v>83.515078407720097</v>
      </c>
      <c r="FG1016">
        <v>88.022617611580202</v>
      </c>
      <c r="FH1016">
        <v>92.027011890401496</v>
      </c>
      <c r="FI1016">
        <v>96.402033430984005</v>
      </c>
      <c r="FJ1016">
        <v>100.768266413924</v>
      </c>
      <c r="FK1016">
        <v>103.74879372738199</v>
      </c>
      <c r="FL1016">
        <v>105.668404273652</v>
      </c>
      <c r="FM1016">
        <v>106.660865069791</v>
      </c>
      <c r="FN1016">
        <v>106.660865069791</v>
      </c>
      <c r="FO1016">
        <v>106.092409098742</v>
      </c>
      <c r="FP1016">
        <v>103.958642081682</v>
      </c>
      <c r="FQ1016">
        <v>100.30100809925899</v>
      </c>
      <c r="FR1016">
        <v>96.740091332069596</v>
      </c>
      <c r="FS1016">
        <v>92.281535412717602</v>
      </c>
      <c r="FT1016">
        <v>88.355635016370798</v>
      </c>
      <c r="FU1016">
        <v>5.4461708157536003E-2</v>
      </c>
      <c r="FV1016">
        <v>0</v>
      </c>
      <c r="FW1016">
        <v>0</v>
      </c>
      <c r="FX1016">
        <v>1</v>
      </c>
    </row>
    <row r="1017" spans="1:180" x14ac:dyDescent="0.2">
      <c r="A1017" t="s">
        <v>42</v>
      </c>
      <c r="B1017" t="s">
        <v>58</v>
      </c>
      <c r="C1017" t="s">
        <v>55</v>
      </c>
      <c r="D1017" t="s">
        <v>80</v>
      </c>
      <c r="E1017" t="s">
        <v>77</v>
      </c>
      <c r="F1017" t="s">
        <v>1</v>
      </c>
      <c r="G1017" s="35">
        <v>43693</v>
      </c>
      <c r="H1017">
        <v>7162</v>
      </c>
      <c r="I1017">
        <v>1.55348951458061</v>
      </c>
      <c r="J1017">
        <v>1.31644390972531</v>
      </c>
      <c r="K1017">
        <v>1.15606015545034</v>
      </c>
      <c r="L1017">
        <v>1.0536310616775999</v>
      </c>
      <c r="M1017">
        <v>0.99154664989897801</v>
      </c>
      <c r="N1017">
        <v>0.98880168514177702</v>
      </c>
      <c r="O1017">
        <v>1.0458249067794601</v>
      </c>
      <c r="P1017">
        <v>1.1041115726675399</v>
      </c>
      <c r="Q1017">
        <v>1.1472482544559699</v>
      </c>
      <c r="R1017">
        <v>1.2568605180351</v>
      </c>
      <c r="S1017">
        <v>1.42880980636039</v>
      </c>
      <c r="T1017">
        <v>1.6723915189071801</v>
      </c>
      <c r="U1017">
        <v>1.9497062475476299</v>
      </c>
      <c r="V1017">
        <v>2.2419275490477601</v>
      </c>
      <c r="W1017">
        <v>2.5322152362938901</v>
      </c>
      <c r="X1017">
        <v>2.8541046029400401</v>
      </c>
      <c r="Y1017">
        <v>3.0815040931956101</v>
      </c>
      <c r="Z1017">
        <v>3.2423989072764798</v>
      </c>
      <c r="AA1017">
        <v>3.2164091858200701</v>
      </c>
      <c r="AB1017">
        <v>3.0451780786621301</v>
      </c>
      <c r="AC1017">
        <v>2.7933156672544501</v>
      </c>
      <c r="AD1017">
        <v>2.5970194779517102</v>
      </c>
      <c r="AE1017">
        <v>2.2021619126349998</v>
      </c>
      <c r="AF1017">
        <v>1.809538336923</v>
      </c>
      <c r="AG1017">
        <v>-4.2156426435594398E-2</v>
      </c>
      <c r="AH1017">
        <v>-3.0808127834401101E-2</v>
      </c>
      <c r="AI1017">
        <v>-1.42812409735108E-2</v>
      </c>
      <c r="AJ1017">
        <v>-6.5769225121045903E-3</v>
      </c>
      <c r="AK1017">
        <v>-5.14314675310883E-3</v>
      </c>
      <c r="AL1017">
        <v>-6.2011524362301403E-3</v>
      </c>
      <c r="AM1017">
        <v>8.5069881152458095E-3</v>
      </c>
      <c r="AN1017">
        <v>1.8833885483650399E-2</v>
      </c>
      <c r="AO1017">
        <v>-1.20948101043122E-2</v>
      </c>
      <c r="AP1017">
        <v>-1.9145023669875302E-2</v>
      </c>
      <c r="AQ1017">
        <v>-1.0011036887960499E-2</v>
      </c>
      <c r="AR1017">
        <v>-1.06738523830504E-2</v>
      </c>
      <c r="AS1017">
        <v>-9.81649997504307E-3</v>
      </c>
      <c r="AT1017">
        <v>-1.6170824901552801E-2</v>
      </c>
      <c r="AU1017">
        <v>0.22449747578929999</v>
      </c>
      <c r="AV1017">
        <v>0.33361180046543698</v>
      </c>
      <c r="AW1017">
        <v>0.39354985012162702</v>
      </c>
      <c r="AX1017">
        <v>0.37792724418366203</v>
      </c>
      <c r="AY1017">
        <v>0.28399822022865101</v>
      </c>
      <c r="AZ1017">
        <v>-9.5637915090866402E-2</v>
      </c>
      <c r="BA1017">
        <v>-0.135843486546879</v>
      </c>
      <c r="BB1017">
        <v>-0.13282897656032</v>
      </c>
      <c r="BC1017">
        <v>-7.9267247609178901E-2</v>
      </c>
      <c r="BD1017">
        <v>-4.06243541828804E-2</v>
      </c>
      <c r="BE1017">
        <v>-3.00852976578973E-2</v>
      </c>
      <c r="BF1017">
        <v>-1.9352703065274798E-2</v>
      </c>
      <c r="BG1017">
        <v>-3.9470417082497697E-3</v>
      </c>
      <c r="BH1017">
        <v>1.10307490727518E-3</v>
      </c>
      <c r="BI1017">
        <v>2.4982384805321799E-3</v>
      </c>
      <c r="BJ1017">
        <v>3.5304367527235299E-3</v>
      </c>
      <c r="BK1017">
        <v>1.6678270497281801E-2</v>
      </c>
      <c r="BL1017">
        <v>2.8238315403795299E-2</v>
      </c>
      <c r="BM1017">
        <v>-4.0955355232283504E-3</v>
      </c>
      <c r="BN1017">
        <v>-1.14215903105831E-2</v>
      </c>
      <c r="BO1017">
        <v>-3.5253373131230998E-3</v>
      </c>
      <c r="BP1017">
        <v>-4.1181687076758504E-3</v>
      </c>
      <c r="BQ1017">
        <v>-3.4375703063331802E-3</v>
      </c>
      <c r="BR1017">
        <v>3.0250462242934102E-4</v>
      </c>
      <c r="BS1017">
        <v>0.24705414995562699</v>
      </c>
      <c r="BT1017">
        <v>0.35953743969659502</v>
      </c>
      <c r="BU1017">
        <v>0.42295098880889898</v>
      </c>
      <c r="BV1017">
        <v>0.40667369266950498</v>
      </c>
      <c r="BW1017">
        <v>0.31658842020805</v>
      </c>
      <c r="BX1017">
        <v>-6.3618127345991204E-2</v>
      </c>
      <c r="BY1017">
        <v>-0.110147526109255</v>
      </c>
      <c r="BZ1017">
        <v>-0.104718981080639</v>
      </c>
      <c r="CA1017">
        <v>-5.7977893451301298E-2</v>
      </c>
      <c r="CB1017">
        <v>-2.65153249294089E-2</v>
      </c>
      <c r="CC1017">
        <v>-2.1724870638382202E-2</v>
      </c>
      <c r="CD1017">
        <v>-1.14187107664951E-2</v>
      </c>
      <c r="CE1017">
        <v>3.2103932221084798E-3</v>
      </c>
      <c r="CF1017">
        <v>6.4222177245916298E-3</v>
      </c>
      <c r="CG1017">
        <v>7.7906386156291101E-3</v>
      </c>
      <c r="CH1017">
        <v>1.0270505779944299E-2</v>
      </c>
      <c r="CI1017">
        <v>2.2337675783147298E-2</v>
      </c>
      <c r="CJ1017">
        <v>3.4751794918054697E-2</v>
      </c>
      <c r="CK1017">
        <v>1.4447376836798701E-3</v>
      </c>
      <c r="CL1017">
        <v>-6.0723638936008E-3</v>
      </c>
      <c r="CM1017">
        <v>9.6663845521706003E-4</v>
      </c>
      <c r="CN1017">
        <v>4.22277835505885E-4</v>
      </c>
      <c r="CO1017">
        <v>9.8045695027302107E-4</v>
      </c>
      <c r="CP1017">
        <v>1.1711882468529399E-2</v>
      </c>
      <c r="CQ1017">
        <v>0.26267683376950401</v>
      </c>
      <c r="CR1017">
        <v>0.37749345845159799</v>
      </c>
      <c r="CS1017">
        <v>0.44331412789989599</v>
      </c>
      <c r="CT1017">
        <v>0.42658339532135497</v>
      </c>
      <c r="CU1017">
        <v>0.33916029343523102</v>
      </c>
      <c r="CV1017">
        <v>-4.1441319894810501E-2</v>
      </c>
      <c r="CW1017">
        <v>-9.2350582186990798E-2</v>
      </c>
      <c r="CX1017">
        <v>-8.5250083842048796E-2</v>
      </c>
      <c r="CY1017">
        <v>-4.3232951614676697E-2</v>
      </c>
      <c r="CZ1017">
        <v>-1.6743454248367401E-2</v>
      </c>
      <c r="DA1017">
        <v>-1.3364443618866999E-2</v>
      </c>
      <c r="DB1017">
        <v>-3.4847184677153698E-3</v>
      </c>
      <c r="DC1017">
        <v>1.03678281524667E-2</v>
      </c>
      <c r="DD1017">
        <v>1.1741360541908099E-2</v>
      </c>
      <c r="DE1017">
        <v>1.3083038750726E-2</v>
      </c>
      <c r="DF1017">
        <v>1.70105748071652E-2</v>
      </c>
      <c r="DG1017">
        <v>2.79970810690129E-2</v>
      </c>
      <c r="DH1017">
        <v>4.1265274432314099E-2</v>
      </c>
      <c r="DI1017">
        <v>6.9850108905880901E-3</v>
      </c>
      <c r="DJ1017">
        <v>-7.2313747661853695E-4</v>
      </c>
      <c r="DK1017">
        <v>5.4586142235572201E-3</v>
      </c>
      <c r="DL1017">
        <v>4.9627243786876203E-3</v>
      </c>
      <c r="DM1017">
        <v>5.3984842068792198E-3</v>
      </c>
      <c r="DN1017">
        <v>2.31212603146294E-2</v>
      </c>
      <c r="DO1017">
        <v>0.27829951758338201</v>
      </c>
      <c r="DP1017">
        <v>0.39544947720660101</v>
      </c>
      <c r="DQ1017">
        <v>0.46367726699089201</v>
      </c>
      <c r="DR1017">
        <v>0.44649309797320502</v>
      </c>
      <c r="DS1017">
        <v>0.36173216666241298</v>
      </c>
      <c r="DT1017">
        <v>-1.92645124436297E-2</v>
      </c>
      <c r="DU1017">
        <v>-7.4553638264726801E-2</v>
      </c>
      <c r="DV1017">
        <v>-6.5781186603458705E-2</v>
      </c>
      <c r="DW1017">
        <v>-2.8488009778052201E-2</v>
      </c>
      <c r="DX1017">
        <v>-6.9715835673260004E-3</v>
      </c>
      <c r="DY1017">
        <v>-1.29331484116994E-3</v>
      </c>
      <c r="DZ1017">
        <v>7.9707063014109597E-3</v>
      </c>
      <c r="EA1017">
        <v>2.0702027417727701E-2</v>
      </c>
      <c r="EB1017">
        <v>1.94213579612878E-2</v>
      </c>
      <c r="EC1017">
        <v>2.0724423984367E-2</v>
      </c>
      <c r="ED1017">
        <v>2.6742163996118801E-2</v>
      </c>
      <c r="EE1017">
        <v>3.6168363451048902E-2</v>
      </c>
      <c r="EF1017">
        <v>5.06697043524591E-2</v>
      </c>
      <c r="EG1017">
        <v>1.4984285471671899E-2</v>
      </c>
      <c r="EH1017">
        <v>7.0002958826737502E-3</v>
      </c>
      <c r="EI1017">
        <v>1.19443137983946E-2</v>
      </c>
      <c r="EJ1017">
        <v>1.15184080540622E-2</v>
      </c>
      <c r="EK1017">
        <v>1.17774138755891E-2</v>
      </c>
      <c r="EL1017">
        <v>3.9594589838611499E-2</v>
      </c>
      <c r="EM1017">
        <v>0.30085619174970801</v>
      </c>
      <c r="EN1017">
        <v>0.42137511643775999</v>
      </c>
      <c r="EO1017">
        <v>0.49307840567816402</v>
      </c>
      <c r="EP1017">
        <v>0.47523954645904798</v>
      </c>
      <c r="EQ1017">
        <v>0.39432236664181097</v>
      </c>
      <c r="ER1017">
        <v>1.27552753012454E-2</v>
      </c>
      <c r="ES1017">
        <v>-4.8857677827102999E-2</v>
      </c>
      <c r="ET1017">
        <v>-3.7671191123777897E-2</v>
      </c>
      <c r="EU1017">
        <v>-7.1986556201745098E-3</v>
      </c>
      <c r="EV1017">
        <v>7.1374456861455502E-3</v>
      </c>
      <c r="EW1017">
        <v>88.967309015829301</v>
      </c>
      <c r="EX1017">
        <v>85.573132763084601</v>
      </c>
      <c r="EY1017">
        <v>83.0942712942025</v>
      </c>
      <c r="EZ1017">
        <v>82.092075508799496</v>
      </c>
      <c r="FA1017">
        <v>80.225625143381507</v>
      </c>
      <c r="FB1017">
        <v>79.237292301641901</v>
      </c>
      <c r="FC1017">
        <v>76.382509094484305</v>
      </c>
      <c r="FD1017">
        <v>74.5</v>
      </c>
      <c r="FE1017">
        <v>78.007275587454501</v>
      </c>
      <c r="FF1017">
        <v>83.523334316520803</v>
      </c>
      <c r="FG1017">
        <v>88.035001474781197</v>
      </c>
      <c r="FH1017">
        <v>92.0371972601842</v>
      </c>
      <c r="FI1017">
        <v>96.403647625602204</v>
      </c>
      <c r="FJ1017">
        <v>100.765706420214</v>
      </c>
      <c r="FK1017">
        <v>103.74017631829101</v>
      </c>
      <c r="FL1017">
        <v>105.652607085505</v>
      </c>
      <c r="FM1017">
        <v>106.64093992724401</v>
      </c>
      <c r="FN1017">
        <v>106.64093992724401</v>
      </c>
      <c r="FO1017">
        <v>106.067233638121</v>
      </c>
      <c r="FP1017">
        <v>103.929292432734</v>
      </c>
      <c r="FQ1017">
        <v>100.263625340019</v>
      </c>
      <c r="FR1017">
        <v>96.701586209156801</v>
      </c>
      <c r="FS1017">
        <v>92.238095238095198</v>
      </c>
      <c r="FT1017">
        <v>88.306721725166298</v>
      </c>
      <c r="FU1017">
        <v>3.6774722831971203E-2</v>
      </c>
      <c r="FV1017">
        <v>0</v>
      </c>
      <c r="FW1017">
        <v>0</v>
      </c>
      <c r="FX1017">
        <v>1</v>
      </c>
    </row>
    <row r="1018" spans="1:180" x14ac:dyDescent="0.2">
      <c r="A1018" t="s">
        <v>42</v>
      </c>
      <c r="B1018" t="s">
        <v>58</v>
      </c>
      <c r="C1018" t="s">
        <v>55</v>
      </c>
      <c r="D1018" t="s">
        <v>80</v>
      </c>
      <c r="E1018" t="s">
        <v>77</v>
      </c>
      <c r="F1018" t="s">
        <v>77</v>
      </c>
      <c r="G1018" s="35">
        <v>43693</v>
      </c>
      <c r="H1018">
        <v>5959</v>
      </c>
      <c r="I1018">
        <v>1.5968910274035499</v>
      </c>
      <c r="J1018">
        <v>1.3570201087776901</v>
      </c>
      <c r="K1018">
        <v>1.19292761697919</v>
      </c>
      <c r="L1018">
        <v>1.0880679131902999</v>
      </c>
      <c r="M1018">
        <v>1.0208011882880399</v>
      </c>
      <c r="N1018">
        <v>1.0093204039089601</v>
      </c>
      <c r="O1018">
        <v>1.06029008149838</v>
      </c>
      <c r="P1018">
        <v>1.11617903925637</v>
      </c>
      <c r="Q1018">
        <v>1.1579979157495</v>
      </c>
      <c r="R1018">
        <v>1.2666358722726201</v>
      </c>
      <c r="S1018">
        <v>1.44678812731568</v>
      </c>
      <c r="T1018">
        <v>1.6913624876922599</v>
      </c>
      <c r="U1018">
        <v>1.96602390271403</v>
      </c>
      <c r="V1018">
        <v>2.26030760738238</v>
      </c>
      <c r="W1018">
        <v>2.55408063122877</v>
      </c>
      <c r="X1018">
        <v>2.87439767989749</v>
      </c>
      <c r="Y1018">
        <v>3.1085468703823</v>
      </c>
      <c r="Z1018">
        <v>3.2636529140224502</v>
      </c>
      <c r="AA1018">
        <v>3.2418384086307701</v>
      </c>
      <c r="AB1018">
        <v>3.0667301372468301</v>
      </c>
      <c r="AC1018">
        <v>2.8183325844759199</v>
      </c>
      <c r="AD1018">
        <v>2.63655442416534</v>
      </c>
      <c r="AE1018">
        <v>2.2484360607665899</v>
      </c>
      <c r="AF1018">
        <v>1.8554046192112601</v>
      </c>
      <c r="AG1018">
        <v>-3.3168692256168003E-2</v>
      </c>
      <c r="AH1018">
        <v>-2.7839779375454302E-2</v>
      </c>
      <c r="AI1018">
        <v>-1.24572661984357E-2</v>
      </c>
      <c r="AJ1018">
        <v>-2.4119473022238699E-3</v>
      </c>
      <c r="AK1018">
        <v>-5.4533619262517397E-3</v>
      </c>
      <c r="AL1018">
        <v>-1.01309987705363E-2</v>
      </c>
      <c r="AM1018">
        <v>4.8875521368198904E-3</v>
      </c>
      <c r="AN1018">
        <v>1.2447824720174101E-2</v>
      </c>
      <c r="AO1018">
        <v>-1.74971854444969E-2</v>
      </c>
      <c r="AP1018">
        <v>-2.5920793894992099E-2</v>
      </c>
      <c r="AQ1018">
        <v>-1.3481823962073E-2</v>
      </c>
      <c r="AR1018">
        <v>-1.1680175610150801E-2</v>
      </c>
      <c r="AS1018">
        <v>-9.1087007139282593E-3</v>
      </c>
      <c r="AT1018">
        <v>-1.68717316429947E-2</v>
      </c>
      <c r="AU1018">
        <v>0.171092280386171</v>
      </c>
      <c r="AV1018">
        <v>0.26636566707067599</v>
      </c>
      <c r="AW1018">
        <v>0.33847309238363799</v>
      </c>
      <c r="AX1018">
        <v>0.30940565227300698</v>
      </c>
      <c r="AY1018">
        <v>0.25446245145386498</v>
      </c>
      <c r="AZ1018">
        <v>-3.5213457907749601E-2</v>
      </c>
      <c r="BA1018">
        <v>-7.6435242257359204E-2</v>
      </c>
      <c r="BB1018">
        <v>-9.3433680542488406E-2</v>
      </c>
      <c r="BC1018">
        <v>-5.8255973901906302E-2</v>
      </c>
      <c r="BD1018">
        <v>-3.0063486389794E-2</v>
      </c>
      <c r="BE1018">
        <v>-2.1907579371577501E-2</v>
      </c>
      <c r="BF1018">
        <v>-1.5919612707226E-2</v>
      </c>
      <c r="BG1018">
        <v>-1.96328030864541E-3</v>
      </c>
      <c r="BH1018">
        <v>5.0169450936119603E-3</v>
      </c>
      <c r="BI1018">
        <v>2.4194906595430298E-3</v>
      </c>
      <c r="BJ1018">
        <v>2.8310316209721701E-5</v>
      </c>
      <c r="BK1018">
        <v>1.38604217974777E-2</v>
      </c>
      <c r="BL1018">
        <v>2.30146317467072E-2</v>
      </c>
      <c r="BM1018">
        <v>-8.3549123635406307E-3</v>
      </c>
      <c r="BN1018">
        <v>-1.72830853396072E-2</v>
      </c>
      <c r="BO1018">
        <v>-6.0767164609981002E-3</v>
      </c>
      <c r="BP1018">
        <v>-5.1436588813887603E-3</v>
      </c>
      <c r="BQ1018">
        <v>-2.7402073561430202E-3</v>
      </c>
      <c r="BR1018">
        <v>-3.9374204384009002E-4</v>
      </c>
      <c r="BS1018">
        <v>0.19295070896900901</v>
      </c>
      <c r="BT1018">
        <v>0.29216649315804999</v>
      </c>
      <c r="BU1018">
        <v>0.36434407615307901</v>
      </c>
      <c r="BV1018">
        <v>0.33475669298745703</v>
      </c>
      <c r="BW1018">
        <v>0.285609623141932</v>
      </c>
      <c r="BX1018">
        <v>-6.3917481385105199E-3</v>
      </c>
      <c r="BY1018">
        <v>-5.1392088851305501E-2</v>
      </c>
      <c r="BZ1018">
        <v>-6.4733551335485695E-2</v>
      </c>
      <c r="CA1018">
        <v>-3.6720881305247102E-2</v>
      </c>
      <c r="CB1018">
        <v>-1.4315126945875299E-2</v>
      </c>
      <c r="CC1018">
        <v>-1.41081668921008E-2</v>
      </c>
      <c r="CD1018">
        <v>-7.6637415848575599E-3</v>
      </c>
      <c r="CE1018">
        <v>5.3048223511086498E-3</v>
      </c>
      <c r="CF1018">
        <v>1.0162173336555599E-2</v>
      </c>
      <c r="CG1018">
        <v>7.8722043776296002E-3</v>
      </c>
      <c r="CH1018">
        <v>7.0646168416912498E-3</v>
      </c>
      <c r="CI1018">
        <v>2.0075003990665301E-2</v>
      </c>
      <c r="CJ1018">
        <v>3.0333170103936501E-2</v>
      </c>
      <c r="CK1018">
        <v>-2.0230018775028E-3</v>
      </c>
      <c r="CL1018">
        <v>-1.13006347069403E-2</v>
      </c>
      <c r="CM1018">
        <v>-9.4796156371067199E-4</v>
      </c>
      <c r="CN1018">
        <v>-6.1648730704317299E-4</v>
      </c>
      <c r="CO1018">
        <v>1.67059174330858E-3</v>
      </c>
      <c r="CP1018">
        <v>1.10188633561285E-2</v>
      </c>
      <c r="CQ1018">
        <v>0.20808979001880601</v>
      </c>
      <c r="CR1018">
        <v>0.31003606670988199</v>
      </c>
      <c r="CS1018">
        <v>0.38226224070179099</v>
      </c>
      <c r="CT1018">
        <v>0.35231474656016998</v>
      </c>
      <c r="CU1018">
        <v>0.307182059370391</v>
      </c>
      <c r="CV1018">
        <v>1.35700802489538E-2</v>
      </c>
      <c r="CW1018">
        <v>-3.4047277090480402E-2</v>
      </c>
      <c r="CX1018">
        <v>-4.4855929275059103E-2</v>
      </c>
      <c r="CY1018">
        <v>-2.18057417745081E-2</v>
      </c>
      <c r="CZ1018">
        <v>-3.4078611687726398E-3</v>
      </c>
      <c r="DA1018">
        <v>-6.3087544126241403E-3</v>
      </c>
      <c r="DB1018">
        <v>5.9212953751086497E-4</v>
      </c>
      <c r="DC1018">
        <v>1.25729250108627E-2</v>
      </c>
      <c r="DD1018">
        <v>1.53074015794992E-2</v>
      </c>
      <c r="DE1018">
        <v>1.33249180957162E-2</v>
      </c>
      <c r="DF1018">
        <v>1.41009233671728E-2</v>
      </c>
      <c r="DG1018">
        <v>2.6289586183852999E-2</v>
      </c>
      <c r="DH1018">
        <v>3.7651708461165799E-2</v>
      </c>
      <c r="DI1018">
        <v>4.3089086085350298E-3</v>
      </c>
      <c r="DJ1018">
        <v>-5.3181840742733896E-3</v>
      </c>
      <c r="DK1018">
        <v>4.1807933335767499E-3</v>
      </c>
      <c r="DL1018">
        <v>3.9106842673024096E-3</v>
      </c>
      <c r="DM1018">
        <v>6.0813908427601801E-3</v>
      </c>
      <c r="DN1018">
        <v>2.2431468756097101E-2</v>
      </c>
      <c r="DO1018">
        <v>0.22322887106860301</v>
      </c>
      <c r="DP1018">
        <v>0.32790564026171498</v>
      </c>
      <c r="DQ1018">
        <v>0.40018040525050302</v>
      </c>
      <c r="DR1018">
        <v>0.36987280013288298</v>
      </c>
      <c r="DS1018">
        <v>0.328754495598851</v>
      </c>
      <c r="DT1018">
        <v>3.3531908636418001E-2</v>
      </c>
      <c r="DU1018">
        <v>-1.6702465329655299E-2</v>
      </c>
      <c r="DV1018">
        <v>-2.4978307214632501E-2</v>
      </c>
      <c r="DW1018">
        <v>-6.8906022437690397E-3</v>
      </c>
      <c r="DX1018">
        <v>7.4994046083300204E-3</v>
      </c>
      <c r="DY1018">
        <v>4.9523584719663701E-3</v>
      </c>
      <c r="DZ1018">
        <v>1.25122962057391E-2</v>
      </c>
      <c r="EA1018">
        <v>2.3066910900653E-2</v>
      </c>
      <c r="EB1018">
        <v>2.2736293975335099E-2</v>
      </c>
      <c r="EC1018">
        <v>2.1197770681510901E-2</v>
      </c>
      <c r="ED1018">
        <v>2.4260232453918801E-2</v>
      </c>
      <c r="EE1018">
        <v>3.52624558445108E-2</v>
      </c>
      <c r="EF1018">
        <v>4.8218515487699003E-2</v>
      </c>
      <c r="EG1018">
        <v>1.34511816894913E-2</v>
      </c>
      <c r="EH1018">
        <v>3.3195244811115498E-3</v>
      </c>
      <c r="EI1018">
        <v>1.15859008346517E-2</v>
      </c>
      <c r="EJ1018">
        <v>1.04472009960645E-2</v>
      </c>
      <c r="EK1018">
        <v>1.2449884200545399E-2</v>
      </c>
      <c r="EL1018">
        <v>3.8909458355251801E-2</v>
      </c>
      <c r="EM1018">
        <v>0.24508729965143999</v>
      </c>
      <c r="EN1018">
        <v>0.35370646634908898</v>
      </c>
      <c r="EO1018">
        <v>0.42605138901994399</v>
      </c>
      <c r="EP1018">
        <v>0.39522384084733397</v>
      </c>
      <c r="EQ1018">
        <v>0.35990166728691803</v>
      </c>
      <c r="ER1018">
        <v>6.2353618405657098E-2</v>
      </c>
      <c r="ES1018">
        <v>8.3406880763984594E-3</v>
      </c>
      <c r="ET1018">
        <v>3.7218219923701402E-3</v>
      </c>
      <c r="EU1018">
        <v>1.4644490352890199E-2</v>
      </c>
      <c r="EV1018">
        <v>2.3247764052248699E-2</v>
      </c>
      <c r="EW1018">
        <v>89.022467227400199</v>
      </c>
      <c r="EX1018">
        <v>85.620557702508194</v>
      </c>
      <c r="EY1018">
        <v>83.134613927407699</v>
      </c>
      <c r="EZ1018">
        <v>82.131241948927794</v>
      </c>
      <c r="FA1018">
        <v>80.253504584375193</v>
      </c>
      <c r="FB1018">
        <v>79.262218686064998</v>
      </c>
      <c r="FC1018">
        <v>76.393195423202201</v>
      </c>
      <c r="FD1018">
        <v>74.5</v>
      </c>
      <c r="FE1018">
        <v>78.001970144729896</v>
      </c>
      <c r="FF1018">
        <v>83.517428203379595</v>
      </c>
      <c r="FG1018">
        <v>88.0261423050693</v>
      </c>
      <c r="FH1018">
        <v>92.029514283549304</v>
      </c>
      <c r="FI1018">
        <v>96.407251648101806</v>
      </c>
      <c r="FJ1018">
        <v>100.778245055694</v>
      </c>
      <c r="FK1018">
        <v>103.757444873835</v>
      </c>
      <c r="FL1018">
        <v>105.67818443585701</v>
      </c>
      <c r="FM1018">
        <v>106.669470334167</v>
      </c>
      <c r="FN1018">
        <v>106.669470334167</v>
      </c>
      <c r="FO1018">
        <v>106.10229597635799</v>
      </c>
      <c r="FP1018">
        <v>103.973289383951</v>
      </c>
      <c r="FQ1018">
        <v>100.320110631204</v>
      </c>
      <c r="FR1018">
        <v>96.761650375085296</v>
      </c>
      <c r="FS1018">
        <v>92.299310449344503</v>
      </c>
      <c r="FT1018">
        <v>88.367886640903194</v>
      </c>
      <c r="FU1018">
        <v>3.4346766171700301E-2</v>
      </c>
      <c r="FV1018">
        <v>0</v>
      </c>
      <c r="FW1018">
        <v>0</v>
      </c>
      <c r="FX1018">
        <v>1</v>
      </c>
    </row>
    <row r="1019" spans="1:180" x14ac:dyDescent="0.2">
      <c r="A1019" t="s">
        <v>42</v>
      </c>
      <c r="B1019" t="s">
        <v>58</v>
      </c>
      <c r="C1019" t="s">
        <v>55</v>
      </c>
      <c r="D1019" t="s">
        <v>80</v>
      </c>
      <c r="E1019" t="s">
        <v>77</v>
      </c>
      <c r="F1019" t="s">
        <v>78</v>
      </c>
      <c r="G1019" s="35">
        <v>43693</v>
      </c>
      <c r="H1019">
        <v>1203</v>
      </c>
      <c r="I1019">
        <v>1.3064005844626201</v>
      </c>
      <c r="J1019">
        <v>1.08737427946897</v>
      </c>
      <c r="K1019">
        <v>0.945233577165567</v>
      </c>
      <c r="L1019">
        <v>0.85794310242560401</v>
      </c>
      <c r="M1019">
        <v>0.82426798631030096</v>
      </c>
      <c r="N1019">
        <v>0.868731584054106</v>
      </c>
      <c r="O1019">
        <v>0.95581855515127501</v>
      </c>
      <c r="P1019">
        <v>1.02384418709154</v>
      </c>
      <c r="Q1019">
        <v>1.0781356271297</v>
      </c>
      <c r="R1019">
        <v>1.19891726581637</v>
      </c>
      <c r="S1019">
        <v>1.3335178951515501</v>
      </c>
      <c r="T1019">
        <v>1.5775319472304901</v>
      </c>
      <c r="U1019">
        <v>1.8694182607374199</v>
      </c>
      <c r="V1019">
        <v>2.1480876301866201</v>
      </c>
      <c r="W1019">
        <v>2.4125546194127399</v>
      </c>
      <c r="X1019">
        <v>2.7346864207418999</v>
      </c>
      <c r="Y1019">
        <v>2.93307718993904</v>
      </c>
      <c r="Z1019">
        <v>3.1259596056691699</v>
      </c>
      <c r="AA1019">
        <v>3.0810781963347602</v>
      </c>
      <c r="AB1019">
        <v>2.9322225261437298</v>
      </c>
      <c r="AC1019">
        <v>2.6568739771567502</v>
      </c>
      <c r="AD1019">
        <v>2.3759213172734799</v>
      </c>
      <c r="AE1019">
        <v>1.9432032709590199</v>
      </c>
      <c r="AF1019">
        <v>1.5502853623881401</v>
      </c>
      <c r="AG1019">
        <v>-0.122455582209994</v>
      </c>
      <c r="AH1019">
        <v>-7.99444182904675E-2</v>
      </c>
      <c r="AI1019">
        <v>-5.7488389043044E-2</v>
      </c>
      <c r="AJ1019">
        <v>-5.9005035706742003E-2</v>
      </c>
      <c r="AK1019">
        <v>-2.9457924623042499E-2</v>
      </c>
      <c r="AL1019">
        <v>-5.6163182903327001E-3</v>
      </c>
      <c r="AM1019">
        <v>4.56239597881872E-3</v>
      </c>
      <c r="AN1019">
        <v>1.9554767366319999E-2</v>
      </c>
      <c r="AO1019">
        <v>-1.3567362843077401E-2</v>
      </c>
      <c r="AP1019">
        <v>-1.8310961519021E-2</v>
      </c>
      <c r="AQ1019">
        <v>-2.0243279749408399E-2</v>
      </c>
      <c r="AR1019">
        <v>-1.4619159025260399E-2</v>
      </c>
      <c r="AS1019">
        <v>-2.1883146441244599E-2</v>
      </c>
      <c r="AT1019">
        <v>-4.0863615558416902E-2</v>
      </c>
      <c r="AU1019">
        <v>0.44953799277164103</v>
      </c>
      <c r="AV1019">
        <v>0.59866878078483299</v>
      </c>
      <c r="AW1019">
        <v>0.60135772358374096</v>
      </c>
      <c r="AX1019">
        <v>0.68153580202041097</v>
      </c>
      <c r="AY1019">
        <v>0.40204508487142299</v>
      </c>
      <c r="AZ1019">
        <v>-0.42838448816137997</v>
      </c>
      <c r="BA1019">
        <v>-0.47923954741346703</v>
      </c>
      <c r="BB1019">
        <v>-0.37615695261619903</v>
      </c>
      <c r="BC1019">
        <v>-0.23001700988299101</v>
      </c>
      <c r="BD1019">
        <v>-0.14273393996870401</v>
      </c>
      <c r="BE1019">
        <v>-0.101307643037598</v>
      </c>
      <c r="BF1019">
        <v>-6.3077123237104502E-2</v>
      </c>
      <c r="BG1019">
        <v>-4.0925386238507798E-2</v>
      </c>
      <c r="BH1019">
        <v>-4.40071513739635E-2</v>
      </c>
      <c r="BI1019">
        <v>-1.7484622052966799E-2</v>
      </c>
      <c r="BJ1019">
        <v>5.4206014506679098E-3</v>
      </c>
      <c r="BK1019">
        <v>1.5456216512589899E-2</v>
      </c>
      <c r="BL1019">
        <v>3.5127404189963803E-2</v>
      </c>
      <c r="BM1019">
        <v>-5.2728294513586802E-4</v>
      </c>
      <c r="BN1019">
        <v>-1.8791001090084499E-3</v>
      </c>
      <c r="BO1019">
        <v>-5.2298244966152898E-3</v>
      </c>
      <c r="BP1019">
        <v>-3.0127893435118402E-3</v>
      </c>
      <c r="BQ1019">
        <v>-1.0371021571902801E-2</v>
      </c>
      <c r="BR1019">
        <v>-1.26828094953443E-2</v>
      </c>
      <c r="BS1019">
        <v>0.490270972879434</v>
      </c>
      <c r="BT1019">
        <v>0.65255145520547697</v>
      </c>
      <c r="BU1019">
        <v>0.67301407341900599</v>
      </c>
      <c r="BV1019">
        <v>0.73823823678328604</v>
      </c>
      <c r="BW1019">
        <v>0.45463379680656302</v>
      </c>
      <c r="BX1019">
        <v>-0.36529946500606397</v>
      </c>
      <c r="BY1019">
        <v>-0.428434256596602</v>
      </c>
      <c r="BZ1019">
        <v>-0.33071974309078001</v>
      </c>
      <c r="CA1019">
        <v>-0.19296793334356299</v>
      </c>
      <c r="CB1019">
        <v>-0.11829949504265801</v>
      </c>
      <c r="CC1019">
        <v>-8.6660644789129701E-2</v>
      </c>
      <c r="CD1019">
        <v>-5.1394886065480802E-2</v>
      </c>
      <c r="CE1019">
        <v>-2.9453900951465099E-2</v>
      </c>
      <c r="CF1019">
        <v>-3.3619662372686702E-2</v>
      </c>
      <c r="CG1019">
        <v>-9.1919491668451692E-3</v>
      </c>
      <c r="CH1019">
        <v>1.30647384418471E-2</v>
      </c>
      <c r="CI1019">
        <v>2.3001243428760702E-2</v>
      </c>
      <c r="CJ1019">
        <v>4.5912965015562503E-2</v>
      </c>
      <c r="CK1019">
        <v>8.5042366685738491E-3</v>
      </c>
      <c r="CL1019">
        <v>9.5015570476792606E-3</v>
      </c>
      <c r="CM1019">
        <v>5.1684488764303996E-3</v>
      </c>
      <c r="CN1019">
        <v>5.0257469419310898E-3</v>
      </c>
      <c r="CO1019">
        <v>-2.3977589564377001E-3</v>
      </c>
      <c r="CP1019">
        <v>6.8351309375949401E-3</v>
      </c>
      <c r="CQ1019">
        <v>0.51848251081843499</v>
      </c>
      <c r="CR1019">
        <v>0.68987043136803805</v>
      </c>
      <c r="CS1019">
        <v>0.72264304303031901</v>
      </c>
      <c r="CT1019">
        <v>0.77751017036912595</v>
      </c>
      <c r="CU1019">
        <v>0.49105657849342399</v>
      </c>
      <c r="CV1019">
        <v>-0.321606970142707</v>
      </c>
      <c r="CW1019">
        <v>-0.39324666694347599</v>
      </c>
      <c r="CX1019">
        <v>-0.29925007018748501</v>
      </c>
      <c r="CY1019">
        <v>-0.16730785579384699</v>
      </c>
      <c r="CZ1019">
        <v>-0.101376272920796</v>
      </c>
      <c r="DA1019">
        <v>-7.2013646540661502E-2</v>
      </c>
      <c r="DB1019">
        <v>-3.9712648893856999E-2</v>
      </c>
      <c r="DC1019">
        <v>-1.7982415664422401E-2</v>
      </c>
      <c r="DD1019">
        <v>-2.3232173371409901E-2</v>
      </c>
      <c r="DE1019">
        <v>-8.9927628072355504E-4</v>
      </c>
      <c r="DF1019">
        <v>2.07088754330263E-2</v>
      </c>
      <c r="DG1019">
        <v>3.0546270344931601E-2</v>
      </c>
      <c r="DH1019">
        <v>5.66985258411613E-2</v>
      </c>
      <c r="DI1019">
        <v>1.7535756282283599E-2</v>
      </c>
      <c r="DJ1019">
        <v>2.0882214204366999E-2</v>
      </c>
      <c r="DK1019">
        <v>1.5566722249476099E-2</v>
      </c>
      <c r="DL1019">
        <v>1.3064283227373999E-2</v>
      </c>
      <c r="DM1019">
        <v>5.5755036590274202E-3</v>
      </c>
      <c r="DN1019">
        <v>2.6353071370534099E-2</v>
      </c>
      <c r="DO1019">
        <v>0.54669404875743599</v>
      </c>
      <c r="DP1019">
        <v>0.72718940753060002</v>
      </c>
      <c r="DQ1019">
        <v>0.77227201264163303</v>
      </c>
      <c r="DR1019">
        <v>0.81678210395496598</v>
      </c>
      <c r="DS1019">
        <v>0.52747936018028396</v>
      </c>
      <c r="DT1019">
        <v>-0.27791447527935098</v>
      </c>
      <c r="DU1019">
        <v>-0.35805907729035003</v>
      </c>
      <c r="DV1019">
        <v>-0.26778039728419001</v>
      </c>
      <c r="DW1019">
        <v>-0.14164777824413</v>
      </c>
      <c r="DX1019">
        <v>-8.4453050798934698E-2</v>
      </c>
      <c r="DY1019">
        <v>-5.08657073682654E-2</v>
      </c>
      <c r="DZ1019">
        <v>-2.28453538404941E-2</v>
      </c>
      <c r="EA1019">
        <v>-1.41941285988615E-3</v>
      </c>
      <c r="EB1019">
        <v>-8.2342890386313504E-3</v>
      </c>
      <c r="EC1019">
        <v>1.10740262893521E-2</v>
      </c>
      <c r="ED1019">
        <v>3.1745795174026897E-2</v>
      </c>
      <c r="EE1019">
        <v>4.1440090878702797E-2</v>
      </c>
      <c r="EF1019">
        <v>7.2271162664805003E-2</v>
      </c>
      <c r="EG1019">
        <v>3.0575836180225101E-2</v>
      </c>
      <c r="EH1019">
        <v>3.7314075614379501E-2</v>
      </c>
      <c r="EI1019">
        <v>3.0580177502269199E-2</v>
      </c>
      <c r="EJ1019">
        <v>2.4670652909122601E-2</v>
      </c>
      <c r="EK1019">
        <v>1.70876285283692E-2</v>
      </c>
      <c r="EL1019">
        <v>5.4533877433606798E-2</v>
      </c>
      <c r="EM1019">
        <v>0.58742702886522902</v>
      </c>
      <c r="EN1019">
        <v>0.781072081951244</v>
      </c>
      <c r="EO1019">
        <v>0.84392836247689795</v>
      </c>
      <c r="EP1019">
        <v>0.87348453871784204</v>
      </c>
      <c r="EQ1019">
        <v>0.58006807211542399</v>
      </c>
      <c r="ER1019">
        <v>-0.21482945212403501</v>
      </c>
      <c r="ES1019">
        <v>-0.307253786473484</v>
      </c>
      <c r="ET1019">
        <v>-0.22234318775877099</v>
      </c>
      <c r="EU1019">
        <v>-0.10459870170470199</v>
      </c>
      <c r="EV1019">
        <v>-6.0018605872889298E-2</v>
      </c>
      <c r="EW1019">
        <v>88.859522625559407</v>
      </c>
      <c r="EX1019">
        <v>85.4704127299851</v>
      </c>
      <c r="EY1019">
        <v>83.020636499254095</v>
      </c>
      <c r="EZ1019">
        <v>82.025111884634498</v>
      </c>
      <c r="FA1019">
        <v>80.172799602187993</v>
      </c>
      <c r="FB1019">
        <v>79.195673794132304</v>
      </c>
      <c r="FC1019">
        <v>76.366235703629997</v>
      </c>
      <c r="FD1019">
        <v>74.5</v>
      </c>
      <c r="FE1019">
        <v>78.031824962705102</v>
      </c>
      <c r="FF1019">
        <v>83.545748383888593</v>
      </c>
      <c r="FG1019">
        <v>88.068622575832904</v>
      </c>
      <c r="FH1019">
        <v>92.064147190452502</v>
      </c>
      <c r="FI1019">
        <v>96.416459472899007</v>
      </c>
      <c r="FJ1019">
        <v>100.777722526106</v>
      </c>
      <c r="FK1019">
        <v>103.736449527598</v>
      </c>
      <c r="FL1019">
        <v>105.63500745897601</v>
      </c>
      <c r="FM1019">
        <v>106.612133267031</v>
      </c>
      <c r="FN1019">
        <v>106.612133267031</v>
      </c>
      <c r="FO1019">
        <v>106.029090004973</v>
      </c>
      <c r="FP1019">
        <v>103.89035305818</v>
      </c>
      <c r="FQ1019">
        <v>100.21481849826</v>
      </c>
      <c r="FR1019">
        <v>96.654649428145206</v>
      </c>
      <c r="FS1019">
        <v>92.173545499751398</v>
      </c>
      <c r="FT1019">
        <v>88.220288413724504</v>
      </c>
      <c r="FU1019">
        <v>7.2789478408399097E-2</v>
      </c>
      <c r="FV1019">
        <v>0</v>
      </c>
      <c r="FW1019">
        <v>0</v>
      </c>
      <c r="FX1019">
        <v>1</v>
      </c>
    </row>
    <row r="1020" spans="1:180" x14ac:dyDescent="0.2">
      <c r="A1020" t="s">
        <v>42</v>
      </c>
      <c r="B1020" t="s">
        <v>58</v>
      </c>
      <c r="C1020" t="s">
        <v>55</v>
      </c>
      <c r="D1020" t="s">
        <v>80</v>
      </c>
      <c r="E1020" t="s">
        <v>78</v>
      </c>
      <c r="F1020" t="s">
        <v>1</v>
      </c>
      <c r="G1020" s="35">
        <v>43693</v>
      </c>
      <c r="H1020">
        <v>7492</v>
      </c>
      <c r="I1020">
        <v>1.40423947400858</v>
      </c>
      <c r="J1020">
        <v>1.1783789095818999</v>
      </c>
      <c r="K1020">
        <v>1.01291432403926</v>
      </c>
      <c r="L1020">
        <v>0.92317626719353296</v>
      </c>
      <c r="M1020">
        <v>0.85467345961419705</v>
      </c>
      <c r="N1020">
        <v>0.81605362229202005</v>
      </c>
      <c r="O1020">
        <v>0.80436941181488297</v>
      </c>
      <c r="P1020">
        <v>0.84415899634521596</v>
      </c>
      <c r="Q1020">
        <v>0.92547448611650696</v>
      </c>
      <c r="R1020">
        <v>1.0947517752425699</v>
      </c>
      <c r="S1020">
        <v>1.32702855124269</v>
      </c>
      <c r="T1020">
        <v>1.61906710611599</v>
      </c>
      <c r="U1020">
        <v>1.91626996390974</v>
      </c>
      <c r="V1020">
        <v>2.19649239251016</v>
      </c>
      <c r="W1020">
        <v>2.4787371328072001</v>
      </c>
      <c r="X1020">
        <v>2.7023688801714001</v>
      </c>
      <c r="Y1020">
        <v>2.87219423229948</v>
      </c>
      <c r="Z1020">
        <v>2.9370755237213699</v>
      </c>
      <c r="AA1020">
        <v>2.89284909479125</v>
      </c>
      <c r="AB1020">
        <v>2.7186117218759698</v>
      </c>
      <c r="AC1020">
        <v>2.51727114728422</v>
      </c>
      <c r="AD1020">
        <v>2.3297889170316401</v>
      </c>
      <c r="AE1020">
        <v>1.98586679140876</v>
      </c>
      <c r="AF1020">
        <v>1.6366195235387</v>
      </c>
      <c r="AG1020">
        <v>-3.4335759308743399E-2</v>
      </c>
      <c r="AH1020">
        <v>-3.9015951533580201E-2</v>
      </c>
      <c r="AI1020">
        <v>-2.8532017910967499E-2</v>
      </c>
      <c r="AJ1020">
        <v>-3.5158096466781301E-2</v>
      </c>
      <c r="AK1020">
        <v>-1.32560120997052E-2</v>
      </c>
      <c r="AL1020">
        <v>-2.3096224580396198E-2</v>
      </c>
      <c r="AM1020">
        <v>-1.1702355840097701E-2</v>
      </c>
      <c r="AN1020">
        <v>-1.35155826718557E-3</v>
      </c>
      <c r="AO1020">
        <v>-1.9731003831379299E-2</v>
      </c>
      <c r="AP1020">
        <v>-1.2963135388347501E-2</v>
      </c>
      <c r="AQ1020">
        <v>-1.9498385712840599E-2</v>
      </c>
      <c r="AR1020">
        <v>-8.9306157740454001E-3</v>
      </c>
      <c r="AS1020">
        <v>-3.3579758683271602E-3</v>
      </c>
      <c r="AT1020">
        <v>-7.5713577823522497E-3</v>
      </c>
      <c r="AU1020">
        <v>0.123334611073456</v>
      </c>
      <c r="AV1020">
        <v>0.15156082815296301</v>
      </c>
      <c r="AW1020">
        <v>0.18275118151812</v>
      </c>
      <c r="AX1020">
        <v>0.16963197021121901</v>
      </c>
      <c r="AY1020">
        <v>8.6431220291134897E-2</v>
      </c>
      <c r="AZ1020">
        <v>-0.1074455550986</v>
      </c>
      <c r="BA1020">
        <v>-8.7890356816055698E-2</v>
      </c>
      <c r="BB1020">
        <v>-0.109147283747158</v>
      </c>
      <c r="BC1020">
        <v>-8.8666746955166603E-2</v>
      </c>
      <c r="BD1020">
        <v>-5.5847043564936E-2</v>
      </c>
      <c r="BE1020">
        <v>-2.16130799974012E-2</v>
      </c>
      <c r="BF1020">
        <v>-2.7361501352662999E-2</v>
      </c>
      <c r="BG1020">
        <v>-1.90032880227399E-2</v>
      </c>
      <c r="BH1020">
        <v>-2.4931454868668702E-2</v>
      </c>
      <c r="BI1020">
        <v>-5.8792892409604697E-3</v>
      </c>
      <c r="BJ1020">
        <v>-1.50200089696867E-2</v>
      </c>
      <c r="BK1020">
        <v>-3.9699077081212604E-3</v>
      </c>
      <c r="BL1020">
        <v>5.1885961817054503E-3</v>
      </c>
      <c r="BM1020">
        <v>-1.36143074854127E-2</v>
      </c>
      <c r="BN1020">
        <v>-8.1731806483175701E-3</v>
      </c>
      <c r="BO1020">
        <v>-1.39724252239026E-2</v>
      </c>
      <c r="BP1020">
        <v>-5.0625114790082302E-3</v>
      </c>
      <c r="BQ1020">
        <v>5.0948570425968101E-4</v>
      </c>
      <c r="BR1020">
        <v>3.6005521684314601E-3</v>
      </c>
      <c r="BS1020">
        <v>0.13895386475070401</v>
      </c>
      <c r="BT1020">
        <v>0.16608870980585799</v>
      </c>
      <c r="BU1020">
        <v>0.19721327229476801</v>
      </c>
      <c r="BV1020">
        <v>0.186217141049933</v>
      </c>
      <c r="BW1020">
        <v>0.104916358260666</v>
      </c>
      <c r="BX1020">
        <v>-9.1988698493727802E-2</v>
      </c>
      <c r="BY1020">
        <v>-7.2488642964583794E-2</v>
      </c>
      <c r="BZ1020">
        <v>-8.9138566996844998E-2</v>
      </c>
      <c r="CA1020">
        <v>-6.8164691230375898E-2</v>
      </c>
      <c r="CB1020">
        <v>-4.2419078070164498E-2</v>
      </c>
      <c r="CC1020">
        <v>-1.28013910630823E-2</v>
      </c>
      <c r="CD1020">
        <v>-1.92896646599621E-2</v>
      </c>
      <c r="CE1020">
        <v>-1.24037187292378E-2</v>
      </c>
      <c r="CF1020">
        <v>-1.7848514050927699E-2</v>
      </c>
      <c r="CG1020">
        <v>-7.70193460483618E-4</v>
      </c>
      <c r="CH1020">
        <v>-9.4264466400428796E-3</v>
      </c>
      <c r="CI1020">
        <v>1.38556231296061E-3</v>
      </c>
      <c r="CJ1020">
        <v>9.7182872299308703E-3</v>
      </c>
      <c r="CK1020">
        <v>-9.3779022293050702E-3</v>
      </c>
      <c r="CL1020">
        <v>-4.8556725868683804E-3</v>
      </c>
      <c r="CM1020">
        <v>-1.0145161822832E-2</v>
      </c>
      <c r="CN1020">
        <v>-2.38347422755568E-3</v>
      </c>
      <c r="CO1020">
        <v>3.1880778081010501E-3</v>
      </c>
      <c r="CP1020">
        <v>1.13381829676898E-2</v>
      </c>
      <c r="CQ1020">
        <v>0.14977171226710201</v>
      </c>
      <c r="CR1020">
        <v>0.17615067638280199</v>
      </c>
      <c r="CS1020">
        <v>0.20722967231124101</v>
      </c>
      <c r="CT1020">
        <v>0.197703979849918</v>
      </c>
      <c r="CU1020">
        <v>0.117719108507641</v>
      </c>
      <c r="CV1020">
        <v>-8.1283326694952598E-2</v>
      </c>
      <c r="CW1020">
        <v>-6.1821462868833797E-2</v>
      </c>
      <c r="CX1020">
        <v>-7.5280590727532501E-2</v>
      </c>
      <c r="CY1020">
        <v>-5.3965029890183799E-2</v>
      </c>
      <c r="CZ1020">
        <v>-3.3118910073694698E-2</v>
      </c>
      <c r="DA1020">
        <v>-3.9897021287633302E-3</v>
      </c>
      <c r="DB1020">
        <v>-1.1217827967261101E-2</v>
      </c>
      <c r="DC1020">
        <v>-5.8041494357356704E-3</v>
      </c>
      <c r="DD1020">
        <v>-1.07655732331868E-2</v>
      </c>
      <c r="DE1020">
        <v>4.3389023199932302E-3</v>
      </c>
      <c r="DF1020">
        <v>-3.8328843103990801E-3</v>
      </c>
      <c r="DG1020">
        <v>6.7410323340424899E-3</v>
      </c>
      <c r="DH1020">
        <v>1.42479782781563E-2</v>
      </c>
      <c r="DI1020">
        <v>-5.1414969731974104E-3</v>
      </c>
      <c r="DJ1020">
        <v>-1.5381645254192E-3</v>
      </c>
      <c r="DK1020">
        <v>-6.3178984217613704E-3</v>
      </c>
      <c r="DL1020">
        <v>2.95563023896876E-4</v>
      </c>
      <c r="DM1020">
        <v>5.8666699119424102E-3</v>
      </c>
      <c r="DN1020">
        <v>1.9075813766948099E-2</v>
      </c>
      <c r="DO1020">
        <v>0.16058955978349901</v>
      </c>
      <c r="DP1020">
        <v>0.18621264295974699</v>
      </c>
      <c r="DQ1020">
        <v>0.21724607232771401</v>
      </c>
      <c r="DR1020">
        <v>0.20919081864990299</v>
      </c>
      <c r="DS1020">
        <v>0.130521858754616</v>
      </c>
      <c r="DT1020">
        <v>-7.0577954896177297E-2</v>
      </c>
      <c r="DU1020">
        <v>-5.1154282773083697E-2</v>
      </c>
      <c r="DV1020">
        <v>-6.1422614458219997E-2</v>
      </c>
      <c r="DW1020">
        <v>-3.9765368549991797E-2</v>
      </c>
      <c r="DX1020">
        <v>-2.38187420772248E-2</v>
      </c>
      <c r="DY1020">
        <v>8.7329771825788993E-3</v>
      </c>
      <c r="DZ1020">
        <v>4.36622213656097E-4</v>
      </c>
      <c r="EA1020">
        <v>3.7245804524919102E-3</v>
      </c>
      <c r="EB1020">
        <v>-5.3893163507419395E-4</v>
      </c>
      <c r="EC1020">
        <v>1.1715625178738E-2</v>
      </c>
      <c r="ED1020">
        <v>4.2433313003104002E-3</v>
      </c>
      <c r="EE1020">
        <v>1.4473480466018899E-2</v>
      </c>
      <c r="EF1020">
        <v>2.0788132727047302E-2</v>
      </c>
      <c r="EG1020">
        <v>9.75199372769124E-4</v>
      </c>
      <c r="EH1020">
        <v>3.2517902146107702E-3</v>
      </c>
      <c r="EI1020">
        <v>-7.9193793282340504E-4</v>
      </c>
      <c r="EJ1020">
        <v>4.16366731893404E-3</v>
      </c>
      <c r="EK1020">
        <v>9.7341314845292605E-3</v>
      </c>
      <c r="EL1020">
        <v>3.0247723717731798E-2</v>
      </c>
      <c r="EM1020">
        <v>0.17620881346074699</v>
      </c>
      <c r="EN1020">
        <v>0.200740524612642</v>
      </c>
      <c r="EO1020">
        <v>0.23170816310436201</v>
      </c>
      <c r="EP1020">
        <v>0.22577598948861699</v>
      </c>
      <c r="EQ1020">
        <v>0.149006996724147</v>
      </c>
      <c r="ER1020">
        <v>-5.5121098291305397E-2</v>
      </c>
      <c r="ES1020">
        <v>-3.5752568921611799E-2</v>
      </c>
      <c r="ET1020">
        <v>-4.1413897707907203E-2</v>
      </c>
      <c r="EU1020">
        <v>-1.92633128252011E-2</v>
      </c>
      <c r="EV1020">
        <v>-1.0390776582453401E-2</v>
      </c>
      <c r="EW1020">
        <v>89.157021677662598</v>
      </c>
      <c r="EX1020">
        <v>85.757382972038997</v>
      </c>
      <c r="EY1020">
        <v>83.222086082312302</v>
      </c>
      <c r="EZ1020">
        <v>82.206644674835104</v>
      </c>
      <c r="FA1020">
        <v>80.318033301916401</v>
      </c>
      <c r="FB1020">
        <v>79.308105560791702</v>
      </c>
      <c r="FC1020">
        <v>76.4095664467484</v>
      </c>
      <c r="FD1020">
        <v>74.5</v>
      </c>
      <c r="FE1020">
        <v>77.959189443920806</v>
      </c>
      <c r="FF1020">
        <v>83.480144517750503</v>
      </c>
      <c r="FG1020">
        <v>87.970216776625804</v>
      </c>
      <c r="FH1020">
        <v>91.985658184103002</v>
      </c>
      <c r="FI1020">
        <v>96.374269557021705</v>
      </c>
      <c r="FJ1020">
        <v>100.731998114986</v>
      </c>
      <c r="FK1020">
        <v>103.736412189758</v>
      </c>
      <c r="FL1020">
        <v>105.67244737668899</v>
      </c>
      <c r="FM1020">
        <v>106.682375117813</v>
      </c>
      <c r="FN1020">
        <v>106.682375117813</v>
      </c>
      <c r="FO1020">
        <v>106.123923971096</v>
      </c>
      <c r="FP1020">
        <v>103.98165252906099</v>
      </c>
      <c r="FQ1020">
        <v>100.32835375432001</v>
      </c>
      <c r="FR1020">
        <v>96.759974866478203</v>
      </c>
      <c r="FS1020">
        <v>92.332767829092006</v>
      </c>
      <c r="FT1020">
        <v>88.447470939365402</v>
      </c>
      <c r="FU1020">
        <v>2.1047196491777401E-2</v>
      </c>
      <c r="FV1020">
        <v>0</v>
      </c>
      <c r="FW1020">
        <v>0</v>
      </c>
      <c r="FX1020">
        <v>1</v>
      </c>
    </row>
    <row r="1021" spans="1:180" x14ac:dyDescent="0.2">
      <c r="A1021" t="s">
        <v>42</v>
      </c>
      <c r="B1021" t="s">
        <v>58</v>
      </c>
      <c r="C1021" t="s">
        <v>55</v>
      </c>
      <c r="D1021" t="s">
        <v>80</v>
      </c>
      <c r="E1021" t="s">
        <v>78</v>
      </c>
      <c r="F1021" t="s">
        <v>77</v>
      </c>
      <c r="G1021" s="35">
        <v>43693</v>
      </c>
      <c r="H1021">
        <v>6338</v>
      </c>
      <c r="I1021">
        <v>1.4292462042240699</v>
      </c>
      <c r="J1021">
        <v>1.19775459958702</v>
      </c>
      <c r="K1021">
        <v>1.02989073268915</v>
      </c>
      <c r="L1021">
        <v>0.94007176046315599</v>
      </c>
      <c r="M1021">
        <v>0.87134046006486199</v>
      </c>
      <c r="N1021">
        <v>0.83006485623449999</v>
      </c>
      <c r="O1021">
        <v>0.81503839608710604</v>
      </c>
      <c r="P1021">
        <v>0.85492223255057798</v>
      </c>
      <c r="Q1021">
        <v>0.93211053178676695</v>
      </c>
      <c r="R1021">
        <v>1.1019187226175</v>
      </c>
      <c r="S1021">
        <v>1.33522756814008</v>
      </c>
      <c r="T1021">
        <v>1.62362066414268</v>
      </c>
      <c r="U1021">
        <v>1.91204988914661</v>
      </c>
      <c r="V1021">
        <v>2.1857372926764</v>
      </c>
      <c r="W1021">
        <v>2.4609109665912401</v>
      </c>
      <c r="X1021">
        <v>2.6773219239052302</v>
      </c>
      <c r="Y1021">
        <v>2.8441138717872101</v>
      </c>
      <c r="Z1021">
        <v>2.9136612777094602</v>
      </c>
      <c r="AA1021">
        <v>2.8711526063373798</v>
      </c>
      <c r="AB1021">
        <v>2.7047370343702202</v>
      </c>
      <c r="AC1021">
        <v>2.5160617240877698</v>
      </c>
      <c r="AD1021">
        <v>2.3399229538670201</v>
      </c>
      <c r="AE1021">
        <v>2.0061159995459299</v>
      </c>
      <c r="AF1021">
        <v>1.6635339787585399</v>
      </c>
      <c r="AG1021">
        <v>-3.4782331332138303E-2</v>
      </c>
      <c r="AH1021">
        <v>-4.5277639016322598E-2</v>
      </c>
      <c r="AI1021">
        <v>-3.0920102828972399E-2</v>
      </c>
      <c r="AJ1021">
        <v>-3.5805896779045998E-2</v>
      </c>
      <c r="AK1021">
        <v>-1.41744893168599E-2</v>
      </c>
      <c r="AL1021">
        <v>-2.3176047181503699E-2</v>
      </c>
      <c r="AM1021">
        <v>-1.55648409504266E-2</v>
      </c>
      <c r="AN1021">
        <v>-3.7252250859547199E-3</v>
      </c>
      <c r="AO1021">
        <v>-2.3433073554493498E-2</v>
      </c>
      <c r="AP1021">
        <v>-1.38826652599879E-2</v>
      </c>
      <c r="AQ1021">
        <v>-2.12319957975593E-2</v>
      </c>
      <c r="AR1021">
        <v>-5.4816064961943703E-3</v>
      </c>
      <c r="AS1021">
        <v>-9.2191572309381197E-3</v>
      </c>
      <c r="AT1021">
        <v>-7.4055442418684203E-3</v>
      </c>
      <c r="AU1021">
        <v>6.1183327545496699E-2</v>
      </c>
      <c r="AV1021">
        <v>7.8197042211252094E-2</v>
      </c>
      <c r="AW1021">
        <v>9.1046351492929098E-2</v>
      </c>
      <c r="AX1021">
        <v>8.6315093528894299E-2</v>
      </c>
      <c r="AY1021">
        <v>5.0283366411886701E-2</v>
      </c>
      <c r="AZ1021">
        <v>-6.5605892225218898E-2</v>
      </c>
      <c r="BA1021">
        <v>-4.2414517578956701E-2</v>
      </c>
      <c r="BB1021">
        <v>-9.1139933827277697E-2</v>
      </c>
      <c r="BC1021">
        <v>-7.9922715592250004E-2</v>
      </c>
      <c r="BD1021">
        <v>-5.6783332722430399E-2</v>
      </c>
      <c r="BE1021">
        <v>-2.1039574113017399E-2</v>
      </c>
      <c r="BF1021">
        <v>-3.2477297137686302E-2</v>
      </c>
      <c r="BG1021">
        <v>-2.0357149902512601E-2</v>
      </c>
      <c r="BH1021">
        <v>-2.45038698280826E-2</v>
      </c>
      <c r="BI1021">
        <v>-6.34935721840214E-3</v>
      </c>
      <c r="BJ1021">
        <v>-1.4925068664964E-2</v>
      </c>
      <c r="BK1021">
        <v>-7.4234280069870899E-3</v>
      </c>
      <c r="BL1021">
        <v>3.93142174375427E-3</v>
      </c>
      <c r="BM1021">
        <v>-1.7038570324809901E-2</v>
      </c>
      <c r="BN1021">
        <v>-8.0451602189564094E-3</v>
      </c>
      <c r="BO1021">
        <v>-1.43412369847067E-2</v>
      </c>
      <c r="BP1021">
        <v>-1.1027783040763199E-3</v>
      </c>
      <c r="BQ1021">
        <v>-4.82494076545414E-3</v>
      </c>
      <c r="BR1021">
        <v>2.3366182820756601E-3</v>
      </c>
      <c r="BS1021">
        <v>7.5918822730289603E-2</v>
      </c>
      <c r="BT1021">
        <v>9.3941041274708897E-2</v>
      </c>
      <c r="BU1021">
        <v>0.10709131736415101</v>
      </c>
      <c r="BV1021">
        <v>0.101362876691599</v>
      </c>
      <c r="BW1021">
        <v>6.7205204574219496E-2</v>
      </c>
      <c r="BX1021">
        <v>-5.0909493954007498E-2</v>
      </c>
      <c r="BY1021">
        <v>-2.7166687638599901E-2</v>
      </c>
      <c r="BZ1021">
        <v>-7.1475452834693795E-2</v>
      </c>
      <c r="CA1021">
        <v>-5.9559417914861301E-2</v>
      </c>
      <c r="CB1021">
        <v>-4.2373585749487401E-2</v>
      </c>
      <c r="CC1021">
        <v>-1.15213823272037E-2</v>
      </c>
      <c r="CD1021">
        <v>-2.3611819345840699E-2</v>
      </c>
      <c r="CE1021">
        <v>-1.30412808832535E-2</v>
      </c>
      <c r="CF1021">
        <v>-1.6676120390871199E-2</v>
      </c>
      <c r="CG1021">
        <v>-9.2969456447567996E-4</v>
      </c>
      <c r="CH1021">
        <v>-9.2104660791171803E-3</v>
      </c>
      <c r="CI1021">
        <v>-1.7847102033031301E-3</v>
      </c>
      <c r="CJ1021">
        <v>9.2343920137969403E-3</v>
      </c>
      <c r="CK1021">
        <v>-1.26097568673146E-2</v>
      </c>
      <c r="CL1021">
        <v>-4.00212201015465E-3</v>
      </c>
      <c r="CM1021">
        <v>-9.5687184220370706E-3</v>
      </c>
      <c r="CN1021">
        <v>1.9299847626915499E-3</v>
      </c>
      <c r="CO1021">
        <v>-1.7815198274298699E-3</v>
      </c>
      <c r="CP1021">
        <v>9.0840103689016002E-3</v>
      </c>
      <c r="CQ1021">
        <v>8.6124581806979794E-2</v>
      </c>
      <c r="CR1021">
        <v>0.104845287065587</v>
      </c>
      <c r="CS1021">
        <v>0.11820401184925999</v>
      </c>
      <c r="CT1021">
        <v>0.111784925470477</v>
      </c>
      <c r="CU1021">
        <v>7.8925218136962794E-2</v>
      </c>
      <c r="CV1021">
        <v>-4.0730813280564097E-2</v>
      </c>
      <c r="CW1021">
        <v>-1.6606087070916199E-2</v>
      </c>
      <c r="CX1021">
        <v>-5.7855893202549198E-2</v>
      </c>
      <c r="CY1021">
        <v>-4.5455859975605403E-2</v>
      </c>
      <c r="CZ1021">
        <v>-3.2393438892007402E-2</v>
      </c>
      <c r="DA1021">
        <v>-2.0031905413899799E-3</v>
      </c>
      <c r="DB1021">
        <v>-1.4746341553995099E-2</v>
      </c>
      <c r="DC1021">
        <v>-5.7254118639943601E-3</v>
      </c>
      <c r="DD1021">
        <v>-8.8483709536599404E-3</v>
      </c>
      <c r="DE1021">
        <v>4.4899680894507797E-3</v>
      </c>
      <c r="DF1021">
        <v>-3.4958634932703799E-3</v>
      </c>
      <c r="DG1021">
        <v>3.8540076003808301E-3</v>
      </c>
      <c r="DH1021">
        <v>1.4537362283839599E-2</v>
      </c>
      <c r="DI1021">
        <v>-8.1809434098192701E-3</v>
      </c>
      <c r="DJ1021">
        <v>4.0916198647101602E-5</v>
      </c>
      <c r="DK1021">
        <v>-4.7961998593674003E-3</v>
      </c>
      <c r="DL1021">
        <v>4.9627478294594204E-3</v>
      </c>
      <c r="DM1021">
        <v>1.2619011105943999E-3</v>
      </c>
      <c r="DN1021">
        <v>1.5831402455727499E-2</v>
      </c>
      <c r="DO1021">
        <v>9.6330340883670096E-2</v>
      </c>
      <c r="DP1021">
        <v>0.115749532856464</v>
      </c>
      <c r="DQ1021">
        <v>0.12931670633436901</v>
      </c>
      <c r="DR1021">
        <v>0.122206974249356</v>
      </c>
      <c r="DS1021">
        <v>9.0645231699705994E-2</v>
      </c>
      <c r="DT1021">
        <v>-3.05521326071207E-2</v>
      </c>
      <c r="DU1021">
        <v>-6.0454865032324896E-3</v>
      </c>
      <c r="DV1021">
        <v>-4.4236333570404698E-2</v>
      </c>
      <c r="DW1021">
        <v>-3.1352302036349401E-2</v>
      </c>
      <c r="DX1021">
        <v>-2.24132920345275E-2</v>
      </c>
      <c r="DY1021">
        <v>1.1739566677730901E-2</v>
      </c>
      <c r="DZ1021">
        <v>-1.94599967535882E-3</v>
      </c>
      <c r="EA1021">
        <v>4.8375410624654598E-3</v>
      </c>
      <c r="EB1021">
        <v>2.4536559973035101E-3</v>
      </c>
      <c r="EC1021">
        <v>1.2315100187908601E-2</v>
      </c>
      <c r="ED1021">
        <v>4.7551150232693004E-3</v>
      </c>
      <c r="EE1021">
        <v>1.19954205438204E-2</v>
      </c>
      <c r="EF1021">
        <v>2.2194009113548602E-2</v>
      </c>
      <c r="EG1021">
        <v>-1.7864401801356499E-3</v>
      </c>
      <c r="EH1021">
        <v>5.8784212396785999E-3</v>
      </c>
      <c r="EI1021">
        <v>2.0945589534852099E-3</v>
      </c>
      <c r="EJ1021">
        <v>9.3415760215774697E-3</v>
      </c>
      <c r="EK1021">
        <v>5.6561175760783799E-3</v>
      </c>
      <c r="EL1021">
        <v>2.5573564979671601E-2</v>
      </c>
      <c r="EM1021">
        <v>0.111065836068463</v>
      </c>
      <c r="EN1021">
        <v>0.131493531919921</v>
      </c>
      <c r="EO1021">
        <v>0.14536167220559101</v>
      </c>
      <c r="EP1021">
        <v>0.137254757412061</v>
      </c>
      <c r="EQ1021">
        <v>0.107567069862039</v>
      </c>
      <c r="ER1021">
        <v>-1.58557343359093E-2</v>
      </c>
      <c r="ES1021">
        <v>9.2023434371242708E-3</v>
      </c>
      <c r="ET1021">
        <v>-2.45718525778208E-2</v>
      </c>
      <c r="EU1021">
        <v>-1.09890043589608E-2</v>
      </c>
      <c r="EV1021">
        <v>-8.0035450615844692E-3</v>
      </c>
      <c r="EW1021">
        <v>89.168200611181007</v>
      </c>
      <c r="EX1021">
        <v>85.765414344777994</v>
      </c>
      <c r="EY1021">
        <v>83.231080352327893</v>
      </c>
      <c r="EZ1021">
        <v>82.216088441488395</v>
      </c>
      <c r="FA1021">
        <v>80.323943915153706</v>
      </c>
      <c r="FB1021">
        <v>79.314272874348404</v>
      </c>
      <c r="FC1021">
        <v>76.4124573072083</v>
      </c>
      <c r="FD1021">
        <v>74.5</v>
      </c>
      <c r="FE1021">
        <v>77.960345137515702</v>
      </c>
      <c r="FF1021">
        <v>83.480657918389397</v>
      </c>
      <c r="FG1021">
        <v>87.970986877583996</v>
      </c>
      <c r="FH1021">
        <v>91.985978788423495</v>
      </c>
      <c r="FI1021">
        <v>96.378123314758199</v>
      </c>
      <c r="FJ1021">
        <v>100.74028401941401</v>
      </c>
      <c r="FK1021">
        <v>103.744634190185</v>
      </c>
      <c r="FL1021">
        <v>105.682725148301</v>
      </c>
      <c r="FM1021">
        <v>106.692396189107</v>
      </c>
      <c r="FN1021">
        <v>106.692396189107</v>
      </c>
      <c r="FO1021">
        <v>106.13580801725701</v>
      </c>
      <c r="FP1021">
        <v>103.997968721913</v>
      </c>
      <c r="FQ1021">
        <v>100.3494876865</v>
      </c>
      <c r="FR1021">
        <v>96.783228473845</v>
      </c>
      <c r="FS1021">
        <v>92.353837857271301</v>
      </c>
      <c r="FT1021">
        <v>88.465072802444695</v>
      </c>
      <c r="FU1021">
        <v>2.0734061228718299E-2</v>
      </c>
      <c r="FV1021">
        <v>0</v>
      </c>
      <c r="FW1021">
        <v>0</v>
      </c>
      <c r="FX1021">
        <v>1</v>
      </c>
    </row>
    <row r="1022" spans="1:180" x14ac:dyDescent="0.2">
      <c r="A1022" t="s">
        <v>42</v>
      </c>
      <c r="B1022" t="s">
        <v>58</v>
      </c>
      <c r="C1022" t="s">
        <v>55</v>
      </c>
      <c r="D1022" t="s">
        <v>80</v>
      </c>
      <c r="E1022" t="s">
        <v>78</v>
      </c>
      <c r="F1022" t="s">
        <v>78</v>
      </c>
      <c r="G1022" s="35">
        <v>43693</v>
      </c>
      <c r="H1022">
        <v>1154</v>
      </c>
      <c r="I1022">
        <v>1.2590722817464099</v>
      </c>
      <c r="J1022">
        <v>1.0641487291410701</v>
      </c>
      <c r="K1022">
        <v>0.911988665073167</v>
      </c>
      <c r="L1022">
        <v>0.82487877783400099</v>
      </c>
      <c r="M1022">
        <v>0.75815015168770905</v>
      </c>
      <c r="N1022">
        <v>0.73440735348915898</v>
      </c>
      <c r="O1022">
        <v>0.74035811474854496</v>
      </c>
      <c r="P1022">
        <v>0.77853753452535501</v>
      </c>
      <c r="Q1022">
        <v>0.88318822364664595</v>
      </c>
      <c r="R1022">
        <v>1.0510805966724099</v>
      </c>
      <c r="S1022">
        <v>1.27937980380109</v>
      </c>
      <c r="T1022">
        <v>1.5936432115404</v>
      </c>
      <c r="U1022">
        <v>1.9396725082128199</v>
      </c>
      <c r="V1022">
        <v>2.25424554371692</v>
      </c>
      <c r="W1022">
        <v>2.5739701683866398</v>
      </c>
      <c r="X1022">
        <v>2.8363287548837102</v>
      </c>
      <c r="Y1022">
        <v>3.02244096846389</v>
      </c>
      <c r="Z1022">
        <v>3.06160405756901</v>
      </c>
      <c r="AA1022">
        <v>3.0064106378139401</v>
      </c>
      <c r="AB1022">
        <v>2.7875585414074799</v>
      </c>
      <c r="AC1022">
        <v>2.5135176409930402</v>
      </c>
      <c r="AD1022">
        <v>2.2612591713219699</v>
      </c>
      <c r="AE1022">
        <v>1.8603780663996301</v>
      </c>
      <c r="AF1022">
        <v>1.47348018878943</v>
      </c>
      <c r="AG1022">
        <v>-5.0243294900767697E-2</v>
      </c>
      <c r="AH1022">
        <v>-2.2011699879257201E-2</v>
      </c>
      <c r="AI1022">
        <v>-3.5549659589067299E-2</v>
      </c>
      <c r="AJ1022">
        <v>-4.7175418584568703E-2</v>
      </c>
      <c r="AK1022">
        <v>-2.09431797020634E-2</v>
      </c>
      <c r="AL1022">
        <v>-2.77800051756583E-2</v>
      </c>
      <c r="AM1022">
        <v>-7.09045517544891E-4</v>
      </c>
      <c r="AN1022">
        <v>-9.8756799147622799E-3</v>
      </c>
      <c r="AO1022">
        <v>-1.3335820181590999E-2</v>
      </c>
      <c r="AP1022">
        <v>-2.9561194134850699E-2</v>
      </c>
      <c r="AQ1022">
        <v>-3.8524688026790599E-2</v>
      </c>
      <c r="AR1022">
        <v>-4.5220736902156201E-2</v>
      </c>
      <c r="AS1022">
        <v>1.26946777084876E-2</v>
      </c>
      <c r="AT1022">
        <v>-2.5924581842611798E-2</v>
      </c>
      <c r="AU1022">
        <v>0.43637235226489901</v>
      </c>
      <c r="AV1022">
        <v>0.51538437293070205</v>
      </c>
      <c r="AW1022">
        <v>0.62748399361249396</v>
      </c>
      <c r="AX1022">
        <v>0.59712961863681702</v>
      </c>
      <c r="AY1022">
        <v>0.26132113590067402</v>
      </c>
      <c r="AZ1022">
        <v>-0.37086833331728603</v>
      </c>
      <c r="BA1022">
        <v>-0.36107595096829498</v>
      </c>
      <c r="BB1022">
        <v>-0.234329792123219</v>
      </c>
      <c r="BC1022">
        <v>-0.16054095172132801</v>
      </c>
      <c r="BD1022">
        <v>-8.5399130213699895E-2</v>
      </c>
      <c r="BE1022">
        <v>-3.5741874039988103E-2</v>
      </c>
      <c r="BF1022">
        <v>-8.68384875525024E-3</v>
      </c>
      <c r="BG1022">
        <v>-2.3358672374867401E-2</v>
      </c>
      <c r="BH1022">
        <v>-3.69954730939029E-2</v>
      </c>
      <c r="BI1022">
        <v>-1.08203341406628E-2</v>
      </c>
      <c r="BJ1022">
        <v>-1.9283028386638899E-2</v>
      </c>
      <c r="BK1022">
        <v>8.4491032508457794E-3</v>
      </c>
      <c r="BL1022">
        <v>-3.3684099590649202E-4</v>
      </c>
      <c r="BM1022">
        <v>-2.89118904968987E-3</v>
      </c>
      <c r="BN1022">
        <v>-2.06332046942851E-2</v>
      </c>
      <c r="BO1022">
        <v>-2.6437772610606002E-2</v>
      </c>
      <c r="BP1022">
        <v>-3.4324265983697699E-2</v>
      </c>
      <c r="BQ1022">
        <v>2.3479727951988601E-2</v>
      </c>
      <c r="BR1022">
        <v>2.1041317844242798E-3</v>
      </c>
      <c r="BS1022">
        <v>0.47170893339585901</v>
      </c>
      <c r="BT1022">
        <v>0.54182400395767905</v>
      </c>
      <c r="BU1022">
        <v>0.66555204849554706</v>
      </c>
      <c r="BV1022">
        <v>0.63892942057980795</v>
      </c>
      <c r="BW1022">
        <v>0.299623970122045</v>
      </c>
      <c r="BX1022">
        <v>-0.33690138429162497</v>
      </c>
      <c r="BY1022">
        <v>-0.33775174306209099</v>
      </c>
      <c r="BZ1022">
        <v>-0.20374559432084</v>
      </c>
      <c r="CA1022">
        <v>-0.13100618473744699</v>
      </c>
      <c r="CB1022">
        <v>-6.2617285003633102E-2</v>
      </c>
      <c r="CC1022">
        <v>-2.5698234127055901E-2</v>
      </c>
      <c r="CD1022">
        <v>5.4698033300353097E-4</v>
      </c>
      <c r="CE1022">
        <v>-1.4915231767351499E-2</v>
      </c>
      <c r="CF1022">
        <v>-2.9944873857930501E-2</v>
      </c>
      <c r="CG1022">
        <v>-3.8092821417578799E-3</v>
      </c>
      <c r="CH1022">
        <v>-1.33980481466499E-2</v>
      </c>
      <c r="CI1022">
        <v>1.4792009189639001E-2</v>
      </c>
      <c r="CJ1022">
        <v>6.2697297814138997E-3</v>
      </c>
      <c r="CK1022">
        <v>4.3427306550980803E-3</v>
      </c>
      <c r="CL1022">
        <v>-1.4449706404816E-2</v>
      </c>
      <c r="CM1022">
        <v>-1.8066411813364699E-2</v>
      </c>
      <c r="CN1022">
        <v>-2.6777403419166099E-2</v>
      </c>
      <c r="CO1022">
        <v>3.0949420896462101E-2</v>
      </c>
      <c r="CP1022">
        <v>2.15167334594791E-2</v>
      </c>
      <c r="CQ1022">
        <v>0.49618294184239398</v>
      </c>
      <c r="CR1022">
        <v>0.56013601186470796</v>
      </c>
      <c r="CS1022">
        <v>0.69191786734197602</v>
      </c>
      <c r="CT1022">
        <v>0.66787983607203905</v>
      </c>
      <c r="CU1022">
        <v>0.32615239642299099</v>
      </c>
      <c r="CV1022">
        <v>-0.31337597886895202</v>
      </c>
      <c r="CW1022">
        <v>-0.32159746771809</v>
      </c>
      <c r="CX1022">
        <v>-0.18256307209063799</v>
      </c>
      <c r="CY1022">
        <v>-0.110550495095287</v>
      </c>
      <c r="CZ1022">
        <v>-4.6838648410793202E-2</v>
      </c>
      <c r="DA1022">
        <v>-1.5654594214123699E-2</v>
      </c>
      <c r="DB1022">
        <v>9.7778094212573E-3</v>
      </c>
      <c r="DC1022">
        <v>-6.4717911598357004E-3</v>
      </c>
      <c r="DD1022">
        <v>-2.2894274621958199E-2</v>
      </c>
      <c r="DE1022">
        <v>3.20176985714708E-3</v>
      </c>
      <c r="DF1022">
        <v>-7.5130679066607899E-3</v>
      </c>
      <c r="DG1022">
        <v>2.11349151284323E-2</v>
      </c>
      <c r="DH1022">
        <v>1.28763005587343E-2</v>
      </c>
      <c r="DI1022">
        <v>1.1576650359886E-2</v>
      </c>
      <c r="DJ1022">
        <v>-8.2662081153469392E-3</v>
      </c>
      <c r="DK1022">
        <v>-9.6950510161233506E-3</v>
      </c>
      <c r="DL1022">
        <v>-1.9230540854634499E-2</v>
      </c>
      <c r="DM1022">
        <v>3.8419113840935597E-2</v>
      </c>
      <c r="DN1022">
        <v>4.0929335134533999E-2</v>
      </c>
      <c r="DO1022">
        <v>0.520656950288929</v>
      </c>
      <c r="DP1022">
        <v>0.57844801977173599</v>
      </c>
      <c r="DQ1022">
        <v>0.71828368618840399</v>
      </c>
      <c r="DR1022">
        <v>0.69683025156427003</v>
      </c>
      <c r="DS1022">
        <v>0.35268082272393703</v>
      </c>
      <c r="DT1022">
        <v>-0.28985057344627801</v>
      </c>
      <c r="DU1022">
        <v>-0.30544319237408901</v>
      </c>
      <c r="DV1022">
        <v>-0.16138054986043501</v>
      </c>
      <c r="DW1022">
        <v>-9.0094805453126897E-2</v>
      </c>
      <c r="DX1022">
        <v>-3.1060011817953301E-2</v>
      </c>
      <c r="DY1022">
        <v>-1.1531733533440901E-3</v>
      </c>
      <c r="DZ1022">
        <v>2.3105660545264299E-2</v>
      </c>
      <c r="EA1022">
        <v>5.71919605436418E-3</v>
      </c>
      <c r="EB1022">
        <v>-1.27143291312923E-2</v>
      </c>
      <c r="EC1022">
        <v>1.3324615418547601E-2</v>
      </c>
      <c r="ED1022">
        <v>9.8390888235855593E-4</v>
      </c>
      <c r="EE1022">
        <v>3.0293063896823E-2</v>
      </c>
      <c r="EF1022">
        <v>2.24151394775901E-2</v>
      </c>
      <c r="EG1022">
        <v>2.2021281491787201E-2</v>
      </c>
      <c r="EH1022">
        <v>6.6178132521868202E-4</v>
      </c>
      <c r="EI1022">
        <v>2.3918644000613001E-3</v>
      </c>
      <c r="EJ1022">
        <v>-8.3340699361759193E-3</v>
      </c>
      <c r="EK1022">
        <v>4.9204164084436598E-2</v>
      </c>
      <c r="EL1022">
        <v>6.8958048761569996E-2</v>
      </c>
      <c r="EM1022">
        <v>0.55599353141988905</v>
      </c>
      <c r="EN1022">
        <v>0.60488765079871298</v>
      </c>
      <c r="EO1022">
        <v>0.75635174107145697</v>
      </c>
      <c r="EP1022">
        <v>0.73863005350725996</v>
      </c>
      <c r="EQ1022">
        <v>0.39098365694530801</v>
      </c>
      <c r="ER1022">
        <v>-0.25588362442061702</v>
      </c>
      <c r="ES1022">
        <v>-0.28211898446788602</v>
      </c>
      <c r="ET1022">
        <v>-0.13079635205805601</v>
      </c>
      <c r="EU1022">
        <v>-6.0560038469246298E-2</v>
      </c>
      <c r="EV1022">
        <v>-8.2781666078865796E-3</v>
      </c>
      <c r="EW1022">
        <v>89.209933774834397</v>
      </c>
      <c r="EX1022">
        <v>85.794288079470206</v>
      </c>
      <c r="EY1022">
        <v>83.265231788079504</v>
      </c>
      <c r="EZ1022">
        <v>82.252400662251702</v>
      </c>
      <c r="FA1022">
        <v>80.346192052980101</v>
      </c>
      <c r="FB1022">
        <v>79.338079470198707</v>
      </c>
      <c r="FC1022">
        <v>76.423758278145698</v>
      </c>
      <c r="FD1022">
        <v>74.5</v>
      </c>
      <c r="FE1022">
        <v>77.966225165562903</v>
      </c>
      <c r="FF1022">
        <v>83.483774834437099</v>
      </c>
      <c r="FG1022">
        <v>87.975662251655606</v>
      </c>
      <c r="FH1022">
        <v>91.988493377483493</v>
      </c>
      <c r="FI1022">
        <v>96.394701986754995</v>
      </c>
      <c r="FJ1022">
        <v>100.77524834437099</v>
      </c>
      <c r="FK1022">
        <v>103.77864238410601</v>
      </c>
      <c r="FL1022">
        <v>105.724668874172</v>
      </c>
      <c r="FM1022">
        <v>106.732781456954</v>
      </c>
      <c r="FN1022">
        <v>106.732781456954</v>
      </c>
      <c r="FO1022">
        <v>106.183526490066</v>
      </c>
      <c r="FP1022">
        <v>104.064072847682</v>
      </c>
      <c r="FQ1022">
        <v>100.435182119205</v>
      </c>
      <c r="FR1022">
        <v>96.877814569536397</v>
      </c>
      <c r="FS1022">
        <v>92.438576158940407</v>
      </c>
      <c r="FT1022">
        <v>88.534437086092694</v>
      </c>
      <c r="FU1022">
        <v>4.7532629725919602E-2</v>
      </c>
      <c r="FV1022">
        <v>0</v>
      </c>
      <c r="FW1022">
        <v>0</v>
      </c>
      <c r="FX1022">
        <v>1</v>
      </c>
    </row>
    <row r="1023" spans="1:180" x14ac:dyDescent="0.2">
      <c r="A1023" t="s">
        <v>42</v>
      </c>
      <c r="B1023" t="s">
        <v>58</v>
      </c>
      <c r="C1023" t="s">
        <v>55</v>
      </c>
      <c r="D1023" t="s">
        <v>39</v>
      </c>
      <c r="E1023" t="s">
        <v>1</v>
      </c>
      <c r="F1023" t="s">
        <v>1</v>
      </c>
      <c r="G1023" s="35">
        <v>43693</v>
      </c>
      <c r="H1023">
        <v>6515</v>
      </c>
      <c r="I1023">
        <v>1.52371347746625</v>
      </c>
      <c r="J1023">
        <v>1.3484885483222</v>
      </c>
      <c r="K1023">
        <v>1.21591335356992</v>
      </c>
      <c r="L1023">
        <v>1.0887221945941301</v>
      </c>
      <c r="M1023">
        <v>1.0229870842988</v>
      </c>
      <c r="N1023">
        <v>0.96823505259514897</v>
      </c>
      <c r="O1023">
        <v>0.97325988688262</v>
      </c>
      <c r="P1023">
        <v>1.0271608234921401</v>
      </c>
      <c r="Q1023">
        <v>1.11525630162848</v>
      </c>
      <c r="R1023">
        <v>1.30201903669658</v>
      </c>
      <c r="S1023">
        <v>1.5168230163171199</v>
      </c>
      <c r="T1023">
        <v>1.7495001972404001</v>
      </c>
      <c r="U1023">
        <v>2.0590263353693299</v>
      </c>
      <c r="V1023">
        <v>2.3933391184958199</v>
      </c>
      <c r="W1023">
        <v>2.6911675063689802</v>
      </c>
      <c r="X1023">
        <v>2.94357012649946</v>
      </c>
      <c r="Y1023">
        <v>3.08068207885003</v>
      </c>
      <c r="Z1023">
        <v>3.1703529417621099</v>
      </c>
      <c r="AA1023">
        <v>3.14221809031431</v>
      </c>
      <c r="AB1023">
        <v>2.9809746056231101</v>
      </c>
      <c r="AC1023">
        <v>2.7497044312264198</v>
      </c>
      <c r="AD1023">
        <v>2.5365063436321398</v>
      </c>
      <c r="AE1023">
        <v>2.1939723016197501</v>
      </c>
      <c r="AF1023">
        <v>1.81737788268359</v>
      </c>
      <c r="AG1023">
        <v>-1.37314495347858E-2</v>
      </c>
      <c r="AH1023">
        <v>5.5784112610078604E-3</v>
      </c>
      <c r="AI1023">
        <v>1.00666726406853E-3</v>
      </c>
      <c r="AJ1023">
        <v>-5.08996238377132E-4</v>
      </c>
      <c r="AK1023">
        <v>-2.5177969988589501E-3</v>
      </c>
      <c r="AL1023">
        <v>-1.5324829613607999E-3</v>
      </c>
      <c r="AM1023">
        <v>-6.5498304253500204E-3</v>
      </c>
      <c r="AN1023">
        <v>-5.6551335208087899E-3</v>
      </c>
      <c r="AO1023">
        <v>-3.8605233794927099E-2</v>
      </c>
      <c r="AP1023">
        <v>-1.3616315942784901E-4</v>
      </c>
      <c r="AQ1023">
        <v>-1.6325864157794402E-2</v>
      </c>
      <c r="AR1023">
        <v>-4.6358570238516604E-3</v>
      </c>
      <c r="AS1023">
        <v>-7.7375250408549404E-3</v>
      </c>
      <c r="AT1023">
        <v>1.6267413078396398E-2</v>
      </c>
      <c r="AU1023">
        <v>0.20714365382942501</v>
      </c>
      <c r="AV1023">
        <v>0.21991299875181</v>
      </c>
      <c r="AW1023">
        <v>0.24225167249285301</v>
      </c>
      <c r="AX1023">
        <v>0.24203310620066801</v>
      </c>
      <c r="AY1023">
        <v>0.20768274624028599</v>
      </c>
      <c r="AZ1023">
        <v>-2.7905794123763601E-3</v>
      </c>
      <c r="BA1023">
        <v>-7.3383958236068705E-2</v>
      </c>
      <c r="BB1023">
        <v>-7.0072274049863006E-2</v>
      </c>
      <c r="BC1023">
        <v>-3.3712478007605101E-2</v>
      </c>
      <c r="BD1023">
        <v>-2.1180758872201E-2</v>
      </c>
      <c r="BE1023">
        <v>-6.9646082108977296E-3</v>
      </c>
      <c r="BF1023">
        <v>1.25400233836255E-2</v>
      </c>
      <c r="BG1023">
        <v>6.0019505628148302E-3</v>
      </c>
      <c r="BH1023">
        <v>4.9857234726797001E-3</v>
      </c>
      <c r="BI1023">
        <v>3.3014780153200899E-3</v>
      </c>
      <c r="BJ1023">
        <v>4.2483888497636003E-3</v>
      </c>
      <c r="BK1023">
        <v>5.6535418497820498E-5</v>
      </c>
      <c r="BL1023">
        <v>2.0706620514793299E-3</v>
      </c>
      <c r="BM1023">
        <v>-3.0247522571909699E-2</v>
      </c>
      <c r="BN1023">
        <v>7.5359365309778797E-3</v>
      </c>
      <c r="BO1023">
        <v>-8.3907203238553808E-3</v>
      </c>
      <c r="BP1023">
        <v>-9.6716249556618003E-4</v>
      </c>
      <c r="BQ1023">
        <v>-4.0891262804733904E-3</v>
      </c>
      <c r="BR1023">
        <v>2.78907460527506E-2</v>
      </c>
      <c r="BS1023">
        <v>0.217896865078582</v>
      </c>
      <c r="BT1023">
        <v>0.23466991222404299</v>
      </c>
      <c r="BU1023">
        <v>0.25802980355990401</v>
      </c>
      <c r="BV1023">
        <v>0.25416650663950602</v>
      </c>
      <c r="BW1023">
        <v>0.220570665841339</v>
      </c>
      <c r="BX1023">
        <v>6.6116486418276903E-3</v>
      </c>
      <c r="BY1023">
        <v>-6.0841711295783502E-2</v>
      </c>
      <c r="BZ1023">
        <v>-6.1194795785172701E-2</v>
      </c>
      <c r="CA1023">
        <v>-2.74230757714004E-2</v>
      </c>
      <c r="CB1023">
        <v>-1.13000126079772E-2</v>
      </c>
      <c r="CC1023">
        <v>-2.2779145235988E-3</v>
      </c>
      <c r="CD1023">
        <v>1.7361614732800099E-2</v>
      </c>
      <c r="CE1023">
        <v>9.4616685585446995E-3</v>
      </c>
      <c r="CF1023">
        <v>8.7913496061576696E-3</v>
      </c>
      <c r="CG1023">
        <v>7.3318901630574102E-3</v>
      </c>
      <c r="CH1023">
        <v>8.2522030560518E-3</v>
      </c>
      <c r="CI1023">
        <v>4.6320842771725504E-3</v>
      </c>
      <c r="CJ1023">
        <v>7.4215245299865604E-3</v>
      </c>
      <c r="CK1023">
        <v>-2.4458997238692999E-2</v>
      </c>
      <c r="CL1023">
        <v>1.28496094052655E-2</v>
      </c>
      <c r="CM1023">
        <v>-2.8948638770600402E-3</v>
      </c>
      <c r="CN1023">
        <v>1.57376415889015E-3</v>
      </c>
      <c r="CO1023">
        <v>-1.5622564130409299E-3</v>
      </c>
      <c r="CP1023">
        <v>3.5941031062977399E-2</v>
      </c>
      <c r="CQ1023">
        <v>0.22534450643256301</v>
      </c>
      <c r="CR1023">
        <v>0.24489050554136799</v>
      </c>
      <c r="CS1023">
        <v>0.26895768907249501</v>
      </c>
      <c r="CT1023">
        <v>0.26257006282183099</v>
      </c>
      <c r="CU1023">
        <v>0.229496799696946</v>
      </c>
      <c r="CV1023">
        <v>1.31236031504439E-2</v>
      </c>
      <c r="CW1023">
        <v>-5.2154989272012897E-2</v>
      </c>
      <c r="CX1023">
        <v>-5.50462813822441E-2</v>
      </c>
      <c r="CY1023">
        <v>-2.3067054941822498E-2</v>
      </c>
      <c r="CZ1023">
        <v>-4.4566378447971301E-3</v>
      </c>
      <c r="DA1023">
        <v>2.4087791637001301E-3</v>
      </c>
      <c r="DB1023">
        <v>2.2183206081974698E-2</v>
      </c>
      <c r="DC1023">
        <v>1.29213865542746E-2</v>
      </c>
      <c r="DD1023">
        <v>1.2596975739635599E-2</v>
      </c>
      <c r="DE1023">
        <v>1.13623023107947E-2</v>
      </c>
      <c r="DF1023">
        <v>1.225601726234E-2</v>
      </c>
      <c r="DG1023">
        <v>9.2076331358472794E-3</v>
      </c>
      <c r="DH1023">
        <v>1.2772387008493801E-2</v>
      </c>
      <c r="DI1023">
        <v>-1.8670471905476299E-2</v>
      </c>
      <c r="DJ1023">
        <v>1.8163282279553199E-2</v>
      </c>
      <c r="DK1023">
        <v>2.6009925697353001E-3</v>
      </c>
      <c r="DL1023">
        <v>4.1146908133464803E-3</v>
      </c>
      <c r="DM1023">
        <v>9.6461345439153299E-4</v>
      </c>
      <c r="DN1023">
        <v>4.3991316073204299E-2</v>
      </c>
      <c r="DO1023">
        <v>0.232792147786543</v>
      </c>
      <c r="DP1023">
        <v>0.25511109885869299</v>
      </c>
      <c r="DQ1023">
        <v>0.279885574585087</v>
      </c>
      <c r="DR1023">
        <v>0.27097361900415701</v>
      </c>
      <c r="DS1023">
        <v>0.23842293355255201</v>
      </c>
      <c r="DT1023">
        <v>1.96355576590601E-2</v>
      </c>
      <c r="DU1023">
        <v>-4.34682672482423E-2</v>
      </c>
      <c r="DV1023">
        <v>-4.8897766979315603E-2</v>
      </c>
      <c r="DW1023">
        <v>-1.87110341122446E-2</v>
      </c>
      <c r="DX1023">
        <v>2.3867369183829998E-3</v>
      </c>
      <c r="DY1023">
        <v>9.1756204875881597E-3</v>
      </c>
      <c r="DZ1023">
        <v>2.9144818204592401E-2</v>
      </c>
      <c r="EA1023">
        <v>1.79166698530209E-2</v>
      </c>
      <c r="EB1023">
        <v>1.8091695450692499E-2</v>
      </c>
      <c r="EC1023">
        <v>1.7181577324973801E-2</v>
      </c>
      <c r="ED1023">
        <v>1.8036889073464402E-2</v>
      </c>
      <c r="EE1023">
        <v>1.5813998979695099E-2</v>
      </c>
      <c r="EF1023">
        <v>2.0498182580781898E-2</v>
      </c>
      <c r="EG1023">
        <v>-1.0312760682458901E-2</v>
      </c>
      <c r="EH1023">
        <v>2.5835381969958899E-2</v>
      </c>
      <c r="EI1023">
        <v>1.05361364036743E-2</v>
      </c>
      <c r="EJ1023">
        <v>7.7833853416319496E-3</v>
      </c>
      <c r="EK1023">
        <v>4.6130122147730896E-3</v>
      </c>
      <c r="EL1023">
        <v>5.5614649047558501E-2</v>
      </c>
      <c r="EM1023">
        <v>0.24354535903569999</v>
      </c>
      <c r="EN1023">
        <v>0.269868012330926</v>
      </c>
      <c r="EO1023">
        <v>0.29566370565213701</v>
      </c>
      <c r="EP1023">
        <v>0.28310701944299499</v>
      </c>
      <c r="EQ1023">
        <v>0.25131085315360602</v>
      </c>
      <c r="ER1023">
        <v>2.9037785713264101E-2</v>
      </c>
      <c r="ES1023">
        <v>-3.0926020307956999E-2</v>
      </c>
      <c r="ET1023">
        <v>-4.00202887146252E-2</v>
      </c>
      <c r="EU1023">
        <v>-1.24216318760398E-2</v>
      </c>
      <c r="EV1023">
        <v>1.22674831826067E-2</v>
      </c>
      <c r="EW1023">
        <v>85.5</v>
      </c>
      <c r="EX1023">
        <v>84</v>
      </c>
      <c r="EY1023">
        <v>83</v>
      </c>
      <c r="EZ1023">
        <v>81</v>
      </c>
      <c r="FA1023">
        <v>79.5</v>
      </c>
      <c r="FB1023">
        <v>78</v>
      </c>
      <c r="FC1023">
        <v>77</v>
      </c>
      <c r="FD1023">
        <v>79</v>
      </c>
      <c r="FE1023">
        <v>82.5</v>
      </c>
      <c r="FF1023">
        <v>89</v>
      </c>
      <c r="FG1023">
        <v>94</v>
      </c>
      <c r="FH1023">
        <v>97</v>
      </c>
      <c r="FI1023">
        <v>99.5</v>
      </c>
      <c r="FJ1023">
        <v>101.5</v>
      </c>
      <c r="FK1023">
        <v>104.5</v>
      </c>
      <c r="FL1023">
        <v>105.5</v>
      </c>
      <c r="FM1023">
        <v>106.5</v>
      </c>
      <c r="FN1023">
        <v>107</v>
      </c>
      <c r="FO1023">
        <v>105.5</v>
      </c>
      <c r="FP1023">
        <v>103.5</v>
      </c>
      <c r="FQ1023">
        <v>99.5</v>
      </c>
      <c r="FR1023">
        <v>95.5</v>
      </c>
      <c r="FS1023">
        <v>92</v>
      </c>
      <c r="FT1023">
        <v>88.5</v>
      </c>
      <c r="FU1023">
        <v>1.7515547414195001E-2</v>
      </c>
      <c r="FV1023">
        <v>0</v>
      </c>
      <c r="FW1023">
        <v>0</v>
      </c>
      <c r="FX1023">
        <v>1</v>
      </c>
    </row>
    <row r="1024" spans="1:180" x14ac:dyDescent="0.2">
      <c r="A1024" t="s">
        <v>42</v>
      </c>
      <c r="B1024" t="s">
        <v>58</v>
      </c>
      <c r="C1024" t="s">
        <v>55</v>
      </c>
      <c r="D1024" t="s">
        <v>39</v>
      </c>
      <c r="E1024" t="s">
        <v>1</v>
      </c>
      <c r="F1024" t="s">
        <v>77</v>
      </c>
      <c r="G1024" s="35">
        <v>43693</v>
      </c>
      <c r="H1024">
        <v>5813</v>
      </c>
      <c r="I1024">
        <v>1.5301890190338101</v>
      </c>
      <c r="J1024">
        <v>1.35512412176486</v>
      </c>
      <c r="K1024">
        <v>1.2219509677702001</v>
      </c>
      <c r="L1024">
        <v>1.0961773090353699</v>
      </c>
      <c r="M1024">
        <v>1.03043964837034</v>
      </c>
      <c r="N1024">
        <v>0.97345773780932898</v>
      </c>
      <c r="O1024">
        <v>0.97508694299092702</v>
      </c>
      <c r="P1024">
        <v>1.0286580964315599</v>
      </c>
      <c r="Q1024">
        <v>1.11755932147881</v>
      </c>
      <c r="R1024">
        <v>1.30367818951453</v>
      </c>
      <c r="S1024">
        <v>1.5154153958963199</v>
      </c>
      <c r="T1024">
        <v>1.7442761692293001</v>
      </c>
      <c r="U1024">
        <v>2.0525484507767802</v>
      </c>
      <c r="V1024">
        <v>2.3852857767867799</v>
      </c>
      <c r="W1024">
        <v>2.6823141850438401</v>
      </c>
      <c r="X1024">
        <v>2.9294986833717598</v>
      </c>
      <c r="Y1024">
        <v>3.0644630906564099</v>
      </c>
      <c r="Z1024">
        <v>3.14876552477747</v>
      </c>
      <c r="AA1024">
        <v>3.1216481943125198</v>
      </c>
      <c r="AB1024">
        <v>2.95818780477039</v>
      </c>
      <c r="AC1024">
        <v>2.7308048470608202</v>
      </c>
      <c r="AD1024">
        <v>2.5242248672153802</v>
      </c>
      <c r="AE1024">
        <v>2.1890701050812198</v>
      </c>
      <c r="AF1024">
        <v>1.81786554957694</v>
      </c>
      <c r="AG1024">
        <v>-1.25383951670853E-2</v>
      </c>
      <c r="AH1024">
        <v>7.87152109925752E-3</v>
      </c>
      <c r="AI1024">
        <v>-9.7226883973609499E-4</v>
      </c>
      <c r="AJ1024">
        <v>-3.1319942297310501E-3</v>
      </c>
      <c r="AK1024">
        <v>-5.1018653032452801E-3</v>
      </c>
      <c r="AL1024">
        <v>-2.5661950312590599E-3</v>
      </c>
      <c r="AM1024">
        <v>-8.4426947421992801E-3</v>
      </c>
      <c r="AN1024">
        <v>-8.4741847398482305E-3</v>
      </c>
      <c r="AO1024">
        <v>-4.0230631349885901E-2</v>
      </c>
      <c r="AP1024">
        <v>1.1553397962217201E-3</v>
      </c>
      <c r="AQ1024">
        <v>-1.5829859359623302E-2</v>
      </c>
      <c r="AR1024">
        <v>-6.99981664437748E-3</v>
      </c>
      <c r="AS1024">
        <v>-3.7191040950442802E-3</v>
      </c>
      <c r="AT1024">
        <v>1.9940345404307201E-2</v>
      </c>
      <c r="AU1024">
        <v>0.16307555986062899</v>
      </c>
      <c r="AV1024">
        <v>0.16835384601071601</v>
      </c>
      <c r="AW1024">
        <v>0.18571046936226199</v>
      </c>
      <c r="AX1024">
        <v>0.178260381657707</v>
      </c>
      <c r="AY1024">
        <v>0.183049037875362</v>
      </c>
      <c r="AZ1024">
        <v>3.47724668481489E-2</v>
      </c>
      <c r="BA1024">
        <v>-3.74789580858228E-2</v>
      </c>
      <c r="BB1024">
        <v>-4.2681842624901697E-2</v>
      </c>
      <c r="BC1024">
        <v>-2.0089501670225801E-2</v>
      </c>
      <c r="BD1024">
        <v>-2.3313264095047598E-2</v>
      </c>
      <c r="BE1024">
        <v>-5.9356257495562902E-3</v>
      </c>
      <c r="BF1024">
        <v>1.42853568916167E-2</v>
      </c>
      <c r="BG1024">
        <v>3.64249919429818E-3</v>
      </c>
      <c r="BH1024">
        <v>2.7755918123651001E-3</v>
      </c>
      <c r="BI1024">
        <v>8.1221042311371204E-5</v>
      </c>
      <c r="BJ1024">
        <v>2.8226047694062399E-3</v>
      </c>
      <c r="BK1024">
        <v>-2.11640627561413E-3</v>
      </c>
      <c r="BL1024">
        <v>-9.8426154639194401E-4</v>
      </c>
      <c r="BM1024">
        <v>-3.1930508743461102E-2</v>
      </c>
      <c r="BN1024">
        <v>8.9425449868619205E-3</v>
      </c>
      <c r="BO1024">
        <v>-7.1073656380978697E-3</v>
      </c>
      <c r="BP1024">
        <v>-3.9322998357387701E-3</v>
      </c>
      <c r="BQ1024">
        <v>-6.6207170824522405E-4</v>
      </c>
      <c r="BR1024">
        <v>3.04777976690545E-2</v>
      </c>
      <c r="BS1024">
        <v>0.17146091466166399</v>
      </c>
      <c r="BT1024">
        <v>0.18173441836093099</v>
      </c>
      <c r="BU1024">
        <v>0.199634074130984</v>
      </c>
      <c r="BV1024">
        <v>0.18984004875673</v>
      </c>
      <c r="BW1024">
        <v>0.194663030229067</v>
      </c>
      <c r="BX1024">
        <v>4.3794084959189399E-2</v>
      </c>
      <c r="BY1024">
        <v>-2.5305140081278699E-2</v>
      </c>
      <c r="BZ1024">
        <v>-3.2976918297861903E-2</v>
      </c>
      <c r="CA1024">
        <v>-1.2901249901554101E-2</v>
      </c>
      <c r="CB1024">
        <v>-1.2364555690194901E-2</v>
      </c>
      <c r="CC1024">
        <v>-1.36256776479432E-3</v>
      </c>
      <c r="CD1024">
        <v>1.8727560023128999E-2</v>
      </c>
      <c r="CE1024">
        <v>6.83867347684075E-3</v>
      </c>
      <c r="CF1024">
        <v>6.8671679090185796E-3</v>
      </c>
      <c r="CG1024">
        <v>3.6710108561633101E-3</v>
      </c>
      <c r="CH1024">
        <v>6.5548710956077E-3</v>
      </c>
      <c r="CI1024">
        <v>2.2651618447597898E-3</v>
      </c>
      <c r="CJ1024">
        <v>4.2032364410673198E-3</v>
      </c>
      <c r="CK1024">
        <v>-2.6181869110666101E-2</v>
      </c>
      <c r="CL1024">
        <v>1.43359395799695E-2</v>
      </c>
      <c r="CM1024">
        <v>-1.0661930576405501E-3</v>
      </c>
      <c r="CN1024">
        <v>-1.8077470385601199E-3</v>
      </c>
      <c r="CO1024">
        <v>1.45521961030566E-3</v>
      </c>
      <c r="CP1024">
        <v>3.7776005007693403E-2</v>
      </c>
      <c r="CQ1024">
        <v>0.177268585852805</v>
      </c>
      <c r="CR1024">
        <v>0.191001762009854</v>
      </c>
      <c r="CS1024">
        <v>0.209277520378742</v>
      </c>
      <c r="CT1024">
        <v>0.19786009091472001</v>
      </c>
      <c r="CU1024">
        <v>0.20270684595388599</v>
      </c>
      <c r="CV1024">
        <v>5.0042430180611101E-2</v>
      </c>
      <c r="CW1024">
        <v>-1.6873590816068301E-2</v>
      </c>
      <c r="CX1024">
        <v>-2.62553172727743E-2</v>
      </c>
      <c r="CY1024">
        <v>-7.9226886239280505E-3</v>
      </c>
      <c r="CZ1024">
        <v>-4.7815136017162604E-3</v>
      </c>
      <c r="DA1024">
        <v>3.2104902199676598E-3</v>
      </c>
      <c r="DB1024">
        <v>2.3169763154641199E-2</v>
      </c>
      <c r="DC1024">
        <v>1.0034847759383301E-2</v>
      </c>
      <c r="DD1024">
        <v>1.0958744005672099E-2</v>
      </c>
      <c r="DE1024">
        <v>7.2608006700152399E-3</v>
      </c>
      <c r="DF1024">
        <v>1.02871374218091E-2</v>
      </c>
      <c r="DG1024">
        <v>6.6467299651337096E-3</v>
      </c>
      <c r="DH1024">
        <v>9.3907344285265905E-3</v>
      </c>
      <c r="DI1024">
        <v>-2.0433229477871101E-2</v>
      </c>
      <c r="DJ1024">
        <v>1.9729334173077099E-2</v>
      </c>
      <c r="DK1024">
        <v>4.9749795228167699E-3</v>
      </c>
      <c r="DL1024">
        <v>3.1680575861852599E-4</v>
      </c>
      <c r="DM1024">
        <v>3.5725109288565499E-3</v>
      </c>
      <c r="DN1024">
        <v>4.5074212346332299E-2</v>
      </c>
      <c r="DO1024">
        <v>0.183076257043947</v>
      </c>
      <c r="DP1024">
        <v>0.20026910565877701</v>
      </c>
      <c r="DQ1024">
        <v>0.21892096662649899</v>
      </c>
      <c r="DR1024">
        <v>0.205880133072711</v>
      </c>
      <c r="DS1024">
        <v>0.21075066167870499</v>
      </c>
      <c r="DT1024">
        <v>5.6290775402032901E-2</v>
      </c>
      <c r="DU1024">
        <v>-8.4420415508579694E-3</v>
      </c>
      <c r="DV1024">
        <v>-1.95337162476866E-2</v>
      </c>
      <c r="DW1024">
        <v>-2.9441273463019801E-3</v>
      </c>
      <c r="DX1024">
        <v>2.8015284867624001E-3</v>
      </c>
      <c r="DY1024">
        <v>9.8132596374966297E-3</v>
      </c>
      <c r="DZ1024">
        <v>2.9583598947000401E-2</v>
      </c>
      <c r="EA1024">
        <v>1.46496157934176E-2</v>
      </c>
      <c r="EB1024">
        <v>1.6866330047768201E-2</v>
      </c>
      <c r="EC1024">
        <v>1.24438870155719E-2</v>
      </c>
      <c r="ED1024">
        <v>1.5675937222474401E-2</v>
      </c>
      <c r="EE1024">
        <v>1.29730184317189E-2</v>
      </c>
      <c r="EF1024">
        <v>1.68806576219829E-2</v>
      </c>
      <c r="EG1024">
        <v>-1.21331068714463E-2</v>
      </c>
      <c r="EH1024">
        <v>2.7516539363717299E-2</v>
      </c>
      <c r="EI1024">
        <v>1.3697473244342199E-2</v>
      </c>
      <c r="EJ1024">
        <v>3.3843225672572398E-3</v>
      </c>
      <c r="EK1024">
        <v>6.6295433156555996E-3</v>
      </c>
      <c r="EL1024">
        <v>5.5611664611079498E-2</v>
      </c>
      <c r="EM1024">
        <v>0.19146161184498101</v>
      </c>
      <c r="EN1024">
        <v>0.21364967800899201</v>
      </c>
      <c r="EO1024">
        <v>0.232844571395221</v>
      </c>
      <c r="EP1024">
        <v>0.217459800171733</v>
      </c>
      <c r="EQ1024">
        <v>0.22236465403240899</v>
      </c>
      <c r="ER1024">
        <v>6.5312393513073302E-2</v>
      </c>
      <c r="ES1024">
        <v>3.7317764536862002E-3</v>
      </c>
      <c r="ET1024">
        <v>-9.8287919206468607E-3</v>
      </c>
      <c r="EU1024">
        <v>4.2441244223697001E-3</v>
      </c>
      <c r="EV1024">
        <v>1.3750236891615E-2</v>
      </c>
      <c r="EW1024">
        <v>85.5</v>
      </c>
      <c r="EX1024">
        <v>84</v>
      </c>
      <c r="EY1024">
        <v>83</v>
      </c>
      <c r="EZ1024">
        <v>81</v>
      </c>
      <c r="FA1024">
        <v>79.5</v>
      </c>
      <c r="FB1024">
        <v>78</v>
      </c>
      <c r="FC1024">
        <v>77</v>
      </c>
      <c r="FD1024">
        <v>79</v>
      </c>
      <c r="FE1024">
        <v>82.5</v>
      </c>
      <c r="FF1024">
        <v>89</v>
      </c>
      <c r="FG1024">
        <v>94</v>
      </c>
      <c r="FH1024">
        <v>97</v>
      </c>
      <c r="FI1024">
        <v>99.5</v>
      </c>
      <c r="FJ1024">
        <v>101.5</v>
      </c>
      <c r="FK1024">
        <v>104.5</v>
      </c>
      <c r="FL1024">
        <v>105.5</v>
      </c>
      <c r="FM1024">
        <v>106.5</v>
      </c>
      <c r="FN1024">
        <v>107</v>
      </c>
      <c r="FO1024">
        <v>105.5</v>
      </c>
      <c r="FP1024">
        <v>103.5</v>
      </c>
      <c r="FQ1024">
        <v>99.5</v>
      </c>
      <c r="FR1024">
        <v>95.5</v>
      </c>
      <c r="FS1024">
        <v>92</v>
      </c>
      <c r="FT1024">
        <v>88.5</v>
      </c>
      <c r="FU1024">
        <v>1.5553882188264E-2</v>
      </c>
      <c r="FV1024">
        <v>0</v>
      </c>
      <c r="FW1024">
        <v>0</v>
      </c>
      <c r="FX1024">
        <v>1</v>
      </c>
    </row>
    <row r="1025" spans="1:180" x14ac:dyDescent="0.2">
      <c r="A1025" t="s">
        <v>42</v>
      </c>
      <c r="B1025" t="s">
        <v>58</v>
      </c>
      <c r="C1025" t="s">
        <v>55</v>
      </c>
      <c r="D1025" t="s">
        <v>39</v>
      </c>
      <c r="E1025" t="s">
        <v>1</v>
      </c>
      <c r="F1025" t="s">
        <v>78</v>
      </c>
      <c r="G1025" s="35">
        <v>43693</v>
      </c>
      <c r="H1025">
        <v>702</v>
      </c>
      <c r="I1025">
        <v>1.4422841860564299</v>
      </c>
      <c r="J1025">
        <v>1.27010734909933</v>
      </c>
      <c r="K1025">
        <v>1.1461432368337101</v>
      </c>
      <c r="L1025">
        <v>1.0060868411535699</v>
      </c>
      <c r="M1025">
        <v>0.94102252893916405</v>
      </c>
      <c r="N1025">
        <v>0.90401739896239897</v>
      </c>
      <c r="O1025">
        <v>0.938012998188962</v>
      </c>
      <c r="P1025">
        <v>0.99985455551683899</v>
      </c>
      <c r="Q1025">
        <v>1.0818072441519</v>
      </c>
      <c r="R1025">
        <v>1.2812761636715799</v>
      </c>
      <c r="S1025">
        <v>1.5293828335387101</v>
      </c>
      <c r="T1025">
        <v>1.7943123381253001</v>
      </c>
      <c r="U1025">
        <v>2.1143346321930201</v>
      </c>
      <c r="V1025">
        <v>2.46204719236251</v>
      </c>
      <c r="W1025">
        <v>2.7656824552013601</v>
      </c>
      <c r="X1025">
        <v>3.0599589691024902</v>
      </c>
      <c r="Y1025">
        <v>3.21521298207435</v>
      </c>
      <c r="Z1025">
        <v>3.3522093263209798</v>
      </c>
      <c r="AA1025">
        <v>3.3130177942172701</v>
      </c>
      <c r="AB1025">
        <v>3.1618863796807601</v>
      </c>
      <c r="AC1025">
        <v>2.8887482183866702</v>
      </c>
      <c r="AD1025">
        <v>2.6122885293693798</v>
      </c>
      <c r="AE1025">
        <v>2.2072364376179099</v>
      </c>
      <c r="AF1025">
        <v>1.78416647254876</v>
      </c>
      <c r="AG1025">
        <v>-6.18608243121061E-2</v>
      </c>
      <c r="AH1025">
        <v>-3.2812786106507702E-2</v>
      </c>
      <c r="AI1025">
        <v>-5.21714380412524E-3</v>
      </c>
      <c r="AJ1025">
        <v>-9.9779164622376092E-3</v>
      </c>
      <c r="AK1025">
        <v>-1.66182776255229E-3</v>
      </c>
      <c r="AL1025">
        <v>-9.5428916803072996E-3</v>
      </c>
      <c r="AM1025">
        <v>-1.0591165787693899E-2</v>
      </c>
      <c r="AN1025">
        <v>3.62042089570288E-3</v>
      </c>
      <c r="AO1025">
        <v>-4.9029733589580501E-2</v>
      </c>
      <c r="AP1025">
        <v>-2.9658020288897101E-2</v>
      </c>
      <c r="AQ1025">
        <v>-4.76031740908033E-2</v>
      </c>
      <c r="AR1025">
        <v>1.1779967062166699E-2</v>
      </c>
      <c r="AS1025">
        <v>-4.4892666288446202E-2</v>
      </c>
      <c r="AT1025">
        <v>-4.7131146121762002E-2</v>
      </c>
      <c r="AU1025">
        <v>0.55659428596374505</v>
      </c>
      <c r="AV1025">
        <v>0.61981049964328705</v>
      </c>
      <c r="AW1025">
        <v>0.69823648919325698</v>
      </c>
      <c r="AX1025">
        <v>0.74413666778419696</v>
      </c>
      <c r="AY1025">
        <v>0.37425525461271703</v>
      </c>
      <c r="AZ1025">
        <v>-0.380196979518306</v>
      </c>
      <c r="BA1025">
        <v>-0.439209013960636</v>
      </c>
      <c r="BB1025">
        <v>-0.36461411186085202</v>
      </c>
      <c r="BC1025">
        <v>-0.20432529957159701</v>
      </c>
      <c r="BD1025">
        <v>-4.7461394460842299E-2</v>
      </c>
      <c r="BE1025">
        <v>-3.9313585584818199E-2</v>
      </c>
      <c r="BF1025">
        <v>-1.7070788410635598E-2</v>
      </c>
      <c r="BG1025">
        <v>1.0493610864373001E-2</v>
      </c>
      <c r="BH1025">
        <v>4.5789554577860799E-3</v>
      </c>
      <c r="BI1025">
        <v>1.61596489830318E-2</v>
      </c>
      <c r="BJ1025">
        <v>3.6272581036143302E-3</v>
      </c>
      <c r="BK1025">
        <v>3.8593256739325199E-3</v>
      </c>
      <c r="BL1025">
        <v>1.7837405100149101E-2</v>
      </c>
      <c r="BM1025">
        <v>-3.1249818810176699E-2</v>
      </c>
      <c r="BN1025">
        <v>-1.6344921604204001E-2</v>
      </c>
      <c r="BO1025">
        <v>-3.3958007716296E-2</v>
      </c>
      <c r="BP1025">
        <v>2.24894951916478E-2</v>
      </c>
      <c r="BQ1025">
        <v>-3.4052859280740103E-2</v>
      </c>
      <c r="BR1025">
        <v>-8.7031916832835104E-3</v>
      </c>
      <c r="BS1025">
        <v>0.60025667894534895</v>
      </c>
      <c r="BT1025">
        <v>0.66639034135314301</v>
      </c>
      <c r="BU1025">
        <v>0.741818357318626</v>
      </c>
      <c r="BV1025">
        <v>0.780981416337864</v>
      </c>
      <c r="BW1025">
        <v>0.41840225427100203</v>
      </c>
      <c r="BX1025">
        <v>-0.34513634630085399</v>
      </c>
      <c r="BY1025">
        <v>-0.400105357065209</v>
      </c>
      <c r="BZ1025">
        <v>-0.33840566657645399</v>
      </c>
      <c r="CA1025">
        <v>-0.18416779392039601</v>
      </c>
      <c r="CB1025">
        <v>-2.9196015189332802E-2</v>
      </c>
      <c r="CC1025">
        <v>-2.3697436727276099E-2</v>
      </c>
      <c r="CD1025">
        <v>-6.1679287608504699E-3</v>
      </c>
      <c r="CE1025">
        <v>2.1374831688573799E-2</v>
      </c>
      <c r="CF1025">
        <v>1.4661000605431801E-2</v>
      </c>
      <c r="CG1025">
        <v>2.85027494879928E-2</v>
      </c>
      <c r="CH1025">
        <v>1.2748863724125901E-2</v>
      </c>
      <c r="CI1025">
        <v>1.38676920401559E-2</v>
      </c>
      <c r="CJ1025">
        <v>2.7684045051375599E-2</v>
      </c>
      <c r="CK1025">
        <v>-1.8935503996383201E-2</v>
      </c>
      <c r="CL1025">
        <v>-7.1243100104790196E-3</v>
      </c>
      <c r="CM1025">
        <v>-2.4507407052173601E-2</v>
      </c>
      <c r="CN1025">
        <v>2.9906881750011799E-2</v>
      </c>
      <c r="CO1025">
        <v>-2.6545241968182101E-2</v>
      </c>
      <c r="CP1025">
        <v>1.79118924988808E-2</v>
      </c>
      <c r="CQ1025">
        <v>0.63049711931696895</v>
      </c>
      <c r="CR1025">
        <v>0.69865139782661401</v>
      </c>
      <c r="CS1025">
        <v>0.77200302642011798</v>
      </c>
      <c r="CT1025">
        <v>0.80649997694707998</v>
      </c>
      <c r="CU1025">
        <v>0.448978331750649</v>
      </c>
      <c r="CV1025">
        <v>-0.32085345853860298</v>
      </c>
      <c r="CW1025">
        <v>-0.37302228341973398</v>
      </c>
      <c r="CX1025">
        <v>-0.32025377721048098</v>
      </c>
      <c r="CY1025">
        <v>-0.17020676691157899</v>
      </c>
      <c r="CZ1025">
        <v>-1.6545469147162799E-2</v>
      </c>
      <c r="DA1025">
        <v>-8.0812878697340603E-3</v>
      </c>
      <c r="DB1025">
        <v>4.7349308889346898E-3</v>
      </c>
      <c r="DC1025">
        <v>3.2256052512774497E-2</v>
      </c>
      <c r="DD1025">
        <v>2.4743045753077599E-2</v>
      </c>
      <c r="DE1025">
        <v>4.0845849992953799E-2</v>
      </c>
      <c r="DF1025">
        <v>2.1870469344637399E-2</v>
      </c>
      <c r="DG1025">
        <v>2.38760584063793E-2</v>
      </c>
      <c r="DH1025">
        <v>3.75306850026021E-2</v>
      </c>
      <c r="DI1025">
        <v>-6.62118918258964E-3</v>
      </c>
      <c r="DJ1025">
        <v>2.09630158324591E-3</v>
      </c>
      <c r="DK1025">
        <v>-1.50568063880513E-2</v>
      </c>
      <c r="DL1025">
        <v>3.7324268308375798E-2</v>
      </c>
      <c r="DM1025">
        <v>-1.90376246556242E-2</v>
      </c>
      <c r="DN1025">
        <v>4.4526976681045098E-2</v>
      </c>
      <c r="DO1025">
        <v>0.66073755968858805</v>
      </c>
      <c r="DP1025">
        <v>0.730912454300084</v>
      </c>
      <c r="DQ1025">
        <v>0.80218769552160996</v>
      </c>
      <c r="DR1025">
        <v>0.83201853755629596</v>
      </c>
      <c r="DS1025">
        <v>0.47955440923029602</v>
      </c>
      <c r="DT1025">
        <v>-0.29657057077635202</v>
      </c>
      <c r="DU1025">
        <v>-0.34593920977426001</v>
      </c>
      <c r="DV1025">
        <v>-0.30210188784450798</v>
      </c>
      <c r="DW1025">
        <v>-0.156245739902763</v>
      </c>
      <c r="DX1025">
        <v>-3.8949231049927899E-3</v>
      </c>
      <c r="DY1025">
        <v>1.4465950857553899E-2</v>
      </c>
      <c r="DZ1025">
        <v>2.0476928584806701E-2</v>
      </c>
      <c r="EA1025">
        <v>4.7966807181272803E-2</v>
      </c>
      <c r="EB1025">
        <v>3.9299917673101203E-2</v>
      </c>
      <c r="EC1025">
        <v>5.8667326738537799E-2</v>
      </c>
      <c r="ED1025">
        <v>3.5040619128558999E-2</v>
      </c>
      <c r="EE1025">
        <v>3.8326549868005703E-2</v>
      </c>
      <c r="EF1025">
        <v>5.1747669207048298E-2</v>
      </c>
      <c r="EG1025">
        <v>1.11587255968142E-2</v>
      </c>
      <c r="EH1025">
        <v>1.54094002679391E-2</v>
      </c>
      <c r="EI1025">
        <v>-1.4116400135439501E-3</v>
      </c>
      <c r="EJ1025">
        <v>4.8033796437856803E-2</v>
      </c>
      <c r="EK1025">
        <v>-8.1978176479181198E-3</v>
      </c>
      <c r="EL1025">
        <v>8.2954931119523595E-2</v>
      </c>
      <c r="EM1025">
        <v>0.70439995267019195</v>
      </c>
      <c r="EN1025">
        <v>0.77749229600993996</v>
      </c>
      <c r="EO1025">
        <v>0.84576956364697897</v>
      </c>
      <c r="EP1025">
        <v>0.868863286109963</v>
      </c>
      <c r="EQ1025">
        <v>0.52370140888858197</v>
      </c>
      <c r="ER1025">
        <v>-0.26150993755890001</v>
      </c>
      <c r="ES1025">
        <v>-0.30683555287883302</v>
      </c>
      <c r="ET1025">
        <v>-0.27589344256011</v>
      </c>
      <c r="EU1025">
        <v>-0.136088234251562</v>
      </c>
      <c r="EV1025">
        <v>1.43704561665167E-2</v>
      </c>
      <c r="EW1025">
        <v>85.5</v>
      </c>
      <c r="EX1025">
        <v>84</v>
      </c>
      <c r="EY1025">
        <v>83</v>
      </c>
      <c r="EZ1025">
        <v>81</v>
      </c>
      <c r="FA1025">
        <v>79.5</v>
      </c>
      <c r="FB1025">
        <v>78</v>
      </c>
      <c r="FC1025">
        <v>77</v>
      </c>
      <c r="FD1025">
        <v>79</v>
      </c>
      <c r="FE1025">
        <v>82.5</v>
      </c>
      <c r="FF1025">
        <v>89</v>
      </c>
      <c r="FG1025">
        <v>94</v>
      </c>
      <c r="FH1025">
        <v>97</v>
      </c>
      <c r="FI1025">
        <v>99.5</v>
      </c>
      <c r="FJ1025">
        <v>101.5</v>
      </c>
      <c r="FK1025">
        <v>104.5</v>
      </c>
      <c r="FL1025">
        <v>105.5</v>
      </c>
      <c r="FM1025">
        <v>106.5</v>
      </c>
      <c r="FN1025">
        <v>107</v>
      </c>
      <c r="FO1025">
        <v>105.5</v>
      </c>
      <c r="FP1025">
        <v>103.5</v>
      </c>
      <c r="FQ1025">
        <v>99.5</v>
      </c>
      <c r="FR1025">
        <v>95.5</v>
      </c>
      <c r="FS1025">
        <v>92</v>
      </c>
      <c r="FT1025">
        <v>88.5</v>
      </c>
      <c r="FU1025">
        <v>5.6743195488932897E-2</v>
      </c>
      <c r="FV1025">
        <v>0</v>
      </c>
      <c r="FW1025">
        <v>0</v>
      </c>
      <c r="FX1025">
        <v>1</v>
      </c>
    </row>
    <row r="1026" spans="1:180" x14ac:dyDescent="0.2">
      <c r="A1026" t="s">
        <v>42</v>
      </c>
      <c r="B1026" t="s">
        <v>58</v>
      </c>
      <c r="C1026" t="s">
        <v>55</v>
      </c>
      <c r="D1026" t="s">
        <v>39</v>
      </c>
      <c r="E1026" t="s">
        <v>77</v>
      </c>
      <c r="F1026" t="s">
        <v>1</v>
      </c>
      <c r="G1026" s="35">
        <v>43693</v>
      </c>
      <c r="H1026">
        <v>2846</v>
      </c>
      <c r="I1026">
        <v>1.64549533215761</v>
      </c>
      <c r="J1026">
        <v>1.4586163213840899</v>
      </c>
      <c r="K1026">
        <v>1.31592112872042</v>
      </c>
      <c r="L1026">
        <v>1.1765644266733899</v>
      </c>
      <c r="M1026">
        <v>1.11023061413167</v>
      </c>
      <c r="N1026">
        <v>1.0743563461649399</v>
      </c>
      <c r="O1026">
        <v>1.11488340890015</v>
      </c>
      <c r="P1026">
        <v>1.1779524236051699</v>
      </c>
      <c r="Q1026">
        <v>1.2608478805607799</v>
      </c>
      <c r="R1026">
        <v>1.4302731908420501</v>
      </c>
      <c r="S1026">
        <v>1.6165900745503099</v>
      </c>
      <c r="T1026">
        <v>1.8382712912585</v>
      </c>
      <c r="U1026">
        <v>2.1402393761323699</v>
      </c>
      <c r="V1026">
        <v>2.4836799641054901</v>
      </c>
      <c r="W1026">
        <v>2.8021393820501799</v>
      </c>
      <c r="X1026">
        <v>3.08937814707263</v>
      </c>
      <c r="Y1026">
        <v>3.2794188945343898</v>
      </c>
      <c r="Z1026">
        <v>3.44165086657432</v>
      </c>
      <c r="AA1026">
        <v>3.42766687195099</v>
      </c>
      <c r="AB1026">
        <v>3.2771327521563798</v>
      </c>
      <c r="AC1026">
        <v>3.0073328225451399</v>
      </c>
      <c r="AD1026">
        <v>2.7580459393844401</v>
      </c>
      <c r="AE1026">
        <v>2.3663804993181898</v>
      </c>
      <c r="AF1026">
        <v>1.9623215023527201</v>
      </c>
      <c r="AG1026">
        <v>-1.9270751035461699E-2</v>
      </c>
      <c r="AH1026">
        <v>1.358777218998E-2</v>
      </c>
      <c r="AI1026">
        <v>-1.07097454886802E-2</v>
      </c>
      <c r="AJ1026">
        <v>-6.7333108575408597E-3</v>
      </c>
      <c r="AK1026">
        <v>4.27868287803678E-4</v>
      </c>
      <c r="AL1026">
        <v>8.2349091978936792E-3</v>
      </c>
      <c r="AM1026">
        <v>-8.2032483428801893E-3</v>
      </c>
      <c r="AN1026">
        <v>-4.6094060075506996E-3</v>
      </c>
      <c r="AO1026">
        <v>-4.46540775952078E-2</v>
      </c>
      <c r="AP1026">
        <v>-3.8258675083970698E-3</v>
      </c>
      <c r="AQ1026">
        <v>-2.6177039731128501E-2</v>
      </c>
      <c r="AR1026">
        <v>-9.3156135216266103E-3</v>
      </c>
      <c r="AS1026">
        <v>-1.3735723754771299E-2</v>
      </c>
      <c r="AT1026">
        <v>2.4365649815985602E-2</v>
      </c>
      <c r="AU1026">
        <v>0.28000415252212002</v>
      </c>
      <c r="AV1026">
        <v>0.35266325407115801</v>
      </c>
      <c r="AW1026">
        <v>0.37647417710641801</v>
      </c>
      <c r="AX1026">
        <v>0.40059532798254999</v>
      </c>
      <c r="AY1026">
        <v>0.34058199709891801</v>
      </c>
      <c r="AZ1026">
        <v>2.8994781575265199E-4</v>
      </c>
      <c r="BA1026">
        <v>-0.12792512540451301</v>
      </c>
      <c r="BB1026">
        <v>-0.11123394377793699</v>
      </c>
      <c r="BC1026">
        <v>-3.8664209277894802E-2</v>
      </c>
      <c r="BD1026">
        <v>-4.1176690139923297E-2</v>
      </c>
      <c r="BE1026">
        <v>-7.9932624442206803E-3</v>
      </c>
      <c r="BF1026">
        <v>2.4730510776283E-2</v>
      </c>
      <c r="BG1026">
        <v>-3.4694297105750398E-4</v>
      </c>
      <c r="BH1026">
        <v>4.73432206381814E-3</v>
      </c>
      <c r="BI1026">
        <v>9.7479677423979796E-3</v>
      </c>
      <c r="BJ1026">
        <v>1.8004024333159702E-2</v>
      </c>
      <c r="BK1026">
        <v>3.24657836862289E-3</v>
      </c>
      <c r="BL1026">
        <v>9.0622945752455494E-3</v>
      </c>
      <c r="BM1026">
        <v>-3.2703352764681899E-2</v>
      </c>
      <c r="BN1026">
        <v>8.1532646627491198E-3</v>
      </c>
      <c r="BO1026">
        <v>-1.39675727117562E-2</v>
      </c>
      <c r="BP1026">
        <v>-2.1519298175405499E-3</v>
      </c>
      <c r="BQ1026">
        <v>-6.6305395930315999E-3</v>
      </c>
      <c r="BR1026">
        <v>4.1816849441742798E-2</v>
      </c>
      <c r="BS1026">
        <v>0.30038635318658902</v>
      </c>
      <c r="BT1026">
        <v>0.37335058188214698</v>
      </c>
      <c r="BU1026">
        <v>0.40185240372922698</v>
      </c>
      <c r="BV1026">
        <v>0.42126446235839499</v>
      </c>
      <c r="BW1026">
        <v>0.37226419592538301</v>
      </c>
      <c r="BX1026">
        <v>2.4118457657682502E-2</v>
      </c>
      <c r="BY1026">
        <v>-0.10381727551463101</v>
      </c>
      <c r="BZ1026">
        <v>-9.2279048077589798E-2</v>
      </c>
      <c r="CA1026">
        <v>-2.8016730431919001E-2</v>
      </c>
      <c r="CB1026">
        <v>-2.7091884069308701E-2</v>
      </c>
      <c r="CC1026">
        <v>-1.82508200202685E-4</v>
      </c>
      <c r="CD1026">
        <v>3.2447937577365797E-2</v>
      </c>
      <c r="CE1026">
        <v>6.83030248475326E-3</v>
      </c>
      <c r="CF1026">
        <v>1.26767696916449E-2</v>
      </c>
      <c r="CG1026">
        <v>1.62030402331103E-2</v>
      </c>
      <c r="CH1026">
        <v>2.4770083716482299E-2</v>
      </c>
      <c r="CI1026">
        <v>1.1176693469746E-2</v>
      </c>
      <c r="CJ1026">
        <v>1.8531272751198501E-2</v>
      </c>
      <c r="CK1026">
        <v>-2.44263171521946E-2</v>
      </c>
      <c r="CL1026">
        <v>1.6449975112813701E-2</v>
      </c>
      <c r="CM1026">
        <v>-5.5113330474725001E-3</v>
      </c>
      <c r="CN1026">
        <v>2.80961569339448E-3</v>
      </c>
      <c r="CO1026">
        <v>-1.7095106869202601E-3</v>
      </c>
      <c r="CP1026">
        <v>5.3903497141475701E-2</v>
      </c>
      <c r="CQ1026">
        <v>0.314503003277113</v>
      </c>
      <c r="CR1026">
        <v>0.38767856210485102</v>
      </c>
      <c r="CS1026">
        <v>0.41942928617925301</v>
      </c>
      <c r="CT1026">
        <v>0.43557984186334098</v>
      </c>
      <c r="CU1026">
        <v>0.39420719032006002</v>
      </c>
      <c r="CV1026">
        <v>4.0622010986127798E-2</v>
      </c>
      <c r="CW1026">
        <v>-8.712025211992E-2</v>
      </c>
      <c r="CX1026">
        <v>-7.9150945057259905E-2</v>
      </c>
      <c r="CY1026">
        <v>-2.0642319018291898E-2</v>
      </c>
      <c r="CZ1026">
        <v>-1.73367902909237E-2</v>
      </c>
      <c r="DA1026">
        <v>7.6282460438153099E-3</v>
      </c>
      <c r="DB1026">
        <v>4.0165364378448497E-2</v>
      </c>
      <c r="DC1026">
        <v>1.4007547940564E-2</v>
      </c>
      <c r="DD1026">
        <v>2.0619217319471601E-2</v>
      </c>
      <c r="DE1026">
        <v>2.2658112723822701E-2</v>
      </c>
      <c r="DF1026">
        <v>3.1536143099804903E-2</v>
      </c>
      <c r="DG1026">
        <v>1.9106808570869001E-2</v>
      </c>
      <c r="DH1026">
        <v>2.8000250927151402E-2</v>
      </c>
      <c r="DI1026">
        <v>-1.6149281539707201E-2</v>
      </c>
      <c r="DJ1026">
        <v>2.47466855628782E-2</v>
      </c>
      <c r="DK1026">
        <v>2.9449066168112398E-3</v>
      </c>
      <c r="DL1026">
        <v>7.7711612043295103E-3</v>
      </c>
      <c r="DM1026">
        <v>3.2115182191910798E-3</v>
      </c>
      <c r="DN1026">
        <v>6.59901448412087E-2</v>
      </c>
      <c r="DO1026">
        <v>0.32861965336763699</v>
      </c>
      <c r="DP1026">
        <v>0.402006542327556</v>
      </c>
      <c r="DQ1026">
        <v>0.43700616862927999</v>
      </c>
      <c r="DR1026">
        <v>0.44989522136828702</v>
      </c>
      <c r="DS1026">
        <v>0.41615018471473603</v>
      </c>
      <c r="DT1026">
        <v>5.7125564314573003E-2</v>
      </c>
      <c r="DU1026">
        <v>-7.0423228725208703E-2</v>
      </c>
      <c r="DV1026">
        <v>-6.6022842036929999E-2</v>
      </c>
      <c r="DW1026">
        <v>-1.32679076046648E-2</v>
      </c>
      <c r="DX1026">
        <v>-7.5816965125386502E-3</v>
      </c>
      <c r="DY1026">
        <v>1.89057346350563E-2</v>
      </c>
      <c r="DZ1026">
        <v>5.1308102964751502E-2</v>
      </c>
      <c r="EA1026">
        <v>2.43703504581868E-2</v>
      </c>
      <c r="EB1026">
        <v>3.2086850240830599E-2</v>
      </c>
      <c r="EC1026">
        <v>3.1978212178417002E-2</v>
      </c>
      <c r="ED1026">
        <v>4.1305258235071002E-2</v>
      </c>
      <c r="EE1026">
        <v>3.05566352823721E-2</v>
      </c>
      <c r="EF1026">
        <v>4.1671951509947701E-2</v>
      </c>
      <c r="EG1026">
        <v>-4.1985567091813699E-3</v>
      </c>
      <c r="EH1026">
        <v>3.6725817734024398E-2</v>
      </c>
      <c r="EI1026">
        <v>1.51543736361835E-2</v>
      </c>
      <c r="EJ1026">
        <v>1.4934844908415601E-2</v>
      </c>
      <c r="EK1026">
        <v>1.03167023809308E-2</v>
      </c>
      <c r="EL1026">
        <v>8.3441344466965897E-2</v>
      </c>
      <c r="EM1026">
        <v>0.34900185403210598</v>
      </c>
      <c r="EN1026">
        <v>0.42269387013854398</v>
      </c>
      <c r="EO1026">
        <v>0.46238439525208902</v>
      </c>
      <c r="EP1026">
        <v>0.47056435574413202</v>
      </c>
      <c r="EQ1026">
        <v>0.44783238354120097</v>
      </c>
      <c r="ER1026">
        <v>8.0954074156502895E-2</v>
      </c>
      <c r="ES1026">
        <v>-4.6315378835327201E-2</v>
      </c>
      <c r="ET1026">
        <v>-4.7067946336582699E-2</v>
      </c>
      <c r="EU1026">
        <v>-2.6204287586890501E-3</v>
      </c>
      <c r="EV1026">
        <v>6.5031095580759101E-3</v>
      </c>
      <c r="EW1026">
        <v>85.5</v>
      </c>
      <c r="EX1026">
        <v>84</v>
      </c>
      <c r="EY1026">
        <v>83</v>
      </c>
      <c r="EZ1026">
        <v>81</v>
      </c>
      <c r="FA1026">
        <v>79.5</v>
      </c>
      <c r="FB1026">
        <v>78</v>
      </c>
      <c r="FC1026">
        <v>77</v>
      </c>
      <c r="FD1026">
        <v>79</v>
      </c>
      <c r="FE1026">
        <v>82.5</v>
      </c>
      <c r="FF1026">
        <v>89</v>
      </c>
      <c r="FG1026">
        <v>94</v>
      </c>
      <c r="FH1026">
        <v>97</v>
      </c>
      <c r="FI1026">
        <v>99.5</v>
      </c>
      <c r="FJ1026">
        <v>101.5</v>
      </c>
      <c r="FK1026">
        <v>104.5</v>
      </c>
      <c r="FL1026">
        <v>105.5</v>
      </c>
      <c r="FM1026">
        <v>106.5</v>
      </c>
      <c r="FN1026">
        <v>107</v>
      </c>
      <c r="FO1026">
        <v>105.5</v>
      </c>
      <c r="FP1026">
        <v>103.5</v>
      </c>
      <c r="FQ1026">
        <v>99.5</v>
      </c>
      <c r="FR1026">
        <v>95.5</v>
      </c>
      <c r="FS1026">
        <v>92</v>
      </c>
      <c r="FT1026">
        <v>88.5</v>
      </c>
      <c r="FU1026">
        <v>3.1380551570393399E-2</v>
      </c>
      <c r="FV1026">
        <v>0</v>
      </c>
      <c r="FW1026">
        <v>0</v>
      </c>
      <c r="FX1026">
        <v>1</v>
      </c>
    </row>
    <row r="1027" spans="1:180" x14ac:dyDescent="0.2">
      <c r="A1027" t="s">
        <v>42</v>
      </c>
      <c r="B1027" t="s">
        <v>58</v>
      </c>
      <c r="C1027" t="s">
        <v>55</v>
      </c>
      <c r="D1027" t="s">
        <v>39</v>
      </c>
      <c r="E1027" t="s">
        <v>77</v>
      </c>
      <c r="F1027" t="s">
        <v>77</v>
      </c>
      <c r="G1027" s="35">
        <v>43693</v>
      </c>
      <c r="H1027">
        <v>2550</v>
      </c>
      <c r="I1027">
        <v>1.6531536351477401</v>
      </c>
      <c r="J1027">
        <v>1.46721010557225</v>
      </c>
      <c r="K1027">
        <v>1.32499374055236</v>
      </c>
      <c r="L1027">
        <v>1.1856965677959801</v>
      </c>
      <c r="M1027">
        <v>1.1196687378440799</v>
      </c>
      <c r="N1027">
        <v>1.0812523685634501</v>
      </c>
      <c r="O1027">
        <v>1.11721231805417</v>
      </c>
      <c r="P1027">
        <v>1.17930624137545</v>
      </c>
      <c r="Q1027">
        <v>1.2623321475063001</v>
      </c>
      <c r="R1027">
        <v>1.4350864669519501</v>
      </c>
      <c r="S1027">
        <v>1.6237521611996399</v>
      </c>
      <c r="T1027">
        <v>1.8408572199017299</v>
      </c>
      <c r="U1027">
        <v>2.1444411108249302</v>
      </c>
      <c r="V1027">
        <v>2.4907095161268802</v>
      </c>
      <c r="W1027">
        <v>2.8148382162275101</v>
      </c>
      <c r="X1027">
        <v>3.09744090802918</v>
      </c>
      <c r="Y1027">
        <v>3.2820341424661001</v>
      </c>
      <c r="Z1027">
        <v>3.4337536958016801</v>
      </c>
      <c r="AA1027">
        <v>3.41882375014224</v>
      </c>
      <c r="AB1027">
        <v>3.2612788337735199</v>
      </c>
      <c r="AC1027">
        <v>2.99433912835556</v>
      </c>
      <c r="AD1027">
        <v>2.75175251071202</v>
      </c>
      <c r="AE1027">
        <v>2.3642273436860299</v>
      </c>
      <c r="AF1027">
        <v>1.9637339903517399</v>
      </c>
      <c r="AG1027">
        <v>-1.82529123715785E-2</v>
      </c>
      <c r="AH1027">
        <v>1.9623648312294999E-2</v>
      </c>
      <c r="AI1027">
        <v>-7.4572038691218404E-3</v>
      </c>
      <c r="AJ1027">
        <v>-3.21034871235263E-3</v>
      </c>
      <c r="AK1027">
        <v>4.3668195614044404E-3</v>
      </c>
      <c r="AL1027">
        <v>1.2559821423377301E-2</v>
      </c>
      <c r="AM1027">
        <v>-3.4262055205826199E-3</v>
      </c>
      <c r="AN1027">
        <v>4.7114857480719301E-4</v>
      </c>
      <c r="AO1027">
        <v>-4.15925335527048E-2</v>
      </c>
      <c r="AP1027">
        <v>3.2307060000761499E-3</v>
      </c>
      <c r="AQ1027">
        <v>-2.1586844847317099E-2</v>
      </c>
      <c r="AR1027">
        <v>-1.4890879267132701E-2</v>
      </c>
      <c r="AS1027">
        <v>-8.6717397145633108E-3</v>
      </c>
      <c r="AT1027">
        <v>3.6774572756239202E-2</v>
      </c>
      <c r="AU1027">
        <v>0.26095204375192999</v>
      </c>
      <c r="AV1027">
        <v>0.32879316709709899</v>
      </c>
      <c r="AW1027">
        <v>0.33872456467859202</v>
      </c>
      <c r="AX1027">
        <v>0.352539747761279</v>
      </c>
      <c r="AY1027">
        <v>0.32042137752301197</v>
      </c>
      <c r="AZ1027">
        <v>4.1168939591911202E-2</v>
      </c>
      <c r="BA1027">
        <v>-9.2677934363756098E-2</v>
      </c>
      <c r="BB1027">
        <v>-7.6118465684243394E-2</v>
      </c>
      <c r="BC1027">
        <v>-2.2203258202581899E-2</v>
      </c>
      <c r="BD1027">
        <v>-3.8662904029246402E-2</v>
      </c>
      <c r="BE1027">
        <v>-6.5926287370347099E-3</v>
      </c>
      <c r="BF1027">
        <v>3.0074598176422801E-2</v>
      </c>
      <c r="BG1027">
        <v>2.4895819601501198E-3</v>
      </c>
      <c r="BH1027">
        <v>7.7466501477040598E-3</v>
      </c>
      <c r="BI1027">
        <v>1.19597916956893E-2</v>
      </c>
      <c r="BJ1027">
        <v>2.18596830043577E-2</v>
      </c>
      <c r="BK1027">
        <v>6.82767627579742E-3</v>
      </c>
      <c r="BL1027">
        <v>1.33163537004552E-2</v>
      </c>
      <c r="BM1027">
        <v>-2.9658504111040301E-2</v>
      </c>
      <c r="BN1027">
        <v>1.5270342985673001E-2</v>
      </c>
      <c r="BO1027">
        <v>-8.4021835267618101E-3</v>
      </c>
      <c r="BP1027">
        <v>-7.7757813599517896E-3</v>
      </c>
      <c r="BQ1027">
        <v>-1.6046750007708201E-3</v>
      </c>
      <c r="BR1027">
        <v>5.21161827404076E-2</v>
      </c>
      <c r="BS1027">
        <v>0.27860609505232198</v>
      </c>
      <c r="BT1027">
        <v>0.34637939698203102</v>
      </c>
      <c r="BU1027">
        <v>0.362146403270106</v>
      </c>
      <c r="BV1027">
        <v>0.37118102187223001</v>
      </c>
      <c r="BW1027">
        <v>0.35205440429564699</v>
      </c>
      <c r="BX1027">
        <v>6.5203672932220499E-2</v>
      </c>
      <c r="BY1027">
        <v>-6.7683261097288699E-2</v>
      </c>
      <c r="BZ1027">
        <v>-5.5820816072297601E-2</v>
      </c>
      <c r="CA1027">
        <v>-9.3209996324269406E-3</v>
      </c>
      <c r="CB1027">
        <v>-2.28340585548748E-2</v>
      </c>
      <c r="CC1027">
        <v>1.48324818787776E-3</v>
      </c>
      <c r="CD1027">
        <v>3.7312894215902399E-2</v>
      </c>
      <c r="CE1027">
        <v>9.3786955249083107E-3</v>
      </c>
      <c r="CF1027">
        <v>1.53354341802021E-2</v>
      </c>
      <c r="CG1027">
        <v>1.7218661065651501E-2</v>
      </c>
      <c r="CH1027">
        <v>2.8300738805455101E-2</v>
      </c>
      <c r="CI1027">
        <v>1.3929483571877401E-2</v>
      </c>
      <c r="CJ1027">
        <v>2.2212903640515699E-2</v>
      </c>
      <c r="CK1027">
        <v>-2.1393031674019701E-2</v>
      </c>
      <c r="CL1027">
        <v>2.3608958885911999E-2</v>
      </c>
      <c r="CM1027">
        <v>7.29472739816126E-4</v>
      </c>
      <c r="CN1027">
        <v>-2.8478862239478099E-3</v>
      </c>
      <c r="CO1027">
        <v>3.28995249181441E-3</v>
      </c>
      <c r="CP1027">
        <v>6.2741735080755895E-2</v>
      </c>
      <c r="CQ1027">
        <v>0.29083323720396598</v>
      </c>
      <c r="CR1027">
        <v>0.35855956622792901</v>
      </c>
      <c r="CS1027">
        <v>0.37836829732934402</v>
      </c>
      <c r="CT1027">
        <v>0.38409191153511901</v>
      </c>
      <c r="CU1027">
        <v>0.37396334227563299</v>
      </c>
      <c r="CV1027">
        <v>8.1850056027430798E-2</v>
      </c>
      <c r="CW1027">
        <v>-5.0372026533457501E-2</v>
      </c>
      <c r="CX1027">
        <v>-4.1762725783185697E-2</v>
      </c>
      <c r="CY1027">
        <v>-3.9878658957581302E-4</v>
      </c>
      <c r="CZ1027">
        <v>-1.18710483982626E-2</v>
      </c>
      <c r="DA1027">
        <v>9.5591251127902198E-3</v>
      </c>
      <c r="DB1027">
        <v>4.4551190255381998E-2</v>
      </c>
      <c r="DC1027">
        <v>1.6267809089666501E-2</v>
      </c>
      <c r="DD1027">
        <v>2.29242182127001E-2</v>
      </c>
      <c r="DE1027">
        <v>2.24775304356137E-2</v>
      </c>
      <c r="DF1027">
        <v>3.4741794606552502E-2</v>
      </c>
      <c r="DG1027">
        <v>2.1031290867957401E-2</v>
      </c>
      <c r="DH1027">
        <v>3.11094535805761E-2</v>
      </c>
      <c r="DI1027">
        <v>-1.31275592369991E-2</v>
      </c>
      <c r="DJ1027">
        <v>3.1947574786150998E-2</v>
      </c>
      <c r="DK1027">
        <v>9.8611290063940604E-3</v>
      </c>
      <c r="DL1027">
        <v>2.0800089120561601E-3</v>
      </c>
      <c r="DM1027">
        <v>8.1845799843996408E-3</v>
      </c>
      <c r="DN1027">
        <v>7.3367287421104196E-2</v>
      </c>
      <c r="DO1027">
        <v>0.30306037935560998</v>
      </c>
      <c r="DP1027">
        <v>0.37073973547382799</v>
      </c>
      <c r="DQ1027">
        <v>0.39459019138858198</v>
      </c>
      <c r="DR1027">
        <v>0.39700280119800901</v>
      </c>
      <c r="DS1027">
        <v>0.39587228025561899</v>
      </c>
      <c r="DT1027">
        <v>9.8496439122641097E-2</v>
      </c>
      <c r="DU1027">
        <v>-3.3060791969626198E-2</v>
      </c>
      <c r="DV1027">
        <v>-2.7704635494073801E-2</v>
      </c>
      <c r="DW1027">
        <v>8.5234264532753103E-3</v>
      </c>
      <c r="DX1027">
        <v>-9.0803824165039198E-4</v>
      </c>
      <c r="DY1027">
        <v>2.1219408747333999E-2</v>
      </c>
      <c r="DZ1027">
        <v>5.50021401195099E-2</v>
      </c>
      <c r="EA1027">
        <v>2.6214594918938499E-2</v>
      </c>
      <c r="EB1027">
        <v>3.3881217072756799E-2</v>
      </c>
      <c r="EC1027">
        <v>3.0070502569898499E-2</v>
      </c>
      <c r="ED1027">
        <v>4.4041656187532897E-2</v>
      </c>
      <c r="EE1027">
        <v>3.1285172664337502E-2</v>
      </c>
      <c r="EF1027">
        <v>4.3954658706224101E-2</v>
      </c>
      <c r="EG1027">
        <v>-1.19352979533463E-3</v>
      </c>
      <c r="EH1027">
        <v>4.3987211771747803E-2</v>
      </c>
      <c r="EI1027">
        <v>2.3045790326949301E-2</v>
      </c>
      <c r="EJ1027">
        <v>9.1951068192370703E-3</v>
      </c>
      <c r="EK1027">
        <v>1.52516446981921E-2</v>
      </c>
      <c r="EL1027">
        <v>8.8708897405272602E-2</v>
      </c>
      <c r="EM1027">
        <v>0.32071443065600302</v>
      </c>
      <c r="EN1027">
        <v>0.38832596535875902</v>
      </c>
      <c r="EO1027">
        <v>0.41801202998009701</v>
      </c>
      <c r="EP1027">
        <v>0.41564407530896003</v>
      </c>
      <c r="EQ1027">
        <v>0.42750530702825401</v>
      </c>
      <c r="ER1027">
        <v>0.12253117246295001</v>
      </c>
      <c r="ES1027">
        <v>-8.0661187031588599E-3</v>
      </c>
      <c r="ET1027">
        <v>-7.4069858821280603E-3</v>
      </c>
      <c r="EU1027">
        <v>2.14056850234303E-2</v>
      </c>
      <c r="EV1027">
        <v>1.4920807232721199E-2</v>
      </c>
      <c r="EW1027">
        <v>85.5</v>
      </c>
      <c r="EX1027">
        <v>84</v>
      </c>
      <c r="EY1027">
        <v>83</v>
      </c>
      <c r="EZ1027">
        <v>81</v>
      </c>
      <c r="FA1027">
        <v>79.5</v>
      </c>
      <c r="FB1027">
        <v>78</v>
      </c>
      <c r="FC1027">
        <v>77</v>
      </c>
      <c r="FD1027">
        <v>79</v>
      </c>
      <c r="FE1027">
        <v>82.5</v>
      </c>
      <c r="FF1027">
        <v>89</v>
      </c>
      <c r="FG1027">
        <v>94</v>
      </c>
      <c r="FH1027">
        <v>97</v>
      </c>
      <c r="FI1027">
        <v>99.5</v>
      </c>
      <c r="FJ1027">
        <v>101.5</v>
      </c>
      <c r="FK1027">
        <v>104.5</v>
      </c>
      <c r="FL1027">
        <v>105.5</v>
      </c>
      <c r="FM1027">
        <v>106.5</v>
      </c>
      <c r="FN1027">
        <v>107</v>
      </c>
      <c r="FO1027">
        <v>105.5</v>
      </c>
      <c r="FP1027">
        <v>103.5</v>
      </c>
      <c r="FQ1027">
        <v>99.5</v>
      </c>
      <c r="FR1027">
        <v>95.5</v>
      </c>
      <c r="FS1027">
        <v>92</v>
      </c>
      <c r="FT1027">
        <v>88.5</v>
      </c>
      <c r="FU1027">
        <v>2.8775346808885501E-2</v>
      </c>
      <c r="FV1027">
        <v>0</v>
      </c>
      <c r="FW1027">
        <v>0</v>
      </c>
      <c r="FX1027">
        <v>1</v>
      </c>
    </row>
    <row r="1028" spans="1:180" x14ac:dyDescent="0.2">
      <c r="A1028" t="s">
        <v>42</v>
      </c>
      <c r="B1028" t="s">
        <v>58</v>
      </c>
      <c r="C1028" t="s">
        <v>55</v>
      </c>
      <c r="D1028" t="s">
        <v>39</v>
      </c>
      <c r="E1028" t="s">
        <v>77</v>
      </c>
      <c r="F1028" t="s">
        <v>78</v>
      </c>
      <c r="G1028" s="35">
        <v>43693</v>
      </c>
      <c r="H1028">
        <v>296</v>
      </c>
      <c r="I1028">
        <v>1.5742279323175701</v>
      </c>
      <c r="J1028">
        <v>1.37992934813965</v>
      </c>
      <c r="K1028">
        <v>1.2341134924886801</v>
      </c>
      <c r="L1028">
        <v>1.0936288169038799</v>
      </c>
      <c r="M1028">
        <v>1.02413464967102</v>
      </c>
      <c r="N1028">
        <v>1.00942986979459</v>
      </c>
      <c r="O1028">
        <v>1.08944712719105</v>
      </c>
      <c r="P1028">
        <v>1.16373991153025</v>
      </c>
      <c r="Q1028">
        <v>1.2453580246484299</v>
      </c>
      <c r="R1028">
        <v>1.3883546068561701</v>
      </c>
      <c r="S1028">
        <v>1.5566215822330001</v>
      </c>
      <c r="T1028">
        <v>1.81592237123986</v>
      </c>
      <c r="U1028">
        <v>2.1031613494806098</v>
      </c>
      <c r="V1028">
        <v>2.4233630495534402</v>
      </c>
      <c r="W1028">
        <v>2.6926064045591001</v>
      </c>
      <c r="X1028">
        <v>3.0196532831406202</v>
      </c>
      <c r="Y1028">
        <v>3.2569173566212801</v>
      </c>
      <c r="Z1028">
        <v>3.5115332109073898</v>
      </c>
      <c r="AA1028">
        <v>3.5060724904603</v>
      </c>
      <c r="AB1028">
        <v>3.4134325267700398</v>
      </c>
      <c r="AC1028">
        <v>3.1170062080004199</v>
      </c>
      <c r="AD1028">
        <v>2.8087825656166201</v>
      </c>
      <c r="AE1028">
        <v>2.3812438063043802</v>
      </c>
      <c r="AF1028">
        <v>1.94530593200299</v>
      </c>
      <c r="AG1028">
        <v>-6.4223527696674207E-2</v>
      </c>
      <c r="AH1028">
        <v>-5.6712711206088798E-2</v>
      </c>
      <c r="AI1028">
        <v>-4.9451114124431698E-2</v>
      </c>
      <c r="AJ1028">
        <v>-4.37671247160775E-2</v>
      </c>
      <c r="AK1028">
        <v>-4.3783791582319501E-2</v>
      </c>
      <c r="AL1028">
        <v>-3.5674701477877102E-2</v>
      </c>
      <c r="AM1028">
        <v>-6.3639136798415194E-2</v>
      </c>
      <c r="AN1028">
        <v>-5.9372363634595998E-2</v>
      </c>
      <c r="AO1028">
        <v>-9.4045825901183905E-2</v>
      </c>
      <c r="AP1028">
        <v>-8.8754347710123402E-2</v>
      </c>
      <c r="AQ1028">
        <v>-0.10168217841401</v>
      </c>
      <c r="AR1028">
        <v>2.98556554681563E-2</v>
      </c>
      <c r="AS1028">
        <v>-6.9575700853919606E-2</v>
      </c>
      <c r="AT1028">
        <v>-0.110486502234746</v>
      </c>
      <c r="AU1028">
        <v>0.39399155434764799</v>
      </c>
      <c r="AV1028">
        <v>0.52763571195562897</v>
      </c>
      <c r="AW1028">
        <v>0.66486038136046599</v>
      </c>
      <c r="AX1028">
        <v>0.77938316557763099</v>
      </c>
      <c r="AY1028">
        <v>0.47080336925107202</v>
      </c>
      <c r="AZ1028">
        <v>-0.39915686884823598</v>
      </c>
      <c r="BA1028">
        <v>-0.49867733273863801</v>
      </c>
      <c r="BB1028">
        <v>-0.46292608734454599</v>
      </c>
      <c r="BC1028">
        <v>-0.25701288262585498</v>
      </c>
      <c r="BD1028">
        <v>-0.111234994409809</v>
      </c>
      <c r="BE1028">
        <v>-3.5611858197621901E-2</v>
      </c>
      <c r="BF1028">
        <v>-3.04457454561772E-2</v>
      </c>
      <c r="BG1028">
        <v>-2.91649382830871E-2</v>
      </c>
      <c r="BH1028">
        <v>-2.4602489866444699E-2</v>
      </c>
      <c r="BI1028">
        <v>-1.37321443700793E-2</v>
      </c>
      <c r="BJ1028">
        <v>-1.8353425720280699E-2</v>
      </c>
      <c r="BK1028">
        <v>-3.5242719058236803E-2</v>
      </c>
      <c r="BL1028">
        <v>-3.1614959077544198E-2</v>
      </c>
      <c r="BM1028">
        <v>-6.9776557910144796E-2</v>
      </c>
      <c r="BN1028">
        <v>-6.2822773419781305E-2</v>
      </c>
      <c r="BO1028">
        <v>-7.6529512354611098E-2</v>
      </c>
      <c r="BP1028">
        <v>4.3621819944951901E-2</v>
      </c>
      <c r="BQ1028">
        <v>-5.56319861925283E-2</v>
      </c>
      <c r="BR1028">
        <v>-5.8356582613109602E-2</v>
      </c>
      <c r="BS1028">
        <v>0.47074638562599802</v>
      </c>
      <c r="BT1028">
        <v>0.59752949196038896</v>
      </c>
      <c r="BU1028">
        <v>0.73378234628341499</v>
      </c>
      <c r="BV1028">
        <v>0.84358751331289605</v>
      </c>
      <c r="BW1028">
        <v>0.53217286583075796</v>
      </c>
      <c r="BX1028">
        <v>-0.35371903592097698</v>
      </c>
      <c r="BY1028">
        <v>-0.44841662761878098</v>
      </c>
      <c r="BZ1028">
        <v>-0.43200711948102</v>
      </c>
      <c r="CA1028">
        <v>-0.224429897016519</v>
      </c>
      <c r="CB1028">
        <v>-8.5190918868648102E-2</v>
      </c>
      <c r="CC1028">
        <v>-1.5795503061449601E-2</v>
      </c>
      <c r="CD1028">
        <v>-1.22533249940591E-2</v>
      </c>
      <c r="CE1028">
        <v>-1.5114794692541299E-2</v>
      </c>
      <c r="CF1028">
        <v>-1.1329122150241899E-2</v>
      </c>
      <c r="CG1028">
        <v>7.0815349436859597E-3</v>
      </c>
      <c r="CH1028">
        <v>-6.3567628958526804E-3</v>
      </c>
      <c r="CI1028">
        <v>-1.5575446634545499E-2</v>
      </c>
      <c r="CJ1028">
        <v>-1.23902652378798E-2</v>
      </c>
      <c r="CK1028">
        <v>-5.2967736830294897E-2</v>
      </c>
      <c r="CL1028">
        <v>-4.4862644060867998E-2</v>
      </c>
      <c r="CM1028">
        <v>-5.9108852463683997E-2</v>
      </c>
      <c r="CN1028">
        <v>5.3156223526126298E-2</v>
      </c>
      <c r="CO1028">
        <v>-4.5974611894368703E-2</v>
      </c>
      <c r="CP1028">
        <v>-2.2251559084976402E-2</v>
      </c>
      <c r="CQ1028">
        <v>0.52390654795344205</v>
      </c>
      <c r="CR1028">
        <v>0.645937711076359</v>
      </c>
      <c r="CS1028">
        <v>0.781517489234133</v>
      </c>
      <c r="CT1028">
        <v>0.88805524897055899</v>
      </c>
      <c r="CU1028">
        <v>0.57467719221379099</v>
      </c>
      <c r="CV1028">
        <v>-0.32224893125146598</v>
      </c>
      <c r="CW1028">
        <v>-0.41360621636044698</v>
      </c>
      <c r="CX1028">
        <v>-0.41059273652626699</v>
      </c>
      <c r="CY1028">
        <v>-0.20186302044006499</v>
      </c>
      <c r="CZ1028">
        <v>-6.71528714861266E-2</v>
      </c>
      <c r="DA1028">
        <v>4.0208520747227403E-3</v>
      </c>
      <c r="DB1028">
        <v>5.9390954680590803E-3</v>
      </c>
      <c r="DC1028">
        <v>-1.06465110199558E-3</v>
      </c>
      <c r="DD1028">
        <v>1.94424556596103E-3</v>
      </c>
      <c r="DE1028">
        <v>2.7895214257451201E-2</v>
      </c>
      <c r="DF1028">
        <v>5.6398999285753298E-3</v>
      </c>
      <c r="DG1028">
        <v>4.0918257891456901E-3</v>
      </c>
      <c r="DH1028">
        <v>6.8344286017847098E-3</v>
      </c>
      <c r="DI1028">
        <v>-3.6158915750445102E-2</v>
      </c>
      <c r="DJ1028">
        <v>-2.6902514701954702E-2</v>
      </c>
      <c r="DK1028">
        <v>-4.1688192572756903E-2</v>
      </c>
      <c r="DL1028">
        <v>6.2690627107300695E-2</v>
      </c>
      <c r="DM1028">
        <v>-3.6317237596209098E-2</v>
      </c>
      <c r="DN1028">
        <v>1.3853464443156801E-2</v>
      </c>
      <c r="DO1028">
        <v>0.57706671028088496</v>
      </c>
      <c r="DP1028">
        <v>0.69434593019232804</v>
      </c>
      <c r="DQ1028">
        <v>0.82925263218485101</v>
      </c>
      <c r="DR1028">
        <v>0.93252298462822303</v>
      </c>
      <c r="DS1028">
        <v>0.61718151859682302</v>
      </c>
      <c r="DT1028">
        <v>-0.29077882658195497</v>
      </c>
      <c r="DU1028">
        <v>-0.37879580510211303</v>
      </c>
      <c r="DV1028">
        <v>-0.38917835357151398</v>
      </c>
      <c r="DW1028">
        <v>-0.17929614386361101</v>
      </c>
      <c r="DX1028">
        <v>-4.9114824103605098E-2</v>
      </c>
      <c r="DY1028">
        <v>3.2632521573775101E-2</v>
      </c>
      <c r="DZ1028">
        <v>3.2206061217970601E-2</v>
      </c>
      <c r="EA1028">
        <v>1.9221524739348999E-2</v>
      </c>
      <c r="EB1028">
        <v>2.1108880415593799E-2</v>
      </c>
      <c r="EC1028">
        <v>5.7946861469691399E-2</v>
      </c>
      <c r="ED1028">
        <v>2.29611756861717E-2</v>
      </c>
      <c r="EE1028">
        <v>3.2488243529324098E-2</v>
      </c>
      <c r="EF1028">
        <v>3.4591833158836502E-2</v>
      </c>
      <c r="EG1028">
        <v>-1.1889647759406E-2</v>
      </c>
      <c r="EH1028">
        <v>-9.7094041161267797E-4</v>
      </c>
      <c r="EI1028">
        <v>-1.6535526513357601E-2</v>
      </c>
      <c r="EJ1028">
        <v>7.6456791584096406E-2</v>
      </c>
      <c r="EK1028">
        <v>-2.2373522934817799E-2</v>
      </c>
      <c r="EL1028">
        <v>6.5983384064792802E-2</v>
      </c>
      <c r="EM1028">
        <v>0.653821541559236</v>
      </c>
      <c r="EN1028">
        <v>0.76423971019708903</v>
      </c>
      <c r="EO1028">
        <v>0.89817459710779901</v>
      </c>
      <c r="EP1028">
        <v>0.99672733236348698</v>
      </c>
      <c r="EQ1028">
        <v>0.67855101517650895</v>
      </c>
      <c r="ER1028">
        <v>-0.245340993654695</v>
      </c>
      <c r="ES1028">
        <v>-0.328535099982255</v>
      </c>
      <c r="ET1028">
        <v>-0.35825938570798699</v>
      </c>
      <c r="EU1028">
        <v>-0.146713158254275</v>
      </c>
      <c r="EV1028">
        <v>-2.3070748562443701E-2</v>
      </c>
      <c r="EW1028">
        <v>85.5</v>
      </c>
      <c r="EX1028">
        <v>84</v>
      </c>
      <c r="EY1028">
        <v>83</v>
      </c>
      <c r="EZ1028">
        <v>81</v>
      </c>
      <c r="FA1028">
        <v>79.5</v>
      </c>
      <c r="FB1028">
        <v>78</v>
      </c>
      <c r="FC1028">
        <v>77</v>
      </c>
      <c r="FD1028">
        <v>79</v>
      </c>
      <c r="FE1028">
        <v>82.5</v>
      </c>
      <c r="FF1028">
        <v>89</v>
      </c>
      <c r="FG1028">
        <v>94</v>
      </c>
      <c r="FH1028">
        <v>97</v>
      </c>
      <c r="FI1028">
        <v>99.5</v>
      </c>
      <c r="FJ1028">
        <v>101.5</v>
      </c>
      <c r="FK1028">
        <v>104.5</v>
      </c>
      <c r="FL1028">
        <v>105.5</v>
      </c>
      <c r="FM1028">
        <v>106.5</v>
      </c>
      <c r="FN1028">
        <v>107</v>
      </c>
      <c r="FO1028">
        <v>105.5</v>
      </c>
      <c r="FP1028">
        <v>103.5</v>
      </c>
      <c r="FQ1028">
        <v>99.5</v>
      </c>
      <c r="FR1028">
        <v>95.5</v>
      </c>
      <c r="FS1028">
        <v>92</v>
      </c>
      <c r="FT1028">
        <v>88.5</v>
      </c>
      <c r="FU1028">
        <v>9.0112645090556304E-2</v>
      </c>
      <c r="FV1028">
        <v>0</v>
      </c>
      <c r="FW1028">
        <v>0</v>
      </c>
      <c r="FX1028">
        <v>1</v>
      </c>
    </row>
    <row r="1029" spans="1:180" x14ac:dyDescent="0.2">
      <c r="A1029" t="s">
        <v>42</v>
      </c>
      <c r="B1029" t="s">
        <v>58</v>
      </c>
      <c r="C1029" t="s">
        <v>55</v>
      </c>
      <c r="D1029" t="s">
        <v>39</v>
      </c>
      <c r="E1029" t="s">
        <v>78</v>
      </c>
      <c r="F1029" t="s">
        <v>1</v>
      </c>
      <c r="G1029" s="35">
        <v>43693</v>
      </c>
      <c r="H1029">
        <v>3669</v>
      </c>
      <c r="I1029">
        <v>1.4342222329144001</v>
      </c>
      <c r="J1029">
        <v>1.26778531032894</v>
      </c>
      <c r="K1029">
        <v>1.14267241902237</v>
      </c>
      <c r="L1029">
        <v>1.0243254164025</v>
      </c>
      <c r="M1029">
        <v>0.95940266712534905</v>
      </c>
      <c r="N1029">
        <v>0.89116373355051304</v>
      </c>
      <c r="O1029">
        <v>0.87091716888875403</v>
      </c>
      <c r="P1029">
        <v>0.91828457175562805</v>
      </c>
      <c r="Q1029">
        <v>1.0102764969620599</v>
      </c>
      <c r="R1029">
        <v>1.2094333636458601</v>
      </c>
      <c r="S1029">
        <v>1.4445716114826199</v>
      </c>
      <c r="T1029">
        <v>1.6854398925137399</v>
      </c>
      <c r="U1029">
        <v>2.0003273641956301</v>
      </c>
      <c r="V1029">
        <v>2.3277185278110402</v>
      </c>
      <c r="W1029">
        <v>2.61065402880274</v>
      </c>
      <c r="X1029">
        <v>2.83789883638434</v>
      </c>
      <c r="Y1029">
        <v>2.9365508359042098</v>
      </c>
      <c r="Z1029">
        <v>2.9734619637704398</v>
      </c>
      <c r="AA1029">
        <v>2.9342212223413</v>
      </c>
      <c r="AB1029">
        <v>2.7646364868411499</v>
      </c>
      <c r="AC1029">
        <v>2.56088247432531</v>
      </c>
      <c r="AD1029">
        <v>2.3738546416963802</v>
      </c>
      <c r="AE1029">
        <v>2.0668368885232602</v>
      </c>
      <c r="AF1029">
        <v>1.7106779317338301</v>
      </c>
      <c r="AG1029">
        <v>-2.02624337403845E-2</v>
      </c>
      <c r="AH1029">
        <v>-8.6183504209921807E-3</v>
      </c>
      <c r="AI1029">
        <v>8.58179529271967E-4</v>
      </c>
      <c r="AJ1029">
        <v>-7.8707778537295495E-3</v>
      </c>
      <c r="AK1029">
        <v>-1.0853397661196199E-2</v>
      </c>
      <c r="AL1029">
        <v>-1.62807943502059E-2</v>
      </c>
      <c r="AM1029">
        <v>-1.0400660902578801E-2</v>
      </c>
      <c r="AN1029">
        <v>-1.2925026146023999E-2</v>
      </c>
      <c r="AO1029">
        <v>-3.5655441024333497E-2</v>
      </c>
      <c r="AP1029">
        <v>-4.2049477762402202E-3</v>
      </c>
      <c r="AQ1029">
        <v>-1.79040279097144E-2</v>
      </c>
      <c r="AR1029">
        <v>-3.6655225435604801E-3</v>
      </c>
      <c r="AS1029">
        <v>-6.9147531243428399E-3</v>
      </c>
      <c r="AT1029">
        <v>4.6407713252312197E-3</v>
      </c>
      <c r="AU1029">
        <v>0.143353547746493</v>
      </c>
      <c r="AV1029">
        <v>0.111864613799498</v>
      </c>
      <c r="AW1029">
        <v>0.129249322329681</v>
      </c>
      <c r="AX1029">
        <v>0.106106611086037</v>
      </c>
      <c r="AY1029">
        <v>7.7115771028353194E-2</v>
      </c>
      <c r="AZ1029">
        <v>-3.8264038718288901E-2</v>
      </c>
      <c r="BA1029">
        <v>-5.4486247350060302E-2</v>
      </c>
      <c r="BB1029">
        <v>-5.45914219606531E-2</v>
      </c>
      <c r="BC1029">
        <v>-4.1783094573522701E-2</v>
      </c>
      <c r="BD1029">
        <v>-1.7102020191508801E-2</v>
      </c>
      <c r="BE1029">
        <v>-1.19816570067831E-2</v>
      </c>
      <c r="BF1029">
        <v>-8.5072609145531999E-4</v>
      </c>
      <c r="BG1029">
        <v>6.2992892615312303E-3</v>
      </c>
      <c r="BH1029">
        <v>-5.1705055920243102E-4</v>
      </c>
      <c r="BI1029">
        <v>-4.5070514514868598E-3</v>
      </c>
      <c r="BJ1029">
        <v>-9.3293388720242405E-3</v>
      </c>
      <c r="BK1029">
        <v>-4.6124833625260696E-3</v>
      </c>
      <c r="BL1029">
        <v>-5.71296654330135E-3</v>
      </c>
      <c r="BM1029">
        <v>-2.8753985163859401E-2</v>
      </c>
      <c r="BN1029">
        <v>4.4186828188098101E-3</v>
      </c>
      <c r="BO1029">
        <v>-7.5832618695216604E-3</v>
      </c>
      <c r="BP1029">
        <v>-7.9220422149957597E-4</v>
      </c>
      <c r="BQ1029">
        <v>-4.0136302543620902E-3</v>
      </c>
      <c r="BR1029">
        <v>1.50131387679919E-2</v>
      </c>
      <c r="BS1029">
        <v>0.15339419164929199</v>
      </c>
      <c r="BT1029">
        <v>0.12834380991083399</v>
      </c>
      <c r="BU1029">
        <v>0.14711419873170301</v>
      </c>
      <c r="BV1029">
        <v>0.124890876359692</v>
      </c>
      <c r="BW1029">
        <v>9.6899178599567995E-2</v>
      </c>
      <c r="BX1029">
        <v>-1.9902534692173401E-2</v>
      </c>
      <c r="BY1029">
        <v>-3.9334507160820702E-2</v>
      </c>
      <c r="BZ1029">
        <v>-4.5974478066608399E-2</v>
      </c>
      <c r="CA1029">
        <v>-3.3619379762998801E-2</v>
      </c>
      <c r="CB1029">
        <v>-5.7048408928884299E-3</v>
      </c>
      <c r="CC1029">
        <v>-6.2464162665728301E-3</v>
      </c>
      <c r="CD1029">
        <v>4.5291068569007003E-3</v>
      </c>
      <c r="CE1029">
        <v>1.0067785287004499E-2</v>
      </c>
      <c r="CF1029">
        <v>4.5761185635479797E-3</v>
      </c>
      <c r="CG1029">
        <v>-1.11591399326408E-4</v>
      </c>
      <c r="CH1029">
        <v>-4.5147819838461303E-3</v>
      </c>
      <c r="CI1029">
        <v>-6.0360923063733699E-4</v>
      </c>
      <c r="CJ1029">
        <v>-7.1791603233667704E-4</v>
      </c>
      <c r="CK1029">
        <v>-2.3974057858593099E-2</v>
      </c>
      <c r="CL1029">
        <v>1.0391383099034E-2</v>
      </c>
      <c r="CM1029">
        <v>-4.3513074992444599E-4</v>
      </c>
      <c r="CN1029">
        <v>1.19784729545631E-3</v>
      </c>
      <c r="CO1029">
        <v>-2.0043213922170699E-3</v>
      </c>
      <c r="CP1029">
        <v>2.2197008861815901E-2</v>
      </c>
      <c r="CQ1029">
        <v>0.160348311029858</v>
      </c>
      <c r="CR1029">
        <v>0.13975725093746399</v>
      </c>
      <c r="CS1029">
        <v>0.15948735770650599</v>
      </c>
      <c r="CT1029">
        <v>0.13790080126628201</v>
      </c>
      <c r="CU1029">
        <v>0.11060110641779</v>
      </c>
      <c r="CV1029">
        <v>-7.1854129377853099E-3</v>
      </c>
      <c r="CW1029">
        <v>-2.88404580620455E-2</v>
      </c>
      <c r="CX1029">
        <v>-4.0006408975131101E-2</v>
      </c>
      <c r="CY1029">
        <v>-2.79652157541097E-2</v>
      </c>
      <c r="CZ1029">
        <v>2.1888107704503201E-3</v>
      </c>
      <c r="DA1029">
        <v>-5.1117552636254502E-4</v>
      </c>
      <c r="DB1029">
        <v>9.9089398052567296E-3</v>
      </c>
      <c r="DC1029">
        <v>1.3836281312477701E-2</v>
      </c>
      <c r="DD1029">
        <v>9.66928768629839E-3</v>
      </c>
      <c r="DE1029">
        <v>4.2838686528340504E-3</v>
      </c>
      <c r="DF1029">
        <v>2.9977490433197101E-4</v>
      </c>
      <c r="DG1029">
        <v>3.4052649012513898E-3</v>
      </c>
      <c r="DH1029">
        <v>4.2771344786280002E-3</v>
      </c>
      <c r="DI1029">
        <v>-1.9194130553326898E-2</v>
      </c>
      <c r="DJ1029">
        <v>1.63640833792583E-2</v>
      </c>
      <c r="DK1029">
        <v>6.71300036967277E-3</v>
      </c>
      <c r="DL1029">
        <v>3.1878988124121998E-3</v>
      </c>
      <c r="DM1029">
        <v>4.9874699279486803E-6</v>
      </c>
      <c r="DN1029">
        <v>2.93808789556399E-2</v>
      </c>
      <c r="DO1029">
        <v>0.167302430410424</v>
      </c>
      <c r="DP1029">
        <v>0.15117069196409499</v>
      </c>
      <c r="DQ1029">
        <v>0.171860516681309</v>
      </c>
      <c r="DR1029">
        <v>0.15091072617287099</v>
      </c>
      <c r="DS1029">
        <v>0.12430303423601199</v>
      </c>
      <c r="DT1029">
        <v>5.5317088166028103E-3</v>
      </c>
      <c r="DU1029">
        <v>-1.8346408963270201E-2</v>
      </c>
      <c r="DV1029">
        <v>-3.40383398836537E-2</v>
      </c>
      <c r="DW1029">
        <v>-2.2311051745220599E-2</v>
      </c>
      <c r="DX1029">
        <v>1.00824624337891E-2</v>
      </c>
      <c r="DY1029">
        <v>7.7696012072387896E-3</v>
      </c>
      <c r="DZ1029">
        <v>1.7676564134793599E-2</v>
      </c>
      <c r="EA1029">
        <v>1.9277391044737E-2</v>
      </c>
      <c r="EB1029">
        <v>1.70230149808255E-2</v>
      </c>
      <c r="EC1029">
        <v>1.06302148625434E-2</v>
      </c>
      <c r="ED1029">
        <v>7.2512303825135998E-3</v>
      </c>
      <c r="EE1029">
        <v>9.1934424413041005E-3</v>
      </c>
      <c r="EF1029">
        <v>1.1489194081350599E-2</v>
      </c>
      <c r="EG1029">
        <v>-1.2292674692852799E-2</v>
      </c>
      <c r="EH1029">
        <v>2.4987713974308299E-2</v>
      </c>
      <c r="EI1029">
        <v>1.7033766409865501E-2</v>
      </c>
      <c r="EJ1029">
        <v>6.0612171344731E-3</v>
      </c>
      <c r="EK1029">
        <v>2.9061103399087001E-3</v>
      </c>
      <c r="EL1029">
        <v>3.9753246398400603E-2</v>
      </c>
      <c r="EM1029">
        <v>0.17734307431322299</v>
      </c>
      <c r="EN1029">
        <v>0.16764988807543099</v>
      </c>
      <c r="EO1029">
        <v>0.18972539308333</v>
      </c>
      <c r="EP1029">
        <v>0.169694991446526</v>
      </c>
      <c r="EQ1029">
        <v>0.14408644180722599</v>
      </c>
      <c r="ER1029">
        <v>2.3893212842718201E-2</v>
      </c>
      <c r="ES1029">
        <v>-3.1946687740306702E-3</v>
      </c>
      <c r="ET1029">
        <v>-2.5421395989609099E-2</v>
      </c>
      <c r="EU1029">
        <v>-1.41473369346967E-2</v>
      </c>
      <c r="EV1029">
        <v>2.1479641732409498E-2</v>
      </c>
      <c r="EW1029">
        <v>85.5</v>
      </c>
      <c r="EX1029">
        <v>84</v>
      </c>
      <c r="EY1029">
        <v>83</v>
      </c>
      <c r="EZ1029">
        <v>81</v>
      </c>
      <c r="FA1029">
        <v>79.5</v>
      </c>
      <c r="FB1029">
        <v>78</v>
      </c>
      <c r="FC1029">
        <v>77</v>
      </c>
      <c r="FD1029">
        <v>79</v>
      </c>
      <c r="FE1029">
        <v>82.5</v>
      </c>
      <c r="FF1029">
        <v>89</v>
      </c>
      <c r="FG1029">
        <v>94</v>
      </c>
      <c r="FH1029">
        <v>97</v>
      </c>
      <c r="FI1029">
        <v>99.5</v>
      </c>
      <c r="FJ1029">
        <v>101.5</v>
      </c>
      <c r="FK1029">
        <v>104.5</v>
      </c>
      <c r="FL1029">
        <v>105.5</v>
      </c>
      <c r="FM1029">
        <v>106.5</v>
      </c>
      <c r="FN1029">
        <v>107</v>
      </c>
      <c r="FO1029">
        <v>105.5</v>
      </c>
      <c r="FP1029">
        <v>103.5</v>
      </c>
      <c r="FQ1029">
        <v>99.5</v>
      </c>
      <c r="FR1029">
        <v>95.5</v>
      </c>
      <c r="FS1029">
        <v>92</v>
      </c>
      <c r="FT1029">
        <v>88.5</v>
      </c>
      <c r="FU1029">
        <v>2.1911714696891099E-2</v>
      </c>
      <c r="FV1029">
        <v>0</v>
      </c>
      <c r="FW1029">
        <v>0</v>
      </c>
      <c r="FX1029">
        <v>1</v>
      </c>
    </row>
    <row r="1030" spans="1:180" x14ac:dyDescent="0.2">
      <c r="A1030" t="s">
        <v>42</v>
      </c>
      <c r="B1030" t="s">
        <v>58</v>
      </c>
      <c r="C1030" t="s">
        <v>55</v>
      </c>
      <c r="D1030" t="s">
        <v>39</v>
      </c>
      <c r="E1030" t="s">
        <v>78</v>
      </c>
      <c r="F1030" t="s">
        <v>77</v>
      </c>
      <c r="G1030" s="35">
        <v>43693</v>
      </c>
      <c r="H1030">
        <v>3263</v>
      </c>
      <c r="I1030">
        <v>1.4385268790222101</v>
      </c>
      <c r="J1030">
        <v>1.27193713868195</v>
      </c>
      <c r="K1030">
        <v>1.14555926447544</v>
      </c>
      <c r="L1030">
        <v>1.0296942543149199</v>
      </c>
      <c r="M1030">
        <v>0.96473707387145302</v>
      </c>
      <c r="N1030">
        <v>0.89453871842836097</v>
      </c>
      <c r="O1030">
        <v>0.871808353382583</v>
      </c>
      <c r="P1030">
        <v>0.91930343316221497</v>
      </c>
      <c r="Q1030">
        <v>1.0126116344898899</v>
      </c>
      <c r="R1030">
        <v>1.2083269337828499</v>
      </c>
      <c r="S1030">
        <v>1.4365737137446599</v>
      </c>
      <c r="T1030">
        <v>1.6742651766575101</v>
      </c>
      <c r="U1030">
        <v>1.9858520628164</v>
      </c>
      <c r="V1030">
        <v>2.30837938560758</v>
      </c>
      <c r="W1030">
        <v>2.5856645899711399</v>
      </c>
      <c r="X1030">
        <v>2.8070677539202298</v>
      </c>
      <c r="Y1030">
        <v>2.9056540839430101</v>
      </c>
      <c r="Z1030">
        <v>2.94062208270869</v>
      </c>
      <c r="AA1030">
        <v>2.9035525792722101</v>
      </c>
      <c r="AB1030">
        <v>2.7351293155072698</v>
      </c>
      <c r="AC1030">
        <v>2.5357924450214702</v>
      </c>
      <c r="AD1030">
        <v>2.3551758849568301</v>
      </c>
      <c r="AE1030">
        <v>2.0580435371302501</v>
      </c>
      <c r="AF1030">
        <v>1.70886250010688</v>
      </c>
      <c r="AG1030">
        <v>-2.09065542774476E-2</v>
      </c>
      <c r="AH1030">
        <v>-1.22294758677582E-2</v>
      </c>
      <c r="AI1030">
        <v>-7.6316439838031297E-3</v>
      </c>
      <c r="AJ1030">
        <v>-1.54875148993436E-2</v>
      </c>
      <c r="AK1030">
        <v>-1.9256538439373701E-2</v>
      </c>
      <c r="AL1030">
        <v>-2.2718417398593101E-2</v>
      </c>
      <c r="AM1030">
        <v>-1.7507122952485001E-2</v>
      </c>
      <c r="AN1030">
        <v>-2.1918484382268101E-2</v>
      </c>
      <c r="AO1030">
        <v>-4.2181490172084599E-2</v>
      </c>
      <c r="AP1030">
        <v>-6.9122609652939697E-3</v>
      </c>
      <c r="AQ1030">
        <v>-2.17367340761031E-2</v>
      </c>
      <c r="AR1030">
        <v>-5.0303288478906697E-3</v>
      </c>
      <c r="AS1030">
        <v>-5.0793357684253597E-3</v>
      </c>
      <c r="AT1030">
        <v>2.1646142205220798E-3</v>
      </c>
      <c r="AU1030">
        <v>7.6099741234686699E-2</v>
      </c>
      <c r="AV1030">
        <v>3.7782881495478302E-2</v>
      </c>
      <c r="AW1030">
        <v>5.6007894124305901E-2</v>
      </c>
      <c r="AX1030">
        <v>3.1178767759787399E-2</v>
      </c>
      <c r="AY1030">
        <v>4.06512633090481E-2</v>
      </c>
      <c r="AZ1030">
        <v>-7.0895733887768901E-3</v>
      </c>
      <c r="BA1030">
        <v>-2.1537769436435501E-2</v>
      </c>
      <c r="BB1030">
        <v>-3.5494995023899599E-2</v>
      </c>
      <c r="BC1030">
        <v>-3.2345699076866699E-2</v>
      </c>
      <c r="BD1030">
        <v>-2.4605202436178902E-2</v>
      </c>
      <c r="BE1030">
        <v>-1.2460216330278001E-2</v>
      </c>
      <c r="BF1030">
        <v>-3.4307646269450798E-3</v>
      </c>
      <c r="BG1030">
        <v>-1.1937662849704699E-3</v>
      </c>
      <c r="BH1030">
        <v>-7.0146184192399104E-3</v>
      </c>
      <c r="BI1030">
        <v>-1.22792760976049E-2</v>
      </c>
      <c r="BJ1030">
        <v>-1.53474658161998E-2</v>
      </c>
      <c r="BK1030">
        <v>-1.12187317918727E-2</v>
      </c>
      <c r="BL1030">
        <v>-1.43715617958725E-2</v>
      </c>
      <c r="BM1030">
        <v>-3.4599696675919597E-2</v>
      </c>
      <c r="BN1030">
        <v>1.7012692231629699E-3</v>
      </c>
      <c r="BO1030">
        <v>-1.0022255725473999E-2</v>
      </c>
      <c r="BP1030">
        <v>-2.3553318013441798E-3</v>
      </c>
      <c r="BQ1030">
        <v>-2.3494266194806E-3</v>
      </c>
      <c r="BR1030">
        <v>1.20092539565789E-2</v>
      </c>
      <c r="BS1030">
        <v>8.6773874058376804E-2</v>
      </c>
      <c r="BT1030">
        <v>5.5192768191497099E-2</v>
      </c>
      <c r="BU1030">
        <v>7.3405936632489496E-2</v>
      </c>
      <c r="BV1030">
        <v>4.9688173769664098E-2</v>
      </c>
      <c r="BW1030">
        <v>6.2569310428627206E-2</v>
      </c>
      <c r="BX1030">
        <v>1.2347987224070701E-2</v>
      </c>
      <c r="BY1030">
        <v>-6.2779829836648897E-3</v>
      </c>
      <c r="BZ1030">
        <v>-2.5591398961434898E-2</v>
      </c>
      <c r="CA1030">
        <v>-2.3739556005598898E-2</v>
      </c>
      <c r="CB1030">
        <v>-1.20163730717568E-2</v>
      </c>
      <c r="CC1030">
        <v>-6.6103083978944002E-3</v>
      </c>
      <c r="CD1030">
        <v>2.66319597519176E-3</v>
      </c>
      <c r="CE1030">
        <v>3.26508819772713E-3</v>
      </c>
      <c r="CF1030">
        <v>-1.1463161278507199E-3</v>
      </c>
      <c r="CG1030">
        <v>-7.4468454543209503E-3</v>
      </c>
      <c r="CH1030">
        <v>-1.02423672041431E-2</v>
      </c>
      <c r="CI1030">
        <v>-6.8634112301700599E-3</v>
      </c>
      <c r="CJ1030">
        <v>-9.1445862024990103E-3</v>
      </c>
      <c r="CK1030">
        <v>-2.9348569596665999E-2</v>
      </c>
      <c r="CL1030">
        <v>7.6669739925493696E-3</v>
      </c>
      <c r="CM1030">
        <v>-1.9088437052925699E-3</v>
      </c>
      <c r="CN1030">
        <v>-5.0263699566940596E-4</v>
      </c>
      <c r="CO1030">
        <v>-4.5869985896189501E-4</v>
      </c>
      <c r="CP1030">
        <v>1.8827621448340898E-2</v>
      </c>
      <c r="CQ1030">
        <v>9.4166745935773705E-2</v>
      </c>
      <c r="CR1030">
        <v>6.7250802681943694E-2</v>
      </c>
      <c r="CS1030">
        <v>8.5455767874521998E-2</v>
      </c>
      <c r="CT1030">
        <v>6.2507731987455906E-2</v>
      </c>
      <c r="CU1030">
        <v>7.77496830953575E-2</v>
      </c>
      <c r="CV1030">
        <v>2.5810382492470599E-2</v>
      </c>
      <c r="CW1030">
        <v>4.2908986280939098E-3</v>
      </c>
      <c r="CX1030">
        <v>-1.87321984975997E-2</v>
      </c>
      <c r="CY1030">
        <v>-1.77789675310745E-2</v>
      </c>
      <c r="CZ1030">
        <v>-3.2973882029317301E-3</v>
      </c>
      <c r="DA1030">
        <v>-7.6040046551085095E-4</v>
      </c>
      <c r="DB1030">
        <v>8.7571565773286002E-3</v>
      </c>
      <c r="DC1030">
        <v>7.7239426804247297E-3</v>
      </c>
      <c r="DD1030">
        <v>4.7219861635384597E-3</v>
      </c>
      <c r="DE1030">
        <v>-2.6144148110370199E-3</v>
      </c>
      <c r="DF1030">
        <v>-5.1372685920864098E-3</v>
      </c>
      <c r="DG1030">
        <v>-2.5080906684674699E-3</v>
      </c>
      <c r="DH1030">
        <v>-3.9176106091255002E-3</v>
      </c>
      <c r="DI1030">
        <v>-2.4097442517412401E-2</v>
      </c>
      <c r="DJ1030">
        <v>1.36326787619358E-2</v>
      </c>
      <c r="DK1030">
        <v>6.2045683148888196E-3</v>
      </c>
      <c r="DL1030">
        <v>1.3500578100053601E-3</v>
      </c>
      <c r="DM1030">
        <v>1.43202690155681E-3</v>
      </c>
      <c r="DN1030">
        <v>2.56459889401029E-2</v>
      </c>
      <c r="DO1030">
        <v>0.10155961781317099</v>
      </c>
      <c r="DP1030">
        <v>7.9308837172390304E-2</v>
      </c>
      <c r="DQ1030">
        <v>9.7505599116554501E-2</v>
      </c>
      <c r="DR1030">
        <v>7.5327290205247796E-2</v>
      </c>
      <c r="DS1030">
        <v>9.2930055762087904E-2</v>
      </c>
      <c r="DT1030">
        <v>3.92727777608705E-2</v>
      </c>
      <c r="DU1030">
        <v>1.48597802398527E-2</v>
      </c>
      <c r="DV1030">
        <v>-1.1872998033764501E-2</v>
      </c>
      <c r="DW1030">
        <v>-1.18183790565501E-2</v>
      </c>
      <c r="DX1030">
        <v>5.4215966658933698E-3</v>
      </c>
      <c r="DY1030">
        <v>7.6859374816588104E-3</v>
      </c>
      <c r="DZ1030">
        <v>1.75558678181418E-2</v>
      </c>
      <c r="EA1030">
        <v>1.41618203792574E-2</v>
      </c>
      <c r="EB1030">
        <v>1.3194882643642099E-2</v>
      </c>
      <c r="EC1030">
        <v>4.36284753073182E-3</v>
      </c>
      <c r="ED1030">
        <v>2.2336829903068702E-3</v>
      </c>
      <c r="EE1030">
        <v>3.7803004921448998E-3</v>
      </c>
      <c r="EF1030">
        <v>3.6293119772701299E-3</v>
      </c>
      <c r="EG1030">
        <v>-1.65156490212474E-2</v>
      </c>
      <c r="EH1030">
        <v>2.2246208950392699E-2</v>
      </c>
      <c r="EI1030">
        <v>1.7919046665517899E-2</v>
      </c>
      <c r="EJ1030">
        <v>4.02505485655186E-3</v>
      </c>
      <c r="EK1030">
        <v>4.1619360505015697E-3</v>
      </c>
      <c r="EL1030">
        <v>3.5490628676159798E-2</v>
      </c>
      <c r="EM1030">
        <v>0.112233750636861</v>
      </c>
      <c r="EN1030">
        <v>9.6718723868409101E-2</v>
      </c>
      <c r="EO1030">
        <v>0.114903641624738</v>
      </c>
      <c r="EP1030">
        <v>9.3836696215124499E-2</v>
      </c>
      <c r="EQ1030">
        <v>0.114848102881667</v>
      </c>
      <c r="ER1030">
        <v>5.8710338373718203E-2</v>
      </c>
      <c r="ES1030">
        <v>3.0119566692623299E-2</v>
      </c>
      <c r="ET1030">
        <v>-1.9694019712997901E-3</v>
      </c>
      <c r="EU1030">
        <v>-3.2122359852822199E-3</v>
      </c>
      <c r="EV1030">
        <v>1.8010426030315399E-2</v>
      </c>
      <c r="EW1030">
        <v>85.5</v>
      </c>
      <c r="EX1030">
        <v>84</v>
      </c>
      <c r="EY1030">
        <v>83</v>
      </c>
      <c r="EZ1030">
        <v>81</v>
      </c>
      <c r="FA1030">
        <v>79.5</v>
      </c>
      <c r="FB1030">
        <v>78</v>
      </c>
      <c r="FC1030">
        <v>77</v>
      </c>
      <c r="FD1030">
        <v>79</v>
      </c>
      <c r="FE1030">
        <v>82.5</v>
      </c>
      <c r="FF1030">
        <v>89</v>
      </c>
      <c r="FG1030">
        <v>94</v>
      </c>
      <c r="FH1030">
        <v>97</v>
      </c>
      <c r="FI1030">
        <v>99.5</v>
      </c>
      <c r="FJ1030">
        <v>101.5</v>
      </c>
      <c r="FK1030">
        <v>104.5</v>
      </c>
      <c r="FL1030">
        <v>105.5</v>
      </c>
      <c r="FM1030">
        <v>106.5</v>
      </c>
      <c r="FN1030">
        <v>107</v>
      </c>
      <c r="FO1030">
        <v>105.5</v>
      </c>
      <c r="FP1030">
        <v>103.5</v>
      </c>
      <c r="FQ1030">
        <v>99.5</v>
      </c>
      <c r="FR1030">
        <v>95.5</v>
      </c>
      <c r="FS1030">
        <v>92</v>
      </c>
      <c r="FT1030">
        <v>88.5</v>
      </c>
      <c r="FU1030">
        <v>2.2692833836920799E-2</v>
      </c>
      <c r="FV1030">
        <v>0</v>
      </c>
      <c r="FW1030">
        <v>0</v>
      </c>
      <c r="FX1030">
        <v>1</v>
      </c>
    </row>
    <row r="1031" spans="1:180" x14ac:dyDescent="0.2">
      <c r="A1031" t="s">
        <v>42</v>
      </c>
      <c r="B1031" t="s">
        <v>58</v>
      </c>
      <c r="C1031" t="s">
        <v>55</v>
      </c>
      <c r="D1031" t="s">
        <v>39</v>
      </c>
      <c r="E1031" t="s">
        <v>78</v>
      </c>
      <c r="F1031" t="s">
        <v>78</v>
      </c>
      <c r="G1031" s="35">
        <v>43693</v>
      </c>
      <c r="H1031">
        <v>406</v>
      </c>
      <c r="I1031">
        <v>1.34508187429624</v>
      </c>
      <c r="J1031">
        <v>1.1893790296817599</v>
      </c>
      <c r="K1031">
        <v>1.08086215312474</v>
      </c>
      <c r="L1031">
        <v>0.94157106531844503</v>
      </c>
      <c r="M1031">
        <v>0.88016318063820198</v>
      </c>
      <c r="N1031">
        <v>0.82835388436437696</v>
      </c>
      <c r="O1031">
        <v>0.83062115624186195</v>
      </c>
      <c r="P1031">
        <v>0.88371015099662098</v>
      </c>
      <c r="Q1031">
        <v>0.96538485264326701</v>
      </c>
      <c r="R1031">
        <v>1.2058102545684399</v>
      </c>
      <c r="S1031">
        <v>1.5103561389635101</v>
      </c>
      <c r="T1031">
        <v>1.7792743469537999</v>
      </c>
      <c r="U1031">
        <v>2.1221560015051999</v>
      </c>
      <c r="V1031">
        <v>2.48904121447175</v>
      </c>
      <c r="W1031">
        <v>2.8166267353959502</v>
      </c>
      <c r="X1031">
        <v>3.08709653428313</v>
      </c>
      <c r="Y1031">
        <v>3.18516459737313</v>
      </c>
      <c r="Z1031">
        <v>3.2408664678438099</v>
      </c>
      <c r="AA1031">
        <v>3.1775374121394999</v>
      </c>
      <c r="AB1031">
        <v>2.9859845622332402</v>
      </c>
      <c r="AC1031">
        <v>2.7273394242723001</v>
      </c>
      <c r="AD1031">
        <v>2.46953206927469</v>
      </c>
      <c r="AE1031">
        <v>2.0803906121781601</v>
      </c>
      <c r="AF1031">
        <v>1.66604644105169</v>
      </c>
      <c r="AG1031">
        <v>-8.5134047137553501E-2</v>
      </c>
      <c r="AH1031">
        <v>-4.1264381471822001E-2</v>
      </c>
      <c r="AI1031">
        <v>1.1145262646286701E-2</v>
      </c>
      <c r="AJ1031">
        <v>9.9534405942347499E-5</v>
      </c>
      <c r="AK1031">
        <v>1.1281440225394301E-2</v>
      </c>
      <c r="AL1031">
        <v>2.5750591311983302E-3</v>
      </c>
      <c r="AM1031">
        <v>1.3007605569673401E-2</v>
      </c>
      <c r="AN1031">
        <v>2.76734367423133E-2</v>
      </c>
      <c r="AO1031">
        <v>-2.77547058577182E-2</v>
      </c>
      <c r="AP1031">
        <v>-1.15691493005793E-2</v>
      </c>
      <c r="AQ1031">
        <v>-3.4268418392468497E-2</v>
      </c>
      <c r="AR1031">
        <v>-1.41414638716384E-2</v>
      </c>
      <c r="AS1031">
        <v>-4.0494570179254501E-2</v>
      </c>
      <c r="AT1031">
        <v>-2.26990868846133E-2</v>
      </c>
      <c r="AU1031">
        <v>0.642242154977688</v>
      </c>
      <c r="AV1031">
        <v>0.64096239766312701</v>
      </c>
      <c r="AW1031">
        <v>0.67554356954240502</v>
      </c>
      <c r="AX1031">
        <v>0.68134818231807803</v>
      </c>
      <c r="AY1031">
        <v>0.26483681293370298</v>
      </c>
      <c r="AZ1031">
        <v>-0.39379215201971002</v>
      </c>
      <c r="BA1031">
        <v>-0.41702198348785302</v>
      </c>
      <c r="BB1031">
        <v>-0.315927214543338</v>
      </c>
      <c r="BC1031">
        <v>-0.191919747383549</v>
      </c>
      <c r="BD1031">
        <v>-1.8250578836085399E-2</v>
      </c>
      <c r="BE1031">
        <v>-5.34910739159149E-2</v>
      </c>
      <c r="BF1031">
        <v>-1.9010167220366501E-2</v>
      </c>
      <c r="BG1031">
        <v>3.07600542017381E-2</v>
      </c>
      <c r="BH1031">
        <v>1.8292013597851601E-2</v>
      </c>
      <c r="BI1031">
        <v>2.91405056070866E-2</v>
      </c>
      <c r="BJ1031">
        <v>1.5614557312697201E-2</v>
      </c>
      <c r="BK1031">
        <v>2.5114627365086999E-2</v>
      </c>
      <c r="BL1031">
        <v>4.3511616156608202E-2</v>
      </c>
      <c r="BM1031">
        <v>-9.1426132575928905E-3</v>
      </c>
      <c r="BN1031">
        <v>5.6647572693574099E-3</v>
      </c>
      <c r="BO1031">
        <v>-1.48682937474614E-2</v>
      </c>
      <c r="BP1031">
        <v>2.15702524619844E-3</v>
      </c>
      <c r="BQ1031">
        <v>-2.4132812318611498E-2</v>
      </c>
      <c r="BR1031">
        <v>1.72865612452935E-2</v>
      </c>
      <c r="BS1031">
        <v>0.677196682932516</v>
      </c>
      <c r="BT1031">
        <v>0.69364047174202104</v>
      </c>
      <c r="BU1031">
        <v>0.72566084277280296</v>
      </c>
      <c r="BV1031">
        <v>0.71913982525830999</v>
      </c>
      <c r="BW1031">
        <v>0.31979173531249799</v>
      </c>
      <c r="BX1031">
        <v>-0.35111887471107001</v>
      </c>
      <c r="BY1031">
        <v>-0.37499180989907499</v>
      </c>
      <c r="BZ1031">
        <v>-0.28248093458583401</v>
      </c>
      <c r="CA1031">
        <v>-0.16730873051227599</v>
      </c>
      <c r="CB1031">
        <v>2.4832283807188502E-3</v>
      </c>
      <c r="CC1031">
        <v>-3.1575247055649E-2</v>
      </c>
      <c r="CD1031">
        <v>-3.5969662221543202E-3</v>
      </c>
      <c r="CE1031">
        <v>4.4345199081092003E-2</v>
      </c>
      <c r="CF1031">
        <v>3.0892069266963799E-2</v>
      </c>
      <c r="CG1031">
        <v>4.1509639886911101E-2</v>
      </c>
      <c r="CH1031">
        <v>2.4645674031370801E-2</v>
      </c>
      <c r="CI1031">
        <v>3.3499913779332903E-2</v>
      </c>
      <c r="CJ1031">
        <v>5.4481090971577599E-2</v>
      </c>
      <c r="CK1031">
        <v>3.74806537979404E-3</v>
      </c>
      <c r="CL1031">
        <v>1.76009084605625E-2</v>
      </c>
      <c r="CM1031">
        <v>-1.43182651634772E-3</v>
      </c>
      <c r="CN1031">
        <v>1.3445309159613301E-2</v>
      </c>
      <c r="CO1031">
        <v>-1.2800708666662801E-2</v>
      </c>
      <c r="CP1031">
        <v>4.4980499332985299E-2</v>
      </c>
      <c r="CQ1031">
        <v>0.70140608251309899</v>
      </c>
      <c r="CR1031">
        <v>0.73012514537742501</v>
      </c>
      <c r="CS1031">
        <v>0.76037191354142897</v>
      </c>
      <c r="CT1031">
        <v>0.74531420203516596</v>
      </c>
      <c r="CU1031">
        <v>0.357853347144518</v>
      </c>
      <c r="CV1031">
        <v>-0.32156349284143199</v>
      </c>
      <c r="CW1031">
        <v>-0.34588183970674502</v>
      </c>
      <c r="CX1031">
        <v>-0.25931614297366801</v>
      </c>
      <c r="CY1031">
        <v>-0.15026321519903599</v>
      </c>
      <c r="CZ1031">
        <v>1.6843400098301899E-2</v>
      </c>
      <c r="DA1031">
        <v>-9.6594201953831803E-3</v>
      </c>
      <c r="DB1031">
        <v>1.18162347760578E-2</v>
      </c>
      <c r="DC1031">
        <v>5.7930343960445899E-2</v>
      </c>
      <c r="DD1031">
        <v>4.3492124936075897E-2</v>
      </c>
      <c r="DE1031">
        <v>5.3878774166735498E-2</v>
      </c>
      <c r="DF1031">
        <v>3.3676790750044303E-2</v>
      </c>
      <c r="DG1031">
        <v>4.1885200193578699E-2</v>
      </c>
      <c r="DH1031">
        <v>6.5450565786546996E-2</v>
      </c>
      <c r="DI1031">
        <v>1.6638744017181E-2</v>
      </c>
      <c r="DJ1031">
        <v>2.9537059651767499E-2</v>
      </c>
      <c r="DK1031">
        <v>1.20046407147659E-2</v>
      </c>
      <c r="DL1031">
        <v>2.47335930730282E-2</v>
      </c>
      <c r="DM1031">
        <v>-1.4686050147140401E-3</v>
      </c>
      <c r="DN1031">
        <v>7.2674437420677196E-2</v>
      </c>
      <c r="DO1031">
        <v>0.72561548209368198</v>
      </c>
      <c r="DP1031">
        <v>0.76660981901282799</v>
      </c>
      <c r="DQ1031">
        <v>0.79508298431005497</v>
      </c>
      <c r="DR1031">
        <v>0.77148857881202204</v>
      </c>
      <c r="DS1031">
        <v>0.395914958976537</v>
      </c>
      <c r="DT1031">
        <v>-0.29200811097179402</v>
      </c>
      <c r="DU1031">
        <v>-0.31677186951441599</v>
      </c>
      <c r="DV1031">
        <v>-0.23615135136150101</v>
      </c>
      <c r="DW1031">
        <v>-0.13321769988579599</v>
      </c>
      <c r="DX1031">
        <v>3.1203571815885001E-2</v>
      </c>
      <c r="DY1031">
        <v>2.19835530262554E-2</v>
      </c>
      <c r="DZ1031">
        <v>3.40704490275133E-2</v>
      </c>
      <c r="EA1031">
        <v>7.7545135515897298E-2</v>
      </c>
      <c r="EB1031">
        <v>6.1684604127985203E-2</v>
      </c>
      <c r="EC1031">
        <v>7.1737839548427898E-2</v>
      </c>
      <c r="ED1031">
        <v>4.6716288931543198E-2</v>
      </c>
      <c r="EE1031">
        <v>5.3992221988992402E-2</v>
      </c>
      <c r="EF1031">
        <v>8.1288745200841894E-2</v>
      </c>
      <c r="EG1031">
        <v>3.5250836617306297E-2</v>
      </c>
      <c r="EH1031">
        <v>4.6770966221704201E-2</v>
      </c>
      <c r="EI1031">
        <v>3.1404765359773101E-2</v>
      </c>
      <c r="EJ1031">
        <v>4.1032082190865099E-2</v>
      </c>
      <c r="EK1031">
        <v>1.4893152845929E-2</v>
      </c>
      <c r="EL1031">
        <v>0.112660085550584</v>
      </c>
      <c r="EM1031">
        <v>0.76057001004850999</v>
      </c>
      <c r="EN1031">
        <v>0.81928789309172201</v>
      </c>
      <c r="EO1031">
        <v>0.84520025754045303</v>
      </c>
      <c r="EP1031">
        <v>0.809280221752254</v>
      </c>
      <c r="EQ1031">
        <v>0.45086988135533201</v>
      </c>
      <c r="ER1031">
        <v>-0.24933483366315401</v>
      </c>
      <c r="ES1031">
        <v>-0.27474169592563802</v>
      </c>
      <c r="ET1031">
        <v>-0.20270507140399799</v>
      </c>
      <c r="EU1031">
        <v>-0.108606683014523</v>
      </c>
      <c r="EV1031">
        <v>5.1937379032689197E-2</v>
      </c>
      <c r="EW1031">
        <v>85.5</v>
      </c>
      <c r="EX1031">
        <v>84</v>
      </c>
      <c r="EY1031">
        <v>83</v>
      </c>
      <c r="EZ1031">
        <v>81</v>
      </c>
      <c r="FA1031">
        <v>79.5</v>
      </c>
      <c r="FB1031">
        <v>78</v>
      </c>
      <c r="FC1031">
        <v>77</v>
      </c>
      <c r="FD1031">
        <v>79</v>
      </c>
      <c r="FE1031">
        <v>82.5</v>
      </c>
      <c r="FF1031">
        <v>89</v>
      </c>
      <c r="FG1031">
        <v>94</v>
      </c>
      <c r="FH1031">
        <v>97</v>
      </c>
      <c r="FI1031">
        <v>99.5</v>
      </c>
      <c r="FJ1031">
        <v>101.5</v>
      </c>
      <c r="FK1031">
        <v>104.5</v>
      </c>
      <c r="FL1031">
        <v>105.5</v>
      </c>
      <c r="FM1031">
        <v>106.5</v>
      </c>
      <c r="FN1031">
        <v>107</v>
      </c>
      <c r="FO1031">
        <v>105.5</v>
      </c>
      <c r="FP1031">
        <v>103.5</v>
      </c>
      <c r="FQ1031">
        <v>99.5</v>
      </c>
      <c r="FR1031">
        <v>95.5</v>
      </c>
      <c r="FS1031">
        <v>92</v>
      </c>
      <c r="FT1031">
        <v>88.5</v>
      </c>
      <c r="FU1031">
        <v>6.0885193177668703E-2</v>
      </c>
      <c r="FV1031">
        <v>0</v>
      </c>
      <c r="FW1031">
        <v>0</v>
      </c>
      <c r="FX1031">
        <v>1</v>
      </c>
    </row>
    <row r="1032" spans="1:180" x14ac:dyDescent="0.2">
      <c r="A1032" t="s">
        <v>42</v>
      </c>
      <c r="B1032" t="s">
        <v>58</v>
      </c>
      <c r="C1032" t="s">
        <v>55</v>
      </c>
      <c r="D1032" t="s">
        <v>226</v>
      </c>
      <c r="E1032" t="s">
        <v>1</v>
      </c>
      <c r="F1032" t="s">
        <v>1</v>
      </c>
      <c r="G1032" s="35">
        <v>43693</v>
      </c>
      <c r="H1032">
        <v>2817</v>
      </c>
      <c r="I1032">
        <v>0.85004485203279201</v>
      </c>
      <c r="J1032">
        <v>0.73128986068858004</v>
      </c>
      <c r="K1032">
        <v>0.65583460214870304</v>
      </c>
      <c r="L1032">
        <v>0.62653675029055</v>
      </c>
      <c r="M1032">
        <v>0.62572842040481702</v>
      </c>
      <c r="N1032">
        <v>0.66169607299619804</v>
      </c>
      <c r="O1032">
        <v>0.73707620870714596</v>
      </c>
      <c r="P1032">
        <v>0.80783328814390198</v>
      </c>
      <c r="Q1032">
        <v>0.84023636976633898</v>
      </c>
      <c r="R1032">
        <v>0.89842541349987204</v>
      </c>
      <c r="S1032">
        <v>0.99694805024790401</v>
      </c>
      <c r="T1032">
        <v>1.12295129285673</v>
      </c>
      <c r="U1032">
        <v>1.244793848279</v>
      </c>
      <c r="V1032">
        <v>1.3466120036928799</v>
      </c>
      <c r="W1032">
        <v>1.4431119468041</v>
      </c>
      <c r="X1032">
        <v>1.5377563459011001</v>
      </c>
      <c r="Y1032">
        <v>1.5855064194091899</v>
      </c>
      <c r="Z1032">
        <v>1.6134887865615699</v>
      </c>
      <c r="AA1032">
        <v>1.61751365313951</v>
      </c>
      <c r="AB1032">
        <v>1.56152590914555</v>
      </c>
      <c r="AC1032">
        <v>1.3895251990311199</v>
      </c>
      <c r="AD1032">
        <v>1.2770056289363201</v>
      </c>
      <c r="AE1032">
        <v>1.11412184541743</v>
      </c>
      <c r="AF1032">
        <v>0.94648539515054997</v>
      </c>
      <c r="AG1032">
        <v>-1.18829987096366E-2</v>
      </c>
      <c r="AH1032">
        <v>-1.5748675309082801E-2</v>
      </c>
      <c r="AI1032">
        <v>-9.4946182507647907E-3</v>
      </c>
      <c r="AJ1032">
        <v>-4.4267154353599203E-3</v>
      </c>
      <c r="AK1032">
        <v>1.3418070024385201E-3</v>
      </c>
      <c r="AL1032">
        <v>1.48185921862906E-3</v>
      </c>
      <c r="AM1032">
        <v>-8.1595924213533101E-3</v>
      </c>
      <c r="AN1032">
        <v>4.2037097593131101E-4</v>
      </c>
      <c r="AO1032">
        <v>-1.27445086781639E-2</v>
      </c>
      <c r="AP1032">
        <v>-8.8133556796448197E-3</v>
      </c>
      <c r="AQ1032">
        <v>1.6867189913088401E-2</v>
      </c>
      <c r="AR1032">
        <v>1.1292754591188199E-3</v>
      </c>
      <c r="AS1032">
        <v>-2.0143530030597101E-2</v>
      </c>
      <c r="AT1032">
        <v>-9.3937469236768604E-3</v>
      </c>
      <c r="AU1032">
        <v>0.14538085561799599</v>
      </c>
      <c r="AV1032">
        <v>0.192441924517401</v>
      </c>
      <c r="AW1032">
        <v>0.19511154043686399</v>
      </c>
      <c r="AX1032">
        <v>0.16976442066431299</v>
      </c>
      <c r="AY1032">
        <v>0.12509496595603101</v>
      </c>
      <c r="AZ1032">
        <v>-1.11054684921692E-2</v>
      </c>
      <c r="BA1032">
        <v>-3.4635097734768999E-2</v>
      </c>
      <c r="BB1032">
        <v>-1.7691045894372599E-2</v>
      </c>
      <c r="BC1032">
        <v>9.8704802126996904E-3</v>
      </c>
      <c r="BD1032">
        <v>1.0771596042914999E-2</v>
      </c>
      <c r="BE1032">
        <v>-2.40661839908533E-3</v>
      </c>
      <c r="BF1032">
        <v>-8.4340291925106194E-3</v>
      </c>
      <c r="BG1032">
        <v>-2.2494861590898101E-3</v>
      </c>
      <c r="BH1032">
        <v>9.5557694994793496E-4</v>
      </c>
      <c r="BI1032">
        <v>7.9082891761371003E-3</v>
      </c>
      <c r="BJ1032">
        <v>8.1685923649463203E-3</v>
      </c>
      <c r="BK1032">
        <v>5.6862583754769701E-4</v>
      </c>
      <c r="BL1032">
        <v>1.1017024247245899E-2</v>
      </c>
      <c r="BM1032">
        <v>-3.8867636387275701E-3</v>
      </c>
      <c r="BN1032">
        <v>-1.39359752955825E-3</v>
      </c>
      <c r="BO1032">
        <v>2.4481722830373299E-2</v>
      </c>
      <c r="BP1032">
        <v>6.7403286517312196E-3</v>
      </c>
      <c r="BQ1032">
        <v>-1.4639150695099801E-2</v>
      </c>
      <c r="BR1032">
        <v>3.6074324781237501E-3</v>
      </c>
      <c r="BS1032">
        <v>0.16154895485653001</v>
      </c>
      <c r="BT1032">
        <v>0.20913361849089299</v>
      </c>
      <c r="BU1032">
        <v>0.21186834047738001</v>
      </c>
      <c r="BV1032">
        <v>0.19190832437243299</v>
      </c>
      <c r="BW1032">
        <v>0.146158550430627</v>
      </c>
      <c r="BX1032">
        <v>1.10439652950365E-2</v>
      </c>
      <c r="BY1032">
        <v>-1.7626333296306501E-2</v>
      </c>
      <c r="BZ1032">
        <v>7.1523386345384902E-4</v>
      </c>
      <c r="CA1032">
        <v>2.2384563158828499E-2</v>
      </c>
      <c r="CB1032">
        <v>2.0405689004404301E-2</v>
      </c>
      <c r="CC1032">
        <v>4.1566937363891601E-3</v>
      </c>
      <c r="CD1032">
        <v>-3.3679275745599701E-3</v>
      </c>
      <c r="CE1032">
        <v>2.7684702569755102E-3</v>
      </c>
      <c r="CF1032">
        <v>4.68333626009617E-3</v>
      </c>
      <c r="CG1032">
        <v>1.2456214726362901E-2</v>
      </c>
      <c r="CH1032">
        <v>1.2799803372490899E-2</v>
      </c>
      <c r="CI1032">
        <v>6.6137632151528304E-3</v>
      </c>
      <c r="CJ1032">
        <v>1.8356234022691199E-2</v>
      </c>
      <c r="CK1032">
        <v>2.2480835925027601E-3</v>
      </c>
      <c r="CL1032">
        <v>3.7453043626048199E-3</v>
      </c>
      <c r="CM1032">
        <v>2.97555251329614E-2</v>
      </c>
      <c r="CN1032">
        <v>1.06265270001514E-2</v>
      </c>
      <c r="CO1032">
        <v>-1.08268343351601E-2</v>
      </c>
      <c r="CP1032">
        <v>1.26120097267077E-2</v>
      </c>
      <c r="CQ1032">
        <v>0.172746931136743</v>
      </c>
      <c r="CR1032">
        <v>0.220694234889527</v>
      </c>
      <c r="CS1032">
        <v>0.22347404913970401</v>
      </c>
      <c r="CT1032">
        <v>0.20724512462436701</v>
      </c>
      <c r="CU1032">
        <v>0.160747124872366</v>
      </c>
      <c r="CV1032">
        <v>2.6384595662898701E-2</v>
      </c>
      <c r="CW1032">
        <v>-5.8461148595168504E-3</v>
      </c>
      <c r="CX1032">
        <v>1.3463367153226101E-2</v>
      </c>
      <c r="CY1032">
        <v>3.1051778886041499E-2</v>
      </c>
      <c r="CZ1032">
        <v>2.7078232441483101E-2</v>
      </c>
      <c r="DA1032">
        <v>1.07200058718636E-2</v>
      </c>
      <c r="DB1032">
        <v>1.6981740433906799E-3</v>
      </c>
      <c r="DC1032">
        <v>7.78642667304084E-3</v>
      </c>
      <c r="DD1032">
        <v>8.4110955702444007E-3</v>
      </c>
      <c r="DE1032">
        <v>1.7004140276588701E-2</v>
      </c>
      <c r="DF1032">
        <v>1.7431014380035401E-2</v>
      </c>
      <c r="DG1032">
        <v>1.2658900592758E-2</v>
      </c>
      <c r="DH1032">
        <v>2.5695443798136399E-2</v>
      </c>
      <c r="DI1032">
        <v>8.3829308237330907E-3</v>
      </c>
      <c r="DJ1032">
        <v>8.8842062547678808E-3</v>
      </c>
      <c r="DK1032">
        <v>3.5029327435549498E-2</v>
      </c>
      <c r="DL1032">
        <v>1.4512725348571599E-2</v>
      </c>
      <c r="DM1032">
        <v>-7.0145179752203798E-3</v>
      </c>
      <c r="DN1032">
        <v>2.1616586975291601E-2</v>
      </c>
      <c r="DO1032">
        <v>0.18394490741695499</v>
      </c>
      <c r="DP1032">
        <v>0.23225485128816101</v>
      </c>
      <c r="DQ1032">
        <v>0.235079757802028</v>
      </c>
      <c r="DR1032">
        <v>0.22258192487630099</v>
      </c>
      <c r="DS1032">
        <v>0.175335699314105</v>
      </c>
      <c r="DT1032">
        <v>4.1725226030761002E-2</v>
      </c>
      <c r="DU1032">
        <v>5.9341035772728498E-3</v>
      </c>
      <c r="DV1032">
        <v>2.62115004429983E-2</v>
      </c>
      <c r="DW1032">
        <v>3.9718994613254399E-2</v>
      </c>
      <c r="DX1032">
        <v>3.3750775878561901E-2</v>
      </c>
      <c r="DY1032">
        <v>2.0196386182414899E-2</v>
      </c>
      <c r="DZ1032">
        <v>9.0128201599628706E-3</v>
      </c>
      <c r="EA1032">
        <v>1.50315587647158E-2</v>
      </c>
      <c r="EB1032">
        <v>1.3793387955552299E-2</v>
      </c>
      <c r="EC1032">
        <v>2.35706224502873E-2</v>
      </c>
      <c r="ED1032">
        <v>2.4117747526352699E-2</v>
      </c>
      <c r="EE1032">
        <v>2.1387118851659E-2</v>
      </c>
      <c r="EF1032">
        <v>3.6292097069451003E-2</v>
      </c>
      <c r="EG1032">
        <v>1.7240675863169401E-2</v>
      </c>
      <c r="EH1032">
        <v>1.6303964404854401E-2</v>
      </c>
      <c r="EI1032">
        <v>4.2643860352834503E-2</v>
      </c>
      <c r="EJ1032">
        <v>2.0123778541183999E-2</v>
      </c>
      <c r="EK1032">
        <v>-1.5101386397229899E-3</v>
      </c>
      <c r="EL1032">
        <v>3.4617766377092199E-2</v>
      </c>
      <c r="EM1032">
        <v>0.20011300665548901</v>
      </c>
      <c r="EN1032">
        <v>0.248946545261653</v>
      </c>
      <c r="EO1032">
        <v>0.251836557842544</v>
      </c>
      <c r="EP1032">
        <v>0.24472582858442099</v>
      </c>
      <c r="EQ1032">
        <v>0.1963992837887</v>
      </c>
      <c r="ER1032">
        <v>6.3874659817966695E-2</v>
      </c>
      <c r="ES1032">
        <v>2.29428680157353E-2</v>
      </c>
      <c r="ET1032">
        <v>4.4617780200824797E-2</v>
      </c>
      <c r="EU1032">
        <v>5.2233077559383202E-2</v>
      </c>
      <c r="EV1032">
        <v>4.3384868840051098E-2</v>
      </c>
      <c r="EW1032">
        <v>70.532275619557893</v>
      </c>
      <c r="EX1032">
        <v>68.867757870060302</v>
      </c>
      <c r="EY1032">
        <v>66.899154387140001</v>
      </c>
      <c r="EZ1032">
        <v>65.314969859343606</v>
      </c>
      <c r="FA1032">
        <v>63.393335565974503</v>
      </c>
      <c r="FB1032">
        <v>62.3146768251842</v>
      </c>
      <c r="FC1032">
        <v>61.509879437374401</v>
      </c>
      <c r="FD1032">
        <v>62.444156061620902</v>
      </c>
      <c r="FE1032">
        <v>68.580961152042903</v>
      </c>
      <c r="FF1032">
        <v>73.0465505693235</v>
      </c>
      <c r="FG1032">
        <v>79.577193569993298</v>
      </c>
      <c r="FH1032">
        <v>85.038889819156097</v>
      </c>
      <c r="FI1032">
        <v>89.529931346282694</v>
      </c>
      <c r="FJ1032">
        <v>93.236520428667106</v>
      </c>
      <c r="FK1032">
        <v>95.851682853315495</v>
      </c>
      <c r="FL1032">
        <v>96.588119557937006</v>
      </c>
      <c r="FM1032">
        <v>93.866836905559296</v>
      </c>
      <c r="FN1032">
        <v>90.743427662424693</v>
      </c>
      <c r="FO1032">
        <v>87.750586068318796</v>
      </c>
      <c r="FP1032">
        <v>83.579454119223001</v>
      </c>
      <c r="FQ1032">
        <v>75.047513395847304</v>
      </c>
      <c r="FR1032">
        <v>69.847580375083695</v>
      </c>
      <c r="FS1032">
        <v>67.656982585398495</v>
      </c>
      <c r="FT1032">
        <v>65.452444742129899</v>
      </c>
      <c r="FU1032">
        <v>2.4519303271785999E-2</v>
      </c>
      <c r="FV1032">
        <v>0</v>
      </c>
      <c r="FW1032">
        <v>0</v>
      </c>
      <c r="FX1032">
        <v>1</v>
      </c>
    </row>
    <row r="1033" spans="1:180" x14ac:dyDescent="0.2">
      <c r="A1033" t="s">
        <v>42</v>
      </c>
      <c r="B1033" t="s">
        <v>58</v>
      </c>
      <c r="C1033" t="s">
        <v>55</v>
      </c>
      <c r="D1033" t="s">
        <v>226</v>
      </c>
      <c r="E1033" t="s">
        <v>1</v>
      </c>
      <c r="F1033" t="s">
        <v>77</v>
      </c>
      <c r="G1033" s="35">
        <v>43693</v>
      </c>
      <c r="H1033">
        <v>2449</v>
      </c>
      <c r="I1033">
        <v>0.86489313562303305</v>
      </c>
      <c r="J1033">
        <v>0.74361198728399103</v>
      </c>
      <c r="K1033">
        <v>0.66500322463605399</v>
      </c>
      <c r="L1033">
        <v>0.63657916294849803</v>
      </c>
      <c r="M1033">
        <v>0.63689860579565405</v>
      </c>
      <c r="N1033">
        <v>0.67319050328958996</v>
      </c>
      <c r="O1033">
        <v>0.75106245437630603</v>
      </c>
      <c r="P1033">
        <v>0.81786040220076495</v>
      </c>
      <c r="Q1033">
        <v>0.84439148054512003</v>
      </c>
      <c r="R1033">
        <v>0.89532526198277695</v>
      </c>
      <c r="S1033">
        <v>0.98029131734449004</v>
      </c>
      <c r="T1033">
        <v>1.0946960346155701</v>
      </c>
      <c r="U1033">
        <v>1.2090349422153399</v>
      </c>
      <c r="V1033">
        <v>1.2975672798365701</v>
      </c>
      <c r="W1033">
        <v>1.38244923972544</v>
      </c>
      <c r="X1033">
        <v>1.4638750524912501</v>
      </c>
      <c r="Y1033">
        <v>1.5072823824316901</v>
      </c>
      <c r="Z1033">
        <v>1.54036320388682</v>
      </c>
      <c r="AA1033">
        <v>1.5617438105385799</v>
      </c>
      <c r="AB1033">
        <v>1.5168048283320801</v>
      </c>
      <c r="AC1033">
        <v>1.3745982930938401</v>
      </c>
      <c r="AD1033">
        <v>1.27875972193632</v>
      </c>
      <c r="AE1033">
        <v>1.12300697263563</v>
      </c>
      <c r="AF1033">
        <v>0.95890841746101396</v>
      </c>
      <c r="AG1033">
        <v>6.3422612430656996E-3</v>
      </c>
      <c r="AH1033">
        <v>-6.1302291743652896E-3</v>
      </c>
      <c r="AI1033">
        <v>-5.1243736402367401E-3</v>
      </c>
      <c r="AJ1033">
        <v>-2.7202507902020301E-3</v>
      </c>
      <c r="AK1033">
        <v>5.7017996688503497E-3</v>
      </c>
      <c r="AL1033">
        <v>1.62352540581129E-3</v>
      </c>
      <c r="AM1033">
        <v>-1.2374742777889001E-2</v>
      </c>
      <c r="AN1033">
        <v>-1.9705923394483598E-3</v>
      </c>
      <c r="AO1033">
        <v>-9.0972471033500795E-3</v>
      </c>
      <c r="AP1033">
        <v>-2.4602380761691799E-3</v>
      </c>
      <c r="AQ1033">
        <v>1.13957459323085E-2</v>
      </c>
      <c r="AR1033">
        <v>-1.0927392627981401E-2</v>
      </c>
      <c r="AS1033">
        <v>-9.5894104244413202E-3</v>
      </c>
      <c r="AT1033">
        <v>1.3655609263497299E-2</v>
      </c>
      <c r="AU1033">
        <v>0.101305341801429</v>
      </c>
      <c r="AV1033">
        <v>0.14246306456504401</v>
      </c>
      <c r="AW1033">
        <v>0.135609909490294</v>
      </c>
      <c r="AX1033">
        <v>0.12459855727779</v>
      </c>
      <c r="AY1033">
        <v>0.103518713080688</v>
      </c>
      <c r="AZ1033">
        <v>5.65494282490252E-3</v>
      </c>
      <c r="BA1033">
        <v>-2.6809900524778701E-2</v>
      </c>
      <c r="BB1033">
        <v>-2.1686741474944101E-3</v>
      </c>
      <c r="BC1033">
        <v>1.6050360865857701E-2</v>
      </c>
      <c r="BD1033">
        <v>7.1906078040793802E-3</v>
      </c>
      <c r="BE1033">
        <v>1.5820508648886199E-2</v>
      </c>
      <c r="BF1033">
        <v>1.6818068771752199E-3</v>
      </c>
      <c r="BG1033">
        <v>2.7548710161073098E-3</v>
      </c>
      <c r="BH1033">
        <v>2.8698488819214399E-3</v>
      </c>
      <c r="BI1033">
        <v>1.2550151491675E-2</v>
      </c>
      <c r="BJ1033">
        <v>7.9857934512528699E-3</v>
      </c>
      <c r="BK1033">
        <v>-2.89921493420828E-3</v>
      </c>
      <c r="BL1033">
        <v>1.0077289862582E-2</v>
      </c>
      <c r="BM1033">
        <v>-6.1067536196568299E-4</v>
      </c>
      <c r="BN1033">
        <v>4.6540716884419797E-3</v>
      </c>
      <c r="BO1033">
        <v>1.9247414747991201E-2</v>
      </c>
      <c r="BP1033">
        <v>-4.8742370092986296E-3</v>
      </c>
      <c r="BQ1033">
        <v>-3.5275901475349098E-3</v>
      </c>
      <c r="BR1033">
        <v>2.8306688785659902E-2</v>
      </c>
      <c r="BS1033">
        <v>0.116661016820487</v>
      </c>
      <c r="BT1033">
        <v>0.156518784121737</v>
      </c>
      <c r="BU1033">
        <v>0.15103909652953401</v>
      </c>
      <c r="BV1033">
        <v>0.143058539637374</v>
      </c>
      <c r="BW1033">
        <v>0.124001874421564</v>
      </c>
      <c r="BX1033">
        <v>2.6324535970832199E-2</v>
      </c>
      <c r="BY1033">
        <v>-1.0350288493487601E-2</v>
      </c>
      <c r="BZ1033">
        <v>1.5946444783440299E-2</v>
      </c>
      <c r="CA1033">
        <v>2.8778600773255301E-2</v>
      </c>
      <c r="CB1033">
        <v>1.9234626248274399E-2</v>
      </c>
      <c r="CC1033">
        <v>2.23851139288565E-2</v>
      </c>
      <c r="CD1033">
        <v>7.0923992489008696E-3</v>
      </c>
      <c r="CE1033">
        <v>8.2120118627843301E-3</v>
      </c>
      <c r="CF1033">
        <v>6.7415348858810599E-3</v>
      </c>
      <c r="CG1033">
        <v>1.72932991022345E-2</v>
      </c>
      <c r="CH1033">
        <v>1.23922809183392E-2</v>
      </c>
      <c r="CI1033">
        <v>3.6635067853084801E-3</v>
      </c>
      <c r="CJ1033">
        <v>1.8421616374605699E-2</v>
      </c>
      <c r="CK1033">
        <v>5.26709837372799E-3</v>
      </c>
      <c r="CL1033">
        <v>9.58142095930304E-3</v>
      </c>
      <c r="CM1033">
        <v>2.4685456651429599E-2</v>
      </c>
      <c r="CN1033">
        <v>-6.8183986734552803E-4</v>
      </c>
      <c r="CO1033">
        <v>6.7080811030902695E-4</v>
      </c>
      <c r="CP1033">
        <v>3.8453981831565197E-2</v>
      </c>
      <c r="CQ1033">
        <v>0.12729631056115401</v>
      </c>
      <c r="CR1033">
        <v>0.166253732669185</v>
      </c>
      <c r="CS1033">
        <v>0.16172530447144101</v>
      </c>
      <c r="CT1033">
        <v>0.155843867185531</v>
      </c>
      <c r="CU1033">
        <v>0.13818844956901399</v>
      </c>
      <c r="CV1033">
        <v>4.0640233218540898E-2</v>
      </c>
      <c r="CW1033">
        <v>1.0495886589616801E-3</v>
      </c>
      <c r="CX1033">
        <v>2.8492920971461801E-2</v>
      </c>
      <c r="CY1033">
        <v>3.7594140959463201E-2</v>
      </c>
      <c r="CZ1033">
        <v>2.75762767333914E-2</v>
      </c>
      <c r="DA1033">
        <v>2.8949719208826798E-2</v>
      </c>
      <c r="DB1033">
        <v>1.25029916206265E-2</v>
      </c>
      <c r="DC1033">
        <v>1.36691527094614E-2</v>
      </c>
      <c r="DD1033">
        <v>1.0613220889840701E-2</v>
      </c>
      <c r="DE1033">
        <v>2.2036446712793901E-2</v>
      </c>
      <c r="DF1033">
        <v>1.67987683854256E-2</v>
      </c>
      <c r="DG1033">
        <v>1.0226228504825199E-2</v>
      </c>
      <c r="DH1033">
        <v>2.6765942886629399E-2</v>
      </c>
      <c r="DI1033">
        <v>1.1144872109421699E-2</v>
      </c>
      <c r="DJ1033">
        <v>1.45087702301641E-2</v>
      </c>
      <c r="DK1033">
        <v>3.0123498554868001E-2</v>
      </c>
      <c r="DL1033">
        <v>3.5105572746075698E-3</v>
      </c>
      <c r="DM1033">
        <v>4.86920636815297E-3</v>
      </c>
      <c r="DN1033">
        <v>4.8601274877470603E-2</v>
      </c>
      <c r="DO1033">
        <v>0.137931604301821</v>
      </c>
      <c r="DP1033">
        <v>0.175988681216634</v>
      </c>
      <c r="DQ1033">
        <v>0.17241151241334801</v>
      </c>
      <c r="DR1033">
        <v>0.16862919473368701</v>
      </c>
      <c r="DS1033">
        <v>0.152375024716464</v>
      </c>
      <c r="DT1033">
        <v>5.4955930466249699E-2</v>
      </c>
      <c r="DU1033">
        <v>1.2449465811411001E-2</v>
      </c>
      <c r="DV1033">
        <v>4.10393971594833E-2</v>
      </c>
      <c r="DW1033">
        <v>4.6409681145670997E-2</v>
      </c>
      <c r="DX1033">
        <v>3.5917927218508401E-2</v>
      </c>
      <c r="DY1033">
        <v>3.8427966614647403E-2</v>
      </c>
      <c r="DZ1033">
        <v>2.0315027672166999E-2</v>
      </c>
      <c r="EA1033">
        <v>2.15483973658054E-2</v>
      </c>
      <c r="EB1033">
        <v>1.6203320561964201E-2</v>
      </c>
      <c r="EC1033">
        <v>2.8884798535618601E-2</v>
      </c>
      <c r="ED1033">
        <v>2.3161036430867199E-2</v>
      </c>
      <c r="EE1033">
        <v>1.9701756348505999E-2</v>
      </c>
      <c r="EF1033">
        <v>3.8813825088659798E-2</v>
      </c>
      <c r="EG1033">
        <v>1.9631443850806101E-2</v>
      </c>
      <c r="EH1033">
        <v>2.16230799947752E-2</v>
      </c>
      <c r="EI1033">
        <v>3.7975167370550698E-2</v>
      </c>
      <c r="EJ1033">
        <v>9.5637128932902892E-3</v>
      </c>
      <c r="EK1033">
        <v>1.09310266450594E-2</v>
      </c>
      <c r="EL1033">
        <v>6.3252354399633101E-2</v>
      </c>
      <c r="EM1033">
        <v>0.15328727932087899</v>
      </c>
      <c r="EN1033">
        <v>0.19004440077332699</v>
      </c>
      <c r="EO1033">
        <v>0.187840699452587</v>
      </c>
      <c r="EP1033">
        <v>0.187089177093271</v>
      </c>
      <c r="EQ1033">
        <v>0.17285818605733999</v>
      </c>
      <c r="ER1033">
        <v>7.5625523612179404E-2</v>
      </c>
      <c r="ES1033">
        <v>2.8909077842702E-2</v>
      </c>
      <c r="ET1033">
        <v>5.9154516090417997E-2</v>
      </c>
      <c r="EU1033">
        <v>5.9137921053068601E-2</v>
      </c>
      <c r="EV1033">
        <v>4.7961945662703398E-2</v>
      </c>
      <c r="EW1033">
        <v>70.514804972952405</v>
      </c>
      <c r="EX1033">
        <v>68.831308721647503</v>
      </c>
      <c r="EY1033">
        <v>66.824855271898997</v>
      </c>
      <c r="EZ1033">
        <v>65.2318496725823</v>
      </c>
      <c r="FA1033">
        <v>63.296241814558201</v>
      </c>
      <c r="FB1033">
        <v>62.245942867989001</v>
      </c>
      <c r="FC1033">
        <v>61.419664040998398</v>
      </c>
      <c r="FD1033">
        <v>62.3696023536111</v>
      </c>
      <c r="FE1033">
        <v>68.568140837050393</v>
      </c>
      <c r="FF1033">
        <v>73.039147765018498</v>
      </c>
      <c r="FG1033">
        <v>79.587738445477797</v>
      </c>
      <c r="FH1033">
        <v>85.047451836386102</v>
      </c>
      <c r="FI1033">
        <v>89.5517699534972</v>
      </c>
      <c r="FJ1033">
        <v>93.237828603967003</v>
      </c>
      <c r="FK1033">
        <v>95.845876435418006</v>
      </c>
      <c r="FL1033">
        <v>96.634193793299801</v>
      </c>
      <c r="FM1033">
        <v>93.956629021543094</v>
      </c>
      <c r="FN1033">
        <v>90.845496820727007</v>
      </c>
      <c r="FO1033">
        <v>87.8083894846731</v>
      </c>
      <c r="FP1033">
        <v>83.631821201480506</v>
      </c>
      <c r="FQ1033">
        <v>75.136329125937195</v>
      </c>
      <c r="FR1033">
        <v>69.934611369460001</v>
      </c>
      <c r="FS1033">
        <v>67.736594856220904</v>
      </c>
      <c r="FT1033">
        <v>65.520261934136897</v>
      </c>
      <c r="FU1033">
        <v>2.2131310522930901E-2</v>
      </c>
      <c r="FV1033">
        <v>0</v>
      </c>
      <c r="FW1033">
        <v>0</v>
      </c>
      <c r="FX1033">
        <v>1</v>
      </c>
    </row>
    <row r="1034" spans="1:180" x14ac:dyDescent="0.2">
      <c r="A1034" t="s">
        <v>42</v>
      </c>
      <c r="B1034" t="s">
        <v>58</v>
      </c>
      <c r="C1034" t="s">
        <v>55</v>
      </c>
      <c r="D1034" t="s">
        <v>226</v>
      </c>
      <c r="E1034" t="s">
        <v>1</v>
      </c>
      <c r="F1034" t="s">
        <v>78</v>
      </c>
      <c r="G1034" s="35">
        <v>43693</v>
      </c>
      <c r="H1034">
        <v>368</v>
      </c>
      <c r="I1034">
        <v>0.76832777317411605</v>
      </c>
      <c r="J1034">
        <v>0.65088252143886705</v>
      </c>
      <c r="K1034">
        <v>0.57146348496162003</v>
      </c>
      <c r="L1034">
        <v>0.53547838868268605</v>
      </c>
      <c r="M1034">
        <v>0.52550099786136395</v>
      </c>
      <c r="N1034">
        <v>0.56233303857772898</v>
      </c>
      <c r="O1034">
        <v>0.63138484888762203</v>
      </c>
      <c r="P1034">
        <v>0.72127149737526197</v>
      </c>
      <c r="Q1034">
        <v>0.79576835735368601</v>
      </c>
      <c r="R1034">
        <v>0.89449712220403699</v>
      </c>
      <c r="S1034">
        <v>1.0783658138553101</v>
      </c>
      <c r="T1034">
        <v>1.27826647409676</v>
      </c>
      <c r="U1034">
        <v>1.45040298809192</v>
      </c>
      <c r="V1034">
        <v>1.6337915372515299</v>
      </c>
      <c r="W1034">
        <v>1.8003319362299</v>
      </c>
      <c r="X1034">
        <v>1.96354535912393</v>
      </c>
      <c r="Y1034">
        <v>2.0149077133855799</v>
      </c>
      <c r="Z1034">
        <v>2.0052731221775102</v>
      </c>
      <c r="AA1034">
        <v>1.90134835236758</v>
      </c>
      <c r="AB1034">
        <v>1.77802131446261</v>
      </c>
      <c r="AC1034">
        <v>1.4372680135545699</v>
      </c>
      <c r="AD1034">
        <v>1.2140614056149499</v>
      </c>
      <c r="AE1034">
        <v>1.0081842905515701</v>
      </c>
      <c r="AF1034">
        <v>0.82209143981305699</v>
      </c>
      <c r="AG1034">
        <v>-0.12222085184150699</v>
      </c>
      <c r="AH1034">
        <v>-0.102550606647348</v>
      </c>
      <c r="AI1034">
        <v>-8.2190943439844802E-2</v>
      </c>
      <c r="AJ1034">
        <v>-5.4307875373034303E-2</v>
      </c>
      <c r="AK1034">
        <v>-6.6990500425152394E-2</v>
      </c>
      <c r="AL1034">
        <v>-4.0631921838016102E-2</v>
      </c>
      <c r="AM1034">
        <v>-1.3601621939231E-2</v>
      </c>
      <c r="AN1034">
        <v>-2.0336560137230099E-2</v>
      </c>
      <c r="AO1034">
        <v>-6.2614517385644594E-2</v>
      </c>
      <c r="AP1034">
        <v>-7.8195452503295307E-2</v>
      </c>
      <c r="AQ1034">
        <v>1.17590081947914E-2</v>
      </c>
      <c r="AR1034">
        <v>4.6656426511138403E-2</v>
      </c>
      <c r="AS1034">
        <v>-9.2412504865638997E-2</v>
      </c>
      <c r="AT1034">
        <v>-0.184103903712072</v>
      </c>
      <c r="AU1034">
        <v>0.35947737242120598</v>
      </c>
      <c r="AV1034">
        <v>0.45662481854346698</v>
      </c>
      <c r="AW1034">
        <v>0.49095129030863299</v>
      </c>
      <c r="AX1034">
        <v>0.384583319248959</v>
      </c>
      <c r="AY1034">
        <v>0.17873273484083399</v>
      </c>
      <c r="AZ1034">
        <v>-0.18184425217240199</v>
      </c>
      <c r="BA1034">
        <v>-0.18130040183443499</v>
      </c>
      <c r="BB1034">
        <v>-0.21760804696251901</v>
      </c>
      <c r="BC1034">
        <v>-0.103539927867913</v>
      </c>
      <c r="BD1034">
        <v>-5.4289318298247603E-2</v>
      </c>
      <c r="BE1034">
        <v>-0.100595496078975</v>
      </c>
      <c r="BF1034">
        <v>-8.2206056197036401E-2</v>
      </c>
      <c r="BG1034">
        <v>-6.5143839285949495E-2</v>
      </c>
      <c r="BH1034">
        <v>-4.1466465054655399E-2</v>
      </c>
      <c r="BI1034">
        <v>-5.2180416503111102E-2</v>
      </c>
      <c r="BJ1034">
        <v>-2.15955131232634E-2</v>
      </c>
      <c r="BK1034">
        <v>7.3388257390018805E-4</v>
      </c>
      <c r="BL1034">
        <v>-4.8316476295731797E-3</v>
      </c>
      <c r="BM1034">
        <v>-4.0947466914040498E-2</v>
      </c>
      <c r="BN1034">
        <v>-5.7690855366943398E-2</v>
      </c>
      <c r="BO1034">
        <v>3.4085525052491503E-2</v>
      </c>
      <c r="BP1034">
        <v>6.0089621909145297E-2</v>
      </c>
      <c r="BQ1034">
        <v>-7.9174356706915097E-2</v>
      </c>
      <c r="BR1034">
        <v>-0.149961126897489</v>
      </c>
      <c r="BS1034">
        <v>0.40784423356917898</v>
      </c>
      <c r="BT1034">
        <v>0.500734646449703</v>
      </c>
      <c r="BU1034">
        <v>0.53481834067747602</v>
      </c>
      <c r="BV1034">
        <v>0.442820772698089</v>
      </c>
      <c r="BW1034">
        <v>0.230892103255256</v>
      </c>
      <c r="BX1034">
        <v>-0.124860671504417</v>
      </c>
      <c r="BY1034">
        <v>-0.11659897159525801</v>
      </c>
      <c r="BZ1034">
        <v>-0.15586394127124001</v>
      </c>
      <c r="CA1034">
        <v>-7.1299983667338293E-2</v>
      </c>
      <c r="CB1034">
        <v>-3.05289880301753E-2</v>
      </c>
      <c r="CC1034">
        <v>-8.5617840554518099E-2</v>
      </c>
      <c r="CD1034">
        <v>-6.8115482530144905E-2</v>
      </c>
      <c r="CE1034">
        <v>-5.3337066879044097E-2</v>
      </c>
      <c r="CF1034">
        <v>-3.25725433865496E-2</v>
      </c>
      <c r="CG1034">
        <v>-4.1922997494220203E-2</v>
      </c>
      <c r="CH1034">
        <v>-8.4109544374670192E-3</v>
      </c>
      <c r="CI1034">
        <v>1.06626093298771E-2</v>
      </c>
      <c r="CJ1034">
        <v>5.9070075410796799E-3</v>
      </c>
      <c r="CK1034">
        <v>-2.5940933761094E-2</v>
      </c>
      <c r="CL1034">
        <v>-4.3489433852845802E-2</v>
      </c>
      <c r="CM1034">
        <v>4.9548802615535403E-2</v>
      </c>
      <c r="CN1034">
        <v>6.9393412120664397E-2</v>
      </c>
      <c r="CO1034">
        <v>-7.0005655619156906E-2</v>
      </c>
      <c r="CP1034">
        <v>-0.12631394368382701</v>
      </c>
      <c r="CQ1034">
        <v>0.44134297426174601</v>
      </c>
      <c r="CR1034">
        <v>0.53128497888711401</v>
      </c>
      <c r="CS1034">
        <v>0.56520052613205496</v>
      </c>
      <c r="CT1034">
        <v>0.483155855549946</v>
      </c>
      <c r="CU1034">
        <v>0.26701752292756298</v>
      </c>
      <c r="CV1034">
        <v>-8.5394017121144902E-2</v>
      </c>
      <c r="CW1034">
        <v>-7.1786958109631496E-2</v>
      </c>
      <c r="CX1034">
        <v>-0.113100161758678</v>
      </c>
      <c r="CY1034">
        <v>-4.8970696525595901E-2</v>
      </c>
      <c r="CZ1034">
        <v>-1.40726556668904E-2</v>
      </c>
      <c r="DA1034">
        <v>-7.0640185030061295E-2</v>
      </c>
      <c r="DB1034">
        <v>-5.4024908863253403E-2</v>
      </c>
      <c r="DC1034">
        <v>-4.1530294472138699E-2</v>
      </c>
      <c r="DD1034">
        <v>-2.3678621718443701E-2</v>
      </c>
      <c r="DE1034">
        <v>-3.16655784853292E-2</v>
      </c>
      <c r="DF1034">
        <v>4.7736042483293396E-3</v>
      </c>
      <c r="DG1034">
        <v>2.0591336085853999E-2</v>
      </c>
      <c r="DH1034">
        <v>1.6645662711732501E-2</v>
      </c>
      <c r="DI1034">
        <v>-1.09344006081476E-2</v>
      </c>
      <c r="DJ1034">
        <v>-2.9288012338748198E-2</v>
      </c>
      <c r="DK1034">
        <v>6.5012080178579304E-2</v>
      </c>
      <c r="DL1034">
        <v>7.86972023321834E-2</v>
      </c>
      <c r="DM1034">
        <v>-6.0836954531398799E-2</v>
      </c>
      <c r="DN1034">
        <v>-0.102666760470164</v>
      </c>
      <c r="DO1034">
        <v>0.47484171495431299</v>
      </c>
      <c r="DP1034">
        <v>0.56183531132452602</v>
      </c>
      <c r="DQ1034">
        <v>0.59558271158663501</v>
      </c>
      <c r="DR1034">
        <v>0.52349093840180405</v>
      </c>
      <c r="DS1034">
        <v>0.30314294259987101</v>
      </c>
      <c r="DT1034">
        <v>-4.59273627378727E-2</v>
      </c>
      <c r="DU1034">
        <v>-2.69749446240054E-2</v>
      </c>
      <c r="DV1034">
        <v>-7.0336382246117199E-2</v>
      </c>
      <c r="DW1034">
        <v>-2.6641409383853499E-2</v>
      </c>
      <c r="DX1034">
        <v>2.3836766963944598E-3</v>
      </c>
      <c r="DY1034">
        <v>-4.9014829267528898E-2</v>
      </c>
      <c r="DZ1034">
        <v>-3.3680358412941903E-2</v>
      </c>
      <c r="EA1034">
        <v>-2.4483190318243399E-2</v>
      </c>
      <c r="EB1034">
        <v>-1.08372114000648E-2</v>
      </c>
      <c r="EC1034">
        <v>-1.6855494563288002E-2</v>
      </c>
      <c r="ED1034">
        <v>2.3810012963082001E-2</v>
      </c>
      <c r="EE1034">
        <v>3.4926840598985202E-2</v>
      </c>
      <c r="EF1034">
        <v>3.2150575219389403E-2</v>
      </c>
      <c r="EG1034">
        <v>1.0732649863456499E-2</v>
      </c>
      <c r="EH1034">
        <v>-8.7834152023962605E-3</v>
      </c>
      <c r="EI1034">
        <v>8.73385970362794E-2</v>
      </c>
      <c r="EJ1034">
        <v>9.2130397730190397E-2</v>
      </c>
      <c r="EK1034">
        <v>-4.7598806372674898E-2</v>
      </c>
      <c r="EL1034">
        <v>-6.8523983655581197E-2</v>
      </c>
      <c r="EM1034">
        <v>0.52320857610228599</v>
      </c>
      <c r="EN1034">
        <v>0.60594513923076099</v>
      </c>
      <c r="EO1034">
        <v>0.63944976195547798</v>
      </c>
      <c r="EP1034">
        <v>0.58172839185093395</v>
      </c>
      <c r="EQ1034">
        <v>0.35530231101429299</v>
      </c>
      <c r="ER1034">
        <v>1.1056217930112E-2</v>
      </c>
      <c r="ES1034">
        <v>3.7726485615171598E-2</v>
      </c>
      <c r="ET1034">
        <v>-8.5922765548381592E-3</v>
      </c>
      <c r="EU1034">
        <v>5.5985348167215E-3</v>
      </c>
      <c r="EV1034">
        <v>2.6144006964466799E-2</v>
      </c>
      <c r="EW1034">
        <v>70.895353886235299</v>
      </c>
      <c r="EX1034">
        <v>69.205818497611801</v>
      </c>
      <c r="EY1034">
        <v>67.210811984368206</v>
      </c>
      <c r="EZ1034">
        <v>65.633087277464199</v>
      </c>
      <c r="FA1034">
        <v>63.705818497611801</v>
      </c>
      <c r="FB1034">
        <v>62.605297438124197</v>
      </c>
      <c r="FC1034">
        <v>61.812201476335197</v>
      </c>
      <c r="FD1034">
        <v>62.739470256187602</v>
      </c>
      <c r="FE1034">
        <v>68.821320017368606</v>
      </c>
      <c r="FF1034">
        <v>73.316326530612201</v>
      </c>
      <c r="FG1034">
        <v>79.820451584889298</v>
      </c>
      <c r="FH1034">
        <v>85.306122448979593</v>
      </c>
      <c r="FI1034">
        <v>89.8482414242293</v>
      </c>
      <c r="FJ1034">
        <v>93.627008250108602</v>
      </c>
      <c r="FK1034">
        <v>96.299174989144603</v>
      </c>
      <c r="FL1034">
        <v>96.985236647850599</v>
      </c>
      <c r="FM1034">
        <v>94.277029960920501</v>
      </c>
      <c r="FN1034">
        <v>91.156100738167595</v>
      </c>
      <c r="FO1034">
        <v>88.219930525401693</v>
      </c>
      <c r="FP1034">
        <v>84.002605297438095</v>
      </c>
      <c r="FQ1034">
        <v>75.436170212766001</v>
      </c>
      <c r="FR1034">
        <v>70.226226660877103</v>
      </c>
      <c r="FS1034">
        <v>67.966999565783794</v>
      </c>
      <c r="FT1034">
        <v>65.760095527572702</v>
      </c>
      <c r="FU1034">
        <v>6.5176046539781998E-2</v>
      </c>
      <c r="FV1034">
        <v>0</v>
      </c>
      <c r="FW1034">
        <v>0</v>
      </c>
      <c r="FX1034">
        <v>1</v>
      </c>
    </row>
    <row r="1035" spans="1:180" x14ac:dyDescent="0.2">
      <c r="A1035" t="s">
        <v>42</v>
      </c>
      <c r="B1035" t="s">
        <v>58</v>
      </c>
      <c r="C1035" t="s">
        <v>55</v>
      </c>
      <c r="D1035" t="s">
        <v>226</v>
      </c>
      <c r="E1035" t="s">
        <v>77</v>
      </c>
      <c r="F1035" t="s">
        <v>1</v>
      </c>
      <c r="G1035" s="35">
        <v>43693</v>
      </c>
      <c r="H1035">
        <v>2018</v>
      </c>
      <c r="I1035">
        <v>0.85476070285783801</v>
      </c>
      <c r="J1035">
        <v>0.73591463637196097</v>
      </c>
      <c r="K1035">
        <v>0.66488828374826503</v>
      </c>
      <c r="L1035">
        <v>0.635928459344693</v>
      </c>
      <c r="M1035">
        <v>0.63830541475142699</v>
      </c>
      <c r="N1035">
        <v>0.68113855752792296</v>
      </c>
      <c r="O1035">
        <v>0.75776493427066405</v>
      </c>
      <c r="P1035">
        <v>0.83823275791532403</v>
      </c>
      <c r="Q1035">
        <v>0.87461090523850304</v>
      </c>
      <c r="R1035">
        <v>0.92719770352697495</v>
      </c>
      <c r="S1035">
        <v>1.0193823458553199</v>
      </c>
      <c r="T1035">
        <v>1.1445990322403401</v>
      </c>
      <c r="U1035">
        <v>1.25605347348186</v>
      </c>
      <c r="V1035">
        <v>1.33448348531449</v>
      </c>
      <c r="W1035">
        <v>1.43006283034696</v>
      </c>
      <c r="X1035">
        <v>1.52914543251527</v>
      </c>
      <c r="Y1035">
        <v>1.57269151646103</v>
      </c>
      <c r="Z1035">
        <v>1.6024153554821601</v>
      </c>
      <c r="AA1035">
        <v>1.6186944028132799</v>
      </c>
      <c r="AB1035">
        <v>1.5708641453921399</v>
      </c>
      <c r="AC1035">
        <v>1.38449145022711</v>
      </c>
      <c r="AD1035">
        <v>1.27935599714738</v>
      </c>
      <c r="AE1035">
        <v>1.1140384335617699</v>
      </c>
      <c r="AF1035">
        <v>0.94580611387026803</v>
      </c>
      <c r="AG1035">
        <v>-1.1951021301446801E-2</v>
      </c>
      <c r="AH1035">
        <v>-1.26182923995931E-2</v>
      </c>
      <c r="AI1035">
        <v>-6.2916464133994203E-3</v>
      </c>
      <c r="AJ1035">
        <v>3.2570190990479498E-3</v>
      </c>
      <c r="AK1035">
        <v>7.9554006911576602E-3</v>
      </c>
      <c r="AL1035">
        <v>4.4933555291149898E-3</v>
      </c>
      <c r="AM1035">
        <v>-9.4318008068180696E-3</v>
      </c>
      <c r="AN1035">
        <v>-8.2485991655274794E-3</v>
      </c>
      <c r="AO1035">
        <v>-1.7537935064324502E-2</v>
      </c>
      <c r="AP1035">
        <v>-1.5206274972367199E-2</v>
      </c>
      <c r="AQ1035">
        <v>4.4378852845637102E-3</v>
      </c>
      <c r="AR1035">
        <v>4.5660330517562596E-3</v>
      </c>
      <c r="AS1035">
        <v>-2.2390542373555498E-2</v>
      </c>
      <c r="AT1035">
        <v>-1.7075431208192101E-2</v>
      </c>
      <c r="AU1035">
        <v>0.13681592584726601</v>
      </c>
      <c r="AV1035">
        <v>0.17688145624698301</v>
      </c>
      <c r="AW1035">
        <v>0.17959531270120299</v>
      </c>
      <c r="AX1035">
        <v>0.149869260454569</v>
      </c>
      <c r="AY1035">
        <v>0.123040016597237</v>
      </c>
      <c r="AZ1035">
        <v>-4.74963742565227E-2</v>
      </c>
      <c r="BA1035">
        <v>-6.4943246970176796E-2</v>
      </c>
      <c r="BB1035">
        <v>-4.2126937221061797E-2</v>
      </c>
      <c r="BC1035">
        <v>-2.89823628601519E-3</v>
      </c>
      <c r="BD1035">
        <v>1.33189793479121E-2</v>
      </c>
      <c r="BE1035">
        <v>4.1288518607436897E-5</v>
      </c>
      <c r="BF1035">
        <v>-4.9790077038575102E-3</v>
      </c>
      <c r="BG1035">
        <v>2.2856747536196798E-3</v>
      </c>
      <c r="BH1035">
        <v>8.8618448499106703E-3</v>
      </c>
      <c r="BI1035">
        <v>1.49731832217009E-2</v>
      </c>
      <c r="BJ1035">
        <v>1.3150535753407499E-2</v>
      </c>
      <c r="BK1035">
        <v>2.0158806969782302E-3</v>
      </c>
      <c r="BL1035">
        <v>4.44490764064406E-3</v>
      </c>
      <c r="BM1035">
        <v>-4.5250775564075803E-3</v>
      </c>
      <c r="BN1035">
        <v>-4.3268488969885003E-3</v>
      </c>
      <c r="BO1035">
        <v>1.40569265853856E-2</v>
      </c>
      <c r="BP1035">
        <v>9.8040853645297108E-3</v>
      </c>
      <c r="BQ1035">
        <v>-1.72551404468025E-2</v>
      </c>
      <c r="BR1035">
        <v>-2.40205160868075E-3</v>
      </c>
      <c r="BS1035">
        <v>0.15701828044511101</v>
      </c>
      <c r="BT1035">
        <v>0.19709920823410701</v>
      </c>
      <c r="BU1035">
        <v>0.198268866111663</v>
      </c>
      <c r="BV1035">
        <v>0.17316802379013899</v>
      </c>
      <c r="BW1035">
        <v>0.14458828564884799</v>
      </c>
      <c r="BX1035">
        <v>-2.2847824616226999E-2</v>
      </c>
      <c r="BY1035">
        <v>-4.6103819902419602E-2</v>
      </c>
      <c r="BZ1035">
        <v>-2.2439366118424502E-2</v>
      </c>
      <c r="CA1035">
        <v>1.2761217632925899E-2</v>
      </c>
      <c r="CB1035">
        <v>2.58617203980115E-2</v>
      </c>
      <c r="CC1035">
        <v>8.3471257681629798E-3</v>
      </c>
      <c r="CD1035">
        <v>3.11937605084912E-4</v>
      </c>
      <c r="CE1035">
        <v>8.2263012650606905E-3</v>
      </c>
      <c r="CF1035">
        <v>1.2743730091145501E-2</v>
      </c>
      <c r="CG1035">
        <v>1.9833678024294501E-2</v>
      </c>
      <c r="CH1035">
        <v>1.9146472404643899E-2</v>
      </c>
      <c r="CI1035">
        <v>9.9445100337784594E-3</v>
      </c>
      <c r="CJ1035">
        <v>1.32363917867491E-2</v>
      </c>
      <c r="CK1035">
        <v>4.4875879128978696E-3</v>
      </c>
      <c r="CL1035">
        <v>3.2082084611491902E-3</v>
      </c>
      <c r="CM1035">
        <v>2.0719045288137498E-2</v>
      </c>
      <c r="CN1035">
        <v>1.34319444398348E-2</v>
      </c>
      <c r="CO1035">
        <v>-1.3698376716154301E-2</v>
      </c>
      <c r="CP1035">
        <v>7.7606864028642803E-3</v>
      </c>
      <c r="CQ1035">
        <v>0.17101036969775099</v>
      </c>
      <c r="CR1035">
        <v>0.21110196167165801</v>
      </c>
      <c r="CS1035">
        <v>0.211202112319061</v>
      </c>
      <c r="CT1035">
        <v>0.18930467630202899</v>
      </c>
      <c r="CU1035">
        <v>0.15951255115214699</v>
      </c>
      <c r="CV1035">
        <v>-5.7763142214963502E-3</v>
      </c>
      <c r="CW1035">
        <v>-3.3055690105272997E-2</v>
      </c>
      <c r="CX1035">
        <v>-8.8038143463957195E-3</v>
      </c>
      <c r="CY1035">
        <v>2.3606907714259402E-2</v>
      </c>
      <c r="CZ1035">
        <v>3.4548784640734298E-2</v>
      </c>
      <c r="DA1035">
        <v>1.66529630177185E-2</v>
      </c>
      <c r="DB1035">
        <v>5.6028829140273304E-3</v>
      </c>
      <c r="DC1035">
        <v>1.4166927776501701E-2</v>
      </c>
      <c r="DD1035">
        <v>1.66256153323803E-2</v>
      </c>
      <c r="DE1035">
        <v>2.46941728268881E-2</v>
      </c>
      <c r="DF1035">
        <v>2.5142409055880201E-2</v>
      </c>
      <c r="DG1035">
        <v>1.7873139370578699E-2</v>
      </c>
      <c r="DH1035">
        <v>2.2027875932854199E-2</v>
      </c>
      <c r="DI1035">
        <v>1.3500253382203301E-2</v>
      </c>
      <c r="DJ1035">
        <v>1.0743265819286901E-2</v>
      </c>
      <c r="DK1035">
        <v>2.7381163990889499E-2</v>
      </c>
      <c r="DL1035">
        <v>1.7059803515139901E-2</v>
      </c>
      <c r="DM1035">
        <v>-1.01416129855061E-2</v>
      </c>
      <c r="DN1035">
        <v>1.7923424414409299E-2</v>
      </c>
      <c r="DO1035">
        <v>0.185002458950391</v>
      </c>
      <c r="DP1035">
        <v>0.22510471510920901</v>
      </c>
      <c r="DQ1035">
        <v>0.22413535852645899</v>
      </c>
      <c r="DR1035">
        <v>0.20544132881391999</v>
      </c>
      <c r="DS1035">
        <v>0.174436816655447</v>
      </c>
      <c r="DT1035">
        <v>1.1295196173234301E-2</v>
      </c>
      <c r="DU1035">
        <v>-2.0007560308126501E-2</v>
      </c>
      <c r="DV1035">
        <v>4.8317374256330401E-3</v>
      </c>
      <c r="DW1035">
        <v>3.4452597795592899E-2</v>
      </c>
      <c r="DX1035">
        <v>4.3235848883457099E-2</v>
      </c>
      <c r="DY1035">
        <v>2.8645272837772701E-2</v>
      </c>
      <c r="DZ1035">
        <v>1.3242167609762901E-2</v>
      </c>
      <c r="EA1035">
        <v>2.2744248943520801E-2</v>
      </c>
      <c r="EB1035">
        <v>2.2230441083242999E-2</v>
      </c>
      <c r="EC1035">
        <v>3.17119553574313E-2</v>
      </c>
      <c r="ED1035">
        <v>3.37995892801728E-2</v>
      </c>
      <c r="EE1035">
        <v>2.9320820874375E-2</v>
      </c>
      <c r="EF1035">
        <v>3.4721382739025697E-2</v>
      </c>
      <c r="EG1035">
        <v>2.65131108901203E-2</v>
      </c>
      <c r="EH1035">
        <v>2.1622691894665601E-2</v>
      </c>
      <c r="EI1035">
        <v>3.7000205291711399E-2</v>
      </c>
      <c r="EJ1035">
        <v>2.2297855827913399E-2</v>
      </c>
      <c r="EK1035">
        <v>-5.0062110587530901E-3</v>
      </c>
      <c r="EL1035">
        <v>3.2596804013920601E-2</v>
      </c>
      <c r="EM1035">
        <v>0.205204813548236</v>
      </c>
      <c r="EN1035">
        <v>0.24532246709633401</v>
      </c>
      <c r="EO1035">
        <v>0.242808911936919</v>
      </c>
      <c r="EP1035">
        <v>0.22874009214948901</v>
      </c>
      <c r="EQ1035">
        <v>0.195985085707057</v>
      </c>
      <c r="ER1035">
        <v>3.5943745813529999E-2</v>
      </c>
      <c r="ES1035">
        <v>-1.1681332403693399E-3</v>
      </c>
      <c r="ET1035">
        <v>2.4519308528270299E-2</v>
      </c>
      <c r="EU1035">
        <v>5.0112051714533999E-2</v>
      </c>
      <c r="EV1035">
        <v>5.5778589933556499E-2</v>
      </c>
      <c r="EW1035">
        <v>70.406333582967804</v>
      </c>
      <c r="EX1035">
        <v>68.788809243607602</v>
      </c>
      <c r="EY1035">
        <v>66.906654541564095</v>
      </c>
      <c r="EZ1035">
        <v>65.332299133411794</v>
      </c>
      <c r="FA1035">
        <v>63.438589921900103</v>
      </c>
      <c r="FB1035">
        <v>62.3179629827752</v>
      </c>
      <c r="FC1035">
        <v>61.549962554830401</v>
      </c>
      <c r="FD1035">
        <v>62.458221889376297</v>
      </c>
      <c r="FE1035">
        <v>68.508558895902397</v>
      </c>
      <c r="FF1035">
        <v>72.947416283299503</v>
      </c>
      <c r="FG1035">
        <v>79.458275382475705</v>
      </c>
      <c r="FH1035">
        <v>84.914304054776906</v>
      </c>
      <c r="FI1035">
        <v>89.357708355622094</v>
      </c>
      <c r="FJ1035">
        <v>93.072964587568194</v>
      </c>
      <c r="FK1035">
        <v>95.674868941906496</v>
      </c>
      <c r="FL1035">
        <v>96.343960629078893</v>
      </c>
      <c r="FM1035">
        <v>93.534396062907902</v>
      </c>
      <c r="FN1035">
        <v>90.384347919118397</v>
      </c>
      <c r="FO1035">
        <v>87.442441425056202</v>
      </c>
      <c r="FP1035">
        <v>83.3033058735423</v>
      </c>
      <c r="FQ1035">
        <v>74.709692949609504</v>
      </c>
      <c r="FR1035">
        <v>69.513319781748194</v>
      </c>
      <c r="FS1035">
        <v>67.368781427195898</v>
      </c>
      <c r="FT1035">
        <v>65.186209478977204</v>
      </c>
      <c r="FU1035">
        <v>2.74557347554918E-2</v>
      </c>
      <c r="FV1035">
        <v>0</v>
      </c>
      <c r="FW1035">
        <v>0</v>
      </c>
      <c r="FX1035">
        <v>1</v>
      </c>
    </row>
    <row r="1036" spans="1:180" x14ac:dyDescent="0.2">
      <c r="A1036" t="s">
        <v>42</v>
      </c>
      <c r="B1036" t="s">
        <v>58</v>
      </c>
      <c r="C1036" t="s">
        <v>55</v>
      </c>
      <c r="D1036" t="s">
        <v>226</v>
      </c>
      <c r="E1036" t="s">
        <v>77</v>
      </c>
      <c r="F1036" t="s">
        <v>77</v>
      </c>
      <c r="G1036" s="35">
        <v>43693</v>
      </c>
      <c r="H1036">
        <v>1728</v>
      </c>
      <c r="I1036">
        <v>0.87637199691023904</v>
      </c>
      <c r="J1036">
        <v>0.753325716832699</v>
      </c>
      <c r="K1036">
        <v>0.67778127206743699</v>
      </c>
      <c r="L1036">
        <v>0.64850817033066899</v>
      </c>
      <c r="M1036">
        <v>0.65179986938135404</v>
      </c>
      <c r="N1036">
        <v>0.69596410239941597</v>
      </c>
      <c r="O1036">
        <v>0.77602052133034405</v>
      </c>
      <c r="P1036">
        <v>0.85280378354276298</v>
      </c>
      <c r="Q1036">
        <v>0.880471342176534</v>
      </c>
      <c r="R1036">
        <v>0.92621912112184202</v>
      </c>
      <c r="S1036">
        <v>1.0038770487786499</v>
      </c>
      <c r="T1036">
        <v>1.11873225248256</v>
      </c>
      <c r="U1036">
        <v>1.2215994912750601</v>
      </c>
      <c r="V1036">
        <v>1.2877902061281901</v>
      </c>
      <c r="W1036">
        <v>1.3690845075912601</v>
      </c>
      <c r="X1036">
        <v>1.4561267874174599</v>
      </c>
      <c r="Y1036">
        <v>1.49584053984433</v>
      </c>
      <c r="Z1036">
        <v>1.5314751724293501</v>
      </c>
      <c r="AA1036">
        <v>1.56588369326863</v>
      </c>
      <c r="AB1036">
        <v>1.5286187692226101</v>
      </c>
      <c r="AC1036">
        <v>1.36909384209647</v>
      </c>
      <c r="AD1036">
        <v>1.28209816238422</v>
      </c>
      <c r="AE1036">
        <v>1.12467768634506</v>
      </c>
      <c r="AF1036">
        <v>0.96071507067143702</v>
      </c>
      <c r="AG1036">
        <v>1.3838017461253399E-2</v>
      </c>
      <c r="AH1036">
        <v>4.0953673212634004E-3</v>
      </c>
      <c r="AI1036">
        <v>4.3201753590666097E-3</v>
      </c>
      <c r="AJ1036">
        <v>8.5360451436618506E-3</v>
      </c>
      <c r="AK1036">
        <v>1.6752749055225599E-2</v>
      </c>
      <c r="AL1036">
        <v>8.9426884735446695E-3</v>
      </c>
      <c r="AM1036">
        <v>-1.0693122490796601E-2</v>
      </c>
      <c r="AN1036">
        <v>-1.0482447650706699E-2</v>
      </c>
      <c r="AO1036">
        <v>-1.77415984692104E-2</v>
      </c>
      <c r="AP1036">
        <v>-8.1923913436281592E-3</v>
      </c>
      <c r="AQ1036">
        <v>-8.8181857967556E-3</v>
      </c>
      <c r="AR1036">
        <v>-9.3516236564433093E-3</v>
      </c>
      <c r="AS1036">
        <v>-1.1048764762796299E-2</v>
      </c>
      <c r="AT1036">
        <v>2.3090401321058198E-3</v>
      </c>
      <c r="AU1036">
        <v>9.3313170590507796E-2</v>
      </c>
      <c r="AV1036">
        <v>0.128877347881282</v>
      </c>
      <c r="AW1036">
        <v>0.11575993181710401</v>
      </c>
      <c r="AX1036">
        <v>0.103322999121639</v>
      </c>
      <c r="AY1036">
        <v>9.7393864494963206E-2</v>
      </c>
      <c r="AZ1036">
        <v>-3.14099883997805E-2</v>
      </c>
      <c r="BA1036">
        <v>-5.7575800069833503E-2</v>
      </c>
      <c r="BB1036">
        <v>-1.6060748904143499E-2</v>
      </c>
      <c r="BC1036">
        <v>5.8506281873097503E-3</v>
      </c>
      <c r="BD1036">
        <v>4.9345106864762201E-3</v>
      </c>
      <c r="BE1036">
        <v>2.7110608199718299E-2</v>
      </c>
      <c r="BF1036">
        <v>1.23282108246677E-2</v>
      </c>
      <c r="BG1036">
        <v>1.3827918454475801E-2</v>
      </c>
      <c r="BH1036">
        <v>1.47203667178799E-2</v>
      </c>
      <c r="BI1036">
        <v>2.4505758327287401E-2</v>
      </c>
      <c r="BJ1036">
        <v>1.7900519635866301E-2</v>
      </c>
      <c r="BK1036">
        <v>1.7151495219969999E-3</v>
      </c>
      <c r="BL1036">
        <v>3.7810043223135401E-3</v>
      </c>
      <c r="BM1036">
        <v>-3.7508176290509902E-3</v>
      </c>
      <c r="BN1036">
        <v>2.2260265298846798E-3</v>
      </c>
      <c r="BO1036">
        <v>1.9287556018456799E-3</v>
      </c>
      <c r="BP1036">
        <v>-3.44344424085121E-3</v>
      </c>
      <c r="BQ1036">
        <v>-5.1448987577656499E-3</v>
      </c>
      <c r="BR1036">
        <v>2.0182936843458399E-2</v>
      </c>
      <c r="BS1036">
        <v>0.111811586633271</v>
      </c>
      <c r="BT1036">
        <v>0.14548063202469699</v>
      </c>
      <c r="BU1036">
        <v>0.13349419127864601</v>
      </c>
      <c r="BV1036">
        <v>0.123426448385483</v>
      </c>
      <c r="BW1036">
        <v>0.118462360864818</v>
      </c>
      <c r="BX1036">
        <v>-8.1760980448568592E-3</v>
      </c>
      <c r="BY1036">
        <v>-3.9345088711333097E-2</v>
      </c>
      <c r="BZ1036">
        <v>3.4858033846879197E-4</v>
      </c>
      <c r="CA1036">
        <v>2.0948101509059899E-2</v>
      </c>
      <c r="CB1036">
        <v>2.0963218349647299E-2</v>
      </c>
      <c r="CC1036">
        <v>3.6303164113283701E-2</v>
      </c>
      <c r="CD1036">
        <v>1.8030253155661199E-2</v>
      </c>
      <c r="CE1036">
        <v>2.0412952359203401E-2</v>
      </c>
      <c r="CF1036">
        <v>1.9003609001069802E-2</v>
      </c>
      <c r="CG1036">
        <v>2.9875468931357702E-2</v>
      </c>
      <c r="CH1036">
        <v>2.41046862109176E-2</v>
      </c>
      <c r="CI1036">
        <v>1.0309080919110701E-2</v>
      </c>
      <c r="CJ1036">
        <v>1.3659827708501099E-2</v>
      </c>
      <c r="CK1036">
        <v>5.9391545611470302E-3</v>
      </c>
      <c r="CL1036">
        <v>9.4417910117655397E-3</v>
      </c>
      <c r="CM1036">
        <v>9.3720544764314198E-3</v>
      </c>
      <c r="CN1036">
        <v>6.4854282447799098E-4</v>
      </c>
      <c r="CO1036">
        <v>-1.0558991474515201E-3</v>
      </c>
      <c r="CP1036">
        <v>3.2562343257025401E-2</v>
      </c>
      <c r="CQ1036">
        <v>0.124623533233319</v>
      </c>
      <c r="CR1036">
        <v>0.15698001604434</v>
      </c>
      <c r="CS1036">
        <v>0.145776885358367</v>
      </c>
      <c r="CT1036">
        <v>0.137350036105086</v>
      </c>
      <c r="CU1036">
        <v>0.13305433727025001</v>
      </c>
      <c r="CV1036">
        <v>7.9156236382594003E-3</v>
      </c>
      <c r="CW1036">
        <v>-2.6718553560105399E-2</v>
      </c>
      <c r="CX1036">
        <v>1.17136317846542E-2</v>
      </c>
      <c r="CY1036">
        <v>3.14045655407236E-2</v>
      </c>
      <c r="CZ1036">
        <v>3.2064652449387797E-2</v>
      </c>
      <c r="DA1036">
        <v>4.5495720026849103E-2</v>
      </c>
      <c r="DB1036">
        <v>2.3732295486654599E-2</v>
      </c>
      <c r="DC1036">
        <v>2.6997986263931E-2</v>
      </c>
      <c r="DD1036">
        <v>2.32868512842598E-2</v>
      </c>
      <c r="DE1036">
        <v>3.5245179535428002E-2</v>
      </c>
      <c r="DF1036">
        <v>3.0308852785968999E-2</v>
      </c>
      <c r="DG1036">
        <v>1.8903012316224301E-2</v>
      </c>
      <c r="DH1036">
        <v>2.3538651094688601E-2</v>
      </c>
      <c r="DI1036">
        <v>1.5629126751345101E-2</v>
      </c>
      <c r="DJ1036">
        <v>1.6657555493646399E-2</v>
      </c>
      <c r="DK1036">
        <v>1.68153533510172E-2</v>
      </c>
      <c r="DL1036">
        <v>4.74052988980719E-3</v>
      </c>
      <c r="DM1036">
        <v>3.0331004628626201E-3</v>
      </c>
      <c r="DN1036">
        <v>4.49417496705923E-2</v>
      </c>
      <c r="DO1036">
        <v>0.13743547983336599</v>
      </c>
      <c r="DP1036">
        <v>0.16847940006398299</v>
      </c>
      <c r="DQ1036">
        <v>0.15805957943808799</v>
      </c>
      <c r="DR1036">
        <v>0.15127362382468901</v>
      </c>
      <c r="DS1036">
        <v>0.14764631367568301</v>
      </c>
      <c r="DT1036">
        <v>2.40073453213757E-2</v>
      </c>
      <c r="DU1036">
        <v>-1.40920184088777E-2</v>
      </c>
      <c r="DV1036">
        <v>2.3078683230839499E-2</v>
      </c>
      <c r="DW1036">
        <v>4.1861029572387298E-2</v>
      </c>
      <c r="DX1036">
        <v>4.3166086549128298E-2</v>
      </c>
      <c r="DY1036">
        <v>5.8768310765313997E-2</v>
      </c>
      <c r="DZ1036">
        <v>3.19651389900589E-2</v>
      </c>
      <c r="EA1036">
        <v>3.6505729359340197E-2</v>
      </c>
      <c r="EB1036">
        <v>2.94711728584778E-2</v>
      </c>
      <c r="EC1036">
        <v>4.2998188807489797E-2</v>
      </c>
      <c r="ED1036">
        <v>3.9266683948290602E-2</v>
      </c>
      <c r="EE1036">
        <v>3.1311284329017898E-2</v>
      </c>
      <c r="EF1036">
        <v>3.78021030677088E-2</v>
      </c>
      <c r="EG1036">
        <v>2.9619907591504499E-2</v>
      </c>
      <c r="EH1036">
        <v>2.7075973367159299E-2</v>
      </c>
      <c r="EI1036">
        <v>2.75622947496184E-2</v>
      </c>
      <c r="EJ1036">
        <v>1.0648709305399301E-2</v>
      </c>
      <c r="EK1036">
        <v>8.9369664678932408E-3</v>
      </c>
      <c r="EL1036">
        <v>6.2815646381944895E-2</v>
      </c>
      <c r="EM1036">
        <v>0.15593389587612999</v>
      </c>
      <c r="EN1036">
        <v>0.18508268420739901</v>
      </c>
      <c r="EO1036">
        <v>0.17579383889962999</v>
      </c>
      <c r="EP1036">
        <v>0.17137707308853201</v>
      </c>
      <c r="EQ1036">
        <v>0.16871481004553801</v>
      </c>
      <c r="ER1036">
        <v>4.7241235676299301E-2</v>
      </c>
      <c r="ES1036">
        <v>4.1386929496226499E-3</v>
      </c>
      <c r="ET1036">
        <v>3.9488012473451801E-2</v>
      </c>
      <c r="EU1036">
        <v>5.6958502894137501E-2</v>
      </c>
      <c r="EV1036">
        <v>5.9194794212299402E-2</v>
      </c>
      <c r="EW1036">
        <v>70.354009637958697</v>
      </c>
      <c r="EX1036">
        <v>68.724576794760907</v>
      </c>
      <c r="EY1036">
        <v>66.8173730384283</v>
      </c>
      <c r="EZ1036">
        <v>65.233411590263202</v>
      </c>
      <c r="FA1036">
        <v>63.3284937600395</v>
      </c>
      <c r="FB1036">
        <v>62.232917335969397</v>
      </c>
      <c r="FC1036">
        <v>61.447547263066802</v>
      </c>
      <c r="FD1036">
        <v>62.369269739280902</v>
      </c>
      <c r="FE1036">
        <v>68.4773878660571</v>
      </c>
      <c r="FF1036">
        <v>72.915544297541103</v>
      </c>
      <c r="FG1036">
        <v>79.445446682318007</v>
      </c>
      <c r="FH1036">
        <v>84.898492524403807</v>
      </c>
      <c r="FI1036">
        <v>89.347769677499102</v>
      </c>
      <c r="FJ1036">
        <v>93.041517360682107</v>
      </c>
      <c r="FK1036">
        <v>95.630853824292601</v>
      </c>
      <c r="FL1036">
        <v>96.349067095020402</v>
      </c>
      <c r="FM1036">
        <v>93.570307673297904</v>
      </c>
      <c r="FN1036">
        <v>90.427344618806401</v>
      </c>
      <c r="FO1036">
        <v>87.441245520820502</v>
      </c>
      <c r="FP1036">
        <v>83.302916100333604</v>
      </c>
      <c r="FQ1036">
        <v>74.736068207092501</v>
      </c>
      <c r="FR1036">
        <v>69.536698381317194</v>
      </c>
      <c r="FS1036">
        <v>67.395094526133704</v>
      </c>
      <c r="FT1036">
        <v>65.203014951192401</v>
      </c>
      <c r="FU1036">
        <v>2.4832008072691002E-2</v>
      </c>
      <c r="FV1036">
        <v>0</v>
      </c>
      <c r="FW1036">
        <v>0</v>
      </c>
      <c r="FX1036">
        <v>1</v>
      </c>
    </row>
    <row r="1037" spans="1:180" x14ac:dyDescent="0.2">
      <c r="A1037" t="s">
        <v>42</v>
      </c>
      <c r="B1037" t="s">
        <v>58</v>
      </c>
      <c r="C1037" t="s">
        <v>55</v>
      </c>
      <c r="D1037" t="s">
        <v>226</v>
      </c>
      <c r="E1037" t="s">
        <v>77</v>
      </c>
      <c r="F1037" t="s">
        <v>78</v>
      </c>
      <c r="G1037" s="35">
        <v>43693</v>
      </c>
      <c r="H1037">
        <v>290</v>
      </c>
      <c r="I1037">
        <v>0.75625329984135203</v>
      </c>
      <c r="J1037">
        <v>0.64025963088680804</v>
      </c>
      <c r="K1037">
        <v>0.56576975443122701</v>
      </c>
      <c r="L1037">
        <v>0.53639335876987304</v>
      </c>
      <c r="M1037">
        <v>0.53054801664531204</v>
      </c>
      <c r="N1037">
        <v>0.57045164589619901</v>
      </c>
      <c r="O1037">
        <v>0.63727590018589597</v>
      </c>
      <c r="P1037">
        <v>0.73492798381887003</v>
      </c>
      <c r="Q1037">
        <v>0.82029100870407001</v>
      </c>
      <c r="R1037">
        <v>0.90889182234573196</v>
      </c>
      <c r="S1037">
        <v>1.0845770702364601</v>
      </c>
      <c r="T1037">
        <v>1.2708264830009901</v>
      </c>
      <c r="U1037">
        <v>1.4334590203909401</v>
      </c>
      <c r="V1037">
        <v>1.5776024703801199</v>
      </c>
      <c r="W1037">
        <v>1.75347169075071</v>
      </c>
      <c r="X1037">
        <v>1.9095350907865201</v>
      </c>
      <c r="Y1037">
        <v>1.9546945841675001</v>
      </c>
      <c r="Z1037">
        <v>1.9514020389675899</v>
      </c>
      <c r="AA1037">
        <v>1.8664483661021301</v>
      </c>
      <c r="AB1037">
        <v>1.7579824737479099</v>
      </c>
      <c r="AC1037">
        <v>1.43536828002509</v>
      </c>
      <c r="AD1037">
        <v>1.2142274658197301</v>
      </c>
      <c r="AE1037">
        <v>1.0021204853084</v>
      </c>
      <c r="AF1037">
        <v>0.81212454254452804</v>
      </c>
      <c r="AG1037">
        <v>-0.14701450243486899</v>
      </c>
      <c r="AH1037">
        <v>-0.12874594792063401</v>
      </c>
      <c r="AI1037">
        <v>-0.109120173643857</v>
      </c>
      <c r="AJ1037">
        <v>-6.4993321820239994E-2</v>
      </c>
      <c r="AK1037">
        <v>-8.2560580225306004E-2</v>
      </c>
      <c r="AL1037">
        <v>-6.9919252918183794E-2</v>
      </c>
      <c r="AM1037">
        <v>-3.2263733811833402E-2</v>
      </c>
      <c r="AN1037">
        <v>-2.54291848218266E-2</v>
      </c>
      <c r="AO1037">
        <v>-5.6843922492319697E-2</v>
      </c>
      <c r="AP1037">
        <v>-8.8318290051285303E-2</v>
      </c>
      <c r="AQ1037">
        <v>2.9724206332212601E-2</v>
      </c>
      <c r="AR1037">
        <v>4.73373762570969E-2</v>
      </c>
      <c r="AS1037">
        <v>-9.2298087438420801E-2</v>
      </c>
      <c r="AT1037">
        <v>-0.17233807413202901</v>
      </c>
      <c r="AU1037">
        <v>0.32523656188090699</v>
      </c>
      <c r="AV1037">
        <v>0.41331608064665798</v>
      </c>
      <c r="AW1037">
        <v>0.45717303612889099</v>
      </c>
      <c r="AX1037">
        <v>0.35040296109845498</v>
      </c>
      <c r="AY1037">
        <v>0.21462602769630601</v>
      </c>
      <c r="AZ1037">
        <v>-0.18913791057386101</v>
      </c>
      <c r="BA1037">
        <v>-0.21351895885188801</v>
      </c>
      <c r="BB1037">
        <v>-0.27434924083821399</v>
      </c>
      <c r="BC1037">
        <v>-0.12600311491274899</v>
      </c>
      <c r="BD1037">
        <v>-4.6993957765877697E-2</v>
      </c>
      <c r="BE1037">
        <v>-0.12541041818199</v>
      </c>
      <c r="BF1037">
        <v>-0.10727564959284799</v>
      </c>
      <c r="BG1037">
        <v>-9.1316728116448101E-2</v>
      </c>
      <c r="BH1037">
        <v>-5.2832790761591399E-2</v>
      </c>
      <c r="BI1037">
        <v>-6.9163928269850905E-2</v>
      </c>
      <c r="BJ1037">
        <v>-4.7035086716086E-2</v>
      </c>
      <c r="BK1037">
        <v>-1.49383002215064E-2</v>
      </c>
      <c r="BL1037">
        <v>-7.9145521506763603E-3</v>
      </c>
      <c r="BM1037">
        <v>-3.2705938071552199E-2</v>
      </c>
      <c r="BN1037">
        <v>-6.3606080230463602E-2</v>
      </c>
      <c r="BO1037">
        <v>5.2212244053296601E-2</v>
      </c>
      <c r="BP1037">
        <v>6.14248446560079E-2</v>
      </c>
      <c r="BQ1037">
        <v>-7.8909982556038705E-2</v>
      </c>
      <c r="BR1037">
        <v>-0.13318909462980999</v>
      </c>
      <c r="BS1037">
        <v>0.384441591156722</v>
      </c>
      <c r="BT1037">
        <v>0.46450779010397703</v>
      </c>
      <c r="BU1037">
        <v>0.51029473645365198</v>
      </c>
      <c r="BV1037">
        <v>0.41197772552431</v>
      </c>
      <c r="BW1037">
        <v>0.25894004840970303</v>
      </c>
      <c r="BX1037">
        <v>-0.131492008137676</v>
      </c>
      <c r="BY1037">
        <v>-0.13446109079827401</v>
      </c>
      <c r="BZ1037">
        <v>-0.20025072355043799</v>
      </c>
      <c r="CA1037">
        <v>-8.7526265003768505E-2</v>
      </c>
      <c r="CB1037">
        <v>-1.53641343457048E-2</v>
      </c>
      <c r="CC1037">
        <v>-0.11044749524032101</v>
      </c>
      <c r="CD1037">
        <v>-9.2405386375350104E-2</v>
      </c>
      <c r="CE1037">
        <v>-7.8986115978267296E-2</v>
      </c>
      <c r="CF1037">
        <v>-4.4410443994632801E-2</v>
      </c>
      <c r="CG1037">
        <v>-5.9885447935322099E-2</v>
      </c>
      <c r="CH1037">
        <v>-3.1185582915862799E-2</v>
      </c>
      <c r="CI1037">
        <v>-2.9387576947950099E-3</v>
      </c>
      <c r="CJ1037">
        <v>4.2160290830617004E-3</v>
      </c>
      <c r="CK1037">
        <v>-1.5988043592547199E-2</v>
      </c>
      <c r="CL1037">
        <v>-4.6490478988626703E-2</v>
      </c>
      <c r="CM1037">
        <v>6.7787390474284101E-2</v>
      </c>
      <c r="CN1037">
        <v>7.1181782354860806E-2</v>
      </c>
      <c r="CO1037">
        <v>-6.9637421898283494E-2</v>
      </c>
      <c r="CP1037">
        <v>-0.106074630684936</v>
      </c>
      <c r="CQ1037">
        <v>0.42544681407864399</v>
      </c>
      <c r="CR1037">
        <v>0.499963012130345</v>
      </c>
      <c r="CS1037">
        <v>0.54708666427553798</v>
      </c>
      <c r="CT1037">
        <v>0.454624219792298</v>
      </c>
      <c r="CU1037">
        <v>0.28963180416332901</v>
      </c>
      <c r="CV1037">
        <v>-9.1566631715359698E-2</v>
      </c>
      <c r="CW1037">
        <v>-7.9705852215954304E-2</v>
      </c>
      <c r="CX1037">
        <v>-0.14893031620101599</v>
      </c>
      <c r="CY1037">
        <v>-6.0877315967683497E-2</v>
      </c>
      <c r="CZ1037">
        <v>6.5425850021238298E-3</v>
      </c>
      <c r="DA1037">
        <v>-9.5484572298651593E-2</v>
      </c>
      <c r="DB1037">
        <v>-7.7535123157852104E-2</v>
      </c>
      <c r="DC1037">
        <v>-6.6655503840086394E-2</v>
      </c>
      <c r="DD1037">
        <v>-3.5988097227674098E-2</v>
      </c>
      <c r="DE1037">
        <v>-5.0606967600793203E-2</v>
      </c>
      <c r="DF1037">
        <v>-1.5336079115639599E-2</v>
      </c>
      <c r="DG1037">
        <v>9.0607848319163801E-3</v>
      </c>
      <c r="DH1037">
        <v>1.6346610316799799E-2</v>
      </c>
      <c r="DI1037">
        <v>7.2985088645779995E-4</v>
      </c>
      <c r="DJ1037">
        <v>-2.9374877746789801E-2</v>
      </c>
      <c r="DK1037">
        <v>8.3362536895271497E-2</v>
      </c>
      <c r="DL1037">
        <v>8.0938720053713803E-2</v>
      </c>
      <c r="DM1037">
        <v>-6.0364861240528297E-2</v>
      </c>
      <c r="DN1037">
        <v>-7.8960166740062301E-2</v>
      </c>
      <c r="DO1037">
        <v>0.46645203700056698</v>
      </c>
      <c r="DP1037">
        <v>0.53541823415671397</v>
      </c>
      <c r="DQ1037">
        <v>0.58387859209742299</v>
      </c>
      <c r="DR1037">
        <v>0.497270714060286</v>
      </c>
      <c r="DS1037">
        <v>0.32032355991695499</v>
      </c>
      <c r="DT1037">
        <v>-5.1641255293042997E-2</v>
      </c>
      <c r="DU1037">
        <v>-2.4950613633634999E-2</v>
      </c>
      <c r="DV1037">
        <v>-9.7609908851595303E-2</v>
      </c>
      <c r="DW1037">
        <v>-3.4228366931598399E-2</v>
      </c>
      <c r="DX1037">
        <v>2.8449304349952399E-2</v>
      </c>
      <c r="DY1037">
        <v>-7.3880488045773005E-2</v>
      </c>
      <c r="DZ1037">
        <v>-5.6064824830066501E-2</v>
      </c>
      <c r="EA1037">
        <v>-4.8852058312677499E-2</v>
      </c>
      <c r="EB1037">
        <v>-2.38275661690255E-2</v>
      </c>
      <c r="EC1037">
        <v>-3.7210315645338103E-2</v>
      </c>
      <c r="ED1037">
        <v>7.5480870864580796E-3</v>
      </c>
      <c r="EE1037">
        <v>2.6386218422243399E-2</v>
      </c>
      <c r="EF1037">
        <v>3.3861242987949999E-2</v>
      </c>
      <c r="EG1037">
        <v>2.4867835307225299E-2</v>
      </c>
      <c r="EH1037">
        <v>-4.6626679259680901E-3</v>
      </c>
      <c r="EI1037">
        <v>0.105850574616356</v>
      </c>
      <c r="EJ1037">
        <v>9.5026188452624796E-2</v>
      </c>
      <c r="EK1037">
        <v>-4.6976756358146202E-2</v>
      </c>
      <c r="EL1037">
        <v>-3.9811187237843201E-2</v>
      </c>
      <c r="EM1037">
        <v>0.52565706627638098</v>
      </c>
      <c r="EN1037">
        <v>0.58660994361403296</v>
      </c>
      <c r="EO1037">
        <v>0.63700029242218403</v>
      </c>
      <c r="EP1037">
        <v>0.55884547848614097</v>
      </c>
      <c r="EQ1037">
        <v>0.36463758063035201</v>
      </c>
      <c r="ER1037">
        <v>6.0046471431418197E-3</v>
      </c>
      <c r="ES1037">
        <v>5.4107254419979503E-2</v>
      </c>
      <c r="ET1037">
        <v>-2.3511391563819199E-2</v>
      </c>
      <c r="EU1037">
        <v>4.2484829773819901E-3</v>
      </c>
      <c r="EV1037">
        <v>6.00791277701253E-2</v>
      </c>
      <c r="EW1037">
        <v>70.789119461581606</v>
      </c>
      <c r="EX1037">
        <v>69.160684240044901</v>
      </c>
      <c r="EY1037">
        <v>67.287997756590002</v>
      </c>
      <c r="EZ1037">
        <v>65.718452047111597</v>
      </c>
      <c r="FA1037">
        <v>63.828939988782899</v>
      </c>
      <c r="FB1037">
        <v>62.669938306225497</v>
      </c>
      <c r="FC1037">
        <v>61.933258553000599</v>
      </c>
      <c r="FD1037">
        <v>62.822770611329197</v>
      </c>
      <c r="FE1037">
        <v>68.780987100392593</v>
      </c>
      <c r="FF1037">
        <v>73.237801458216495</v>
      </c>
      <c r="FG1037">
        <v>79.710600112170496</v>
      </c>
      <c r="FH1037">
        <v>85.193213684800895</v>
      </c>
      <c r="FI1037">
        <v>89.674985978687602</v>
      </c>
      <c r="FJ1037">
        <v>93.478407178911993</v>
      </c>
      <c r="FK1037">
        <v>96.140213123948399</v>
      </c>
      <c r="FL1037">
        <v>96.739764441951806</v>
      </c>
      <c r="FM1037">
        <v>93.9155916993831</v>
      </c>
      <c r="FN1037">
        <v>90.756590016825598</v>
      </c>
      <c r="FO1037">
        <v>87.888390353337101</v>
      </c>
      <c r="FP1037">
        <v>83.711441390914203</v>
      </c>
      <c r="FQ1037">
        <v>75.041783510936597</v>
      </c>
      <c r="FR1037">
        <v>69.829220415030804</v>
      </c>
      <c r="FS1037">
        <v>67.623667975322505</v>
      </c>
      <c r="FT1037">
        <v>65.444475602916398</v>
      </c>
      <c r="FU1037">
        <v>7.1163402121109207E-2</v>
      </c>
      <c r="FV1037">
        <v>0</v>
      </c>
      <c r="FW1037">
        <v>0</v>
      </c>
      <c r="FX1037">
        <v>1</v>
      </c>
    </row>
    <row r="1038" spans="1:180" x14ac:dyDescent="0.2">
      <c r="A1038" t="s">
        <v>42</v>
      </c>
      <c r="B1038" t="s">
        <v>58</v>
      </c>
      <c r="C1038" t="s">
        <v>55</v>
      </c>
      <c r="D1038" t="s">
        <v>226</v>
      </c>
      <c r="E1038" t="s">
        <v>78</v>
      </c>
      <c r="F1038" t="s">
        <v>1</v>
      </c>
      <c r="G1038" s="35">
        <v>43693</v>
      </c>
      <c r="H1038">
        <v>799</v>
      </c>
      <c r="I1038">
        <v>0.83471565509029999</v>
      </c>
      <c r="J1038">
        <v>0.72145030130371002</v>
      </c>
      <c r="K1038">
        <v>0.63376167427522001</v>
      </c>
      <c r="L1038">
        <v>0.60338478356255598</v>
      </c>
      <c r="M1038">
        <v>0.59437083013838998</v>
      </c>
      <c r="N1038">
        <v>0.61364675852624195</v>
      </c>
      <c r="O1038">
        <v>0.68485509932403599</v>
      </c>
      <c r="P1038">
        <v>0.73043808697492896</v>
      </c>
      <c r="Q1038">
        <v>0.75720765308174198</v>
      </c>
      <c r="R1038">
        <v>0.83574062482215095</v>
      </c>
      <c r="S1038">
        <v>0.95276967171962701</v>
      </c>
      <c r="T1038">
        <v>1.07262386256919</v>
      </c>
      <c r="U1038">
        <v>1.21554385375392</v>
      </c>
      <c r="V1038">
        <v>1.36915355941796</v>
      </c>
      <c r="W1038">
        <v>1.46484266853335</v>
      </c>
      <c r="X1038">
        <v>1.54502126038306</v>
      </c>
      <c r="Y1038">
        <v>1.60455390804914</v>
      </c>
      <c r="Z1038">
        <v>1.62724263689608</v>
      </c>
      <c r="AA1038">
        <v>1.6007020026199901</v>
      </c>
      <c r="AB1038">
        <v>1.5284417413811899</v>
      </c>
      <c r="AC1038">
        <v>1.3973076252132799</v>
      </c>
      <c r="AD1038">
        <v>1.26835275531138</v>
      </c>
      <c r="AE1038">
        <v>1.11546150083353</v>
      </c>
      <c r="AF1038">
        <v>0.94833496779794602</v>
      </c>
      <c r="AG1038">
        <v>-3.1073667056395599E-2</v>
      </c>
      <c r="AH1038">
        <v>-3.0907009630879601E-2</v>
      </c>
      <c r="AI1038">
        <v>-2.9106264445499502E-2</v>
      </c>
      <c r="AJ1038">
        <v>-3.2560451559323897E-2</v>
      </c>
      <c r="AK1038">
        <v>-2.5559092836009E-2</v>
      </c>
      <c r="AL1038">
        <v>-2.26863712791921E-2</v>
      </c>
      <c r="AM1038">
        <v>-2.0845719057832699E-2</v>
      </c>
      <c r="AN1038">
        <v>-1.14476190360851E-4</v>
      </c>
      <c r="AO1038">
        <v>-2.83105768639202E-2</v>
      </c>
      <c r="AP1038">
        <v>-2.21212287007213E-2</v>
      </c>
      <c r="AQ1038">
        <v>3.2672601845281098E-2</v>
      </c>
      <c r="AR1038">
        <v>-1.65814458078745E-2</v>
      </c>
      <c r="AS1038">
        <v>-2.2189895469758199E-2</v>
      </c>
      <c r="AT1038">
        <v>-1.10560849477501E-2</v>
      </c>
      <c r="AU1038">
        <v>0.145703043996016</v>
      </c>
      <c r="AV1038">
        <v>0.20792357470601999</v>
      </c>
      <c r="AW1038">
        <v>0.208283961391829</v>
      </c>
      <c r="AX1038">
        <v>0.19717982336508799</v>
      </c>
      <c r="AY1038">
        <v>9.3608536946879206E-2</v>
      </c>
      <c r="AZ1038">
        <v>4.34124007391712E-2</v>
      </c>
      <c r="BA1038">
        <v>1.34211496826436E-2</v>
      </c>
      <c r="BB1038">
        <v>2.23310590192328E-2</v>
      </c>
      <c r="BC1038">
        <v>1.9577811026083799E-2</v>
      </c>
      <c r="BD1038">
        <v>-1.6576515492169101E-2</v>
      </c>
      <c r="BE1038">
        <v>-1.7758119472338199E-2</v>
      </c>
      <c r="BF1038">
        <v>-1.8068689926142599E-2</v>
      </c>
      <c r="BG1038">
        <v>-1.8073914306975102E-2</v>
      </c>
      <c r="BH1038">
        <v>-2.2226637180843601E-2</v>
      </c>
      <c r="BI1038">
        <v>-1.4078699877313E-2</v>
      </c>
      <c r="BJ1038">
        <v>-1.1281226128778901E-2</v>
      </c>
      <c r="BK1038">
        <v>-1.0662089100305701E-2</v>
      </c>
      <c r="BL1038">
        <v>1.5550847787176801E-2</v>
      </c>
      <c r="BM1038">
        <v>-1.33695213208396E-2</v>
      </c>
      <c r="BN1038">
        <v>-4.0608225124595197E-3</v>
      </c>
      <c r="BO1038">
        <v>4.58118551993284E-2</v>
      </c>
      <c r="BP1038">
        <v>-5.09043869223839E-3</v>
      </c>
      <c r="BQ1038">
        <v>-1.0770981928573601E-2</v>
      </c>
      <c r="BR1038">
        <v>1.01093478146322E-2</v>
      </c>
      <c r="BS1038">
        <v>0.16445745973353801</v>
      </c>
      <c r="BT1038">
        <v>0.22705798741792901</v>
      </c>
      <c r="BU1038">
        <v>0.231405934835793</v>
      </c>
      <c r="BV1038">
        <v>0.222835482208567</v>
      </c>
      <c r="BW1038">
        <v>0.12677845169670701</v>
      </c>
      <c r="BX1038">
        <v>7.3310022322687796E-2</v>
      </c>
      <c r="BY1038">
        <v>3.80226174193262E-2</v>
      </c>
      <c r="BZ1038">
        <v>4.7733766631657702E-2</v>
      </c>
      <c r="CA1038">
        <v>3.8223120474721997E-2</v>
      </c>
      <c r="CB1038">
        <v>-1.0421803375136899E-3</v>
      </c>
      <c r="CC1038">
        <v>-8.5358117783735192E-3</v>
      </c>
      <c r="CD1038">
        <v>-9.1769088076303299E-3</v>
      </c>
      <c r="CE1038">
        <v>-1.04329422085507E-2</v>
      </c>
      <c r="CF1038">
        <v>-1.50694688218972E-2</v>
      </c>
      <c r="CG1038">
        <v>-6.1274146864972101E-3</v>
      </c>
      <c r="CH1038">
        <v>-3.3820573407546601E-3</v>
      </c>
      <c r="CI1038">
        <v>-3.6089380138092202E-3</v>
      </c>
      <c r="CJ1038">
        <v>2.64006034532124E-2</v>
      </c>
      <c r="CK1038">
        <v>-3.0213917661917299E-3</v>
      </c>
      <c r="CL1038">
        <v>8.4477597966565107E-3</v>
      </c>
      <c r="CM1038">
        <v>5.4912062046627803E-2</v>
      </c>
      <c r="CN1038">
        <v>2.86819783134058E-3</v>
      </c>
      <c r="CO1038">
        <v>-2.8622771950431998E-3</v>
      </c>
      <c r="CP1038">
        <v>2.4768462070234601E-2</v>
      </c>
      <c r="CQ1038">
        <v>0.177446710942331</v>
      </c>
      <c r="CR1038">
        <v>0.240310423373609</v>
      </c>
      <c r="CS1038">
        <v>0.24742014320730699</v>
      </c>
      <c r="CT1038">
        <v>0.24060451336949601</v>
      </c>
      <c r="CU1038">
        <v>0.14975183360792099</v>
      </c>
      <c r="CV1038">
        <v>9.4017023955202894E-2</v>
      </c>
      <c r="CW1038">
        <v>5.5061519031038599E-2</v>
      </c>
      <c r="CX1038">
        <v>6.5327604540516199E-2</v>
      </c>
      <c r="CY1038">
        <v>5.1136805000201402E-2</v>
      </c>
      <c r="CZ1038">
        <v>9.7168528688210305E-3</v>
      </c>
      <c r="DA1038">
        <v>6.8649591559113098E-4</v>
      </c>
      <c r="DB1038">
        <v>-2.8512768911803801E-4</v>
      </c>
      <c r="DC1038">
        <v>-2.7919701101263598E-3</v>
      </c>
      <c r="DD1038">
        <v>-7.9123004629507408E-3</v>
      </c>
      <c r="DE1038">
        <v>1.8238705043186201E-3</v>
      </c>
      <c r="DF1038">
        <v>4.5171114472696196E-3</v>
      </c>
      <c r="DG1038">
        <v>3.4442130726872401E-3</v>
      </c>
      <c r="DH1038">
        <v>3.7250359119248101E-2</v>
      </c>
      <c r="DI1038">
        <v>7.32673778845617E-3</v>
      </c>
      <c r="DJ1038">
        <v>2.0956342105772501E-2</v>
      </c>
      <c r="DK1038">
        <v>6.4012268893927304E-2</v>
      </c>
      <c r="DL1038">
        <v>1.08268343549195E-2</v>
      </c>
      <c r="DM1038">
        <v>5.0464275384871698E-3</v>
      </c>
      <c r="DN1038">
        <v>3.9427576325837099E-2</v>
      </c>
      <c r="DO1038">
        <v>0.19043596215112399</v>
      </c>
      <c r="DP1038">
        <v>0.25356285932929001</v>
      </c>
      <c r="DQ1038">
        <v>0.263434351578821</v>
      </c>
      <c r="DR1038">
        <v>0.25837354453042399</v>
      </c>
      <c r="DS1038">
        <v>0.172725215519134</v>
      </c>
      <c r="DT1038">
        <v>0.11472402558771801</v>
      </c>
      <c r="DU1038">
        <v>7.2100420642751101E-2</v>
      </c>
      <c r="DV1038">
        <v>8.2921442449374799E-2</v>
      </c>
      <c r="DW1038">
        <v>6.4050489525680807E-2</v>
      </c>
      <c r="DX1038">
        <v>2.04758860751557E-2</v>
      </c>
      <c r="DY1038">
        <v>1.4002043499648601E-2</v>
      </c>
      <c r="DZ1038">
        <v>1.2553192015619E-2</v>
      </c>
      <c r="EA1038">
        <v>8.2403800283980203E-3</v>
      </c>
      <c r="EB1038">
        <v>2.4215139155295902E-3</v>
      </c>
      <c r="EC1038">
        <v>1.3304263463014601E-2</v>
      </c>
      <c r="ED1038">
        <v>1.5922256597682798E-2</v>
      </c>
      <c r="EE1038">
        <v>1.36278430302142E-2</v>
      </c>
      <c r="EF1038">
        <v>5.2915683096785703E-2</v>
      </c>
      <c r="EG1038">
        <v>2.2267793331536799E-2</v>
      </c>
      <c r="EH1038">
        <v>3.9016748294034398E-2</v>
      </c>
      <c r="EI1038">
        <v>7.7151522247974599E-2</v>
      </c>
      <c r="EJ1038">
        <v>2.2317841470555599E-2</v>
      </c>
      <c r="EK1038">
        <v>1.6465341079671798E-2</v>
      </c>
      <c r="EL1038">
        <v>6.05930090882194E-2</v>
      </c>
      <c r="EM1038">
        <v>0.209190377888646</v>
      </c>
      <c r="EN1038">
        <v>0.27269727204119898</v>
      </c>
      <c r="EO1038">
        <v>0.286556325022785</v>
      </c>
      <c r="EP1038">
        <v>0.28402920337390303</v>
      </c>
      <c r="EQ1038">
        <v>0.205895130268962</v>
      </c>
      <c r="ER1038">
        <v>0.14462164717123499</v>
      </c>
      <c r="ES1038">
        <v>9.6701888379433706E-2</v>
      </c>
      <c r="ET1038">
        <v>0.1083241500618</v>
      </c>
      <c r="EU1038">
        <v>8.2695798974319001E-2</v>
      </c>
      <c r="EV1038">
        <v>3.60102212298112E-2</v>
      </c>
      <c r="EW1038">
        <v>71.2828632887189</v>
      </c>
      <c r="EX1038">
        <v>69.344885277246703</v>
      </c>
      <c r="EY1038">
        <v>66.853847992351803</v>
      </c>
      <c r="EZ1038">
        <v>65.2416347992352</v>
      </c>
      <c r="FA1038">
        <v>63.1662284894837</v>
      </c>
      <c r="FB1038">
        <v>62.313575525812603</v>
      </c>
      <c r="FC1038">
        <v>61.288838432122397</v>
      </c>
      <c r="FD1038">
        <v>62.368307839388102</v>
      </c>
      <c r="FE1038">
        <v>68.954588910133893</v>
      </c>
      <c r="FF1038">
        <v>73.601218929254301</v>
      </c>
      <c r="FG1038">
        <v>80.224784894837498</v>
      </c>
      <c r="FH1038">
        <v>85.712476099426397</v>
      </c>
      <c r="FI1038">
        <v>90.480999043977107</v>
      </c>
      <c r="FJ1038">
        <v>94.130736137667299</v>
      </c>
      <c r="FK1038">
        <v>96.838551625239006</v>
      </c>
      <c r="FL1038">
        <v>97.899737093690206</v>
      </c>
      <c r="FM1038">
        <v>95.689292543020997</v>
      </c>
      <c r="FN1038">
        <v>92.737093690248599</v>
      </c>
      <c r="FO1038">
        <v>89.510157743785896</v>
      </c>
      <c r="FP1038">
        <v>85.142088910133893</v>
      </c>
      <c r="FQ1038">
        <v>77.019239961759098</v>
      </c>
      <c r="FR1038">
        <v>71.828154875717004</v>
      </c>
      <c r="FS1038">
        <v>69.353250478011503</v>
      </c>
      <c r="FT1038">
        <v>67.031548757170199</v>
      </c>
      <c r="FU1038">
        <v>3.1654548993295499E-2</v>
      </c>
      <c r="FV1038">
        <v>0</v>
      </c>
      <c r="FW1038">
        <v>0</v>
      </c>
      <c r="FX1038">
        <v>1</v>
      </c>
    </row>
    <row r="1039" spans="1:180" x14ac:dyDescent="0.2">
      <c r="A1039" t="s">
        <v>42</v>
      </c>
      <c r="B1039" t="s">
        <v>58</v>
      </c>
      <c r="C1039" t="s">
        <v>55</v>
      </c>
      <c r="D1039" t="s">
        <v>226</v>
      </c>
      <c r="E1039" t="s">
        <v>78</v>
      </c>
      <c r="F1039" t="s">
        <v>77</v>
      </c>
      <c r="G1039" s="35">
        <v>43693</v>
      </c>
      <c r="H1039">
        <v>721</v>
      </c>
      <c r="I1039">
        <v>0.82701392628001502</v>
      </c>
      <c r="J1039">
        <v>0.71541944787120504</v>
      </c>
      <c r="K1039">
        <v>0.63508602489634403</v>
      </c>
      <c r="L1039">
        <v>0.60919799874746905</v>
      </c>
      <c r="M1039">
        <v>0.60256192697085398</v>
      </c>
      <c r="N1039">
        <v>0.62064754274683298</v>
      </c>
      <c r="O1039">
        <v>0.69265602267779602</v>
      </c>
      <c r="P1039">
        <v>0.73537293123189496</v>
      </c>
      <c r="Q1039">
        <v>0.764183147029037</v>
      </c>
      <c r="R1039">
        <v>0.83324844788254604</v>
      </c>
      <c r="S1039">
        <v>0.93773513140323606</v>
      </c>
      <c r="T1039">
        <v>1.0425750534517999</v>
      </c>
      <c r="U1039">
        <v>1.1778405438791799</v>
      </c>
      <c r="V1039">
        <v>1.3129201676473501</v>
      </c>
      <c r="W1039">
        <v>1.4043065328481601</v>
      </c>
      <c r="X1039">
        <v>1.4693266277850501</v>
      </c>
      <c r="Y1039">
        <v>1.5228328673796301</v>
      </c>
      <c r="Z1039">
        <v>1.54748632738994</v>
      </c>
      <c r="AA1039">
        <v>1.5399851879014801</v>
      </c>
      <c r="AB1039">
        <v>1.4809991683153501</v>
      </c>
      <c r="AC1039">
        <v>1.3835703094104901</v>
      </c>
      <c r="AD1039">
        <v>1.2675875239280201</v>
      </c>
      <c r="AE1039">
        <v>1.1192038095435599</v>
      </c>
      <c r="AF1039">
        <v>0.95175897922168995</v>
      </c>
      <c r="AG1039">
        <v>-4.4162658401553902E-2</v>
      </c>
      <c r="AH1039">
        <v>-4.8104449758153901E-2</v>
      </c>
      <c r="AI1039">
        <v>-4.0100028581920202E-2</v>
      </c>
      <c r="AJ1039">
        <v>-3.8385790278706103E-2</v>
      </c>
      <c r="AK1039">
        <v>-3.3884086463253499E-2</v>
      </c>
      <c r="AL1039">
        <v>-3.5866231387689601E-2</v>
      </c>
      <c r="AM1039">
        <v>-3.0137607142288501E-2</v>
      </c>
      <c r="AN1039">
        <v>-2.01983737262941E-3</v>
      </c>
      <c r="AO1039">
        <v>-2.0690749776884801E-2</v>
      </c>
      <c r="AP1039">
        <v>-1.8497659496090502E-2</v>
      </c>
      <c r="AQ1039">
        <v>3.82764491978679E-2</v>
      </c>
      <c r="AR1039">
        <v>-2.3149790828502801E-2</v>
      </c>
      <c r="AS1039">
        <v>-1.3570930356244799E-2</v>
      </c>
      <c r="AT1039">
        <v>1.28731283551262E-2</v>
      </c>
      <c r="AU1039">
        <v>9.9832046473471506E-2</v>
      </c>
      <c r="AV1039">
        <v>0.15649874859315099</v>
      </c>
      <c r="AW1039">
        <v>0.16028365993504001</v>
      </c>
      <c r="AX1039">
        <v>0.14814720156429001</v>
      </c>
      <c r="AY1039">
        <v>8.7480654182230499E-2</v>
      </c>
      <c r="AZ1039">
        <v>6.2878964690835898E-2</v>
      </c>
      <c r="BA1039">
        <v>2.31439021450289E-2</v>
      </c>
      <c r="BB1039">
        <v>1.8652389437045599E-2</v>
      </c>
      <c r="BC1039">
        <v>1.8241124162019E-2</v>
      </c>
      <c r="BD1039">
        <v>-1.3323408482853299E-2</v>
      </c>
      <c r="BE1039">
        <v>-2.9657897719666499E-2</v>
      </c>
      <c r="BF1039">
        <v>-3.2930146036280299E-2</v>
      </c>
      <c r="BG1039">
        <v>-2.81157688768294E-2</v>
      </c>
      <c r="BH1039">
        <v>-2.8053340506909798E-2</v>
      </c>
      <c r="BI1039">
        <v>-2.04704955065012E-2</v>
      </c>
      <c r="BJ1039">
        <v>-2.3274856085424001E-2</v>
      </c>
      <c r="BK1039">
        <v>-1.98169180644036E-2</v>
      </c>
      <c r="BL1039">
        <v>1.47535197198649E-2</v>
      </c>
      <c r="BM1039">
        <v>-4.9289637819867503E-3</v>
      </c>
      <c r="BN1039">
        <v>1.08353024629205E-3</v>
      </c>
      <c r="BO1039">
        <v>5.3500861983430098E-2</v>
      </c>
      <c r="BP1039">
        <v>-1.19730131763237E-2</v>
      </c>
      <c r="BQ1039">
        <v>-2.4099533547771502E-3</v>
      </c>
      <c r="BR1039">
        <v>3.5648175999636003E-2</v>
      </c>
      <c r="BS1039">
        <v>0.11988384235793501</v>
      </c>
      <c r="BT1039">
        <v>0.17337915204319901</v>
      </c>
      <c r="BU1039">
        <v>0.17987971691254201</v>
      </c>
      <c r="BV1039">
        <v>0.17222517326033801</v>
      </c>
      <c r="BW1039">
        <v>0.11765809655598</v>
      </c>
      <c r="BX1039">
        <v>8.9686750431088202E-2</v>
      </c>
      <c r="BY1039">
        <v>4.52157030394491E-2</v>
      </c>
      <c r="BZ1039">
        <v>4.4874860373424599E-2</v>
      </c>
      <c r="CA1039">
        <v>3.8168449704554498E-2</v>
      </c>
      <c r="CB1039">
        <v>3.3528292650566701E-3</v>
      </c>
      <c r="CC1039">
        <v>-1.9611944656808999E-2</v>
      </c>
      <c r="CD1039">
        <v>-2.2420469503537401E-2</v>
      </c>
      <c r="CE1039">
        <v>-1.9815507112374599E-2</v>
      </c>
      <c r="CF1039">
        <v>-2.0897117270395799E-2</v>
      </c>
      <c r="CG1039">
        <v>-1.11802832712748E-2</v>
      </c>
      <c r="CH1039">
        <v>-1.4554107907804001E-2</v>
      </c>
      <c r="CI1039">
        <v>-1.26688402486663E-2</v>
      </c>
      <c r="CJ1039">
        <v>2.6370695745951401E-2</v>
      </c>
      <c r="CK1039">
        <v>5.9876011834233099E-3</v>
      </c>
      <c r="CL1039">
        <v>1.46454026122747E-2</v>
      </c>
      <c r="CM1039">
        <v>6.4045243901038107E-2</v>
      </c>
      <c r="CN1039">
        <v>-4.2320110219072598E-3</v>
      </c>
      <c r="CO1039">
        <v>5.3201053170896196E-3</v>
      </c>
      <c r="CP1039">
        <v>5.1422104619278403E-2</v>
      </c>
      <c r="CQ1039">
        <v>0.13377165510432901</v>
      </c>
      <c r="CR1039">
        <v>0.18507046805043401</v>
      </c>
      <c r="CS1039">
        <v>0.19345188628027801</v>
      </c>
      <c r="CT1039">
        <v>0.18890150310901699</v>
      </c>
      <c r="CU1039">
        <v>0.13855890121540099</v>
      </c>
      <c r="CV1039">
        <v>0.10825374117103299</v>
      </c>
      <c r="CW1039">
        <v>6.0502565102258897E-2</v>
      </c>
      <c r="CX1039">
        <v>6.3036463863233402E-2</v>
      </c>
      <c r="CY1039">
        <v>5.1970054671299899E-2</v>
      </c>
      <c r="CZ1039">
        <v>1.49027407289358E-2</v>
      </c>
      <c r="DA1039">
        <v>-9.56599159395158E-3</v>
      </c>
      <c r="DB1039">
        <v>-1.19107929707944E-2</v>
      </c>
      <c r="DC1039">
        <v>-1.15152453479199E-2</v>
      </c>
      <c r="DD1039">
        <v>-1.37408940338818E-2</v>
      </c>
      <c r="DE1039">
        <v>-1.89007103604826E-3</v>
      </c>
      <c r="DF1039">
        <v>-5.8333597301839799E-3</v>
      </c>
      <c r="DG1039">
        <v>-5.5207624329290696E-3</v>
      </c>
      <c r="DH1039">
        <v>3.7987871772038002E-2</v>
      </c>
      <c r="DI1039">
        <v>1.6904166148833399E-2</v>
      </c>
      <c r="DJ1039">
        <v>2.82072749782574E-2</v>
      </c>
      <c r="DK1039">
        <v>7.4589625818646005E-2</v>
      </c>
      <c r="DL1039">
        <v>3.5089911325091598E-3</v>
      </c>
      <c r="DM1039">
        <v>1.3050163988956399E-2</v>
      </c>
      <c r="DN1039">
        <v>6.7196033238920802E-2</v>
      </c>
      <c r="DO1039">
        <v>0.14765946785072301</v>
      </c>
      <c r="DP1039">
        <v>0.19676178405767</v>
      </c>
      <c r="DQ1039">
        <v>0.20702405564801499</v>
      </c>
      <c r="DR1039">
        <v>0.20557783295769599</v>
      </c>
      <c r="DS1039">
        <v>0.159459705874822</v>
      </c>
      <c r="DT1039">
        <v>0.12682073191097701</v>
      </c>
      <c r="DU1039">
        <v>7.5789427165068701E-2</v>
      </c>
      <c r="DV1039">
        <v>8.1198067353042205E-2</v>
      </c>
      <c r="DW1039">
        <v>6.5771659638045404E-2</v>
      </c>
      <c r="DX1039">
        <v>2.6452652192815E-2</v>
      </c>
      <c r="DY1039">
        <v>4.93876908793584E-3</v>
      </c>
      <c r="DZ1039">
        <v>3.2635107510791501E-3</v>
      </c>
      <c r="EA1039">
        <v>4.6901435717091499E-4</v>
      </c>
      <c r="EB1039">
        <v>-3.4084442620855699E-3</v>
      </c>
      <c r="EC1039">
        <v>1.1523519920704E-2</v>
      </c>
      <c r="ED1039">
        <v>6.7580155720817102E-3</v>
      </c>
      <c r="EE1039">
        <v>4.79992664495584E-3</v>
      </c>
      <c r="EF1039">
        <v>5.4761228864532302E-2</v>
      </c>
      <c r="EG1039">
        <v>3.26659521437314E-2</v>
      </c>
      <c r="EH1039">
        <v>4.7788464720640002E-2</v>
      </c>
      <c r="EI1039">
        <v>8.9814038604208293E-2</v>
      </c>
      <c r="EJ1039">
        <v>1.46857687846882E-2</v>
      </c>
      <c r="EK1039">
        <v>2.4211140990424099E-2</v>
      </c>
      <c r="EL1039">
        <v>8.9971080883430601E-2</v>
      </c>
      <c r="EM1039">
        <v>0.16771126373518699</v>
      </c>
      <c r="EN1039">
        <v>0.21364218750771799</v>
      </c>
      <c r="EO1039">
        <v>0.22662011262551601</v>
      </c>
      <c r="EP1039">
        <v>0.229655804653743</v>
      </c>
      <c r="EQ1039">
        <v>0.189637148248572</v>
      </c>
      <c r="ER1039">
        <v>0.15362851765122901</v>
      </c>
      <c r="ES1039">
        <v>9.7861228059488894E-2</v>
      </c>
      <c r="ET1039">
        <v>0.107420538289421</v>
      </c>
      <c r="EU1039">
        <v>8.5698985180580903E-2</v>
      </c>
      <c r="EV1039">
        <v>4.3128889940725001E-2</v>
      </c>
      <c r="EW1039">
        <v>71.334264432029798</v>
      </c>
      <c r="EX1039">
        <v>69.374700718276102</v>
      </c>
      <c r="EY1039">
        <v>66.839984038308103</v>
      </c>
      <c r="EZ1039">
        <v>65.229050279329599</v>
      </c>
      <c r="FA1039">
        <v>63.143522213354601</v>
      </c>
      <c r="FB1039">
        <v>62.308459696727901</v>
      </c>
      <c r="FC1039">
        <v>61.264964086193103</v>
      </c>
      <c r="FD1039">
        <v>62.355014631550901</v>
      </c>
      <c r="FE1039">
        <v>68.970869912210702</v>
      </c>
      <c r="FF1039">
        <v>73.634344240489497</v>
      </c>
      <c r="FG1039">
        <v>80.261239691407297</v>
      </c>
      <c r="FH1039">
        <v>85.748071295557295</v>
      </c>
      <c r="FI1039">
        <v>90.534982708167107</v>
      </c>
      <c r="FJ1039">
        <v>94.1737164139399</v>
      </c>
      <c r="FK1039">
        <v>96.889332269220503</v>
      </c>
      <c r="FL1039">
        <v>97.972200053205597</v>
      </c>
      <c r="FM1039">
        <v>95.806597499334899</v>
      </c>
      <c r="FN1039">
        <v>92.872572492684199</v>
      </c>
      <c r="FO1039">
        <v>89.632083000798104</v>
      </c>
      <c r="FP1039">
        <v>85.249667464751298</v>
      </c>
      <c r="FQ1039">
        <v>77.170391061452506</v>
      </c>
      <c r="FR1039">
        <v>71.985368449055599</v>
      </c>
      <c r="FS1039">
        <v>69.486698590050594</v>
      </c>
      <c r="FT1039">
        <v>67.156690609204603</v>
      </c>
      <c r="FU1039">
        <v>2.9263294283690101E-2</v>
      </c>
      <c r="FV1039">
        <v>0</v>
      </c>
      <c r="FW1039">
        <v>0</v>
      </c>
      <c r="FX1039">
        <v>1</v>
      </c>
    </row>
    <row r="1040" spans="1:180" x14ac:dyDescent="0.2">
      <c r="A1040" t="s">
        <v>42</v>
      </c>
      <c r="B1040" t="s">
        <v>58</v>
      </c>
      <c r="C1040" t="s">
        <v>55</v>
      </c>
      <c r="D1040" t="s">
        <v>79</v>
      </c>
      <c r="E1040" t="s">
        <v>1</v>
      </c>
      <c r="F1040" t="s">
        <v>1</v>
      </c>
      <c r="G1040" s="35">
        <v>43693</v>
      </c>
      <c r="H1040">
        <v>18441</v>
      </c>
      <c r="I1040">
        <v>1.0802911085391</v>
      </c>
      <c r="J1040">
        <v>0.938436378508959</v>
      </c>
      <c r="K1040">
        <v>0.83522908957867703</v>
      </c>
      <c r="L1040">
        <v>0.77301456216963005</v>
      </c>
      <c r="M1040">
        <v>0.74243168024837602</v>
      </c>
      <c r="N1040">
        <v>0.74743262749596595</v>
      </c>
      <c r="O1040">
        <v>0.78736051213392699</v>
      </c>
      <c r="P1040">
        <v>0.85832561234270499</v>
      </c>
      <c r="Q1040">
        <v>0.94068124587170698</v>
      </c>
      <c r="R1040">
        <v>1.0399304589224101</v>
      </c>
      <c r="S1040">
        <v>1.1777463654828499</v>
      </c>
      <c r="T1040">
        <v>1.3640184309824599</v>
      </c>
      <c r="U1040">
        <v>1.5526660341301399</v>
      </c>
      <c r="V1040">
        <v>1.71524390321753</v>
      </c>
      <c r="W1040">
        <v>1.87725340234786</v>
      </c>
      <c r="X1040">
        <v>2.0625834548959401</v>
      </c>
      <c r="Y1040">
        <v>2.2254460604750999</v>
      </c>
      <c r="Z1040">
        <v>2.3488782881011598</v>
      </c>
      <c r="AA1040">
        <v>2.3219276426795998</v>
      </c>
      <c r="AB1040">
        <v>2.15046934346466</v>
      </c>
      <c r="AC1040">
        <v>1.9546149870523799</v>
      </c>
      <c r="AD1040">
        <v>1.7836349197907</v>
      </c>
      <c r="AE1040">
        <v>1.5106669737068299</v>
      </c>
      <c r="AF1040">
        <v>1.2503269719680901</v>
      </c>
      <c r="AG1040">
        <v>-2.35646758863997E-2</v>
      </c>
      <c r="AH1040">
        <v>-1.72497280659102E-2</v>
      </c>
      <c r="AI1040">
        <v>-1.7821882402770599E-2</v>
      </c>
      <c r="AJ1040">
        <v>-1.5767822619272301E-2</v>
      </c>
      <c r="AK1040">
        <v>-1.94526008949172E-2</v>
      </c>
      <c r="AL1040">
        <v>-1.36143845035946E-2</v>
      </c>
      <c r="AM1040">
        <v>-1.8863744230011598E-2</v>
      </c>
      <c r="AN1040">
        <v>-1.95555974180344E-2</v>
      </c>
      <c r="AO1040">
        <v>-1.3672195411059501E-2</v>
      </c>
      <c r="AP1040">
        <v>-2.1339179592863199E-2</v>
      </c>
      <c r="AQ1040">
        <v>-1.68723851146966E-2</v>
      </c>
      <c r="AR1040">
        <v>-7.2098504149194602E-3</v>
      </c>
      <c r="AS1040">
        <v>-5.4614721550144197E-4</v>
      </c>
      <c r="AT1040">
        <v>-6.8617529090458399E-3</v>
      </c>
      <c r="AU1040">
        <v>0.182491682636261</v>
      </c>
      <c r="AV1040">
        <v>0.22816059152690499</v>
      </c>
      <c r="AW1040">
        <v>0.24139856878924701</v>
      </c>
      <c r="AX1040">
        <v>0.231752753926144</v>
      </c>
      <c r="AY1040">
        <v>0.171817365742783</v>
      </c>
      <c r="AZ1040">
        <v>-5.3250743831533297E-2</v>
      </c>
      <c r="BA1040">
        <v>-9.4225629767805796E-2</v>
      </c>
      <c r="BB1040">
        <v>-8.1038267708945594E-2</v>
      </c>
      <c r="BC1040">
        <v>-5.3551389153829801E-2</v>
      </c>
      <c r="BD1040">
        <v>-3.25723502778551E-2</v>
      </c>
      <c r="BE1040">
        <v>-1.86605785748667E-2</v>
      </c>
      <c r="BF1040">
        <v>-1.1856444375309401E-2</v>
      </c>
      <c r="BG1040">
        <v>-1.27039023191105E-2</v>
      </c>
      <c r="BH1040">
        <v>-1.00853199701029E-2</v>
      </c>
      <c r="BI1040">
        <v>-1.4025562814949301E-2</v>
      </c>
      <c r="BJ1040">
        <v>-9.1476935127492599E-3</v>
      </c>
      <c r="BK1040">
        <v>-1.3348003021241599E-2</v>
      </c>
      <c r="BL1040">
        <v>-1.41603962180793E-2</v>
      </c>
      <c r="BM1040">
        <v>-9.6915584785285495E-3</v>
      </c>
      <c r="BN1040">
        <v>-1.7661337868104001E-2</v>
      </c>
      <c r="BO1040">
        <v>-1.45155776376917E-2</v>
      </c>
      <c r="BP1040">
        <v>-4.9996582684808102E-3</v>
      </c>
      <c r="BQ1040">
        <v>1.5962696656980099E-3</v>
      </c>
      <c r="BR1040">
        <v>-4.2933606221090902E-5</v>
      </c>
      <c r="BS1040">
        <v>0.192604685716734</v>
      </c>
      <c r="BT1040">
        <v>0.239494272038279</v>
      </c>
      <c r="BU1040">
        <v>0.25410707557433898</v>
      </c>
      <c r="BV1040">
        <v>0.245616037008141</v>
      </c>
      <c r="BW1040">
        <v>0.186167934443289</v>
      </c>
      <c r="BX1040">
        <v>-4.4916825422202301E-2</v>
      </c>
      <c r="BY1040">
        <v>-8.5464747447706005E-2</v>
      </c>
      <c r="BZ1040">
        <v>-7.0725598191757097E-2</v>
      </c>
      <c r="CA1040">
        <v>-4.3404308414024602E-2</v>
      </c>
      <c r="CB1040">
        <v>-2.4939717342025301E-2</v>
      </c>
      <c r="CC1040">
        <v>-1.5264015716103699E-2</v>
      </c>
      <c r="CD1040">
        <v>-8.1210725205978392E-3</v>
      </c>
      <c r="CE1040">
        <v>-9.1592049039167702E-3</v>
      </c>
      <c r="CF1040">
        <v>-6.1496359457257699E-3</v>
      </c>
      <c r="CG1040">
        <v>-1.0266812772986999E-2</v>
      </c>
      <c r="CH1040">
        <v>-6.0540769392366904E-3</v>
      </c>
      <c r="CI1040">
        <v>-9.5278174624846002E-3</v>
      </c>
      <c r="CJ1040">
        <v>-1.04236963022301E-2</v>
      </c>
      <c r="CK1040">
        <v>-6.9345814651526E-3</v>
      </c>
      <c r="CL1040">
        <v>-1.5114075893234699E-2</v>
      </c>
      <c r="CM1040">
        <v>-1.2883259958590101E-2</v>
      </c>
      <c r="CN1040">
        <v>-3.4688859206994998E-3</v>
      </c>
      <c r="CO1040">
        <v>3.08010107123642E-3</v>
      </c>
      <c r="CP1040">
        <v>4.6797598709504397E-3</v>
      </c>
      <c r="CQ1040">
        <v>0.19960892084333101</v>
      </c>
      <c r="CR1040">
        <v>0.247343944635005</v>
      </c>
      <c r="CS1040">
        <v>0.26290894866014902</v>
      </c>
      <c r="CT1040">
        <v>0.255217704639428</v>
      </c>
      <c r="CU1040">
        <v>0.196107094609553</v>
      </c>
      <c r="CV1040">
        <v>-3.9144778919265599E-2</v>
      </c>
      <c r="CW1040">
        <v>-7.9396987040818198E-2</v>
      </c>
      <c r="CX1040">
        <v>-6.3583074699328404E-2</v>
      </c>
      <c r="CY1040">
        <v>-3.6376471204383497E-2</v>
      </c>
      <c r="CZ1040">
        <v>-1.9653379021730599E-2</v>
      </c>
      <c r="DA1040">
        <v>-1.18674528573406E-2</v>
      </c>
      <c r="DB1040">
        <v>-4.38570066588625E-3</v>
      </c>
      <c r="DC1040">
        <v>-5.6145074887230901E-3</v>
      </c>
      <c r="DD1040">
        <v>-2.2139519213486098E-3</v>
      </c>
      <c r="DE1040">
        <v>-6.5080627310246299E-3</v>
      </c>
      <c r="DF1040">
        <v>-2.9604603657241201E-3</v>
      </c>
      <c r="DG1040">
        <v>-5.70763190372762E-3</v>
      </c>
      <c r="DH1040">
        <v>-6.6869963863809704E-3</v>
      </c>
      <c r="DI1040">
        <v>-4.1776044517766496E-3</v>
      </c>
      <c r="DJ1040">
        <v>-1.25668139183655E-2</v>
      </c>
      <c r="DK1040">
        <v>-1.12509422794885E-2</v>
      </c>
      <c r="DL1040">
        <v>-1.9381135729182001E-3</v>
      </c>
      <c r="DM1040">
        <v>4.5639324767748199E-3</v>
      </c>
      <c r="DN1040">
        <v>9.4024533481219807E-3</v>
      </c>
      <c r="DO1040">
        <v>0.20661315596992799</v>
      </c>
      <c r="DP1040">
        <v>0.25519361723173101</v>
      </c>
      <c r="DQ1040">
        <v>0.27171082174596001</v>
      </c>
      <c r="DR1040">
        <v>0.264819372270715</v>
      </c>
      <c r="DS1040">
        <v>0.20604625477581601</v>
      </c>
      <c r="DT1040">
        <v>-3.33727324163288E-2</v>
      </c>
      <c r="DU1040">
        <v>-7.3329226633930294E-2</v>
      </c>
      <c r="DV1040">
        <v>-5.6440551206899801E-2</v>
      </c>
      <c r="DW1040">
        <v>-2.9348633994742399E-2</v>
      </c>
      <c r="DX1040">
        <v>-1.43670407014359E-2</v>
      </c>
      <c r="DY1040">
        <v>-6.9633555458076101E-3</v>
      </c>
      <c r="DZ1040">
        <v>1.0075830247144701E-3</v>
      </c>
      <c r="EA1040">
        <v>-4.9652740506293802E-4</v>
      </c>
      <c r="EB1040">
        <v>3.4685507278207199E-3</v>
      </c>
      <c r="EC1040">
        <v>-1.0810246510567099E-3</v>
      </c>
      <c r="ED1040">
        <v>1.5062306251211999E-3</v>
      </c>
      <c r="EE1040">
        <v>-1.9189069495760501E-4</v>
      </c>
      <c r="EF1040">
        <v>-1.29179518642588E-3</v>
      </c>
      <c r="EG1040">
        <v>-1.96967519245691E-4</v>
      </c>
      <c r="EH1040">
        <v>-8.8889721936062892E-3</v>
      </c>
      <c r="EI1040">
        <v>-8.89413480248364E-3</v>
      </c>
      <c r="EJ1040">
        <v>2.7207857352044899E-4</v>
      </c>
      <c r="EK1040">
        <v>6.7063493579742704E-3</v>
      </c>
      <c r="EL1040">
        <v>1.6221272650946701E-2</v>
      </c>
      <c r="EM1040">
        <v>0.21672615905040099</v>
      </c>
      <c r="EN1040">
        <v>0.26652729774310502</v>
      </c>
      <c r="EO1040">
        <v>0.28441932853105101</v>
      </c>
      <c r="EP1040">
        <v>0.27868265535271203</v>
      </c>
      <c r="EQ1040">
        <v>0.220396823476322</v>
      </c>
      <c r="ER1040">
        <v>-2.5038814006997898E-2</v>
      </c>
      <c r="ES1040">
        <v>-6.45683443138306E-2</v>
      </c>
      <c r="ET1040">
        <v>-4.6127881689711298E-2</v>
      </c>
      <c r="EU1040">
        <v>-1.9201553254937199E-2</v>
      </c>
      <c r="EV1040">
        <v>-6.7344077656061397E-3</v>
      </c>
      <c r="EW1040">
        <v>76.030020626507493</v>
      </c>
      <c r="EX1040">
        <v>74.976023850421697</v>
      </c>
      <c r="EY1040">
        <v>73.382099260367099</v>
      </c>
      <c r="EZ1040">
        <v>71.916990862293204</v>
      </c>
      <c r="FA1040">
        <v>71.163905387826802</v>
      </c>
      <c r="FB1040">
        <v>70.0129353888846</v>
      </c>
      <c r="FC1040">
        <v>69.243854964116906</v>
      </c>
      <c r="FD1040">
        <v>69.775701394917206</v>
      </c>
      <c r="FE1040">
        <v>73.271508224583698</v>
      </c>
      <c r="FF1040">
        <v>78.735344054671799</v>
      </c>
      <c r="FG1040">
        <v>83.982777598968994</v>
      </c>
      <c r="FH1040">
        <v>88.015199558678603</v>
      </c>
      <c r="FI1040">
        <v>90.258555739139297</v>
      </c>
      <c r="FJ1040">
        <v>92.003611626995195</v>
      </c>
      <c r="FK1040">
        <v>94.209261496909093</v>
      </c>
      <c r="FL1040">
        <v>94.8026317489185</v>
      </c>
      <c r="FM1040">
        <v>95.311447628958803</v>
      </c>
      <c r="FN1040">
        <v>94.629986185138904</v>
      </c>
      <c r="FO1040">
        <v>92.830336236816294</v>
      </c>
      <c r="FP1040">
        <v>88.877207862001796</v>
      </c>
      <c r="FQ1040">
        <v>83.212174557082406</v>
      </c>
      <c r="FR1040">
        <v>79.3512945053793</v>
      </c>
      <c r="FS1040">
        <v>76.822606921066594</v>
      </c>
      <c r="FT1040">
        <v>75.154149151211897</v>
      </c>
      <c r="FU1040">
        <v>1.6474662995127402E-2</v>
      </c>
      <c r="FV1040">
        <v>0</v>
      </c>
      <c r="FW1040">
        <v>0</v>
      </c>
      <c r="FX1040">
        <v>1</v>
      </c>
    </row>
    <row r="1041" spans="1:180" x14ac:dyDescent="0.2">
      <c r="A1041" t="s">
        <v>42</v>
      </c>
      <c r="B1041" t="s">
        <v>58</v>
      </c>
      <c r="C1041" t="s">
        <v>55</v>
      </c>
      <c r="D1041" t="s">
        <v>79</v>
      </c>
      <c r="E1041" t="s">
        <v>1</v>
      </c>
      <c r="F1041" t="s">
        <v>77</v>
      </c>
      <c r="G1041" s="35">
        <v>43693</v>
      </c>
      <c r="H1041">
        <v>15080</v>
      </c>
      <c r="I1041">
        <v>1.0814664589691301</v>
      </c>
      <c r="J1041">
        <v>0.94206351703836999</v>
      </c>
      <c r="K1041">
        <v>0.84005031078288295</v>
      </c>
      <c r="L1041">
        <v>0.77789020387058505</v>
      </c>
      <c r="M1041">
        <v>0.74720996237458204</v>
      </c>
      <c r="N1041">
        <v>0.75247877688390397</v>
      </c>
      <c r="O1041">
        <v>0.79027391579581296</v>
      </c>
      <c r="P1041">
        <v>0.85930333079827304</v>
      </c>
      <c r="Q1041">
        <v>0.93395585912563095</v>
      </c>
      <c r="R1041">
        <v>1.0311280070492399</v>
      </c>
      <c r="S1041">
        <v>1.15895961709619</v>
      </c>
      <c r="T1041">
        <v>1.3320502535436001</v>
      </c>
      <c r="U1041">
        <v>1.50788354273017</v>
      </c>
      <c r="V1041">
        <v>1.6615435227426201</v>
      </c>
      <c r="W1041">
        <v>1.81453769929136</v>
      </c>
      <c r="X1041">
        <v>1.98974783511025</v>
      </c>
      <c r="Y1041">
        <v>2.14628700332519</v>
      </c>
      <c r="Z1041">
        <v>2.2672947864451198</v>
      </c>
      <c r="AA1041">
        <v>2.2450539695338398</v>
      </c>
      <c r="AB1041">
        <v>2.0878166648190102</v>
      </c>
      <c r="AC1041">
        <v>1.9167742016776299</v>
      </c>
      <c r="AD1041">
        <v>1.76408837350124</v>
      </c>
      <c r="AE1041">
        <v>1.50372763045221</v>
      </c>
      <c r="AF1041">
        <v>1.2502643449281501</v>
      </c>
      <c r="AG1041">
        <v>-2.3231568299750101E-2</v>
      </c>
      <c r="AH1041">
        <v>-1.8831098096593599E-2</v>
      </c>
      <c r="AI1041">
        <v>-1.93335355535285E-2</v>
      </c>
      <c r="AJ1041">
        <v>-1.62866051074292E-2</v>
      </c>
      <c r="AK1041">
        <v>-2.0612412500196801E-2</v>
      </c>
      <c r="AL1041">
        <v>-1.53672717340749E-2</v>
      </c>
      <c r="AM1041">
        <v>-2.2803302001690701E-2</v>
      </c>
      <c r="AN1041">
        <v>-2.32920617832388E-2</v>
      </c>
      <c r="AO1041">
        <v>-1.6759325271742301E-2</v>
      </c>
      <c r="AP1041">
        <v>-1.8519580647091201E-2</v>
      </c>
      <c r="AQ1041">
        <v>-1.63310641764037E-2</v>
      </c>
      <c r="AR1041">
        <v>-4.3679569152144902E-3</v>
      </c>
      <c r="AS1041">
        <v>-2.8256793147439E-3</v>
      </c>
      <c r="AT1041">
        <v>-4.8671530568874001E-3</v>
      </c>
      <c r="AU1041">
        <v>0.124146285243635</v>
      </c>
      <c r="AV1041">
        <v>0.15469767458393899</v>
      </c>
      <c r="AW1041">
        <v>0.16582003704989401</v>
      </c>
      <c r="AX1041">
        <v>0.15566346056111899</v>
      </c>
      <c r="AY1041">
        <v>0.13729811112886001</v>
      </c>
      <c r="AZ1041">
        <v>2.58330215291639E-3</v>
      </c>
      <c r="BA1041">
        <v>-4.2069136396626697E-2</v>
      </c>
      <c r="BB1041">
        <v>-4.57436222721333E-2</v>
      </c>
      <c r="BC1041">
        <v>-3.6698231435268701E-2</v>
      </c>
      <c r="BD1041">
        <v>-2.7333138536546699E-2</v>
      </c>
      <c r="BE1041">
        <v>-1.7561087615257501E-2</v>
      </c>
      <c r="BF1041">
        <v>-1.2862696620730901E-2</v>
      </c>
      <c r="BG1041">
        <v>-1.35204861996371E-2</v>
      </c>
      <c r="BH1041">
        <v>-9.8690690624258105E-3</v>
      </c>
      <c r="BI1041">
        <v>-1.46322497610739E-2</v>
      </c>
      <c r="BJ1041">
        <v>-1.00810689833321E-2</v>
      </c>
      <c r="BK1041">
        <v>-1.57476681975619E-2</v>
      </c>
      <c r="BL1041">
        <v>-1.63646945748393E-2</v>
      </c>
      <c r="BM1041">
        <v>-1.1941565007597601E-2</v>
      </c>
      <c r="BN1041">
        <v>-1.5254455891513599E-2</v>
      </c>
      <c r="BO1041">
        <v>-1.3852542259951601E-2</v>
      </c>
      <c r="BP1041">
        <v>-2.2995896801002499E-3</v>
      </c>
      <c r="BQ1041">
        <v>-8.0836338899547102E-4</v>
      </c>
      <c r="BR1041">
        <v>1.1161503755602101E-3</v>
      </c>
      <c r="BS1041">
        <v>0.13323840136356499</v>
      </c>
      <c r="BT1041">
        <v>0.164887396981623</v>
      </c>
      <c r="BU1041">
        <v>0.176418488425967</v>
      </c>
      <c r="BV1041">
        <v>0.166722464819342</v>
      </c>
      <c r="BW1041">
        <v>0.149103664550823</v>
      </c>
      <c r="BX1041">
        <v>9.7278968802049295E-3</v>
      </c>
      <c r="BY1041">
        <v>-3.45676579691905E-2</v>
      </c>
      <c r="BZ1041">
        <v>-3.67862693405736E-2</v>
      </c>
      <c r="CA1041">
        <v>-2.7517580381111899E-2</v>
      </c>
      <c r="CB1041">
        <v>-2.0952596672574899E-2</v>
      </c>
      <c r="CC1041">
        <v>-1.36337299669933E-2</v>
      </c>
      <c r="CD1041">
        <v>-8.7289999399109003E-3</v>
      </c>
      <c r="CE1041">
        <v>-9.4943859252499194E-3</v>
      </c>
      <c r="CF1041">
        <v>-5.4243031472041804E-3</v>
      </c>
      <c r="CG1041">
        <v>-1.04904072651479E-2</v>
      </c>
      <c r="CH1041">
        <v>-6.4198610613686201E-3</v>
      </c>
      <c r="CI1041">
        <v>-1.08609577181881E-2</v>
      </c>
      <c r="CJ1041">
        <v>-1.1566821148932999E-2</v>
      </c>
      <c r="CK1041">
        <v>-8.6047989248496503E-3</v>
      </c>
      <c r="CL1041">
        <v>-1.29930404322521E-2</v>
      </c>
      <c r="CM1041">
        <v>-1.2135925530864001E-2</v>
      </c>
      <c r="CN1041">
        <v>-8.6704483386525297E-4</v>
      </c>
      <c r="CO1041">
        <v>5.8882347588884497E-4</v>
      </c>
      <c r="CP1041">
        <v>5.2601681061155E-3</v>
      </c>
      <c r="CQ1041">
        <v>0.13953557329118699</v>
      </c>
      <c r="CR1041">
        <v>0.171944767673614</v>
      </c>
      <c r="CS1041">
        <v>0.18375894356329101</v>
      </c>
      <c r="CT1041">
        <v>0.17438189747987401</v>
      </c>
      <c r="CU1041">
        <v>0.15728015488797001</v>
      </c>
      <c r="CV1041">
        <v>1.46762214239602E-2</v>
      </c>
      <c r="CW1041">
        <v>-2.9372156861877101E-2</v>
      </c>
      <c r="CX1041">
        <v>-3.05824339866912E-2</v>
      </c>
      <c r="CY1041">
        <v>-2.1159089427745099E-2</v>
      </c>
      <c r="CZ1041">
        <v>-1.6533452814441501E-2</v>
      </c>
      <c r="DA1041">
        <v>-9.7063723187290792E-3</v>
      </c>
      <c r="DB1041">
        <v>-4.5953032590909E-3</v>
      </c>
      <c r="DC1041">
        <v>-5.4682856508627697E-3</v>
      </c>
      <c r="DD1041">
        <v>-9.7953723198254206E-4</v>
      </c>
      <c r="DE1041">
        <v>-6.3485647692218703E-3</v>
      </c>
      <c r="DF1041">
        <v>-2.7586531394051699E-3</v>
      </c>
      <c r="DG1041">
        <v>-5.9742472388142603E-3</v>
      </c>
      <c r="DH1041">
        <v>-6.76894772302659E-3</v>
      </c>
      <c r="DI1041">
        <v>-5.2680328421017301E-3</v>
      </c>
      <c r="DJ1041">
        <v>-1.0731624972990701E-2</v>
      </c>
      <c r="DK1041">
        <v>-1.04193088017763E-2</v>
      </c>
      <c r="DL1041">
        <v>5.6550001236974697E-4</v>
      </c>
      <c r="DM1041">
        <v>1.98601034077316E-3</v>
      </c>
      <c r="DN1041">
        <v>9.4041858366707802E-3</v>
      </c>
      <c r="DO1041">
        <v>0.14583274521881001</v>
      </c>
      <c r="DP1041">
        <v>0.179002138365604</v>
      </c>
      <c r="DQ1041">
        <v>0.19109939870061499</v>
      </c>
      <c r="DR1041">
        <v>0.18204133014040699</v>
      </c>
      <c r="DS1041">
        <v>0.16545664522511799</v>
      </c>
      <c r="DT1041">
        <v>1.9624545967715401E-2</v>
      </c>
      <c r="DU1041">
        <v>-2.4176655754563799E-2</v>
      </c>
      <c r="DV1041">
        <v>-2.43785986328088E-2</v>
      </c>
      <c r="DW1041">
        <v>-1.48005984743783E-2</v>
      </c>
      <c r="DX1041">
        <v>-1.2114308956308099E-2</v>
      </c>
      <c r="DY1041">
        <v>-4.03589163423648E-3</v>
      </c>
      <c r="DZ1041">
        <v>1.37309821677184E-3</v>
      </c>
      <c r="EA1041">
        <v>3.44763703028625E-4</v>
      </c>
      <c r="EB1041">
        <v>5.4379988130208601E-3</v>
      </c>
      <c r="EC1041">
        <v>-3.6840203009896899E-4</v>
      </c>
      <c r="ED1041">
        <v>2.5275496113376199E-3</v>
      </c>
      <c r="EE1041">
        <v>1.0813865653145399E-3</v>
      </c>
      <c r="EF1041">
        <v>1.5841948537288799E-4</v>
      </c>
      <c r="EG1041">
        <v>-4.5027257795702099E-4</v>
      </c>
      <c r="EH1041">
        <v>-7.4665002174130598E-3</v>
      </c>
      <c r="EI1041">
        <v>-7.9407868853242896E-3</v>
      </c>
      <c r="EJ1041">
        <v>2.6338672474839901E-3</v>
      </c>
      <c r="EK1041">
        <v>4.0033262665215901E-3</v>
      </c>
      <c r="EL1041">
        <v>1.53874892691184E-2</v>
      </c>
      <c r="EM1041">
        <v>0.15492486133873901</v>
      </c>
      <c r="EN1041">
        <v>0.189191860763289</v>
      </c>
      <c r="EO1041">
        <v>0.201697850076688</v>
      </c>
      <c r="EP1041">
        <v>0.19310033439863</v>
      </c>
      <c r="EQ1041">
        <v>0.17726219864708001</v>
      </c>
      <c r="ER1041">
        <v>2.6769140695003999E-2</v>
      </c>
      <c r="ES1041">
        <v>-1.6675177327127599E-2</v>
      </c>
      <c r="ET1041">
        <v>-1.5421245701249101E-2</v>
      </c>
      <c r="EU1041">
        <v>-5.61994742022152E-3</v>
      </c>
      <c r="EV1041">
        <v>-5.7337670923363398E-3</v>
      </c>
      <c r="EW1041">
        <v>75.242394559700003</v>
      </c>
      <c r="EX1041">
        <v>74.243767311583497</v>
      </c>
      <c r="EY1041">
        <v>72.745332480615303</v>
      </c>
      <c r="EZ1041">
        <v>71.266881807620194</v>
      </c>
      <c r="FA1041">
        <v>70.489681868337001</v>
      </c>
      <c r="FB1041">
        <v>69.359075309056394</v>
      </c>
      <c r="FC1041">
        <v>68.573266964336199</v>
      </c>
      <c r="FD1041">
        <v>69.129623669154995</v>
      </c>
      <c r="FE1041">
        <v>72.548416525666696</v>
      </c>
      <c r="FF1041">
        <v>77.981823806480605</v>
      </c>
      <c r="FG1041">
        <v>83.361151815616694</v>
      </c>
      <c r="FH1041">
        <v>87.316858511591505</v>
      </c>
      <c r="FI1041">
        <v>89.5445893656115</v>
      </c>
      <c r="FJ1041">
        <v>91.227246666750801</v>
      </c>
      <c r="FK1041">
        <v>93.359822389305194</v>
      </c>
      <c r="FL1041">
        <v>93.903304526326906</v>
      </c>
      <c r="FM1041">
        <v>94.385818303949094</v>
      </c>
      <c r="FN1041">
        <v>93.655371996321193</v>
      </c>
      <c r="FO1041">
        <v>91.798001184454805</v>
      </c>
      <c r="FP1041">
        <v>87.897863817265602</v>
      </c>
      <c r="FQ1041">
        <v>82.414792816763693</v>
      </c>
      <c r="FR1041">
        <v>78.697208366939407</v>
      </c>
      <c r="FS1041">
        <v>76.283440242784906</v>
      </c>
      <c r="FT1041">
        <v>74.664390450685005</v>
      </c>
      <c r="FU1041">
        <v>1.39324504341034E-2</v>
      </c>
      <c r="FV1041">
        <v>0</v>
      </c>
      <c r="FW1041">
        <v>0</v>
      </c>
      <c r="FX1041">
        <v>1</v>
      </c>
    </row>
    <row r="1042" spans="1:180" x14ac:dyDescent="0.2">
      <c r="A1042" t="s">
        <v>42</v>
      </c>
      <c r="B1042" t="s">
        <v>58</v>
      </c>
      <c r="C1042" t="s">
        <v>55</v>
      </c>
      <c r="D1042" t="s">
        <v>79</v>
      </c>
      <c r="E1042" t="s">
        <v>1</v>
      </c>
      <c r="F1042" t="s">
        <v>78</v>
      </c>
      <c r="G1042" s="35">
        <v>43693</v>
      </c>
      <c r="H1042">
        <v>3361</v>
      </c>
      <c r="I1042">
        <v>1.03724082378208</v>
      </c>
      <c r="J1042">
        <v>0.88288070120255902</v>
      </c>
      <c r="K1042">
        <v>0.77809995523822495</v>
      </c>
      <c r="L1042">
        <v>0.71608007154637199</v>
      </c>
      <c r="M1042">
        <v>0.68706857071863103</v>
      </c>
      <c r="N1042">
        <v>0.694411213979234</v>
      </c>
      <c r="O1042">
        <v>0.74638507562658496</v>
      </c>
      <c r="P1042">
        <v>0.83354327912300896</v>
      </c>
      <c r="Q1042">
        <v>0.95116908585344195</v>
      </c>
      <c r="R1042">
        <v>1.0694543978658799</v>
      </c>
      <c r="S1042">
        <v>1.2480589335891099</v>
      </c>
      <c r="T1042">
        <v>1.5081969700884701</v>
      </c>
      <c r="U1042">
        <v>1.7580402893218201</v>
      </c>
      <c r="V1042">
        <v>1.9655297574153301</v>
      </c>
      <c r="W1042">
        <v>2.1785043963233801</v>
      </c>
      <c r="X1042">
        <v>2.4106362311920302</v>
      </c>
      <c r="Y1042">
        <v>2.5912941295822698</v>
      </c>
      <c r="Z1042">
        <v>2.7173911288464998</v>
      </c>
      <c r="AA1042">
        <v>2.66181305968249</v>
      </c>
      <c r="AB1042">
        <v>2.4199075287176499</v>
      </c>
      <c r="AC1042">
        <v>2.0999707841201598</v>
      </c>
      <c r="AD1042">
        <v>1.83145491191184</v>
      </c>
      <c r="AE1042">
        <v>1.48995420448309</v>
      </c>
      <c r="AF1042">
        <v>1.2013213198691901</v>
      </c>
      <c r="AG1042">
        <v>-5.8065508893534602E-2</v>
      </c>
      <c r="AH1042">
        <v>-3.4910215977502899E-2</v>
      </c>
      <c r="AI1042">
        <v>-1.9870261551107399E-2</v>
      </c>
      <c r="AJ1042">
        <v>-1.8882892216481699E-2</v>
      </c>
      <c r="AK1042">
        <v>-2.0289061887953E-2</v>
      </c>
      <c r="AL1042">
        <v>-1.33195468809966E-2</v>
      </c>
      <c r="AM1042">
        <v>-1.2296155718451799E-2</v>
      </c>
      <c r="AN1042">
        <v>-1.9601210867378399E-2</v>
      </c>
      <c r="AO1042">
        <v>-2.9408441441231399E-2</v>
      </c>
      <c r="AP1042">
        <v>-5.3134815118872997E-2</v>
      </c>
      <c r="AQ1042">
        <v>-2.6741260148061899E-2</v>
      </c>
      <c r="AR1042">
        <v>-8.98936265258133E-3</v>
      </c>
      <c r="AS1042">
        <v>-9.4438780049762704E-3</v>
      </c>
      <c r="AT1042">
        <v>-1.5134864291570399E-2</v>
      </c>
      <c r="AU1042">
        <v>0.46257314104658798</v>
      </c>
      <c r="AV1042">
        <v>0.57855591899131598</v>
      </c>
      <c r="AW1042">
        <v>0.60293291004736904</v>
      </c>
      <c r="AX1042">
        <v>0.58601267096555598</v>
      </c>
      <c r="AY1042">
        <v>0.32551550005201102</v>
      </c>
      <c r="AZ1042">
        <v>-0.32707055463583801</v>
      </c>
      <c r="BA1042">
        <v>-0.343029392447251</v>
      </c>
      <c r="BB1042">
        <v>-0.25084884566680599</v>
      </c>
      <c r="BC1042">
        <v>-0.14685580600208301</v>
      </c>
      <c r="BD1042">
        <v>-7.3708448341763197E-2</v>
      </c>
      <c r="BE1042">
        <v>-4.9936498455818899E-2</v>
      </c>
      <c r="BF1042">
        <v>-2.8391221362972001E-2</v>
      </c>
      <c r="BG1042">
        <v>-1.5085241849094801E-2</v>
      </c>
      <c r="BH1042">
        <v>-1.42588960907726E-2</v>
      </c>
      <c r="BI1042">
        <v>-1.5526066576591301E-2</v>
      </c>
      <c r="BJ1042">
        <v>-8.9417026940571808E-3</v>
      </c>
      <c r="BK1042">
        <v>-6.2923614029854096E-3</v>
      </c>
      <c r="BL1042">
        <v>-1.15921096983382E-2</v>
      </c>
      <c r="BM1042">
        <v>-2.2756487016176202E-2</v>
      </c>
      <c r="BN1042">
        <v>-4.5815805350182003E-2</v>
      </c>
      <c r="BO1042">
        <v>-1.9473612965624099E-2</v>
      </c>
      <c r="BP1042">
        <v>-3.57131106244632E-3</v>
      </c>
      <c r="BQ1042">
        <v>-3.9959935538350097E-3</v>
      </c>
      <c r="BR1042">
        <v>-4.3682039145569902E-3</v>
      </c>
      <c r="BS1042">
        <v>0.47826396249425601</v>
      </c>
      <c r="BT1042">
        <v>0.59890376266379097</v>
      </c>
      <c r="BU1042">
        <v>0.62623703718446599</v>
      </c>
      <c r="BV1042">
        <v>0.61242368641821998</v>
      </c>
      <c r="BW1042">
        <v>0.35096648568474498</v>
      </c>
      <c r="BX1042">
        <v>-0.30944786049561501</v>
      </c>
      <c r="BY1042">
        <v>-0.32513037334471301</v>
      </c>
      <c r="BZ1042">
        <v>-0.23568732341953799</v>
      </c>
      <c r="CA1042">
        <v>-0.13275571522069701</v>
      </c>
      <c r="CB1042">
        <v>-6.2478009149689401E-2</v>
      </c>
      <c r="CC1042">
        <v>-4.4306370589817998E-2</v>
      </c>
      <c r="CD1042">
        <v>-2.3876185551565801E-2</v>
      </c>
      <c r="CE1042">
        <v>-1.1771151779943E-2</v>
      </c>
      <c r="CF1042">
        <v>-1.10563304600473E-2</v>
      </c>
      <c r="CG1042">
        <v>-1.22272305333121E-2</v>
      </c>
      <c r="CH1042">
        <v>-5.9096211462785096E-3</v>
      </c>
      <c r="CI1042">
        <v>-2.1341517492720601E-3</v>
      </c>
      <c r="CJ1042">
        <v>-6.04503062654577E-3</v>
      </c>
      <c r="CK1042">
        <v>-1.8149363645032401E-2</v>
      </c>
      <c r="CL1042">
        <v>-4.0746681480066799E-2</v>
      </c>
      <c r="CM1042">
        <v>-1.4440062666283501E-2</v>
      </c>
      <c r="CN1042">
        <v>1.8121496403301001E-4</v>
      </c>
      <c r="CO1042">
        <v>-2.22805378701717E-4</v>
      </c>
      <c r="CP1042">
        <v>3.08875226440766E-3</v>
      </c>
      <c r="CQ1042">
        <v>0.48913137763043202</v>
      </c>
      <c r="CR1042">
        <v>0.61299661720632004</v>
      </c>
      <c r="CS1042">
        <v>0.64237740464895399</v>
      </c>
      <c r="CT1042">
        <v>0.63071587526564998</v>
      </c>
      <c r="CU1042">
        <v>0.368593760803401</v>
      </c>
      <c r="CV1042">
        <v>-0.29724243621758101</v>
      </c>
      <c r="CW1042">
        <v>-0.31273356723954099</v>
      </c>
      <c r="CX1042">
        <v>-0.22518649929717099</v>
      </c>
      <c r="CY1042">
        <v>-0.12299003529819399</v>
      </c>
      <c r="CZ1042">
        <v>-5.4699841176209303E-2</v>
      </c>
      <c r="DA1042">
        <v>-3.8676242723816999E-2</v>
      </c>
      <c r="DB1042">
        <v>-1.9361149740159699E-2</v>
      </c>
      <c r="DC1042">
        <v>-8.4570617107911795E-3</v>
      </c>
      <c r="DD1042">
        <v>-7.8537648293219905E-3</v>
      </c>
      <c r="DE1042">
        <v>-8.9283944900328902E-3</v>
      </c>
      <c r="DF1042">
        <v>-2.8775395984998401E-3</v>
      </c>
      <c r="DG1042">
        <v>2.0240579044412902E-3</v>
      </c>
      <c r="DH1042">
        <v>-4.9795155475335204E-4</v>
      </c>
      <c r="DI1042">
        <v>-1.3542240273888499E-2</v>
      </c>
      <c r="DJ1042">
        <v>-3.5677557609951602E-2</v>
      </c>
      <c r="DK1042">
        <v>-9.4065123669429696E-3</v>
      </c>
      <c r="DL1042">
        <v>3.9337409905123404E-3</v>
      </c>
      <c r="DM1042">
        <v>3.5503827964315799E-3</v>
      </c>
      <c r="DN1042">
        <v>1.05457084433723E-2</v>
      </c>
      <c r="DO1042">
        <v>0.49999879276660802</v>
      </c>
      <c r="DP1042">
        <v>0.62708947174884999</v>
      </c>
      <c r="DQ1042">
        <v>0.65851777211344298</v>
      </c>
      <c r="DR1042">
        <v>0.64900806411307999</v>
      </c>
      <c r="DS1042">
        <v>0.38622103592205798</v>
      </c>
      <c r="DT1042">
        <v>-0.285037011939547</v>
      </c>
      <c r="DU1042">
        <v>-0.30033676113436902</v>
      </c>
      <c r="DV1042">
        <v>-0.214685675174805</v>
      </c>
      <c r="DW1042">
        <v>-0.11322435537569001</v>
      </c>
      <c r="DX1042">
        <v>-4.6921673202729303E-2</v>
      </c>
      <c r="DY1042">
        <v>-3.0547232286101299E-2</v>
      </c>
      <c r="DZ1042">
        <v>-1.28421551256288E-2</v>
      </c>
      <c r="EA1042">
        <v>-3.6720420087785698E-3</v>
      </c>
      <c r="EB1042">
        <v>-3.2297687036128798E-3</v>
      </c>
      <c r="EC1042">
        <v>-4.16539917867121E-3</v>
      </c>
      <c r="ED1042">
        <v>1.50030458843953E-3</v>
      </c>
      <c r="EE1042">
        <v>8.0278522199077103E-3</v>
      </c>
      <c r="EF1042">
        <v>7.5111496142868999E-3</v>
      </c>
      <c r="EG1042">
        <v>-6.8902858488333399E-3</v>
      </c>
      <c r="EH1042">
        <v>-2.8358547841260601E-2</v>
      </c>
      <c r="EI1042">
        <v>-2.1388651845052299E-3</v>
      </c>
      <c r="EJ1042">
        <v>9.3517925806473508E-3</v>
      </c>
      <c r="EK1042">
        <v>8.9982672475728293E-3</v>
      </c>
      <c r="EL1042">
        <v>2.1312368820385699E-2</v>
      </c>
      <c r="EM1042">
        <v>0.51568961421427595</v>
      </c>
      <c r="EN1042">
        <v>0.64743731542132399</v>
      </c>
      <c r="EO1042">
        <v>0.68182189925053904</v>
      </c>
      <c r="EP1042">
        <v>0.67541907956574498</v>
      </c>
      <c r="EQ1042">
        <v>0.41167202155479199</v>
      </c>
      <c r="ER1042">
        <v>-0.26741431779932301</v>
      </c>
      <c r="ES1042">
        <v>-0.28243774203183097</v>
      </c>
      <c r="ET1042">
        <v>-0.199524152927537</v>
      </c>
      <c r="EU1042">
        <v>-9.9124264594304304E-2</v>
      </c>
      <c r="EV1042">
        <v>-3.5691234010655402E-2</v>
      </c>
      <c r="EW1042">
        <v>79.736748072799102</v>
      </c>
      <c r="EX1042">
        <v>78.380378330833395</v>
      </c>
      <c r="EY1042">
        <v>76.296747666530706</v>
      </c>
      <c r="EZ1042">
        <v>74.888827682713199</v>
      </c>
      <c r="FA1042">
        <v>74.221026398257607</v>
      </c>
      <c r="FB1042">
        <v>72.969368704149602</v>
      </c>
      <c r="FC1042">
        <v>72.275890057147706</v>
      </c>
      <c r="FD1042">
        <v>72.810713254189693</v>
      </c>
      <c r="FE1042">
        <v>76.820822167527396</v>
      </c>
      <c r="FF1042">
        <v>82.487107644597103</v>
      </c>
      <c r="FG1042">
        <v>87.149298935829705</v>
      </c>
      <c r="FH1042">
        <v>91.640165858592795</v>
      </c>
      <c r="FI1042">
        <v>93.8708040262742</v>
      </c>
      <c r="FJ1042">
        <v>95.841896242297196</v>
      </c>
      <c r="FK1042">
        <v>98.329030647157197</v>
      </c>
      <c r="FL1042">
        <v>99.126098497365703</v>
      </c>
      <c r="FM1042">
        <v>99.703742130581404</v>
      </c>
      <c r="FN1042">
        <v>99.225117363154396</v>
      </c>
      <c r="FO1042">
        <v>97.714520231558495</v>
      </c>
      <c r="FP1042">
        <v>93.508534908190796</v>
      </c>
      <c r="FQ1042">
        <v>86.933222652543904</v>
      </c>
      <c r="FR1042">
        <v>82.371175120611596</v>
      </c>
      <c r="FS1042">
        <v>79.284445161069101</v>
      </c>
      <c r="FT1042">
        <v>77.348097055567095</v>
      </c>
      <c r="FU1042">
        <v>2.9374533106973501E-2</v>
      </c>
      <c r="FV1042">
        <v>0</v>
      </c>
      <c r="FW1042">
        <v>0</v>
      </c>
      <c r="FX1042">
        <v>1</v>
      </c>
    </row>
    <row r="1043" spans="1:180" x14ac:dyDescent="0.2">
      <c r="A1043" t="s">
        <v>42</v>
      </c>
      <c r="B1043" t="s">
        <v>58</v>
      </c>
      <c r="C1043" t="s">
        <v>55</v>
      </c>
      <c r="D1043" t="s">
        <v>79</v>
      </c>
      <c r="E1043" t="s">
        <v>77</v>
      </c>
      <c r="F1043" t="s">
        <v>1</v>
      </c>
      <c r="G1043" s="35">
        <v>43693</v>
      </c>
      <c r="H1043">
        <v>12122</v>
      </c>
      <c r="I1043">
        <v>1.0347698347313701</v>
      </c>
      <c r="J1043">
        <v>0.90671360526973599</v>
      </c>
      <c r="K1043">
        <v>0.81443181283892996</v>
      </c>
      <c r="L1043">
        <v>0.761240104788524</v>
      </c>
      <c r="M1043">
        <v>0.73733745841301701</v>
      </c>
      <c r="N1043">
        <v>0.75856394429046103</v>
      </c>
      <c r="O1043">
        <v>0.81772394129317305</v>
      </c>
      <c r="P1043">
        <v>0.88494858486968297</v>
      </c>
      <c r="Q1043">
        <v>0.95514572047886903</v>
      </c>
      <c r="R1043">
        <v>1.03151358123116</v>
      </c>
      <c r="S1043">
        <v>1.1437791875216701</v>
      </c>
      <c r="T1043">
        <v>1.3091572412955299</v>
      </c>
      <c r="U1043">
        <v>1.47205242377203</v>
      </c>
      <c r="V1043">
        <v>1.6130995680001301</v>
      </c>
      <c r="W1043">
        <v>1.76239404652153</v>
      </c>
      <c r="X1043">
        <v>1.94121088954551</v>
      </c>
      <c r="Y1043">
        <v>2.1112423794831598</v>
      </c>
      <c r="Z1043">
        <v>2.24834404860297</v>
      </c>
      <c r="AA1043">
        <v>2.2309381843859901</v>
      </c>
      <c r="AB1043">
        <v>2.0657240427360599</v>
      </c>
      <c r="AC1043">
        <v>1.88113268666917</v>
      </c>
      <c r="AD1043">
        <v>1.7093712690737399</v>
      </c>
      <c r="AE1043">
        <v>1.44011974269071</v>
      </c>
      <c r="AF1043">
        <v>1.19200902359398</v>
      </c>
      <c r="AG1043">
        <v>-3.1258952618519797E-2</v>
      </c>
      <c r="AH1043">
        <v>-2.3181302112925802E-2</v>
      </c>
      <c r="AI1043">
        <v>-1.9362541971625E-2</v>
      </c>
      <c r="AJ1043">
        <v>-1.4176575106168E-2</v>
      </c>
      <c r="AK1043">
        <v>-1.5307098175084801E-2</v>
      </c>
      <c r="AL1043">
        <v>-6.2284493778756202E-3</v>
      </c>
      <c r="AM1043">
        <v>-8.3877294631282094E-3</v>
      </c>
      <c r="AN1043">
        <v>-1.15314629200711E-2</v>
      </c>
      <c r="AO1043">
        <v>-1.1919196609191799E-2</v>
      </c>
      <c r="AP1043">
        <v>-2.7238686187858501E-2</v>
      </c>
      <c r="AQ1043">
        <v>-1.75559003835274E-2</v>
      </c>
      <c r="AR1043">
        <v>-2.3593829961294798E-3</v>
      </c>
      <c r="AS1043">
        <v>-5.0797713469236498E-3</v>
      </c>
      <c r="AT1043">
        <v>-1.6218381465018101E-2</v>
      </c>
      <c r="AU1043">
        <v>0.201624293702789</v>
      </c>
      <c r="AV1043">
        <v>0.24983029222140099</v>
      </c>
      <c r="AW1043">
        <v>0.25820200052330899</v>
      </c>
      <c r="AX1043">
        <v>0.25465410472008498</v>
      </c>
      <c r="AY1043">
        <v>0.19302609768954401</v>
      </c>
      <c r="AZ1043">
        <v>-5.1631820455067701E-2</v>
      </c>
      <c r="BA1043">
        <v>-0.103026196441004</v>
      </c>
      <c r="BB1043">
        <v>-8.32569681576696E-2</v>
      </c>
      <c r="BC1043">
        <v>-5.6963277118103603E-2</v>
      </c>
      <c r="BD1043">
        <v>-3.4086482936765597E-2</v>
      </c>
      <c r="BE1043">
        <v>-2.5823079358517201E-2</v>
      </c>
      <c r="BF1043">
        <v>-1.68277807115596E-2</v>
      </c>
      <c r="BG1043">
        <v>-1.34006124891368E-2</v>
      </c>
      <c r="BH1043">
        <v>-8.1490000273202294E-3</v>
      </c>
      <c r="BI1043">
        <v>-9.6403348447912599E-3</v>
      </c>
      <c r="BJ1043">
        <v>-2.0783511142681401E-3</v>
      </c>
      <c r="BK1043">
        <v>-2.1864392280670098E-3</v>
      </c>
      <c r="BL1043">
        <v>-6.2770054280408202E-3</v>
      </c>
      <c r="BM1043">
        <v>-6.6086597968442202E-3</v>
      </c>
      <c r="BN1043">
        <v>-2.30500159900889E-2</v>
      </c>
      <c r="BO1043">
        <v>-1.4648124233530501E-2</v>
      </c>
      <c r="BP1043">
        <v>-2.9853898815943697E-4</v>
      </c>
      <c r="BQ1043">
        <v>-3.0752438467571302E-3</v>
      </c>
      <c r="BR1043">
        <v>-8.4459134484014299E-3</v>
      </c>
      <c r="BS1043">
        <v>0.212598872612658</v>
      </c>
      <c r="BT1043">
        <v>0.26509155611435298</v>
      </c>
      <c r="BU1043">
        <v>0.27479294244397801</v>
      </c>
      <c r="BV1043">
        <v>0.27217172852786198</v>
      </c>
      <c r="BW1043">
        <v>0.210471703599592</v>
      </c>
      <c r="BX1043">
        <v>-4.18937281471011E-2</v>
      </c>
      <c r="BY1043">
        <v>-9.3693960706715998E-2</v>
      </c>
      <c r="BZ1043">
        <v>-7.38766420014772E-2</v>
      </c>
      <c r="CA1043">
        <v>-4.4649640506135103E-2</v>
      </c>
      <c r="CB1043">
        <v>-2.48793612128132E-2</v>
      </c>
      <c r="CC1043">
        <v>-2.2058210097777201E-2</v>
      </c>
      <c r="CD1043">
        <v>-1.2427351143515199E-2</v>
      </c>
      <c r="CE1043">
        <v>-9.2713982912125993E-3</v>
      </c>
      <c r="CF1043">
        <v>-3.9743198893315802E-3</v>
      </c>
      <c r="CG1043">
        <v>-5.7155518247212602E-3</v>
      </c>
      <c r="CH1043">
        <v>7.9599430078643098E-4</v>
      </c>
      <c r="CI1043">
        <v>2.1085554979317798E-3</v>
      </c>
      <c r="CJ1043">
        <v>-2.6377841755570001E-3</v>
      </c>
      <c r="CK1043">
        <v>-2.9305981779414298E-3</v>
      </c>
      <c r="CL1043">
        <v>-2.0148955770934202E-2</v>
      </c>
      <c r="CM1043">
        <v>-1.26342073299139E-2</v>
      </c>
      <c r="CN1043">
        <v>1.12879529387328E-3</v>
      </c>
      <c r="CO1043">
        <v>-1.6869142064738401E-3</v>
      </c>
      <c r="CP1043">
        <v>-3.0627257771291198E-3</v>
      </c>
      <c r="CQ1043">
        <v>0.220199832534102</v>
      </c>
      <c r="CR1043">
        <v>0.27566146099667999</v>
      </c>
      <c r="CS1043">
        <v>0.28628377827774398</v>
      </c>
      <c r="CT1043">
        <v>0.284304381413715</v>
      </c>
      <c r="CU1043">
        <v>0.222554477108865</v>
      </c>
      <c r="CV1043">
        <v>-3.5149155079462098E-2</v>
      </c>
      <c r="CW1043">
        <v>-8.7230482665658304E-2</v>
      </c>
      <c r="CX1043">
        <v>-6.7379856680704703E-2</v>
      </c>
      <c r="CY1043">
        <v>-3.6121253299347997E-2</v>
      </c>
      <c r="CZ1043">
        <v>-1.8502536754182699E-2</v>
      </c>
      <c r="DA1043">
        <v>-1.8293340837037202E-2</v>
      </c>
      <c r="DB1043">
        <v>-8.0269215754707607E-3</v>
      </c>
      <c r="DC1043">
        <v>-5.1421840932884101E-3</v>
      </c>
      <c r="DD1043">
        <v>2.00360248657072E-4</v>
      </c>
      <c r="DE1043">
        <v>-1.79076880465126E-3</v>
      </c>
      <c r="DF1043">
        <v>3.6703397158410001E-3</v>
      </c>
      <c r="DG1043">
        <v>6.4035502239305703E-3</v>
      </c>
      <c r="DH1043">
        <v>1.00143707692681E-3</v>
      </c>
      <c r="DI1043">
        <v>7.4746344096136396E-4</v>
      </c>
      <c r="DJ1043">
        <v>-1.72478955517795E-2</v>
      </c>
      <c r="DK1043">
        <v>-1.0620290426297301E-2</v>
      </c>
      <c r="DL1043">
        <v>2.5561295759059899E-3</v>
      </c>
      <c r="DM1043">
        <v>-2.98584566190551E-4</v>
      </c>
      <c r="DN1043">
        <v>2.3204618941431898E-3</v>
      </c>
      <c r="DO1043">
        <v>0.22780079245554699</v>
      </c>
      <c r="DP1043">
        <v>0.28623136587900799</v>
      </c>
      <c r="DQ1043">
        <v>0.29777461411151002</v>
      </c>
      <c r="DR1043">
        <v>0.29643703429956902</v>
      </c>
      <c r="DS1043">
        <v>0.234637250618138</v>
      </c>
      <c r="DT1043">
        <v>-2.84045820118232E-2</v>
      </c>
      <c r="DU1043">
        <v>-8.0767004624600597E-2</v>
      </c>
      <c r="DV1043">
        <v>-6.0883071359932303E-2</v>
      </c>
      <c r="DW1043">
        <v>-2.75928660925608E-2</v>
      </c>
      <c r="DX1043">
        <v>-1.2125712295552199E-2</v>
      </c>
      <c r="DY1043">
        <v>-1.28574675770346E-2</v>
      </c>
      <c r="DZ1043">
        <v>-1.67340017410456E-3</v>
      </c>
      <c r="EA1043">
        <v>8.1974538919974598E-4</v>
      </c>
      <c r="EB1043">
        <v>6.22793532750485E-3</v>
      </c>
      <c r="EC1043">
        <v>3.8759945256422799E-3</v>
      </c>
      <c r="ED1043">
        <v>7.8204379794484802E-3</v>
      </c>
      <c r="EE1043">
        <v>1.26048404589918E-2</v>
      </c>
      <c r="EF1043">
        <v>6.2558945689571398E-3</v>
      </c>
      <c r="EG1043">
        <v>6.0580002533089398E-3</v>
      </c>
      <c r="EH1043">
        <v>-1.30592253540099E-2</v>
      </c>
      <c r="EI1043">
        <v>-7.7125142763003196E-3</v>
      </c>
      <c r="EJ1043">
        <v>4.6169735838760299E-3</v>
      </c>
      <c r="EK1043">
        <v>1.7059429339759799E-3</v>
      </c>
      <c r="EL1043">
        <v>1.00929299107598E-2</v>
      </c>
      <c r="EM1043">
        <v>0.23877537136541599</v>
      </c>
      <c r="EN1043">
        <v>0.30149262977195901</v>
      </c>
      <c r="EO1043">
        <v>0.31436555603217797</v>
      </c>
      <c r="EP1043">
        <v>0.31395465810734602</v>
      </c>
      <c r="EQ1043">
        <v>0.25208285652818602</v>
      </c>
      <c r="ER1043">
        <v>-1.8666489703856499E-2</v>
      </c>
      <c r="ES1043">
        <v>-7.1434768890312694E-2</v>
      </c>
      <c r="ET1043">
        <v>-5.1502745203739798E-2</v>
      </c>
      <c r="EU1043">
        <v>-1.5279229480592399E-2</v>
      </c>
      <c r="EV1043">
        <v>-2.9185905715997302E-3</v>
      </c>
      <c r="EW1043">
        <v>74.144096199842906</v>
      </c>
      <c r="EX1043">
        <v>73.155725948537807</v>
      </c>
      <c r="EY1043">
        <v>71.694610798983902</v>
      </c>
      <c r="EZ1043">
        <v>70.264129803403904</v>
      </c>
      <c r="FA1043">
        <v>69.540482526099098</v>
      </c>
      <c r="FB1043">
        <v>68.497387711473905</v>
      </c>
      <c r="FC1043">
        <v>67.705804251806896</v>
      </c>
      <c r="FD1043">
        <v>68.224384732534403</v>
      </c>
      <c r="FE1043">
        <v>71.759414547936501</v>
      </c>
      <c r="FF1043">
        <v>77.163945204507797</v>
      </c>
      <c r="FG1043">
        <v>82.692095235352397</v>
      </c>
      <c r="FH1043">
        <v>86.743689171762597</v>
      </c>
      <c r="FI1043">
        <v>88.8873346008411</v>
      </c>
      <c r="FJ1043">
        <v>90.503822085720202</v>
      </c>
      <c r="FK1043">
        <v>92.526162638469003</v>
      </c>
      <c r="FL1043">
        <v>92.967618440736402</v>
      </c>
      <c r="FM1043">
        <v>93.358070679598598</v>
      </c>
      <c r="FN1043">
        <v>92.505449788741601</v>
      </c>
      <c r="FO1043">
        <v>90.591287772387403</v>
      </c>
      <c r="FP1043">
        <v>86.579881037785299</v>
      </c>
      <c r="FQ1043">
        <v>80.970969261977203</v>
      </c>
      <c r="FR1043">
        <v>77.283124210877801</v>
      </c>
      <c r="FS1043">
        <v>74.910759508015403</v>
      </c>
      <c r="FT1043">
        <v>73.303993901127299</v>
      </c>
      <c r="FU1043">
        <v>2.0548083278728799E-2</v>
      </c>
      <c r="FV1043">
        <v>0</v>
      </c>
      <c r="FW1043">
        <v>0</v>
      </c>
      <c r="FX1043">
        <v>1</v>
      </c>
    </row>
    <row r="1044" spans="1:180" x14ac:dyDescent="0.2">
      <c r="A1044" t="s">
        <v>42</v>
      </c>
      <c r="B1044" t="s">
        <v>58</v>
      </c>
      <c r="C1044" t="s">
        <v>55</v>
      </c>
      <c r="D1044" t="s">
        <v>79</v>
      </c>
      <c r="E1044" t="s">
        <v>77</v>
      </c>
      <c r="F1044" t="s">
        <v>77</v>
      </c>
      <c r="G1044" s="35">
        <v>43693</v>
      </c>
      <c r="H1044">
        <v>9860</v>
      </c>
      <c r="I1044">
        <v>1.0309314613051099</v>
      </c>
      <c r="J1044">
        <v>0.90630631931126804</v>
      </c>
      <c r="K1044">
        <v>0.81476112384518196</v>
      </c>
      <c r="L1044">
        <v>0.76170743440732502</v>
      </c>
      <c r="M1044">
        <v>0.73763944311154195</v>
      </c>
      <c r="N1044">
        <v>0.75923022895001901</v>
      </c>
      <c r="O1044">
        <v>0.81765910659742203</v>
      </c>
      <c r="P1044">
        <v>0.87983839529878005</v>
      </c>
      <c r="Q1044">
        <v>0.94142986536406204</v>
      </c>
      <c r="R1044">
        <v>1.0140809515407601</v>
      </c>
      <c r="S1044">
        <v>1.1161896652004399</v>
      </c>
      <c r="T1044">
        <v>1.2665147488013599</v>
      </c>
      <c r="U1044">
        <v>1.41589230649135</v>
      </c>
      <c r="V1044">
        <v>1.54458770191757</v>
      </c>
      <c r="W1044">
        <v>1.68328237192291</v>
      </c>
      <c r="X1044">
        <v>1.8489071103486301</v>
      </c>
      <c r="Y1044">
        <v>2.0137331581957101</v>
      </c>
      <c r="Z1044">
        <v>2.1490254314769199</v>
      </c>
      <c r="AA1044">
        <v>2.1366229905940299</v>
      </c>
      <c r="AB1044">
        <v>1.9873067510099001</v>
      </c>
      <c r="AC1044">
        <v>1.8292564581053601</v>
      </c>
      <c r="AD1044">
        <v>1.67711472125658</v>
      </c>
      <c r="AE1044">
        <v>1.42274744379704</v>
      </c>
      <c r="AF1044">
        <v>1.18377793587562</v>
      </c>
      <c r="AG1044">
        <v>-2.73969345030377E-2</v>
      </c>
      <c r="AH1044">
        <v>-2.2221895587911999E-2</v>
      </c>
      <c r="AI1044">
        <v>-2.0806677426202101E-2</v>
      </c>
      <c r="AJ1044">
        <v>-1.4782231283169399E-2</v>
      </c>
      <c r="AK1044">
        <v>-1.5972569414938201E-2</v>
      </c>
      <c r="AL1044">
        <v>-7.9481717773383104E-3</v>
      </c>
      <c r="AM1044">
        <v>-1.0760386784578401E-2</v>
      </c>
      <c r="AN1044">
        <v>-1.51128167858892E-2</v>
      </c>
      <c r="AO1044">
        <v>-1.32906803195116E-2</v>
      </c>
      <c r="AP1044">
        <v>-2.24421813772155E-2</v>
      </c>
      <c r="AQ1044">
        <v>-1.8829121778528201E-2</v>
      </c>
      <c r="AR1044">
        <v>-2.7990316677622101E-3</v>
      </c>
      <c r="AS1044">
        <v>-5.1333490216637799E-3</v>
      </c>
      <c r="AT1044">
        <v>-1.7056607293235E-2</v>
      </c>
      <c r="AU1044">
        <v>0.14043004731970701</v>
      </c>
      <c r="AV1044">
        <v>0.172446054629361</v>
      </c>
      <c r="AW1044">
        <v>0.18079047830321801</v>
      </c>
      <c r="AX1044">
        <v>0.178907742011093</v>
      </c>
      <c r="AY1044">
        <v>0.15619314183137301</v>
      </c>
      <c r="AZ1044">
        <v>1.2170032251581199E-3</v>
      </c>
      <c r="BA1044">
        <v>-5.58139224502801E-2</v>
      </c>
      <c r="BB1044">
        <v>-4.8972340274067203E-2</v>
      </c>
      <c r="BC1044">
        <v>-3.9602096080492401E-2</v>
      </c>
      <c r="BD1044">
        <v>-3.0193524207165898E-2</v>
      </c>
      <c r="BE1044">
        <v>-2.1354559881936901E-2</v>
      </c>
      <c r="BF1044">
        <v>-1.55228459853546E-2</v>
      </c>
      <c r="BG1044">
        <v>-1.4189740660908501E-2</v>
      </c>
      <c r="BH1044">
        <v>-8.3357652818354406E-3</v>
      </c>
      <c r="BI1044">
        <v>-1.02754518371297E-2</v>
      </c>
      <c r="BJ1044">
        <v>-3.09122338643723E-3</v>
      </c>
      <c r="BK1044">
        <v>-3.3466487812134002E-3</v>
      </c>
      <c r="BL1044">
        <v>-8.6469748855386597E-3</v>
      </c>
      <c r="BM1044">
        <v>-7.6098092467440396E-3</v>
      </c>
      <c r="BN1044">
        <v>-1.8252044716361899E-2</v>
      </c>
      <c r="BO1044">
        <v>-1.5054733721754501E-2</v>
      </c>
      <c r="BP1044">
        <v>-5.93732415322005E-4</v>
      </c>
      <c r="BQ1044">
        <v>-2.9905983467236798E-3</v>
      </c>
      <c r="BR1044">
        <v>-9.9400324494954007E-3</v>
      </c>
      <c r="BS1044">
        <v>0.15096333959927799</v>
      </c>
      <c r="BT1044">
        <v>0.18695140830908599</v>
      </c>
      <c r="BU1044">
        <v>0.19652457527112599</v>
      </c>
      <c r="BV1044">
        <v>0.19437868274082301</v>
      </c>
      <c r="BW1044">
        <v>0.17312390091379301</v>
      </c>
      <c r="BX1044">
        <v>1.21547251254199E-2</v>
      </c>
      <c r="BY1044">
        <v>-4.66076937625945E-2</v>
      </c>
      <c r="BZ1044">
        <v>-3.9338516981569198E-2</v>
      </c>
      <c r="CA1044">
        <v>-2.6944926975603599E-2</v>
      </c>
      <c r="CB1044">
        <v>-2.0713454702650701E-2</v>
      </c>
      <c r="CC1044">
        <v>-1.71696296260672E-2</v>
      </c>
      <c r="CD1044">
        <v>-1.08831046377373E-2</v>
      </c>
      <c r="CE1044">
        <v>-9.6068704142423904E-3</v>
      </c>
      <c r="CF1044">
        <v>-3.8709625669877202E-3</v>
      </c>
      <c r="CG1044">
        <v>-6.3296455576981299E-3</v>
      </c>
      <c r="CH1044">
        <v>2.7268427352453303E-4</v>
      </c>
      <c r="CI1044">
        <v>1.78808357566928E-3</v>
      </c>
      <c r="CJ1044">
        <v>-4.1687524820562798E-3</v>
      </c>
      <c r="CK1044">
        <v>-3.67525524721254E-3</v>
      </c>
      <c r="CL1044">
        <v>-1.5349968829342401E-2</v>
      </c>
      <c r="CM1044">
        <v>-1.24406040514382E-2</v>
      </c>
      <c r="CN1044">
        <v>9.3365112898105703E-4</v>
      </c>
      <c r="CO1044">
        <v>-1.5065357566573399E-3</v>
      </c>
      <c r="CP1044">
        <v>-5.01111439173003E-3</v>
      </c>
      <c r="CQ1044">
        <v>0.158258665744857</v>
      </c>
      <c r="CR1044">
        <v>0.196997772080439</v>
      </c>
      <c r="CS1044">
        <v>0.20742196290079001</v>
      </c>
      <c r="CT1044">
        <v>0.20509380916157</v>
      </c>
      <c r="CU1044">
        <v>0.184850093078613</v>
      </c>
      <c r="CV1044">
        <v>1.97301579942867E-2</v>
      </c>
      <c r="CW1044">
        <v>-4.0231487818162E-2</v>
      </c>
      <c r="CX1044">
        <v>-3.2666160316412299E-2</v>
      </c>
      <c r="CY1044">
        <v>-1.8178610210712601E-2</v>
      </c>
      <c r="CZ1044">
        <v>-1.4147587442675099E-2</v>
      </c>
      <c r="DA1044">
        <v>-1.29846993701975E-2</v>
      </c>
      <c r="DB1044">
        <v>-6.24336329012006E-3</v>
      </c>
      <c r="DC1044">
        <v>-5.0240001675762496E-3</v>
      </c>
      <c r="DD1044">
        <v>5.9384014786001004E-4</v>
      </c>
      <c r="DE1044">
        <v>-2.3838392782665101E-3</v>
      </c>
      <c r="DF1044">
        <v>3.6365919334863002E-3</v>
      </c>
      <c r="DG1044">
        <v>6.9228159325519598E-3</v>
      </c>
      <c r="DH1044">
        <v>3.0946992142610299E-4</v>
      </c>
      <c r="DI1044">
        <v>2.5929875231895598E-4</v>
      </c>
      <c r="DJ1044">
        <v>-1.2447892942322999E-2</v>
      </c>
      <c r="DK1044">
        <v>-9.8264743811218597E-3</v>
      </c>
      <c r="DL1044">
        <v>2.4610346732841198E-3</v>
      </c>
      <c r="DM1044">
        <v>-2.24731665909917E-5</v>
      </c>
      <c r="DN1044">
        <v>-8.21963339646542E-5</v>
      </c>
      <c r="DO1044">
        <v>0.16555399189043499</v>
      </c>
      <c r="DP1044">
        <v>0.20704413585179299</v>
      </c>
      <c r="DQ1044">
        <v>0.21831935053045501</v>
      </c>
      <c r="DR1044">
        <v>0.21580893558231801</v>
      </c>
      <c r="DS1044">
        <v>0.19657628524343301</v>
      </c>
      <c r="DT1044">
        <v>2.7305590863153501E-2</v>
      </c>
      <c r="DU1044">
        <v>-3.3855281873729499E-2</v>
      </c>
      <c r="DV1044">
        <v>-2.5993803651255299E-2</v>
      </c>
      <c r="DW1044">
        <v>-9.4122934458215606E-3</v>
      </c>
      <c r="DX1044">
        <v>-7.5817201826995501E-3</v>
      </c>
      <c r="DY1044">
        <v>-6.9423247490966802E-3</v>
      </c>
      <c r="DZ1044">
        <v>4.5568631243738501E-4</v>
      </c>
      <c r="EA1044">
        <v>1.5929365977172801E-3</v>
      </c>
      <c r="EB1044">
        <v>7.0403061491939797E-3</v>
      </c>
      <c r="EC1044">
        <v>3.31327829954197E-3</v>
      </c>
      <c r="ED1044">
        <v>8.4935403243873806E-3</v>
      </c>
      <c r="EE1044">
        <v>1.43365539359169E-2</v>
      </c>
      <c r="EF1044">
        <v>6.7753118217766502E-3</v>
      </c>
      <c r="EG1044">
        <v>5.9401698250864899E-3</v>
      </c>
      <c r="EH1044">
        <v>-8.2577562814693996E-3</v>
      </c>
      <c r="EI1044">
        <v>-6.05208632434809E-3</v>
      </c>
      <c r="EJ1044">
        <v>4.6663339257243201E-3</v>
      </c>
      <c r="EK1044">
        <v>2.1202775083491001E-3</v>
      </c>
      <c r="EL1044">
        <v>7.0343785097749297E-3</v>
      </c>
      <c r="EM1044">
        <v>0.17608728417000699</v>
      </c>
      <c r="EN1044">
        <v>0.22154948953151801</v>
      </c>
      <c r="EO1044">
        <v>0.23405344749836199</v>
      </c>
      <c r="EP1044">
        <v>0.23127987631204799</v>
      </c>
      <c r="EQ1044">
        <v>0.21350704432585299</v>
      </c>
      <c r="ER1044">
        <v>3.8243312763415298E-2</v>
      </c>
      <c r="ES1044">
        <v>-2.46490531860439E-2</v>
      </c>
      <c r="ET1044">
        <v>-1.6359980358757301E-2</v>
      </c>
      <c r="EU1044">
        <v>3.2448756590672001E-3</v>
      </c>
      <c r="EV1044">
        <v>1.8983493218156201E-3</v>
      </c>
      <c r="EW1044">
        <v>73.085508203405396</v>
      </c>
      <c r="EX1044">
        <v>72.168598689955701</v>
      </c>
      <c r="EY1044">
        <v>70.812904414172493</v>
      </c>
      <c r="EZ1044">
        <v>69.366632635368802</v>
      </c>
      <c r="FA1044">
        <v>68.622140379925199</v>
      </c>
      <c r="FB1044">
        <v>67.6041033615478</v>
      </c>
      <c r="FC1044">
        <v>66.784760134710695</v>
      </c>
      <c r="FD1044">
        <v>67.314661610764304</v>
      </c>
      <c r="FE1044">
        <v>70.736306262706407</v>
      </c>
      <c r="FF1044">
        <v>76.097054459891694</v>
      </c>
      <c r="FG1044">
        <v>81.794913305129995</v>
      </c>
      <c r="FH1044">
        <v>85.754126404733299</v>
      </c>
      <c r="FI1044">
        <v>87.878955544242899</v>
      </c>
      <c r="FJ1044">
        <v>89.409295124570306</v>
      </c>
      <c r="FK1044">
        <v>91.342913520388095</v>
      </c>
      <c r="FL1044">
        <v>91.718336837753597</v>
      </c>
      <c r="FM1044">
        <v>92.081280402379704</v>
      </c>
      <c r="FN1044">
        <v>91.158823925566907</v>
      </c>
      <c r="FO1044">
        <v>89.1654792109954</v>
      </c>
      <c r="FP1044">
        <v>85.202154203007396</v>
      </c>
      <c r="FQ1044">
        <v>79.817255709509794</v>
      </c>
      <c r="FR1044">
        <v>76.313314783067298</v>
      </c>
      <c r="FS1044">
        <v>74.100268951948394</v>
      </c>
      <c r="FT1044">
        <v>72.576294035444405</v>
      </c>
      <c r="FU1044">
        <v>1.93288888565144E-2</v>
      </c>
      <c r="FV1044">
        <v>0</v>
      </c>
      <c r="FW1044">
        <v>0</v>
      </c>
      <c r="FX1044">
        <v>1</v>
      </c>
    </row>
    <row r="1045" spans="1:180" x14ac:dyDescent="0.2">
      <c r="A1045" t="s">
        <v>42</v>
      </c>
      <c r="B1045" t="s">
        <v>58</v>
      </c>
      <c r="C1045" t="s">
        <v>55</v>
      </c>
      <c r="D1045" t="s">
        <v>79</v>
      </c>
      <c r="E1045" t="s">
        <v>77</v>
      </c>
      <c r="F1045" t="s">
        <v>78</v>
      </c>
      <c r="G1045" s="35">
        <v>43693</v>
      </c>
      <c r="H1045">
        <v>2262</v>
      </c>
      <c r="I1045">
        <v>1.01308001202238</v>
      </c>
      <c r="J1045">
        <v>0.86889055166710105</v>
      </c>
      <c r="K1045">
        <v>0.77495645305053795</v>
      </c>
      <c r="L1045">
        <v>0.72335912475675701</v>
      </c>
      <c r="M1045">
        <v>0.70246560625632004</v>
      </c>
      <c r="N1045">
        <v>0.72316702763226703</v>
      </c>
      <c r="O1045">
        <v>0.78977251493007194</v>
      </c>
      <c r="P1045">
        <v>0.880209590649636</v>
      </c>
      <c r="Q1045">
        <v>0.99344445428689598</v>
      </c>
      <c r="R1045">
        <v>1.09043819230776</v>
      </c>
      <c r="S1045">
        <v>1.2546672535085699</v>
      </c>
      <c r="T1045">
        <v>1.4957041696623501</v>
      </c>
      <c r="U1045">
        <v>1.7213956229460601</v>
      </c>
      <c r="V1045">
        <v>1.9159421762673099</v>
      </c>
      <c r="W1045">
        <v>2.1185297034778698</v>
      </c>
      <c r="X1045">
        <v>2.3584860598440098</v>
      </c>
      <c r="Y1045">
        <v>2.5491632211256698</v>
      </c>
      <c r="Z1045">
        <v>2.6846140926929301</v>
      </c>
      <c r="AA1045">
        <v>2.6368855612484401</v>
      </c>
      <c r="AB1045">
        <v>2.3922089025679498</v>
      </c>
      <c r="AC1045">
        <v>2.0778059692909299</v>
      </c>
      <c r="AD1045">
        <v>1.80892043575073</v>
      </c>
      <c r="AE1045">
        <v>1.47094792048275</v>
      </c>
      <c r="AF1045">
        <v>1.1831991136728099</v>
      </c>
      <c r="AG1045">
        <v>-7.4003523046273306E-2</v>
      </c>
      <c r="AH1045">
        <v>-4.8203498289856997E-2</v>
      </c>
      <c r="AI1045">
        <v>-3.4266422248707198E-2</v>
      </c>
      <c r="AJ1045">
        <v>-3.06695795973723E-2</v>
      </c>
      <c r="AK1045">
        <v>-3.00180985242509E-2</v>
      </c>
      <c r="AL1045">
        <v>-2.1031056292147202E-2</v>
      </c>
      <c r="AM1045">
        <v>-1.9811629870385601E-2</v>
      </c>
      <c r="AN1045">
        <v>-2.58863775540688E-2</v>
      </c>
      <c r="AO1045">
        <v>-2.5428943781043E-2</v>
      </c>
      <c r="AP1045">
        <v>-6.7642934498116106E-2</v>
      </c>
      <c r="AQ1045">
        <v>-3.5061992689481097E-2</v>
      </c>
      <c r="AR1045">
        <v>-7.2015725697307E-3</v>
      </c>
      <c r="AS1045">
        <v>-1.08513761576986E-2</v>
      </c>
      <c r="AT1045">
        <v>-2.1361835915029801E-2</v>
      </c>
      <c r="AU1045">
        <v>0.47593097001384999</v>
      </c>
      <c r="AV1045">
        <v>0.59577169910516603</v>
      </c>
      <c r="AW1045">
        <v>0.61129382205258398</v>
      </c>
      <c r="AX1045">
        <v>0.60209191314270705</v>
      </c>
      <c r="AY1045">
        <v>0.35134567918860499</v>
      </c>
      <c r="AZ1045">
        <v>-0.339583552703831</v>
      </c>
      <c r="BA1045">
        <v>-0.358422681242824</v>
      </c>
      <c r="BB1045">
        <v>-0.28292462921299499</v>
      </c>
      <c r="BC1045">
        <v>-0.17400682374874099</v>
      </c>
      <c r="BD1045">
        <v>-8.2048486587966804E-2</v>
      </c>
      <c r="BE1045">
        <v>-6.4685886339770099E-2</v>
      </c>
      <c r="BF1045">
        <v>-4.0235646500167498E-2</v>
      </c>
      <c r="BG1045">
        <v>-2.8512572257717798E-2</v>
      </c>
      <c r="BH1045">
        <v>-2.4714583125957201E-2</v>
      </c>
      <c r="BI1045">
        <v>-2.3156199273587599E-2</v>
      </c>
      <c r="BJ1045">
        <v>-1.5321752835484899E-2</v>
      </c>
      <c r="BK1045">
        <v>-1.18685915594337E-2</v>
      </c>
      <c r="BL1045">
        <v>-1.5766018256002101E-2</v>
      </c>
      <c r="BM1045">
        <v>-1.81791881887047E-2</v>
      </c>
      <c r="BN1045">
        <v>-5.96283871281032E-2</v>
      </c>
      <c r="BO1045">
        <v>-2.6226726966213199E-2</v>
      </c>
      <c r="BP1045">
        <v>-2.0293164695074002E-3</v>
      </c>
      <c r="BQ1045">
        <v>-5.6175063809183598E-3</v>
      </c>
      <c r="BR1045">
        <v>-8.0853630898893095E-3</v>
      </c>
      <c r="BS1045">
        <v>0.494591556570177</v>
      </c>
      <c r="BT1045">
        <v>0.62416870004076297</v>
      </c>
      <c r="BU1045">
        <v>0.639658961044412</v>
      </c>
      <c r="BV1045">
        <v>0.63419758606465104</v>
      </c>
      <c r="BW1045">
        <v>0.37771688706575801</v>
      </c>
      <c r="BX1045">
        <v>-0.31988060752690201</v>
      </c>
      <c r="BY1045">
        <v>-0.338855269449649</v>
      </c>
      <c r="BZ1045">
        <v>-0.26563152903132697</v>
      </c>
      <c r="CA1045">
        <v>-0.15624164760860501</v>
      </c>
      <c r="CB1045">
        <v>-6.8768577872474604E-2</v>
      </c>
      <c r="CC1045">
        <v>-5.8232519540883397E-2</v>
      </c>
      <c r="CD1045">
        <v>-3.4717136622856699E-2</v>
      </c>
      <c r="CE1045">
        <v>-2.45274732817393E-2</v>
      </c>
      <c r="CF1045">
        <v>-2.05901707103824E-2</v>
      </c>
      <c r="CG1045">
        <v>-1.8403668755776301E-2</v>
      </c>
      <c r="CH1045">
        <v>-1.13675066534807E-2</v>
      </c>
      <c r="CI1045">
        <v>-6.3672674219079897E-3</v>
      </c>
      <c r="CJ1045">
        <v>-8.7566882355084308E-3</v>
      </c>
      <c r="CK1045">
        <v>-1.31580295501644E-2</v>
      </c>
      <c r="CL1045">
        <v>-5.4077536034107698E-2</v>
      </c>
      <c r="CM1045">
        <v>-2.0107448840882901E-2</v>
      </c>
      <c r="CN1045">
        <v>1.5529723494185201E-3</v>
      </c>
      <c r="CO1045">
        <v>-1.9925441173009998E-3</v>
      </c>
      <c r="CP1045">
        <v>1.1098815450817101E-3</v>
      </c>
      <c r="CQ1045">
        <v>0.50751582197390399</v>
      </c>
      <c r="CR1045">
        <v>0.64383637638382496</v>
      </c>
      <c r="CS1045">
        <v>0.65930456990227904</v>
      </c>
      <c r="CT1045">
        <v>0.65643387732783998</v>
      </c>
      <c r="CU1045">
        <v>0.39598150530765402</v>
      </c>
      <c r="CV1045">
        <v>-0.30623440771785299</v>
      </c>
      <c r="CW1045">
        <v>-0.325302939649317</v>
      </c>
      <c r="CX1045">
        <v>-0.25365438052495598</v>
      </c>
      <c r="CY1045">
        <v>-0.143937540731471</v>
      </c>
      <c r="CZ1045">
        <v>-5.9570953550312597E-2</v>
      </c>
      <c r="DA1045">
        <v>-5.1779152741996702E-2</v>
      </c>
      <c r="DB1045">
        <v>-2.9198626745545801E-2</v>
      </c>
      <c r="DC1045">
        <v>-2.0542374305760801E-2</v>
      </c>
      <c r="DD1045">
        <v>-1.6465758294807498E-2</v>
      </c>
      <c r="DE1045">
        <v>-1.36511382379649E-2</v>
      </c>
      <c r="DF1045">
        <v>-7.4132604714763801E-3</v>
      </c>
      <c r="DG1045">
        <v>-8.6594328438228095E-4</v>
      </c>
      <c r="DH1045">
        <v>-1.7473582150146999E-3</v>
      </c>
      <c r="DI1045">
        <v>-8.1368709116240705E-3</v>
      </c>
      <c r="DJ1045">
        <v>-4.8526684940112197E-2</v>
      </c>
      <c r="DK1045">
        <v>-1.39881707155527E-2</v>
      </c>
      <c r="DL1045">
        <v>5.1352611683444299E-3</v>
      </c>
      <c r="DM1045">
        <v>1.6324181463163599E-3</v>
      </c>
      <c r="DN1045">
        <v>1.03051261800527E-2</v>
      </c>
      <c r="DO1045">
        <v>0.52044008737763003</v>
      </c>
      <c r="DP1045">
        <v>0.66350405272688595</v>
      </c>
      <c r="DQ1045">
        <v>0.67895017876014596</v>
      </c>
      <c r="DR1045">
        <v>0.67867016859103002</v>
      </c>
      <c r="DS1045">
        <v>0.41424612354954998</v>
      </c>
      <c r="DT1045">
        <v>-0.29258820790880402</v>
      </c>
      <c r="DU1045">
        <v>-0.31175060984898501</v>
      </c>
      <c r="DV1045">
        <v>-0.24167723201858601</v>
      </c>
      <c r="DW1045">
        <v>-0.13163343385433601</v>
      </c>
      <c r="DX1045">
        <v>-5.0373329228150701E-2</v>
      </c>
      <c r="DY1045">
        <v>-4.2461516035493502E-2</v>
      </c>
      <c r="DZ1045">
        <v>-2.1230774955856398E-2</v>
      </c>
      <c r="EA1045">
        <v>-1.4788524314771401E-2</v>
      </c>
      <c r="EB1045">
        <v>-1.05107618233924E-2</v>
      </c>
      <c r="EC1045">
        <v>-6.7892389873016696E-3</v>
      </c>
      <c r="ED1045">
        <v>-1.7039570148141101E-3</v>
      </c>
      <c r="EE1045">
        <v>7.0770950265695897E-3</v>
      </c>
      <c r="EF1045">
        <v>8.37300108305194E-3</v>
      </c>
      <c r="EG1045">
        <v>-8.8711531928575697E-4</v>
      </c>
      <c r="EH1045">
        <v>-4.0512137570099298E-2</v>
      </c>
      <c r="EI1045">
        <v>-5.1529049922847403E-3</v>
      </c>
      <c r="EJ1045">
        <v>1.03075172685677E-2</v>
      </c>
      <c r="EK1045">
        <v>6.86628792309661E-3</v>
      </c>
      <c r="EL1045">
        <v>2.3581599005193202E-2</v>
      </c>
      <c r="EM1045">
        <v>0.539100673933957</v>
      </c>
      <c r="EN1045">
        <v>0.691901053662483</v>
      </c>
      <c r="EO1045">
        <v>0.70731531775197398</v>
      </c>
      <c r="EP1045">
        <v>0.71077584151297402</v>
      </c>
      <c r="EQ1045">
        <v>0.44061733142670401</v>
      </c>
      <c r="ER1045">
        <v>-0.27288526273187502</v>
      </c>
      <c r="ES1045">
        <v>-0.292183198055811</v>
      </c>
      <c r="ET1045">
        <v>-0.22438413183691699</v>
      </c>
      <c r="EU1045">
        <v>-0.113868257714201</v>
      </c>
      <c r="EV1045">
        <v>-3.7093420512658501E-2</v>
      </c>
      <c r="EW1045">
        <v>78.908349043702998</v>
      </c>
      <c r="EX1045">
        <v>77.558247241673499</v>
      </c>
      <c r="EY1045">
        <v>75.600979450153403</v>
      </c>
      <c r="EZ1045">
        <v>74.229132177552103</v>
      </c>
      <c r="FA1045">
        <v>73.574798971737295</v>
      </c>
      <c r="FB1045">
        <v>72.422237621651504</v>
      </c>
      <c r="FC1045">
        <v>71.752436236977999</v>
      </c>
      <c r="FD1045">
        <v>72.341966464275302</v>
      </c>
      <c r="FE1045">
        <v>76.553509810798303</v>
      </c>
      <c r="FF1045">
        <v>82.215505379026794</v>
      </c>
      <c r="FG1045">
        <v>87.022891738466797</v>
      </c>
      <c r="FH1045">
        <v>91.586513688160906</v>
      </c>
      <c r="FI1045">
        <v>93.719147100659299</v>
      </c>
      <c r="FJ1045">
        <v>95.663481215904099</v>
      </c>
      <c r="FK1045">
        <v>98.009143949199597</v>
      </c>
      <c r="FL1045">
        <v>98.708749324578093</v>
      </c>
      <c r="FM1045">
        <v>99.152156493124394</v>
      </c>
      <c r="FN1045">
        <v>98.589626605183497</v>
      </c>
      <c r="FO1045">
        <v>97.051911068031899</v>
      </c>
      <c r="FP1045">
        <v>92.836241932325606</v>
      </c>
      <c r="FQ1045">
        <v>86.166080700443999</v>
      </c>
      <c r="FR1045">
        <v>81.623802646748302</v>
      </c>
      <c r="FS1045">
        <v>78.529182113794306</v>
      </c>
      <c r="FT1045">
        <v>76.499206653583599</v>
      </c>
      <c r="FU1045">
        <v>3.5369324728853797E-2</v>
      </c>
      <c r="FV1045">
        <v>0</v>
      </c>
      <c r="FW1045">
        <v>0</v>
      </c>
      <c r="FX1045">
        <v>1</v>
      </c>
    </row>
    <row r="1046" spans="1:180" x14ac:dyDescent="0.2">
      <c r="A1046" t="s">
        <v>42</v>
      </c>
      <c r="B1046" t="s">
        <v>58</v>
      </c>
      <c r="C1046" t="s">
        <v>55</v>
      </c>
      <c r="D1046" t="s">
        <v>79</v>
      </c>
      <c r="E1046" t="s">
        <v>78</v>
      </c>
      <c r="F1046" t="s">
        <v>1</v>
      </c>
      <c r="G1046" s="35">
        <v>43693</v>
      </c>
      <c r="H1046">
        <v>6319</v>
      </c>
      <c r="I1046">
        <v>1.15581490044084</v>
      </c>
      <c r="J1046">
        <v>0.99160473576691599</v>
      </c>
      <c r="K1046">
        <v>0.87103285905106598</v>
      </c>
      <c r="L1046">
        <v>0.79388148748112497</v>
      </c>
      <c r="M1046">
        <v>0.75222008689192499</v>
      </c>
      <c r="N1046">
        <v>0.72720432526368195</v>
      </c>
      <c r="O1046">
        <v>0.73662375669089297</v>
      </c>
      <c r="P1046">
        <v>0.80733581105615504</v>
      </c>
      <c r="Q1046">
        <v>0.90289450871033805</v>
      </c>
      <c r="R1046">
        <v>1.04593733969673</v>
      </c>
      <c r="S1046">
        <v>1.22809520283176</v>
      </c>
      <c r="T1046">
        <v>1.4597534774549501</v>
      </c>
      <c r="U1046">
        <v>1.7033121095252199</v>
      </c>
      <c r="V1046">
        <v>1.91017110163168</v>
      </c>
      <c r="W1046">
        <v>2.09903656005697</v>
      </c>
      <c r="X1046">
        <v>2.2888713464683401</v>
      </c>
      <c r="Y1046">
        <v>2.42967263819118</v>
      </c>
      <c r="Z1046">
        <v>2.5270094970096801</v>
      </c>
      <c r="AA1046">
        <v>2.48379720088829</v>
      </c>
      <c r="AB1046">
        <v>2.30134963041036</v>
      </c>
      <c r="AC1046">
        <v>2.0891700866394101</v>
      </c>
      <c r="AD1046">
        <v>1.90901004110937</v>
      </c>
      <c r="AE1046">
        <v>1.62702505340353</v>
      </c>
      <c r="AF1046">
        <v>1.3449751373052501</v>
      </c>
      <c r="AG1046">
        <v>-2.2038448799817201E-2</v>
      </c>
      <c r="AH1046">
        <v>-1.22400031849029E-2</v>
      </c>
      <c r="AI1046">
        <v>-1.1075365766367499E-2</v>
      </c>
      <c r="AJ1046">
        <v>-1.0065938803442099E-2</v>
      </c>
      <c r="AK1046">
        <v>-1.89414984990697E-2</v>
      </c>
      <c r="AL1046">
        <v>-2.0485650996348401E-2</v>
      </c>
      <c r="AM1046">
        <v>-2.7821227595180902E-2</v>
      </c>
      <c r="AN1046">
        <v>-3.07521266714741E-2</v>
      </c>
      <c r="AO1046">
        <v>-2.63573743102513E-2</v>
      </c>
      <c r="AP1046">
        <v>-1.74652556424147E-2</v>
      </c>
      <c r="AQ1046">
        <v>-1.63260514883833E-2</v>
      </c>
      <c r="AR1046">
        <v>-1.1281830244117099E-2</v>
      </c>
      <c r="AS1046">
        <v>-1.40247186867147E-3</v>
      </c>
      <c r="AT1046">
        <v>1.0296069537128499E-2</v>
      </c>
      <c r="AU1046">
        <v>0.144041766348082</v>
      </c>
      <c r="AV1046">
        <v>0.17246540719610801</v>
      </c>
      <c r="AW1046">
        <v>0.196845746257992</v>
      </c>
      <c r="AX1046">
        <v>0.17580910620978901</v>
      </c>
      <c r="AY1046">
        <v>0.119415786514924</v>
      </c>
      <c r="AZ1046">
        <v>-5.6140503913360298E-2</v>
      </c>
      <c r="BA1046">
        <v>-6.8001056367130303E-2</v>
      </c>
      <c r="BB1046">
        <v>-7.1667825236323104E-2</v>
      </c>
      <c r="BC1046">
        <v>-4.7558694425141997E-2</v>
      </c>
      <c r="BD1046">
        <v>-3.7928133937504598E-2</v>
      </c>
      <c r="BE1046">
        <v>-1.4445249250738101E-2</v>
      </c>
      <c r="BF1046">
        <v>-6.00434054152318E-3</v>
      </c>
      <c r="BG1046">
        <v>-5.3398110509277202E-3</v>
      </c>
      <c r="BH1046">
        <v>-3.71060586957509E-3</v>
      </c>
      <c r="BI1046">
        <v>-1.2940856537904799E-2</v>
      </c>
      <c r="BJ1046">
        <v>-1.45604486495985E-2</v>
      </c>
      <c r="BK1046">
        <v>-2.0956286763409899E-2</v>
      </c>
      <c r="BL1046">
        <v>-2.1761121428345898E-2</v>
      </c>
      <c r="BM1046">
        <v>-2.1161958656604401E-2</v>
      </c>
      <c r="BN1046">
        <v>-1.1824475943443401E-2</v>
      </c>
      <c r="BO1046">
        <v>-1.1838662719873E-2</v>
      </c>
      <c r="BP1046">
        <v>-7.4713489224799198E-3</v>
      </c>
      <c r="BQ1046">
        <v>2.3553117953666802E-3</v>
      </c>
      <c r="BR1046">
        <v>1.61669972610149E-2</v>
      </c>
      <c r="BS1046">
        <v>0.154020362128788</v>
      </c>
      <c r="BT1046">
        <v>0.18121332470597101</v>
      </c>
      <c r="BU1046">
        <v>0.206068027758293</v>
      </c>
      <c r="BV1046">
        <v>0.187476146171113</v>
      </c>
      <c r="BW1046">
        <v>0.13210358173450401</v>
      </c>
      <c r="BX1046">
        <v>-4.6144849633519801E-2</v>
      </c>
      <c r="BY1046">
        <v>-5.8640964200209297E-2</v>
      </c>
      <c r="BZ1046">
        <v>-6.0971255050914698E-2</v>
      </c>
      <c r="CA1046">
        <v>-4.0945409246381702E-2</v>
      </c>
      <c r="CB1046">
        <v>-3.0289378512796301E-2</v>
      </c>
      <c r="CC1046">
        <v>-9.1862223739820892E-3</v>
      </c>
      <c r="CD1046">
        <v>-1.68553959023062E-3</v>
      </c>
      <c r="CE1046">
        <v>-1.3673833270625799E-3</v>
      </c>
      <c r="CF1046">
        <v>6.9107836036097405E-4</v>
      </c>
      <c r="CG1046">
        <v>-8.7848301951777095E-3</v>
      </c>
      <c r="CH1046">
        <v>-1.0456671554005899E-2</v>
      </c>
      <c r="CI1046">
        <v>-1.62016496557888E-2</v>
      </c>
      <c r="CJ1046">
        <v>-1.55339785859852E-2</v>
      </c>
      <c r="CK1046">
        <v>-1.75636296015277E-2</v>
      </c>
      <c r="CL1046">
        <v>-7.9176891072740303E-3</v>
      </c>
      <c r="CM1046">
        <v>-8.7307109286007198E-3</v>
      </c>
      <c r="CN1046">
        <v>-4.8322211668690301E-3</v>
      </c>
      <c r="CO1046">
        <v>4.9579413138557396E-3</v>
      </c>
      <c r="CP1046">
        <v>2.02331839181474E-2</v>
      </c>
      <c r="CQ1046">
        <v>0.160931507169008</v>
      </c>
      <c r="CR1046">
        <v>0.18727210572478301</v>
      </c>
      <c r="CS1046">
        <v>0.212455351831843</v>
      </c>
      <c r="CT1046">
        <v>0.19555670250737101</v>
      </c>
      <c r="CU1046">
        <v>0.14089111005313501</v>
      </c>
      <c r="CV1046">
        <v>-3.9221889928764297E-2</v>
      </c>
      <c r="CW1046">
        <v>-5.2158192878768099E-2</v>
      </c>
      <c r="CX1046">
        <v>-5.3562843125142E-2</v>
      </c>
      <c r="CY1046">
        <v>-3.6365068077424803E-2</v>
      </c>
      <c r="CZ1046">
        <v>-2.4998799775355102E-2</v>
      </c>
      <c r="DA1046">
        <v>-3.9271954972261202E-3</v>
      </c>
      <c r="DB1046">
        <v>2.6332613610619299E-3</v>
      </c>
      <c r="DC1046">
        <v>2.60504439680255E-3</v>
      </c>
      <c r="DD1046">
        <v>5.0927625902970402E-3</v>
      </c>
      <c r="DE1046">
        <v>-4.6288038524506499E-3</v>
      </c>
      <c r="DF1046">
        <v>-6.35289445841328E-3</v>
      </c>
      <c r="DG1046">
        <v>-1.14470125481677E-2</v>
      </c>
      <c r="DH1046">
        <v>-9.3068357436244392E-3</v>
      </c>
      <c r="DI1046">
        <v>-1.39653005464509E-2</v>
      </c>
      <c r="DJ1046">
        <v>-4.0109022711046797E-3</v>
      </c>
      <c r="DK1046">
        <v>-5.6227591373284296E-3</v>
      </c>
      <c r="DL1046">
        <v>-2.1930934112581501E-3</v>
      </c>
      <c r="DM1046">
        <v>7.5605708323448102E-3</v>
      </c>
      <c r="DN1046">
        <v>2.4299370575280001E-2</v>
      </c>
      <c r="DO1046">
        <v>0.167842652209228</v>
      </c>
      <c r="DP1046">
        <v>0.193330886743594</v>
      </c>
      <c r="DQ1046">
        <v>0.218842675905392</v>
      </c>
      <c r="DR1046">
        <v>0.20363725884362999</v>
      </c>
      <c r="DS1046">
        <v>0.14967863837176601</v>
      </c>
      <c r="DT1046">
        <v>-3.2298930224008801E-2</v>
      </c>
      <c r="DU1046">
        <v>-4.5675421557326998E-2</v>
      </c>
      <c r="DV1046">
        <v>-4.6154431199369399E-2</v>
      </c>
      <c r="DW1046">
        <v>-3.1784726908467897E-2</v>
      </c>
      <c r="DX1046">
        <v>-1.9708221037913799E-2</v>
      </c>
      <c r="DY1046">
        <v>3.6660040518529998E-3</v>
      </c>
      <c r="DZ1046">
        <v>8.86892400444164E-3</v>
      </c>
      <c r="EA1046">
        <v>8.3405991122422994E-3</v>
      </c>
      <c r="EB1046">
        <v>1.1448095524164099E-2</v>
      </c>
      <c r="EC1046">
        <v>1.37183810871427E-3</v>
      </c>
      <c r="ED1046">
        <v>-4.2769211166340798E-4</v>
      </c>
      <c r="EE1046">
        <v>-4.5820717163967302E-3</v>
      </c>
      <c r="EF1046">
        <v>-3.1583050049629698E-4</v>
      </c>
      <c r="EG1046">
        <v>-8.7698848928040602E-3</v>
      </c>
      <c r="EH1046">
        <v>1.6298774278665901E-3</v>
      </c>
      <c r="EI1046">
        <v>-1.13537036881815E-3</v>
      </c>
      <c r="EJ1046">
        <v>1.6173879103790799E-3</v>
      </c>
      <c r="EK1046">
        <v>1.1318354496383E-2</v>
      </c>
      <c r="EL1046">
        <v>3.0170298299166301E-2</v>
      </c>
      <c r="EM1046">
        <v>0.17782124798993401</v>
      </c>
      <c r="EN1046">
        <v>0.20207880425345701</v>
      </c>
      <c r="EO1046">
        <v>0.22806495740569399</v>
      </c>
      <c r="EP1046">
        <v>0.215304298804953</v>
      </c>
      <c r="EQ1046">
        <v>0.162366433591346</v>
      </c>
      <c r="ER1046">
        <v>-2.23032759441683E-2</v>
      </c>
      <c r="ES1046">
        <v>-3.6315329390406E-2</v>
      </c>
      <c r="ET1046">
        <v>-3.5457861013960999E-2</v>
      </c>
      <c r="EU1046">
        <v>-2.5171441729707599E-2</v>
      </c>
      <c r="EV1046">
        <v>-1.2069465613205601E-2</v>
      </c>
      <c r="EW1046">
        <v>79.831664253224503</v>
      </c>
      <c r="EX1046">
        <v>78.625571122816694</v>
      </c>
      <c r="EY1046">
        <v>76.727451870975798</v>
      </c>
      <c r="EZ1046">
        <v>75.169729137284307</v>
      </c>
      <c r="FA1046">
        <v>74.340164270554894</v>
      </c>
      <c r="FB1046">
        <v>72.9467175598556</v>
      </c>
      <c r="FC1046">
        <v>72.213330012352102</v>
      </c>
      <c r="FD1046">
        <v>72.807165337019399</v>
      </c>
      <c r="FE1046">
        <v>76.256854034268002</v>
      </c>
      <c r="FF1046">
        <v>81.853944053417294</v>
      </c>
      <c r="FG1046">
        <v>86.546524279285407</v>
      </c>
      <c r="FH1046">
        <v>90.558089401120498</v>
      </c>
      <c r="FI1046">
        <v>92.991734623898694</v>
      </c>
      <c r="FJ1046">
        <v>94.975686324252905</v>
      </c>
      <c r="FK1046">
        <v>97.536064777206605</v>
      </c>
      <c r="FL1046">
        <v>98.437049775380004</v>
      </c>
      <c r="FM1046">
        <v>99.179332153782696</v>
      </c>
      <c r="FN1046">
        <v>98.834135366389205</v>
      </c>
      <c r="FO1046">
        <v>97.261483945916595</v>
      </c>
      <c r="FP1046">
        <v>93.432493338888193</v>
      </c>
      <c r="FQ1046">
        <v>87.685346828990205</v>
      </c>
      <c r="FR1046">
        <v>83.487765880912605</v>
      </c>
      <c r="FS1046">
        <v>80.672022576884402</v>
      </c>
      <c r="FT1046">
        <v>78.897264161637693</v>
      </c>
      <c r="FU1046">
        <v>1.38159036498267E-2</v>
      </c>
      <c r="FV1046">
        <v>0</v>
      </c>
      <c r="FW1046">
        <v>0</v>
      </c>
      <c r="FX1046">
        <v>1</v>
      </c>
    </row>
    <row r="1047" spans="1:180" x14ac:dyDescent="0.2">
      <c r="A1047" t="s">
        <v>42</v>
      </c>
      <c r="B1047" t="s">
        <v>58</v>
      </c>
      <c r="C1047" t="s">
        <v>55</v>
      </c>
      <c r="D1047" t="s">
        <v>79</v>
      </c>
      <c r="E1047" t="s">
        <v>78</v>
      </c>
      <c r="F1047" t="s">
        <v>77</v>
      </c>
      <c r="G1047" s="35">
        <v>43693</v>
      </c>
      <c r="H1047">
        <v>5220</v>
      </c>
      <c r="I1047">
        <v>1.16524141476042</v>
      </c>
      <c r="J1047">
        <v>1.00237847047646</v>
      </c>
      <c r="K1047">
        <v>0.88281971134225701</v>
      </c>
      <c r="L1047">
        <v>0.80750042592299698</v>
      </c>
      <c r="M1047">
        <v>0.76641577780694303</v>
      </c>
      <c r="N1047">
        <v>0.74071481341319501</v>
      </c>
      <c r="O1047">
        <v>0.74785415635433194</v>
      </c>
      <c r="P1047">
        <v>0.818637278480007</v>
      </c>
      <c r="Q1047">
        <v>0.90969473983103299</v>
      </c>
      <c r="R1047">
        <v>1.0504959402954499</v>
      </c>
      <c r="S1047">
        <v>1.22762206920527</v>
      </c>
      <c r="T1047">
        <v>1.4458083950446601</v>
      </c>
      <c r="U1047">
        <v>1.6768310221874101</v>
      </c>
      <c r="V1047">
        <v>1.8775679238293801</v>
      </c>
      <c r="W1047">
        <v>2.05691292147961</v>
      </c>
      <c r="X1047">
        <v>2.2424592373979002</v>
      </c>
      <c r="Y1047">
        <v>2.3799357951097502</v>
      </c>
      <c r="Z1047">
        <v>2.4736376173913799</v>
      </c>
      <c r="AA1047">
        <v>2.4352980767411001</v>
      </c>
      <c r="AB1047">
        <v>2.2615720529388001</v>
      </c>
      <c r="AC1047">
        <v>2.0718244466607798</v>
      </c>
      <c r="AD1047">
        <v>1.9078289423908099</v>
      </c>
      <c r="AE1047">
        <v>1.6390543916795199</v>
      </c>
      <c r="AF1047">
        <v>1.35969180265911</v>
      </c>
      <c r="AG1047">
        <v>-2.7849821297235001E-2</v>
      </c>
      <c r="AH1047">
        <v>-2.0740831058037701E-2</v>
      </c>
      <c r="AI1047">
        <v>-2.22150308708613E-2</v>
      </c>
      <c r="AJ1047">
        <v>-1.9226504819200099E-2</v>
      </c>
      <c r="AK1047">
        <v>-2.8238821068970899E-2</v>
      </c>
      <c r="AL1047">
        <v>-3.1536600477737702E-2</v>
      </c>
      <c r="AM1047">
        <v>-4.00801340013269E-2</v>
      </c>
      <c r="AN1047">
        <v>-4.0639262410242002E-2</v>
      </c>
      <c r="AO1047">
        <v>-2.82665499212096E-2</v>
      </c>
      <c r="AP1047">
        <v>-1.6410771303252199E-2</v>
      </c>
      <c r="AQ1047">
        <v>-1.7040738376990501E-2</v>
      </c>
      <c r="AR1047">
        <v>-1.10455105244163E-2</v>
      </c>
      <c r="AS1047">
        <v>-1.2654579384317199E-3</v>
      </c>
      <c r="AT1047">
        <v>1.32732617768708E-2</v>
      </c>
      <c r="AU1047">
        <v>8.2299171642797597E-2</v>
      </c>
      <c r="AV1047">
        <v>9.4714959009020605E-2</v>
      </c>
      <c r="AW1047">
        <v>0.112370276543339</v>
      </c>
      <c r="AX1047">
        <v>9.3475511680076701E-2</v>
      </c>
      <c r="AY1047">
        <v>7.9039079525902903E-2</v>
      </c>
      <c r="AZ1047">
        <v>-1.02879513676745E-2</v>
      </c>
      <c r="BA1047">
        <v>-2.2510000853095499E-2</v>
      </c>
      <c r="BB1047">
        <v>-5.2361676079142598E-2</v>
      </c>
      <c r="BC1047">
        <v>-4.2995657857558697E-2</v>
      </c>
      <c r="BD1047">
        <v>-4.0420073748586798E-2</v>
      </c>
      <c r="BE1047">
        <v>-1.84750260654723E-2</v>
      </c>
      <c r="BF1047">
        <v>-1.23996142425123E-2</v>
      </c>
      <c r="BG1047">
        <v>-1.44616279322344E-2</v>
      </c>
      <c r="BH1047">
        <v>-1.09196230116765E-2</v>
      </c>
      <c r="BI1047">
        <v>-2.0689742563137801E-2</v>
      </c>
      <c r="BJ1047">
        <v>-2.3768804233562701E-2</v>
      </c>
      <c r="BK1047">
        <v>-3.1206647828333399E-2</v>
      </c>
      <c r="BL1047">
        <v>-2.9308881842713401E-2</v>
      </c>
      <c r="BM1047">
        <v>-2.17741544274247E-2</v>
      </c>
      <c r="BN1047">
        <v>-1.0920512456205501E-2</v>
      </c>
      <c r="BO1047">
        <v>-1.26739260119322E-2</v>
      </c>
      <c r="BP1047">
        <v>-7.2975738934624697E-3</v>
      </c>
      <c r="BQ1047">
        <v>2.41213760281488E-3</v>
      </c>
      <c r="BR1047">
        <v>1.8694272574418601E-2</v>
      </c>
      <c r="BS1047">
        <v>9.1921419961054907E-2</v>
      </c>
      <c r="BT1047">
        <v>0.104221589233118</v>
      </c>
      <c r="BU1047">
        <v>0.12226147236707099</v>
      </c>
      <c r="BV1047">
        <v>0.105558637899986</v>
      </c>
      <c r="BW1047">
        <v>9.3153111536434199E-2</v>
      </c>
      <c r="BX1047">
        <v>1.0808487893999299E-3</v>
      </c>
      <c r="BY1047">
        <v>-1.24087821755882E-2</v>
      </c>
      <c r="BZ1047">
        <v>-4.1340045102030001E-2</v>
      </c>
      <c r="CA1047">
        <v>-3.6157453000163001E-2</v>
      </c>
      <c r="CB1047">
        <v>-3.1584858163681097E-2</v>
      </c>
      <c r="CC1047">
        <v>-1.19820714461111E-2</v>
      </c>
      <c r="CD1047">
        <v>-6.6225128856781503E-3</v>
      </c>
      <c r="CE1047">
        <v>-9.0916446759003698E-3</v>
      </c>
      <c r="CF1047">
        <v>-5.1663019767907697E-3</v>
      </c>
      <c r="CG1047">
        <v>-1.54612737865294E-2</v>
      </c>
      <c r="CH1047">
        <v>-1.8388852217652001E-2</v>
      </c>
      <c r="CI1047">
        <v>-2.50608983359531E-2</v>
      </c>
      <c r="CJ1047">
        <v>-2.1461494777041901E-2</v>
      </c>
      <c r="CK1047">
        <v>-1.7277541086019001E-2</v>
      </c>
      <c r="CL1047">
        <v>-7.11797590355187E-3</v>
      </c>
      <c r="CM1047">
        <v>-9.6494850703824804E-3</v>
      </c>
      <c r="CN1047">
        <v>-4.70176440009085E-3</v>
      </c>
      <c r="CO1047">
        <v>4.9592290717331896E-3</v>
      </c>
      <c r="CP1047">
        <v>2.24488481389374E-2</v>
      </c>
      <c r="CQ1047">
        <v>9.8585759834313197E-2</v>
      </c>
      <c r="CR1047">
        <v>0.110805852366565</v>
      </c>
      <c r="CS1047">
        <v>0.129112084463334</v>
      </c>
      <c r="CT1047">
        <v>0.113927374311431</v>
      </c>
      <c r="CU1047">
        <v>0.102928447111775</v>
      </c>
      <c r="CV1047">
        <v>8.9548451457544392E-3</v>
      </c>
      <c r="CW1047">
        <v>-5.4127088905863204E-3</v>
      </c>
      <c r="CX1047">
        <v>-3.3706497062145999E-2</v>
      </c>
      <c r="CY1047">
        <v>-3.1421333146949199E-2</v>
      </c>
      <c r="CZ1047">
        <v>-2.5465614764028002E-2</v>
      </c>
      <c r="DA1047">
        <v>-5.4891168267499997E-3</v>
      </c>
      <c r="DB1047">
        <v>-8.45411528844021E-4</v>
      </c>
      <c r="DC1047">
        <v>-3.7216614195663702E-3</v>
      </c>
      <c r="DD1047">
        <v>5.8701905809496204E-4</v>
      </c>
      <c r="DE1047">
        <v>-1.0232805009921001E-2</v>
      </c>
      <c r="DF1047">
        <v>-1.30089002017414E-2</v>
      </c>
      <c r="DG1047">
        <v>-1.8915148843572802E-2</v>
      </c>
      <c r="DH1047">
        <v>-1.36141077113704E-2</v>
      </c>
      <c r="DI1047">
        <v>-1.27809277446134E-2</v>
      </c>
      <c r="DJ1047">
        <v>-3.31543935089826E-3</v>
      </c>
      <c r="DK1047">
        <v>-6.6250441288327596E-3</v>
      </c>
      <c r="DL1047">
        <v>-2.1059549067192298E-3</v>
      </c>
      <c r="DM1047">
        <v>7.50632054065151E-3</v>
      </c>
      <c r="DN1047">
        <v>2.62034237034563E-2</v>
      </c>
      <c r="DO1047">
        <v>0.105250099707572</v>
      </c>
      <c r="DP1047">
        <v>0.11739011550001199</v>
      </c>
      <c r="DQ1047">
        <v>0.135962696559597</v>
      </c>
      <c r="DR1047">
        <v>0.122296110722875</v>
      </c>
      <c r="DS1047">
        <v>0.112703782687117</v>
      </c>
      <c r="DT1047">
        <v>1.6828841502109001E-2</v>
      </c>
      <c r="DU1047">
        <v>1.58336439441554E-3</v>
      </c>
      <c r="DV1047">
        <v>-2.6072949022261999E-2</v>
      </c>
      <c r="DW1047">
        <v>-2.66852132937355E-2</v>
      </c>
      <c r="DX1047">
        <v>-1.9346371364374799E-2</v>
      </c>
      <c r="DY1047">
        <v>3.8856784050127599E-3</v>
      </c>
      <c r="DZ1047">
        <v>7.4958052866814298E-3</v>
      </c>
      <c r="EA1047">
        <v>4.0317415190605499E-3</v>
      </c>
      <c r="EB1047">
        <v>8.8939008656185401E-3</v>
      </c>
      <c r="EC1047">
        <v>-2.6837265040879198E-3</v>
      </c>
      <c r="ED1047">
        <v>-5.2411039575663999E-3</v>
      </c>
      <c r="EE1047">
        <v>-1.00416626705792E-2</v>
      </c>
      <c r="EF1047">
        <v>-2.2837271438418002E-3</v>
      </c>
      <c r="EG1047">
        <v>-6.28853225082842E-3</v>
      </c>
      <c r="EH1047">
        <v>2.1748194961485E-3</v>
      </c>
      <c r="EI1047">
        <v>-2.2582317637744901E-3</v>
      </c>
      <c r="EJ1047">
        <v>1.6419817242346499E-3</v>
      </c>
      <c r="EK1047">
        <v>1.11839160818981E-2</v>
      </c>
      <c r="EL1047">
        <v>3.1624434501004099E-2</v>
      </c>
      <c r="EM1047">
        <v>0.114872348025829</v>
      </c>
      <c r="EN1047">
        <v>0.126896745724109</v>
      </c>
      <c r="EO1047">
        <v>0.14585389238332899</v>
      </c>
      <c r="EP1047">
        <v>0.134379236942785</v>
      </c>
      <c r="EQ1047">
        <v>0.126817814697648</v>
      </c>
      <c r="ER1047">
        <v>2.8197641659183301E-2</v>
      </c>
      <c r="ES1047">
        <v>1.16845830719229E-2</v>
      </c>
      <c r="ET1047">
        <v>-1.5051318045149399E-2</v>
      </c>
      <c r="EU1047">
        <v>-1.98470084363398E-2</v>
      </c>
      <c r="EV1047">
        <v>-1.05111557794692E-2</v>
      </c>
      <c r="EW1047">
        <v>79.516265680214502</v>
      </c>
      <c r="EX1047">
        <v>78.347455553315299</v>
      </c>
      <c r="EY1047">
        <v>76.534487508219897</v>
      </c>
      <c r="EZ1047">
        <v>74.957569184657999</v>
      </c>
      <c r="FA1047">
        <v>74.097615703632698</v>
      </c>
      <c r="FB1047">
        <v>72.711217760449699</v>
      </c>
      <c r="FC1047">
        <v>71.974104794133495</v>
      </c>
      <c r="FD1047">
        <v>72.605510162520801</v>
      </c>
      <c r="FE1047">
        <v>76.026260037444899</v>
      </c>
      <c r="FF1047">
        <v>81.610557790078701</v>
      </c>
      <c r="FG1047">
        <v>86.370763855571198</v>
      </c>
      <c r="FH1047">
        <v>90.315224432784305</v>
      </c>
      <c r="FI1047">
        <v>92.746453052744599</v>
      </c>
      <c r="FJ1047">
        <v>94.716678885050996</v>
      </c>
      <c r="FK1047">
        <v>97.230174000819304</v>
      </c>
      <c r="FL1047">
        <v>98.112127474009498</v>
      </c>
      <c r="FM1047">
        <v>98.831825558834495</v>
      </c>
      <c r="FN1047">
        <v>98.480002036703098</v>
      </c>
      <c r="FO1047">
        <v>96.886441803000295</v>
      </c>
      <c r="FP1047">
        <v>93.129896678635305</v>
      </c>
      <c r="FQ1047">
        <v>87.516088961856198</v>
      </c>
      <c r="FR1047">
        <v>83.400340231410794</v>
      </c>
      <c r="FS1047">
        <v>80.648920009272899</v>
      </c>
      <c r="FT1047">
        <v>78.877058094589103</v>
      </c>
      <c r="FU1047">
        <v>1.4585526201056799E-2</v>
      </c>
      <c r="FV1047">
        <v>0</v>
      </c>
      <c r="FW1047">
        <v>0</v>
      </c>
      <c r="FX1047">
        <v>1</v>
      </c>
    </row>
    <row r="1048" spans="1:180" x14ac:dyDescent="0.2">
      <c r="A1048" t="s">
        <v>42</v>
      </c>
      <c r="B1048" t="s">
        <v>58</v>
      </c>
      <c r="C1048" t="s">
        <v>55</v>
      </c>
      <c r="D1048" t="s">
        <v>79</v>
      </c>
      <c r="E1048" t="s">
        <v>78</v>
      </c>
      <c r="F1048" t="s">
        <v>78</v>
      </c>
      <c r="G1048" s="35">
        <v>43693</v>
      </c>
      <c r="H1048">
        <v>1099</v>
      </c>
      <c r="I1048">
        <v>1.0873375069097</v>
      </c>
      <c r="J1048">
        <v>0.91853432744450003</v>
      </c>
      <c r="K1048">
        <v>0.79185846567281004</v>
      </c>
      <c r="L1048">
        <v>0.70901671769091701</v>
      </c>
      <c r="M1048">
        <v>0.66599911253632305</v>
      </c>
      <c r="N1048">
        <v>0.64701744328831201</v>
      </c>
      <c r="O1048">
        <v>0.67444104940650895</v>
      </c>
      <c r="P1048">
        <v>0.74320703966476498</v>
      </c>
      <c r="Q1048">
        <v>0.85554422027780097</v>
      </c>
      <c r="R1048">
        <v>1.0122881335193801</v>
      </c>
      <c r="S1048">
        <v>1.22189353015588</v>
      </c>
      <c r="T1048">
        <v>1.5263214775524601</v>
      </c>
      <c r="U1048">
        <v>1.8332690868628401</v>
      </c>
      <c r="V1048">
        <v>2.0703268395947299</v>
      </c>
      <c r="W1048">
        <v>2.3050372179073402</v>
      </c>
      <c r="X1048">
        <v>2.51309174193144</v>
      </c>
      <c r="Y1048">
        <v>2.6654713861011401</v>
      </c>
      <c r="Z1048">
        <v>2.7754736744742901</v>
      </c>
      <c r="AA1048">
        <v>2.7074702091456899</v>
      </c>
      <c r="AB1048">
        <v>2.4740228014249102</v>
      </c>
      <c r="AC1048">
        <v>2.1409250503867598</v>
      </c>
      <c r="AD1048">
        <v>1.87513499272896</v>
      </c>
      <c r="AE1048">
        <v>1.5246859442623599</v>
      </c>
      <c r="AF1048">
        <v>1.23429918852869</v>
      </c>
      <c r="AG1048">
        <v>-2.1421505087294099E-2</v>
      </c>
      <c r="AH1048">
        <v>-5.4350188130959202E-3</v>
      </c>
      <c r="AI1048">
        <v>9.5739800300365802E-3</v>
      </c>
      <c r="AJ1048">
        <v>6.0208221993973002E-3</v>
      </c>
      <c r="AK1048">
        <v>6.30644188470161E-4</v>
      </c>
      <c r="AL1048">
        <v>7.2665097219395203E-3</v>
      </c>
      <c r="AM1048">
        <v>3.3118631185862701E-3</v>
      </c>
      <c r="AN1048">
        <v>-1.3692464298891101E-2</v>
      </c>
      <c r="AO1048">
        <v>-4.9077750203107402E-2</v>
      </c>
      <c r="AP1048">
        <v>-4.1446595843538499E-2</v>
      </c>
      <c r="AQ1048">
        <v>-3.1081000528566001E-2</v>
      </c>
      <c r="AR1048">
        <v>-1.7558701873166199E-2</v>
      </c>
      <c r="AS1048">
        <v>-9.1594202800636994E-3</v>
      </c>
      <c r="AT1048">
        <v>-1.39921684805322E-2</v>
      </c>
      <c r="AU1048">
        <v>0.42261936655077598</v>
      </c>
      <c r="AV1048">
        <v>0.51255003400103605</v>
      </c>
      <c r="AW1048">
        <v>0.55763620919978496</v>
      </c>
      <c r="AX1048">
        <v>0.53442134507264505</v>
      </c>
      <c r="AY1048">
        <v>0.25684993176537102</v>
      </c>
      <c r="AZ1048">
        <v>-0.316438628120494</v>
      </c>
      <c r="BA1048">
        <v>-0.32577604754107597</v>
      </c>
      <c r="BB1048">
        <v>-0.19551976674714999</v>
      </c>
      <c r="BC1048">
        <v>-9.97969008836979E-2</v>
      </c>
      <c r="BD1048">
        <v>-6.3358253073733203E-2</v>
      </c>
      <c r="BE1048">
        <v>-1.17635730453827E-2</v>
      </c>
      <c r="BF1048">
        <v>3.5465288840079599E-3</v>
      </c>
      <c r="BG1048">
        <v>1.6969278113787001E-2</v>
      </c>
      <c r="BH1048">
        <v>1.2002723556882399E-2</v>
      </c>
      <c r="BI1048">
        <v>6.0959982038938203E-3</v>
      </c>
      <c r="BJ1048">
        <v>1.16744445549879E-2</v>
      </c>
      <c r="BK1048">
        <v>1.11641625805832E-2</v>
      </c>
      <c r="BL1048">
        <v>-4.9481760069051599E-3</v>
      </c>
      <c r="BM1048">
        <v>-3.9686867421088401E-2</v>
      </c>
      <c r="BN1048">
        <v>-2.9736838183156401E-2</v>
      </c>
      <c r="BO1048">
        <v>-1.99880666514698E-2</v>
      </c>
      <c r="BP1048">
        <v>-9.6126561525165296E-3</v>
      </c>
      <c r="BQ1048">
        <v>-1.0746021801318101E-3</v>
      </c>
      <c r="BR1048">
        <v>-3.0077447046315902E-3</v>
      </c>
      <c r="BS1048">
        <v>0.43892628946946499</v>
      </c>
      <c r="BT1048">
        <v>0.53182684802859204</v>
      </c>
      <c r="BU1048">
        <v>0.58294606078580102</v>
      </c>
      <c r="BV1048">
        <v>0.55745163955598298</v>
      </c>
      <c r="BW1048">
        <v>0.28868863660782301</v>
      </c>
      <c r="BX1048">
        <v>-0.29383020705357699</v>
      </c>
      <c r="BY1048">
        <v>-0.30393226025301601</v>
      </c>
      <c r="BZ1048">
        <v>-0.17653164239371599</v>
      </c>
      <c r="CA1048">
        <v>-8.7059738045421803E-2</v>
      </c>
      <c r="CB1048">
        <v>-5.0702842084683099E-2</v>
      </c>
      <c r="CC1048">
        <v>-5.0745187338237397E-3</v>
      </c>
      <c r="CD1048">
        <v>9.7671214588025308E-3</v>
      </c>
      <c r="CE1048">
        <v>2.2091239038517702E-2</v>
      </c>
      <c r="CF1048">
        <v>1.61457702145897E-2</v>
      </c>
      <c r="CG1048">
        <v>9.8812857460321007E-3</v>
      </c>
      <c r="CH1048">
        <v>1.47273667925974E-2</v>
      </c>
      <c r="CI1048">
        <v>1.6602641267737799E-2</v>
      </c>
      <c r="CJ1048">
        <v>1.10809142666092E-3</v>
      </c>
      <c r="CK1048">
        <v>-3.31827706134269E-2</v>
      </c>
      <c r="CL1048">
        <v>-2.16266956986596E-2</v>
      </c>
      <c r="CM1048">
        <v>-1.23051344402649E-2</v>
      </c>
      <c r="CN1048">
        <v>-4.10924909219552E-3</v>
      </c>
      <c r="CO1048">
        <v>4.5249182073419398E-3</v>
      </c>
      <c r="CP1048">
        <v>4.6000337410361898E-3</v>
      </c>
      <c r="CQ1048">
        <v>0.45022041460765899</v>
      </c>
      <c r="CR1048">
        <v>0.54517791070169597</v>
      </c>
      <c r="CS1048">
        <v>0.60047558689363401</v>
      </c>
      <c r="CT1048">
        <v>0.57340235135864703</v>
      </c>
      <c r="CU1048">
        <v>0.31074002659241301</v>
      </c>
      <c r="CV1048">
        <v>-0.27817168349398602</v>
      </c>
      <c r="CW1048">
        <v>-0.288803319719379</v>
      </c>
      <c r="CX1048">
        <v>-0.163380525309481</v>
      </c>
      <c r="CY1048">
        <v>-7.8238017864469198E-2</v>
      </c>
      <c r="CZ1048">
        <v>-4.1937742985466202E-2</v>
      </c>
      <c r="DA1048">
        <v>1.6145355777351801E-3</v>
      </c>
      <c r="DB1048">
        <v>1.5987714033597101E-2</v>
      </c>
      <c r="DC1048">
        <v>2.7213199963248301E-2</v>
      </c>
      <c r="DD1048">
        <v>2.02888168722971E-2</v>
      </c>
      <c r="DE1048">
        <v>1.36665732881704E-2</v>
      </c>
      <c r="DF1048">
        <v>1.7780289030206901E-2</v>
      </c>
      <c r="DG1048">
        <v>2.2041119954892399E-2</v>
      </c>
      <c r="DH1048">
        <v>7.1643588602269999E-3</v>
      </c>
      <c r="DI1048">
        <v>-2.6678673805765302E-2</v>
      </c>
      <c r="DJ1048">
        <v>-1.3516553214162799E-2</v>
      </c>
      <c r="DK1048">
        <v>-4.6222022290600398E-3</v>
      </c>
      <c r="DL1048">
        <v>1.39415796812549E-3</v>
      </c>
      <c r="DM1048">
        <v>1.01244385948157E-2</v>
      </c>
      <c r="DN1048">
        <v>1.2207812186704E-2</v>
      </c>
      <c r="DO1048">
        <v>0.46151453974585199</v>
      </c>
      <c r="DP1048">
        <v>0.55852897337480001</v>
      </c>
      <c r="DQ1048">
        <v>0.61800511300146699</v>
      </c>
      <c r="DR1048">
        <v>0.58935306316130998</v>
      </c>
      <c r="DS1048">
        <v>0.33279141657700201</v>
      </c>
      <c r="DT1048">
        <v>-0.262513159934394</v>
      </c>
      <c r="DU1048">
        <v>-0.273674379185743</v>
      </c>
      <c r="DV1048">
        <v>-0.150229408225246</v>
      </c>
      <c r="DW1048">
        <v>-6.9416297683516606E-2</v>
      </c>
      <c r="DX1048">
        <v>-3.3172643886249402E-2</v>
      </c>
      <c r="DY1048">
        <v>1.1272467619646599E-2</v>
      </c>
      <c r="DZ1048">
        <v>2.4969261730700999E-2</v>
      </c>
      <c r="EA1048">
        <v>3.4608498046998802E-2</v>
      </c>
      <c r="EB1048">
        <v>2.6270718229782102E-2</v>
      </c>
      <c r="EC1048">
        <v>1.9131927303594001E-2</v>
      </c>
      <c r="ED1048">
        <v>2.2188223863255301E-2</v>
      </c>
      <c r="EE1048">
        <v>2.9893419416889399E-2</v>
      </c>
      <c r="EF1048">
        <v>1.59086471522129E-2</v>
      </c>
      <c r="EG1048">
        <v>-1.72877910237463E-2</v>
      </c>
      <c r="EH1048">
        <v>-1.80679555378073E-3</v>
      </c>
      <c r="EI1048">
        <v>6.4707316480362397E-3</v>
      </c>
      <c r="EJ1048">
        <v>9.3402036887751307E-3</v>
      </c>
      <c r="EK1048">
        <v>1.82092566947476E-2</v>
      </c>
      <c r="EL1048">
        <v>2.3192235962604599E-2</v>
      </c>
      <c r="EM1048">
        <v>0.47782146266454101</v>
      </c>
      <c r="EN1048">
        <v>0.577805787402356</v>
      </c>
      <c r="EO1048">
        <v>0.64331496458748405</v>
      </c>
      <c r="EP1048">
        <v>0.61238335764464802</v>
      </c>
      <c r="EQ1048">
        <v>0.364630121419454</v>
      </c>
      <c r="ER1048">
        <v>-0.23990473886747701</v>
      </c>
      <c r="ES1048">
        <v>-0.25183059189768198</v>
      </c>
      <c r="ET1048">
        <v>-0.131241283871811</v>
      </c>
      <c r="EU1048">
        <v>-5.6679134845240502E-2</v>
      </c>
      <c r="EV1048">
        <v>-2.0517232897199301E-2</v>
      </c>
      <c r="EW1048">
        <v>81.490010324765507</v>
      </c>
      <c r="EX1048">
        <v>80.094865500747005</v>
      </c>
      <c r="EY1048">
        <v>77.741386190863196</v>
      </c>
      <c r="EZ1048">
        <v>76.254035602260402</v>
      </c>
      <c r="FA1048">
        <v>75.552583248237198</v>
      </c>
      <c r="FB1048">
        <v>74.081153763430294</v>
      </c>
      <c r="FC1048">
        <v>73.354217792859401</v>
      </c>
      <c r="FD1048">
        <v>73.790334530895095</v>
      </c>
      <c r="FE1048">
        <v>77.387026302580395</v>
      </c>
      <c r="FF1048">
        <v>83.060095577383393</v>
      </c>
      <c r="FG1048">
        <v>87.410231907129102</v>
      </c>
      <c r="FH1048">
        <v>91.750319639978699</v>
      </c>
      <c r="FI1048">
        <v>94.195334463819805</v>
      </c>
      <c r="FJ1048">
        <v>96.231986043480902</v>
      </c>
      <c r="FK1048">
        <v>99.022748440316803</v>
      </c>
      <c r="FL1048">
        <v>100.028317580866</v>
      </c>
      <c r="FM1048">
        <v>100.887186675943</v>
      </c>
      <c r="FN1048">
        <v>100.580458873278</v>
      </c>
      <c r="FO1048">
        <v>99.120323616441993</v>
      </c>
      <c r="FP1048">
        <v>94.948811268950394</v>
      </c>
      <c r="FQ1048">
        <v>88.587990979330698</v>
      </c>
      <c r="FR1048">
        <v>83.994960671118207</v>
      </c>
      <c r="FS1048">
        <v>80.898609701069404</v>
      </c>
      <c r="FT1048">
        <v>79.142474213202306</v>
      </c>
      <c r="FU1048">
        <v>3.0578465796055599E-2</v>
      </c>
      <c r="FV1048">
        <v>0</v>
      </c>
      <c r="FW1048">
        <v>0</v>
      </c>
      <c r="FX1048">
        <v>1</v>
      </c>
    </row>
    <row r="1049" spans="1:180" x14ac:dyDescent="0.2">
      <c r="A1049" t="s">
        <v>42</v>
      </c>
      <c r="B1049" t="s">
        <v>58</v>
      </c>
      <c r="C1049" t="s">
        <v>55</v>
      </c>
      <c r="D1049" t="s">
        <v>40</v>
      </c>
      <c r="E1049" t="s">
        <v>1</v>
      </c>
      <c r="F1049" t="s">
        <v>1</v>
      </c>
      <c r="G1049" s="35">
        <v>43693</v>
      </c>
      <c r="H1049">
        <v>7748</v>
      </c>
      <c r="I1049">
        <v>1.10578182384156</v>
      </c>
      <c r="J1049">
        <v>0.96053722530449204</v>
      </c>
      <c r="K1049">
        <v>0.85632824527612905</v>
      </c>
      <c r="L1049">
        <v>0.79042098172886799</v>
      </c>
      <c r="M1049">
        <v>0.75114071632538404</v>
      </c>
      <c r="N1049">
        <v>0.76012312731892595</v>
      </c>
      <c r="O1049">
        <v>0.78406079380506599</v>
      </c>
      <c r="P1049">
        <v>0.88230049873566596</v>
      </c>
      <c r="Q1049">
        <v>1.02567376299512</v>
      </c>
      <c r="R1049">
        <v>1.16183785719817</v>
      </c>
      <c r="S1049">
        <v>1.32544540221386</v>
      </c>
      <c r="T1049">
        <v>1.55759033125964</v>
      </c>
      <c r="U1049">
        <v>1.77859424681801</v>
      </c>
      <c r="V1049">
        <v>1.9892926549713601</v>
      </c>
      <c r="W1049">
        <v>2.19569999283841</v>
      </c>
      <c r="X1049">
        <v>2.42357312926165</v>
      </c>
      <c r="Y1049">
        <v>2.6099428799424498</v>
      </c>
      <c r="Z1049">
        <v>2.7419651795410198</v>
      </c>
      <c r="AA1049">
        <v>2.7285655453457398</v>
      </c>
      <c r="AB1049">
        <v>2.49318917198182</v>
      </c>
      <c r="AC1049">
        <v>2.2060826635658501</v>
      </c>
      <c r="AD1049">
        <v>1.9793890078283101</v>
      </c>
      <c r="AE1049">
        <v>1.6521238932875699</v>
      </c>
      <c r="AF1049">
        <v>1.3500206572037801</v>
      </c>
      <c r="AG1049">
        <v>-3.0769183744356901E-2</v>
      </c>
      <c r="AH1049">
        <v>-3.1710699048434002E-2</v>
      </c>
      <c r="AI1049">
        <v>-3.1873626496348999E-2</v>
      </c>
      <c r="AJ1049">
        <v>-3.0753467708348099E-2</v>
      </c>
      <c r="AK1049">
        <v>-3.6885615693470902E-2</v>
      </c>
      <c r="AL1049">
        <v>-2.8531789545081E-2</v>
      </c>
      <c r="AM1049">
        <v>-3.2150786532592998E-2</v>
      </c>
      <c r="AN1049">
        <v>-2.06641202788681E-2</v>
      </c>
      <c r="AO1049">
        <v>1.17273158901625E-3</v>
      </c>
      <c r="AP1049">
        <v>-1.03890740796622E-2</v>
      </c>
      <c r="AQ1049">
        <v>-1.75747317042085E-2</v>
      </c>
      <c r="AR1049">
        <v>-8.9507355873116503E-3</v>
      </c>
      <c r="AS1049">
        <v>-5.7750265011221897E-3</v>
      </c>
      <c r="AT1049">
        <v>7.9434386288575291E-3</v>
      </c>
      <c r="AU1049">
        <v>0.23304051028380399</v>
      </c>
      <c r="AV1049">
        <v>0.314429066960069</v>
      </c>
      <c r="AW1049">
        <v>0.34151003372764199</v>
      </c>
      <c r="AX1049">
        <v>0.31960290282124199</v>
      </c>
      <c r="AY1049">
        <v>0.24893565766974801</v>
      </c>
      <c r="AZ1049">
        <v>-6.9814617064367201E-2</v>
      </c>
      <c r="BA1049">
        <v>-0.12573869921490699</v>
      </c>
      <c r="BB1049">
        <v>-0.11491416984698399</v>
      </c>
      <c r="BC1049">
        <v>-6.9717272006047895E-2</v>
      </c>
      <c r="BD1049">
        <v>-3.60805819969209E-2</v>
      </c>
      <c r="BE1049">
        <v>-2.53745768418802E-2</v>
      </c>
      <c r="BF1049">
        <v>-2.5212615349950101E-2</v>
      </c>
      <c r="BG1049">
        <v>-2.5601064272234901E-2</v>
      </c>
      <c r="BH1049">
        <v>-2.39409635431382E-2</v>
      </c>
      <c r="BI1049">
        <v>-2.99171263356298E-2</v>
      </c>
      <c r="BJ1049">
        <v>-2.3695187534790899E-2</v>
      </c>
      <c r="BK1049">
        <v>-2.66654214008866E-2</v>
      </c>
      <c r="BL1049">
        <v>-1.5721240149131201E-2</v>
      </c>
      <c r="BM1049">
        <v>7.1397291795147104E-3</v>
      </c>
      <c r="BN1049">
        <v>-2.4813485106506099E-3</v>
      </c>
      <c r="BO1049">
        <v>-1.2012101985380301E-2</v>
      </c>
      <c r="BP1049">
        <v>-4.8604147609642503E-3</v>
      </c>
      <c r="BQ1049">
        <v>-1.7139519531815201E-3</v>
      </c>
      <c r="BR1049">
        <v>1.7168440118288299E-2</v>
      </c>
      <c r="BS1049">
        <v>0.24988322287215101</v>
      </c>
      <c r="BT1049">
        <v>0.33085771618780502</v>
      </c>
      <c r="BU1049">
        <v>0.36206509257520603</v>
      </c>
      <c r="BV1049">
        <v>0.34089646564908899</v>
      </c>
      <c r="BW1049">
        <v>0.270297934984573</v>
      </c>
      <c r="BX1049">
        <v>-5.1456710705864599E-2</v>
      </c>
      <c r="BY1049">
        <v>-0.106409988600965</v>
      </c>
      <c r="BZ1049">
        <v>-9.4101570868472498E-2</v>
      </c>
      <c r="CA1049">
        <v>-5.2700779149891797E-2</v>
      </c>
      <c r="CB1049">
        <v>-2.27492074646484E-2</v>
      </c>
      <c r="CC1049">
        <v>-2.1638288534654201E-2</v>
      </c>
      <c r="CD1049">
        <v>-2.0712062375297699E-2</v>
      </c>
      <c r="CE1049">
        <v>-2.1256706783731899E-2</v>
      </c>
      <c r="CF1049">
        <v>-1.9222643911041001E-2</v>
      </c>
      <c r="CG1049">
        <v>-2.5090771834289299E-2</v>
      </c>
      <c r="CH1049">
        <v>-2.0345371716059699E-2</v>
      </c>
      <c r="CI1049">
        <v>-2.28662742205702E-2</v>
      </c>
      <c r="CJ1049">
        <v>-1.2297816428623E-2</v>
      </c>
      <c r="CK1049">
        <v>1.1272453533608E-2</v>
      </c>
      <c r="CL1049">
        <v>2.99551812937937E-3</v>
      </c>
      <c r="CM1049">
        <v>-8.1594415873921296E-3</v>
      </c>
      <c r="CN1049">
        <v>-2.0274710168578002E-3</v>
      </c>
      <c r="CO1049">
        <v>1.0987359075925001E-3</v>
      </c>
      <c r="CP1049">
        <v>2.35576480480225E-2</v>
      </c>
      <c r="CQ1049">
        <v>0.26154843430338998</v>
      </c>
      <c r="CR1049">
        <v>0.34223614859683299</v>
      </c>
      <c r="CS1049">
        <v>0.37630146371676898</v>
      </c>
      <c r="CT1049">
        <v>0.35564432239771299</v>
      </c>
      <c r="CU1049">
        <v>0.285093383177556</v>
      </c>
      <c r="CV1049">
        <v>-3.87420806851057E-2</v>
      </c>
      <c r="CW1049">
        <v>-9.3022982510221106E-2</v>
      </c>
      <c r="CX1049">
        <v>-7.9686828216752201E-2</v>
      </c>
      <c r="CY1049">
        <v>-4.0915208034550302E-2</v>
      </c>
      <c r="CZ1049">
        <v>-1.3515938074563199E-2</v>
      </c>
      <c r="DA1049">
        <v>-1.7902000227428199E-2</v>
      </c>
      <c r="DB1049">
        <v>-1.6211509400645401E-2</v>
      </c>
      <c r="DC1049">
        <v>-1.69123492952288E-2</v>
      </c>
      <c r="DD1049">
        <v>-1.45043242789439E-2</v>
      </c>
      <c r="DE1049">
        <v>-2.02644173329488E-2</v>
      </c>
      <c r="DF1049">
        <v>-1.6995555897328499E-2</v>
      </c>
      <c r="DG1049">
        <v>-1.90671270402538E-2</v>
      </c>
      <c r="DH1049">
        <v>-8.8743927081148897E-3</v>
      </c>
      <c r="DI1049">
        <v>1.54051778877013E-2</v>
      </c>
      <c r="DJ1049">
        <v>8.4723847694093603E-3</v>
      </c>
      <c r="DK1049">
        <v>-4.3067811894039404E-3</v>
      </c>
      <c r="DL1049">
        <v>8.0547272724865301E-4</v>
      </c>
      <c r="DM1049">
        <v>3.9114237683665204E-3</v>
      </c>
      <c r="DN1049">
        <v>2.99468559777567E-2</v>
      </c>
      <c r="DO1049">
        <v>0.27321364573462797</v>
      </c>
      <c r="DP1049">
        <v>0.35361458100586002</v>
      </c>
      <c r="DQ1049">
        <v>0.39053783485833199</v>
      </c>
      <c r="DR1049">
        <v>0.37039217914633699</v>
      </c>
      <c r="DS1049">
        <v>0.29988883137053901</v>
      </c>
      <c r="DT1049">
        <v>-2.60274506643468E-2</v>
      </c>
      <c r="DU1049">
        <v>-7.9635976419476895E-2</v>
      </c>
      <c r="DV1049">
        <v>-6.5272085565031904E-2</v>
      </c>
      <c r="DW1049">
        <v>-2.91296369192088E-2</v>
      </c>
      <c r="DX1049">
        <v>-4.2826686844779803E-3</v>
      </c>
      <c r="DY1049">
        <v>-1.25073933249515E-2</v>
      </c>
      <c r="DZ1049">
        <v>-9.7134257021614899E-3</v>
      </c>
      <c r="EA1049">
        <v>-1.06397870711147E-2</v>
      </c>
      <c r="EB1049">
        <v>-7.69182011373398E-3</v>
      </c>
      <c r="EC1049">
        <v>-1.32959279751077E-2</v>
      </c>
      <c r="ED1049">
        <v>-1.2158953887038399E-2</v>
      </c>
      <c r="EE1049">
        <v>-1.35817619085474E-2</v>
      </c>
      <c r="EF1049">
        <v>-3.9315125783780302E-3</v>
      </c>
      <c r="EG1049">
        <v>2.1372175478199799E-2</v>
      </c>
      <c r="EH1049">
        <v>1.6380110338420899E-2</v>
      </c>
      <c r="EI1049">
        <v>1.2558485294242301E-3</v>
      </c>
      <c r="EJ1049">
        <v>4.8957935535960404E-3</v>
      </c>
      <c r="EK1049">
        <v>7.9724983163071902E-3</v>
      </c>
      <c r="EL1049">
        <v>3.9171857467187599E-2</v>
      </c>
      <c r="EM1049">
        <v>0.29005635832297499</v>
      </c>
      <c r="EN1049">
        <v>0.37004323023359598</v>
      </c>
      <c r="EO1049">
        <v>0.41109289370589602</v>
      </c>
      <c r="EP1049">
        <v>0.39168574197418399</v>
      </c>
      <c r="EQ1049">
        <v>0.321251108685364</v>
      </c>
      <c r="ER1049">
        <v>-7.6695443058442401E-3</v>
      </c>
      <c r="ES1049">
        <v>-6.03072658055352E-2</v>
      </c>
      <c r="ET1049">
        <v>-4.4459486586520797E-2</v>
      </c>
      <c r="EU1049">
        <v>-1.21131440630527E-2</v>
      </c>
      <c r="EV1049">
        <v>9.0487058477944898E-3</v>
      </c>
      <c r="EW1049">
        <v>79.088736959144597</v>
      </c>
      <c r="EX1049">
        <v>78.215289441934203</v>
      </c>
      <c r="EY1049">
        <v>77.117704809443794</v>
      </c>
      <c r="EZ1049">
        <v>75.640805753353405</v>
      </c>
      <c r="FA1049">
        <v>74.661860377090704</v>
      </c>
      <c r="FB1049">
        <v>73.304937190982002</v>
      </c>
      <c r="FC1049">
        <v>72.720541269428196</v>
      </c>
      <c r="FD1049">
        <v>72.762165550850497</v>
      </c>
      <c r="FE1049">
        <v>77.546107260296694</v>
      </c>
      <c r="FF1049">
        <v>82.880189728182401</v>
      </c>
      <c r="FG1049">
        <v>87.282605095692105</v>
      </c>
      <c r="FH1049">
        <v>91.534953041091995</v>
      </c>
      <c r="FI1049">
        <v>94.013886588914403</v>
      </c>
      <c r="FJ1049">
        <v>96.602032126043895</v>
      </c>
      <c r="FK1049">
        <v>99.254796432542406</v>
      </c>
      <c r="FL1049">
        <v>100.460102670862</v>
      </c>
      <c r="FM1049">
        <v>101.410588819758</v>
      </c>
      <c r="FN1049">
        <v>101.000236568806</v>
      </c>
      <c r="FO1049">
        <v>99.726609259303103</v>
      </c>
      <c r="FP1049">
        <v>95.469967590073594</v>
      </c>
      <c r="FQ1049">
        <v>88.246291783965404</v>
      </c>
      <c r="FR1049">
        <v>83.432743488443606</v>
      </c>
      <c r="FS1049">
        <v>80.269179815949499</v>
      </c>
      <c r="FT1049">
        <v>78.4133093610277</v>
      </c>
      <c r="FU1049">
        <v>2.5485604344036999E-2</v>
      </c>
      <c r="FV1049">
        <v>0</v>
      </c>
      <c r="FW1049">
        <v>0</v>
      </c>
      <c r="FX1049">
        <v>1</v>
      </c>
    </row>
    <row r="1050" spans="1:180" x14ac:dyDescent="0.2">
      <c r="A1050" t="s">
        <v>42</v>
      </c>
      <c r="B1050" t="s">
        <v>58</v>
      </c>
      <c r="C1050" t="s">
        <v>55</v>
      </c>
      <c r="D1050" t="s">
        <v>40</v>
      </c>
      <c r="E1050" t="s">
        <v>1</v>
      </c>
      <c r="F1050" t="s">
        <v>77</v>
      </c>
      <c r="G1050" s="35">
        <v>43693</v>
      </c>
      <c r="H1050">
        <v>6045</v>
      </c>
      <c r="I1050">
        <v>1.1376918949936401</v>
      </c>
      <c r="J1050">
        <v>0.98512423566138396</v>
      </c>
      <c r="K1050">
        <v>0.87947931264701296</v>
      </c>
      <c r="L1050">
        <v>0.809072608522315</v>
      </c>
      <c r="M1050">
        <v>0.76680963544041103</v>
      </c>
      <c r="N1050">
        <v>0.77820743473396403</v>
      </c>
      <c r="O1050">
        <v>0.79313212450096704</v>
      </c>
      <c r="P1050">
        <v>0.89389642564501104</v>
      </c>
      <c r="Q1050">
        <v>1.0286237184981899</v>
      </c>
      <c r="R1050">
        <v>1.1655053017469399</v>
      </c>
      <c r="S1050">
        <v>1.32146200474203</v>
      </c>
      <c r="T1050">
        <v>1.5483245270547401</v>
      </c>
      <c r="U1050">
        <v>1.7622994766221201</v>
      </c>
      <c r="V1050">
        <v>1.97817679061061</v>
      </c>
      <c r="W1050">
        <v>2.1902295109112302</v>
      </c>
      <c r="X1050">
        <v>2.4137404094743098</v>
      </c>
      <c r="Y1050">
        <v>2.5853868518732002</v>
      </c>
      <c r="Z1050">
        <v>2.7181689124900701</v>
      </c>
      <c r="AA1050">
        <v>2.7054070463400199</v>
      </c>
      <c r="AB1050">
        <v>2.4816863982145598</v>
      </c>
      <c r="AC1050">
        <v>2.2162788653927499</v>
      </c>
      <c r="AD1050">
        <v>2.0070696374499901</v>
      </c>
      <c r="AE1050">
        <v>1.6845452756832699</v>
      </c>
      <c r="AF1050">
        <v>1.3839444819104201</v>
      </c>
      <c r="AG1050">
        <v>-3.6891296469792501E-2</v>
      </c>
      <c r="AH1050">
        <v>-4.6970769255055098E-2</v>
      </c>
      <c r="AI1050">
        <v>-3.8824943946677001E-2</v>
      </c>
      <c r="AJ1050">
        <v>-4.0561205800942399E-2</v>
      </c>
      <c r="AK1050">
        <v>-4.59266242498595E-2</v>
      </c>
      <c r="AL1050">
        <v>-3.2462401790396701E-2</v>
      </c>
      <c r="AM1050">
        <v>-4.0651771245938197E-2</v>
      </c>
      <c r="AN1050">
        <v>-2.62168468153029E-2</v>
      </c>
      <c r="AO1050">
        <v>-6.9850250905621096E-3</v>
      </c>
      <c r="AP1050">
        <v>-7.3744770837374501E-3</v>
      </c>
      <c r="AQ1050">
        <v>-1.7137963637916601E-2</v>
      </c>
      <c r="AR1050">
        <v>-1.52122449449162E-4</v>
      </c>
      <c r="AS1050">
        <v>-1.07624758892952E-2</v>
      </c>
      <c r="AT1050">
        <v>1.05956895573266E-2</v>
      </c>
      <c r="AU1050">
        <v>0.161135119990436</v>
      </c>
      <c r="AV1050">
        <v>0.22787655297925599</v>
      </c>
      <c r="AW1050">
        <v>0.252429160969869</v>
      </c>
      <c r="AX1050">
        <v>0.21990042244854599</v>
      </c>
      <c r="AY1050">
        <v>0.206031011676895</v>
      </c>
      <c r="AZ1050">
        <v>-1.49481860087342E-2</v>
      </c>
      <c r="BA1050">
        <v>-6.6755251315947103E-2</v>
      </c>
      <c r="BB1050">
        <v>-7.4502113314645901E-2</v>
      </c>
      <c r="BC1050">
        <v>-6.14324589476083E-2</v>
      </c>
      <c r="BD1050">
        <v>-3.08453183226692E-2</v>
      </c>
      <c r="BE1050">
        <v>-3.0510042198871601E-2</v>
      </c>
      <c r="BF1050">
        <v>-4.0067685566277503E-2</v>
      </c>
      <c r="BG1050">
        <v>-3.1269889140398903E-2</v>
      </c>
      <c r="BH1050">
        <v>-3.2816249617080399E-2</v>
      </c>
      <c r="BI1050">
        <v>-3.78136620553245E-2</v>
      </c>
      <c r="BJ1050">
        <v>-2.5982419730713299E-2</v>
      </c>
      <c r="BK1050">
        <v>-3.3382177465545601E-2</v>
      </c>
      <c r="BL1050">
        <v>-1.95307785737951E-2</v>
      </c>
      <c r="BM1050">
        <v>-8.3384935990911597E-4</v>
      </c>
      <c r="BN1050">
        <v>-3.2348825047942299E-4</v>
      </c>
      <c r="BO1050">
        <v>-1.1682901941897E-2</v>
      </c>
      <c r="BP1050">
        <v>2.75837263430134E-3</v>
      </c>
      <c r="BQ1050">
        <v>-7.8556763098109501E-3</v>
      </c>
      <c r="BR1050">
        <v>1.8600312224123498E-2</v>
      </c>
      <c r="BS1050">
        <v>0.17736508955493299</v>
      </c>
      <c r="BT1050">
        <v>0.241639128376404</v>
      </c>
      <c r="BU1050">
        <v>0.26878706975257399</v>
      </c>
      <c r="BV1050">
        <v>0.236404420221664</v>
      </c>
      <c r="BW1050">
        <v>0.22272007785022499</v>
      </c>
      <c r="BX1050">
        <v>2.3355680938193001E-3</v>
      </c>
      <c r="BY1050">
        <v>-4.7388103728930903E-2</v>
      </c>
      <c r="BZ1050">
        <v>-5.7409273975279403E-2</v>
      </c>
      <c r="CA1050">
        <v>-4.72655519649555E-2</v>
      </c>
      <c r="CB1050">
        <v>-2.07109037959806E-2</v>
      </c>
      <c r="CC1050">
        <v>-2.6090404929855399E-2</v>
      </c>
      <c r="CD1050">
        <v>-3.5286630832087003E-2</v>
      </c>
      <c r="CE1050">
        <v>-2.6037281196307702E-2</v>
      </c>
      <c r="CF1050">
        <v>-2.74521165573655E-2</v>
      </c>
      <c r="CG1050">
        <v>-3.2194649153663199E-2</v>
      </c>
      <c r="CH1050">
        <v>-2.14944038959517E-2</v>
      </c>
      <c r="CI1050">
        <v>-2.83472789583913E-2</v>
      </c>
      <c r="CJ1050">
        <v>-1.4900028077296099E-2</v>
      </c>
      <c r="CK1050">
        <v>3.42643621299886E-3</v>
      </c>
      <c r="CL1050">
        <v>4.56000513621912E-3</v>
      </c>
      <c r="CM1050">
        <v>-7.9047428288247304E-3</v>
      </c>
      <c r="CN1050">
        <v>4.7741726631529901E-3</v>
      </c>
      <c r="CO1050">
        <v>-5.8424357759565802E-3</v>
      </c>
      <c r="CP1050">
        <v>2.4144289498904899E-2</v>
      </c>
      <c r="CQ1050">
        <v>0.188605917034434</v>
      </c>
      <c r="CR1050">
        <v>0.25117104617194702</v>
      </c>
      <c r="CS1050">
        <v>0.280116507544868</v>
      </c>
      <c r="CT1050">
        <v>0.24783503880369201</v>
      </c>
      <c r="CU1050">
        <v>0.23427887424247101</v>
      </c>
      <c r="CV1050">
        <v>1.4306243534265701E-2</v>
      </c>
      <c r="CW1050">
        <v>-3.39744763077248E-2</v>
      </c>
      <c r="CX1050">
        <v>-4.5570825518238302E-2</v>
      </c>
      <c r="CY1050">
        <v>-3.74535953449944E-2</v>
      </c>
      <c r="CZ1050">
        <v>-1.36918391669594E-2</v>
      </c>
      <c r="DA1050">
        <v>-2.16707676608392E-2</v>
      </c>
      <c r="DB1050">
        <v>-3.05055760978966E-2</v>
      </c>
      <c r="DC1050">
        <v>-2.08046732522165E-2</v>
      </c>
      <c r="DD1050">
        <v>-2.20879834976506E-2</v>
      </c>
      <c r="DE1050">
        <v>-2.6575636252001902E-2</v>
      </c>
      <c r="DF1050">
        <v>-1.7006388061190099E-2</v>
      </c>
      <c r="DG1050">
        <v>-2.3312380451237E-2</v>
      </c>
      <c r="DH1050">
        <v>-1.02692775807971E-2</v>
      </c>
      <c r="DI1050">
        <v>7.6867217859068497E-3</v>
      </c>
      <c r="DJ1050">
        <v>9.4434985229176604E-3</v>
      </c>
      <c r="DK1050">
        <v>-4.1265837157525003E-3</v>
      </c>
      <c r="DL1050">
        <v>6.7899726920046402E-3</v>
      </c>
      <c r="DM1050">
        <v>-3.8291952421021999E-3</v>
      </c>
      <c r="DN1050">
        <v>2.96882667736863E-2</v>
      </c>
      <c r="DO1050">
        <v>0.199846744513935</v>
      </c>
      <c r="DP1050">
        <v>0.26070296396749099</v>
      </c>
      <c r="DQ1050">
        <v>0.291445945337162</v>
      </c>
      <c r="DR1050">
        <v>0.25926565738571899</v>
      </c>
      <c r="DS1050">
        <v>0.24583767063471701</v>
      </c>
      <c r="DT1050">
        <v>2.6276918974712099E-2</v>
      </c>
      <c r="DU1050">
        <v>-2.0560848886518698E-2</v>
      </c>
      <c r="DV1050">
        <v>-3.3732377061197298E-2</v>
      </c>
      <c r="DW1050">
        <v>-2.76416387250332E-2</v>
      </c>
      <c r="DX1050">
        <v>-6.6727745379381101E-3</v>
      </c>
      <c r="DY1050">
        <v>-1.52895133899182E-2</v>
      </c>
      <c r="DZ1050">
        <v>-2.3602492409118998E-2</v>
      </c>
      <c r="EA1050">
        <v>-1.32496184459384E-2</v>
      </c>
      <c r="EB1050">
        <v>-1.4343027313788601E-2</v>
      </c>
      <c r="EC1050">
        <v>-1.8462674057466998E-2</v>
      </c>
      <c r="ED1050">
        <v>-1.05264060015067E-2</v>
      </c>
      <c r="EE1050">
        <v>-1.60427866708443E-2</v>
      </c>
      <c r="EF1050">
        <v>-3.5832093392892798E-3</v>
      </c>
      <c r="EG1050">
        <v>1.38378975165598E-2</v>
      </c>
      <c r="EH1050">
        <v>1.6494487356175699E-2</v>
      </c>
      <c r="EI1050">
        <v>1.3284779802671101E-3</v>
      </c>
      <c r="EJ1050">
        <v>9.7004677757551398E-3</v>
      </c>
      <c r="EK1050">
        <v>-9.2239566261790695E-4</v>
      </c>
      <c r="EL1050">
        <v>3.7692889440483303E-2</v>
      </c>
      <c r="EM1050">
        <v>0.21607671407843199</v>
      </c>
      <c r="EN1050">
        <v>0.27446553936463902</v>
      </c>
      <c r="EO1050">
        <v>0.30780385411986599</v>
      </c>
      <c r="EP1050">
        <v>0.275769655158837</v>
      </c>
      <c r="EQ1050">
        <v>0.262526736808047</v>
      </c>
      <c r="ER1050">
        <v>4.3560673077265501E-2</v>
      </c>
      <c r="ES1050">
        <v>-1.19370129950257E-3</v>
      </c>
      <c r="ET1050">
        <v>-1.6639537721830799E-2</v>
      </c>
      <c r="EU1050">
        <v>-1.34747317423804E-2</v>
      </c>
      <c r="EV1050">
        <v>3.4616399887504598E-3</v>
      </c>
      <c r="EW1050">
        <v>79.069236032465099</v>
      </c>
      <c r="EX1050">
        <v>78.224766421291093</v>
      </c>
      <c r="EY1050">
        <v>77.143462155530401</v>
      </c>
      <c r="EZ1050">
        <v>75.654657417893503</v>
      </c>
      <c r="FA1050">
        <v>74.673544261985697</v>
      </c>
      <c r="FB1050">
        <v>73.306837485843701</v>
      </c>
      <c r="FC1050">
        <v>72.706563797659499</v>
      </c>
      <c r="FD1050">
        <v>72.750778595696502</v>
      </c>
      <c r="FE1050">
        <v>77.567855794639499</v>
      </c>
      <c r="FF1050">
        <v>82.908279067572707</v>
      </c>
      <c r="FG1050">
        <v>87.326974801812</v>
      </c>
      <c r="FH1050">
        <v>91.560234994337506</v>
      </c>
      <c r="FI1050">
        <v>94.022449509248801</v>
      </c>
      <c r="FJ1050">
        <v>96.606360890902195</v>
      </c>
      <c r="FK1050">
        <v>99.225379860324693</v>
      </c>
      <c r="FL1050">
        <v>100.426800207626</v>
      </c>
      <c r="FM1050">
        <v>101.365043412609</v>
      </c>
      <c r="FN1050">
        <v>100.969434220461</v>
      </c>
      <c r="FO1050">
        <v>99.7086400528501</v>
      </c>
      <c r="FP1050">
        <v>95.461801623254104</v>
      </c>
      <c r="FQ1050">
        <v>88.261159871649696</v>
      </c>
      <c r="FR1050">
        <v>83.447480181200405</v>
      </c>
      <c r="FS1050">
        <v>80.336730841827105</v>
      </c>
      <c r="FT1050">
        <v>78.495528973197395</v>
      </c>
      <c r="FU1050">
        <v>2.1011267802586799E-2</v>
      </c>
      <c r="FV1050">
        <v>0</v>
      </c>
      <c r="FW1050">
        <v>0</v>
      </c>
      <c r="FX1050">
        <v>1</v>
      </c>
    </row>
    <row r="1051" spans="1:180" x14ac:dyDescent="0.2">
      <c r="A1051" t="s">
        <v>42</v>
      </c>
      <c r="B1051" t="s">
        <v>58</v>
      </c>
      <c r="C1051" t="s">
        <v>55</v>
      </c>
      <c r="D1051" t="s">
        <v>40</v>
      </c>
      <c r="E1051" t="s">
        <v>1</v>
      </c>
      <c r="F1051" t="s">
        <v>78</v>
      </c>
      <c r="G1051" s="35">
        <v>43693</v>
      </c>
      <c r="H1051">
        <v>1703</v>
      </c>
      <c r="I1051">
        <v>0.95266662911363498</v>
      </c>
      <c r="J1051">
        <v>0.82190899550900098</v>
      </c>
      <c r="K1051">
        <v>0.738834498369347</v>
      </c>
      <c r="L1051">
        <v>0.688773279519588</v>
      </c>
      <c r="M1051">
        <v>0.66754755252702402</v>
      </c>
      <c r="N1051">
        <v>0.674546477108805</v>
      </c>
      <c r="O1051">
        <v>0.71444905989190399</v>
      </c>
      <c r="P1051">
        <v>0.82298628382503103</v>
      </c>
      <c r="Q1051">
        <v>0.99654546373075503</v>
      </c>
      <c r="R1051">
        <v>1.14151032499784</v>
      </c>
      <c r="S1051">
        <v>1.31411107173472</v>
      </c>
      <c r="T1051">
        <v>1.5758285197702999</v>
      </c>
      <c r="U1051">
        <v>1.8060940096467699</v>
      </c>
      <c r="V1051">
        <v>2.0101274673720702</v>
      </c>
      <c r="W1051">
        <v>2.1956226061406601</v>
      </c>
      <c r="X1051">
        <v>2.41756633895971</v>
      </c>
      <c r="Y1051">
        <v>2.6228400262915201</v>
      </c>
      <c r="Z1051">
        <v>2.75102380004942</v>
      </c>
      <c r="AA1051">
        <v>2.7403881013490601</v>
      </c>
      <c r="AB1051">
        <v>2.4822387645426001</v>
      </c>
      <c r="AC1051">
        <v>2.1269724336318898</v>
      </c>
      <c r="AD1051">
        <v>1.8514348763464199</v>
      </c>
      <c r="AE1051">
        <v>1.495356066656</v>
      </c>
      <c r="AF1051">
        <v>1.1929541364276699</v>
      </c>
      <c r="AG1051">
        <v>-5.31664553821561E-2</v>
      </c>
      <c r="AH1051">
        <v>-2.9078560375459198E-2</v>
      </c>
      <c r="AI1051">
        <v>-2.3469696128212401E-2</v>
      </c>
      <c r="AJ1051">
        <v>-1.27268179047095E-2</v>
      </c>
      <c r="AK1051">
        <v>-8.1069229945603602E-3</v>
      </c>
      <c r="AL1051">
        <v>-8.5361798023290796E-3</v>
      </c>
      <c r="AM1051">
        <v>-6.7453556491557896E-3</v>
      </c>
      <c r="AN1051">
        <v>-1.673774549017E-2</v>
      </c>
      <c r="AO1051">
        <v>-2.3215926076199302E-2</v>
      </c>
      <c r="AP1051">
        <v>-5.0256014981407103E-2</v>
      </c>
      <c r="AQ1051">
        <v>-2.5385350626765502E-2</v>
      </c>
      <c r="AR1051">
        <v>-9.9496246442691803E-3</v>
      </c>
      <c r="AS1051">
        <v>-1.2003975163834101E-2</v>
      </c>
      <c r="AT1051">
        <v>-1.8111560488235701E-2</v>
      </c>
      <c r="AU1051">
        <v>0.48758782429226799</v>
      </c>
      <c r="AV1051">
        <v>0.60247118832581403</v>
      </c>
      <c r="AW1051">
        <v>0.65381729731014904</v>
      </c>
      <c r="AX1051">
        <v>0.62788839807749697</v>
      </c>
      <c r="AY1051">
        <v>0.36312470099821098</v>
      </c>
      <c r="AZ1051">
        <v>-0.33266273405754598</v>
      </c>
      <c r="BA1051">
        <v>-0.33311968491467298</v>
      </c>
      <c r="BB1051">
        <v>-0.228332119394585</v>
      </c>
      <c r="BC1051">
        <v>-0.110732084290435</v>
      </c>
      <c r="BD1051">
        <v>-4.8769702159076597E-2</v>
      </c>
      <c r="BE1051">
        <v>-4.3554040227452698E-2</v>
      </c>
      <c r="BF1051">
        <v>-2.11833278190812E-2</v>
      </c>
      <c r="BG1051">
        <v>-1.4900157662507E-2</v>
      </c>
      <c r="BH1051">
        <v>-5.4309157568902004E-3</v>
      </c>
      <c r="BI1051">
        <v>-1.9882053381868599E-3</v>
      </c>
      <c r="BJ1051">
        <v>-3.4666897839686602E-3</v>
      </c>
      <c r="BK1051">
        <v>2.2403935887882901E-3</v>
      </c>
      <c r="BL1051">
        <v>-7.9287752919569507E-3</v>
      </c>
      <c r="BM1051">
        <v>-1.35201854587954E-2</v>
      </c>
      <c r="BN1051">
        <v>-3.7538104685763699E-2</v>
      </c>
      <c r="BO1051">
        <v>-1.3389078063163201E-2</v>
      </c>
      <c r="BP1051">
        <v>-3.4642412252481498E-3</v>
      </c>
      <c r="BQ1051">
        <v>-5.4882234727815097E-3</v>
      </c>
      <c r="BR1051">
        <v>-1.97003344895641E-4</v>
      </c>
      <c r="BS1051">
        <v>0.51007475114484102</v>
      </c>
      <c r="BT1051">
        <v>0.62592501551684498</v>
      </c>
      <c r="BU1051">
        <v>0.68144581682593597</v>
      </c>
      <c r="BV1051">
        <v>0.66154178858401402</v>
      </c>
      <c r="BW1051">
        <v>0.39650353509692199</v>
      </c>
      <c r="BX1051">
        <v>-0.306366268630959</v>
      </c>
      <c r="BY1051">
        <v>-0.31036422128343799</v>
      </c>
      <c r="BZ1051">
        <v>-0.20073956231187101</v>
      </c>
      <c r="CA1051">
        <v>-8.4881229354469706E-2</v>
      </c>
      <c r="CB1051">
        <v>-3.1628418587945198E-2</v>
      </c>
      <c r="CC1051">
        <v>-3.6896510773317397E-2</v>
      </c>
      <c r="CD1051">
        <v>-1.5715113801544101E-2</v>
      </c>
      <c r="CE1051">
        <v>-8.9649214262877194E-3</v>
      </c>
      <c r="CF1051">
        <v>-3.7779615459863398E-4</v>
      </c>
      <c r="CG1051">
        <v>2.2495998713512101E-3</v>
      </c>
      <c r="CH1051">
        <v>4.4423559712259503E-5</v>
      </c>
      <c r="CI1051">
        <v>8.4638961379697505E-3</v>
      </c>
      <c r="CJ1051">
        <v>-1.8277093671765E-3</v>
      </c>
      <c r="CK1051">
        <v>-6.80494504302551E-3</v>
      </c>
      <c r="CL1051">
        <v>-2.87297187571901E-2</v>
      </c>
      <c r="CM1051">
        <v>-5.0804962294978499E-3</v>
      </c>
      <c r="CN1051">
        <v>1.0275155745366599E-3</v>
      </c>
      <c r="CO1051">
        <v>-9.7543370029757497E-4</v>
      </c>
      <c r="CP1051">
        <v>1.22105643600031E-2</v>
      </c>
      <c r="CQ1051">
        <v>0.52564912818168097</v>
      </c>
      <c r="CR1051">
        <v>0.642169064782661</v>
      </c>
      <c r="CS1051">
        <v>0.70058124527863996</v>
      </c>
      <c r="CT1051">
        <v>0.68485002433151199</v>
      </c>
      <c r="CU1051">
        <v>0.41962161391274699</v>
      </c>
      <c r="CV1051">
        <v>-0.28815341678264</v>
      </c>
      <c r="CW1051">
        <v>-0.29460385649173199</v>
      </c>
      <c r="CX1051">
        <v>-0.18162904133076199</v>
      </c>
      <c r="CY1051">
        <v>-6.6977005974504997E-2</v>
      </c>
      <c r="CZ1051">
        <v>-1.9756417803558E-2</v>
      </c>
      <c r="DA1051">
        <v>-3.0238981319182099E-2</v>
      </c>
      <c r="DB1051">
        <v>-1.0246899784007E-2</v>
      </c>
      <c r="DC1051">
        <v>-3.0296851900684001E-3</v>
      </c>
      <c r="DD1051">
        <v>4.6753234476929299E-3</v>
      </c>
      <c r="DE1051">
        <v>6.48740508088927E-3</v>
      </c>
      <c r="DF1051">
        <v>3.5555369033931799E-3</v>
      </c>
      <c r="DG1051">
        <v>1.46873986871512E-2</v>
      </c>
      <c r="DH1051">
        <v>4.2733565576039403E-3</v>
      </c>
      <c r="DI1051">
        <v>-8.9704627255637493E-5</v>
      </c>
      <c r="DJ1051">
        <v>-1.9921332828616502E-2</v>
      </c>
      <c r="DK1051">
        <v>3.2280856041675002E-3</v>
      </c>
      <c r="DL1051">
        <v>5.5192723743214796E-3</v>
      </c>
      <c r="DM1051">
        <v>3.5373560721863599E-3</v>
      </c>
      <c r="DN1051">
        <v>2.4618132064901901E-2</v>
      </c>
      <c r="DO1051">
        <v>0.54122350521852103</v>
      </c>
      <c r="DP1051">
        <v>0.65841311404847802</v>
      </c>
      <c r="DQ1051">
        <v>0.71971667373134296</v>
      </c>
      <c r="DR1051">
        <v>0.70815826007901095</v>
      </c>
      <c r="DS1051">
        <v>0.442739692728572</v>
      </c>
      <c r="DT1051">
        <v>-0.269940564934321</v>
      </c>
      <c r="DU1051">
        <v>-0.27884349170002598</v>
      </c>
      <c r="DV1051">
        <v>-0.162518520349654</v>
      </c>
      <c r="DW1051">
        <v>-4.9072782594540301E-2</v>
      </c>
      <c r="DX1051">
        <v>-7.8844170191708206E-3</v>
      </c>
      <c r="DY1051">
        <v>-2.06265661644787E-2</v>
      </c>
      <c r="DZ1051">
        <v>-2.3516672276290502E-3</v>
      </c>
      <c r="EA1051">
        <v>5.5398532756369499E-3</v>
      </c>
      <c r="EB1051">
        <v>1.1971225595512201E-2</v>
      </c>
      <c r="EC1051">
        <v>1.26061227372628E-2</v>
      </c>
      <c r="ED1051">
        <v>8.6250269217535997E-3</v>
      </c>
      <c r="EE1051">
        <v>2.3673147925095301E-2</v>
      </c>
      <c r="EF1051">
        <v>1.3082326755816999E-2</v>
      </c>
      <c r="EG1051">
        <v>9.6060359901482591E-3</v>
      </c>
      <c r="EH1051">
        <v>-7.2034225329731701E-3</v>
      </c>
      <c r="EI1051">
        <v>1.52243581677698E-2</v>
      </c>
      <c r="EJ1051">
        <v>1.2004655793342501E-2</v>
      </c>
      <c r="EK1051">
        <v>1.0053107763239E-2</v>
      </c>
      <c r="EL1051">
        <v>4.2532689208241999E-2</v>
      </c>
      <c r="EM1051">
        <v>0.56371043207109395</v>
      </c>
      <c r="EN1051">
        <v>0.68186694123950797</v>
      </c>
      <c r="EO1051">
        <v>0.747345193247131</v>
      </c>
      <c r="EP1051">
        <v>0.741811650585527</v>
      </c>
      <c r="EQ1051">
        <v>0.47611852682728201</v>
      </c>
      <c r="ER1051">
        <v>-0.243644099507734</v>
      </c>
      <c r="ES1051">
        <v>-0.256088028068791</v>
      </c>
      <c r="ET1051">
        <v>-0.13492596326693901</v>
      </c>
      <c r="EU1051">
        <v>-2.3221927658575298E-2</v>
      </c>
      <c r="EV1051">
        <v>9.2568665519605908E-3</v>
      </c>
      <c r="EW1051">
        <v>79.046550481556693</v>
      </c>
      <c r="EX1051">
        <v>78.055755749197402</v>
      </c>
      <c r="EY1051">
        <v>76.895629954792597</v>
      </c>
      <c r="EZ1051">
        <v>75.510319072266299</v>
      </c>
      <c r="FA1051">
        <v>74.552185022603695</v>
      </c>
      <c r="FB1051">
        <v>73.263644106663193</v>
      </c>
      <c r="FC1051">
        <v>72.758599226888506</v>
      </c>
      <c r="FD1051">
        <v>72.777959771997601</v>
      </c>
      <c r="FE1051">
        <v>77.438544191836499</v>
      </c>
      <c r="FF1051">
        <v>82.744512874271095</v>
      </c>
      <c r="FG1051">
        <v>87.084387079866303</v>
      </c>
      <c r="FH1051">
        <v>91.439657996462003</v>
      </c>
      <c r="FI1051">
        <v>93.981163598244095</v>
      </c>
      <c r="FJ1051">
        <v>96.575509401821407</v>
      </c>
      <c r="FK1051">
        <v>99.372174539736605</v>
      </c>
      <c r="FL1051">
        <v>100.584288802988</v>
      </c>
      <c r="FM1051">
        <v>101.590971630741</v>
      </c>
      <c r="FN1051">
        <v>101.10279761514801</v>
      </c>
      <c r="FO1051">
        <v>99.773406276616697</v>
      </c>
      <c r="FP1051">
        <v>95.427406145580804</v>
      </c>
      <c r="FQ1051">
        <v>88.039212474611801</v>
      </c>
      <c r="FR1051">
        <v>83.206938347638101</v>
      </c>
      <c r="FS1051">
        <v>79.760794077180094</v>
      </c>
      <c r="FT1051">
        <v>77.829162025814099</v>
      </c>
      <c r="FU1051">
        <v>3.7139616365287703E-2</v>
      </c>
      <c r="FV1051">
        <v>0</v>
      </c>
      <c r="FW1051">
        <v>0</v>
      </c>
      <c r="FX1051">
        <v>1</v>
      </c>
    </row>
    <row r="1052" spans="1:180" x14ac:dyDescent="0.2">
      <c r="A1052" t="s">
        <v>42</v>
      </c>
      <c r="B1052" t="s">
        <v>58</v>
      </c>
      <c r="C1052" t="s">
        <v>55</v>
      </c>
      <c r="D1052" t="s">
        <v>40</v>
      </c>
      <c r="E1052" t="s">
        <v>77</v>
      </c>
      <c r="F1052" t="s">
        <v>1</v>
      </c>
      <c r="G1052" s="35">
        <v>43693</v>
      </c>
      <c r="H1052">
        <v>5510</v>
      </c>
      <c r="I1052">
        <v>1.1066518689606899</v>
      </c>
      <c r="J1052">
        <v>0.96021059499780304</v>
      </c>
      <c r="K1052">
        <v>0.85780069257583802</v>
      </c>
      <c r="L1052">
        <v>0.79557976460477298</v>
      </c>
      <c r="M1052">
        <v>0.761619304150294</v>
      </c>
      <c r="N1052">
        <v>0.78309322885936195</v>
      </c>
      <c r="O1052">
        <v>0.81733709158913204</v>
      </c>
      <c r="P1052">
        <v>0.92443696795903796</v>
      </c>
      <c r="Q1052">
        <v>1.06819545722175</v>
      </c>
      <c r="R1052">
        <v>1.18934822598287</v>
      </c>
      <c r="S1052">
        <v>1.33703364347394</v>
      </c>
      <c r="T1052">
        <v>1.5570809732431301</v>
      </c>
      <c r="U1052">
        <v>1.76465967720427</v>
      </c>
      <c r="V1052">
        <v>1.98571168865992</v>
      </c>
      <c r="W1052">
        <v>2.19311065713711</v>
      </c>
      <c r="X1052">
        <v>2.4180683400621099</v>
      </c>
      <c r="Y1052">
        <v>2.6184099344858902</v>
      </c>
      <c r="Z1052">
        <v>2.7679640001544201</v>
      </c>
      <c r="AA1052">
        <v>2.7729891027538001</v>
      </c>
      <c r="AB1052">
        <v>2.5272057645687198</v>
      </c>
      <c r="AC1052">
        <v>2.23380881834998</v>
      </c>
      <c r="AD1052">
        <v>2.0025904418382301</v>
      </c>
      <c r="AE1052">
        <v>1.6601437205876901</v>
      </c>
      <c r="AF1052">
        <v>1.34974996350928</v>
      </c>
      <c r="AG1052">
        <v>-4.9153287224937697E-2</v>
      </c>
      <c r="AH1052">
        <v>-4.9783841356028001E-2</v>
      </c>
      <c r="AI1052">
        <v>-4.1547112731074101E-2</v>
      </c>
      <c r="AJ1052">
        <v>-3.7533508489243E-2</v>
      </c>
      <c r="AK1052">
        <v>-3.85397751787427E-2</v>
      </c>
      <c r="AL1052">
        <v>-2.6372652255919699E-2</v>
      </c>
      <c r="AM1052">
        <v>-2.47309029050044E-2</v>
      </c>
      <c r="AN1052">
        <v>-9.9043593771937499E-3</v>
      </c>
      <c r="AO1052">
        <v>-1.42437754913386E-3</v>
      </c>
      <c r="AP1052">
        <v>-1.23582965297113E-2</v>
      </c>
      <c r="AQ1052">
        <v>-1.31075803376737E-2</v>
      </c>
      <c r="AR1052">
        <v>-4.8583254021642196E-3</v>
      </c>
      <c r="AS1052">
        <v>-1.1357021876993801E-2</v>
      </c>
      <c r="AT1052">
        <v>1.1963654405114399E-2</v>
      </c>
      <c r="AU1052">
        <v>0.27863491124733902</v>
      </c>
      <c r="AV1052">
        <v>0.363366346863983</v>
      </c>
      <c r="AW1052">
        <v>0.38895229191125003</v>
      </c>
      <c r="AX1052">
        <v>0.36482708828083699</v>
      </c>
      <c r="AY1052">
        <v>0.291693667491428</v>
      </c>
      <c r="AZ1052">
        <v>-7.36666224747137E-2</v>
      </c>
      <c r="BA1052">
        <v>-0.141862200389515</v>
      </c>
      <c r="BB1052">
        <v>-0.124254729903543</v>
      </c>
      <c r="BC1052">
        <v>-9.0677631607081505E-2</v>
      </c>
      <c r="BD1052">
        <v>-5.0952988738382797E-2</v>
      </c>
      <c r="BE1052">
        <v>-4.1220546789920397E-2</v>
      </c>
      <c r="BF1052">
        <v>-4.2215115521925903E-2</v>
      </c>
      <c r="BG1052">
        <v>-3.2898710991826501E-2</v>
      </c>
      <c r="BH1052">
        <v>-2.95158236760222E-2</v>
      </c>
      <c r="BI1052">
        <v>-3.0223388429477499E-2</v>
      </c>
      <c r="BJ1052">
        <v>-2.15237843533213E-2</v>
      </c>
      <c r="BK1052">
        <v>-1.7878636027886901E-2</v>
      </c>
      <c r="BL1052">
        <v>-5.1069071250686897E-3</v>
      </c>
      <c r="BM1052">
        <v>5.8537423687820096E-3</v>
      </c>
      <c r="BN1052">
        <v>-6.1623790908637097E-3</v>
      </c>
      <c r="BO1052">
        <v>-6.8015716041343504E-3</v>
      </c>
      <c r="BP1052">
        <v>-5.3657689406163504E-4</v>
      </c>
      <c r="BQ1052">
        <v>-7.0553750918794702E-3</v>
      </c>
      <c r="BR1052">
        <v>2.2313717163082E-2</v>
      </c>
      <c r="BS1052">
        <v>0.29364100859739101</v>
      </c>
      <c r="BT1052">
        <v>0.382246717482284</v>
      </c>
      <c r="BU1052">
        <v>0.40934607629091002</v>
      </c>
      <c r="BV1052">
        <v>0.38636061773337299</v>
      </c>
      <c r="BW1052">
        <v>0.31359459213205698</v>
      </c>
      <c r="BX1052">
        <v>-5.64041482779594E-2</v>
      </c>
      <c r="BY1052">
        <v>-0.123788708120701</v>
      </c>
      <c r="BZ1052">
        <v>-0.104796827187432</v>
      </c>
      <c r="CA1052">
        <v>-7.14408116447484E-2</v>
      </c>
      <c r="CB1052">
        <v>-3.6418388212507799E-2</v>
      </c>
      <c r="CC1052">
        <v>-3.5726354929897002E-2</v>
      </c>
      <c r="CD1052">
        <v>-3.6973039065609399E-2</v>
      </c>
      <c r="CE1052">
        <v>-2.69088542925906E-2</v>
      </c>
      <c r="CF1052">
        <v>-2.3962799598418402E-2</v>
      </c>
      <c r="CG1052">
        <v>-2.44634843008961E-2</v>
      </c>
      <c r="CH1052">
        <v>-1.81654732149426E-2</v>
      </c>
      <c r="CI1052">
        <v>-1.3132776862650601E-2</v>
      </c>
      <c r="CJ1052">
        <v>-1.7842063095819E-3</v>
      </c>
      <c r="CK1052">
        <v>1.0894546052811999E-2</v>
      </c>
      <c r="CL1052">
        <v>-1.8711055471555E-3</v>
      </c>
      <c r="CM1052">
        <v>-2.4340491650904402E-3</v>
      </c>
      <c r="CN1052">
        <v>2.4566529574372498E-3</v>
      </c>
      <c r="CO1052">
        <v>-4.0760676324869804E-3</v>
      </c>
      <c r="CP1052">
        <v>2.9482139100164301E-2</v>
      </c>
      <c r="CQ1052">
        <v>0.304034185909413</v>
      </c>
      <c r="CR1052">
        <v>0.39532320465781101</v>
      </c>
      <c r="CS1052">
        <v>0.423470749227289</v>
      </c>
      <c r="CT1052">
        <v>0.40127467463525501</v>
      </c>
      <c r="CU1052">
        <v>0.328763105822026</v>
      </c>
      <c r="CV1052">
        <v>-4.4448211235445297E-2</v>
      </c>
      <c r="CW1052">
        <v>-0.111271062432058</v>
      </c>
      <c r="CX1052">
        <v>-9.1320343040279098E-2</v>
      </c>
      <c r="CY1052">
        <v>-5.8117448739384597E-2</v>
      </c>
      <c r="CZ1052">
        <v>-2.6351768164604699E-2</v>
      </c>
      <c r="DA1052">
        <v>-3.0232163069873499E-2</v>
      </c>
      <c r="DB1052">
        <v>-3.1730962609292999E-2</v>
      </c>
      <c r="DC1052">
        <v>-2.0918997593354801E-2</v>
      </c>
      <c r="DD1052">
        <v>-1.84097755208146E-2</v>
      </c>
      <c r="DE1052">
        <v>-1.8703580172314799E-2</v>
      </c>
      <c r="DF1052">
        <v>-1.48071620765639E-2</v>
      </c>
      <c r="DG1052">
        <v>-8.3869176974142902E-3</v>
      </c>
      <c r="DH1052">
        <v>1.5384945059048901E-3</v>
      </c>
      <c r="DI1052">
        <v>1.5935349736841901E-2</v>
      </c>
      <c r="DJ1052">
        <v>2.4201679965527101E-3</v>
      </c>
      <c r="DK1052">
        <v>1.9334732739534699E-3</v>
      </c>
      <c r="DL1052">
        <v>5.4498828089361399E-3</v>
      </c>
      <c r="DM1052">
        <v>-1.0967601730944799E-3</v>
      </c>
      <c r="DN1052">
        <v>3.66505610372466E-2</v>
      </c>
      <c r="DO1052">
        <v>0.314427363221434</v>
      </c>
      <c r="DP1052">
        <v>0.40839969183333902</v>
      </c>
      <c r="DQ1052">
        <v>0.43759542216366798</v>
      </c>
      <c r="DR1052">
        <v>0.41618873153713598</v>
      </c>
      <c r="DS1052">
        <v>0.34393161951199602</v>
      </c>
      <c r="DT1052">
        <v>-3.2492274192931103E-2</v>
      </c>
      <c r="DU1052">
        <v>-9.8753416743415506E-2</v>
      </c>
      <c r="DV1052">
        <v>-7.7843858893126297E-2</v>
      </c>
      <c r="DW1052">
        <v>-4.4794085834020801E-2</v>
      </c>
      <c r="DX1052">
        <v>-1.6285148116701599E-2</v>
      </c>
      <c r="DY1052">
        <v>-2.2299422634856202E-2</v>
      </c>
      <c r="DZ1052">
        <v>-2.4162236775190801E-2</v>
      </c>
      <c r="EA1052">
        <v>-1.22705958541072E-2</v>
      </c>
      <c r="EB1052">
        <v>-1.03920907075937E-2</v>
      </c>
      <c r="EC1052">
        <v>-1.03871934230496E-2</v>
      </c>
      <c r="ED1052">
        <v>-9.9582941739654492E-3</v>
      </c>
      <c r="EE1052">
        <v>-1.5346508202968301E-3</v>
      </c>
      <c r="EF1052">
        <v>6.3359467580299403E-3</v>
      </c>
      <c r="EG1052">
        <v>2.3213469654757801E-2</v>
      </c>
      <c r="EH1052">
        <v>8.6160854354002808E-3</v>
      </c>
      <c r="EI1052">
        <v>8.2394820074927905E-3</v>
      </c>
      <c r="EJ1052">
        <v>9.7716313170387193E-3</v>
      </c>
      <c r="EK1052">
        <v>3.2048866120198399E-3</v>
      </c>
      <c r="EL1052">
        <v>4.7000623795214101E-2</v>
      </c>
      <c r="EM1052">
        <v>0.32943346057148598</v>
      </c>
      <c r="EN1052">
        <v>0.42728006245164002</v>
      </c>
      <c r="EO1052">
        <v>0.45798920654332798</v>
      </c>
      <c r="EP1052">
        <v>0.43772226098967298</v>
      </c>
      <c r="EQ1052">
        <v>0.36583254415262501</v>
      </c>
      <c r="ER1052">
        <v>-1.52297999961769E-2</v>
      </c>
      <c r="ES1052">
        <v>-8.0679924474601594E-2</v>
      </c>
      <c r="ET1052">
        <v>-5.8385956177015003E-2</v>
      </c>
      <c r="EU1052">
        <v>-2.55572658716876E-2</v>
      </c>
      <c r="EV1052">
        <v>-1.7505475908265E-3</v>
      </c>
      <c r="EW1052">
        <v>78.752257728377899</v>
      </c>
      <c r="EX1052">
        <v>77.931647893613899</v>
      </c>
      <c r="EY1052">
        <v>76.895821961990805</v>
      </c>
      <c r="EZ1052">
        <v>75.489368828462304</v>
      </c>
      <c r="FA1052">
        <v>74.550687242594194</v>
      </c>
      <c r="FB1052">
        <v>73.334032154021699</v>
      </c>
      <c r="FC1052">
        <v>72.728601200813799</v>
      </c>
      <c r="FD1052">
        <v>72.719992060735393</v>
      </c>
      <c r="FE1052">
        <v>77.497432144097701</v>
      </c>
      <c r="FF1052">
        <v>82.832034932764401</v>
      </c>
      <c r="FG1052">
        <v>87.296209001141307</v>
      </c>
      <c r="FH1052">
        <v>91.597690170198007</v>
      </c>
      <c r="FI1052">
        <v>94.034796308241994</v>
      </c>
      <c r="FJ1052">
        <v>96.592120279859103</v>
      </c>
      <c r="FK1052">
        <v>99.221890041184906</v>
      </c>
      <c r="FL1052">
        <v>100.37644519426399</v>
      </c>
      <c r="FM1052">
        <v>101.30595941051</v>
      </c>
      <c r="FN1052">
        <v>100.866347442068</v>
      </c>
      <c r="FO1052">
        <v>99.583796457103205</v>
      </c>
      <c r="FP1052">
        <v>95.246278469706695</v>
      </c>
      <c r="FQ1052">
        <v>87.872140624224699</v>
      </c>
      <c r="FR1052">
        <v>83.017863345407605</v>
      </c>
      <c r="FS1052">
        <v>79.816937924874694</v>
      </c>
      <c r="FT1052">
        <v>77.921847863841606</v>
      </c>
      <c r="FU1052">
        <v>2.5811152497273601E-2</v>
      </c>
      <c r="FV1052">
        <v>0</v>
      </c>
      <c r="FW1052">
        <v>0</v>
      </c>
      <c r="FX1052">
        <v>1</v>
      </c>
    </row>
    <row r="1053" spans="1:180" x14ac:dyDescent="0.2">
      <c r="A1053" t="s">
        <v>42</v>
      </c>
      <c r="B1053" t="s">
        <v>58</v>
      </c>
      <c r="C1053" t="s">
        <v>55</v>
      </c>
      <c r="D1053" t="s">
        <v>40</v>
      </c>
      <c r="E1053" t="s">
        <v>77</v>
      </c>
      <c r="F1053" t="s">
        <v>77</v>
      </c>
      <c r="G1053" s="35">
        <v>43693</v>
      </c>
      <c r="H1053">
        <v>4259</v>
      </c>
      <c r="I1053">
        <v>1.1428669285245401</v>
      </c>
      <c r="J1053">
        <v>0.99146193129191096</v>
      </c>
      <c r="K1053">
        <v>0.88256907322282496</v>
      </c>
      <c r="L1053">
        <v>0.81585943482172896</v>
      </c>
      <c r="M1053">
        <v>0.77758097313875896</v>
      </c>
      <c r="N1053">
        <v>0.80021828693819697</v>
      </c>
      <c r="O1053">
        <v>0.83146297031891303</v>
      </c>
      <c r="P1053">
        <v>0.93381635164136301</v>
      </c>
      <c r="Q1053">
        <v>1.07057035095496</v>
      </c>
      <c r="R1053">
        <v>1.19134977367872</v>
      </c>
      <c r="S1053">
        <v>1.3352901862672899</v>
      </c>
      <c r="T1053">
        <v>1.5480186285241599</v>
      </c>
      <c r="U1053">
        <v>1.7515318706960299</v>
      </c>
      <c r="V1053">
        <v>1.9729210421079899</v>
      </c>
      <c r="W1053">
        <v>2.1909314527048598</v>
      </c>
      <c r="X1053">
        <v>2.4175248672502301</v>
      </c>
      <c r="Y1053">
        <v>2.6095867517590898</v>
      </c>
      <c r="Z1053">
        <v>2.7618383612239898</v>
      </c>
      <c r="AA1053">
        <v>2.76748547390594</v>
      </c>
      <c r="AB1053">
        <v>2.5268405461561998</v>
      </c>
      <c r="AC1053">
        <v>2.2487398145389101</v>
      </c>
      <c r="AD1053">
        <v>2.0294702379884701</v>
      </c>
      <c r="AE1053">
        <v>1.6902579251265899</v>
      </c>
      <c r="AF1053">
        <v>1.38147650666706</v>
      </c>
      <c r="AG1053">
        <v>-4.6725709292791802E-2</v>
      </c>
      <c r="AH1053">
        <v>-5.4568572194218901E-2</v>
      </c>
      <c r="AI1053">
        <v>-4.9225392533722899E-2</v>
      </c>
      <c r="AJ1053">
        <v>-4.6465383480182497E-2</v>
      </c>
      <c r="AK1053">
        <v>-4.8885047715941397E-2</v>
      </c>
      <c r="AL1053">
        <v>-3.4111206572263297E-2</v>
      </c>
      <c r="AM1053">
        <v>-3.39777177074869E-2</v>
      </c>
      <c r="AN1053">
        <v>-1.8188783177585099E-2</v>
      </c>
      <c r="AO1053">
        <v>-1.51473144331302E-3</v>
      </c>
      <c r="AP1053">
        <v>-3.8765132984147901E-3</v>
      </c>
      <c r="AQ1053">
        <v>-1.4095468731619199E-2</v>
      </c>
      <c r="AR1053">
        <v>-4.0204592725970696E-3</v>
      </c>
      <c r="AS1053">
        <v>-1.0974655559099201E-2</v>
      </c>
      <c r="AT1053">
        <v>9.9464575096765498E-3</v>
      </c>
      <c r="AU1053">
        <v>0.201144156136567</v>
      </c>
      <c r="AV1053">
        <v>0.27422047872181998</v>
      </c>
      <c r="AW1053">
        <v>0.290028514636198</v>
      </c>
      <c r="AX1053">
        <v>0.26601198005737597</v>
      </c>
      <c r="AY1053">
        <v>0.25464706942452697</v>
      </c>
      <c r="AZ1053">
        <v>-4.1903379013825603E-3</v>
      </c>
      <c r="BA1053">
        <v>-9.3468753502068805E-2</v>
      </c>
      <c r="BB1053">
        <v>-9.2566178439005206E-2</v>
      </c>
      <c r="BC1053">
        <v>-8.6223075814161998E-2</v>
      </c>
      <c r="BD1053">
        <v>-5.6790245967857901E-2</v>
      </c>
      <c r="BE1053">
        <v>-3.8364034707086797E-2</v>
      </c>
      <c r="BF1053">
        <v>-4.70714680528318E-2</v>
      </c>
      <c r="BG1053">
        <v>-3.9736013799991497E-2</v>
      </c>
      <c r="BH1053">
        <v>-3.7542222597197403E-2</v>
      </c>
      <c r="BI1053">
        <v>-3.9704687885811503E-2</v>
      </c>
      <c r="BJ1053">
        <v>-2.81053580453458E-2</v>
      </c>
      <c r="BK1053">
        <v>-2.5932829556410499E-2</v>
      </c>
      <c r="BL1053">
        <v>-1.1392753967668E-2</v>
      </c>
      <c r="BM1053">
        <v>6.0820602417684302E-3</v>
      </c>
      <c r="BN1053">
        <v>2.7046446970297598E-3</v>
      </c>
      <c r="BO1053">
        <v>-7.0515309268277199E-3</v>
      </c>
      <c r="BP1053">
        <v>-7.36381893926218E-5</v>
      </c>
      <c r="BQ1053">
        <v>-7.0841809603909896E-3</v>
      </c>
      <c r="BR1053">
        <v>2.0611181885756499E-2</v>
      </c>
      <c r="BS1053">
        <v>0.21794863064562001</v>
      </c>
      <c r="BT1053">
        <v>0.29357308936652099</v>
      </c>
      <c r="BU1053">
        <v>0.31144419396863099</v>
      </c>
      <c r="BV1053">
        <v>0.28666705541926202</v>
      </c>
      <c r="BW1053">
        <v>0.274803349241376</v>
      </c>
      <c r="BX1053">
        <v>1.5195530434015701E-2</v>
      </c>
      <c r="BY1053">
        <v>-7.2828878384417706E-2</v>
      </c>
      <c r="BZ1053">
        <v>-7.34799016255092E-2</v>
      </c>
      <c r="CA1053">
        <v>-6.7854249930840896E-2</v>
      </c>
      <c r="CB1053">
        <v>-4.2201095657667997E-2</v>
      </c>
      <c r="CC1053">
        <v>-3.2572764360946201E-2</v>
      </c>
      <c r="CD1053">
        <v>-4.1878996562710803E-2</v>
      </c>
      <c r="CE1053">
        <v>-3.3163698996219203E-2</v>
      </c>
      <c r="CF1053">
        <v>-3.1362068551999502E-2</v>
      </c>
      <c r="CG1053">
        <v>-3.3346398633318598E-2</v>
      </c>
      <c r="CH1053">
        <v>-2.3945725651039099E-2</v>
      </c>
      <c r="CI1053">
        <v>-2.03609645298767E-2</v>
      </c>
      <c r="CJ1053">
        <v>-6.68584483941946E-3</v>
      </c>
      <c r="CK1053">
        <v>1.1343575020976999E-2</v>
      </c>
      <c r="CL1053">
        <v>7.2627346766902896E-3</v>
      </c>
      <c r="CM1053">
        <v>-2.1729210609657502E-3</v>
      </c>
      <c r="CN1053">
        <v>2.659918069752E-3</v>
      </c>
      <c r="CO1053">
        <v>-4.38965010476184E-3</v>
      </c>
      <c r="CP1053">
        <v>2.79975375009993E-2</v>
      </c>
      <c r="CQ1053">
        <v>0.229587358499622</v>
      </c>
      <c r="CR1053">
        <v>0.30697664854576301</v>
      </c>
      <c r="CS1053">
        <v>0.32627662823633202</v>
      </c>
      <c r="CT1053">
        <v>0.30097269769396801</v>
      </c>
      <c r="CU1053">
        <v>0.28876352724105497</v>
      </c>
      <c r="CV1053">
        <v>2.8622123788522701E-2</v>
      </c>
      <c r="CW1053">
        <v>-5.8533763752565499E-2</v>
      </c>
      <c r="CX1053">
        <v>-6.0260804446434897E-2</v>
      </c>
      <c r="CY1053">
        <v>-5.5132057080456501E-2</v>
      </c>
      <c r="CZ1053">
        <v>-3.2096694595321801E-2</v>
      </c>
      <c r="DA1053">
        <v>-2.6781494014805601E-2</v>
      </c>
      <c r="DB1053">
        <v>-3.6686525072589703E-2</v>
      </c>
      <c r="DC1053">
        <v>-2.6591384192446801E-2</v>
      </c>
      <c r="DD1053">
        <v>-2.51819145068015E-2</v>
      </c>
      <c r="DE1053">
        <v>-2.6988109380825801E-2</v>
      </c>
      <c r="DF1053">
        <v>-1.97860932567324E-2</v>
      </c>
      <c r="DG1053">
        <v>-1.47890995033429E-2</v>
      </c>
      <c r="DH1053">
        <v>-1.9789357111709501E-3</v>
      </c>
      <c r="DI1053">
        <v>1.6605089800185598E-2</v>
      </c>
      <c r="DJ1053">
        <v>1.1820824656350801E-2</v>
      </c>
      <c r="DK1053">
        <v>2.7056888048962099E-3</v>
      </c>
      <c r="DL1053">
        <v>5.3934743288966197E-3</v>
      </c>
      <c r="DM1053">
        <v>-1.6951192491326901E-3</v>
      </c>
      <c r="DN1053">
        <v>3.5383893116242002E-2</v>
      </c>
      <c r="DO1053">
        <v>0.241226086353625</v>
      </c>
      <c r="DP1053">
        <v>0.32038020772500497</v>
      </c>
      <c r="DQ1053">
        <v>0.341109062504034</v>
      </c>
      <c r="DR1053">
        <v>0.31527833996867399</v>
      </c>
      <c r="DS1053">
        <v>0.302723705240733</v>
      </c>
      <c r="DT1053">
        <v>4.2048717143029803E-2</v>
      </c>
      <c r="DU1053">
        <v>-4.4238649120713402E-2</v>
      </c>
      <c r="DV1053">
        <v>-4.7041707267360497E-2</v>
      </c>
      <c r="DW1053">
        <v>-4.2409864230072099E-2</v>
      </c>
      <c r="DX1053">
        <v>-2.1992293532975601E-2</v>
      </c>
      <c r="DY1053">
        <v>-1.8419819429100599E-2</v>
      </c>
      <c r="DZ1053">
        <v>-2.9189420931202699E-2</v>
      </c>
      <c r="EA1053">
        <v>-1.7102005458715399E-2</v>
      </c>
      <c r="EB1053">
        <v>-1.6258753623816399E-2</v>
      </c>
      <c r="EC1053">
        <v>-1.78077495506959E-2</v>
      </c>
      <c r="ED1053">
        <v>-1.3780244729814799E-2</v>
      </c>
      <c r="EE1053">
        <v>-6.7442113522665796E-3</v>
      </c>
      <c r="EF1053">
        <v>4.8170934987462003E-3</v>
      </c>
      <c r="EG1053">
        <v>2.4201881485267099E-2</v>
      </c>
      <c r="EH1053">
        <v>1.84019826517954E-2</v>
      </c>
      <c r="EI1053">
        <v>9.7496266096877195E-3</v>
      </c>
      <c r="EJ1053">
        <v>9.3402954121010705E-3</v>
      </c>
      <c r="EK1053">
        <v>2.1953553495755499E-3</v>
      </c>
      <c r="EL1053">
        <v>4.6048617492322003E-2</v>
      </c>
      <c r="EM1053">
        <v>0.25803056086267701</v>
      </c>
      <c r="EN1053">
        <v>0.33973281836970598</v>
      </c>
      <c r="EO1053">
        <v>0.36252474183646699</v>
      </c>
      <c r="EP1053">
        <v>0.33593341533055998</v>
      </c>
      <c r="EQ1053">
        <v>0.32287998505758297</v>
      </c>
      <c r="ER1053">
        <v>6.1434585478427998E-2</v>
      </c>
      <c r="ES1053">
        <v>-2.35987740030623E-2</v>
      </c>
      <c r="ET1053">
        <v>-2.7955430453864501E-2</v>
      </c>
      <c r="EU1053">
        <v>-2.4041038346751E-2</v>
      </c>
      <c r="EV1053">
        <v>-7.4031432227857404E-3</v>
      </c>
      <c r="EW1053">
        <v>78.739795000899093</v>
      </c>
      <c r="EX1053">
        <v>77.949769226158395</v>
      </c>
      <c r="EY1053">
        <v>76.930168434933805</v>
      </c>
      <c r="EZ1053">
        <v>75.508721452976104</v>
      </c>
      <c r="FA1053">
        <v>74.566504825271196</v>
      </c>
      <c r="FB1053">
        <v>73.335820895522403</v>
      </c>
      <c r="FC1053">
        <v>72.713241023796698</v>
      </c>
      <c r="FD1053">
        <v>72.708535635077595</v>
      </c>
      <c r="FE1053">
        <v>77.521908529640996</v>
      </c>
      <c r="FF1053">
        <v>82.863393874003506</v>
      </c>
      <c r="FG1053">
        <v>87.343793082778902</v>
      </c>
      <c r="FH1053">
        <v>91.623359108074098</v>
      </c>
      <c r="FI1053">
        <v>94.0432775879638</v>
      </c>
      <c r="FJ1053">
        <v>96.596685248456495</v>
      </c>
      <c r="FK1053">
        <v>99.190343463405895</v>
      </c>
      <c r="FL1053">
        <v>100.341994845052</v>
      </c>
      <c r="FM1053">
        <v>101.25870646766199</v>
      </c>
      <c r="FN1053">
        <v>100.83585086615101</v>
      </c>
      <c r="FO1053">
        <v>99.567583767907493</v>
      </c>
      <c r="FP1053">
        <v>95.2427920637775</v>
      </c>
      <c r="FQ1053">
        <v>87.897350596415507</v>
      </c>
      <c r="FR1053">
        <v>83.043847029910694</v>
      </c>
      <c r="FS1053">
        <v>79.902175867649703</v>
      </c>
      <c r="FT1053">
        <v>78.024486003716405</v>
      </c>
      <c r="FU1053">
        <v>2.5987976717813499E-2</v>
      </c>
      <c r="FV1053">
        <v>0</v>
      </c>
      <c r="FW1053">
        <v>0</v>
      </c>
      <c r="FX1053">
        <v>1</v>
      </c>
    </row>
    <row r="1054" spans="1:180" x14ac:dyDescent="0.2">
      <c r="A1054" t="s">
        <v>42</v>
      </c>
      <c r="B1054" t="s">
        <v>58</v>
      </c>
      <c r="C1054" t="s">
        <v>55</v>
      </c>
      <c r="D1054" t="s">
        <v>40</v>
      </c>
      <c r="E1054" t="s">
        <v>77</v>
      </c>
      <c r="F1054" t="s">
        <v>78</v>
      </c>
      <c r="G1054" s="35">
        <v>43693</v>
      </c>
      <c r="H1054">
        <v>1251</v>
      </c>
      <c r="I1054">
        <v>0.95164134359931596</v>
      </c>
      <c r="J1054">
        <v>0.82306453259613299</v>
      </c>
      <c r="K1054">
        <v>0.744986336680447</v>
      </c>
      <c r="L1054">
        <v>0.70089163384819297</v>
      </c>
      <c r="M1054">
        <v>0.684633538685267</v>
      </c>
      <c r="N1054">
        <v>0.70277582902609503</v>
      </c>
      <c r="O1054">
        <v>0.75122977576636096</v>
      </c>
      <c r="P1054">
        <v>0.873397235772016</v>
      </c>
      <c r="Q1054">
        <v>1.04539265217285</v>
      </c>
      <c r="R1054">
        <v>1.1729576973181399</v>
      </c>
      <c r="S1054">
        <v>1.3356580214353699</v>
      </c>
      <c r="T1054">
        <v>1.58747566852667</v>
      </c>
      <c r="U1054">
        <v>1.8108548256266701</v>
      </c>
      <c r="V1054">
        <v>2.02623954839251</v>
      </c>
      <c r="W1054">
        <v>2.1956812749640102</v>
      </c>
      <c r="X1054">
        <v>2.4127522939120101</v>
      </c>
      <c r="Y1054">
        <v>2.6378995355289798</v>
      </c>
      <c r="Z1054">
        <v>2.7756905449301801</v>
      </c>
      <c r="AA1054">
        <v>2.7798895078460801</v>
      </c>
      <c r="AB1054">
        <v>2.5123885157880101</v>
      </c>
      <c r="AC1054">
        <v>2.1628930923740399</v>
      </c>
      <c r="AD1054">
        <v>1.88582586927672</v>
      </c>
      <c r="AE1054">
        <v>1.5282973302488201</v>
      </c>
      <c r="AF1054">
        <v>1.2098398372147201</v>
      </c>
      <c r="AG1054">
        <v>-7.9801003042086802E-2</v>
      </c>
      <c r="AH1054">
        <v>-5.3971202794427998E-2</v>
      </c>
      <c r="AI1054">
        <v>-3.6174965997381403E-2</v>
      </c>
      <c r="AJ1054">
        <v>-2.7243218933627598E-2</v>
      </c>
      <c r="AK1054">
        <v>-1.8897763086521399E-2</v>
      </c>
      <c r="AL1054">
        <v>-2.0950150905717901E-2</v>
      </c>
      <c r="AM1054">
        <v>-1.22697052523807E-2</v>
      </c>
      <c r="AN1054">
        <v>-1.7212619443903499E-2</v>
      </c>
      <c r="AO1054">
        <v>-2.4631126016060999E-2</v>
      </c>
      <c r="AP1054">
        <v>-5.8633050041381397E-2</v>
      </c>
      <c r="AQ1054">
        <v>-3.1304895905928401E-2</v>
      </c>
      <c r="AR1054">
        <v>-1.26486730550969E-2</v>
      </c>
      <c r="AS1054">
        <v>-1.5241110045695601E-2</v>
      </c>
      <c r="AT1054">
        <v>-3.43317048784852E-3</v>
      </c>
      <c r="AU1054">
        <v>0.51597423505459905</v>
      </c>
      <c r="AV1054">
        <v>0.64909719850945602</v>
      </c>
      <c r="AW1054">
        <v>0.70639477578270204</v>
      </c>
      <c r="AX1054">
        <v>0.67627753132804402</v>
      </c>
      <c r="AY1054">
        <v>0.40013904743817902</v>
      </c>
      <c r="AZ1054">
        <v>-0.34952104987368698</v>
      </c>
      <c r="BA1054">
        <v>-0.341507918381733</v>
      </c>
      <c r="BB1054">
        <v>-0.25788844502410802</v>
      </c>
      <c r="BC1054">
        <v>-0.13067712120140701</v>
      </c>
      <c r="BD1054">
        <v>-5.1677355571136799E-2</v>
      </c>
      <c r="BE1054">
        <v>-6.8499113365876899E-2</v>
      </c>
      <c r="BF1054">
        <v>-4.2986962617878703E-2</v>
      </c>
      <c r="BG1054">
        <v>-2.6366164151775302E-2</v>
      </c>
      <c r="BH1054">
        <v>-1.81044228715199E-2</v>
      </c>
      <c r="BI1054">
        <v>-1.1058139019575501E-2</v>
      </c>
      <c r="BJ1054">
        <v>-1.4212828115214101E-2</v>
      </c>
      <c r="BK1054">
        <v>-2.3012580448503002E-3</v>
      </c>
      <c r="BL1054">
        <v>-5.0405892609829703E-3</v>
      </c>
      <c r="BM1054">
        <v>-1.2475701952449399E-2</v>
      </c>
      <c r="BN1054">
        <v>-4.7932054431508601E-2</v>
      </c>
      <c r="BO1054">
        <v>-1.79452955059233E-2</v>
      </c>
      <c r="BP1054">
        <v>-4.75052546695863E-3</v>
      </c>
      <c r="BQ1054">
        <v>-7.2758915222780798E-3</v>
      </c>
      <c r="BR1054">
        <v>1.78865751220483E-2</v>
      </c>
      <c r="BS1054">
        <v>0.54269899455358095</v>
      </c>
      <c r="BT1054">
        <v>0.67941781644105304</v>
      </c>
      <c r="BU1054">
        <v>0.73683500569410099</v>
      </c>
      <c r="BV1054">
        <v>0.71650382728352602</v>
      </c>
      <c r="BW1054">
        <v>0.43712941318744403</v>
      </c>
      <c r="BX1054">
        <v>-0.32233732502185197</v>
      </c>
      <c r="BY1054">
        <v>-0.31770254154351402</v>
      </c>
      <c r="BZ1054">
        <v>-0.228448899360948</v>
      </c>
      <c r="CA1054">
        <v>-0.101498344832891</v>
      </c>
      <c r="CB1054">
        <v>-3.3638765750948998E-2</v>
      </c>
      <c r="CC1054">
        <v>-6.0671459004741697E-2</v>
      </c>
      <c r="CD1054">
        <v>-3.5379311332562301E-2</v>
      </c>
      <c r="CE1054">
        <v>-1.95726178737676E-2</v>
      </c>
      <c r="CF1054">
        <v>-1.1774920558144599E-2</v>
      </c>
      <c r="CG1054">
        <v>-5.6284392724205096E-3</v>
      </c>
      <c r="CH1054">
        <v>-9.5465788742156305E-3</v>
      </c>
      <c r="CI1054">
        <v>4.6028581245033196E-3</v>
      </c>
      <c r="CJ1054">
        <v>3.3897217644170501E-3</v>
      </c>
      <c r="CK1054">
        <v>-4.0568922746960197E-3</v>
      </c>
      <c r="CL1054">
        <v>-4.0520577470232903E-2</v>
      </c>
      <c r="CM1054">
        <v>-8.6924769658300594E-3</v>
      </c>
      <c r="CN1054">
        <v>7.19707492695614E-4</v>
      </c>
      <c r="CO1054">
        <v>-1.75920543716559E-3</v>
      </c>
      <c r="CP1054">
        <v>3.2652565985760697E-2</v>
      </c>
      <c r="CQ1054">
        <v>0.56120848157174197</v>
      </c>
      <c r="CR1054">
        <v>0.700417784055687</v>
      </c>
      <c r="CS1054">
        <v>0.75791781620157594</v>
      </c>
      <c r="CT1054">
        <v>0.74436443732213298</v>
      </c>
      <c r="CU1054">
        <v>0.46274882782274301</v>
      </c>
      <c r="CV1054">
        <v>-0.30350995999843799</v>
      </c>
      <c r="CW1054">
        <v>-0.30121501006297002</v>
      </c>
      <c r="CX1054">
        <v>-0.20805915971545</v>
      </c>
      <c r="CY1054">
        <v>-8.1289213206488894E-2</v>
      </c>
      <c r="CZ1054">
        <v>-2.1145293391902499E-2</v>
      </c>
      <c r="DA1054">
        <v>-5.28438046436066E-2</v>
      </c>
      <c r="DB1054">
        <v>-2.7771660047245902E-2</v>
      </c>
      <c r="DC1054">
        <v>-1.2779071595759899E-2</v>
      </c>
      <c r="DD1054">
        <v>-5.4454182447693797E-3</v>
      </c>
      <c r="DE1054">
        <v>-1.98739525265563E-4</v>
      </c>
      <c r="DF1054">
        <v>-4.8803296332171802E-3</v>
      </c>
      <c r="DG1054">
        <v>1.15069742938569E-2</v>
      </c>
      <c r="DH1054">
        <v>1.18200327898171E-2</v>
      </c>
      <c r="DI1054">
        <v>4.36191740305734E-3</v>
      </c>
      <c r="DJ1054">
        <v>-3.3109100508957198E-2</v>
      </c>
      <c r="DK1054">
        <v>5.6034157426316405E-4</v>
      </c>
      <c r="DL1054">
        <v>6.1899404523498604E-3</v>
      </c>
      <c r="DM1054">
        <v>3.7574806479468998E-3</v>
      </c>
      <c r="DN1054">
        <v>4.7418556849473097E-2</v>
      </c>
      <c r="DO1054">
        <v>0.57971796858990299</v>
      </c>
      <c r="DP1054">
        <v>0.72141775167032196</v>
      </c>
      <c r="DQ1054">
        <v>0.77900062670905101</v>
      </c>
      <c r="DR1054">
        <v>0.77222504736074005</v>
      </c>
      <c r="DS1054">
        <v>0.488368242458042</v>
      </c>
      <c r="DT1054">
        <v>-0.28468259497502302</v>
      </c>
      <c r="DU1054">
        <v>-0.28472747858242597</v>
      </c>
      <c r="DV1054">
        <v>-0.18766942006995099</v>
      </c>
      <c r="DW1054">
        <v>-6.1080081580086598E-2</v>
      </c>
      <c r="DX1054">
        <v>-8.6518210328560396E-3</v>
      </c>
      <c r="DY1054">
        <v>-4.1541914967396697E-2</v>
      </c>
      <c r="DZ1054">
        <v>-1.6787419870696499E-2</v>
      </c>
      <c r="EA1054">
        <v>-2.9702697501538099E-3</v>
      </c>
      <c r="EB1054">
        <v>3.6933778173383401E-3</v>
      </c>
      <c r="EC1054">
        <v>7.6408845416804198E-3</v>
      </c>
      <c r="ED1054">
        <v>1.85699315728666E-3</v>
      </c>
      <c r="EE1054">
        <v>2.1475421501387398E-2</v>
      </c>
      <c r="EF1054">
        <v>2.3992062972737701E-2</v>
      </c>
      <c r="EG1054">
        <v>1.6517341466668899E-2</v>
      </c>
      <c r="EH1054">
        <v>-2.2408104899084399E-2</v>
      </c>
      <c r="EI1054">
        <v>1.39199419742683E-2</v>
      </c>
      <c r="EJ1054">
        <v>1.4088088040488099E-2</v>
      </c>
      <c r="EK1054">
        <v>1.17226991713644E-2</v>
      </c>
      <c r="EL1054">
        <v>6.8738302459369904E-2</v>
      </c>
      <c r="EM1054">
        <v>0.606442728088885</v>
      </c>
      <c r="EN1054">
        <v>0.75173836960191898</v>
      </c>
      <c r="EO1054">
        <v>0.80944085662044996</v>
      </c>
      <c r="EP1054">
        <v>0.81245134331622204</v>
      </c>
      <c r="EQ1054">
        <v>0.52535860820730795</v>
      </c>
      <c r="ER1054">
        <v>-0.25749887012318901</v>
      </c>
      <c r="ES1054">
        <v>-0.26092210174420799</v>
      </c>
      <c r="ET1054">
        <v>-0.15822987440679101</v>
      </c>
      <c r="EU1054">
        <v>-3.1901305211570502E-2</v>
      </c>
      <c r="EV1054">
        <v>9.3867687873317399E-3</v>
      </c>
      <c r="EW1054">
        <v>78.722202580873301</v>
      </c>
      <c r="EX1054">
        <v>77.802147781509603</v>
      </c>
      <c r="EY1054">
        <v>76.7229538624713</v>
      </c>
      <c r="EZ1054">
        <v>75.385628424960203</v>
      </c>
      <c r="FA1054">
        <v>74.469948736079203</v>
      </c>
      <c r="FB1054">
        <v>73.346429202757605</v>
      </c>
      <c r="FC1054">
        <v>72.795121088916403</v>
      </c>
      <c r="FD1054">
        <v>72.757247657769099</v>
      </c>
      <c r="FE1054">
        <v>77.389915149372499</v>
      </c>
      <c r="FF1054">
        <v>82.698647693123604</v>
      </c>
      <c r="FG1054">
        <v>87.119453774085201</v>
      </c>
      <c r="FH1054">
        <v>91.515776913558398</v>
      </c>
      <c r="FI1054">
        <v>94.006849920452495</v>
      </c>
      <c r="FJ1054">
        <v>96.571592716987794</v>
      </c>
      <c r="FK1054">
        <v>99.331933887219407</v>
      </c>
      <c r="FL1054">
        <v>100.48373696305499</v>
      </c>
      <c r="FM1054">
        <v>101.454392787697</v>
      </c>
      <c r="FN1054">
        <v>100.94480289906301</v>
      </c>
      <c r="FO1054">
        <v>99.605532968004198</v>
      </c>
      <c r="FP1054">
        <v>95.204657945907698</v>
      </c>
      <c r="FQ1054">
        <v>87.687378469153302</v>
      </c>
      <c r="FR1054">
        <v>82.821062400565694</v>
      </c>
      <c r="FS1054">
        <v>79.399239879794905</v>
      </c>
      <c r="FT1054">
        <v>77.430263390489699</v>
      </c>
      <c r="FU1054">
        <v>4.3505788819732098E-2</v>
      </c>
      <c r="FV1054">
        <v>0</v>
      </c>
      <c r="FW1054">
        <v>0</v>
      </c>
      <c r="FX1054">
        <v>1</v>
      </c>
    </row>
    <row r="1055" spans="1:180" x14ac:dyDescent="0.2">
      <c r="A1055" t="s">
        <v>42</v>
      </c>
      <c r="B1055" t="s">
        <v>58</v>
      </c>
      <c r="C1055" t="s">
        <v>55</v>
      </c>
      <c r="D1055" t="s">
        <v>40</v>
      </c>
      <c r="E1055" t="s">
        <v>78</v>
      </c>
      <c r="F1055" t="s">
        <v>1</v>
      </c>
      <c r="G1055" s="35">
        <v>43693</v>
      </c>
      <c r="H1055">
        <v>2238</v>
      </c>
      <c r="I1055">
        <v>1.0978684702552</v>
      </c>
      <c r="J1055">
        <v>0.94992514848405396</v>
      </c>
      <c r="K1055">
        <v>0.85062844082385902</v>
      </c>
      <c r="L1055">
        <v>0.77567660339310696</v>
      </c>
      <c r="M1055">
        <v>0.73381351192647604</v>
      </c>
      <c r="N1055">
        <v>0.71804957255811896</v>
      </c>
      <c r="O1055">
        <v>0.72330117405957295</v>
      </c>
      <c r="P1055">
        <v>0.80290089712916302</v>
      </c>
      <c r="Q1055">
        <v>0.92405749253872604</v>
      </c>
      <c r="R1055">
        <v>1.08316744417457</v>
      </c>
      <c r="S1055">
        <v>1.26617696548465</v>
      </c>
      <c r="T1055">
        <v>1.53354362915361</v>
      </c>
      <c r="U1055">
        <v>1.77787128997419</v>
      </c>
      <c r="V1055">
        <v>1.97399733084593</v>
      </c>
      <c r="W1055">
        <v>2.1752914037754398</v>
      </c>
      <c r="X1055">
        <v>2.3851324829012701</v>
      </c>
      <c r="Y1055">
        <v>2.5247534049428899</v>
      </c>
      <c r="Z1055">
        <v>2.6313581544263598</v>
      </c>
      <c r="AA1055">
        <v>2.59284819126046</v>
      </c>
      <c r="AB1055">
        <v>2.3945142106330399</v>
      </c>
      <c r="AC1055">
        <v>2.1353003782532198</v>
      </c>
      <c r="AD1055">
        <v>1.92853110414496</v>
      </c>
      <c r="AE1055">
        <v>1.62683282559019</v>
      </c>
      <c r="AF1055">
        <v>1.34315284778042</v>
      </c>
      <c r="AG1055">
        <v>-1.2623972250943701E-2</v>
      </c>
      <c r="AH1055">
        <v>-1.21688828662515E-2</v>
      </c>
      <c r="AI1055">
        <v>-4.46650051040735E-3</v>
      </c>
      <c r="AJ1055">
        <v>-7.2187200823601704E-3</v>
      </c>
      <c r="AK1055">
        <v>-1.40408212845861E-2</v>
      </c>
      <c r="AL1055">
        <v>-7.7218735352663397E-3</v>
      </c>
      <c r="AM1055">
        <v>-1.7459971500934899E-2</v>
      </c>
      <c r="AN1055">
        <v>-2.3042898807825899E-2</v>
      </c>
      <c r="AO1055">
        <v>-1.42263706820319E-2</v>
      </c>
      <c r="AP1055">
        <v>-1.9975886329275799E-2</v>
      </c>
      <c r="AQ1055">
        <v>-2.7179035183986702E-2</v>
      </c>
      <c r="AR1055">
        <v>-2.9121772645951801E-3</v>
      </c>
      <c r="AS1055">
        <v>-1.7523777056392398E-2</v>
      </c>
      <c r="AT1055">
        <v>-9.9256643606520107E-3</v>
      </c>
      <c r="AU1055">
        <v>0.13993253999628999</v>
      </c>
      <c r="AV1055">
        <v>0.175609708118698</v>
      </c>
      <c r="AW1055">
        <v>0.225414775835311</v>
      </c>
      <c r="AX1055">
        <v>0.19771547245416499</v>
      </c>
      <c r="AY1055">
        <v>0.146202900029623</v>
      </c>
      <c r="AZ1055">
        <v>-7.9026533494469503E-2</v>
      </c>
      <c r="BA1055">
        <v>-7.2936262793720105E-2</v>
      </c>
      <c r="BB1055">
        <v>-6.2716167709942594E-2</v>
      </c>
      <c r="BC1055">
        <v>-1.8199338444384799E-2</v>
      </c>
      <c r="BD1055">
        <v>5.7027306298149203E-3</v>
      </c>
      <c r="BE1055">
        <v>-6.3206767388281201E-3</v>
      </c>
      <c r="BF1055">
        <v>-4.5432940080048397E-3</v>
      </c>
      <c r="BG1055">
        <v>2.47668338768668E-3</v>
      </c>
      <c r="BH1055">
        <v>1.9796130136598799E-4</v>
      </c>
      <c r="BI1055">
        <v>-8.4533233590033292E-3</v>
      </c>
      <c r="BJ1055">
        <v>-2.9988441815228901E-3</v>
      </c>
      <c r="BK1055">
        <v>-1.07900174118677E-2</v>
      </c>
      <c r="BL1055">
        <v>-1.5891636119769299E-2</v>
      </c>
      <c r="BM1055">
        <v>-7.82035342452061E-3</v>
      </c>
      <c r="BN1055">
        <v>-5.7997941232114303E-3</v>
      </c>
      <c r="BO1055">
        <v>-1.7375678802418901E-2</v>
      </c>
      <c r="BP1055">
        <v>3.4345046746543499E-3</v>
      </c>
      <c r="BQ1055">
        <v>-1.1316944581418201E-2</v>
      </c>
      <c r="BR1055">
        <v>-2.22103999797281E-3</v>
      </c>
      <c r="BS1055">
        <v>0.15856810329202001</v>
      </c>
      <c r="BT1055">
        <v>0.18707078863535001</v>
      </c>
      <c r="BU1055">
        <v>0.24110938017662001</v>
      </c>
      <c r="BV1055">
        <v>0.216266324901567</v>
      </c>
      <c r="BW1055">
        <v>0.16341504756028299</v>
      </c>
      <c r="BX1055">
        <v>-5.8720014809302501E-2</v>
      </c>
      <c r="BY1055">
        <v>-5.1491712055546798E-2</v>
      </c>
      <c r="BZ1055">
        <v>-4.2584319595048499E-2</v>
      </c>
      <c r="CA1055">
        <v>-4.2629248591547E-3</v>
      </c>
      <c r="CB1055">
        <v>1.7779729793240301E-2</v>
      </c>
      <c r="CC1055">
        <v>-1.9550334686770799E-3</v>
      </c>
      <c r="CD1055">
        <v>7.3816560561401601E-4</v>
      </c>
      <c r="CE1055">
        <v>7.2855114046935796E-3</v>
      </c>
      <c r="CF1055">
        <v>5.3347322345205003E-3</v>
      </c>
      <c r="CG1055">
        <v>-4.5834393167722004E-3</v>
      </c>
      <c r="CH1055">
        <v>2.7231156125705501E-4</v>
      </c>
      <c r="CI1055">
        <v>-6.17042752826104E-3</v>
      </c>
      <c r="CJ1055">
        <v>-1.09386933666984E-2</v>
      </c>
      <c r="CK1055">
        <v>-3.38356538642669E-3</v>
      </c>
      <c r="CL1055">
        <v>4.0185241545039304E-3</v>
      </c>
      <c r="CM1055">
        <v>-1.05859040362158E-2</v>
      </c>
      <c r="CN1055">
        <v>7.8301972520716003E-3</v>
      </c>
      <c r="CO1055">
        <v>-7.0181113169389001E-3</v>
      </c>
      <c r="CP1055">
        <v>3.1151593652524998E-3</v>
      </c>
      <c r="CQ1055">
        <v>0.17147503766168401</v>
      </c>
      <c r="CR1055">
        <v>0.19500869808763599</v>
      </c>
      <c r="CS1055">
        <v>0.25197941533340801</v>
      </c>
      <c r="CT1055">
        <v>0.22911458879573199</v>
      </c>
      <c r="CU1055">
        <v>0.17533612850716901</v>
      </c>
      <c r="CV1055">
        <v>-4.4655781827095203E-2</v>
      </c>
      <c r="CW1055">
        <v>-3.6639281540180098E-2</v>
      </c>
      <c r="CX1055">
        <v>-2.86410629177185E-2</v>
      </c>
      <c r="CY1055">
        <v>5.3893927358966299E-3</v>
      </c>
      <c r="CZ1055">
        <v>2.6144222624028102E-2</v>
      </c>
      <c r="DA1055">
        <v>2.4106098014739499E-3</v>
      </c>
      <c r="DB1055">
        <v>6.0196252192328704E-3</v>
      </c>
      <c r="DC1055">
        <v>1.20943394217005E-2</v>
      </c>
      <c r="DD1055">
        <v>1.0471503167675001E-2</v>
      </c>
      <c r="DE1055">
        <v>-7.1355527454106495E-4</v>
      </c>
      <c r="DF1055">
        <v>3.5434673040369998E-3</v>
      </c>
      <c r="DG1055">
        <v>-1.5508376446543501E-3</v>
      </c>
      <c r="DH1055">
        <v>-5.9857506136275999E-3</v>
      </c>
      <c r="DI1055">
        <v>1.0532226516672301E-3</v>
      </c>
      <c r="DJ1055">
        <v>1.3836842432219301E-2</v>
      </c>
      <c r="DK1055">
        <v>-3.79612927001278E-3</v>
      </c>
      <c r="DL1055">
        <v>1.2225889829488801E-2</v>
      </c>
      <c r="DM1055">
        <v>-2.71927805245957E-3</v>
      </c>
      <c r="DN1055">
        <v>8.4513587284778206E-3</v>
      </c>
      <c r="DO1055">
        <v>0.18438197203134801</v>
      </c>
      <c r="DP1055">
        <v>0.202946607539923</v>
      </c>
      <c r="DQ1055">
        <v>0.26284945049019598</v>
      </c>
      <c r="DR1055">
        <v>0.24196285268989701</v>
      </c>
      <c r="DS1055">
        <v>0.187257209454055</v>
      </c>
      <c r="DT1055">
        <v>-3.0591548844887899E-2</v>
      </c>
      <c r="DU1055">
        <v>-2.1786851024813501E-2</v>
      </c>
      <c r="DV1055">
        <v>-1.4697806240388399E-2</v>
      </c>
      <c r="DW1055">
        <v>1.5041710330948E-2</v>
      </c>
      <c r="DX1055">
        <v>3.4508715454815903E-2</v>
      </c>
      <c r="DY1055">
        <v>8.7139053135895199E-3</v>
      </c>
      <c r="DZ1055">
        <v>1.36452140774796E-2</v>
      </c>
      <c r="EA1055">
        <v>1.9037523319794501E-2</v>
      </c>
      <c r="EB1055">
        <v>1.78881845514012E-2</v>
      </c>
      <c r="EC1055">
        <v>4.8739426510416798E-3</v>
      </c>
      <c r="ED1055">
        <v>8.2664966577804602E-3</v>
      </c>
      <c r="EE1055">
        <v>5.1191164444128398E-3</v>
      </c>
      <c r="EF1055">
        <v>1.16551207442905E-3</v>
      </c>
      <c r="EG1055">
        <v>7.4592399091785002E-3</v>
      </c>
      <c r="EH1055">
        <v>2.80129346382837E-2</v>
      </c>
      <c r="EI1055">
        <v>6.0072271115549601E-3</v>
      </c>
      <c r="EJ1055">
        <v>1.8572571768738399E-2</v>
      </c>
      <c r="EK1055">
        <v>3.4875544225145701E-3</v>
      </c>
      <c r="EL1055">
        <v>1.6155983091157001E-2</v>
      </c>
      <c r="EM1055">
        <v>0.203017535327077</v>
      </c>
      <c r="EN1055">
        <v>0.21440768805657501</v>
      </c>
      <c r="EO1055">
        <v>0.27854405483150602</v>
      </c>
      <c r="EP1055">
        <v>0.26051370513729999</v>
      </c>
      <c r="EQ1055">
        <v>0.20446935698471499</v>
      </c>
      <c r="ER1055">
        <v>-1.0285030159720999E-2</v>
      </c>
      <c r="ES1055">
        <v>-3.4230028664007699E-4</v>
      </c>
      <c r="ET1055">
        <v>5.4340418745057496E-3</v>
      </c>
      <c r="EU1055">
        <v>2.89781239161781E-2</v>
      </c>
      <c r="EV1055">
        <v>4.6585714618241299E-2</v>
      </c>
      <c r="EW1055">
        <v>80.015245528139999</v>
      </c>
      <c r="EX1055">
        <v>78.9973338504048</v>
      </c>
      <c r="EY1055">
        <v>77.733385040477003</v>
      </c>
      <c r="EZ1055">
        <v>76.059770226380294</v>
      </c>
      <c r="FA1055">
        <v>74.971714576566995</v>
      </c>
      <c r="FB1055">
        <v>73.242280285035605</v>
      </c>
      <c r="FC1055">
        <v>72.710359203063604</v>
      </c>
      <c r="FD1055">
        <v>72.885791846429797</v>
      </c>
      <c r="FE1055">
        <v>77.672621067429304</v>
      </c>
      <c r="FF1055">
        <v>83.004459741141105</v>
      </c>
      <c r="FG1055">
        <v>87.240510931213294</v>
      </c>
      <c r="FH1055">
        <v>91.361190556982905</v>
      </c>
      <c r="FI1055">
        <v>93.955402588588896</v>
      </c>
      <c r="FJ1055">
        <v>96.628702312278804</v>
      </c>
      <c r="FK1055">
        <v>99.348174899413493</v>
      </c>
      <c r="FL1055">
        <v>100.69009646614001</v>
      </c>
      <c r="FM1055">
        <v>101.696155897038</v>
      </c>
      <c r="FN1055">
        <v>101.364414174221</v>
      </c>
      <c r="FO1055">
        <v>100.11212370934101</v>
      </c>
      <c r="FP1055">
        <v>96.081487226719702</v>
      </c>
      <c r="FQ1055">
        <v>89.2686266905812</v>
      </c>
      <c r="FR1055">
        <v>84.567841388336802</v>
      </c>
      <c r="FS1055">
        <v>81.514469920984993</v>
      </c>
      <c r="FT1055">
        <v>79.763973047651405</v>
      </c>
      <c r="FU1055">
        <v>2.15423983962569E-2</v>
      </c>
      <c r="FV1055">
        <v>0</v>
      </c>
      <c r="FW1055">
        <v>0</v>
      </c>
      <c r="FX1055">
        <v>1</v>
      </c>
    </row>
    <row r="1056" spans="1:180" x14ac:dyDescent="0.2">
      <c r="A1056" t="s">
        <v>42</v>
      </c>
      <c r="B1056" t="s">
        <v>58</v>
      </c>
      <c r="C1056" t="s">
        <v>55</v>
      </c>
      <c r="D1056" t="s">
        <v>40</v>
      </c>
      <c r="E1056" t="s">
        <v>78</v>
      </c>
      <c r="F1056" t="s">
        <v>77</v>
      </c>
      <c r="G1056" s="35">
        <v>43693</v>
      </c>
      <c r="H1056">
        <v>1786</v>
      </c>
      <c r="I1056">
        <v>1.12167401799781</v>
      </c>
      <c r="J1056">
        <v>0.97033555761689205</v>
      </c>
      <c r="K1056">
        <v>0.870193455856479</v>
      </c>
      <c r="L1056">
        <v>0.79449530383380196</v>
      </c>
      <c r="M1056">
        <v>0.75025514767120505</v>
      </c>
      <c r="N1056">
        <v>0.736737230433954</v>
      </c>
      <c r="O1056">
        <v>0.73793247588570798</v>
      </c>
      <c r="P1056">
        <v>0.81856459333985998</v>
      </c>
      <c r="Q1056">
        <v>0.933104642090962</v>
      </c>
      <c r="R1056">
        <v>1.08881408160418</v>
      </c>
      <c r="S1056">
        <v>1.26853425490032</v>
      </c>
      <c r="T1056">
        <v>1.53095524030279</v>
      </c>
      <c r="U1056">
        <v>1.77340558999453</v>
      </c>
      <c r="V1056">
        <v>1.9729439161433899</v>
      </c>
      <c r="W1056">
        <v>2.1708359408853002</v>
      </c>
      <c r="X1056">
        <v>2.37739027390707</v>
      </c>
      <c r="Y1056">
        <v>2.5123644125049398</v>
      </c>
      <c r="Z1056">
        <v>2.6150756502471699</v>
      </c>
      <c r="AA1056">
        <v>2.5756882351172599</v>
      </c>
      <c r="AB1056">
        <v>2.3830837391051101</v>
      </c>
      <c r="AC1056">
        <v>2.14952455036248</v>
      </c>
      <c r="AD1056">
        <v>1.9556235062848299</v>
      </c>
      <c r="AE1056">
        <v>1.6655603506838801</v>
      </c>
      <c r="AF1056">
        <v>1.37791824145831</v>
      </c>
      <c r="AG1056">
        <v>-2.6842631232512001E-2</v>
      </c>
      <c r="AH1056">
        <v>-2.90819668408299E-2</v>
      </c>
      <c r="AI1056">
        <v>-1.57420405528216E-2</v>
      </c>
      <c r="AJ1056">
        <v>-2.1750006936662201E-2</v>
      </c>
      <c r="AK1056">
        <v>-2.9573433153331E-2</v>
      </c>
      <c r="AL1056">
        <v>-2.26177943593606E-2</v>
      </c>
      <c r="AM1056">
        <v>-3.1426367088069597E-2</v>
      </c>
      <c r="AN1056">
        <v>-3.17191425907353E-2</v>
      </c>
      <c r="AO1056">
        <v>-1.7503569763470499E-2</v>
      </c>
      <c r="AP1056">
        <v>-1.95110584822486E-2</v>
      </c>
      <c r="AQ1056">
        <v>-2.9753830927200801E-2</v>
      </c>
      <c r="AR1056">
        <v>-4.7882073249405502E-4</v>
      </c>
      <c r="AS1056">
        <v>-1.7433946474118799E-2</v>
      </c>
      <c r="AT1056">
        <v>5.74077080734344E-4</v>
      </c>
      <c r="AU1056">
        <v>7.5782666608821894E-2</v>
      </c>
      <c r="AV1056">
        <v>0.103441242669305</v>
      </c>
      <c r="AW1056">
        <v>0.15245564157085401</v>
      </c>
      <c r="AX1056">
        <v>0.12255957839699901</v>
      </c>
      <c r="AY1056">
        <v>0.11010239927834201</v>
      </c>
      <c r="AZ1056">
        <v>-3.4691491023790003E-2</v>
      </c>
      <c r="BA1056">
        <v>-1.9420554665975601E-2</v>
      </c>
      <c r="BB1056">
        <v>-4.3365684654927003E-2</v>
      </c>
      <c r="BC1056">
        <v>-1.2644104471674401E-2</v>
      </c>
      <c r="BD1056">
        <v>1.2945212893703499E-2</v>
      </c>
      <c r="BE1056">
        <v>-1.9056440203171401E-2</v>
      </c>
      <c r="BF1056">
        <v>-2.0123364777410498E-2</v>
      </c>
      <c r="BG1056">
        <v>-7.5828283358786398E-3</v>
      </c>
      <c r="BH1056">
        <v>-1.2652799380423E-2</v>
      </c>
      <c r="BI1056">
        <v>-2.2881828597015999E-2</v>
      </c>
      <c r="BJ1056">
        <v>-1.67463827563081E-2</v>
      </c>
      <c r="BK1056">
        <v>-2.3951943541812799E-2</v>
      </c>
      <c r="BL1056">
        <v>-2.2871062480382402E-2</v>
      </c>
      <c r="BM1056">
        <v>-1.0323395433427999E-2</v>
      </c>
      <c r="BN1056">
        <v>-6.0136290427795901E-3</v>
      </c>
      <c r="BO1056">
        <v>-2.0902769223934501E-2</v>
      </c>
      <c r="BP1056">
        <v>4.9934396680788298E-3</v>
      </c>
      <c r="BQ1056">
        <v>-1.2103716006069999E-2</v>
      </c>
      <c r="BR1056">
        <v>8.1241201176831396E-3</v>
      </c>
      <c r="BS1056">
        <v>9.4676818809412394E-2</v>
      </c>
      <c r="BT1056">
        <v>0.115313038569028</v>
      </c>
      <c r="BU1056">
        <v>0.167788756793919</v>
      </c>
      <c r="BV1056">
        <v>0.14077853485783501</v>
      </c>
      <c r="BW1056">
        <v>0.12761773099145099</v>
      </c>
      <c r="BX1056">
        <v>-1.27328467274723E-2</v>
      </c>
      <c r="BY1056">
        <v>3.3567555486527902E-3</v>
      </c>
      <c r="BZ1056">
        <v>-2.51513183152344E-2</v>
      </c>
      <c r="CA1056">
        <v>-3.4445567896277199E-4</v>
      </c>
      <c r="CB1056">
        <v>2.3083812088317002E-2</v>
      </c>
      <c r="CC1056">
        <v>-1.36637480150905E-2</v>
      </c>
      <c r="CD1056">
        <v>-1.39186642786071E-2</v>
      </c>
      <c r="CE1056">
        <v>-1.9317828095875701E-3</v>
      </c>
      <c r="CF1056">
        <v>-6.3521011395224402E-3</v>
      </c>
      <c r="CG1056">
        <v>-1.8247243665746701E-2</v>
      </c>
      <c r="CH1056">
        <v>-1.26798609659392E-2</v>
      </c>
      <c r="CI1056">
        <v>-1.8775180562787801E-2</v>
      </c>
      <c r="CJ1056">
        <v>-1.6742909149593199E-2</v>
      </c>
      <c r="CK1056">
        <v>-5.3504285651903996E-3</v>
      </c>
      <c r="CL1056">
        <v>3.3346494701818399E-3</v>
      </c>
      <c r="CM1056">
        <v>-1.4772550850976399E-2</v>
      </c>
      <c r="CN1056">
        <v>8.7835105515327496E-3</v>
      </c>
      <c r="CO1056">
        <v>-8.4120146212207699E-3</v>
      </c>
      <c r="CP1056">
        <v>1.3353256925604001E-2</v>
      </c>
      <c r="CQ1056">
        <v>0.107762851066852</v>
      </c>
      <c r="CR1056">
        <v>0.12353540824448001</v>
      </c>
      <c r="CS1056">
        <v>0.17840842568860499</v>
      </c>
      <c r="CT1056">
        <v>0.15339692860274901</v>
      </c>
      <c r="CU1056">
        <v>0.13974879637952001</v>
      </c>
      <c r="CV1056">
        <v>2.4756434201973301E-3</v>
      </c>
      <c r="CW1056">
        <v>1.9132251217466902E-2</v>
      </c>
      <c r="CX1056">
        <v>-1.25361036742416E-2</v>
      </c>
      <c r="CY1056">
        <v>8.1742436068178107E-3</v>
      </c>
      <c r="CZ1056">
        <v>3.01057750055954E-2</v>
      </c>
      <c r="DA1056">
        <v>-8.2710558270096199E-3</v>
      </c>
      <c r="DB1056">
        <v>-7.7139637798037796E-3</v>
      </c>
      <c r="DC1056">
        <v>3.71926271670351E-3</v>
      </c>
      <c r="DD1056">
        <v>-5.1402898621879003E-5</v>
      </c>
      <c r="DE1056">
        <v>-1.36126587344773E-2</v>
      </c>
      <c r="DF1056">
        <v>-8.6133391755702903E-3</v>
      </c>
      <c r="DG1056">
        <v>-1.35984175837628E-2</v>
      </c>
      <c r="DH1056">
        <v>-1.0614755818804E-2</v>
      </c>
      <c r="DI1056">
        <v>-3.7746169695284E-4</v>
      </c>
      <c r="DJ1056">
        <v>1.2682927983143299E-2</v>
      </c>
      <c r="DK1056">
        <v>-8.6423324780182005E-3</v>
      </c>
      <c r="DL1056">
        <v>1.25735814349867E-2</v>
      </c>
      <c r="DM1056">
        <v>-4.7203132363715398E-3</v>
      </c>
      <c r="DN1056">
        <v>1.85823937335249E-2</v>
      </c>
      <c r="DO1056">
        <v>0.120848883324291</v>
      </c>
      <c r="DP1056">
        <v>0.13175777791993201</v>
      </c>
      <c r="DQ1056">
        <v>0.18902809458329101</v>
      </c>
      <c r="DR1056">
        <v>0.166015322347663</v>
      </c>
      <c r="DS1056">
        <v>0.15187986176759</v>
      </c>
      <c r="DT1056">
        <v>1.7684133567867001E-2</v>
      </c>
      <c r="DU1056">
        <v>3.4907746886281101E-2</v>
      </c>
      <c r="DV1056">
        <v>7.9110966751158598E-5</v>
      </c>
      <c r="DW1056">
        <v>1.66929428925984E-2</v>
      </c>
      <c r="DX1056">
        <v>3.7127737922873799E-2</v>
      </c>
      <c r="DY1056">
        <v>-4.84864797669057E-4</v>
      </c>
      <c r="DZ1056">
        <v>1.2446382836156799E-3</v>
      </c>
      <c r="EA1056">
        <v>1.18784749336465E-2</v>
      </c>
      <c r="EB1056">
        <v>9.0458046576173696E-3</v>
      </c>
      <c r="EC1056">
        <v>-6.9210541781623298E-3</v>
      </c>
      <c r="ED1056">
        <v>-2.7419275725178499E-3</v>
      </c>
      <c r="EE1056">
        <v>-6.1239940375059799E-3</v>
      </c>
      <c r="EF1056">
        <v>-1.76667570845102E-3</v>
      </c>
      <c r="EG1056">
        <v>6.8027126330896604E-3</v>
      </c>
      <c r="EH1056">
        <v>2.6180357422612301E-2</v>
      </c>
      <c r="EI1056">
        <v>2.08729225248011E-4</v>
      </c>
      <c r="EJ1056">
        <v>1.80458418355595E-2</v>
      </c>
      <c r="EK1056">
        <v>6.0991723167721395E-4</v>
      </c>
      <c r="EL1056">
        <v>2.6132436770473701E-2</v>
      </c>
      <c r="EM1056">
        <v>0.13974303552488199</v>
      </c>
      <c r="EN1056">
        <v>0.14362957381965399</v>
      </c>
      <c r="EO1056">
        <v>0.204361209806356</v>
      </c>
      <c r="EP1056">
        <v>0.18423427880849899</v>
      </c>
      <c r="EQ1056">
        <v>0.16939519348069901</v>
      </c>
      <c r="ER1056">
        <v>3.96427778641847E-2</v>
      </c>
      <c r="ES1056">
        <v>5.7685057100909397E-2</v>
      </c>
      <c r="ET1056">
        <v>1.8293477306443699E-2</v>
      </c>
      <c r="EU1056">
        <v>2.8992591685310098E-2</v>
      </c>
      <c r="EV1056">
        <v>4.7266337117487303E-2</v>
      </c>
      <c r="EW1056">
        <v>80.063709296838098</v>
      </c>
      <c r="EX1056">
        <v>79.088485134497404</v>
      </c>
      <c r="EY1056">
        <v>77.848336479471399</v>
      </c>
      <c r="EZ1056">
        <v>76.128244454931604</v>
      </c>
      <c r="FA1056">
        <v>75.030527371401604</v>
      </c>
      <c r="FB1056">
        <v>73.276604530438902</v>
      </c>
      <c r="FC1056">
        <v>72.708913402548404</v>
      </c>
      <c r="FD1056">
        <v>72.893050967437503</v>
      </c>
      <c r="FE1056">
        <v>77.712600283152398</v>
      </c>
      <c r="FF1056">
        <v>83.054772298253894</v>
      </c>
      <c r="FG1056">
        <v>87.314623643227904</v>
      </c>
      <c r="FH1056">
        <v>91.3931984426616</v>
      </c>
      <c r="FI1056">
        <v>93.966346153846203</v>
      </c>
      <c r="FJ1056">
        <v>96.640661868806006</v>
      </c>
      <c r="FK1056">
        <v>99.308223218499293</v>
      </c>
      <c r="FL1056">
        <v>100.648242095328</v>
      </c>
      <c r="FM1056">
        <v>101.630899008966</v>
      </c>
      <c r="FN1056">
        <v>101.33108187824401</v>
      </c>
      <c r="FO1056">
        <v>100.09795304388901</v>
      </c>
      <c r="FP1056">
        <v>96.115237140160502</v>
      </c>
      <c r="FQ1056">
        <v>89.379424256724903</v>
      </c>
      <c r="FR1056">
        <v>84.691157385559194</v>
      </c>
      <c r="FS1056">
        <v>81.762505899009</v>
      </c>
      <c r="FT1056">
        <v>80.041971448796602</v>
      </c>
      <c r="FU1056">
        <v>2.1616123015545399E-2</v>
      </c>
      <c r="FV1056">
        <v>0</v>
      </c>
      <c r="FW1056">
        <v>0</v>
      </c>
      <c r="FX1056">
        <v>1</v>
      </c>
    </row>
    <row r="1057" spans="1:180" x14ac:dyDescent="0.2">
      <c r="A1057" t="s">
        <v>42</v>
      </c>
      <c r="B1057" t="s">
        <v>58</v>
      </c>
      <c r="C1057" t="s">
        <v>55</v>
      </c>
      <c r="D1057" t="s">
        <v>40</v>
      </c>
      <c r="E1057" t="s">
        <v>78</v>
      </c>
      <c r="F1057" t="s">
        <v>78</v>
      </c>
      <c r="G1057" s="35">
        <v>43693</v>
      </c>
      <c r="H1057">
        <v>452</v>
      </c>
      <c r="I1057">
        <v>0.97476326006859104</v>
      </c>
      <c r="J1057">
        <v>0.83750399757090199</v>
      </c>
      <c r="K1057">
        <v>0.73962564565375299</v>
      </c>
      <c r="L1057">
        <v>0.67309651662084402</v>
      </c>
      <c r="M1057">
        <v>0.64404558597638595</v>
      </c>
      <c r="N1057">
        <v>0.62035216509949997</v>
      </c>
      <c r="O1057">
        <v>0.64713754965464798</v>
      </c>
      <c r="P1057">
        <v>0.71716791187120998</v>
      </c>
      <c r="Q1057">
        <v>0.86808875723962897</v>
      </c>
      <c r="R1057">
        <v>1.04721865049731</v>
      </c>
      <c r="S1057">
        <v>1.2482616020653201</v>
      </c>
      <c r="T1057">
        <v>1.54225016328403</v>
      </c>
      <c r="U1057">
        <v>1.7976040427837301</v>
      </c>
      <c r="V1057">
        <v>1.97612164860858</v>
      </c>
      <c r="W1057">
        <v>2.1891637102766901</v>
      </c>
      <c r="X1057">
        <v>2.4106752296403702</v>
      </c>
      <c r="Y1057">
        <v>2.5683904927708201</v>
      </c>
      <c r="Z1057">
        <v>2.6912451337202601</v>
      </c>
      <c r="AA1057">
        <v>2.6564908549643</v>
      </c>
      <c r="AB1057">
        <v>2.4260895135503202</v>
      </c>
      <c r="AC1057">
        <v>2.05417410102676</v>
      </c>
      <c r="AD1057">
        <v>1.7883682872323801</v>
      </c>
      <c r="AE1057">
        <v>1.43175441348577</v>
      </c>
      <c r="AF1057">
        <v>1.1651507834500801</v>
      </c>
      <c r="AG1057">
        <v>9.0153643350429895E-3</v>
      </c>
      <c r="AH1057">
        <v>2.0558759432149701E-2</v>
      </c>
      <c r="AI1057">
        <v>4.1186102446187298E-3</v>
      </c>
      <c r="AJ1057">
        <v>2.4478552795805301E-2</v>
      </c>
      <c r="AK1057">
        <v>2.2447132119751301E-2</v>
      </c>
      <c r="AL1057">
        <v>2.2895009197160601E-2</v>
      </c>
      <c r="AM1057">
        <v>1.18311850383763E-2</v>
      </c>
      <c r="AN1057">
        <v>-1.8996329801019299E-2</v>
      </c>
      <c r="AO1057">
        <v>-2.9618750934583701E-2</v>
      </c>
      <c r="AP1057">
        <v>-4.3505760511159897E-2</v>
      </c>
      <c r="AQ1057">
        <v>-3.8967147073199697E-2</v>
      </c>
      <c r="AR1057">
        <v>-2.1826108151109701E-2</v>
      </c>
      <c r="AS1057">
        <v>-2.2367019116326901E-2</v>
      </c>
      <c r="AT1057">
        <v>-6.35954937135636E-2</v>
      </c>
      <c r="AU1057">
        <v>0.39599025426439</v>
      </c>
      <c r="AV1057">
        <v>0.45301089493971203</v>
      </c>
      <c r="AW1057">
        <v>0.48272955855408201</v>
      </c>
      <c r="AX1057">
        <v>0.47264744687465499</v>
      </c>
      <c r="AY1057">
        <v>0.25069689358244901</v>
      </c>
      <c r="AZ1057">
        <v>-0.29468050583546401</v>
      </c>
      <c r="BA1057">
        <v>-0.33035845190649599</v>
      </c>
      <c r="BB1057">
        <v>-0.171356442858213</v>
      </c>
      <c r="BC1057">
        <v>-7.7719387152626704E-2</v>
      </c>
      <c r="BD1057">
        <v>-5.4423409463007097E-2</v>
      </c>
      <c r="BE1057">
        <v>2.44961137208075E-2</v>
      </c>
      <c r="BF1057">
        <v>3.5026665955416203E-2</v>
      </c>
      <c r="BG1057">
        <v>1.7535092555359601E-2</v>
      </c>
      <c r="BH1057">
        <v>3.1475800773031498E-2</v>
      </c>
      <c r="BI1057">
        <v>2.9712913785446101E-2</v>
      </c>
      <c r="BJ1057">
        <v>3.03149876178271E-2</v>
      </c>
      <c r="BK1057">
        <v>2.3291092332690101E-2</v>
      </c>
      <c r="BL1057">
        <v>-9.8631870672295594E-3</v>
      </c>
      <c r="BM1057">
        <v>-2.11889007041213E-2</v>
      </c>
      <c r="BN1057">
        <v>-2.0620186760867298E-2</v>
      </c>
      <c r="BO1057">
        <v>-1.6094531166056501E-2</v>
      </c>
      <c r="BP1057">
        <v>-7.8892860544448901E-3</v>
      </c>
      <c r="BQ1057">
        <v>-8.4441251760763794E-3</v>
      </c>
      <c r="BR1057">
        <v>-4.7683323157392397E-2</v>
      </c>
      <c r="BS1057">
        <v>0.41860232189983798</v>
      </c>
      <c r="BT1057">
        <v>0.47218700870291802</v>
      </c>
      <c r="BU1057">
        <v>0.52131042151047602</v>
      </c>
      <c r="BV1057">
        <v>0.50863822687393401</v>
      </c>
      <c r="BW1057">
        <v>0.28780649578474798</v>
      </c>
      <c r="BX1057">
        <v>-0.264692087746696</v>
      </c>
      <c r="BY1057">
        <v>-0.29672914706106401</v>
      </c>
      <c r="BZ1057">
        <v>-0.133477552156197</v>
      </c>
      <c r="CA1057">
        <v>-4.6215212403414099E-2</v>
      </c>
      <c r="CB1057">
        <v>-2.83805871555762E-2</v>
      </c>
      <c r="CC1057">
        <v>3.5218033586845103E-2</v>
      </c>
      <c r="CD1057">
        <v>4.5047093940280503E-2</v>
      </c>
      <c r="CE1057">
        <v>2.68273073335508E-2</v>
      </c>
      <c r="CF1057">
        <v>3.6322073406551497E-2</v>
      </c>
      <c r="CG1057">
        <v>3.4745172033573503E-2</v>
      </c>
      <c r="CH1057">
        <v>3.54540420687229E-2</v>
      </c>
      <c r="CI1057">
        <v>3.12281892147597E-2</v>
      </c>
      <c r="CJ1057">
        <v>-3.53760023182579E-3</v>
      </c>
      <c r="CK1057">
        <v>-1.53504121141032E-2</v>
      </c>
      <c r="CL1057">
        <v>-4.7697080970521503E-3</v>
      </c>
      <c r="CM1057">
        <v>-2.5302706493347598E-4</v>
      </c>
      <c r="CN1057">
        <v>1.76331447438168E-3</v>
      </c>
      <c r="CO1057">
        <v>1.19882875404659E-3</v>
      </c>
      <c r="CP1057">
        <v>-3.66626023029566E-2</v>
      </c>
      <c r="CQ1057">
        <v>0.434263371061686</v>
      </c>
      <c r="CR1057">
        <v>0.48546832667969397</v>
      </c>
      <c r="CS1057">
        <v>0.548031409666348</v>
      </c>
      <c r="CT1057">
        <v>0.53356533146380103</v>
      </c>
      <c r="CU1057">
        <v>0.313508493224192</v>
      </c>
      <c r="CV1057">
        <v>-0.243922200731234</v>
      </c>
      <c r="CW1057">
        <v>-0.27343759296906101</v>
      </c>
      <c r="CX1057">
        <v>-0.107242747845311</v>
      </c>
      <c r="CY1057">
        <v>-2.4395516942332801E-2</v>
      </c>
      <c r="CZ1057">
        <v>-1.03434077589186E-2</v>
      </c>
      <c r="DA1057">
        <v>4.5939953452882702E-2</v>
      </c>
      <c r="DB1057">
        <v>5.5067521925144802E-2</v>
      </c>
      <c r="DC1057">
        <v>3.6119522111741999E-2</v>
      </c>
      <c r="DD1057">
        <v>4.11683460400716E-2</v>
      </c>
      <c r="DE1057">
        <v>3.9777430281700797E-2</v>
      </c>
      <c r="DF1057">
        <v>4.05930965196186E-2</v>
      </c>
      <c r="DG1057">
        <v>3.9165286096829302E-2</v>
      </c>
      <c r="DH1057">
        <v>2.7879866035779902E-3</v>
      </c>
      <c r="DI1057">
        <v>-9.5119235240850395E-3</v>
      </c>
      <c r="DJ1057">
        <v>1.1080770566763E-2</v>
      </c>
      <c r="DK1057">
        <v>1.55884770361896E-2</v>
      </c>
      <c r="DL1057">
        <v>1.14159150032083E-2</v>
      </c>
      <c r="DM1057">
        <v>1.0841782684169601E-2</v>
      </c>
      <c r="DN1057">
        <v>-2.5641881448520702E-2</v>
      </c>
      <c r="DO1057">
        <v>0.44992442022353302</v>
      </c>
      <c r="DP1057">
        <v>0.49874964465646998</v>
      </c>
      <c r="DQ1057">
        <v>0.57475239782221998</v>
      </c>
      <c r="DR1057">
        <v>0.55849243605366805</v>
      </c>
      <c r="DS1057">
        <v>0.33921049066363501</v>
      </c>
      <c r="DT1057">
        <v>-0.22315231371577199</v>
      </c>
      <c r="DU1057">
        <v>-0.250146038877058</v>
      </c>
      <c r="DV1057">
        <v>-8.1007943534424504E-2</v>
      </c>
      <c r="DW1057">
        <v>-2.5758214812515701E-3</v>
      </c>
      <c r="DX1057">
        <v>7.6937716377390398E-3</v>
      </c>
      <c r="DY1057">
        <v>6.1420702838647298E-2</v>
      </c>
      <c r="DZ1057">
        <v>6.9535428448411193E-2</v>
      </c>
      <c r="EA1057">
        <v>4.9536004422482897E-2</v>
      </c>
      <c r="EB1057">
        <v>4.8165594017297801E-2</v>
      </c>
      <c r="EC1057">
        <v>4.7043211947395698E-2</v>
      </c>
      <c r="ED1057">
        <v>4.80130749402852E-2</v>
      </c>
      <c r="EE1057">
        <v>5.0625193391143103E-2</v>
      </c>
      <c r="EF1057">
        <v>1.1921129337367701E-2</v>
      </c>
      <c r="EG1057">
        <v>-1.0820732936226601E-3</v>
      </c>
      <c r="EH1057">
        <v>3.39663443170556E-2</v>
      </c>
      <c r="EI1057">
        <v>3.8461092943332803E-2</v>
      </c>
      <c r="EJ1057">
        <v>2.53527370998731E-2</v>
      </c>
      <c r="EK1057">
        <v>2.4764676624420098E-2</v>
      </c>
      <c r="EL1057">
        <v>-9.7297108923495301E-3</v>
      </c>
      <c r="EM1057">
        <v>0.472536487858981</v>
      </c>
      <c r="EN1057">
        <v>0.51792575841967603</v>
      </c>
      <c r="EO1057">
        <v>0.61333326077861405</v>
      </c>
      <c r="EP1057">
        <v>0.59448321605294796</v>
      </c>
      <c r="EQ1057">
        <v>0.37632009286593499</v>
      </c>
      <c r="ER1057">
        <v>-0.19316389562700401</v>
      </c>
      <c r="ES1057">
        <v>-0.216516734031625</v>
      </c>
      <c r="ET1057">
        <v>-4.3129052832408997E-2</v>
      </c>
      <c r="EU1057">
        <v>2.8928353267961001E-2</v>
      </c>
      <c r="EV1057">
        <v>3.373659394517E-2</v>
      </c>
      <c r="EW1057">
        <v>79.981242051716805</v>
      </c>
      <c r="EX1057">
        <v>78.7662144976685</v>
      </c>
      <c r="EY1057">
        <v>77.370919881305596</v>
      </c>
      <c r="EZ1057">
        <v>75.854599406528195</v>
      </c>
      <c r="FA1057">
        <v>74.782534972446001</v>
      </c>
      <c r="FB1057">
        <v>73.062844425604098</v>
      </c>
      <c r="FC1057">
        <v>72.692348452734194</v>
      </c>
      <c r="FD1057">
        <v>72.863183552352695</v>
      </c>
      <c r="FE1057">
        <v>77.5448283170835</v>
      </c>
      <c r="FF1057">
        <v>82.836053412462903</v>
      </c>
      <c r="FG1057">
        <v>86.940758796099999</v>
      </c>
      <c r="FH1057">
        <v>91.202416278083902</v>
      </c>
      <c r="FI1057">
        <v>93.901123357354805</v>
      </c>
      <c r="FJ1057">
        <v>96.584039847393001</v>
      </c>
      <c r="FK1057">
        <v>99.518440016956305</v>
      </c>
      <c r="FL1057">
        <v>100.897732089869</v>
      </c>
      <c r="FM1057">
        <v>102.01186943620201</v>
      </c>
      <c r="FN1057">
        <v>101.568355235269</v>
      </c>
      <c r="FO1057">
        <v>100.248940228911</v>
      </c>
      <c r="FP1057">
        <v>96.057863501483695</v>
      </c>
      <c r="FQ1057">
        <v>89.010597710894402</v>
      </c>
      <c r="FR1057">
        <v>84.277024162780805</v>
      </c>
      <c r="FS1057">
        <v>80.730182280627403</v>
      </c>
      <c r="FT1057">
        <v>78.884272997032596</v>
      </c>
      <c r="FU1057">
        <v>4.0538654996694699E-2</v>
      </c>
      <c r="FV1057">
        <v>0</v>
      </c>
      <c r="FW1057">
        <v>0</v>
      </c>
      <c r="FX1057">
        <v>1</v>
      </c>
    </row>
    <row r="1058" spans="1:180" x14ac:dyDescent="0.2">
      <c r="A1058" t="s">
        <v>42</v>
      </c>
      <c r="B1058" t="s">
        <v>58</v>
      </c>
      <c r="C1058" t="s">
        <v>55</v>
      </c>
      <c r="D1058" t="s">
        <v>41</v>
      </c>
      <c r="E1058" t="s">
        <v>1</v>
      </c>
      <c r="F1058" t="s">
        <v>1</v>
      </c>
      <c r="G1058" s="35">
        <v>43693</v>
      </c>
      <c r="H1058">
        <v>6771</v>
      </c>
      <c r="I1058">
        <v>1.31001960916511</v>
      </c>
      <c r="J1058">
        <v>1.1050181016570699</v>
      </c>
      <c r="K1058">
        <v>0.93720519748103104</v>
      </c>
      <c r="L1058">
        <v>0.84703847124600196</v>
      </c>
      <c r="M1058">
        <v>0.79684675513067904</v>
      </c>
      <c r="N1058">
        <v>0.77936967859476503</v>
      </c>
      <c r="O1058">
        <v>0.80344785411046005</v>
      </c>
      <c r="P1058">
        <v>0.87518796631098095</v>
      </c>
      <c r="Q1058">
        <v>0.97470544640378798</v>
      </c>
      <c r="R1058">
        <v>1.10480737219452</v>
      </c>
      <c r="S1058">
        <v>1.2946160464805301</v>
      </c>
      <c r="T1058">
        <v>1.5434155716137501</v>
      </c>
      <c r="U1058">
        <v>1.7748357930773999</v>
      </c>
      <c r="V1058">
        <v>1.9634848978650701</v>
      </c>
      <c r="W1058">
        <v>2.16592770623945</v>
      </c>
      <c r="X1058">
        <v>2.4363912292161598</v>
      </c>
      <c r="Y1058">
        <v>2.6794772944416101</v>
      </c>
      <c r="Z1058">
        <v>2.8864343637441099</v>
      </c>
      <c r="AA1058">
        <v>2.8086012812164598</v>
      </c>
      <c r="AB1058">
        <v>2.52898987209096</v>
      </c>
      <c r="AC1058">
        <v>2.2754768349457901</v>
      </c>
      <c r="AD1058">
        <v>2.0458299718640802</v>
      </c>
      <c r="AE1058">
        <v>1.71031853065465</v>
      </c>
      <c r="AF1058">
        <v>1.41755507586612</v>
      </c>
      <c r="AG1058">
        <v>-4.6593228381575098E-2</v>
      </c>
      <c r="AH1058">
        <v>-3.0249574692199001E-2</v>
      </c>
      <c r="AI1058">
        <v>-2.1190614908938699E-2</v>
      </c>
      <c r="AJ1058">
        <v>-1.8784970785420699E-2</v>
      </c>
      <c r="AK1058">
        <v>-1.4641177583511199E-2</v>
      </c>
      <c r="AL1058">
        <v>-9.7927822511569007E-3</v>
      </c>
      <c r="AM1058">
        <v>-1.49623581003362E-2</v>
      </c>
      <c r="AN1058">
        <v>-2.37513532234442E-2</v>
      </c>
      <c r="AO1058">
        <v>-1.40607881430404E-2</v>
      </c>
      <c r="AP1058">
        <v>-2.8484591758317201E-2</v>
      </c>
      <c r="AQ1058">
        <v>-1.93939923806936E-2</v>
      </c>
      <c r="AR1058">
        <v>-1.0654732846326599E-2</v>
      </c>
      <c r="AS1058">
        <v>-9.7291393206038303E-4</v>
      </c>
      <c r="AT1058">
        <v>-2.04307035887916E-2</v>
      </c>
      <c r="AU1058">
        <v>0.222982913637082</v>
      </c>
      <c r="AV1058">
        <v>0.26965309455701902</v>
      </c>
      <c r="AW1058">
        <v>0.26645348278166597</v>
      </c>
      <c r="AX1058">
        <v>0.26562203179017302</v>
      </c>
      <c r="AY1058">
        <v>0.17704339195152199</v>
      </c>
      <c r="AZ1058">
        <v>-0.124111866405409</v>
      </c>
      <c r="BA1058">
        <v>-0.15952449159135301</v>
      </c>
      <c r="BB1058">
        <v>-0.14275708497568601</v>
      </c>
      <c r="BC1058">
        <v>-9.6304659594581801E-2</v>
      </c>
      <c r="BD1058">
        <v>-6.9565773116019705E-2</v>
      </c>
      <c r="BE1058">
        <v>-3.7576244377445098E-2</v>
      </c>
      <c r="BF1058">
        <v>-2.3238594357368299E-2</v>
      </c>
      <c r="BG1058">
        <v>-1.5371154624630901E-2</v>
      </c>
      <c r="BH1058">
        <v>-1.3280200419890101E-2</v>
      </c>
      <c r="BI1058">
        <v>-9.4096876520200195E-3</v>
      </c>
      <c r="BJ1058">
        <v>-5.0472297840772904E-3</v>
      </c>
      <c r="BK1058">
        <v>-9.5285588934318401E-3</v>
      </c>
      <c r="BL1058">
        <v>-1.8614587231569401E-2</v>
      </c>
      <c r="BM1058">
        <v>-8.83026136425797E-3</v>
      </c>
      <c r="BN1058">
        <v>-2.1815572799827501E-2</v>
      </c>
      <c r="BO1058">
        <v>-1.41941524502181E-2</v>
      </c>
      <c r="BP1058">
        <v>-7.1711393977939297E-3</v>
      </c>
      <c r="BQ1058">
        <v>2.4922980909957999E-3</v>
      </c>
      <c r="BR1058">
        <v>-1.16333288413164E-2</v>
      </c>
      <c r="BS1058">
        <v>0.233936874760896</v>
      </c>
      <c r="BT1058">
        <v>0.282503415274581</v>
      </c>
      <c r="BU1058">
        <v>0.28075364594086299</v>
      </c>
      <c r="BV1058">
        <v>0.28300766987939702</v>
      </c>
      <c r="BW1058">
        <v>0.19499181986761799</v>
      </c>
      <c r="BX1058">
        <v>-0.107379775481345</v>
      </c>
      <c r="BY1058">
        <v>-0.14860348775233501</v>
      </c>
      <c r="BZ1058">
        <v>-0.129780491166748</v>
      </c>
      <c r="CA1058">
        <v>-8.4577964786687096E-2</v>
      </c>
      <c r="CB1058">
        <v>-5.84588374490599E-2</v>
      </c>
      <c r="CC1058">
        <v>-3.1331108724352803E-2</v>
      </c>
      <c r="CD1058">
        <v>-1.8382810734803801E-2</v>
      </c>
      <c r="CE1058">
        <v>-1.13406141593668E-2</v>
      </c>
      <c r="CF1058">
        <v>-9.4676132337405804E-3</v>
      </c>
      <c r="CG1058">
        <v>-5.7863736620002298E-3</v>
      </c>
      <c r="CH1058">
        <v>-1.7604746016122101E-3</v>
      </c>
      <c r="CI1058">
        <v>-5.7651261155495697E-3</v>
      </c>
      <c r="CJ1058">
        <v>-1.50568787535732E-2</v>
      </c>
      <c r="CK1058">
        <v>-5.2076144508702302E-3</v>
      </c>
      <c r="CL1058">
        <v>-1.7196630584810101E-2</v>
      </c>
      <c r="CM1058">
        <v>-1.05927591544873E-2</v>
      </c>
      <c r="CN1058">
        <v>-4.7584131873065396E-3</v>
      </c>
      <c r="CO1058">
        <v>4.8922933821929698E-3</v>
      </c>
      <c r="CP1058">
        <v>-5.5402938903940597E-3</v>
      </c>
      <c r="CQ1058">
        <v>0.24152355486652499</v>
      </c>
      <c r="CR1058">
        <v>0.29140350825801797</v>
      </c>
      <c r="CS1058">
        <v>0.29065789538276399</v>
      </c>
      <c r="CT1058">
        <v>0.29504890985864501</v>
      </c>
      <c r="CU1058">
        <v>0.20742284636654801</v>
      </c>
      <c r="CV1058">
        <v>-9.5791180277805602E-2</v>
      </c>
      <c r="CW1058">
        <v>-0.14103963376175799</v>
      </c>
      <c r="CX1058">
        <v>-0.12079294182488701</v>
      </c>
      <c r="CY1058">
        <v>-7.6456091685418198E-2</v>
      </c>
      <c r="CZ1058">
        <v>-5.0766207640848798E-2</v>
      </c>
      <c r="DA1058">
        <v>-2.5085973071260599E-2</v>
      </c>
      <c r="DB1058">
        <v>-1.3527027112239401E-2</v>
      </c>
      <c r="DC1058">
        <v>-7.3100736941026298E-3</v>
      </c>
      <c r="DD1058">
        <v>-5.6550260475910904E-3</v>
      </c>
      <c r="DE1058">
        <v>-2.1630596719804402E-3</v>
      </c>
      <c r="DF1058">
        <v>1.52628058085288E-3</v>
      </c>
      <c r="DG1058">
        <v>-2.00169333766731E-3</v>
      </c>
      <c r="DH1058">
        <v>-1.1499170275576899E-2</v>
      </c>
      <c r="DI1058">
        <v>-1.58496753748248E-3</v>
      </c>
      <c r="DJ1058">
        <v>-1.2577688369792801E-2</v>
      </c>
      <c r="DK1058">
        <v>-6.9913658587564898E-3</v>
      </c>
      <c r="DL1058">
        <v>-2.3456869768191499E-3</v>
      </c>
      <c r="DM1058">
        <v>7.2922886733901501E-3</v>
      </c>
      <c r="DN1058">
        <v>5.5274106052825899E-4</v>
      </c>
      <c r="DO1058">
        <v>0.24911023497215501</v>
      </c>
      <c r="DP1058">
        <v>0.300303601241455</v>
      </c>
      <c r="DQ1058">
        <v>0.30056214482466498</v>
      </c>
      <c r="DR1058">
        <v>0.30709014983789301</v>
      </c>
      <c r="DS1058">
        <v>0.219853872865479</v>
      </c>
      <c r="DT1058">
        <v>-8.4202585074266006E-2</v>
      </c>
      <c r="DU1058">
        <v>-0.133475779771181</v>
      </c>
      <c r="DV1058">
        <v>-0.111805392483025</v>
      </c>
      <c r="DW1058">
        <v>-6.8334218584149301E-2</v>
      </c>
      <c r="DX1058">
        <v>-4.3073577832637697E-2</v>
      </c>
      <c r="DY1058">
        <v>-1.6068989067130598E-2</v>
      </c>
      <c r="DZ1058">
        <v>-6.5160467774086697E-3</v>
      </c>
      <c r="EA1058">
        <v>-1.49061340979483E-3</v>
      </c>
      <c r="EB1058">
        <v>-1.5025568206051599E-4</v>
      </c>
      <c r="EC1058">
        <v>3.0684302595107302E-3</v>
      </c>
      <c r="ED1058">
        <v>6.2718330479324897E-3</v>
      </c>
      <c r="EE1058">
        <v>3.43210586923703E-3</v>
      </c>
      <c r="EF1058">
        <v>-6.3624042837020899E-3</v>
      </c>
      <c r="EG1058">
        <v>3.6455592412999501E-3</v>
      </c>
      <c r="EH1058">
        <v>-5.9086694113030898E-3</v>
      </c>
      <c r="EI1058">
        <v>-1.7915259282809601E-3</v>
      </c>
      <c r="EJ1058">
        <v>1.13790647171349E-3</v>
      </c>
      <c r="EK1058">
        <v>1.07575006964463E-2</v>
      </c>
      <c r="EL1058">
        <v>9.3501158080035209E-3</v>
      </c>
      <c r="EM1058">
        <v>0.26006419609596798</v>
      </c>
      <c r="EN1058">
        <v>0.31315392195901798</v>
      </c>
      <c r="EO1058">
        <v>0.314862307983861</v>
      </c>
      <c r="EP1058">
        <v>0.32447578792711701</v>
      </c>
      <c r="EQ1058">
        <v>0.23780230078157499</v>
      </c>
      <c r="ER1058">
        <v>-6.7470494150201898E-2</v>
      </c>
      <c r="ES1058">
        <v>-0.122554775932164</v>
      </c>
      <c r="ET1058">
        <v>-9.8828798674087101E-2</v>
      </c>
      <c r="EU1058">
        <v>-5.6607523776254602E-2</v>
      </c>
      <c r="EV1058">
        <v>-3.1966642165678003E-2</v>
      </c>
      <c r="EW1058">
        <v>82.923341702437796</v>
      </c>
      <c r="EX1058">
        <v>81.314043897302994</v>
      </c>
      <c r="EY1058">
        <v>78.188426338381802</v>
      </c>
      <c r="EZ1058">
        <v>76.907021948651504</v>
      </c>
      <c r="FA1058">
        <v>77.016319753786306</v>
      </c>
      <c r="FB1058">
        <v>75.844213169190894</v>
      </c>
      <c r="FC1058">
        <v>74.781404389730298</v>
      </c>
      <c r="FD1058">
        <v>74.5</v>
      </c>
      <c r="FE1058">
        <v>77.265084635943893</v>
      </c>
      <c r="FF1058">
        <v>83.155786830809106</v>
      </c>
      <c r="FG1058">
        <v>87.483680246213694</v>
      </c>
      <c r="FH1058">
        <v>91.765084635943893</v>
      </c>
      <c r="FI1058">
        <v>94.155786830809106</v>
      </c>
      <c r="FJ1058">
        <v>95.983680246213694</v>
      </c>
      <c r="FK1058">
        <v>99.046489025674205</v>
      </c>
      <c r="FL1058">
        <v>99.827893415404503</v>
      </c>
      <c r="FM1058">
        <v>101</v>
      </c>
      <c r="FN1058">
        <v>101</v>
      </c>
      <c r="FO1058">
        <v>99.390702194865199</v>
      </c>
      <c r="FP1058">
        <v>94.718595610269702</v>
      </c>
      <c r="FQ1058">
        <v>88.327893415404503</v>
      </c>
      <c r="FR1058">
        <v>83.546489025674205</v>
      </c>
      <c r="FS1058">
        <v>80.390702194865199</v>
      </c>
      <c r="FT1058">
        <v>78.516319753786306</v>
      </c>
      <c r="FU1058">
        <v>1.9398641983198898E-2</v>
      </c>
      <c r="FV1058">
        <v>0</v>
      </c>
      <c r="FW1058">
        <v>0</v>
      </c>
      <c r="FX1058">
        <v>1</v>
      </c>
    </row>
    <row r="1059" spans="1:180" x14ac:dyDescent="0.2">
      <c r="A1059" t="s">
        <v>42</v>
      </c>
      <c r="B1059" t="s">
        <v>58</v>
      </c>
      <c r="C1059" t="s">
        <v>55</v>
      </c>
      <c r="D1059" t="s">
        <v>41</v>
      </c>
      <c r="E1059" t="s">
        <v>1</v>
      </c>
      <c r="F1059" t="s">
        <v>77</v>
      </c>
      <c r="G1059" s="35">
        <v>43693</v>
      </c>
      <c r="H1059">
        <v>5111</v>
      </c>
      <c r="I1059">
        <v>1.3582949688938499</v>
      </c>
      <c r="J1059">
        <v>1.15185987173856</v>
      </c>
      <c r="K1059">
        <v>0.97209691249622099</v>
      </c>
      <c r="L1059">
        <v>0.87675589569363999</v>
      </c>
      <c r="M1059">
        <v>0.82126324478502799</v>
      </c>
      <c r="N1059">
        <v>0.79763427042116397</v>
      </c>
      <c r="O1059">
        <v>0.81815080470763801</v>
      </c>
      <c r="P1059">
        <v>0.89246510532642598</v>
      </c>
      <c r="Q1059">
        <v>0.98965699903663595</v>
      </c>
      <c r="R1059">
        <v>1.1220301034051601</v>
      </c>
      <c r="S1059">
        <v>1.3090076935328701</v>
      </c>
      <c r="T1059">
        <v>1.5483490930425501</v>
      </c>
      <c r="U1059">
        <v>1.7674840985851299</v>
      </c>
      <c r="V1059">
        <v>1.9472145034204</v>
      </c>
      <c r="W1059">
        <v>2.1353052295710802</v>
      </c>
      <c r="X1059">
        <v>2.4123235417868099</v>
      </c>
      <c r="Y1059">
        <v>2.6747930752786302</v>
      </c>
      <c r="Z1059">
        <v>2.8992937910548502</v>
      </c>
      <c r="AA1059">
        <v>2.8268630733597999</v>
      </c>
      <c r="AB1059">
        <v>2.5374073655298401</v>
      </c>
      <c r="AC1059">
        <v>2.29800357197206</v>
      </c>
      <c r="AD1059">
        <v>2.0826240553417898</v>
      </c>
      <c r="AE1059">
        <v>1.75625061366729</v>
      </c>
      <c r="AF1059">
        <v>1.4625232356954401</v>
      </c>
      <c r="AG1059">
        <v>-4.6833480424553903E-2</v>
      </c>
      <c r="AH1059">
        <v>-2.5354475890408699E-2</v>
      </c>
      <c r="AI1059">
        <v>-2.04184580333991E-2</v>
      </c>
      <c r="AJ1059">
        <v>-1.4530481147163101E-2</v>
      </c>
      <c r="AK1059">
        <v>-1.25479723930042E-2</v>
      </c>
      <c r="AL1059">
        <v>-1.6421652134902799E-2</v>
      </c>
      <c r="AM1059">
        <v>-2.1972578156802602E-2</v>
      </c>
      <c r="AN1059">
        <v>-2.0133481213051301E-2</v>
      </c>
      <c r="AO1059">
        <v>-5.1158573542367204E-3</v>
      </c>
      <c r="AP1059">
        <v>-2.1799649627732801E-2</v>
      </c>
      <c r="AQ1059">
        <v>-1.0921245976701299E-2</v>
      </c>
      <c r="AR1059">
        <v>-4.6905605132096804E-3</v>
      </c>
      <c r="AS1059">
        <v>-7.0308649726191401E-3</v>
      </c>
      <c r="AT1059">
        <v>-2.12062561048172E-2</v>
      </c>
      <c r="AU1059">
        <v>0.143634080032878</v>
      </c>
      <c r="AV1059">
        <v>0.173241995140235</v>
      </c>
      <c r="AW1059">
        <v>0.16232014552898999</v>
      </c>
      <c r="AX1059">
        <v>0.17038406411241799</v>
      </c>
      <c r="AY1059">
        <v>0.14335680385234401</v>
      </c>
      <c r="AZ1059">
        <v>1.6319678522984599E-3</v>
      </c>
      <c r="BA1059">
        <v>-5.84603515953818E-2</v>
      </c>
      <c r="BB1059">
        <v>-8.0003891545698994E-2</v>
      </c>
      <c r="BC1059">
        <v>-5.5378444181946797E-2</v>
      </c>
      <c r="BD1059">
        <v>-6.3585502291181706E-2</v>
      </c>
      <c r="BE1059">
        <v>-3.5806006049777503E-2</v>
      </c>
      <c r="BF1059">
        <v>-1.7451378536919599E-2</v>
      </c>
      <c r="BG1059">
        <v>-1.4394264044504701E-2</v>
      </c>
      <c r="BH1059">
        <v>-8.55078445870033E-3</v>
      </c>
      <c r="BI1059">
        <v>-7.3768111637242404E-3</v>
      </c>
      <c r="BJ1059">
        <v>-1.1872280734972301E-2</v>
      </c>
      <c r="BK1059">
        <v>-1.5026218515829101E-2</v>
      </c>
      <c r="BL1059">
        <v>-1.4702550994911899E-2</v>
      </c>
      <c r="BM1059">
        <v>-2.0842413380646401E-4</v>
      </c>
      <c r="BN1059">
        <v>-1.55150517838645E-2</v>
      </c>
      <c r="BO1059">
        <v>-4.3083386222567696E-3</v>
      </c>
      <c r="BP1059">
        <v>-1.0061028479572401E-3</v>
      </c>
      <c r="BQ1059">
        <v>-3.3589794266088301E-3</v>
      </c>
      <c r="BR1059">
        <v>-1.15713310681619E-2</v>
      </c>
      <c r="BS1059">
        <v>0.15336108421077699</v>
      </c>
      <c r="BT1059">
        <v>0.18400010474272499</v>
      </c>
      <c r="BU1059">
        <v>0.17556419661704101</v>
      </c>
      <c r="BV1059">
        <v>0.18660174313097799</v>
      </c>
      <c r="BW1059">
        <v>0.15808134246076899</v>
      </c>
      <c r="BX1059">
        <v>1.5794225103127901E-2</v>
      </c>
      <c r="BY1059">
        <v>-4.8575898556647401E-2</v>
      </c>
      <c r="BZ1059">
        <v>-6.6396391230337304E-2</v>
      </c>
      <c r="CA1059">
        <v>-4.24097869294357E-2</v>
      </c>
      <c r="CB1059">
        <v>-5.16571861877691E-2</v>
      </c>
      <c r="CC1059">
        <v>-2.81684108904721E-2</v>
      </c>
      <c r="CD1059">
        <v>-1.19777173848617E-2</v>
      </c>
      <c r="CE1059">
        <v>-1.02219256391181E-2</v>
      </c>
      <c r="CF1059">
        <v>-4.4092647480418502E-3</v>
      </c>
      <c r="CG1059">
        <v>-3.7952806490784202E-3</v>
      </c>
      <c r="CH1059">
        <v>-8.7213999619942893E-3</v>
      </c>
      <c r="CI1059">
        <v>-1.02151909889781E-2</v>
      </c>
      <c r="CJ1059">
        <v>-1.09411052699085E-2</v>
      </c>
      <c r="CK1059">
        <v>3.1904491652967899E-3</v>
      </c>
      <c r="CL1059">
        <v>-1.11623584617833E-2</v>
      </c>
      <c r="CM1059">
        <v>2.71740866730028E-4</v>
      </c>
      <c r="CN1059">
        <v>1.5457413071436399E-3</v>
      </c>
      <c r="CO1059">
        <v>-8.1584268299697495E-4</v>
      </c>
      <c r="CP1059">
        <v>-4.8982113383578404E-3</v>
      </c>
      <c r="CQ1059">
        <v>0.160097977673308</v>
      </c>
      <c r="CR1059">
        <v>0.19145113868130301</v>
      </c>
      <c r="CS1059">
        <v>0.18473698605566999</v>
      </c>
      <c r="CT1059">
        <v>0.19783405821580299</v>
      </c>
      <c r="CU1059">
        <v>0.16827951304604399</v>
      </c>
      <c r="CV1059">
        <v>2.5602961332992499E-2</v>
      </c>
      <c r="CW1059">
        <v>-4.1729956492733103E-2</v>
      </c>
      <c r="CX1059">
        <v>-5.6971877964038201E-2</v>
      </c>
      <c r="CY1059">
        <v>-3.3427734422378501E-2</v>
      </c>
      <c r="CZ1059">
        <v>-4.3395670791417401E-2</v>
      </c>
      <c r="DA1059">
        <v>-2.0530815731166701E-2</v>
      </c>
      <c r="DB1059">
        <v>-6.5040562328037704E-3</v>
      </c>
      <c r="DC1059">
        <v>-6.0495872337314799E-3</v>
      </c>
      <c r="DD1059">
        <v>-2.6774503738337001E-4</v>
      </c>
      <c r="DE1059">
        <v>-2.1375013443258899E-4</v>
      </c>
      <c r="DF1059">
        <v>-5.5705191890162301E-3</v>
      </c>
      <c r="DG1059">
        <v>-5.4041634621270996E-3</v>
      </c>
      <c r="DH1059">
        <v>-7.1796595449050904E-3</v>
      </c>
      <c r="DI1059">
        <v>6.58932246440004E-3</v>
      </c>
      <c r="DJ1059">
        <v>-6.80966513970212E-3</v>
      </c>
      <c r="DK1059">
        <v>4.8518203557168299E-3</v>
      </c>
      <c r="DL1059">
        <v>4.0975854622445204E-3</v>
      </c>
      <c r="DM1059">
        <v>1.72729406061488E-3</v>
      </c>
      <c r="DN1059">
        <v>1.7749083914462499E-3</v>
      </c>
      <c r="DO1059">
        <v>0.166834871135839</v>
      </c>
      <c r="DP1059">
        <v>0.198902172619881</v>
      </c>
      <c r="DQ1059">
        <v>0.193909775494298</v>
      </c>
      <c r="DR1059">
        <v>0.20906637330062799</v>
      </c>
      <c r="DS1059">
        <v>0.178477683631319</v>
      </c>
      <c r="DT1059">
        <v>3.54116975628571E-2</v>
      </c>
      <c r="DU1059">
        <v>-3.4884014428818701E-2</v>
      </c>
      <c r="DV1059">
        <v>-4.7547364697739097E-2</v>
      </c>
      <c r="DW1059">
        <v>-2.4445681915321298E-2</v>
      </c>
      <c r="DX1059">
        <v>-3.5134155395065703E-2</v>
      </c>
      <c r="DY1059">
        <v>-9.5033413563902804E-3</v>
      </c>
      <c r="DZ1059">
        <v>1.39904112068532E-3</v>
      </c>
      <c r="EA1059">
        <v>-2.5393244837121401E-5</v>
      </c>
      <c r="EB1059">
        <v>5.7119516510793699E-3</v>
      </c>
      <c r="EC1059">
        <v>4.9574110948473697E-3</v>
      </c>
      <c r="ED1059">
        <v>-1.0211477890858E-3</v>
      </c>
      <c r="EE1059">
        <v>1.5421961788463501E-3</v>
      </c>
      <c r="EF1059">
        <v>-1.7487293267656899E-3</v>
      </c>
      <c r="EG1059">
        <v>1.1496755684830299E-2</v>
      </c>
      <c r="EH1059">
        <v>-5.2506729583374405E-4</v>
      </c>
      <c r="EI1059">
        <v>1.1464727710161399E-2</v>
      </c>
      <c r="EJ1059">
        <v>7.7820431274969702E-3</v>
      </c>
      <c r="EK1059">
        <v>5.3991796066251898E-3</v>
      </c>
      <c r="EL1059">
        <v>1.14098334281016E-2</v>
      </c>
      <c r="EM1059">
        <v>0.17656187531373799</v>
      </c>
      <c r="EN1059">
        <v>0.20966028222237201</v>
      </c>
      <c r="EO1059">
        <v>0.20715382658234899</v>
      </c>
      <c r="EP1059">
        <v>0.22528405231918799</v>
      </c>
      <c r="EQ1059">
        <v>0.19320222223974501</v>
      </c>
      <c r="ER1059">
        <v>4.9573954813686601E-2</v>
      </c>
      <c r="ES1059">
        <v>-2.4999561390084399E-2</v>
      </c>
      <c r="ET1059">
        <v>-3.3939864382377401E-2</v>
      </c>
      <c r="EU1059">
        <v>-1.14770246628102E-2</v>
      </c>
      <c r="EV1059">
        <v>-2.3205839291653201E-2</v>
      </c>
      <c r="EW1059">
        <v>82.878366056774695</v>
      </c>
      <c r="EX1059">
        <v>81.266701112394401</v>
      </c>
      <c r="EY1059">
        <v>78.160020667436598</v>
      </c>
      <c r="EZ1059">
        <v>76.8833505561972</v>
      </c>
      <c r="FA1059">
        <v>76.995015500577495</v>
      </c>
      <c r="FB1059">
        <v>75.830010333718306</v>
      </c>
      <c r="FC1059">
        <v>74.776670111239397</v>
      </c>
      <c r="FD1059">
        <v>74.5</v>
      </c>
      <c r="FE1059">
        <v>77.281654610662002</v>
      </c>
      <c r="FF1059">
        <v>83.169989666281694</v>
      </c>
      <c r="FG1059">
        <v>87.504984499422505</v>
      </c>
      <c r="FH1059">
        <v>91.781654610662002</v>
      </c>
      <c r="FI1059">
        <v>94.169989666281694</v>
      </c>
      <c r="FJ1059">
        <v>96.004984499422505</v>
      </c>
      <c r="FK1059">
        <v>99.0583247219014</v>
      </c>
      <c r="FL1059">
        <v>99.834994833140797</v>
      </c>
      <c r="FM1059">
        <v>101</v>
      </c>
      <c r="FN1059">
        <v>101</v>
      </c>
      <c r="FO1059">
        <v>99.388335055619706</v>
      </c>
      <c r="FP1059">
        <v>94.723329888760603</v>
      </c>
      <c r="FQ1059">
        <v>88.334994833140797</v>
      </c>
      <c r="FR1059">
        <v>83.5583247219014</v>
      </c>
      <c r="FS1059">
        <v>80.388335055619706</v>
      </c>
      <c r="FT1059">
        <v>78.495015500577495</v>
      </c>
      <c r="FU1059">
        <v>1.7082821783881399E-2</v>
      </c>
      <c r="FV1059">
        <v>0</v>
      </c>
      <c r="FW1059">
        <v>0</v>
      </c>
      <c r="FX1059">
        <v>1</v>
      </c>
    </row>
    <row r="1060" spans="1:180" x14ac:dyDescent="0.2">
      <c r="A1060" t="s">
        <v>42</v>
      </c>
      <c r="B1060" t="s">
        <v>58</v>
      </c>
      <c r="C1060" t="s">
        <v>55</v>
      </c>
      <c r="D1060" t="s">
        <v>41</v>
      </c>
      <c r="E1060" t="s">
        <v>1</v>
      </c>
      <c r="F1060" t="s">
        <v>78</v>
      </c>
      <c r="G1060" s="35">
        <v>43693</v>
      </c>
      <c r="H1060">
        <v>1660</v>
      </c>
      <c r="I1060">
        <v>1.14603697440031</v>
      </c>
      <c r="J1060">
        <v>0.94976311189681795</v>
      </c>
      <c r="K1060">
        <v>0.80649306240169805</v>
      </c>
      <c r="L1060">
        <v>0.730295628302846</v>
      </c>
      <c r="M1060">
        <v>0.69006762006468503</v>
      </c>
      <c r="N1060">
        <v>0.687904643115965</v>
      </c>
      <c r="O1060">
        <v>0.73608171198825201</v>
      </c>
      <c r="P1060">
        <v>0.80394207392073602</v>
      </c>
      <c r="Q1060">
        <v>0.91122421532132103</v>
      </c>
      <c r="R1060">
        <v>1.0504863180447399</v>
      </c>
      <c r="S1060">
        <v>1.2453782735180901</v>
      </c>
      <c r="T1060">
        <v>1.5390609182530499</v>
      </c>
      <c r="U1060">
        <v>1.82657631902131</v>
      </c>
      <c r="V1060">
        <v>2.03375871889377</v>
      </c>
      <c r="W1060">
        <v>2.2887252057395102</v>
      </c>
      <c r="X1060">
        <v>2.5559724012077099</v>
      </c>
      <c r="Y1060">
        <v>2.75237567853587</v>
      </c>
      <c r="Z1060">
        <v>2.9027328709479701</v>
      </c>
      <c r="AA1060">
        <v>2.8004648270764698</v>
      </c>
      <c r="AB1060">
        <v>2.52976405906883</v>
      </c>
      <c r="AC1060">
        <v>2.2168944255765402</v>
      </c>
      <c r="AD1060">
        <v>1.90495003272326</v>
      </c>
      <c r="AE1060">
        <v>1.52865511954637</v>
      </c>
      <c r="AF1060">
        <v>1.2384474573462001</v>
      </c>
      <c r="AG1060">
        <v>-6.3499931590175904E-2</v>
      </c>
      <c r="AH1060">
        <v>-3.5654103950246201E-2</v>
      </c>
      <c r="AI1060">
        <v>-1.44951395187212E-2</v>
      </c>
      <c r="AJ1060">
        <v>-9.9151991037382797E-3</v>
      </c>
      <c r="AK1060">
        <v>-1.4548541545400501E-2</v>
      </c>
      <c r="AL1060">
        <v>-3.2935122014981499E-3</v>
      </c>
      <c r="AM1060">
        <v>-7.8170129773951508E-3</v>
      </c>
      <c r="AN1060">
        <v>-3.34314729043012E-2</v>
      </c>
      <c r="AO1060">
        <v>-3.5546070772327201E-2</v>
      </c>
      <c r="AP1060">
        <v>-5.6991351089861801E-2</v>
      </c>
      <c r="AQ1060">
        <v>-5.5396045572601603E-2</v>
      </c>
      <c r="AR1060">
        <v>-2.4178128279935901E-2</v>
      </c>
      <c r="AS1060">
        <v>2.84442325254828E-3</v>
      </c>
      <c r="AT1060">
        <v>-6.8826903631834403E-3</v>
      </c>
      <c r="AU1060">
        <v>0.45034724272107601</v>
      </c>
      <c r="AV1060">
        <v>0.57267014120415805</v>
      </c>
      <c r="AW1060">
        <v>0.56784605846009795</v>
      </c>
      <c r="AX1060">
        <v>0.57066000258431004</v>
      </c>
      <c r="AY1060">
        <v>0.29191811219932601</v>
      </c>
      <c r="AZ1060">
        <v>-0.431448041223289</v>
      </c>
      <c r="BA1060">
        <v>-0.45142914412684898</v>
      </c>
      <c r="BB1060">
        <v>-0.34834486505504397</v>
      </c>
      <c r="BC1060">
        <v>-0.23627750121742799</v>
      </c>
      <c r="BD1060">
        <v>-0.12507538585115699</v>
      </c>
      <c r="BE1060">
        <v>-5.5539723240841603E-2</v>
      </c>
      <c r="BF1060">
        <v>-2.7287910898997299E-2</v>
      </c>
      <c r="BG1060">
        <v>-9.3627391803745193E-3</v>
      </c>
      <c r="BH1060">
        <v>-6.0143897945596899E-3</v>
      </c>
      <c r="BI1060">
        <v>-9.7975211159750109E-3</v>
      </c>
      <c r="BJ1060">
        <v>3.5471527327124198E-3</v>
      </c>
      <c r="BK1060">
        <v>-1.1327049219998101E-3</v>
      </c>
      <c r="BL1060">
        <v>-2.5951060641270701E-2</v>
      </c>
      <c r="BM1060">
        <v>-2.76043104822934E-2</v>
      </c>
      <c r="BN1060">
        <v>-4.6712359791232602E-2</v>
      </c>
      <c r="BO1060">
        <v>-4.53127566664564E-2</v>
      </c>
      <c r="BP1060">
        <v>-1.80657196084134E-2</v>
      </c>
      <c r="BQ1060">
        <v>9.0684870804310092E-3</v>
      </c>
      <c r="BR1060">
        <v>4.4259613890640301E-3</v>
      </c>
      <c r="BS1060">
        <v>0.47200470773592101</v>
      </c>
      <c r="BT1060">
        <v>0.60343323636697899</v>
      </c>
      <c r="BU1060">
        <v>0.60138408594850201</v>
      </c>
      <c r="BV1060">
        <v>0.60056095719157299</v>
      </c>
      <c r="BW1060">
        <v>0.325441026392428</v>
      </c>
      <c r="BX1060">
        <v>-0.40010024442779102</v>
      </c>
      <c r="BY1060">
        <v>-0.425906567343312</v>
      </c>
      <c r="BZ1060">
        <v>-0.32651648004114803</v>
      </c>
      <c r="CA1060">
        <v>-0.21422630395268899</v>
      </c>
      <c r="CB1060">
        <v>-0.108540870395509</v>
      </c>
      <c r="CC1060">
        <v>-5.0026507187036801E-2</v>
      </c>
      <c r="CD1060">
        <v>-2.1493511077385501E-2</v>
      </c>
      <c r="CE1060">
        <v>-5.8080543407129197E-3</v>
      </c>
      <c r="CF1060">
        <v>-3.3127011499410998E-3</v>
      </c>
      <c r="CG1060">
        <v>-6.5069788394460397E-3</v>
      </c>
      <c r="CH1060">
        <v>8.2849764276340908E-3</v>
      </c>
      <c r="CI1060">
        <v>3.4968264749596998E-3</v>
      </c>
      <c r="CJ1060">
        <v>-2.07701498952515E-2</v>
      </c>
      <c r="CK1060">
        <v>-2.21038714981623E-2</v>
      </c>
      <c r="CL1060">
        <v>-3.9593161730385101E-2</v>
      </c>
      <c r="CM1060">
        <v>-3.8329101486480999E-2</v>
      </c>
      <c r="CN1060">
        <v>-1.3832283982564199E-2</v>
      </c>
      <c r="CO1060">
        <v>1.33792547274435E-2</v>
      </c>
      <c r="CP1060">
        <v>1.22582991434637E-2</v>
      </c>
      <c r="CQ1060">
        <v>0.48700460203071699</v>
      </c>
      <c r="CR1060">
        <v>0.62473966236405398</v>
      </c>
      <c r="CS1060">
        <v>0.62461242162108299</v>
      </c>
      <c r="CT1060">
        <v>0.62127026726618095</v>
      </c>
      <c r="CU1060">
        <v>0.34865889464272098</v>
      </c>
      <c r="CV1060">
        <v>-0.37838885586108201</v>
      </c>
      <c r="CW1060">
        <v>-0.40822970841169498</v>
      </c>
      <c r="CX1060">
        <v>-0.31139820707568</v>
      </c>
      <c r="CY1060">
        <v>-0.198953711901032</v>
      </c>
      <c r="CZ1060">
        <v>-9.7089115359526607E-2</v>
      </c>
      <c r="DA1060">
        <v>-4.4513291133231901E-2</v>
      </c>
      <c r="DB1060">
        <v>-1.5699111255773598E-2</v>
      </c>
      <c r="DC1060">
        <v>-2.2533695010513201E-3</v>
      </c>
      <c r="DD1060">
        <v>-6.1101250532249595E-4</v>
      </c>
      <c r="DE1060">
        <v>-3.2164365629170702E-3</v>
      </c>
      <c r="DF1060">
        <v>1.30228001225558E-2</v>
      </c>
      <c r="DG1060">
        <v>8.1263578719192094E-3</v>
      </c>
      <c r="DH1060">
        <v>-1.5589239149232201E-2</v>
      </c>
      <c r="DI1060">
        <v>-1.6603432514031201E-2</v>
      </c>
      <c r="DJ1060">
        <v>-3.24739636695376E-2</v>
      </c>
      <c r="DK1060">
        <v>-3.1345446306505598E-2</v>
      </c>
      <c r="DL1060">
        <v>-9.5988483567150708E-3</v>
      </c>
      <c r="DM1060">
        <v>1.7690022374456001E-2</v>
      </c>
      <c r="DN1060">
        <v>2.00906368978634E-2</v>
      </c>
      <c r="DO1060">
        <v>0.50200449632551203</v>
      </c>
      <c r="DP1060">
        <v>0.64604608836112898</v>
      </c>
      <c r="DQ1060">
        <v>0.64784075729366397</v>
      </c>
      <c r="DR1060">
        <v>0.64197957734079003</v>
      </c>
      <c r="DS1060">
        <v>0.37187676289301502</v>
      </c>
      <c r="DT1060">
        <v>-0.356677467294373</v>
      </c>
      <c r="DU1060">
        <v>-0.39055284948007801</v>
      </c>
      <c r="DV1060">
        <v>-0.29627993411021097</v>
      </c>
      <c r="DW1060">
        <v>-0.18368111984937499</v>
      </c>
      <c r="DX1060">
        <v>-8.5637360323543799E-2</v>
      </c>
      <c r="DY1060">
        <v>-3.65530827838976E-2</v>
      </c>
      <c r="DZ1060">
        <v>-7.3329182045247304E-3</v>
      </c>
      <c r="EA1060">
        <v>2.8790308372954E-3</v>
      </c>
      <c r="EB1060">
        <v>3.28979680385609E-3</v>
      </c>
      <c r="EC1060">
        <v>1.53458386650846E-3</v>
      </c>
      <c r="ED1060">
        <v>1.98634650567663E-2</v>
      </c>
      <c r="EE1060">
        <v>1.48106659273145E-2</v>
      </c>
      <c r="EF1060">
        <v>-8.1088268862017504E-3</v>
      </c>
      <c r="EG1060">
        <v>-8.6616722239972899E-3</v>
      </c>
      <c r="EH1060">
        <v>-2.2194972370908301E-2</v>
      </c>
      <c r="EI1060">
        <v>-2.1262157400360401E-2</v>
      </c>
      <c r="EJ1060">
        <v>-3.4864396851925399E-3</v>
      </c>
      <c r="EK1060">
        <v>2.3914086202338699E-2</v>
      </c>
      <c r="EL1060">
        <v>3.1399288650110803E-2</v>
      </c>
      <c r="EM1060">
        <v>0.52366196134035703</v>
      </c>
      <c r="EN1060">
        <v>0.67680918352395003</v>
      </c>
      <c r="EO1060">
        <v>0.68137878478206804</v>
      </c>
      <c r="EP1060">
        <v>0.67188053194805297</v>
      </c>
      <c r="EQ1060">
        <v>0.40539967708611702</v>
      </c>
      <c r="ER1060">
        <v>-0.32532967049887501</v>
      </c>
      <c r="ES1060">
        <v>-0.36503027269654098</v>
      </c>
      <c r="ET1060">
        <v>-0.27445154909631603</v>
      </c>
      <c r="EU1060">
        <v>-0.16162992258463499</v>
      </c>
      <c r="EV1060">
        <v>-6.9102844867896002E-2</v>
      </c>
      <c r="EW1060">
        <v>83.237048723216901</v>
      </c>
      <c r="EX1060">
        <v>81.644261813912493</v>
      </c>
      <c r="EY1060">
        <v>78.386557088347502</v>
      </c>
      <c r="EZ1060">
        <v>77.072130906956303</v>
      </c>
      <c r="FA1060">
        <v>77.164917816260598</v>
      </c>
      <c r="FB1060">
        <v>75.943278544173793</v>
      </c>
      <c r="FC1060">
        <v>74.814426181391298</v>
      </c>
      <c r="FD1060">
        <v>74.5</v>
      </c>
      <c r="FE1060">
        <v>77.1495083651306</v>
      </c>
      <c r="FF1060">
        <v>83.056721455826207</v>
      </c>
      <c r="FG1060">
        <v>87.335082183739402</v>
      </c>
      <c r="FH1060">
        <v>91.6495083651306</v>
      </c>
      <c r="FI1060">
        <v>94.056721455826207</v>
      </c>
      <c r="FJ1060">
        <v>95.835082183739402</v>
      </c>
      <c r="FK1060">
        <v>98.963934546521898</v>
      </c>
      <c r="FL1060">
        <v>99.778360727913096</v>
      </c>
      <c r="FM1060">
        <v>101</v>
      </c>
      <c r="FN1060">
        <v>101</v>
      </c>
      <c r="FO1060">
        <v>99.407213090695606</v>
      </c>
      <c r="FP1060">
        <v>94.685573818608702</v>
      </c>
      <c r="FQ1060">
        <v>88.278360727913096</v>
      </c>
      <c r="FR1060">
        <v>83.463934546521898</v>
      </c>
      <c r="FS1060">
        <v>80.407213090695606</v>
      </c>
      <c r="FT1060">
        <v>78.664917816260598</v>
      </c>
      <c r="FU1060">
        <v>3.9459089677494397E-2</v>
      </c>
      <c r="FV1060">
        <v>0</v>
      </c>
      <c r="FW1060">
        <v>0</v>
      </c>
      <c r="FX1060">
        <v>1</v>
      </c>
    </row>
    <row r="1061" spans="1:180" x14ac:dyDescent="0.2">
      <c r="A1061" t="s">
        <v>42</v>
      </c>
      <c r="B1061" t="s">
        <v>58</v>
      </c>
      <c r="C1061" t="s">
        <v>55</v>
      </c>
      <c r="D1061" t="s">
        <v>41</v>
      </c>
      <c r="E1061" t="s">
        <v>77</v>
      </c>
      <c r="F1061" t="s">
        <v>1</v>
      </c>
      <c r="G1061" s="35">
        <v>43693</v>
      </c>
      <c r="H1061">
        <v>3866</v>
      </c>
      <c r="I1061">
        <v>1.3394556976600001</v>
      </c>
      <c r="J1061">
        <v>1.1494553223766599</v>
      </c>
      <c r="K1061">
        <v>0.989060712332268</v>
      </c>
      <c r="L1061">
        <v>0.90421465957131497</v>
      </c>
      <c r="M1061">
        <v>0.85531539574135795</v>
      </c>
      <c r="N1061">
        <v>0.85243227390604803</v>
      </c>
      <c r="O1061">
        <v>0.89935563518272399</v>
      </c>
      <c r="P1061">
        <v>0.949987389468955</v>
      </c>
      <c r="Q1061">
        <v>1.04145486326423</v>
      </c>
      <c r="R1061">
        <v>1.15347411926501</v>
      </c>
      <c r="S1061">
        <v>1.3291974579469501</v>
      </c>
      <c r="T1061">
        <v>1.5685149451225699</v>
      </c>
      <c r="U1061">
        <v>1.7843422328146701</v>
      </c>
      <c r="V1061">
        <v>1.95152655180524</v>
      </c>
      <c r="W1061">
        <v>2.1567713281884102</v>
      </c>
      <c r="X1061">
        <v>2.4510911465482699</v>
      </c>
      <c r="Y1061">
        <v>2.7182387429396</v>
      </c>
      <c r="Z1061">
        <v>2.9570268232532402</v>
      </c>
      <c r="AA1061">
        <v>2.87285575539945</v>
      </c>
      <c r="AB1061">
        <v>2.57349953457111</v>
      </c>
      <c r="AC1061">
        <v>2.3176545941114601</v>
      </c>
      <c r="AD1061">
        <v>2.0729892568733899</v>
      </c>
      <c r="AE1061">
        <v>1.71804762479759</v>
      </c>
      <c r="AF1061">
        <v>1.42357683912207</v>
      </c>
      <c r="AG1061">
        <v>-5.8466630281066197E-2</v>
      </c>
      <c r="AH1061">
        <v>-3.04655889968212E-2</v>
      </c>
      <c r="AI1061">
        <v>-1.9156388496444399E-2</v>
      </c>
      <c r="AJ1061">
        <v>-1.2347125655320699E-2</v>
      </c>
      <c r="AK1061">
        <v>-6.5652950213789998E-3</v>
      </c>
      <c r="AL1061">
        <v>2.5345279886947701E-3</v>
      </c>
      <c r="AM1061">
        <v>-5.1227404794503498E-3</v>
      </c>
      <c r="AN1061">
        <v>-3.9936529905447299E-2</v>
      </c>
      <c r="AO1061">
        <v>-2.4232260052032099E-2</v>
      </c>
      <c r="AP1061">
        <v>-3.9911508340486401E-2</v>
      </c>
      <c r="AQ1061">
        <v>-2.2453309138540201E-2</v>
      </c>
      <c r="AR1061">
        <v>4.4974878058765804E-3</v>
      </c>
      <c r="AS1061">
        <v>-1.7647070896833501E-2</v>
      </c>
      <c r="AT1061">
        <v>-4.1032807643954998E-2</v>
      </c>
      <c r="AU1061">
        <v>0.26143661596363899</v>
      </c>
      <c r="AV1061">
        <v>0.31184141601883802</v>
      </c>
      <c r="AW1061">
        <v>0.306326129809044</v>
      </c>
      <c r="AX1061">
        <v>0.32094051795658401</v>
      </c>
      <c r="AY1061">
        <v>0.22974494600588399</v>
      </c>
      <c r="AZ1061">
        <v>-0.107927799383101</v>
      </c>
      <c r="BA1061">
        <v>-0.170697428926607</v>
      </c>
      <c r="BB1061">
        <v>-0.15699266675332799</v>
      </c>
      <c r="BC1061">
        <v>-9.1749457232548098E-2</v>
      </c>
      <c r="BD1061">
        <v>-6.4362962029835297E-2</v>
      </c>
      <c r="BE1061">
        <v>-4.9826050077394199E-2</v>
      </c>
      <c r="BF1061">
        <v>-2.2788070566659199E-2</v>
      </c>
      <c r="BG1061">
        <v>-1.2691446848870001E-2</v>
      </c>
      <c r="BH1061">
        <v>-5.4992008590552897E-3</v>
      </c>
      <c r="BI1061">
        <v>-2.37968966799071E-4</v>
      </c>
      <c r="BJ1061">
        <v>8.2991247979024504E-3</v>
      </c>
      <c r="BK1061">
        <v>2.00857009129865E-3</v>
      </c>
      <c r="BL1061">
        <v>-3.1051797691932601E-2</v>
      </c>
      <c r="BM1061">
        <v>-1.69614829350304E-2</v>
      </c>
      <c r="BN1061">
        <v>-3.11534312064565E-2</v>
      </c>
      <c r="BO1061">
        <v>-1.50863274763021E-2</v>
      </c>
      <c r="BP1061">
        <v>8.4254772839391402E-3</v>
      </c>
      <c r="BQ1061">
        <v>-1.371525757552E-2</v>
      </c>
      <c r="BR1061">
        <v>-2.90101354328656E-2</v>
      </c>
      <c r="BS1061">
        <v>0.27750943167743197</v>
      </c>
      <c r="BT1061">
        <v>0.33657728563794798</v>
      </c>
      <c r="BU1061">
        <v>0.32989175886674199</v>
      </c>
      <c r="BV1061">
        <v>0.34612853609028599</v>
      </c>
      <c r="BW1061">
        <v>0.250701028262168</v>
      </c>
      <c r="BX1061">
        <v>-8.8138637177526194E-2</v>
      </c>
      <c r="BY1061">
        <v>-0.157864685905209</v>
      </c>
      <c r="BZ1061">
        <v>-0.142865517314791</v>
      </c>
      <c r="CA1061">
        <v>-7.9087349056763498E-2</v>
      </c>
      <c r="CB1061">
        <v>-5.1717511715027899E-2</v>
      </c>
      <c r="CC1061">
        <v>-4.3841610549871499E-2</v>
      </c>
      <c r="CD1061">
        <v>-1.74706446897233E-2</v>
      </c>
      <c r="CE1061">
        <v>-8.2138479577179308E-3</v>
      </c>
      <c r="CF1061">
        <v>-7.5634900578992802E-4</v>
      </c>
      <c r="CG1061">
        <v>4.1443177838592499E-3</v>
      </c>
      <c r="CH1061">
        <v>1.22916669874412E-2</v>
      </c>
      <c r="CI1061">
        <v>6.9476940687017499E-3</v>
      </c>
      <c r="CJ1061">
        <v>-2.4898259226145799E-2</v>
      </c>
      <c r="CK1061">
        <v>-1.19257648525455E-2</v>
      </c>
      <c r="CL1061">
        <v>-2.5087613662895299E-2</v>
      </c>
      <c r="CM1061">
        <v>-9.9839784188514892E-3</v>
      </c>
      <c r="CN1061">
        <v>1.11459908307286E-2</v>
      </c>
      <c r="CO1061">
        <v>-1.09920956465433E-2</v>
      </c>
      <c r="CP1061">
        <v>-2.0683269283771202E-2</v>
      </c>
      <c r="CQ1061">
        <v>0.28864141487866901</v>
      </c>
      <c r="CR1061">
        <v>0.353709273584006</v>
      </c>
      <c r="CS1061">
        <v>0.34621324176483398</v>
      </c>
      <c r="CT1061">
        <v>0.36357368072018398</v>
      </c>
      <c r="CU1061">
        <v>0.265215146994985</v>
      </c>
      <c r="CV1061">
        <v>-7.4432723717076599E-2</v>
      </c>
      <c r="CW1061">
        <v>-0.14897676718059</v>
      </c>
      <c r="CX1061">
        <v>-0.13308109664877199</v>
      </c>
      <c r="CY1061">
        <v>-7.03176115064158E-2</v>
      </c>
      <c r="CZ1061">
        <v>-4.2959311348448499E-2</v>
      </c>
      <c r="DA1061">
        <v>-3.7857171022348902E-2</v>
      </c>
      <c r="DB1061">
        <v>-1.21532188127874E-2</v>
      </c>
      <c r="DC1061">
        <v>-3.7362490665658801E-3</v>
      </c>
      <c r="DD1061">
        <v>3.9865028474754399E-3</v>
      </c>
      <c r="DE1061">
        <v>8.5266045345175692E-3</v>
      </c>
      <c r="DF1061">
        <v>1.62842091769799E-2</v>
      </c>
      <c r="DG1061">
        <v>1.1886818046104799E-2</v>
      </c>
      <c r="DH1061">
        <v>-1.8744720760359001E-2</v>
      </c>
      <c r="DI1061">
        <v>-6.8900467700605201E-3</v>
      </c>
      <c r="DJ1061">
        <v>-1.9021796119334099E-2</v>
      </c>
      <c r="DK1061">
        <v>-4.88162936140084E-3</v>
      </c>
      <c r="DL1061">
        <v>1.3866504377518201E-2</v>
      </c>
      <c r="DM1061">
        <v>-8.2689337175666892E-3</v>
      </c>
      <c r="DN1061">
        <v>-1.2356403134676701E-2</v>
      </c>
      <c r="DO1061">
        <v>0.299773398079905</v>
      </c>
      <c r="DP1061">
        <v>0.37084126153006403</v>
      </c>
      <c r="DQ1061">
        <v>0.36253472466292502</v>
      </c>
      <c r="DR1061">
        <v>0.38101882535008103</v>
      </c>
      <c r="DS1061">
        <v>0.27972926572780199</v>
      </c>
      <c r="DT1061">
        <v>-6.0726810256627101E-2</v>
      </c>
      <c r="DU1061">
        <v>-0.14008884845597</v>
      </c>
      <c r="DV1061">
        <v>-0.123296675982753</v>
      </c>
      <c r="DW1061">
        <v>-6.1547873956068103E-2</v>
      </c>
      <c r="DX1061">
        <v>-3.4201110981869197E-2</v>
      </c>
      <c r="DY1061">
        <v>-2.9216590818676901E-2</v>
      </c>
      <c r="DZ1061">
        <v>-4.4757003826254096E-3</v>
      </c>
      <c r="EA1061">
        <v>2.7286925810085299E-3</v>
      </c>
      <c r="EB1061">
        <v>1.08344276437409E-2</v>
      </c>
      <c r="EC1061">
        <v>1.48539305890975E-2</v>
      </c>
      <c r="ED1061">
        <v>2.2048805986187602E-2</v>
      </c>
      <c r="EE1061">
        <v>1.9018128616853799E-2</v>
      </c>
      <c r="EF1061">
        <v>-9.8599885468443494E-3</v>
      </c>
      <c r="EG1061">
        <v>3.80730346941185E-4</v>
      </c>
      <c r="EH1061">
        <v>-1.0263718985304199E-2</v>
      </c>
      <c r="EI1061">
        <v>2.4853523008372502E-3</v>
      </c>
      <c r="EJ1061">
        <v>1.7794493855580702E-2</v>
      </c>
      <c r="EK1061">
        <v>-4.3371203962531803E-3</v>
      </c>
      <c r="EL1061">
        <v>-3.33730923587339E-4</v>
      </c>
      <c r="EM1061">
        <v>0.31584621379369898</v>
      </c>
      <c r="EN1061">
        <v>0.39557713114917398</v>
      </c>
      <c r="EO1061">
        <v>0.38610035372062301</v>
      </c>
      <c r="EP1061">
        <v>0.406206843483784</v>
      </c>
      <c r="EQ1061">
        <v>0.30068534798408603</v>
      </c>
      <c r="ER1061">
        <v>-4.09376480510521E-2</v>
      </c>
      <c r="ES1061">
        <v>-0.127256105434573</v>
      </c>
      <c r="ET1061">
        <v>-0.10916952654421599</v>
      </c>
      <c r="EU1061">
        <v>-4.8885765780283599E-2</v>
      </c>
      <c r="EV1061">
        <v>-2.1555660667061799E-2</v>
      </c>
      <c r="EW1061">
        <v>82.5133971116487</v>
      </c>
      <c r="EX1061">
        <v>80.8825232754197</v>
      </c>
      <c r="EY1061">
        <v>77.9295139652518</v>
      </c>
      <c r="EZ1061">
        <v>76.6912616377098</v>
      </c>
      <c r="FA1061">
        <v>76.8221354739389</v>
      </c>
      <c r="FB1061">
        <v>75.7147569826259</v>
      </c>
      <c r="FC1061">
        <v>74.738252327542</v>
      </c>
      <c r="FD1061">
        <v>74.5</v>
      </c>
      <c r="FE1061">
        <v>77.4161168536031</v>
      </c>
      <c r="FF1061">
        <v>83.2852430173741</v>
      </c>
      <c r="FG1061">
        <v>87.6778645260611</v>
      </c>
      <c r="FH1061">
        <v>91.9161168536031</v>
      </c>
      <c r="FI1061">
        <v>94.2852430173741</v>
      </c>
      <c r="FJ1061">
        <v>96.1778645260611</v>
      </c>
      <c r="FK1061">
        <v>99.1543691811451</v>
      </c>
      <c r="FL1061">
        <v>99.892621508687</v>
      </c>
      <c r="FM1061">
        <v>101</v>
      </c>
      <c r="FN1061">
        <v>101</v>
      </c>
      <c r="FO1061">
        <v>99.369126163771</v>
      </c>
      <c r="FP1061">
        <v>94.761747672458</v>
      </c>
      <c r="FQ1061">
        <v>88.392621508687</v>
      </c>
      <c r="FR1061">
        <v>83.6543691811451</v>
      </c>
      <c r="FS1061">
        <v>80.369126163771</v>
      </c>
      <c r="FT1061">
        <v>78.3221354739389</v>
      </c>
      <c r="FU1061">
        <v>2.9193227524823801E-2</v>
      </c>
      <c r="FV1061">
        <v>0</v>
      </c>
      <c r="FW1061">
        <v>0</v>
      </c>
      <c r="FX1061">
        <v>1</v>
      </c>
    </row>
    <row r="1062" spans="1:180" x14ac:dyDescent="0.2">
      <c r="A1062" t="s">
        <v>42</v>
      </c>
      <c r="B1062" t="s">
        <v>58</v>
      </c>
      <c r="C1062" t="s">
        <v>55</v>
      </c>
      <c r="D1062" t="s">
        <v>41</v>
      </c>
      <c r="E1062" t="s">
        <v>77</v>
      </c>
      <c r="F1062" t="s">
        <v>77</v>
      </c>
      <c r="G1062" s="35">
        <v>43693</v>
      </c>
      <c r="H1062">
        <v>2895</v>
      </c>
      <c r="I1062">
        <v>1.4152406042685099</v>
      </c>
      <c r="J1062">
        <v>1.21866264613425</v>
      </c>
      <c r="K1062">
        <v>1.0439024556390799</v>
      </c>
      <c r="L1062">
        <v>0.95090184957207202</v>
      </c>
      <c r="M1062">
        <v>0.89537889984864305</v>
      </c>
      <c r="N1062">
        <v>0.88627202275669603</v>
      </c>
      <c r="O1062">
        <v>0.92691420228362997</v>
      </c>
      <c r="P1062">
        <v>0.97649497701449195</v>
      </c>
      <c r="Q1062">
        <v>1.06506496956643</v>
      </c>
      <c r="R1062">
        <v>1.1758707252756899</v>
      </c>
      <c r="S1062">
        <v>1.34994902927836</v>
      </c>
      <c r="T1062">
        <v>1.5813969368491101</v>
      </c>
      <c r="U1062">
        <v>1.7840360806616</v>
      </c>
      <c r="V1062">
        <v>1.94219876121505</v>
      </c>
      <c r="W1062">
        <v>2.1267658759876999</v>
      </c>
      <c r="X1062">
        <v>2.4179933650068</v>
      </c>
      <c r="Y1062">
        <v>2.71088089013683</v>
      </c>
      <c r="Z1062">
        <v>2.98132416713237</v>
      </c>
      <c r="AA1062">
        <v>2.9043839934934499</v>
      </c>
      <c r="AB1062">
        <v>2.5924087029374299</v>
      </c>
      <c r="AC1062">
        <v>2.3556612801264101</v>
      </c>
      <c r="AD1062">
        <v>2.13354507919827</v>
      </c>
      <c r="AE1062">
        <v>1.7875596981844299</v>
      </c>
      <c r="AF1062">
        <v>1.4917148830404701</v>
      </c>
      <c r="AG1062">
        <v>-6.2396094195769497E-2</v>
      </c>
      <c r="AH1062">
        <v>-3.6485975919518999E-2</v>
      </c>
      <c r="AI1062">
        <v>-2.57216973978205E-2</v>
      </c>
      <c r="AJ1062">
        <v>-2.0401878180812998E-2</v>
      </c>
      <c r="AK1062">
        <v>-1.5386746754123E-2</v>
      </c>
      <c r="AL1062">
        <v>-9.2393346934953602E-3</v>
      </c>
      <c r="AM1062">
        <v>-1.5013779563517E-2</v>
      </c>
      <c r="AN1062">
        <v>-4.3798438516931402E-2</v>
      </c>
      <c r="AO1062">
        <v>-2.4610722418698699E-2</v>
      </c>
      <c r="AP1062">
        <v>-3.54536801076413E-2</v>
      </c>
      <c r="AQ1062">
        <v>-1.2740424562144199E-2</v>
      </c>
      <c r="AR1062">
        <v>1.0596447499735401E-2</v>
      </c>
      <c r="AS1062">
        <v>-2.6067825398128699E-2</v>
      </c>
      <c r="AT1062">
        <v>-4.8719188048828202E-2</v>
      </c>
      <c r="AU1062">
        <v>0.17725636636682099</v>
      </c>
      <c r="AV1062">
        <v>0.20092523006147101</v>
      </c>
      <c r="AW1062">
        <v>0.20386035624073601</v>
      </c>
      <c r="AX1062">
        <v>0.22852414399092899</v>
      </c>
      <c r="AY1062">
        <v>0.199819306472832</v>
      </c>
      <c r="AZ1062">
        <v>2.18254596666622E-2</v>
      </c>
      <c r="BA1062">
        <v>-5.7777363797934897E-2</v>
      </c>
      <c r="BB1062">
        <v>-8.7155379069595806E-2</v>
      </c>
      <c r="BC1062">
        <v>-4.3101027422753201E-2</v>
      </c>
      <c r="BD1062">
        <v>-5.2180413480628698E-2</v>
      </c>
      <c r="BE1062">
        <v>-5.0439729938777697E-2</v>
      </c>
      <c r="BF1062">
        <v>-2.64792052097996E-2</v>
      </c>
      <c r="BG1062">
        <v>-1.6499222503491201E-2</v>
      </c>
      <c r="BH1062">
        <v>-1.11544851431738E-2</v>
      </c>
      <c r="BI1062">
        <v>-6.9640200921234499E-3</v>
      </c>
      <c r="BJ1062">
        <v>-9.4064232160375697E-4</v>
      </c>
      <c r="BK1062">
        <v>-4.4246757582462196E-3</v>
      </c>
      <c r="BL1062">
        <v>-3.3564434825115702E-2</v>
      </c>
      <c r="BM1062">
        <v>-1.6499575639871499E-2</v>
      </c>
      <c r="BN1062">
        <v>-2.6231880010018901E-2</v>
      </c>
      <c r="BO1062">
        <v>-4.7242529032339399E-3</v>
      </c>
      <c r="BP1062">
        <v>1.52745802108311E-2</v>
      </c>
      <c r="BQ1062">
        <v>-2.1435240170541998E-2</v>
      </c>
      <c r="BR1062">
        <v>-3.5709060811620098E-2</v>
      </c>
      <c r="BS1062">
        <v>0.192187500000357</v>
      </c>
      <c r="BT1062">
        <v>0.21968145360779101</v>
      </c>
      <c r="BU1062">
        <v>0.22209291627883401</v>
      </c>
      <c r="BV1062">
        <v>0.25049624305151102</v>
      </c>
      <c r="BW1062">
        <v>0.21674928994239601</v>
      </c>
      <c r="BX1062">
        <v>3.9158085730697199E-2</v>
      </c>
      <c r="BY1062">
        <v>-4.4745444384005802E-2</v>
      </c>
      <c r="BZ1062">
        <v>-6.9537563547016901E-2</v>
      </c>
      <c r="CA1062">
        <v>-2.7899657061924599E-2</v>
      </c>
      <c r="CB1062">
        <v>-3.69957676914189E-2</v>
      </c>
      <c r="CC1062">
        <v>-4.2158788476699301E-2</v>
      </c>
      <c r="CD1062">
        <v>-1.9548546299573699E-2</v>
      </c>
      <c r="CE1062">
        <v>-1.0111764485827599E-2</v>
      </c>
      <c r="CF1062">
        <v>-4.7497688953611903E-3</v>
      </c>
      <c r="CG1062">
        <v>-1.1304652639224E-3</v>
      </c>
      <c r="CH1062">
        <v>4.8070067351105002E-3</v>
      </c>
      <c r="CI1062">
        <v>2.9093052800147502E-3</v>
      </c>
      <c r="CJ1062">
        <v>-2.6476395043702899E-2</v>
      </c>
      <c r="CK1062">
        <v>-1.0881820089599099E-2</v>
      </c>
      <c r="CL1062">
        <v>-1.98448893544989E-2</v>
      </c>
      <c r="CM1062">
        <v>8.2772316830383998E-4</v>
      </c>
      <c r="CN1062">
        <v>1.85146406756805E-2</v>
      </c>
      <c r="CO1062">
        <v>-1.82267257540209E-2</v>
      </c>
      <c r="CP1062">
        <v>-2.6698286319490502E-2</v>
      </c>
      <c r="CQ1062">
        <v>0.20252875767067999</v>
      </c>
      <c r="CR1062">
        <v>0.23267195689945</v>
      </c>
      <c r="CS1062">
        <v>0.23472073181992001</v>
      </c>
      <c r="CT1062">
        <v>0.26571405192792402</v>
      </c>
      <c r="CU1062">
        <v>0.228474944920114</v>
      </c>
      <c r="CV1062">
        <v>5.1162609742788599E-2</v>
      </c>
      <c r="CW1062">
        <v>-3.5719576696664E-2</v>
      </c>
      <c r="CX1062">
        <v>-5.7335518184702103E-2</v>
      </c>
      <c r="CY1062">
        <v>-1.7371234257493599E-2</v>
      </c>
      <c r="CZ1062">
        <v>-2.6478928274343599E-2</v>
      </c>
      <c r="DA1062">
        <v>-3.3877847014621001E-2</v>
      </c>
      <c r="DB1062">
        <v>-1.26178873893478E-2</v>
      </c>
      <c r="DC1062">
        <v>-3.7243064681640502E-3</v>
      </c>
      <c r="DD1062">
        <v>1.6549473524514399E-3</v>
      </c>
      <c r="DE1062">
        <v>4.7030895642786504E-3</v>
      </c>
      <c r="DF1062">
        <v>1.05546557918248E-2</v>
      </c>
      <c r="DG1062">
        <v>1.02432863182757E-2</v>
      </c>
      <c r="DH1062">
        <v>-1.9388355262290099E-2</v>
      </c>
      <c r="DI1062">
        <v>-5.2640645393267002E-3</v>
      </c>
      <c r="DJ1062">
        <v>-1.34578986989788E-2</v>
      </c>
      <c r="DK1062">
        <v>6.3796992398416196E-3</v>
      </c>
      <c r="DL1062">
        <v>2.1754701140529902E-2</v>
      </c>
      <c r="DM1062">
        <v>-1.50182113374999E-2</v>
      </c>
      <c r="DN1062">
        <v>-1.7687511827360902E-2</v>
      </c>
      <c r="DO1062">
        <v>0.212870015341002</v>
      </c>
      <c r="DP1062">
        <v>0.24566246019110899</v>
      </c>
      <c r="DQ1062">
        <v>0.24734854736100501</v>
      </c>
      <c r="DR1062">
        <v>0.28093186080433602</v>
      </c>
      <c r="DS1062">
        <v>0.24020059989783199</v>
      </c>
      <c r="DT1062">
        <v>6.3167133754879895E-2</v>
      </c>
      <c r="DU1062">
        <v>-2.6693709009322199E-2</v>
      </c>
      <c r="DV1062">
        <v>-4.5133472822387402E-2</v>
      </c>
      <c r="DW1062">
        <v>-6.8428114530626897E-3</v>
      </c>
      <c r="DX1062">
        <v>-1.5962088857268301E-2</v>
      </c>
      <c r="DY1062">
        <v>-2.1921482757629202E-2</v>
      </c>
      <c r="DZ1062">
        <v>-2.6111166796284999E-3</v>
      </c>
      <c r="EA1062">
        <v>5.4981684261652302E-3</v>
      </c>
      <c r="EB1062">
        <v>1.09023403900906E-2</v>
      </c>
      <c r="EC1062">
        <v>1.3125816226278101E-2</v>
      </c>
      <c r="ED1062">
        <v>1.88533481637164E-2</v>
      </c>
      <c r="EE1062">
        <v>2.0832390123546499E-2</v>
      </c>
      <c r="EF1062">
        <v>-9.1543515704744002E-3</v>
      </c>
      <c r="EG1062">
        <v>2.84708223950054E-3</v>
      </c>
      <c r="EH1062">
        <v>-4.2360986013564297E-3</v>
      </c>
      <c r="EI1062">
        <v>1.4395870898751899E-2</v>
      </c>
      <c r="EJ1062">
        <v>2.6432833851625599E-2</v>
      </c>
      <c r="EK1062">
        <v>-1.03856261099132E-2</v>
      </c>
      <c r="EL1062">
        <v>-4.6773845901527996E-3</v>
      </c>
      <c r="EM1062">
        <v>0.22780114897453899</v>
      </c>
      <c r="EN1062">
        <v>0.26441868373742899</v>
      </c>
      <c r="EO1062">
        <v>0.26558110739910401</v>
      </c>
      <c r="EP1062">
        <v>0.30290395986491803</v>
      </c>
      <c r="EQ1062">
        <v>0.25713058336739503</v>
      </c>
      <c r="ER1062">
        <v>8.0499759818914898E-2</v>
      </c>
      <c r="ES1062">
        <v>-1.3661789595392999E-2</v>
      </c>
      <c r="ET1062">
        <v>-2.7515657299808399E-2</v>
      </c>
      <c r="EU1062">
        <v>8.35855890776592E-3</v>
      </c>
      <c r="EV1062">
        <v>-7.7744306805844999E-4</v>
      </c>
      <c r="EW1062">
        <v>82.445309514711496</v>
      </c>
      <c r="EX1062">
        <v>80.810852120748905</v>
      </c>
      <c r="EY1062">
        <v>77.886511272449397</v>
      </c>
      <c r="EZ1062">
        <v>76.655426060374495</v>
      </c>
      <c r="FA1062">
        <v>76.789883454337001</v>
      </c>
      <c r="FB1062">
        <v>75.693255636224706</v>
      </c>
      <c r="FC1062">
        <v>74.731085212074902</v>
      </c>
      <c r="FD1062">
        <v>74.5</v>
      </c>
      <c r="FE1062">
        <v>77.4412017577379</v>
      </c>
      <c r="FF1062">
        <v>83.306744363775294</v>
      </c>
      <c r="FG1062">
        <v>87.710116545662999</v>
      </c>
      <c r="FH1062">
        <v>91.9412017577379</v>
      </c>
      <c r="FI1062">
        <v>94.306744363775294</v>
      </c>
      <c r="FJ1062">
        <v>96.210116545662999</v>
      </c>
      <c r="FK1062">
        <v>99.172286969812802</v>
      </c>
      <c r="FL1062">
        <v>99.903372181887704</v>
      </c>
      <c r="FM1062">
        <v>101</v>
      </c>
      <c r="FN1062">
        <v>101</v>
      </c>
      <c r="FO1062">
        <v>99.365542606037494</v>
      </c>
      <c r="FP1062">
        <v>94.768914787925098</v>
      </c>
      <c r="FQ1062">
        <v>88.403372181887704</v>
      </c>
      <c r="FR1062">
        <v>83.672286969812802</v>
      </c>
      <c r="FS1062">
        <v>80.365542606037494</v>
      </c>
      <c r="FT1062">
        <v>78.289883454337001</v>
      </c>
      <c r="FU1062">
        <v>2.39904572298613E-2</v>
      </c>
      <c r="FV1062">
        <v>0</v>
      </c>
      <c r="FW1062">
        <v>0</v>
      </c>
      <c r="FX1062">
        <v>1</v>
      </c>
    </row>
    <row r="1063" spans="1:180" x14ac:dyDescent="0.2">
      <c r="A1063" t="s">
        <v>42</v>
      </c>
      <c r="B1063" t="s">
        <v>58</v>
      </c>
      <c r="C1063" t="s">
        <v>55</v>
      </c>
      <c r="D1063" t="s">
        <v>41</v>
      </c>
      <c r="E1063" t="s">
        <v>77</v>
      </c>
      <c r="F1063" t="s">
        <v>78</v>
      </c>
      <c r="G1063" s="35">
        <v>43693</v>
      </c>
      <c r="H1063">
        <v>971</v>
      </c>
      <c r="I1063">
        <v>1.1147560130659999</v>
      </c>
      <c r="J1063">
        <v>0.93543328086909305</v>
      </c>
      <c r="K1063">
        <v>0.80967918796352401</v>
      </c>
      <c r="L1063">
        <v>0.74676321183362004</v>
      </c>
      <c r="M1063">
        <v>0.71619714714944205</v>
      </c>
      <c r="N1063">
        <v>0.72876287080156898</v>
      </c>
      <c r="O1063">
        <v>0.79515808384179798</v>
      </c>
      <c r="P1063">
        <v>0.85278490616032898</v>
      </c>
      <c r="Q1063">
        <v>0.95430035928441903</v>
      </c>
      <c r="R1063">
        <v>1.07891617504479</v>
      </c>
      <c r="S1063">
        <v>1.2639266436929999</v>
      </c>
      <c r="T1063">
        <v>1.53400232478897</v>
      </c>
      <c r="U1063">
        <v>1.7859758487080499</v>
      </c>
      <c r="V1063">
        <v>1.97199215540964</v>
      </c>
      <c r="W1063">
        <v>2.2300594071523401</v>
      </c>
      <c r="X1063">
        <v>2.53024156611052</v>
      </c>
      <c r="Y1063">
        <v>2.7293649037621002</v>
      </c>
      <c r="Z1063">
        <v>2.8826827206165002</v>
      </c>
      <c r="AA1063">
        <v>2.7781904374284299</v>
      </c>
      <c r="AB1063">
        <v>2.5084518467221102</v>
      </c>
      <c r="AC1063">
        <v>2.1978029020824001</v>
      </c>
      <c r="AD1063">
        <v>1.8772593471396699</v>
      </c>
      <c r="AE1063">
        <v>1.49506760371323</v>
      </c>
      <c r="AF1063">
        <v>1.2077659606123099</v>
      </c>
      <c r="AG1063">
        <v>-7.3405042243678997E-2</v>
      </c>
      <c r="AH1063">
        <v>-3.2668531118686103E-2</v>
      </c>
      <c r="AI1063">
        <v>-2.4880079585052301E-2</v>
      </c>
      <c r="AJ1063">
        <v>-1.28112586389795E-2</v>
      </c>
      <c r="AK1063">
        <v>-6.8434530281690203E-3</v>
      </c>
      <c r="AL1063">
        <v>4.0782347910318399E-3</v>
      </c>
      <c r="AM1063">
        <v>-1.0684285316093301E-2</v>
      </c>
      <c r="AN1063">
        <v>-4.9897664748575897E-2</v>
      </c>
      <c r="AO1063">
        <v>-4.1607438859906802E-2</v>
      </c>
      <c r="AP1063">
        <v>-7.0731832433331504E-2</v>
      </c>
      <c r="AQ1063">
        <v>-6.9993823903071101E-2</v>
      </c>
      <c r="AR1063">
        <v>-2.0562765709075399E-2</v>
      </c>
      <c r="AS1063">
        <v>-1.08120067211936E-3</v>
      </c>
      <c r="AT1063">
        <v>-4.1641272114171297E-2</v>
      </c>
      <c r="AU1063">
        <v>0.45334175517471897</v>
      </c>
      <c r="AV1063">
        <v>0.57756236173743403</v>
      </c>
      <c r="AW1063">
        <v>0.55901580842663101</v>
      </c>
      <c r="AX1063">
        <v>0.55988965717689398</v>
      </c>
      <c r="AY1063">
        <v>0.29914713811909899</v>
      </c>
      <c r="AZ1063">
        <v>-0.4690211092778</v>
      </c>
      <c r="BA1063">
        <v>-0.50590366306159196</v>
      </c>
      <c r="BB1063">
        <v>-0.39113682136625799</v>
      </c>
      <c r="BC1063">
        <v>-0.27257991983798902</v>
      </c>
      <c r="BD1063">
        <v>-0.13305362886192901</v>
      </c>
      <c r="BE1063">
        <v>-6.1076766639321697E-2</v>
      </c>
      <c r="BF1063">
        <v>-2.4663760155415701E-2</v>
      </c>
      <c r="BG1063">
        <v>-1.92749580593485E-2</v>
      </c>
      <c r="BH1063">
        <v>-7.1088957338943798E-3</v>
      </c>
      <c r="BI1063">
        <v>5.5824108085652698E-5</v>
      </c>
      <c r="BJ1063">
        <v>1.18284191232564E-2</v>
      </c>
      <c r="BK1063">
        <v>-1.4450096177222201E-3</v>
      </c>
      <c r="BL1063">
        <v>-4.0908873177601099E-2</v>
      </c>
      <c r="BM1063">
        <v>-3.3323021911312499E-2</v>
      </c>
      <c r="BN1063">
        <v>-5.8505594940159097E-2</v>
      </c>
      <c r="BO1063">
        <v>-5.67693246056378E-2</v>
      </c>
      <c r="BP1063">
        <v>-1.43410926639569E-2</v>
      </c>
      <c r="BQ1063">
        <v>5.3152328613237602E-3</v>
      </c>
      <c r="BR1063">
        <v>-2.3247639530620499E-2</v>
      </c>
      <c r="BS1063">
        <v>0.48104682702552098</v>
      </c>
      <c r="BT1063">
        <v>0.62590259615516197</v>
      </c>
      <c r="BU1063">
        <v>0.60310831009320098</v>
      </c>
      <c r="BV1063">
        <v>0.59719926977608395</v>
      </c>
      <c r="BW1063">
        <v>0.33647249326138801</v>
      </c>
      <c r="BX1063">
        <v>-0.433691515803518</v>
      </c>
      <c r="BY1063">
        <v>-0.47485229367076798</v>
      </c>
      <c r="BZ1063">
        <v>-0.364391518542727</v>
      </c>
      <c r="CA1063">
        <v>-0.24507153281531899</v>
      </c>
      <c r="CB1063">
        <v>-0.11385540756868</v>
      </c>
      <c r="CC1063">
        <v>-5.2538240511000298E-2</v>
      </c>
      <c r="CD1063">
        <v>-1.9119680170948599E-2</v>
      </c>
      <c r="CE1063">
        <v>-1.53928679653598E-2</v>
      </c>
      <c r="CF1063">
        <v>-3.1594565567696201E-3</v>
      </c>
      <c r="CG1063">
        <v>4.8342424355944701E-3</v>
      </c>
      <c r="CH1063">
        <v>1.7196173182600801E-2</v>
      </c>
      <c r="CI1063">
        <v>4.95408458564091E-3</v>
      </c>
      <c r="CJ1063">
        <v>-3.4683263517830298E-2</v>
      </c>
      <c r="CK1063">
        <v>-2.75852599692872E-2</v>
      </c>
      <c r="CL1063">
        <v>-5.0037740096808801E-2</v>
      </c>
      <c r="CM1063">
        <v>-4.7610076677631299E-2</v>
      </c>
      <c r="CN1063">
        <v>-1.00319808658039E-2</v>
      </c>
      <c r="CO1063">
        <v>9.7453832413226908E-3</v>
      </c>
      <c r="CP1063">
        <v>-1.05082656352249E-2</v>
      </c>
      <c r="CQ1063">
        <v>0.50023527539225598</v>
      </c>
      <c r="CR1063">
        <v>0.659382895255473</v>
      </c>
      <c r="CS1063">
        <v>0.63364664242980095</v>
      </c>
      <c r="CT1063">
        <v>0.62303979380712804</v>
      </c>
      <c r="CU1063">
        <v>0.36232392052982598</v>
      </c>
      <c r="CV1063">
        <v>-0.409222346986712</v>
      </c>
      <c r="CW1063">
        <v>-0.453346209821539</v>
      </c>
      <c r="CX1063">
        <v>-0.34586780328056299</v>
      </c>
      <c r="CY1063">
        <v>-0.22601930776139301</v>
      </c>
      <c r="CZ1063">
        <v>-0.100558777983941</v>
      </c>
      <c r="DA1063">
        <v>-4.3999714382678898E-2</v>
      </c>
      <c r="DB1063">
        <v>-1.35756001864814E-2</v>
      </c>
      <c r="DC1063">
        <v>-1.15107778713711E-2</v>
      </c>
      <c r="DD1063">
        <v>7.8998262035514502E-4</v>
      </c>
      <c r="DE1063">
        <v>9.6126607631032805E-3</v>
      </c>
      <c r="DF1063">
        <v>2.2563927241945302E-2</v>
      </c>
      <c r="DG1063">
        <v>1.1353178789004E-2</v>
      </c>
      <c r="DH1063">
        <v>-2.8457653858059598E-2</v>
      </c>
      <c r="DI1063">
        <v>-2.18474980272618E-2</v>
      </c>
      <c r="DJ1063">
        <v>-4.1569885253458498E-2</v>
      </c>
      <c r="DK1063">
        <v>-3.8450828749624903E-2</v>
      </c>
      <c r="DL1063">
        <v>-5.7228690676510204E-3</v>
      </c>
      <c r="DM1063">
        <v>1.4175533621321601E-2</v>
      </c>
      <c r="DN1063">
        <v>2.23110826017068E-3</v>
      </c>
      <c r="DO1063">
        <v>0.51942372375899104</v>
      </c>
      <c r="DP1063">
        <v>0.69286319435578403</v>
      </c>
      <c r="DQ1063">
        <v>0.66418497476640204</v>
      </c>
      <c r="DR1063">
        <v>0.64888031783817202</v>
      </c>
      <c r="DS1063">
        <v>0.38817534779826501</v>
      </c>
      <c r="DT1063">
        <v>-0.38475317816990601</v>
      </c>
      <c r="DU1063">
        <v>-0.43184012597231097</v>
      </c>
      <c r="DV1063">
        <v>-0.32734408801839898</v>
      </c>
      <c r="DW1063">
        <v>-0.206967082707468</v>
      </c>
      <c r="DX1063">
        <v>-8.7262148399202405E-2</v>
      </c>
      <c r="DY1063">
        <v>-3.1671438778321501E-2</v>
      </c>
      <c r="DZ1063">
        <v>-5.5708292232110497E-3</v>
      </c>
      <c r="EA1063">
        <v>-5.9056563456673398E-3</v>
      </c>
      <c r="EB1063">
        <v>6.4923455254403102E-3</v>
      </c>
      <c r="EC1063">
        <v>1.6511937899357999E-2</v>
      </c>
      <c r="ED1063">
        <v>3.03141115741698E-2</v>
      </c>
      <c r="EE1063">
        <v>2.0592454487375102E-2</v>
      </c>
      <c r="EF1063">
        <v>-1.94688622870848E-2</v>
      </c>
      <c r="EG1063">
        <v>-1.35630810786676E-2</v>
      </c>
      <c r="EH1063">
        <v>-2.9343647760286098E-2</v>
      </c>
      <c r="EI1063">
        <v>-2.5226329452191502E-2</v>
      </c>
      <c r="EJ1063">
        <v>4.9880397746746203E-4</v>
      </c>
      <c r="EK1063">
        <v>2.0571967154764701E-2</v>
      </c>
      <c r="EL1063">
        <v>2.0624740843721501E-2</v>
      </c>
      <c r="EM1063">
        <v>0.54712879560979299</v>
      </c>
      <c r="EN1063">
        <v>0.74120342877351197</v>
      </c>
      <c r="EO1063">
        <v>0.70827747643297201</v>
      </c>
      <c r="EP1063">
        <v>0.68618993043736198</v>
      </c>
      <c r="EQ1063">
        <v>0.42550070294055298</v>
      </c>
      <c r="ER1063">
        <v>-0.34942358469562401</v>
      </c>
      <c r="ES1063">
        <v>-0.40078875658148699</v>
      </c>
      <c r="ET1063">
        <v>-0.30059878519486799</v>
      </c>
      <c r="EU1063">
        <v>-0.179458695684798</v>
      </c>
      <c r="EV1063">
        <v>-6.8063927105952604E-2</v>
      </c>
      <c r="EW1063">
        <v>82.770738636363603</v>
      </c>
      <c r="EX1063">
        <v>81.153409090909093</v>
      </c>
      <c r="EY1063">
        <v>78.092045454545499</v>
      </c>
      <c r="EZ1063">
        <v>76.826704545454504</v>
      </c>
      <c r="FA1063">
        <v>76.944034090909099</v>
      </c>
      <c r="FB1063">
        <v>75.7960227272727</v>
      </c>
      <c r="FC1063">
        <v>74.765340909090895</v>
      </c>
      <c r="FD1063">
        <v>74.5</v>
      </c>
      <c r="FE1063">
        <v>77.321306818181796</v>
      </c>
      <c r="FF1063">
        <v>83.2039772727273</v>
      </c>
      <c r="FG1063">
        <v>87.555965909090901</v>
      </c>
      <c r="FH1063">
        <v>91.821306818181796</v>
      </c>
      <c r="FI1063">
        <v>94.2039772727273</v>
      </c>
      <c r="FJ1063">
        <v>96.055965909090901</v>
      </c>
      <c r="FK1063">
        <v>99.086647727272705</v>
      </c>
      <c r="FL1063">
        <v>99.8519886363636</v>
      </c>
      <c r="FM1063">
        <v>101</v>
      </c>
      <c r="FN1063">
        <v>101</v>
      </c>
      <c r="FO1063">
        <v>99.382670454545405</v>
      </c>
      <c r="FP1063">
        <v>94.734659090909105</v>
      </c>
      <c r="FQ1063">
        <v>88.3519886363636</v>
      </c>
      <c r="FR1063">
        <v>83.586647727272705</v>
      </c>
      <c r="FS1063">
        <v>80.382670454545405</v>
      </c>
      <c r="FT1063">
        <v>78.444034090909099</v>
      </c>
      <c r="FU1063">
        <v>5.1448855534675403E-2</v>
      </c>
      <c r="FV1063">
        <v>0</v>
      </c>
      <c r="FW1063">
        <v>0</v>
      </c>
      <c r="FX1063">
        <v>1</v>
      </c>
    </row>
    <row r="1064" spans="1:180" x14ac:dyDescent="0.2">
      <c r="A1064" t="s">
        <v>42</v>
      </c>
      <c r="B1064" t="s">
        <v>58</v>
      </c>
      <c r="C1064" t="s">
        <v>55</v>
      </c>
      <c r="D1064" t="s">
        <v>41</v>
      </c>
      <c r="E1064" t="s">
        <v>78</v>
      </c>
      <c r="F1064" t="s">
        <v>1</v>
      </c>
      <c r="G1064" s="35">
        <v>43693</v>
      </c>
      <c r="H1064">
        <v>2905</v>
      </c>
      <c r="I1064">
        <v>1.2621344912061701</v>
      </c>
      <c r="J1064">
        <v>1.0468374696148499</v>
      </c>
      <c r="K1064">
        <v>0.86875859659395005</v>
      </c>
      <c r="L1064">
        <v>0.77371249344565196</v>
      </c>
      <c r="M1064">
        <v>0.71948235662453697</v>
      </c>
      <c r="N1064">
        <v>0.68397746703866502</v>
      </c>
      <c r="O1064">
        <v>0.68826296624599503</v>
      </c>
      <c r="P1064">
        <v>0.77388297825749497</v>
      </c>
      <c r="Q1064">
        <v>0.87586434508567301</v>
      </c>
      <c r="R1064">
        <v>1.03563279907058</v>
      </c>
      <c r="S1064">
        <v>1.2433909502118301</v>
      </c>
      <c r="T1064">
        <v>1.51017505799463</v>
      </c>
      <c r="U1064">
        <v>1.7849815859451299</v>
      </c>
      <c r="V1064">
        <v>2.0093916159497098</v>
      </c>
      <c r="W1064">
        <v>2.2199583156101701</v>
      </c>
      <c r="X1064">
        <v>2.4584811974905101</v>
      </c>
      <c r="Y1064">
        <v>2.6662958787567601</v>
      </c>
      <c r="Z1064">
        <v>2.8277289132734098</v>
      </c>
      <c r="AA1064">
        <v>2.7565193360012201</v>
      </c>
      <c r="AB1064">
        <v>2.4926728735428099</v>
      </c>
      <c r="AC1064">
        <v>2.2350488858286801</v>
      </c>
      <c r="AD1064">
        <v>2.0063364152997001</v>
      </c>
      <c r="AE1064">
        <v>1.6899979251286601</v>
      </c>
      <c r="AF1064">
        <v>1.39651577446923</v>
      </c>
      <c r="AG1064">
        <v>-3.0147939065825999E-2</v>
      </c>
      <c r="AH1064">
        <v>-1.4328274991700101E-2</v>
      </c>
      <c r="AI1064">
        <v>-9.6664932544132994E-3</v>
      </c>
      <c r="AJ1064">
        <v>-2.4365550457802298E-3</v>
      </c>
      <c r="AK1064">
        <v>-7.6452409595597999E-3</v>
      </c>
      <c r="AL1064">
        <v>-1.7903757083807599E-2</v>
      </c>
      <c r="AM1064">
        <v>-1.74587756329121E-2</v>
      </c>
      <c r="AN1064">
        <v>8.2752171739956006E-3</v>
      </c>
      <c r="AO1064">
        <v>6.7124382327916196E-3</v>
      </c>
      <c r="AP1064">
        <v>-1.50119131959021E-2</v>
      </c>
      <c r="AQ1064">
        <v>-1.6029503512068801E-2</v>
      </c>
      <c r="AR1064">
        <v>-2.9356282930703699E-2</v>
      </c>
      <c r="AS1064">
        <v>1.52389135743938E-2</v>
      </c>
      <c r="AT1064">
        <v>1.41289843832949E-2</v>
      </c>
      <c r="AU1064">
        <v>0.168644014529018</v>
      </c>
      <c r="AV1064">
        <v>0.21870846659736701</v>
      </c>
      <c r="AW1064">
        <v>0.217759223073167</v>
      </c>
      <c r="AX1064">
        <v>0.218019277010958</v>
      </c>
      <c r="AY1064">
        <v>0.116252890922909</v>
      </c>
      <c r="AZ1064">
        <v>-0.109868936650291</v>
      </c>
      <c r="BA1064">
        <v>-0.135709572728165</v>
      </c>
      <c r="BB1064">
        <v>-0.12685901329118601</v>
      </c>
      <c r="BC1064">
        <v>-9.8752658569787696E-2</v>
      </c>
      <c r="BD1064">
        <v>-8.68014178282593E-2</v>
      </c>
      <c r="BE1064">
        <v>-1.91941413346935E-2</v>
      </c>
      <c r="BF1064">
        <v>-6.3983641987821402E-3</v>
      </c>
      <c r="BG1064">
        <v>-2.01094402411111E-3</v>
      </c>
      <c r="BH1064">
        <v>2.56740124451407E-3</v>
      </c>
      <c r="BI1064">
        <v>-3.9781191634313201E-3</v>
      </c>
      <c r="BJ1064">
        <v>-1.3789350820813799E-2</v>
      </c>
      <c r="BK1064">
        <v>-1.09061433441951E-2</v>
      </c>
      <c r="BL1064">
        <v>1.24110600364456E-2</v>
      </c>
      <c r="BM1064">
        <v>1.2134863463590301E-2</v>
      </c>
      <c r="BN1064">
        <v>-9.2967957353542498E-3</v>
      </c>
      <c r="BO1064">
        <v>-8.6857672313171604E-3</v>
      </c>
      <c r="BP1064">
        <v>-2.49308576397092E-2</v>
      </c>
      <c r="BQ1064">
        <v>1.9577589408844E-2</v>
      </c>
      <c r="BR1064">
        <v>2.2879400908270099E-2</v>
      </c>
      <c r="BS1064">
        <v>0.181811570163735</v>
      </c>
      <c r="BT1064">
        <v>0.23262981152939799</v>
      </c>
      <c r="BU1064">
        <v>0.23180305017938899</v>
      </c>
      <c r="BV1064">
        <v>0.23101991567118399</v>
      </c>
      <c r="BW1064">
        <v>0.13785804420049999</v>
      </c>
      <c r="BX1064">
        <v>-9.3088546145952203E-2</v>
      </c>
      <c r="BY1064">
        <v>-0.122588231969413</v>
      </c>
      <c r="BZ1064">
        <v>-0.10990786926238</v>
      </c>
      <c r="CA1064">
        <v>-8.3502470925185299E-2</v>
      </c>
      <c r="CB1064">
        <v>-7.5241825056087397E-2</v>
      </c>
      <c r="CC1064">
        <v>-1.1607574394336901E-2</v>
      </c>
      <c r="CD1064">
        <v>-9.0613214025675795E-4</v>
      </c>
      <c r="CE1064">
        <v>3.2912660519259901E-3</v>
      </c>
      <c r="CF1064">
        <v>6.0331261277698197E-3</v>
      </c>
      <c r="CG1064">
        <v>-1.4382817784759599E-3</v>
      </c>
      <c r="CH1064">
        <v>-1.09397255766568E-2</v>
      </c>
      <c r="CI1064">
        <v>-6.3678101821170296E-3</v>
      </c>
      <c r="CJ1064">
        <v>1.5275532204084299E-2</v>
      </c>
      <c r="CK1064">
        <v>1.5890418660269901E-2</v>
      </c>
      <c r="CL1064">
        <v>-5.33852279196987E-3</v>
      </c>
      <c r="CM1064">
        <v>-3.5995178542723499E-3</v>
      </c>
      <c r="CN1064">
        <v>-2.1865821564206901E-2</v>
      </c>
      <c r="CO1064">
        <v>2.2582543075006099E-2</v>
      </c>
      <c r="CP1064">
        <v>2.8939912737336201E-2</v>
      </c>
      <c r="CQ1064">
        <v>0.19093137908440999</v>
      </c>
      <c r="CR1064">
        <v>0.24227169262114701</v>
      </c>
      <c r="CS1064">
        <v>0.24152976205186899</v>
      </c>
      <c r="CT1064">
        <v>0.240024118403801</v>
      </c>
      <c r="CU1064">
        <v>0.15282170754542801</v>
      </c>
      <c r="CV1064">
        <v>-8.1466498800247894E-2</v>
      </c>
      <c r="CW1064">
        <v>-0.11350043133104799</v>
      </c>
      <c r="CX1064">
        <v>-9.8167558545791303E-2</v>
      </c>
      <c r="CY1064">
        <v>-7.2940237418723297E-2</v>
      </c>
      <c r="CZ1064">
        <v>-6.7235686315722201E-2</v>
      </c>
      <c r="DA1064">
        <v>-4.0210074539802996E-3</v>
      </c>
      <c r="DB1064">
        <v>4.5860999182686301E-3</v>
      </c>
      <c r="DC1064">
        <v>8.5934761279630994E-3</v>
      </c>
      <c r="DD1064">
        <v>9.4988510110255806E-3</v>
      </c>
      <c r="DE1064">
        <v>1.1015556064794001E-3</v>
      </c>
      <c r="DF1064">
        <v>-8.0901003324997806E-3</v>
      </c>
      <c r="DG1064">
        <v>-1.82947702003897E-3</v>
      </c>
      <c r="DH1064">
        <v>1.8140004371723001E-2</v>
      </c>
      <c r="DI1064">
        <v>1.9645973856949599E-2</v>
      </c>
      <c r="DJ1064">
        <v>-1.3802498485855001E-3</v>
      </c>
      <c r="DK1064">
        <v>1.4867315227724599E-3</v>
      </c>
      <c r="DL1064">
        <v>-1.8800785488704699E-2</v>
      </c>
      <c r="DM1064">
        <v>2.5587496741168201E-2</v>
      </c>
      <c r="DN1064">
        <v>3.5000424566402302E-2</v>
      </c>
      <c r="DO1064">
        <v>0.20005118800508501</v>
      </c>
      <c r="DP1064">
        <v>0.25191357371289602</v>
      </c>
      <c r="DQ1064">
        <v>0.25125647392434902</v>
      </c>
      <c r="DR1064">
        <v>0.24902832113641701</v>
      </c>
      <c r="DS1064">
        <v>0.167785370890356</v>
      </c>
      <c r="DT1064">
        <v>-6.9844451454543599E-2</v>
      </c>
      <c r="DU1064">
        <v>-0.104412630692684</v>
      </c>
      <c r="DV1064">
        <v>-8.64272478292024E-2</v>
      </c>
      <c r="DW1064">
        <v>-6.2378003912261198E-2</v>
      </c>
      <c r="DX1064">
        <v>-5.9229547575356999E-2</v>
      </c>
      <c r="DY1064">
        <v>6.93279027715218E-3</v>
      </c>
      <c r="DZ1064">
        <v>1.25160107111866E-2</v>
      </c>
      <c r="EA1064">
        <v>1.62490253582653E-2</v>
      </c>
      <c r="EB1064">
        <v>1.4502807301319901E-2</v>
      </c>
      <c r="EC1064">
        <v>4.76867740260788E-3</v>
      </c>
      <c r="ED1064">
        <v>-3.9756940695060104E-3</v>
      </c>
      <c r="EE1064">
        <v>4.72315526867807E-3</v>
      </c>
      <c r="EF1064">
        <v>2.2275847234172998E-2</v>
      </c>
      <c r="EG1064">
        <v>2.5068399087748199E-2</v>
      </c>
      <c r="EH1064">
        <v>4.3348676119623203E-3</v>
      </c>
      <c r="EI1064">
        <v>8.8304678035240596E-3</v>
      </c>
      <c r="EJ1064">
        <v>-1.4375360197710201E-2</v>
      </c>
      <c r="EK1064">
        <v>2.9926172575618401E-2</v>
      </c>
      <c r="EL1064">
        <v>4.3750841091377397E-2</v>
      </c>
      <c r="EM1064">
        <v>0.21321874363980201</v>
      </c>
      <c r="EN1064">
        <v>0.26583491864492598</v>
      </c>
      <c r="EO1064">
        <v>0.26530030103057101</v>
      </c>
      <c r="EP1064">
        <v>0.26202895979664298</v>
      </c>
      <c r="EQ1064">
        <v>0.18939052416794699</v>
      </c>
      <c r="ER1064">
        <v>-5.3064060950205001E-2</v>
      </c>
      <c r="ES1064">
        <v>-9.1291289933931097E-2</v>
      </c>
      <c r="ET1064">
        <v>-6.9476103800396594E-2</v>
      </c>
      <c r="EU1064">
        <v>-4.7127816267658801E-2</v>
      </c>
      <c r="EV1064">
        <v>-4.7669954803185199E-2</v>
      </c>
      <c r="EW1064">
        <v>83.687889035926105</v>
      </c>
      <c r="EX1064">
        <v>82.118830564132693</v>
      </c>
      <c r="EY1064">
        <v>78.671298338479602</v>
      </c>
      <c r="EZ1064">
        <v>77.309415282066396</v>
      </c>
      <c r="FA1064">
        <v>77.378473753859694</v>
      </c>
      <c r="FB1064">
        <v>76.085649169239801</v>
      </c>
      <c r="FC1064">
        <v>74.861883056413305</v>
      </c>
      <c r="FD1064">
        <v>74.5</v>
      </c>
      <c r="FE1064">
        <v>76.983409302553497</v>
      </c>
      <c r="FF1064">
        <v>82.914350830760199</v>
      </c>
      <c r="FG1064">
        <v>87.121526246140306</v>
      </c>
      <c r="FH1064">
        <v>91.483409302553497</v>
      </c>
      <c r="FI1064">
        <v>93.914350830760199</v>
      </c>
      <c r="FJ1064">
        <v>95.621526246140306</v>
      </c>
      <c r="FK1064">
        <v>98.845292358966802</v>
      </c>
      <c r="FL1064">
        <v>99.707175415380107</v>
      </c>
      <c r="FM1064">
        <v>101</v>
      </c>
      <c r="FN1064">
        <v>101</v>
      </c>
      <c r="FO1064">
        <v>99.430941528206603</v>
      </c>
      <c r="FP1064">
        <v>94.638116943586695</v>
      </c>
      <c r="FQ1064">
        <v>88.207175415380107</v>
      </c>
      <c r="FR1064">
        <v>83.345292358966802</v>
      </c>
      <c r="FS1064">
        <v>80.430941528206603</v>
      </c>
      <c r="FT1064">
        <v>78.878473753859694</v>
      </c>
      <c r="FU1064">
        <v>2.0006184849652602E-2</v>
      </c>
      <c r="FV1064">
        <v>0</v>
      </c>
      <c r="FW1064">
        <v>0</v>
      </c>
      <c r="FX1064">
        <v>1</v>
      </c>
    </row>
    <row r="1065" spans="1:180" x14ac:dyDescent="0.2">
      <c r="A1065" t="s">
        <v>42</v>
      </c>
      <c r="B1065" t="s">
        <v>58</v>
      </c>
      <c r="C1065" t="s">
        <v>55</v>
      </c>
      <c r="D1065" t="s">
        <v>41</v>
      </c>
      <c r="E1065" t="s">
        <v>78</v>
      </c>
      <c r="F1065" t="s">
        <v>77</v>
      </c>
      <c r="G1065" s="35">
        <v>43693</v>
      </c>
      <c r="H1065">
        <v>2216</v>
      </c>
      <c r="I1065">
        <v>1.2811204542383301</v>
      </c>
      <c r="J1065">
        <v>1.0648351489563901</v>
      </c>
      <c r="K1065">
        <v>0.88282957285471797</v>
      </c>
      <c r="L1065">
        <v>0.78796160820428895</v>
      </c>
      <c r="M1065">
        <v>0.73434961019293499</v>
      </c>
      <c r="N1065">
        <v>0.69461771879031597</v>
      </c>
      <c r="O1065">
        <v>0.69301007207693299</v>
      </c>
      <c r="P1065">
        <v>0.78465127604197904</v>
      </c>
      <c r="Q1065">
        <v>0.88454887488892497</v>
      </c>
      <c r="R1065">
        <v>1.04589591096874</v>
      </c>
      <c r="S1065">
        <v>1.2534755663427199</v>
      </c>
      <c r="T1065">
        <v>1.50005069894274</v>
      </c>
      <c r="U1065">
        <v>1.7500272892183399</v>
      </c>
      <c r="V1065">
        <v>1.96504191889411</v>
      </c>
      <c r="W1065">
        <v>2.1608289535600198</v>
      </c>
      <c r="X1065">
        <v>2.4098626585032998</v>
      </c>
      <c r="Y1065">
        <v>2.6260891493752299</v>
      </c>
      <c r="Z1065">
        <v>2.7917665412130499</v>
      </c>
      <c r="AA1065">
        <v>2.7275911342693502</v>
      </c>
      <c r="AB1065">
        <v>2.4642707560101802</v>
      </c>
      <c r="AC1065">
        <v>2.22276491657842</v>
      </c>
      <c r="AD1065">
        <v>2.0145827718468898</v>
      </c>
      <c r="AE1065">
        <v>1.7132445512530801</v>
      </c>
      <c r="AF1065">
        <v>1.4213951720575999</v>
      </c>
      <c r="AG1065">
        <v>-2.9029693103966199E-2</v>
      </c>
      <c r="AH1065">
        <v>-1.6849674689927201E-2</v>
      </c>
      <c r="AI1065">
        <v>-2.0872475563656401E-2</v>
      </c>
      <c r="AJ1065">
        <v>-9.1188827818400094E-3</v>
      </c>
      <c r="AK1065">
        <v>-7.2596271979950703E-3</v>
      </c>
      <c r="AL1065">
        <v>-2.5508365679473101E-2</v>
      </c>
      <c r="AM1065">
        <v>-2.8474285720201099E-2</v>
      </c>
      <c r="AN1065">
        <v>7.2474175472661898E-3</v>
      </c>
      <c r="AO1065">
        <v>1.30483283892656E-2</v>
      </c>
      <c r="AP1065">
        <v>-1.0455000490915099E-2</v>
      </c>
      <c r="AQ1065">
        <v>-1.42927290675445E-2</v>
      </c>
      <c r="AR1065">
        <v>-3.1078828906924798E-2</v>
      </c>
      <c r="AS1065">
        <v>1.50189062452507E-2</v>
      </c>
      <c r="AT1065">
        <v>5.7452693858017802E-3</v>
      </c>
      <c r="AU1065">
        <v>8.3836000634946006E-2</v>
      </c>
      <c r="AV1065">
        <v>0.114713374919953</v>
      </c>
      <c r="AW1065">
        <v>9.2107512783250606E-2</v>
      </c>
      <c r="AX1065">
        <v>9.3417392434054197E-2</v>
      </c>
      <c r="AY1065">
        <v>6.0378256935387398E-2</v>
      </c>
      <c r="AZ1065">
        <v>-3.5465778513125303E-2</v>
      </c>
      <c r="BA1065">
        <v>-7.5063759943800601E-2</v>
      </c>
      <c r="BB1065">
        <v>-8.1979609758120395E-2</v>
      </c>
      <c r="BC1065">
        <v>-8.1125024534970697E-2</v>
      </c>
      <c r="BD1065">
        <v>-8.6874751327354602E-2</v>
      </c>
      <c r="BE1065">
        <v>-1.4697288532471601E-2</v>
      </c>
      <c r="BF1065">
        <v>-5.7021020101692896E-3</v>
      </c>
      <c r="BG1065">
        <v>-1.1098178485180001E-2</v>
      </c>
      <c r="BH1065">
        <v>-1.66881316249378E-3</v>
      </c>
      <c r="BI1065">
        <v>-2.4566280887795798E-3</v>
      </c>
      <c r="BJ1065">
        <v>-2.0834386628623899E-2</v>
      </c>
      <c r="BK1065">
        <v>-2.0258145437969201E-2</v>
      </c>
      <c r="BL1065">
        <v>1.27108619930537E-2</v>
      </c>
      <c r="BM1065">
        <v>1.9423542451491499E-2</v>
      </c>
      <c r="BN1065">
        <v>-4.0371379845042599E-3</v>
      </c>
      <c r="BO1065">
        <v>-4.00366415456236E-3</v>
      </c>
      <c r="BP1065">
        <v>-2.5905231603865101E-2</v>
      </c>
      <c r="BQ1065">
        <v>2.0073831732969401E-2</v>
      </c>
      <c r="BR1065">
        <v>1.51864684638757E-2</v>
      </c>
      <c r="BS1065">
        <v>9.4340215305262196E-2</v>
      </c>
      <c r="BT1065">
        <v>0.12745440302671801</v>
      </c>
      <c r="BU1065">
        <v>0.110348431744836</v>
      </c>
      <c r="BV1065">
        <v>0.108260209145847</v>
      </c>
      <c r="BW1065">
        <v>8.1264419198659996E-2</v>
      </c>
      <c r="BX1065">
        <v>-1.8605473037085801E-2</v>
      </c>
      <c r="BY1065">
        <v>-5.9236800681959502E-2</v>
      </c>
      <c r="BZ1065">
        <v>-6.5366727779531897E-2</v>
      </c>
      <c r="CA1065">
        <v>-6.4411536305986505E-2</v>
      </c>
      <c r="CB1065">
        <v>-7.3850410914167094E-2</v>
      </c>
      <c r="CC1065">
        <v>-4.7707087866289402E-3</v>
      </c>
      <c r="CD1065">
        <v>2.0186728693144902E-3</v>
      </c>
      <c r="CE1065">
        <v>-4.3285301037755504E-3</v>
      </c>
      <c r="CF1065">
        <v>3.4910823609416099E-3</v>
      </c>
      <c r="CG1065">
        <v>8.6991446303082305E-4</v>
      </c>
      <c r="CH1065">
        <v>-1.75972029762081E-2</v>
      </c>
      <c r="CI1065">
        <v>-1.45676717070773E-2</v>
      </c>
      <c r="CJ1065">
        <v>1.6494826973079101E-2</v>
      </c>
      <c r="CK1065">
        <v>2.3838996290365701E-2</v>
      </c>
      <c r="CL1065">
        <v>4.0785403689368502E-4</v>
      </c>
      <c r="CM1065">
        <v>3.12251086089896E-3</v>
      </c>
      <c r="CN1065">
        <v>-2.23220138719404E-2</v>
      </c>
      <c r="CO1065">
        <v>2.3574857727095298E-2</v>
      </c>
      <c r="CP1065">
        <v>2.17254141849079E-2</v>
      </c>
      <c r="CQ1065">
        <v>0.101615402387249</v>
      </c>
      <c r="CR1065">
        <v>0.13627880028085099</v>
      </c>
      <c r="CS1065">
        <v>0.122982036650865</v>
      </c>
      <c r="CT1065">
        <v>0.118540298785207</v>
      </c>
      <c r="CU1065">
        <v>9.5730111557312397E-2</v>
      </c>
      <c r="CV1065">
        <v>-6.9280768254242004E-3</v>
      </c>
      <c r="CW1065">
        <v>-4.8275096910400002E-2</v>
      </c>
      <c r="CX1065">
        <v>-5.3860696328485898E-2</v>
      </c>
      <c r="CY1065">
        <v>-5.2835825272390398E-2</v>
      </c>
      <c r="CZ1065">
        <v>-6.4829792419651394E-2</v>
      </c>
      <c r="DA1065">
        <v>5.1558709592137101E-3</v>
      </c>
      <c r="DB1065">
        <v>9.73944774879827E-3</v>
      </c>
      <c r="DC1065">
        <v>2.4411182776289098E-3</v>
      </c>
      <c r="DD1065">
        <v>8.6509778843769994E-3</v>
      </c>
      <c r="DE1065">
        <v>4.1964570148412296E-3</v>
      </c>
      <c r="DF1065">
        <v>-1.43600193237922E-2</v>
      </c>
      <c r="DG1065">
        <v>-8.8771979761853703E-3</v>
      </c>
      <c r="DH1065">
        <v>2.0278791953104499E-2</v>
      </c>
      <c r="DI1065">
        <v>2.82544501292398E-2</v>
      </c>
      <c r="DJ1065">
        <v>4.8528460582916303E-3</v>
      </c>
      <c r="DK1065">
        <v>1.0248685876360301E-2</v>
      </c>
      <c r="DL1065">
        <v>-1.8738796140015598E-2</v>
      </c>
      <c r="DM1065">
        <v>2.7075883721221199E-2</v>
      </c>
      <c r="DN1065">
        <v>2.82643599059401E-2</v>
      </c>
      <c r="DO1065">
        <v>0.10889058946923599</v>
      </c>
      <c r="DP1065">
        <v>0.14510319753498399</v>
      </c>
      <c r="DQ1065">
        <v>0.13561564155689501</v>
      </c>
      <c r="DR1065">
        <v>0.128820388424567</v>
      </c>
      <c r="DS1065">
        <v>0.11019580391596499</v>
      </c>
      <c r="DT1065">
        <v>4.7493193862374397E-3</v>
      </c>
      <c r="DU1065">
        <v>-3.7313393138840502E-2</v>
      </c>
      <c r="DV1065">
        <v>-4.2354664877440003E-2</v>
      </c>
      <c r="DW1065">
        <v>-4.12601142387942E-2</v>
      </c>
      <c r="DX1065">
        <v>-5.5809173925135597E-2</v>
      </c>
      <c r="DY1065">
        <v>1.94882755307083E-2</v>
      </c>
      <c r="DZ1065">
        <v>2.08870204285562E-2</v>
      </c>
      <c r="EA1065">
        <v>1.22154153561053E-2</v>
      </c>
      <c r="EB1065">
        <v>1.6101047503723199E-2</v>
      </c>
      <c r="EC1065">
        <v>8.9994561240567105E-3</v>
      </c>
      <c r="ED1065">
        <v>-9.6860402729429702E-3</v>
      </c>
      <c r="EE1065">
        <v>-6.6105769395345703E-4</v>
      </c>
      <c r="EF1065">
        <v>2.5742236398892001E-2</v>
      </c>
      <c r="EG1065">
        <v>3.4629664191465799E-2</v>
      </c>
      <c r="EH1065">
        <v>1.1270708564702501E-2</v>
      </c>
      <c r="EI1065">
        <v>2.0537750789342401E-2</v>
      </c>
      <c r="EJ1065">
        <v>-1.3565198836955899E-2</v>
      </c>
      <c r="EK1065">
        <v>3.2130809208939903E-2</v>
      </c>
      <c r="EL1065">
        <v>3.7705558984014099E-2</v>
      </c>
      <c r="EM1065">
        <v>0.119394804139552</v>
      </c>
      <c r="EN1065">
        <v>0.15784422564174799</v>
      </c>
      <c r="EO1065">
        <v>0.15385656051848001</v>
      </c>
      <c r="EP1065">
        <v>0.143663205136359</v>
      </c>
      <c r="EQ1065">
        <v>0.13108196617923701</v>
      </c>
      <c r="ER1065">
        <v>2.16096248622769E-2</v>
      </c>
      <c r="ES1065">
        <v>-2.1486433876999299E-2</v>
      </c>
      <c r="ET1065">
        <v>-2.5741782898851501E-2</v>
      </c>
      <c r="EU1065">
        <v>-2.4546626009809999E-2</v>
      </c>
      <c r="EV1065">
        <v>-4.27848335119482E-2</v>
      </c>
      <c r="EW1065">
        <v>83.627497062279701</v>
      </c>
      <c r="EX1065">
        <v>82.055260065557505</v>
      </c>
      <c r="EY1065">
        <v>78.633156039334494</v>
      </c>
      <c r="EZ1065">
        <v>77.277630032778802</v>
      </c>
      <c r="FA1065">
        <v>77.349867029500899</v>
      </c>
      <c r="FB1065">
        <v>76.066578019667304</v>
      </c>
      <c r="FC1065">
        <v>74.855526006555706</v>
      </c>
      <c r="FD1065">
        <v>74.5</v>
      </c>
      <c r="FE1065">
        <v>77.005658977054907</v>
      </c>
      <c r="FF1065">
        <v>82.933421980332696</v>
      </c>
      <c r="FG1065">
        <v>87.150132970499101</v>
      </c>
      <c r="FH1065">
        <v>91.505658977054907</v>
      </c>
      <c r="FI1065">
        <v>93.933421980332696</v>
      </c>
      <c r="FJ1065">
        <v>95.650132970499101</v>
      </c>
      <c r="FK1065">
        <v>98.861184983610599</v>
      </c>
      <c r="FL1065">
        <v>99.716710990166405</v>
      </c>
      <c r="FM1065">
        <v>101</v>
      </c>
      <c r="FN1065">
        <v>101</v>
      </c>
      <c r="FO1065">
        <v>99.427763003277903</v>
      </c>
      <c r="FP1065">
        <v>94.644473993444294</v>
      </c>
      <c r="FQ1065">
        <v>88.216710990166405</v>
      </c>
      <c r="FR1065">
        <v>83.361184983610599</v>
      </c>
      <c r="FS1065">
        <v>80.427763003277903</v>
      </c>
      <c r="FT1065">
        <v>78.849867029500899</v>
      </c>
      <c r="FU1065">
        <v>2.0396231484973999E-2</v>
      </c>
      <c r="FV1065">
        <v>0</v>
      </c>
      <c r="FW1065">
        <v>0</v>
      </c>
      <c r="FX1065">
        <v>1</v>
      </c>
    </row>
    <row r="1066" spans="1:180" x14ac:dyDescent="0.2">
      <c r="A1066" t="s">
        <v>42</v>
      </c>
      <c r="B1066" t="s">
        <v>58</v>
      </c>
      <c r="C1066" t="s">
        <v>55</v>
      </c>
      <c r="D1066" t="s">
        <v>41</v>
      </c>
      <c r="E1066" t="s">
        <v>78</v>
      </c>
      <c r="F1066" t="s">
        <v>78</v>
      </c>
      <c r="G1066" s="35">
        <v>43693</v>
      </c>
      <c r="H1066">
        <v>689</v>
      </c>
      <c r="I1066">
        <v>1.19050905995659</v>
      </c>
      <c r="J1066">
        <v>0.97843472658327801</v>
      </c>
      <c r="K1066">
        <v>0.80823548545649604</v>
      </c>
      <c r="L1066">
        <v>0.71168229609967104</v>
      </c>
      <c r="M1066">
        <v>0.656909824186239</v>
      </c>
      <c r="N1066">
        <v>0.63470906605118105</v>
      </c>
      <c r="O1066">
        <v>0.65822489178600396</v>
      </c>
      <c r="P1066">
        <v>0.72467596356248998</v>
      </c>
      <c r="Q1066">
        <v>0.83206760025335103</v>
      </c>
      <c r="R1066">
        <v>0.98807717689160701</v>
      </c>
      <c r="S1066">
        <v>1.19686902231312</v>
      </c>
      <c r="T1066">
        <v>1.53738058656129</v>
      </c>
      <c r="U1066">
        <v>1.90015023736405</v>
      </c>
      <c r="V1066">
        <v>2.1524131359838501</v>
      </c>
      <c r="W1066">
        <v>2.4087466988694102</v>
      </c>
      <c r="X1066">
        <v>2.6054032733841401</v>
      </c>
      <c r="Y1066">
        <v>2.7832794118725901</v>
      </c>
      <c r="Z1066">
        <v>2.9248281060558501</v>
      </c>
      <c r="AA1066">
        <v>2.8303080085583301</v>
      </c>
      <c r="AB1066">
        <v>2.5597016030692701</v>
      </c>
      <c r="AC1066">
        <v>2.2415601327468102</v>
      </c>
      <c r="AD1066">
        <v>1.9441566019887799</v>
      </c>
      <c r="AE1066">
        <v>1.57764794723119</v>
      </c>
      <c r="AF1066">
        <v>1.28149258065275</v>
      </c>
      <c r="AG1066">
        <v>-5.6988694337759903E-2</v>
      </c>
      <c r="AH1066">
        <v>-4.0662235901701302E-2</v>
      </c>
      <c r="AI1066">
        <v>2.0691717787884902E-3</v>
      </c>
      <c r="AJ1066">
        <v>-9.93893731126687E-3</v>
      </c>
      <c r="AK1066">
        <v>-3.1018830443468499E-2</v>
      </c>
      <c r="AL1066">
        <v>-1.4562489297037099E-2</v>
      </c>
      <c r="AM1066">
        <v>-3.7246337768458799E-3</v>
      </c>
      <c r="AN1066">
        <v>-1.62967022374692E-2</v>
      </c>
      <c r="AO1066">
        <v>-4.2865985920554503E-2</v>
      </c>
      <c r="AP1066">
        <v>-5.9622998627220397E-2</v>
      </c>
      <c r="AQ1066">
        <v>-6.01583226467374E-2</v>
      </c>
      <c r="AR1066">
        <v>-4.06123393143627E-2</v>
      </c>
      <c r="AS1066">
        <v>4.5811512573537203E-3</v>
      </c>
      <c r="AT1066">
        <v>2.28595092593647E-2</v>
      </c>
      <c r="AU1066">
        <v>0.41443925445376001</v>
      </c>
      <c r="AV1066">
        <v>0.505713158911822</v>
      </c>
      <c r="AW1066">
        <v>0.54839498063337999</v>
      </c>
      <c r="AX1066">
        <v>0.56866550210093902</v>
      </c>
      <c r="AY1066">
        <v>0.25882951914336</v>
      </c>
      <c r="AZ1066">
        <v>-0.39622238184133102</v>
      </c>
      <c r="BA1066">
        <v>-0.38506108446708498</v>
      </c>
      <c r="BB1066">
        <v>-0.30614507438576899</v>
      </c>
      <c r="BC1066">
        <v>-0.20180500205225199</v>
      </c>
      <c r="BD1066">
        <v>-0.127485457445734</v>
      </c>
      <c r="BE1066">
        <v>-4.6260178499396502E-2</v>
      </c>
      <c r="BF1066">
        <v>-2.6359907676751799E-2</v>
      </c>
      <c r="BG1066">
        <v>1.1982581361739301E-2</v>
      </c>
      <c r="BH1066">
        <v>-1.2724692455775E-3</v>
      </c>
      <c r="BI1066">
        <v>-2.3391400273334199E-2</v>
      </c>
      <c r="BJ1066">
        <v>-5.0413286510333196E-3</v>
      </c>
      <c r="BK1066">
        <v>5.5647361913886704E-3</v>
      </c>
      <c r="BL1066">
        <v>-6.1370964989272596E-3</v>
      </c>
      <c r="BM1066">
        <v>-2.9162902863061699E-2</v>
      </c>
      <c r="BN1066">
        <v>-4.5328381778978098E-2</v>
      </c>
      <c r="BO1066">
        <v>-4.75109230339468E-2</v>
      </c>
      <c r="BP1066">
        <v>-3.02895305488236E-2</v>
      </c>
      <c r="BQ1066">
        <v>1.48358475911001E-2</v>
      </c>
      <c r="BR1066">
        <v>3.87789018051816E-2</v>
      </c>
      <c r="BS1066">
        <v>0.44347917710114598</v>
      </c>
      <c r="BT1066">
        <v>0.54231853435349497</v>
      </c>
      <c r="BU1066">
        <v>0.58554272216835002</v>
      </c>
      <c r="BV1066">
        <v>0.599266705746757</v>
      </c>
      <c r="BW1066">
        <v>0.29999191928188401</v>
      </c>
      <c r="BX1066">
        <v>-0.35686705584057599</v>
      </c>
      <c r="BY1066">
        <v>-0.35649029309844998</v>
      </c>
      <c r="BZ1066">
        <v>-0.27727881487007</v>
      </c>
      <c r="CA1066">
        <v>-0.17448930223849299</v>
      </c>
      <c r="CB1066">
        <v>-0.106483286337412</v>
      </c>
      <c r="CC1066">
        <v>-3.8829641111702298E-2</v>
      </c>
      <c r="CD1066">
        <v>-1.6454158716905601E-2</v>
      </c>
      <c r="CE1066">
        <v>1.88485786399685E-2</v>
      </c>
      <c r="CF1066">
        <v>4.7299001363170197E-3</v>
      </c>
      <c r="CG1066">
        <v>-1.8108665372711101E-2</v>
      </c>
      <c r="CH1066">
        <v>1.5529982083625699E-3</v>
      </c>
      <c r="CI1066">
        <v>1.19985255334586E-2</v>
      </c>
      <c r="CJ1066">
        <v>8.9941548668438104E-4</v>
      </c>
      <c r="CK1066">
        <v>-1.9672189280733401E-2</v>
      </c>
      <c r="CL1066">
        <v>-3.5427973695148503E-2</v>
      </c>
      <c r="CM1066">
        <v>-3.8751372589522402E-2</v>
      </c>
      <c r="CN1066">
        <v>-2.3139984643874199E-2</v>
      </c>
      <c r="CO1066">
        <v>2.1938219033278701E-2</v>
      </c>
      <c r="CP1066">
        <v>4.9804624587646E-2</v>
      </c>
      <c r="CQ1066">
        <v>0.46359213906327901</v>
      </c>
      <c r="CR1066">
        <v>0.56767130587453996</v>
      </c>
      <c r="CS1066">
        <v>0.61127113479341899</v>
      </c>
      <c r="CT1066">
        <v>0.62046100617232103</v>
      </c>
      <c r="CU1066">
        <v>0.32850087222604102</v>
      </c>
      <c r="CV1066">
        <v>-0.32960967693940302</v>
      </c>
      <c r="CW1066">
        <v>-0.33670225003088</v>
      </c>
      <c r="CX1066">
        <v>-0.25728613146391799</v>
      </c>
      <c r="CY1066">
        <v>-0.15557053175848101</v>
      </c>
      <c r="CZ1066">
        <v>-9.1937246606073095E-2</v>
      </c>
      <c r="DA1066">
        <v>-3.1399103724008101E-2</v>
      </c>
      <c r="DB1066">
        <v>-6.5484097570594601E-3</v>
      </c>
      <c r="DC1066">
        <v>2.5714575918197698E-2</v>
      </c>
      <c r="DD1066">
        <v>1.0732269518211501E-2</v>
      </c>
      <c r="DE1066">
        <v>-1.2825930472088E-2</v>
      </c>
      <c r="DF1066">
        <v>8.1473250677584607E-3</v>
      </c>
      <c r="DG1066">
        <v>1.8432314875528499E-2</v>
      </c>
      <c r="DH1066">
        <v>7.9359274722960206E-3</v>
      </c>
      <c r="DI1066">
        <v>-1.0181475698405201E-2</v>
      </c>
      <c r="DJ1066">
        <v>-2.55275656113188E-2</v>
      </c>
      <c r="DK1066">
        <v>-2.9991822145098001E-2</v>
      </c>
      <c r="DL1066">
        <v>-1.5990438738924799E-2</v>
      </c>
      <c r="DM1066">
        <v>2.90405904754573E-2</v>
      </c>
      <c r="DN1066">
        <v>6.0830347370110498E-2</v>
      </c>
      <c r="DO1066">
        <v>0.48370510102541198</v>
      </c>
      <c r="DP1066">
        <v>0.59302407739558505</v>
      </c>
      <c r="DQ1066">
        <v>0.63699954741848697</v>
      </c>
      <c r="DR1066">
        <v>0.64165530659788494</v>
      </c>
      <c r="DS1066">
        <v>0.35700982517019703</v>
      </c>
      <c r="DT1066">
        <v>-0.30235229803822999</v>
      </c>
      <c r="DU1066">
        <v>-0.31691420696330902</v>
      </c>
      <c r="DV1066">
        <v>-0.237293448057766</v>
      </c>
      <c r="DW1066">
        <v>-0.13665176127846901</v>
      </c>
      <c r="DX1066">
        <v>-7.7391206874734095E-2</v>
      </c>
      <c r="DY1066">
        <v>-2.0670587885644701E-2</v>
      </c>
      <c r="DZ1066">
        <v>7.7539184678900403E-3</v>
      </c>
      <c r="EA1066">
        <v>3.5627985501148401E-2</v>
      </c>
      <c r="EB1066">
        <v>1.9398737583900899E-2</v>
      </c>
      <c r="EC1066">
        <v>-5.1985003019536496E-3</v>
      </c>
      <c r="ED1066">
        <v>1.76684857137622E-2</v>
      </c>
      <c r="EE1066">
        <v>2.7721684843763E-2</v>
      </c>
      <c r="EF1066">
        <v>1.80955332108379E-2</v>
      </c>
      <c r="EG1066">
        <v>3.52160735908756E-3</v>
      </c>
      <c r="EH1066">
        <v>-1.12329487630766E-2</v>
      </c>
      <c r="EI1066">
        <v>-1.7344422532307301E-2</v>
      </c>
      <c r="EJ1066">
        <v>-5.6676299733856997E-3</v>
      </c>
      <c r="EK1066">
        <v>3.9295286809203703E-2</v>
      </c>
      <c r="EL1066">
        <v>7.6749739915927401E-2</v>
      </c>
      <c r="EM1066">
        <v>0.51274502367279795</v>
      </c>
      <c r="EN1066">
        <v>0.62962945283725902</v>
      </c>
      <c r="EO1066">
        <v>0.67414728895345699</v>
      </c>
      <c r="EP1066">
        <v>0.67225651024370303</v>
      </c>
      <c r="EQ1066">
        <v>0.39817222530872098</v>
      </c>
      <c r="ER1066">
        <v>-0.26299697203747402</v>
      </c>
      <c r="ES1066">
        <v>-0.28834341559467402</v>
      </c>
      <c r="ET1066">
        <v>-0.20842718854206699</v>
      </c>
      <c r="EU1066">
        <v>-0.10933606146471</v>
      </c>
      <c r="EV1066">
        <v>-5.63890357664125E-2</v>
      </c>
      <c r="EW1066">
        <v>84.056100606493004</v>
      </c>
      <c r="EX1066">
        <v>82.506421691045304</v>
      </c>
      <c r="EY1066">
        <v>78.903853014627202</v>
      </c>
      <c r="EZ1066">
        <v>77.503210845522702</v>
      </c>
      <c r="FA1066">
        <v>77.552889760970402</v>
      </c>
      <c r="FB1066">
        <v>76.201926507313601</v>
      </c>
      <c r="FC1066">
        <v>74.900642169104501</v>
      </c>
      <c r="FD1066">
        <v>74.5</v>
      </c>
      <c r="FE1066">
        <v>76.847752408134099</v>
      </c>
      <c r="FF1066">
        <v>82.798073492686399</v>
      </c>
      <c r="FG1066">
        <v>86.947110239029598</v>
      </c>
      <c r="FH1066">
        <v>91.347752408134099</v>
      </c>
      <c r="FI1066">
        <v>93.798073492686399</v>
      </c>
      <c r="FJ1066">
        <v>95.447110239029598</v>
      </c>
      <c r="FK1066">
        <v>98.748394577238699</v>
      </c>
      <c r="FL1066">
        <v>99.649036746343199</v>
      </c>
      <c r="FM1066">
        <v>101</v>
      </c>
      <c r="FN1066">
        <v>101</v>
      </c>
      <c r="FO1066">
        <v>99.4503210845523</v>
      </c>
      <c r="FP1066">
        <v>94.599357830895499</v>
      </c>
      <c r="FQ1066">
        <v>88.149036746343199</v>
      </c>
      <c r="FR1066">
        <v>83.248394577238699</v>
      </c>
      <c r="FS1066">
        <v>80.4503210845523</v>
      </c>
      <c r="FT1066">
        <v>79.052889760970402</v>
      </c>
      <c r="FU1066">
        <v>4.61088029276112E-2</v>
      </c>
      <c r="FV1066">
        <v>0</v>
      </c>
      <c r="FW1066">
        <v>0</v>
      </c>
      <c r="FX1066">
        <v>1</v>
      </c>
    </row>
    <row r="1067" spans="1:180" x14ac:dyDescent="0.2">
      <c r="A1067" t="s">
        <v>42</v>
      </c>
      <c r="B1067" t="s">
        <v>58</v>
      </c>
      <c r="C1067" t="s">
        <v>55</v>
      </c>
      <c r="D1067" t="s">
        <v>1</v>
      </c>
      <c r="E1067" t="s">
        <v>1</v>
      </c>
      <c r="F1067" t="s">
        <v>1</v>
      </c>
      <c r="G1067" s="35">
        <v>43703</v>
      </c>
      <c r="H1067">
        <v>66388</v>
      </c>
      <c r="I1067">
        <v>1.0668452845798899</v>
      </c>
      <c r="J1067">
        <v>0.93186221351319898</v>
      </c>
      <c r="K1067">
        <v>0.84176398419083598</v>
      </c>
      <c r="L1067">
        <v>0.77934519199900698</v>
      </c>
      <c r="M1067">
        <v>0.74281949570031802</v>
      </c>
      <c r="N1067">
        <v>0.74341975365443402</v>
      </c>
      <c r="O1067">
        <v>0.79280044394622196</v>
      </c>
      <c r="P1067">
        <v>0.84262087338286096</v>
      </c>
      <c r="Q1067">
        <v>0.89295581438106497</v>
      </c>
      <c r="R1067">
        <v>0.97581579647361105</v>
      </c>
      <c r="S1067">
        <v>1.0982560508683401</v>
      </c>
      <c r="T1067">
        <v>1.26421116470538</v>
      </c>
      <c r="U1067">
        <v>1.4551134310910301</v>
      </c>
      <c r="V1067">
        <v>1.6518189774777301</v>
      </c>
      <c r="W1067">
        <v>1.84040205482834</v>
      </c>
      <c r="X1067">
        <v>2.0522239394250099</v>
      </c>
      <c r="Y1067">
        <v>2.2207357852330301</v>
      </c>
      <c r="Z1067">
        <v>2.3552921296183098</v>
      </c>
      <c r="AA1067">
        <v>2.3427953888924198</v>
      </c>
      <c r="AB1067">
        <v>2.1967366994759598</v>
      </c>
      <c r="AC1067">
        <v>2.0355812655037502</v>
      </c>
      <c r="AD1067">
        <v>1.8829581620123099</v>
      </c>
      <c r="AE1067">
        <v>1.60955540430025</v>
      </c>
      <c r="AF1067">
        <v>1.3298394225237899</v>
      </c>
      <c r="AG1067">
        <v>6.8086526410720003E-3</v>
      </c>
      <c r="AH1067">
        <v>3.25956624084103E-3</v>
      </c>
      <c r="AI1067">
        <v>4.0979334247346899E-3</v>
      </c>
      <c r="AJ1067">
        <v>5.0604526760805804E-3</v>
      </c>
      <c r="AK1067">
        <v>3.2586682206905502E-3</v>
      </c>
      <c r="AL1067">
        <v>-1.08366617316689E-4</v>
      </c>
      <c r="AM1067">
        <v>1.7489109646346801E-3</v>
      </c>
      <c r="AN1067">
        <v>-1.5641184835809201E-3</v>
      </c>
      <c r="AO1067">
        <v>1.12048608199216E-3</v>
      </c>
      <c r="AP1067">
        <v>2.2121050372391898E-3</v>
      </c>
      <c r="AQ1067">
        <v>3.7859221306863898E-3</v>
      </c>
      <c r="AR1067">
        <v>3.7369187620441197E-4</v>
      </c>
      <c r="AS1067">
        <v>-1.2428981467084001E-3</v>
      </c>
      <c r="AT1067">
        <v>6.0791387804094701E-3</v>
      </c>
      <c r="AU1067">
        <v>0.184618795102134</v>
      </c>
      <c r="AV1067">
        <v>0.24155020776605299</v>
      </c>
      <c r="AW1067">
        <v>0.26133818475029502</v>
      </c>
      <c r="AX1067">
        <v>0.27192645322099901</v>
      </c>
      <c r="AY1067">
        <v>0.21154447681577801</v>
      </c>
      <c r="AZ1067">
        <v>-4.01146858779588E-2</v>
      </c>
      <c r="BA1067">
        <v>-8.6232650917283299E-2</v>
      </c>
      <c r="BB1067">
        <v>-6.1925786441926402E-2</v>
      </c>
      <c r="BC1067">
        <v>-4.0789598391874501E-2</v>
      </c>
      <c r="BD1067">
        <v>-2.2138609194045599E-2</v>
      </c>
      <c r="BE1067">
        <v>7.3830666786334903E-3</v>
      </c>
      <c r="BF1067">
        <v>3.8541814067029698E-3</v>
      </c>
      <c r="BG1067">
        <v>4.6605428898873298E-3</v>
      </c>
      <c r="BH1067">
        <v>5.6782392608440303E-3</v>
      </c>
      <c r="BI1067">
        <v>3.8237912713475499E-3</v>
      </c>
      <c r="BJ1067">
        <v>4.08924597694537E-4</v>
      </c>
      <c r="BK1067">
        <v>2.29150879684534E-3</v>
      </c>
      <c r="BL1067">
        <v>-1.07437641705358E-3</v>
      </c>
      <c r="BM1067">
        <v>1.53913889910221E-3</v>
      </c>
      <c r="BN1067">
        <v>2.66332176202165E-3</v>
      </c>
      <c r="BO1067">
        <v>4.1770104752058496E-3</v>
      </c>
      <c r="BP1067">
        <v>7.2346743439575601E-4</v>
      </c>
      <c r="BQ1067">
        <v>-8.9998393201196905E-4</v>
      </c>
      <c r="BR1067">
        <v>6.8997326241870298E-3</v>
      </c>
      <c r="BS1067">
        <v>0.185813035864548</v>
      </c>
      <c r="BT1067">
        <v>0.24280322761404999</v>
      </c>
      <c r="BU1067">
        <v>0.26273150633373898</v>
      </c>
      <c r="BV1067">
        <v>0.27358232997194798</v>
      </c>
      <c r="BW1067">
        <v>0.21317292528871301</v>
      </c>
      <c r="BX1067">
        <v>-3.8879225293026697E-2</v>
      </c>
      <c r="BY1067">
        <v>-8.5147533241877293E-2</v>
      </c>
      <c r="BZ1067">
        <v>-6.0563230356810202E-2</v>
      </c>
      <c r="CA1067">
        <v>-3.9521048673917397E-2</v>
      </c>
      <c r="CB1067">
        <v>-2.1294010536763799E-2</v>
      </c>
      <c r="CC1067">
        <v>7.78090409122832E-3</v>
      </c>
      <c r="CD1067">
        <v>4.26601005922059E-3</v>
      </c>
      <c r="CE1067">
        <v>5.0502044915916901E-3</v>
      </c>
      <c r="CF1067">
        <v>6.1061163675064298E-3</v>
      </c>
      <c r="CG1067">
        <v>4.2151937747151704E-3</v>
      </c>
      <c r="CH1067">
        <v>7.6719891740258703E-4</v>
      </c>
      <c r="CI1067">
        <v>2.6673104025349299E-3</v>
      </c>
      <c r="CJ1067">
        <v>-7.3518255366332604E-4</v>
      </c>
      <c r="CK1067">
        <v>1.8290965649031101E-3</v>
      </c>
      <c r="CL1067">
        <v>2.975833091078E-3</v>
      </c>
      <c r="CM1067">
        <v>4.4478770712593199E-3</v>
      </c>
      <c r="CN1067">
        <v>9.6572092048827999E-4</v>
      </c>
      <c r="CO1067">
        <v>-6.6248259152251797E-4</v>
      </c>
      <c r="CP1067">
        <v>7.4680734206369302E-3</v>
      </c>
      <c r="CQ1067">
        <v>0.186640163378616</v>
      </c>
      <c r="CR1067">
        <v>0.243671065343736</v>
      </c>
      <c r="CS1067">
        <v>0.26369651661799898</v>
      </c>
      <c r="CT1067">
        <v>0.27472918516540701</v>
      </c>
      <c r="CU1067">
        <v>0.21430078374037401</v>
      </c>
      <c r="CV1067">
        <v>-3.8023549055449302E-2</v>
      </c>
      <c r="CW1067">
        <v>-8.4395984045452496E-2</v>
      </c>
      <c r="CX1067">
        <v>-5.9619528162972502E-2</v>
      </c>
      <c r="CY1067">
        <v>-3.8642455003605303E-2</v>
      </c>
      <c r="CZ1067">
        <v>-2.0709044079605901E-2</v>
      </c>
      <c r="DA1067">
        <v>8.1787415038231392E-3</v>
      </c>
      <c r="DB1067">
        <v>4.6778387117381998E-3</v>
      </c>
      <c r="DC1067">
        <v>5.4398660932960599E-3</v>
      </c>
      <c r="DD1067">
        <v>6.5339934741688397E-3</v>
      </c>
      <c r="DE1067">
        <v>4.6065962780828E-3</v>
      </c>
      <c r="DF1067">
        <v>1.12547323711064E-3</v>
      </c>
      <c r="DG1067">
        <v>3.0431120082245102E-3</v>
      </c>
      <c r="DH1067">
        <v>-3.95988690273072E-4</v>
      </c>
      <c r="DI1067">
        <v>2.1190542307040101E-3</v>
      </c>
      <c r="DJ1067">
        <v>3.28834442013435E-3</v>
      </c>
      <c r="DK1067">
        <v>4.7187436673127902E-3</v>
      </c>
      <c r="DL1067">
        <v>1.2079744065808E-3</v>
      </c>
      <c r="DM1067">
        <v>-4.24981251033067E-4</v>
      </c>
      <c r="DN1067">
        <v>8.0364142170868298E-3</v>
      </c>
      <c r="DO1067">
        <v>0.18746729089268399</v>
      </c>
      <c r="DP1067">
        <v>0.24453890307342199</v>
      </c>
      <c r="DQ1067">
        <v>0.26466152690225903</v>
      </c>
      <c r="DR1067">
        <v>0.27587604035886698</v>
      </c>
      <c r="DS1067">
        <v>0.215428642192034</v>
      </c>
      <c r="DT1067">
        <v>-3.71678728178719E-2</v>
      </c>
      <c r="DU1067">
        <v>-8.3644434849027796E-2</v>
      </c>
      <c r="DV1067">
        <v>-5.8675825969134801E-2</v>
      </c>
      <c r="DW1067">
        <v>-3.7763861333293201E-2</v>
      </c>
      <c r="DX1067">
        <v>-2.0124077622448101E-2</v>
      </c>
      <c r="DY1067">
        <v>8.7531555413846301E-3</v>
      </c>
      <c r="DZ1067">
        <v>5.27245387760014E-3</v>
      </c>
      <c r="EA1067">
        <v>6.0024755584486998E-3</v>
      </c>
      <c r="EB1067">
        <v>7.1517800589322904E-3</v>
      </c>
      <c r="EC1067">
        <v>5.1717193287398001E-3</v>
      </c>
      <c r="ED1067">
        <v>1.64276445212186E-3</v>
      </c>
      <c r="EE1067">
        <v>3.5857098404351801E-3</v>
      </c>
      <c r="EF1067">
        <v>9.3753376254265898E-5</v>
      </c>
      <c r="EG1067">
        <v>2.5377070478140602E-3</v>
      </c>
      <c r="EH1067">
        <v>3.7395611449168101E-3</v>
      </c>
      <c r="EI1067">
        <v>5.1098320118322504E-3</v>
      </c>
      <c r="EJ1067">
        <v>1.55774996477215E-3</v>
      </c>
      <c r="EK1067">
        <v>-8.2067036336639303E-5</v>
      </c>
      <c r="EL1067">
        <v>8.8570080608643808E-3</v>
      </c>
      <c r="EM1067">
        <v>0.188661531655099</v>
      </c>
      <c r="EN1067">
        <v>0.24579192292141999</v>
      </c>
      <c r="EO1067">
        <v>0.26605484848570299</v>
      </c>
      <c r="EP1067">
        <v>0.27753191710981501</v>
      </c>
      <c r="EQ1067">
        <v>0.217057090664969</v>
      </c>
      <c r="ER1067">
        <v>-3.5932412232939803E-2</v>
      </c>
      <c r="ES1067">
        <v>-8.2559317173621694E-2</v>
      </c>
      <c r="ET1067">
        <v>-5.7313269884018699E-2</v>
      </c>
      <c r="EU1067">
        <v>-3.6495311615336E-2</v>
      </c>
      <c r="EV1067">
        <v>-1.92794789651662E-2</v>
      </c>
      <c r="EW1067">
        <v>76.487994626702104</v>
      </c>
      <c r="EX1067">
        <v>75.327642527991003</v>
      </c>
      <c r="EY1067">
        <v>74.169613787078205</v>
      </c>
      <c r="EZ1067">
        <v>72.797155746287004</v>
      </c>
      <c r="FA1067">
        <v>71.592169010247702</v>
      </c>
      <c r="FB1067">
        <v>70.480009777552496</v>
      </c>
      <c r="FC1067">
        <v>69.713892058432805</v>
      </c>
      <c r="FD1067">
        <v>69.977507540393205</v>
      </c>
      <c r="FE1067">
        <v>73.798087756489707</v>
      </c>
      <c r="FF1067">
        <v>77.865937535765795</v>
      </c>
      <c r="FG1067">
        <v>82.377568926873593</v>
      </c>
      <c r="FH1067">
        <v>86.103546962519601</v>
      </c>
      <c r="FI1067">
        <v>89.723260820756593</v>
      </c>
      <c r="FJ1067">
        <v>92.805606153527805</v>
      </c>
      <c r="FK1067">
        <v>95.060404611018001</v>
      </c>
      <c r="FL1067">
        <v>96.498149383487302</v>
      </c>
      <c r="FM1067">
        <v>96.964694272199097</v>
      </c>
      <c r="FN1067">
        <v>96.885828505273494</v>
      </c>
      <c r="FO1067">
        <v>95.328893516051295</v>
      </c>
      <c r="FP1067">
        <v>91.950610389910196</v>
      </c>
      <c r="FQ1067">
        <v>87.424593788664396</v>
      </c>
      <c r="FR1067">
        <v>84.0368033425747</v>
      </c>
      <c r="FS1067">
        <v>81.489165344860893</v>
      </c>
      <c r="FT1067">
        <v>79.094440300341006</v>
      </c>
      <c r="FU1067">
        <v>1.8820306439637901E-3</v>
      </c>
      <c r="FV1067">
        <v>0</v>
      </c>
      <c r="FW1067">
        <v>0</v>
      </c>
      <c r="FX1067">
        <v>1</v>
      </c>
    </row>
    <row r="1068" spans="1:180" x14ac:dyDescent="0.2">
      <c r="A1068" t="s">
        <v>42</v>
      </c>
      <c r="B1068" t="s">
        <v>58</v>
      </c>
      <c r="C1068" t="s">
        <v>55</v>
      </c>
      <c r="D1068" t="s">
        <v>1</v>
      </c>
      <c r="E1068" t="s">
        <v>1</v>
      </c>
      <c r="F1068" t="s">
        <v>77</v>
      </c>
      <c r="G1068" s="35">
        <v>43703</v>
      </c>
      <c r="H1068">
        <v>54282</v>
      </c>
      <c r="I1068">
        <v>1.09388702581918</v>
      </c>
      <c r="J1068">
        <v>0.95756082946309895</v>
      </c>
      <c r="K1068">
        <v>0.86524199290527404</v>
      </c>
      <c r="L1068">
        <v>0.80031332225943497</v>
      </c>
      <c r="M1068">
        <v>0.76252198833392704</v>
      </c>
      <c r="N1068">
        <v>0.75968010140952102</v>
      </c>
      <c r="O1068">
        <v>0.80603232299219096</v>
      </c>
      <c r="P1068">
        <v>0.85355741716057199</v>
      </c>
      <c r="Q1068">
        <v>0.89995167394780295</v>
      </c>
      <c r="R1068">
        <v>0.98316591036548995</v>
      </c>
      <c r="S1068">
        <v>1.10628972598002</v>
      </c>
      <c r="T1068">
        <v>1.2718315599994301</v>
      </c>
      <c r="U1068">
        <v>1.46001575532794</v>
      </c>
      <c r="V1068">
        <v>1.65224183803212</v>
      </c>
      <c r="W1068">
        <v>1.83407539194484</v>
      </c>
      <c r="X1068">
        <v>2.03633798564482</v>
      </c>
      <c r="Y1068">
        <v>2.19736662884895</v>
      </c>
      <c r="Z1068">
        <v>2.3315451375033698</v>
      </c>
      <c r="AA1068">
        <v>2.3229640642241001</v>
      </c>
      <c r="AB1068">
        <v>2.1845950627461601</v>
      </c>
      <c r="AC1068">
        <v>2.0372647351028599</v>
      </c>
      <c r="AD1068">
        <v>1.8980764112561901</v>
      </c>
      <c r="AE1068">
        <v>1.63313899955124</v>
      </c>
      <c r="AF1068">
        <v>1.35569451734044</v>
      </c>
      <c r="AG1068">
        <v>2.2951960503335999E-3</v>
      </c>
      <c r="AH1068">
        <v>-1.21968076679721E-3</v>
      </c>
      <c r="AI1068">
        <v>-1.1609871502380601E-3</v>
      </c>
      <c r="AJ1068">
        <v>1.2237980553335701E-3</v>
      </c>
      <c r="AK1068">
        <v>1.0307713356609901E-3</v>
      </c>
      <c r="AL1068">
        <v>-3.56946233117504E-5</v>
      </c>
      <c r="AM1068">
        <v>-7.7676439414146501E-4</v>
      </c>
      <c r="AN1068">
        <v>-2.84200347810008E-3</v>
      </c>
      <c r="AO1068">
        <v>9.40126954820156E-4</v>
      </c>
      <c r="AP1068">
        <v>6.5457234910642895E-4</v>
      </c>
      <c r="AQ1068">
        <v>4.2292176428862203E-3</v>
      </c>
      <c r="AR1068">
        <v>2.0900427174952801E-3</v>
      </c>
      <c r="AS1068">
        <v>-2.9270337890592501E-3</v>
      </c>
      <c r="AT1068">
        <v>1.31699828028607E-2</v>
      </c>
      <c r="AU1068">
        <v>0.142093734269961</v>
      </c>
      <c r="AV1068">
        <v>0.18698911031527099</v>
      </c>
      <c r="AW1068">
        <v>0.19725651689845</v>
      </c>
      <c r="AX1068">
        <v>0.20561484261941099</v>
      </c>
      <c r="AY1068">
        <v>0.186039905035076</v>
      </c>
      <c r="AZ1068">
        <v>1.00369723899371E-2</v>
      </c>
      <c r="BA1068">
        <v>-4.9128822764728797E-2</v>
      </c>
      <c r="BB1068">
        <v>-3.9421890780882297E-2</v>
      </c>
      <c r="BC1068">
        <v>-2.74969558687067E-2</v>
      </c>
      <c r="BD1068">
        <v>-1.7703315034427999E-2</v>
      </c>
      <c r="BE1068">
        <v>2.9484599058055899E-3</v>
      </c>
      <c r="BF1068">
        <v>-5.8954660966464595E-4</v>
      </c>
      <c r="BG1068">
        <v>-5.8797612700335297E-4</v>
      </c>
      <c r="BH1068">
        <v>1.8743565730648499E-3</v>
      </c>
      <c r="BI1068">
        <v>1.5870183858112501E-3</v>
      </c>
      <c r="BJ1068">
        <v>5.2639131725957101E-4</v>
      </c>
      <c r="BK1068">
        <v>-1.0485307785305E-4</v>
      </c>
      <c r="BL1068">
        <v>-2.22016313313234E-3</v>
      </c>
      <c r="BM1068">
        <v>1.4837835731371801E-3</v>
      </c>
      <c r="BN1068">
        <v>1.0790610000071901E-3</v>
      </c>
      <c r="BO1068">
        <v>4.5623825384089097E-3</v>
      </c>
      <c r="BP1068">
        <v>2.3812212691035799E-3</v>
      </c>
      <c r="BQ1068">
        <v>-2.64028489538851E-3</v>
      </c>
      <c r="BR1068">
        <v>1.4032049540415601E-2</v>
      </c>
      <c r="BS1068">
        <v>0.143333409418828</v>
      </c>
      <c r="BT1068">
        <v>0.18818758187302401</v>
      </c>
      <c r="BU1068">
        <v>0.19841867536980901</v>
      </c>
      <c r="BV1068">
        <v>0.20680798205964801</v>
      </c>
      <c r="BW1068">
        <v>0.187449821822194</v>
      </c>
      <c r="BX1068">
        <v>1.11879771312757E-2</v>
      </c>
      <c r="BY1068">
        <v>-4.8087945352260297E-2</v>
      </c>
      <c r="BZ1068">
        <v>-3.8062197071996699E-2</v>
      </c>
      <c r="CA1068">
        <v>-2.6230909610322699E-2</v>
      </c>
      <c r="CB1068">
        <v>-1.68527351296856E-2</v>
      </c>
      <c r="CC1068">
        <v>3.4009084620873799E-3</v>
      </c>
      <c r="CD1068">
        <v>-1.53117611993429E-4</v>
      </c>
      <c r="CE1068">
        <v>-1.9111043785730101E-4</v>
      </c>
      <c r="CF1068">
        <v>2.3249314206686298E-3</v>
      </c>
      <c r="CG1068">
        <v>1.9722733982665999E-3</v>
      </c>
      <c r="CH1068">
        <v>9.1569032743371299E-4</v>
      </c>
      <c r="CI1068">
        <v>3.6051065298499998E-4</v>
      </c>
      <c r="CJ1068">
        <v>-1.78947840450129E-3</v>
      </c>
      <c r="CK1068">
        <v>1.86031849085868E-3</v>
      </c>
      <c r="CL1068">
        <v>1.37306054651399E-3</v>
      </c>
      <c r="CM1068">
        <v>4.7931315301376898E-3</v>
      </c>
      <c r="CN1068">
        <v>2.5828906469390002E-3</v>
      </c>
      <c r="CO1068">
        <v>-2.4416834851467202E-3</v>
      </c>
      <c r="CP1068">
        <v>1.4629114336758E-2</v>
      </c>
      <c r="CQ1068">
        <v>0.14419200465054799</v>
      </c>
      <c r="CR1068">
        <v>0.18901763962305601</v>
      </c>
      <c r="CS1068">
        <v>0.19922358278682401</v>
      </c>
      <c r="CT1068">
        <v>0.20763434680133</v>
      </c>
      <c r="CU1068">
        <v>0.18842632589396499</v>
      </c>
      <c r="CV1068">
        <v>1.1985159508855699E-2</v>
      </c>
      <c r="CW1068">
        <v>-4.7367036827178299E-2</v>
      </c>
      <c r="CX1068">
        <v>-3.7120477351216701E-2</v>
      </c>
      <c r="CY1068">
        <v>-2.5354049828484701E-2</v>
      </c>
      <c r="CZ1068">
        <v>-1.6263626078757101E-2</v>
      </c>
      <c r="DA1068">
        <v>3.8533570183691798E-3</v>
      </c>
      <c r="DB1068">
        <v>2.83311385677788E-4</v>
      </c>
      <c r="DC1068">
        <v>2.05755251288751E-4</v>
      </c>
      <c r="DD1068">
        <v>2.7755062682724E-3</v>
      </c>
      <c r="DE1068">
        <v>2.3575284107219402E-3</v>
      </c>
      <c r="DF1068">
        <v>1.30498933760786E-3</v>
      </c>
      <c r="DG1068">
        <v>8.2587438382305102E-4</v>
      </c>
      <c r="DH1068">
        <v>-1.35879367587024E-3</v>
      </c>
      <c r="DI1068">
        <v>2.2368534085801901E-3</v>
      </c>
      <c r="DJ1068">
        <v>1.6670600930208E-3</v>
      </c>
      <c r="DK1068">
        <v>5.0238805218664698E-3</v>
      </c>
      <c r="DL1068">
        <v>2.7845600247744101E-3</v>
      </c>
      <c r="DM1068">
        <v>-2.2430820749049299E-3</v>
      </c>
      <c r="DN1068">
        <v>1.5226179133100501E-2</v>
      </c>
      <c r="DO1068">
        <v>0.14505059988226901</v>
      </c>
      <c r="DP1068">
        <v>0.18984769737308799</v>
      </c>
      <c r="DQ1068">
        <v>0.20002849020383801</v>
      </c>
      <c r="DR1068">
        <v>0.20846071154301299</v>
      </c>
      <c r="DS1068">
        <v>0.18940282996573601</v>
      </c>
      <c r="DT1068">
        <v>1.2782341886435599E-2</v>
      </c>
      <c r="DU1068">
        <v>-4.6646128302096301E-2</v>
      </c>
      <c r="DV1068">
        <v>-3.6178757630436799E-2</v>
      </c>
      <c r="DW1068">
        <v>-2.44771900466467E-2</v>
      </c>
      <c r="DX1068">
        <v>-1.5674517027828599E-2</v>
      </c>
      <c r="DY1068">
        <v>4.5066208738411698E-3</v>
      </c>
      <c r="DZ1068">
        <v>9.1344554281035301E-4</v>
      </c>
      <c r="EA1068">
        <v>7.7876627452345905E-4</v>
      </c>
      <c r="EB1068">
        <v>3.42606478600369E-3</v>
      </c>
      <c r="EC1068">
        <v>2.9137754608722002E-3</v>
      </c>
      <c r="ED1068">
        <v>1.8670752781791799E-3</v>
      </c>
      <c r="EE1068">
        <v>1.4977857001114701E-3</v>
      </c>
      <c r="EF1068">
        <v>-7.3695333090249805E-4</v>
      </c>
      <c r="EG1068">
        <v>2.7805100268972101E-3</v>
      </c>
      <c r="EH1068">
        <v>2.0915487439215601E-3</v>
      </c>
      <c r="EI1068">
        <v>5.3570454173891601E-3</v>
      </c>
      <c r="EJ1068">
        <v>3.0757385763827199E-3</v>
      </c>
      <c r="EK1068">
        <v>-1.9563331812341902E-3</v>
      </c>
      <c r="EL1068">
        <v>1.6088245870655399E-2</v>
      </c>
      <c r="EM1068">
        <v>0.14629027503113601</v>
      </c>
      <c r="EN1068">
        <v>0.191046168930841</v>
      </c>
      <c r="EO1068">
        <v>0.20119064867519701</v>
      </c>
      <c r="EP1068">
        <v>0.20965385098324901</v>
      </c>
      <c r="EQ1068">
        <v>0.19081274675285501</v>
      </c>
      <c r="ER1068">
        <v>1.39333466277742E-2</v>
      </c>
      <c r="ES1068">
        <v>-4.5605250889627802E-2</v>
      </c>
      <c r="ET1068">
        <v>-3.4819063921551201E-2</v>
      </c>
      <c r="EU1068">
        <v>-2.3211143788262702E-2</v>
      </c>
      <c r="EV1068">
        <v>-1.48239371230862E-2</v>
      </c>
      <c r="EW1068">
        <v>76.378290393511506</v>
      </c>
      <c r="EX1068">
        <v>75.223582963853303</v>
      </c>
      <c r="EY1068">
        <v>74.095994450136999</v>
      </c>
      <c r="EZ1068">
        <v>72.772330516741405</v>
      </c>
      <c r="FA1068">
        <v>71.5788871941579</v>
      </c>
      <c r="FB1068">
        <v>70.448788444880904</v>
      </c>
      <c r="FC1068">
        <v>69.701291087127203</v>
      </c>
      <c r="FD1068">
        <v>69.934477911807605</v>
      </c>
      <c r="FE1068">
        <v>73.769476334692698</v>
      </c>
      <c r="FF1068">
        <v>77.811394460060001</v>
      </c>
      <c r="FG1068">
        <v>82.255899442085806</v>
      </c>
      <c r="FH1068">
        <v>85.949705200207006</v>
      </c>
      <c r="FI1068">
        <v>89.562243123392193</v>
      </c>
      <c r="FJ1068">
        <v>92.639510592305797</v>
      </c>
      <c r="FK1068">
        <v>94.848985003315505</v>
      </c>
      <c r="FL1068">
        <v>96.235115125050299</v>
      </c>
      <c r="FM1068">
        <v>96.672857681579899</v>
      </c>
      <c r="FN1068">
        <v>96.586859539783106</v>
      </c>
      <c r="FO1068">
        <v>95.0339031247197</v>
      </c>
      <c r="FP1068">
        <v>91.718864285602507</v>
      </c>
      <c r="FQ1068">
        <v>87.296108580241594</v>
      </c>
      <c r="FR1068">
        <v>83.977911239237798</v>
      </c>
      <c r="FS1068">
        <v>81.4456292047917</v>
      </c>
      <c r="FT1068">
        <v>79.049155513992702</v>
      </c>
      <c r="FU1068">
        <v>1.6386060303538201E-3</v>
      </c>
      <c r="FV1068">
        <v>0</v>
      </c>
      <c r="FW1068">
        <v>0</v>
      </c>
      <c r="FX1068">
        <v>1</v>
      </c>
    </row>
    <row r="1069" spans="1:180" x14ac:dyDescent="0.2">
      <c r="A1069" t="s">
        <v>42</v>
      </c>
      <c r="B1069" t="s">
        <v>58</v>
      </c>
      <c r="C1069" t="s">
        <v>55</v>
      </c>
      <c r="D1069" t="s">
        <v>1</v>
      </c>
      <c r="E1069" t="s">
        <v>1</v>
      </c>
      <c r="F1069" t="s">
        <v>78</v>
      </c>
      <c r="G1069" s="35">
        <v>43703</v>
      </c>
      <c r="H1069">
        <v>12106</v>
      </c>
      <c r="I1069">
        <v>0.93535228691058903</v>
      </c>
      <c r="J1069">
        <v>0.81057900954568596</v>
      </c>
      <c r="K1069">
        <v>0.72804522123718096</v>
      </c>
      <c r="L1069">
        <v>0.66712818646776895</v>
      </c>
      <c r="M1069">
        <v>0.63957957706200796</v>
      </c>
      <c r="N1069">
        <v>0.65402950081424704</v>
      </c>
      <c r="O1069">
        <v>0.71488523738557297</v>
      </c>
      <c r="P1069">
        <v>0.77235417806761397</v>
      </c>
      <c r="Q1069">
        <v>0.83861848572770004</v>
      </c>
      <c r="R1069">
        <v>0.92608686094335102</v>
      </c>
      <c r="S1069">
        <v>1.04925830534331</v>
      </c>
      <c r="T1069">
        <v>1.22757380085677</v>
      </c>
      <c r="U1069">
        <v>1.43349319001262</v>
      </c>
      <c r="V1069">
        <v>1.64574174173667</v>
      </c>
      <c r="W1069">
        <v>1.85559258348087</v>
      </c>
      <c r="X1069">
        <v>2.1075654066360601</v>
      </c>
      <c r="Y1069">
        <v>2.30347270912841</v>
      </c>
      <c r="Z1069">
        <v>2.4463198247362201</v>
      </c>
      <c r="AA1069">
        <v>2.4169438859524202</v>
      </c>
      <c r="AB1069">
        <v>2.2417722373410598</v>
      </c>
      <c r="AC1069">
        <v>2.0171489333731398</v>
      </c>
      <c r="AD1069">
        <v>1.8017706247180401</v>
      </c>
      <c r="AE1069">
        <v>1.49304525513132</v>
      </c>
      <c r="AF1069">
        <v>1.1994747402963799</v>
      </c>
      <c r="AG1069">
        <v>1.41357894589821E-2</v>
      </c>
      <c r="AH1069">
        <v>1.6014819308948498E-2</v>
      </c>
      <c r="AI1069">
        <v>6.8781780389133096E-3</v>
      </c>
      <c r="AJ1069">
        <v>8.6430164667471998E-3</v>
      </c>
      <c r="AK1069">
        <v>3.0205628384642001E-3</v>
      </c>
      <c r="AL1069">
        <v>5.0219223867590899E-3</v>
      </c>
      <c r="AM1069">
        <v>1.4702486225166201E-2</v>
      </c>
      <c r="AN1069">
        <v>2.6071740463765201E-3</v>
      </c>
      <c r="AO1069">
        <v>-1.19681405221428E-3</v>
      </c>
      <c r="AP1069">
        <v>-7.5764815614577201E-3</v>
      </c>
      <c r="AQ1069">
        <v>-7.8150263636268501E-3</v>
      </c>
      <c r="AR1069">
        <v>-4.5611948845748198E-3</v>
      </c>
      <c r="AS1069">
        <v>2.83881280722552E-3</v>
      </c>
      <c r="AT1069">
        <v>-9.6923239568843002E-3</v>
      </c>
      <c r="AU1069">
        <v>0.38930743028380399</v>
      </c>
      <c r="AV1069">
        <v>0.49636358126796898</v>
      </c>
      <c r="AW1069">
        <v>0.55076931142093899</v>
      </c>
      <c r="AX1069">
        <v>0.579810255664019</v>
      </c>
      <c r="AY1069">
        <v>0.33156696315806899</v>
      </c>
      <c r="AZ1069">
        <v>-0.27540975208340701</v>
      </c>
      <c r="BA1069">
        <v>-0.26997330605027198</v>
      </c>
      <c r="BB1069">
        <v>-0.17789775266064201</v>
      </c>
      <c r="BC1069">
        <v>-8.9846909228672694E-2</v>
      </c>
      <c r="BD1069">
        <v>-4.45562398848868E-2</v>
      </c>
      <c r="BE1069">
        <v>1.5001837880084801E-2</v>
      </c>
      <c r="BF1069">
        <v>1.6733168223215199E-2</v>
      </c>
      <c r="BG1069">
        <v>7.4835306079138898E-3</v>
      </c>
      <c r="BH1069">
        <v>9.2411870014599308E-3</v>
      </c>
      <c r="BI1069">
        <v>3.6023820477649299E-3</v>
      </c>
      <c r="BJ1069">
        <v>5.49460033495619E-3</v>
      </c>
      <c r="BK1069">
        <v>1.5334878412285299E-2</v>
      </c>
      <c r="BL1069">
        <v>3.4240112202027499E-3</v>
      </c>
      <c r="BM1069">
        <v>-4.9585888329586295E-4</v>
      </c>
      <c r="BN1069">
        <v>-6.8206009848000397E-3</v>
      </c>
      <c r="BO1069">
        <v>-7.1004157294174402E-3</v>
      </c>
      <c r="BP1069">
        <v>-3.9504485538114399E-3</v>
      </c>
      <c r="BQ1069">
        <v>3.4498836313894398E-3</v>
      </c>
      <c r="BR1069">
        <v>-8.3225429060557396E-3</v>
      </c>
      <c r="BS1069">
        <v>0.39119538237448898</v>
      </c>
      <c r="BT1069">
        <v>0.49873803458857902</v>
      </c>
      <c r="BU1069">
        <v>0.55376071182534603</v>
      </c>
      <c r="BV1069">
        <v>0.58293700388228897</v>
      </c>
      <c r="BW1069">
        <v>0.33466705905461902</v>
      </c>
      <c r="BX1069">
        <v>-0.27274902547485802</v>
      </c>
      <c r="BY1069">
        <v>-0.26770195883067999</v>
      </c>
      <c r="BZ1069">
        <v>-0.17586566333974599</v>
      </c>
      <c r="CA1069">
        <v>-8.8076616604521193E-2</v>
      </c>
      <c r="CB1069">
        <v>-4.3318479503683602E-2</v>
      </c>
      <c r="CC1069">
        <v>1.56016603783231E-2</v>
      </c>
      <c r="CD1069">
        <v>1.7230694492951601E-2</v>
      </c>
      <c r="CE1069">
        <v>7.9027959531362997E-3</v>
      </c>
      <c r="CF1069">
        <v>9.6554780916130005E-3</v>
      </c>
      <c r="CG1069">
        <v>4.0053482597482001E-3</v>
      </c>
      <c r="CH1069">
        <v>5.82197564197283E-3</v>
      </c>
      <c r="CI1069">
        <v>1.5772871314646601E-2</v>
      </c>
      <c r="CJ1069">
        <v>3.9897501584882002E-3</v>
      </c>
      <c r="CK1069">
        <v>-1.03794686016904E-5</v>
      </c>
      <c r="CL1069">
        <v>-6.2970804000232802E-3</v>
      </c>
      <c r="CM1069">
        <v>-6.6054785810609603E-3</v>
      </c>
      <c r="CN1069">
        <v>-3.5274475056229601E-3</v>
      </c>
      <c r="CO1069">
        <v>3.8731094227186401E-3</v>
      </c>
      <c r="CP1069">
        <v>-7.3738367229748301E-3</v>
      </c>
      <c r="CQ1069">
        <v>0.392502972241286</v>
      </c>
      <c r="CR1069">
        <v>0.500382573725207</v>
      </c>
      <c r="CS1069">
        <v>0.555832546632825</v>
      </c>
      <c r="CT1069">
        <v>0.58510258017334305</v>
      </c>
      <c r="CU1069">
        <v>0.33681417602884101</v>
      </c>
      <c r="CV1069">
        <v>-0.27090621433106898</v>
      </c>
      <c r="CW1069">
        <v>-0.266128830665528</v>
      </c>
      <c r="CX1069">
        <v>-0.174458244466387</v>
      </c>
      <c r="CY1069">
        <v>-8.6850517325823301E-2</v>
      </c>
      <c r="CZ1069">
        <v>-4.2461210434214601E-2</v>
      </c>
      <c r="DA1069">
        <v>1.62014828765615E-2</v>
      </c>
      <c r="DB1069">
        <v>1.7728220762687898E-2</v>
      </c>
      <c r="DC1069">
        <v>8.3220612983587097E-3</v>
      </c>
      <c r="DD1069">
        <v>1.00697691817661E-2</v>
      </c>
      <c r="DE1069">
        <v>4.4083144717314603E-3</v>
      </c>
      <c r="DF1069">
        <v>6.1493509489894699E-3</v>
      </c>
      <c r="DG1069">
        <v>1.6210864217008E-2</v>
      </c>
      <c r="DH1069">
        <v>4.5554890967736397E-3</v>
      </c>
      <c r="DI1069">
        <v>4.7509994609248201E-4</v>
      </c>
      <c r="DJ1069">
        <v>-5.7735598152465198E-3</v>
      </c>
      <c r="DK1069">
        <v>-6.1105414327044796E-3</v>
      </c>
      <c r="DL1069">
        <v>-3.1044464574344899E-3</v>
      </c>
      <c r="DM1069">
        <v>4.2963352140478299E-3</v>
      </c>
      <c r="DN1069">
        <v>-6.4251305398939302E-3</v>
      </c>
      <c r="DO1069">
        <v>0.39381056210808302</v>
      </c>
      <c r="DP1069">
        <v>0.50202711286183599</v>
      </c>
      <c r="DQ1069">
        <v>0.55790438144030396</v>
      </c>
      <c r="DR1069">
        <v>0.58726815646439701</v>
      </c>
      <c r="DS1069">
        <v>0.33896129300306199</v>
      </c>
      <c r="DT1069">
        <v>-0.269063403187279</v>
      </c>
      <c r="DU1069">
        <v>-0.26455570250037502</v>
      </c>
      <c r="DV1069">
        <v>-0.17305082559302801</v>
      </c>
      <c r="DW1069">
        <v>-8.5624418047125297E-2</v>
      </c>
      <c r="DX1069">
        <v>-4.1603941364745503E-2</v>
      </c>
      <c r="DY1069">
        <v>1.7067531297664099E-2</v>
      </c>
      <c r="DZ1069">
        <v>1.84465696769547E-2</v>
      </c>
      <c r="EA1069">
        <v>8.9274138673592907E-3</v>
      </c>
      <c r="EB1069">
        <v>1.0667939716478799E-2</v>
      </c>
      <c r="EC1069">
        <v>4.9901336810321897E-3</v>
      </c>
      <c r="ED1069">
        <v>6.6220288971865701E-3</v>
      </c>
      <c r="EE1069">
        <v>1.6843256404127101E-2</v>
      </c>
      <c r="EF1069">
        <v>5.37232627059987E-3</v>
      </c>
      <c r="EG1069">
        <v>1.1760551150109E-3</v>
      </c>
      <c r="EH1069">
        <v>-5.0176792385888498E-3</v>
      </c>
      <c r="EI1069">
        <v>-5.3959307984950602E-3</v>
      </c>
      <c r="EJ1069">
        <v>-2.49370012667111E-3</v>
      </c>
      <c r="EK1069">
        <v>4.9074060382117502E-3</v>
      </c>
      <c r="EL1069">
        <v>-5.0553494890653696E-3</v>
      </c>
      <c r="EM1069">
        <v>0.395698514198769</v>
      </c>
      <c r="EN1069">
        <v>0.50440156618244603</v>
      </c>
      <c r="EO1069">
        <v>0.56089578184471101</v>
      </c>
      <c r="EP1069">
        <v>0.59039490468266698</v>
      </c>
      <c r="EQ1069">
        <v>0.34206138889961302</v>
      </c>
      <c r="ER1069">
        <v>-0.26640267657873001</v>
      </c>
      <c r="ES1069">
        <v>-0.26228435528078298</v>
      </c>
      <c r="ET1069">
        <v>-0.17101873627213299</v>
      </c>
      <c r="EU1069">
        <v>-8.3854125422973894E-2</v>
      </c>
      <c r="EV1069">
        <v>-4.0366180983542298E-2</v>
      </c>
      <c r="EW1069">
        <v>77.411814289419894</v>
      </c>
      <c r="EX1069">
        <v>76.202648034091794</v>
      </c>
      <c r="EY1069">
        <v>74.802062416994403</v>
      </c>
      <c r="EZ1069">
        <v>73.132476780089306</v>
      </c>
      <c r="FA1069">
        <v>71.826364620342304</v>
      </c>
      <c r="FB1069">
        <v>70.792220288297599</v>
      </c>
      <c r="FC1069">
        <v>69.926926437919306</v>
      </c>
      <c r="FD1069">
        <v>70.346644435726404</v>
      </c>
      <c r="FE1069">
        <v>74.098366774686795</v>
      </c>
      <c r="FF1069">
        <v>78.347657186457297</v>
      </c>
      <c r="FG1069">
        <v>83.249154918869806</v>
      </c>
      <c r="FH1069">
        <v>87.167451812178896</v>
      </c>
      <c r="FI1069">
        <v>90.851394835770506</v>
      </c>
      <c r="FJ1069">
        <v>93.999686267487604</v>
      </c>
      <c r="FK1069">
        <v>96.546219405836595</v>
      </c>
      <c r="FL1069">
        <v>98.345169144549004</v>
      </c>
      <c r="FM1069">
        <v>98.975320331406806</v>
      </c>
      <c r="FN1069">
        <v>98.9158064236359</v>
      </c>
      <c r="FO1069">
        <v>97.372693767017694</v>
      </c>
      <c r="FP1069">
        <v>93.664317820157606</v>
      </c>
      <c r="FQ1069">
        <v>88.607604554944004</v>
      </c>
      <c r="FR1069">
        <v>84.847185875880498</v>
      </c>
      <c r="FS1069">
        <v>82.137572226904794</v>
      </c>
      <c r="FT1069">
        <v>79.704986559187006</v>
      </c>
      <c r="FU1069">
        <v>3.5608878519073502E-3</v>
      </c>
      <c r="FV1069">
        <v>0</v>
      </c>
      <c r="FW1069">
        <v>0</v>
      </c>
      <c r="FX1069">
        <v>1</v>
      </c>
    </row>
    <row r="1070" spans="1:180" x14ac:dyDescent="0.2">
      <c r="A1070" t="s">
        <v>42</v>
      </c>
      <c r="B1070" t="s">
        <v>58</v>
      </c>
      <c r="C1070" t="s">
        <v>55</v>
      </c>
      <c r="D1070" t="s">
        <v>1</v>
      </c>
      <c r="E1070" t="s">
        <v>77</v>
      </c>
      <c r="F1070" t="s">
        <v>1</v>
      </c>
      <c r="G1070" s="35">
        <v>43703</v>
      </c>
      <c r="H1070">
        <v>41080</v>
      </c>
      <c r="I1070">
        <v>1.0404386834719701</v>
      </c>
      <c r="J1070">
        <v>0.914797879130964</v>
      </c>
      <c r="K1070">
        <v>0.83356738159150401</v>
      </c>
      <c r="L1070">
        <v>0.77788639305448404</v>
      </c>
      <c r="M1070">
        <v>0.74862053815089302</v>
      </c>
      <c r="N1070">
        <v>0.76578956791007002</v>
      </c>
      <c r="O1070">
        <v>0.83453698689412603</v>
      </c>
      <c r="P1070">
        <v>0.88673014135787498</v>
      </c>
      <c r="Q1070">
        <v>0.92719595609916305</v>
      </c>
      <c r="R1070">
        <v>0.98999886468072895</v>
      </c>
      <c r="S1070">
        <v>1.0867582721212501</v>
      </c>
      <c r="T1070">
        <v>1.22886035907249</v>
      </c>
      <c r="U1070">
        <v>1.3955075079277299</v>
      </c>
      <c r="V1070">
        <v>1.5737815438913501</v>
      </c>
      <c r="W1070">
        <v>1.74890145926625</v>
      </c>
      <c r="X1070">
        <v>1.96058396907416</v>
      </c>
      <c r="Y1070">
        <v>2.13440963014434</v>
      </c>
      <c r="Z1070">
        <v>2.2924738290509699</v>
      </c>
      <c r="AA1070">
        <v>2.2982804474754701</v>
      </c>
      <c r="AB1070">
        <v>2.1599968455383798</v>
      </c>
      <c r="AC1070">
        <v>2.0003669072242598</v>
      </c>
      <c r="AD1070">
        <v>1.84782975062012</v>
      </c>
      <c r="AE1070">
        <v>1.5724300666574</v>
      </c>
      <c r="AF1070">
        <v>1.2974904762232</v>
      </c>
      <c r="AG1070">
        <v>3.8475612121477301E-3</v>
      </c>
      <c r="AH1070">
        <v>3.4998995870882798E-3</v>
      </c>
      <c r="AI1070">
        <v>5.7902838031906297E-3</v>
      </c>
      <c r="AJ1070">
        <v>6.6470657683663503E-3</v>
      </c>
      <c r="AK1070">
        <v>6.6489533119943999E-3</v>
      </c>
      <c r="AL1070">
        <v>6.8016019906138002E-3</v>
      </c>
      <c r="AM1070">
        <v>1.0475548768550899E-2</v>
      </c>
      <c r="AN1070">
        <v>3.0271097723966801E-3</v>
      </c>
      <c r="AO1070">
        <v>5.3450723179585002E-4</v>
      </c>
      <c r="AP1070">
        <v>1.3573083120089399E-3</v>
      </c>
      <c r="AQ1070">
        <v>2.0435271886355601E-3</v>
      </c>
      <c r="AR1070">
        <v>2.63689577748181E-3</v>
      </c>
      <c r="AS1070">
        <v>-3.3950452860752899E-3</v>
      </c>
      <c r="AT1070">
        <v>3.5668581747990099E-3</v>
      </c>
      <c r="AU1070">
        <v>0.213965984636142</v>
      </c>
      <c r="AV1070">
        <v>0.28786118640990299</v>
      </c>
      <c r="AW1070">
        <v>0.31641965356816798</v>
      </c>
      <c r="AX1070">
        <v>0.33621907362897402</v>
      </c>
      <c r="AY1070">
        <v>0.27700552996565198</v>
      </c>
      <c r="AZ1070">
        <v>-3.89898338993689E-2</v>
      </c>
      <c r="BA1070">
        <v>-9.6382171700229502E-2</v>
      </c>
      <c r="BB1070">
        <v>-6.9337209541065897E-2</v>
      </c>
      <c r="BC1070">
        <v>-4.0098020413423398E-2</v>
      </c>
      <c r="BD1070">
        <v>-2.41937323680281E-2</v>
      </c>
      <c r="BE1070">
        <v>4.5560885926741197E-3</v>
      </c>
      <c r="BF1070">
        <v>4.2273881555621902E-3</v>
      </c>
      <c r="BG1070">
        <v>6.4521513518202298E-3</v>
      </c>
      <c r="BH1070">
        <v>7.2912742216645196E-3</v>
      </c>
      <c r="BI1070">
        <v>7.2515848820929501E-3</v>
      </c>
      <c r="BJ1070">
        <v>7.3272452163723398E-3</v>
      </c>
      <c r="BK1070">
        <v>1.1122410049215501E-2</v>
      </c>
      <c r="BL1070">
        <v>3.6176098134508899E-3</v>
      </c>
      <c r="BM1070">
        <v>1.1179777356230399E-3</v>
      </c>
      <c r="BN1070">
        <v>1.8916082472441799E-3</v>
      </c>
      <c r="BO1070">
        <v>2.4502086465612001E-3</v>
      </c>
      <c r="BP1070">
        <v>2.9456137116244002E-3</v>
      </c>
      <c r="BQ1070">
        <v>-3.0929107677482E-3</v>
      </c>
      <c r="BR1070">
        <v>4.5052654239807303E-3</v>
      </c>
      <c r="BS1070">
        <v>0.21523769627401201</v>
      </c>
      <c r="BT1070">
        <v>0.28951343162704202</v>
      </c>
      <c r="BU1070">
        <v>0.31825178285299</v>
      </c>
      <c r="BV1070">
        <v>0.33813849684031699</v>
      </c>
      <c r="BW1070">
        <v>0.27897972978097402</v>
      </c>
      <c r="BX1070">
        <v>-3.7518318494532299E-2</v>
      </c>
      <c r="BY1070">
        <v>-9.5104735619250494E-2</v>
      </c>
      <c r="BZ1070">
        <v>-6.7961567153670993E-2</v>
      </c>
      <c r="CA1070">
        <v>-3.8737800515951701E-2</v>
      </c>
      <c r="CB1070">
        <v>-2.3215963930772798E-2</v>
      </c>
      <c r="CC1070">
        <v>5.0468124980609704E-3</v>
      </c>
      <c r="CD1070">
        <v>4.7312445219605996E-3</v>
      </c>
      <c r="CE1070">
        <v>6.9105587997738104E-3</v>
      </c>
      <c r="CF1070">
        <v>7.7374510339859297E-3</v>
      </c>
      <c r="CG1070">
        <v>7.66896567176472E-3</v>
      </c>
      <c r="CH1070">
        <v>7.6913041132815E-3</v>
      </c>
      <c r="CI1070">
        <v>1.1570424201689701E-2</v>
      </c>
      <c r="CJ1070">
        <v>4.0265883430624597E-3</v>
      </c>
      <c r="CK1070">
        <v>1.52208762916505E-3</v>
      </c>
      <c r="CL1070">
        <v>2.2616627547662198E-3</v>
      </c>
      <c r="CM1070">
        <v>2.7318749854589601E-3</v>
      </c>
      <c r="CN1070">
        <v>3.15943081237336E-3</v>
      </c>
      <c r="CO1070">
        <v>-2.8836533207381898E-3</v>
      </c>
      <c r="CP1070">
        <v>5.1552034261221199E-3</v>
      </c>
      <c r="CQ1070">
        <v>0.21611847988042401</v>
      </c>
      <c r="CR1070">
        <v>0.29065777163124701</v>
      </c>
      <c r="CS1070">
        <v>0.319520710014498</v>
      </c>
      <c r="CT1070">
        <v>0.33946788350941198</v>
      </c>
      <c r="CU1070">
        <v>0.28034705455912101</v>
      </c>
      <c r="CV1070">
        <v>-3.64991514077758E-2</v>
      </c>
      <c r="CW1070">
        <v>-9.4219987280979606E-2</v>
      </c>
      <c r="CX1070">
        <v>-6.7008801426739401E-2</v>
      </c>
      <c r="CY1070">
        <v>-3.7795716358559897E-2</v>
      </c>
      <c r="CZ1070">
        <v>-2.25387644896765E-2</v>
      </c>
      <c r="DA1070">
        <v>5.5375364034478299E-3</v>
      </c>
      <c r="DB1070">
        <v>5.2351008883590004E-3</v>
      </c>
      <c r="DC1070">
        <v>7.3689662477273996E-3</v>
      </c>
      <c r="DD1070">
        <v>8.1836278463073495E-3</v>
      </c>
      <c r="DE1070">
        <v>8.0863464614364892E-3</v>
      </c>
      <c r="DF1070">
        <v>8.0553630101906602E-3</v>
      </c>
      <c r="DG1070">
        <v>1.2018438354163901E-2</v>
      </c>
      <c r="DH1070">
        <v>4.43556687267402E-3</v>
      </c>
      <c r="DI1070">
        <v>1.9261975227070501E-3</v>
      </c>
      <c r="DJ1070">
        <v>2.6317172622882701E-3</v>
      </c>
      <c r="DK1070">
        <v>3.0135413243567201E-3</v>
      </c>
      <c r="DL1070">
        <v>3.3732479131223202E-3</v>
      </c>
      <c r="DM1070">
        <v>-2.6743958737281801E-3</v>
      </c>
      <c r="DN1070">
        <v>5.8051414282635E-3</v>
      </c>
      <c r="DO1070">
        <v>0.21699926348683601</v>
      </c>
      <c r="DP1070">
        <v>0.291802111635453</v>
      </c>
      <c r="DQ1070">
        <v>0.320789637176006</v>
      </c>
      <c r="DR1070">
        <v>0.34079727017850697</v>
      </c>
      <c r="DS1070">
        <v>0.28171437933726701</v>
      </c>
      <c r="DT1070">
        <v>-3.5479984321019301E-2</v>
      </c>
      <c r="DU1070">
        <v>-9.3335238942708704E-2</v>
      </c>
      <c r="DV1070">
        <v>-6.6056035699807794E-2</v>
      </c>
      <c r="DW1070">
        <v>-3.68536322011681E-2</v>
      </c>
      <c r="DX1070">
        <v>-2.1861565048580198E-2</v>
      </c>
      <c r="DY1070">
        <v>6.2460637839742202E-3</v>
      </c>
      <c r="DZ1070">
        <v>5.96258945683291E-3</v>
      </c>
      <c r="EA1070">
        <v>8.0308337963569901E-3</v>
      </c>
      <c r="EB1070">
        <v>8.8278362996055196E-3</v>
      </c>
      <c r="EC1070">
        <v>8.6889780315350506E-3</v>
      </c>
      <c r="ED1070">
        <v>8.5810062359491894E-3</v>
      </c>
      <c r="EE1070">
        <v>1.26652996348285E-2</v>
      </c>
      <c r="EF1070">
        <v>5.0260669137282303E-3</v>
      </c>
      <c r="EG1070">
        <v>2.5096680265342401E-3</v>
      </c>
      <c r="EH1070">
        <v>3.1660171975235098E-3</v>
      </c>
      <c r="EI1070">
        <v>3.4202227822823601E-3</v>
      </c>
      <c r="EJ1070">
        <v>3.6819658472648999E-3</v>
      </c>
      <c r="EK1070">
        <v>-2.3722613554010901E-3</v>
      </c>
      <c r="EL1070">
        <v>6.7435486774452304E-3</v>
      </c>
      <c r="EM1070">
        <v>0.218270975124706</v>
      </c>
      <c r="EN1070">
        <v>0.29345435685259202</v>
      </c>
      <c r="EO1070">
        <v>0.32262176646082902</v>
      </c>
      <c r="EP1070">
        <v>0.34271669338985</v>
      </c>
      <c r="EQ1070">
        <v>0.28368857915258899</v>
      </c>
      <c r="ER1070">
        <v>-3.4008468916182803E-2</v>
      </c>
      <c r="ES1070">
        <v>-9.2057802861729598E-2</v>
      </c>
      <c r="ET1070">
        <v>-6.4680393312412904E-2</v>
      </c>
      <c r="EU1070">
        <v>-3.5493412303696403E-2</v>
      </c>
      <c r="EV1070">
        <v>-2.08837966113249E-2</v>
      </c>
      <c r="EW1070">
        <v>74.836664358508401</v>
      </c>
      <c r="EX1070">
        <v>73.716335844714706</v>
      </c>
      <c r="EY1070">
        <v>72.483485982545702</v>
      </c>
      <c r="EZ1070">
        <v>71.108160071283194</v>
      </c>
      <c r="FA1070">
        <v>70.022285952855398</v>
      </c>
      <c r="FB1070">
        <v>68.928128588856794</v>
      </c>
      <c r="FC1070">
        <v>68.141385522547395</v>
      </c>
      <c r="FD1070">
        <v>68.539419982351902</v>
      </c>
      <c r="FE1070">
        <v>72.384307280218096</v>
      </c>
      <c r="FF1070">
        <v>76.577951212527907</v>
      </c>
      <c r="FG1070">
        <v>81.372651633886704</v>
      </c>
      <c r="FH1070">
        <v>85.216916293198594</v>
      </c>
      <c r="FI1070">
        <v>88.9340888083198</v>
      </c>
      <c r="FJ1070">
        <v>92.033804764123005</v>
      </c>
      <c r="FK1070">
        <v>94.258748353316705</v>
      </c>
      <c r="FL1070">
        <v>95.581260907111499</v>
      </c>
      <c r="FM1070">
        <v>95.841643600643494</v>
      </c>
      <c r="FN1070">
        <v>95.588163338482005</v>
      </c>
      <c r="FO1070">
        <v>93.835092492445796</v>
      </c>
      <c r="FP1070">
        <v>90.230559350828003</v>
      </c>
      <c r="FQ1070">
        <v>85.428020454996897</v>
      </c>
      <c r="FR1070">
        <v>81.9500148398823</v>
      </c>
      <c r="FS1070">
        <v>79.432134586948393</v>
      </c>
      <c r="FT1070">
        <v>77.170224095713493</v>
      </c>
      <c r="FU1070">
        <v>2.2848041045686698E-3</v>
      </c>
      <c r="FV1070">
        <v>0</v>
      </c>
      <c r="FW1070">
        <v>0</v>
      </c>
      <c r="FX1070">
        <v>1</v>
      </c>
    </row>
    <row r="1071" spans="1:180" x14ac:dyDescent="0.2">
      <c r="A1071" t="s">
        <v>42</v>
      </c>
      <c r="B1071" t="s">
        <v>58</v>
      </c>
      <c r="C1071" t="s">
        <v>55</v>
      </c>
      <c r="D1071" t="s">
        <v>1</v>
      </c>
      <c r="E1071" t="s">
        <v>77</v>
      </c>
      <c r="F1071" t="s">
        <v>77</v>
      </c>
      <c r="G1071" s="35">
        <v>43703</v>
      </c>
      <c r="H1071">
        <v>33173</v>
      </c>
      <c r="I1071">
        <v>1.06993344883958</v>
      </c>
      <c r="J1071">
        <v>0.94254302311717297</v>
      </c>
      <c r="K1071">
        <v>0.85846880778774304</v>
      </c>
      <c r="L1071">
        <v>0.80018322982225298</v>
      </c>
      <c r="M1071">
        <v>0.76840939248430096</v>
      </c>
      <c r="N1071">
        <v>0.782866838286574</v>
      </c>
      <c r="O1071">
        <v>0.84942701774104401</v>
      </c>
      <c r="P1071">
        <v>0.89842032845090403</v>
      </c>
      <c r="Q1071">
        <v>0.93545417350345805</v>
      </c>
      <c r="R1071">
        <v>0.99710575085004505</v>
      </c>
      <c r="S1071">
        <v>1.09418921594134</v>
      </c>
      <c r="T1071">
        <v>1.23342641021152</v>
      </c>
      <c r="U1071">
        <v>1.39672369482346</v>
      </c>
      <c r="V1071">
        <v>1.5716438384746301</v>
      </c>
      <c r="W1071">
        <v>1.7430369645823001</v>
      </c>
      <c r="X1071">
        <v>1.94422274846652</v>
      </c>
      <c r="Y1071">
        <v>2.10927571024741</v>
      </c>
      <c r="Z1071">
        <v>2.2657213408898</v>
      </c>
      <c r="AA1071">
        <v>2.2765218622126202</v>
      </c>
      <c r="AB1071">
        <v>2.1455952564823302</v>
      </c>
      <c r="AC1071">
        <v>2.0008909887450601</v>
      </c>
      <c r="AD1071">
        <v>1.86370593815309</v>
      </c>
      <c r="AE1071">
        <v>1.59586102391934</v>
      </c>
      <c r="AF1071">
        <v>1.32384030313297</v>
      </c>
      <c r="AG1071">
        <v>6.7784346154989804E-4</v>
      </c>
      <c r="AH1071">
        <v>-7.9960342875584796E-4</v>
      </c>
      <c r="AI1071">
        <v>3.0288284566074501E-3</v>
      </c>
      <c r="AJ1071">
        <v>4.2217592194336503E-3</v>
      </c>
      <c r="AK1071">
        <v>5.2239399234107102E-3</v>
      </c>
      <c r="AL1071">
        <v>3.9893436247559104E-3</v>
      </c>
      <c r="AM1071">
        <v>4.83811056711191E-3</v>
      </c>
      <c r="AN1071">
        <v>-9.2085643462727098E-4</v>
      </c>
      <c r="AO1071">
        <v>-8.3129132302051502E-4</v>
      </c>
      <c r="AP1071">
        <v>1.70125347438726E-3</v>
      </c>
      <c r="AQ1071">
        <v>5.5112789212796902E-3</v>
      </c>
      <c r="AR1071">
        <v>3.6611810074765601E-3</v>
      </c>
      <c r="AS1071">
        <v>-4.5238995471543397E-3</v>
      </c>
      <c r="AT1071">
        <v>7.7503079436724099E-3</v>
      </c>
      <c r="AU1071">
        <v>0.17054083125403399</v>
      </c>
      <c r="AV1071">
        <v>0.232508762894478</v>
      </c>
      <c r="AW1071">
        <v>0.25391675556145699</v>
      </c>
      <c r="AX1071">
        <v>0.27200369459880602</v>
      </c>
      <c r="AY1071">
        <v>0.25424343986799602</v>
      </c>
      <c r="AZ1071">
        <v>1.5135085365605301E-2</v>
      </c>
      <c r="BA1071">
        <v>-5.7498709494530197E-2</v>
      </c>
      <c r="BB1071">
        <v>-4.6769036765311502E-2</v>
      </c>
      <c r="BC1071">
        <v>-3.2780542143151299E-2</v>
      </c>
      <c r="BD1071">
        <v>-2.2950372331099901E-2</v>
      </c>
      <c r="BE1071">
        <v>1.43964327690054E-3</v>
      </c>
      <c r="BF1071">
        <v>2.2930877760496699E-7</v>
      </c>
      <c r="BG1071">
        <v>3.7843673197408998E-3</v>
      </c>
      <c r="BH1071">
        <v>4.92803021046223E-3</v>
      </c>
      <c r="BI1071">
        <v>5.8552389070295301E-3</v>
      </c>
      <c r="BJ1071">
        <v>4.5970336145037503E-3</v>
      </c>
      <c r="BK1071">
        <v>5.6111134037337201E-3</v>
      </c>
      <c r="BL1071">
        <v>-2.0145766591067501E-4</v>
      </c>
      <c r="BM1071">
        <v>-1.7236294942344599E-4</v>
      </c>
      <c r="BN1071">
        <v>2.2895492364540101E-3</v>
      </c>
      <c r="BO1071">
        <v>6.0165014789881803E-3</v>
      </c>
      <c r="BP1071">
        <v>3.98209474622569E-3</v>
      </c>
      <c r="BQ1071">
        <v>-4.2110121856710802E-3</v>
      </c>
      <c r="BR1071">
        <v>8.6673992918166604E-3</v>
      </c>
      <c r="BS1071">
        <v>0.17181169357317699</v>
      </c>
      <c r="BT1071">
        <v>0.23413546755395301</v>
      </c>
      <c r="BU1071">
        <v>0.255653205465036</v>
      </c>
      <c r="BV1071">
        <v>0.273696320822096</v>
      </c>
      <c r="BW1071">
        <v>0.25612526990412399</v>
      </c>
      <c r="BX1071">
        <v>1.6559055383062699E-2</v>
      </c>
      <c r="BY1071">
        <v>-5.6218041175440797E-2</v>
      </c>
      <c r="BZ1071">
        <v>-4.53742531624702E-2</v>
      </c>
      <c r="CA1071">
        <v>-3.1377788169822202E-2</v>
      </c>
      <c r="CB1071">
        <v>-2.1888768905049101E-2</v>
      </c>
      <c r="CC1071">
        <v>1.9672635083644399E-3</v>
      </c>
      <c r="CD1071">
        <v>5.54191026286777E-4</v>
      </c>
      <c r="CE1071">
        <v>4.3076512347717298E-3</v>
      </c>
      <c r="CF1071">
        <v>5.41719134735647E-3</v>
      </c>
      <c r="CG1071">
        <v>6.2924746599767401E-3</v>
      </c>
      <c r="CH1071">
        <v>5.0179178502153003E-3</v>
      </c>
      <c r="CI1071">
        <v>6.1464928136026201E-3</v>
      </c>
      <c r="CJ1071">
        <v>2.9679572981952998E-4</v>
      </c>
      <c r="CK1071">
        <v>2.84008834856128E-4</v>
      </c>
      <c r="CL1071">
        <v>2.6970010891536902E-3</v>
      </c>
      <c r="CM1071">
        <v>6.3664170834127499E-3</v>
      </c>
      <c r="CN1071">
        <v>4.2043586240934402E-3</v>
      </c>
      <c r="CO1071">
        <v>-3.9943073522471697E-3</v>
      </c>
      <c r="CP1071">
        <v>9.3025739658334806E-3</v>
      </c>
      <c r="CQ1071">
        <v>0.17269188894402601</v>
      </c>
      <c r="CR1071">
        <v>0.23526211824572399</v>
      </c>
      <c r="CS1071">
        <v>0.25685586537855898</v>
      </c>
      <c r="CT1071">
        <v>0.27486862858814998</v>
      </c>
      <c r="CU1071">
        <v>0.25742861965458402</v>
      </c>
      <c r="CV1071">
        <v>1.7545292679356499E-2</v>
      </c>
      <c r="CW1071">
        <v>-5.5331054198901101E-2</v>
      </c>
      <c r="CX1071">
        <v>-4.4408230288029801E-2</v>
      </c>
      <c r="CY1071">
        <v>-3.0406245041061802E-2</v>
      </c>
      <c r="CZ1071">
        <v>-2.1153505606097099E-2</v>
      </c>
      <c r="DA1071">
        <v>2.4948837398283399E-3</v>
      </c>
      <c r="DB1071">
        <v>1.10815274379595E-3</v>
      </c>
      <c r="DC1071">
        <v>4.8309351498025599E-3</v>
      </c>
      <c r="DD1071">
        <v>5.90635248425071E-3</v>
      </c>
      <c r="DE1071">
        <v>6.7297104129239596E-3</v>
      </c>
      <c r="DF1071">
        <v>5.4388020859268598E-3</v>
      </c>
      <c r="DG1071">
        <v>6.6818722234715201E-3</v>
      </c>
      <c r="DH1071">
        <v>7.9504912554973503E-4</v>
      </c>
      <c r="DI1071">
        <v>7.4038061913570203E-4</v>
      </c>
      <c r="DJ1071">
        <v>3.1044529418533702E-3</v>
      </c>
      <c r="DK1071">
        <v>6.7163326878373099E-3</v>
      </c>
      <c r="DL1071">
        <v>4.4266225019611903E-3</v>
      </c>
      <c r="DM1071">
        <v>-3.7776025188232601E-3</v>
      </c>
      <c r="DN1071">
        <v>9.9377486398502905E-3</v>
      </c>
      <c r="DO1071">
        <v>0.173572084314875</v>
      </c>
      <c r="DP1071">
        <v>0.236388768937494</v>
      </c>
      <c r="DQ1071">
        <v>0.25805852529208301</v>
      </c>
      <c r="DR1071">
        <v>0.27604093635420401</v>
      </c>
      <c r="DS1071">
        <v>0.258731969405044</v>
      </c>
      <c r="DT1071">
        <v>1.8531529975650302E-2</v>
      </c>
      <c r="DU1071">
        <v>-5.4444067222361302E-2</v>
      </c>
      <c r="DV1071">
        <v>-4.3442207413589402E-2</v>
      </c>
      <c r="DW1071">
        <v>-2.9434701912301499E-2</v>
      </c>
      <c r="DX1071">
        <v>-2.0418242307145101E-2</v>
      </c>
      <c r="DY1071">
        <v>3.2566835551789798E-3</v>
      </c>
      <c r="DZ1071">
        <v>1.9079854813294E-3</v>
      </c>
      <c r="EA1071">
        <v>5.58647401293601E-3</v>
      </c>
      <c r="EB1071">
        <v>6.6126234752792896E-3</v>
      </c>
      <c r="EC1071">
        <v>7.3610093965427803E-3</v>
      </c>
      <c r="ED1071">
        <v>6.0464920756746997E-3</v>
      </c>
      <c r="EE1071">
        <v>7.4548750600933397E-3</v>
      </c>
      <c r="EF1071">
        <v>1.51444789426633E-3</v>
      </c>
      <c r="EG1071">
        <v>1.3993089927327701E-3</v>
      </c>
      <c r="EH1071">
        <v>3.6927487039201201E-3</v>
      </c>
      <c r="EI1071">
        <v>7.2215552455458E-3</v>
      </c>
      <c r="EJ1071">
        <v>4.7475362407103198E-3</v>
      </c>
      <c r="EK1071">
        <v>-3.4647151573400101E-3</v>
      </c>
      <c r="EL1071">
        <v>1.08548399879945E-2</v>
      </c>
      <c r="EM1071">
        <v>0.174842946634018</v>
      </c>
      <c r="EN1071">
        <v>0.23801547359696901</v>
      </c>
      <c r="EO1071">
        <v>0.25979497519566203</v>
      </c>
      <c r="EP1071">
        <v>0.27773356257749399</v>
      </c>
      <c r="EQ1071">
        <v>0.26061379944117202</v>
      </c>
      <c r="ER1071">
        <v>1.9955499993107601E-2</v>
      </c>
      <c r="ES1071">
        <v>-5.3163398903271999E-2</v>
      </c>
      <c r="ET1071">
        <v>-4.2047423810748101E-2</v>
      </c>
      <c r="EU1071">
        <v>-2.8031947938972401E-2</v>
      </c>
      <c r="EV1071">
        <v>-1.9356638881094401E-2</v>
      </c>
      <c r="EW1071">
        <v>74.615734471503004</v>
      </c>
      <c r="EX1071">
        <v>73.502202073398493</v>
      </c>
      <c r="EY1071">
        <v>72.307343447189893</v>
      </c>
      <c r="EZ1071">
        <v>70.988991390093304</v>
      </c>
      <c r="FA1071">
        <v>69.925788700274495</v>
      </c>
      <c r="FB1071">
        <v>68.813953195425697</v>
      </c>
      <c r="FC1071">
        <v>68.048369166076796</v>
      </c>
      <c r="FD1071">
        <v>68.421933285715895</v>
      </c>
      <c r="FE1071">
        <v>72.266588242217694</v>
      </c>
      <c r="FF1071">
        <v>76.4144419559791</v>
      </c>
      <c r="FG1071">
        <v>81.142335271437702</v>
      </c>
      <c r="FH1071">
        <v>84.944493354625493</v>
      </c>
      <c r="FI1071">
        <v>88.653971809958506</v>
      </c>
      <c r="FJ1071">
        <v>91.752508474036205</v>
      </c>
      <c r="FK1071">
        <v>93.921643759908505</v>
      </c>
      <c r="FL1071">
        <v>95.173013469437805</v>
      </c>
      <c r="FM1071">
        <v>95.388458635998006</v>
      </c>
      <c r="FN1071">
        <v>95.121156386426605</v>
      </c>
      <c r="FO1071">
        <v>93.360222676093997</v>
      </c>
      <c r="FP1071">
        <v>89.821894192563306</v>
      </c>
      <c r="FQ1071">
        <v>85.136110130263006</v>
      </c>
      <c r="FR1071">
        <v>81.744102600626704</v>
      </c>
      <c r="FS1071">
        <v>79.254662220585303</v>
      </c>
      <c r="FT1071">
        <v>77.007492531617103</v>
      </c>
      <c r="FU1071">
        <v>2.1682524539491598E-3</v>
      </c>
      <c r="FV1071">
        <v>0</v>
      </c>
      <c r="FW1071">
        <v>0</v>
      </c>
      <c r="FX1071">
        <v>1</v>
      </c>
    </row>
    <row r="1072" spans="1:180" x14ac:dyDescent="0.2">
      <c r="A1072" t="s">
        <v>42</v>
      </c>
      <c r="B1072" t="s">
        <v>58</v>
      </c>
      <c r="C1072" t="s">
        <v>55</v>
      </c>
      <c r="D1072" t="s">
        <v>1</v>
      </c>
      <c r="E1072" t="s">
        <v>77</v>
      </c>
      <c r="F1072" t="s">
        <v>78</v>
      </c>
      <c r="G1072" s="35">
        <v>43703</v>
      </c>
      <c r="H1072">
        <v>7907</v>
      </c>
      <c r="I1072">
        <v>0.90896323879305496</v>
      </c>
      <c r="J1072">
        <v>0.79171550487374098</v>
      </c>
      <c r="K1072">
        <v>0.71562023990707202</v>
      </c>
      <c r="L1072">
        <v>0.66268062669414896</v>
      </c>
      <c r="M1072">
        <v>0.64336504926967597</v>
      </c>
      <c r="N1072">
        <v>0.673058049233903</v>
      </c>
      <c r="O1072">
        <v>0.75074480611359395</v>
      </c>
      <c r="P1072">
        <v>0.81635251607063097</v>
      </c>
      <c r="Q1072">
        <v>0.87586868571476095</v>
      </c>
      <c r="R1072">
        <v>0.94960946868666596</v>
      </c>
      <c r="S1072">
        <v>1.0515626644256499</v>
      </c>
      <c r="T1072">
        <v>1.2092760087269301</v>
      </c>
      <c r="U1072">
        <v>1.3906769264746599</v>
      </c>
      <c r="V1072">
        <v>1.5822973265179301</v>
      </c>
      <c r="W1072">
        <v>1.77354280049637</v>
      </c>
      <c r="X1072">
        <v>2.0273073985563999</v>
      </c>
      <c r="Y1072">
        <v>2.2307290503387698</v>
      </c>
      <c r="Z1072">
        <v>2.39132614448526</v>
      </c>
      <c r="AA1072">
        <v>2.37781350218745</v>
      </c>
      <c r="AB1072">
        <v>2.2083882867378302</v>
      </c>
      <c r="AC1072">
        <v>1.98507534601488</v>
      </c>
      <c r="AD1072">
        <v>1.76669559749872</v>
      </c>
      <c r="AE1072">
        <v>1.4585160210441701</v>
      </c>
      <c r="AF1072">
        <v>1.17184252134621</v>
      </c>
      <c r="AG1072">
        <v>6.4654366261525697E-3</v>
      </c>
      <c r="AH1072">
        <v>1.1303950646542099E-2</v>
      </c>
      <c r="AI1072">
        <v>5.18113383056078E-3</v>
      </c>
      <c r="AJ1072">
        <v>3.1181009604726098E-3</v>
      </c>
      <c r="AK1072">
        <v>-7.54539031555661E-4</v>
      </c>
      <c r="AL1072">
        <v>6.4220884237758801E-3</v>
      </c>
      <c r="AM1072">
        <v>2.09481625346267E-2</v>
      </c>
      <c r="AN1072">
        <v>6.0628594163444896E-3</v>
      </c>
      <c r="AO1072">
        <v>-4.6062111133713399E-3</v>
      </c>
      <c r="AP1072">
        <v>-8.7049528254757695E-3</v>
      </c>
      <c r="AQ1072">
        <v>-1.8399918845365199E-2</v>
      </c>
      <c r="AR1072">
        <v>-3.1584164295445699E-3</v>
      </c>
      <c r="AS1072">
        <v>1.3686460261438001E-3</v>
      </c>
      <c r="AT1072">
        <v>-1.46754972189244E-2</v>
      </c>
      <c r="AU1072">
        <v>0.39564447585125001</v>
      </c>
      <c r="AV1072">
        <v>0.51970226442580403</v>
      </c>
      <c r="AW1072">
        <v>0.57499937966551495</v>
      </c>
      <c r="AX1072">
        <v>0.60468939705241898</v>
      </c>
      <c r="AY1072">
        <v>0.371531960730837</v>
      </c>
      <c r="AZ1072">
        <v>-0.27302939572478202</v>
      </c>
      <c r="BA1072">
        <v>-0.26883168706667798</v>
      </c>
      <c r="BB1072">
        <v>-0.175538629077333</v>
      </c>
      <c r="BC1072">
        <v>-8.3236094633483207E-2</v>
      </c>
      <c r="BD1072">
        <v>-4.08409427781165E-2</v>
      </c>
      <c r="BE1072">
        <v>7.61570789372348E-3</v>
      </c>
      <c r="BF1072">
        <v>1.2265744702122799E-2</v>
      </c>
      <c r="BG1072">
        <v>5.9081562726881398E-3</v>
      </c>
      <c r="BH1072">
        <v>3.84894182371281E-3</v>
      </c>
      <c r="BI1072">
        <v>3.0939988135893601E-5</v>
      </c>
      <c r="BJ1072">
        <v>7.0126668687843802E-3</v>
      </c>
      <c r="BK1072">
        <v>2.17877798084542E-2</v>
      </c>
      <c r="BL1072">
        <v>7.0932748143746104E-3</v>
      </c>
      <c r="BM1072">
        <v>-3.75902325132708E-3</v>
      </c>
      <c r="BN1072">
        <v>-7.7881861861615401E-3</v>
      </c>
      <c r="BO1072">
        <v>-1.7416153867815198E-2</v>
      </c>
      <c r="BP1072">
        <v>-2.5280638633427199E-3</v>
      </c>
      <c r="BQ1072">
        <v>2.0093065972258801E-3</v>
      </c>
      <c r="BR1072">
        <v>-1.3095299869726899E-2</v>
      </c>
      <c r="BS1072">
        <v>0.39783136648763301</v>
      </c>
      <c r="BT1072">
        <v>0.52294019072904296</v>
      </c>
      <c r="BU1072">
        <v>0.57859465368256602</v>
      </c>
      <c r="BV1072">
        <v>0.60863061340571301</v>
      </c>
      <c r="BW1072">
        <v>0.37528458340961102</v>
      </c>
      <c r="BX1072">
        <v>-0.26963239541639999</v>
      </c>
      <c r="BY1072">
        <v>-0.26589652285454601</v>
      </c>
      <c r="BZ1072">
        <v>-0.172892447287569</v>
      </c>
      <c r="CA1072">
        <v>-8.0952437744594694E-2</v>
      </c>
      <c r="CB1072">
        <v>-3.9345942414012597E-2</v>
      </c>
      <c r="CC1072">
        <v>8.4123822696062101E-3</v>
      </c>
      <c r="CD1072">
        <v>1.2931880335133599E-2</v>
      </c>
      <c r="CE1072">
        <v>6.4116898013988699E-3</v>
      </c>
      <c r="CF1072">
        <v>4.3551199792543601E-3</v>
      </c>
      <c r="CG1072">
        <v>5.7496036439306695E-4</v>
      </c>
      <c r="CH1072">
        <v>7.4216997007358404E-3</v>
      </c>
      <c r="CI1072">
        <v>2.2369296174606101E-2</v>
      </c>
      <c r="CJ1072">
        <v>7.8069373801267303E-3</v>
      </c>
      <c r="CK1072">
        <v>-3.1722635188382101E-3</v>
      </c>
      <c r="CL1072">
        <v>-7.1532364044912498E-3</v>
      </c>
      <c r="CM1072">
        <v>-1.67348012411778E-2</v>
      </c>
      <c r="CN1072">
        <v>-2.0914835962154502E-3</v>
      </c>
      <c r="CO1072">
        <v>2.45302615713224E-3</v>
      </c>
      <c r="CP1072">
        <v>-1.20008599993806E-2</v>
      </c>
      <c r="CQ1072">
        <v>0.39934600028053302</v>
      </c>
      <c r="CR1072">
        <v>0.52518276862306801</v>
      </c>
      <c r="CS1072">
        <v>0.5810847295146</v>
      </c>
      <c r="CT1072">
        <v>0.61136028784599505</v>
      </c>
      <c r="CU1072">
        <v>0.37788363844542699</v>
      </c>
      <c r="CV1072">
        <v>-0.26727964335099502</v>
      </c>
      <c r="CW1072">
        <v>-0.26386363706252602</v>
      </c>
      <c r="CX1072">
        <v>-0.171059709840962</v>
      </c>
      <c r="CY1072">
        <v>-7.9370783939986103E-2</v>
      </c>
      <c r="CZ1072">
        <v>-3.8310509716009002E-2</v>
      </c>
      <c r="DA1072">
        <v>9.2090566454889299E-3</v>
      </c>
      <c r="DB1072">
        <v>1.35980159681445E-2</v>
      </c>
      <c r="DC1072">
        <v>6.9152233301096001E-3</v>
      </c>
      <c r="DD1072">
        <v>4.8612981347959001E-3</v>
      </c>
      <c r="DE1072">
        <v>1.11898074065024E-3</v>
      </c>
      <c r="DF1072">
        <v>7.8307325326873092E-3</v>
      </c>
      <c r="DG1072">
        <v>2.2950812540758099E-2</v>
      </c>
      <c r="DH1072">
        <v>8.5205999458788408E-3</v>
      </c>
      <c r="DI1072">
        <v>-2.5855037863493501E-3</v>
      </c>
      <c r="DJ1072">
        <v>-6.5182866228209501E-3</v>
      </c>
      <c r="DK1072">
        <v>-1.6053448614540399E-2</v>
      </c>
      <c r="DL1072">
        <v>-1.65490332908818E-3</v>
      </c>
      <c r="DM1072">
        <v>2.89674571703859E-3</v>
      </c>
      <c r="DN1072">
        <v>-1.0906420129034301E-2</v>
      </c>
      <c r="DO1072">
        <v>0.40086063407343298</v>
      </c>
      <c r="DP1072">
        <v>0.52742534651709405</v>
      </c>
      <c r="DQ1072">
        <v>0.58357480534663397</v>
      </c>
      <c r="DR1072">
        <v>0.61408996228627799</v>
      </c>
      <c r="DS1072">
        <v>0.38048269348124297</v>
      </c>
      <c r="DT1072">
        <v>-0.26492689128558999</v>
      </c>
      <c r="DU1072">
        <v>-0.26183075127050698</v>
      </c>
      <c r="DV1072">
        <v>-0.169226972394355</v>
      </c>
      <c r="DW1072">
        <v>-7.7789130135377499E-2</v>
      </c>
      <c r="DX1072">
        <v>-3.7275077018005399E-2</v>
      </c>
      <c r="DY1072">
        <v>1.0359327913059799E-2</v>
      </c>
      <c r="DZ1072">
        <v>1.45598100237252E-2</v>
      </c>
      <c r="EA1072">
        <v>7.6422457722369599E-3</v>
      </c>
      <c r="EB1072">
        <v>5.5921389980361103E-3</v>
      </c>
      <c r="EC1072">
        <v>1.9044597603418E-3</v>
      </c>
      <c r="ED1072">
        <v>8.4213109776958093E-3</v>
      </c>
      <c r="EE1072">
        <v>2.3790429814585599E-2</v>
      </c>
      <c r="EF1072">
        <v>9.5510153439089703E-3</v>
      </c>
      <c r="EG1072">
        <v>-1.73831592430509E-3</v>
      </c>
      <c r="EH1072">
        <v>-5.6015199835067302E-3</v>
      </c>
      <c r="EI1072">
        <v>-1.5069683636990299E-2</v>
      </c>
      <c r="EJ1072">
        <v>-1.02455076288632E-3</v>
      </c>
      <c r="EK1072">
        <v>3.53740628812067E-3</v>
      </c>
      <c r="EL1072">
        <v>-9.3262227798368205E-3</v>
      </c>
      <c r="EM1072">
        <v>0.40304752470981597</v>
      </c>
      <c r="EN1072">
        <v>0.53066327282033299</v>
      </c>
      <c r="EO1072">
        <v>0.58717007936368504</v>
      </c>
      <c r="EP1072">
        <v>0.61803117863957202</v>
      </c>
      <c r="EQ1072">
        <v>0.38423531616001599</v>
      </c>
      <c r="ER1072">
        <v>-0.26152989097720802</v>
      </c>
      <c r="ES1072">
        <v>-0.25889558705837501</v>
      </c>
      <c r="ET1072">
        <v>-0.16658079060459099</v>
      </c>
      <c r="EU1072">
        <v>-7.5505473246488999E-2</v>
      </c>
      <c r="EV1072">
        <v>-3.5780076653901503E-2</v>
      </c>
      <c r="EW1072">
        <v>76.290449408159702</v>
      </c>
      <c r="EX1072">
        <v>75.121705997060801</v>
      </c>
      <c r="EY1072">
        <v>73.604100686484799</v>
      </c>
      <c r="EZ1072">
        <v>71.910394807874596</v>
      </c>
      <c r="FA1072">
        <v>70.693720068122204</v>
      </c>
      <c r="FB1072">
        <v>69.660664116550805</v>
      </c>
      <c r="FC1072">
        <v>68.766089428577899</v>
      </c>
      <c r="FD1072">
        <v>69.278815195007994</v>
      </c>
      <c r="FE1072">
        <v>73.125862740441505</v>
      </c>
      <c r="FF1072">
        <v>77.599159510207798</v>
      </c>
      <c r="FG1072">
        <v>82.788845251823901</v>
      </c>
      <c r="FH1072">
        <v>86.858917513344693</v>
      </c>
      <c r="FI1072">
        <v>90.625180828035596</v>
      </c>
      <c r="FJ1072">
        <v>93.771849637898399</v>
      </c>
      <c r="FK1072">
        <v>96.310388951468497</v>
      </c>
      <c r="FL1072">
        <v>98.075387886530194</v>
      </c>
      <c r="FM1072">
        <v>98.564021451673099</v>
      </c>
      <c r="FN1072">
        <v>98.331040422047494</v>
      </c>
      <c r="FO1072">
        <v>96.656521217974998</v>
      </c>
      <c r="FP1072">
        <v>92.734776294386194</v>
      </c>
      <c r="FQ1072">
        <v>87.376987459918695</v>
      </c>
      <c r="FR1072">
        <v>83.491259372538295</v>
      </c>
      <c r="FS1072">
        <v>80.7494925934771</v>
      </c>
      <c r="FT1072">
        <v>78.372434350434901</v>
      </c>
      <c r="FU1072">
        <v>4.4149525847252003E-3</v>
      </c>
      <c r="FV1072">
        <v>0</v>
      </c>
      <c r="FW1072">
        <v>0</v>
      </c>
      <c r="FX1072">
        <v>1</v>
      </c>
    </row>
    <row r="1073" spans="1:180" x14ac:dyDescent="0.2">
      <c r="A1073" t="s">
        <v>42</v>
      </c>
      <c r="B1073" t="s">
        <v>58</v>
      </c>
      <c r="C1073" t="s">
        <v>55</v>
      </c>
      <c r="D1073" t="s">
        <v>1</v>
      </c>
      <c r="E1073" t="s">
        <v>78</v>
      </c>
      <c r="F1073" t="s">
        <v>1</v>
      </c>
      <c r="G1073" s="35">
        <v>43703</v>
      </c>
      <c r="H1073">
        <v>25308</v>
      </c>
      <c r="I1073">
        <v>1.109389104171</v>
      </c>
      <c r="J1073">
        <v>0.96124146982332104</v>
      </c>
      <c r="K1073">
        <v>0.85645088583079199</v>
      </c>
      <c r="L1073">
        <v>0.78139673933849496</v>
      </c>
      <c r="M1073">
        <v>0.73526531805891404</v>
      </c>
      <c r="N1073">
        <v>0.70957598708115999</v>
      </c>
      <c r="O1073">
        <v>0.72776722680397199</v>
      </c>
      <c r="P1073">
        <v>0.77013540595436603</v>
      </c>
      <c r="Q1073">
        <v>0.832389629737603</v>
      </c>
      <c r="R1073">
        <v>0.94775134126648697</v>
      </c>
      <c r="S1073">
        <v>1.1116592119564499</v>
      </c>
      <c r="T1073">
        <v>1.31862632514403</v>
      </c>
      <c r="U1073">
        <v>1.55055832052803</v>
      </c>
      <c r="V1073">
        <v>1.77659596164719</v>
      </c>
      <c r="W1073">
        <v>1.9831650805029</v>
      </c>
      <c r="X1073">
        <v>2.1926548897540399</v>
      </c>
      <c r="Y1073">
        <v>2.3500598486268598</v>
      </c>
      <c r="Z1073">
        <v>2.4513626209485402</v>
      </c>
      <c r="AA1073">
        <v>2.4123373723283499</v>
      </c>
      <c r="AB1073">
        <v>2.2557562788513801</v>
      </c>
      <c r="AC1073">
        <v>2.09579423740119</v>
      </c>
      <c r="AD1073">
        <v>1.94239979970857</v>
      </c>
      <c r="AE1073">
        <v>1.67357570549193</v>
      </c>
      <c r="AF1073">
        <v>1.38441144262476</v>
      </c>
      <c r="AG1073">
        <v>8.5319817858211695E-3</v>
      </c>
      <c r="AH1073">
        <v>4.3462622030553903E-3</v>
      </c>
      <c r="AI1073">
        <v>-3.5624809686522702E-3</v>
      </c>
      <c r="AJ1073">
        <v>2.7748913076362002E-3</v>
      </c>
      <c r="AK1073">
        <v>6.6753232600140402E-4</v>
      </c>
      <c r="AL1073">
        <v>-2.9495391530813598E-3</v>
      </c>
      <c r="AM1073">
        <v>-2.8735299393432799E-3</v>
      </c>
      <c r="AN1073">
        <v>-1.9845726838014599E-3</v>
      </c>
      <c r="AO1073">
        <v>7.6743908922566901E-3</v>
      </c>
      <c r="AP1073">
        <v>2.2295739356692598E-3</v>
      </c>
      <c r="AQ1073">
        <v>5.52380558457778E-3</v>
      </c>
      <c r="AR1073">
        <v>-2.7476735301084302E-3</v>
      </c>
      <c r="AS1073">
        <v>1.4914615809081099E-3</v>
      </c>
      <c r="AT1073">
        <v>1.48594024427058E-2</v>
      </c>
      <c r="AU1073">
        <v>0.142802972324855</v>
      </c>
      <c r="AV1073">
        <v>0.16915298919664101</v>
      </c>
      <c r="AW1073">
        <v>0.173208031438674</v>
      </c>
      <c r="AX1073">
        <v>0.173894667905305</v>
      </c>
      <c r="AY1073">
        <v>0.112998495664832</v>
      </c>
      <c r="AZ1073">
        <v>-4.6564266760432099E-2</v>
      </c>
      <c r="BA1073">
        <v>-7.5066931695947803E-2</v>
      </c>
      <c r="BB1073">
        <v>-5.4811759515420902E-2</v>
      </c>
      <c r="BC1073">
        <v>-3.61293143547462E-2</v>
      </c>
      <c r="BD1073">
        <v>-1.7048198730214899E-2</v>
      </c>
      <c r="BE1073">
        <v>9.7658236282034197E-3</v>
      </c>
      <c r="BF1073">
        <v>5.4580558623173901E-3</v>
      </c>
      <c r="BG1073">
        <v>-2.63909213938024E-3</v>
      </c>
      <c r="BH1073">
        <v>3.7715153830070601E-3</v>
      </c>
      <c r="BI1073">
        <v>1.4304698545902299E-3</v>
      </c>
      <c r="BJ1073">
        <v>-2.13440104044602E-3</v>
      </c>
      <c r="BK1073">
        <v>-2.0543798268709101E-3</v>
      </c>
      <c r="BL1073">
        <v>-1.16218697024473E-3</v>
      </c>
      <c r="BM1073">
        <v>8.3251557698935004E-3</v>
      </c>
      <c r="BN1073">
        <v>2.8262198808195198E-3</v>
      </c>
      <c r="BO1073">
        <v>6.1379463147371296E-3</v>
      </c>
      <c r="BP1073">
        <v>-2.3207215621347502E-3</v>
      </c>
      <c r="BQ1073">
        <v>1.91629694492595E-3</v>
      </c>
      <c r="BR1073">
        <v>1.5937804754803501E-2</v>
      </c>
      <c r="BS1073">
        <v>0.144339893426949</v>
      </c>
      <c r="BT1073">
        <v>0.17059942719342999</v>
      </c>
      <c r="BU1073">
        <v>0.17467616119474699</v>
      </c>
      <c r="BV1073">
        <v>0.17558967436390399</v>
      </c>
      <c r="BW1073">
        <v>0.114880631160573</v>
      </c>
      <c r="BX1073">
        <v>-4.4993368533643302E-2</v>
      </c>
      <c r="BY1073">
        <v>-7.3536153645615804E-2</v>
      </c>
      <c r="BZ1073">
        <v>-5.2903940339501597E-2</v>
      </c>
      <c r="CA1073">
        <v>-3.4264831778826797E-2</v>
      </c>
      <c r="CB1073">
        <v>-1.57426572659554E-2</v>
      </c>
      <c r="CC1073">
        <v>1.0620378729621901E-2</v>
      </c>
      <c r="CD1073">
        <v>6.2280807638985403E-3</v>
      </c>
      <c r="CE1073">
        <v>-1.99955584911816E-3</v>
      </c>
      <c r="CF1073">
        <v>4.4617741816228703E-3</v>
      </c>
      <c r="CG1073">
        <v>1.9588780627771201E-3</v>
      </c>
      <c r="CH1073">
        <v>-1.5698388667655799E-3</v>
      </c>
      <c r="CI1073">
        <v>-1.4870389543249899E-3</v>
      </c>
      <c r="CJ1073">
        <v>-5.9260513024428504E-4</v>
      </c>
      <c r="CK1073">
        <v>8.7758735417392108E-3</v>
      </c>
      <c r="CL1073">
        <v>3.2394550448859301E-3</v>
      </c>
      <c r="CM1073">
        <v>6.5632983136070001E-3</v>
      </c>
      <c r="CN1073">
        <v>-2.0250159297271701E-3</v>
      </c>
      <c r="CO1073">
        <v>2.2105366238814698E-3</v>
      </c>
      <c r="CP1073">
        <v>1.6684702911057801E-2</v>
      </c>
      <c r="CQ1073">
        <v>0.14540436030038201</v>
      </c>
      <c r="CR1073">
        <v>0.17160122574376499</v>
      </c>
      <c r="CS1073">
        <v>0.17569298339148301</v>
      </c>
      <c r="CT1073">
        <v>0.176763630673682</v>
      </c>
      <c r="CU1073">
        <v>0.116184192471431</v>
      </c>
      <c r="CV1073">
        <v>-4.3905369207149499E-2</v>
      </c>
      <c r="CW1073">
        <v>-7.2475941431119101E-2</v>
      </c>
      <c r="CX1073">
        <v>-5.1582590589992199E-2</v>
      </c>
      <c r="CY1073">
        <v>-3.2973496826462403E-2</v>
      </c>
      <c r="CZ1073">
        <v>-1.48384432248411E-2</v>
      </c>
      <c r="DA1073">
        <v>1.14749338310405E-2</v>
      </c>
      <c r="DB1073">
        <v>6.9981056654796897E-3</v>
      </c>
      <c r="DC1073">
        <v>-1.36001955885607E-3</v>
      </c>
      <c r="DD1073">
        <v>5.1520329802386801E-3</v>
      </c>
      <c r="DE1073">
        <v>2.4872862709640199E-3</v>
      </c>
      <c r="DF1073">
        <v>-1.0052766930851501E-3</v>
      </c>
      <c r="DG1073">
        <v>-9.19698081779061E-4</v>
      </c>
      <c r="DH1073">
        <v>-2.3023290243843899E-5</v>
      </c>
      <c r="DI1073">
        <v>9.2265913135849194E-3</v>
      </c>
      <c r="DJ1073">
        <v>3.6526902089523499E-3</v>
      </c>
      <c r="DK1073">
        <v>6.9886503124768698E-3</v>
      </c>
      <c r="DL1073">
        <v>-1.7293102973195899E-3</v>
      </c>
      <c r="DM1073">
        <v>2.5047763028370001E-3</v>
      </c>
      <c r="DN1073">
        <v>1.7431601067312001E-2</v>
      </c>
      <c r="DO1073">
        <v>0.14646882717381601</v>
      </c>
      <c r="DP1073">
        <v>0.17260302429409999</v>
      </c>
      <c r="DQ1073">
        <v>0.17670980558822</v>
      </c>
      <c r="DR1073">
        <v>0.17793758698345999</v>
      </c>
      <c r="DS1073">
        <v>0.117487753782289</v>
      </c>
      <c r="DT1073">
        <v>-4.2817369880655799E-2</v>
      </c>
      <c r="DU1073">
        <v>-7.1415729216622398E-2</v>
      </c>
      <c r="DV1073">
        <v>-5.0261240840482897E-2</v>
      </c>
      <c r="DW1073">
        <v>-3.1682161874098003E-2</v>
      </c>
      <c r="DX1073">
        <v>-1.39342291837268E-2</v>
      </c>
      <c r="DY1073">
        <v>1.27087756734227E-2</v>
      </c>
      <c r="DZ1073">
        <v>8.1098993247416904E-3</v>
      </c>
      <c r="EA1073">
        <v>-4.36630729584043E-4</v>
      </c>
      <c r="EB1073">
        <v>6.14865705560955E-3</v>
      </c>
      <c r="EC1073">
        <v>3.2502237995528402E-3</v>
      </c>
      <c r="ED1073">
        <v>-1.9013858044980599E-4</v>
      </c>
      <c r="EE1073">
        <v>-1.0054796930669099E-4</v>
      </c>
      <c r="EF1073">
        <v>7.99362423312891E-4</v>
      </c>
      <c r="EG1073">
        <v>9.8773561912217298E-3</v>
      </c>
      <c r="EH1073">
        <v>4.2493361541026103E-3</v>
      </c>
      <c r="EI1073">
        <v>7.6027910426362203E-3</v>
      </c>
      <c r="EJ1073">
        <v>-1.3023583293459099E-3</v>
      </c>
      <c r="EK1073">
        <v>2.9296116668548399E-3</v>
      </c>
      <c r="EL1073">
        <v>1.8510003379409699E-2</v>
      </c>
      <c r="EM1073">
        <v>0.14800574827590901</v>
      </c>
      <c r="EN1073">
        <v>0.174049462290889</v>
      </c>
      <c r="EO1073">
        <v>0.17817793534429299</v>
      </c>
      <c r="EP1073">
        <v>0.17963259344205801</v>
      </c>
      <c r="EQ1073">
        <v>0.11936988927803099</v>
      </c>
      <c r="ER1073">
        <v>-4.1246471653866898E-2</v>
      </c>
      <c r="ES1073">
        <v>-6.9884951166290399E-2</v>
      </c>
      <c r="ET1073">
        <v>-4.8353421664563599E-2</v>
      </c>
      <c r="EU1073">
        <v>-2.98176792981786E-2</v>
      </c>
      <c r="EV1073">
        <v>-1.26286877194673E-2</v>
      </c>
      <c r="EW1073">
        <v>79.363102423100898</v>
      </c>
      <c r="EX1073">
        <v>78.107591855998194</v>
      </c>
      <c r="EY1073">
        <v>77.0287856718965</v>
      </c>
      <c r="EZ1073">
        <v>75.634626932939597</v>
      </c>
      <c r="FA1073">
        <v>74.206669164440299</v>
      </c>
      <c r="FB1073">
        <v>73.068977755484795</v>
      </c>
      <c r="FC1073">
        <v>72.338001321510106</v>
      </c>
      <c r="FD1073">
        <v>72.391703562483201</v>
      </c>
      <c r="FE1073">
        <v>76.1797228210703</v>
      </c>
      <c r="FF1073">
        <v>80.023047889534993</v>
      </c>
      <c r="FG1073">
        <v>84.067180379374904</v>
      </c>
      <c r="FH1073">
        <v>87.604132873795905</v>
      </c>
      <c r="FI1073">
        <v>91.086772367933193</v>
      </c>
      <c r="FJ1073">
        <v>94.175038549220702</v>
      </c>
      <c r="FK1073">
        <v>96.524491768146106</v>
      </c>
      <c r="FL1073">
        <v>98.205566257600395</v>
      </c>
      <c r="FM1073">
        <v>99.028094635402496</v>
      </c>
      <c r="FN1073">
        <v>99.231957271409797</v>
      </c>
      <c r="FO1073">
        <v>97.998962035827503</v>
      </c>
      <c r="FP1073">
        <v>94.995534916527404</v>
      </c>
      <c r="FQ1073">
        <v>90.922888245764597</v>
      </c>
      <c r="FR1073">
        <v>87.685163007761105</v>
      </c>
      <c r="FS1073">
        <v>85.052805645606</v>
      </c>
      <c r="FT1073">
        <v>82.418380858821095</v>
      </c>
      <c r="FU1073">
        <v>2.1207474464222898E-3</v>
      </c>
      <c r="FV1073">
        <v>0</v>
      </c>
      <c r="FW1073">
        <v>0</v>
      </c>
      <c r="FX1073">
        <v>1</v>
      </c>
    </row>
    <row r="1074" spans="1:180" x14ac:dyDescent="0.2">
      <c r="A1074" t="s">
        <v>42</v>
      </c>
      <c r="B1074" t="s">
        <v>58</v>
      </c>
      <c r="C1074" t="s">
        <v>55</v>
      </c>
      <c r="D1074" t="s">
        <v>1</v>
      </c>
      <c r="E1074" t="s">
        <v>78</v>
      </c>
      <c r="F1074" t="s">
        <v>77</v>
      </c>
      <c r="G1074" s="35">
        <v>43703</v>
      </c>
      <c r="H1074">
        <v>21109</v>
      </c>
      <c r="I1074">
        <v>1.1322292168700701</v>
      </c>
      <c r="J1074">
        <v>0.982081626439959</v>
      </c>
      <c r="K1074">
        <v>0.87516881009849801</v>
      </c>
      <c r="L1074">
        <v>0.80033407987062599</v>
      </c>
      <c r="M1074">
        <v>0.75369581212631398</v>
      </c>
      <c r="N1074">
        <v>0.725780565432395</v>
      </c>
      <c r="O1074">
        <v>0.74155205801257895</v>
      </c>
      <c r="P1074">
        <v>0.78403669122706698</v>
      </c>
      <c r="Q1074">
        <v>0.84386805837857604</v>
      </c>
      <c r="R1074">
        <v>0.96034446130444295</v>
      </c>
      <c r="S1074">
        <v>1.1249972401588999</v>
      </c>
      <c r="T1074">
        <v>1.3300227601172401</v>
      </c>
      <c r="U1074">
        <v>1.5575979255135199</v>
      </c>
      <c r="V1074">
        <v>1.77812814187292</v>
      </c>
      <c r="W1074">
        <v>1.9775404445110201</v>
      </c>
      <c r="X1074">
        <v>2.1804328939462199</v>
      </c>
      <c r="Y1074">
        <v>2.3326628163491501</v>
      </c>
      <c r="Z1074">
        <v>2.43086235143676</v>
      </c>
      <c r="AA1074">
        <v>2.3950625775397998</v>
      </c>
      <c r="AB1074">
        <v>2.2436329356140101</v>
      </c>
      <c r="AC1074">
        <v>2.0968294440205</v>
      </c>
      <c r="AD1074">
        <v>1.9536763145751399</v>
      </c>
      <c r="AE1074">
        <v>1.6932034581737401</v>
      </c>
      <c r="AF1074">
        <v>1.40795645700862</v>
      </c>
      <c r="AG1074">
        <v>3.5988034278040598E-3</v>
      </c>
      <c r="AH1074">
        <v>-7.6281409055805704E-4</v>
      </c>
      <c r="AI1074">
        <v>-7.7795803656975099E-3</v>
      </c>
      <c r="AJ1074">
        <v>-1.85609324774413E-3</v>
      </c>
      <c r="AK1074">
        <v>-2.5080324949625001E-3</v>
      </c>
      <c r="AL1074">
        <v>-5.3847865242784201E-3</v>
      </c>
      <c r="AM1074">
        <v>-5.6557333049049498E-3</v>
      </c>
      <c r="AN1074">
        <v>-3.3848061297044501E-3</v>
      </c>
      <c r="AO1074">
        <v>7.0656317459592303E-3</v>
      </c>
      <c r="AP1074">
        <v>3.0605098449092202E-3</v>
      </c>
      <c r="AQ1074">
        <v>3.83505915207643E-3</v>
      </c>
      <c r="AR1074">
        <v>-2.0620755537313698E-3</v>
      </c>
      <c r="AS1074">
        <v>5.6007135755000597E-4</v>
      </c>
      <c r="AT1074">
        <v>1.7676733839960199E-2</v>
      </c>
      <c r="AU1074">
        <v>9.6262630448921804E-2</v>
      </c>
      <c r="AV1074">
        <v>0.112765720827949</v>
      </c>
      <c r="AW1074">
        <v>0.106349219799689</v>
      </c>
      <c r="AX1074">
        <v>0.102001981225432</v>
      </c>
      <c r="AY1074">
        <v>8.3509093891251898E-2</v>
      </c>
      <c r="AZ1074">
        <v>-1.4898751186116299E-3</v>
      </c>
      <c r="BA1074">
        <v>-3.7034687631443401E-2</v>
      </c>
      <c r="BB1074">
        <v>-3.0866425159296201E-2</v>
      </c>
      <c r="BC1074">
        <v>-2.42947989356131E-2</v>
      </c>
      <c r="BD1074">
        <v>-1.16715519353289E-2</v>
      </c>
      <c r="BE1074">
        <v>4.9915985485197703E-3</v>
      </c>
      <c r="BF1074">
        <v>5.2593389463703104E-4</v>
      </c>
      <c r="BG1074">
        <v>-6.6953191720206503E-3</v>
      </c>
      <c r="BH1074">
        <v>-6.9250619855347896E-4</v>
      </c>
      <c r="BI1074">
        <v>-1.64256691658022E-3</v>
      </c>
      <c r="BJ1074">
        <v>-4.4796390707198897E-3</v>
      </c>
      <c r="BK1074">
        <v>-4.7206433076898797E-3</v>
      </c>
      <c r="BL1074">
        <v>-2.3814502671642302E-3</v>
      </c>
      <c r="BM1074">
        <v>7.7983910279533896E-3</v>
      </c>
      <c r="BN1074">
        <v>3.7343630117225501E-3</v>
      </c>
      <c r="BO1074">
        <v>4.58148992621853E-3</v>
      </c>
      <c r="BP1074">
        <v>-1.59412553056986E-3</v>
      </c>
      <c r="BQ1074">
        <v>1.0269794169780601E-3</v>
      </c>
      <c r="BR1074">
        <v>1.8656174656942699E-2</v>
      </c>
      <c r="BS1074">
        <v>9.7752291589837698E-2</v>
      </c>
      <c r="BT1074">
        <v>0.11436970401292899</v>
      </c>
      <c r="BU1074">
        <v>0.107997913671389</v>
      </c>
      <c r="BV1074">
        <v>0.10363436847615</v>
      </c>
      <c r="BW1074">
        <v>8.5366860091226904E-2</v>
      </c>
      <c r="BX1074">
        <v>1.05335332274331E-4</v>
      </c>
      <c r="BY1074">
        <v>-3.5456408779578202E-2</v>
      </c>
      <c r="BZ1074">
        <v>-2.8935796027320399E-2</v>
      </c>
      <c r="CA1074">
        <v>-2.2387869583543701E-2</v>
      </c>
      <c r="CB1074">
        <v>-1.0220055299102001E-2</v>
      </c>
      <c r="CC1074">
        <v>5.9562442062974404E-3</v>
      </c>
      <c r="CD1074">
        <v>1.4185168233087899E-3</v>
      </c>
      <c r="CE1074">
        <v>-5.9443631722324404E-3</v>
      </c>
      <c r="CF1074">
        <v>1.1339064711561E-4</v>
      </c>
      <c r="CG1074">
        <v>-1.0431480934345E-3</v>
      </c>
      <c r="CH1074">
        <v>-3.8527367017088098E-3</v>
      </c>
      <c r="CI1074">
        <v>-4.0730028241553603E-3</v>
      </c>
      <c r="CJ1074">
        <v>-1.68652905326177E-3</v>
      </c>
      <c r="CK1074">
        <v>8.3058978744799099E-3</v>
      </c>
      <c r="CL1074">
        <v>4.2010716623187604E-3</v>
      </c>
      <c r="CM1074">
        <v>5.0984656065596401E-3</v>
      </c>
      <c r="CN1074">
        <v>-1.2700247700303301E-3</v>
      </c>
      <c r="CO1074">
        <v>1.3503585166098999E-3</v>
      </c>
      <c r="CP1074">
        <v>1.9334532383143501E-2</v>
      </c>
      <c r="CQ1074">
        <v>9.8784026358125901E-2</v>
      </c>
      <c r="CR1074">
        <v>0.11548061788067999</v>
      </c>
      <c r="CS1074">
        <v>0.109139794024562</v>
      </c>
      <c r="CT1074">
        <v>0.10476495491330499</v>
      </c>
      <c r="CU1074">
        <v>8.6653543302072006E-2</v>
      </c>
      <c r="CV1074">
        <v>1.21017323111616E-3</v>
      </c>
      <c r="CW1074">
        <v>-3.4363297654639899E-2</v>
      </c>
      <c r="CX1074">
        <v>-2.7598648171731702E-2</v>
      </c>
      <c r="CY1074">
        <v>-2.10671361233223E-2</v>
      </c>
      <c r="CZ1074">
        <v>-9.2147531505019503E-3</v>
      </c>
      <c r="DA1074">
        <v>6.9208898640751E-3</v>
      </c>
      <c r="DB1074">
        <v>2.31109975198054E-3</v>
      </c>
      <c r="DC1074">
        <v>-5.19340717244424E-3</v>
      </c>
      <c r="DD1074">
        <v>9.1928749278469897E-4</v>
      </c>
      <c r="DE1074">
        <v>-4.4372927028878503E-4</v>
      </c>
      <c r="DF1074">
        <v>-3.2258343326977399E-3</v>
      </c>
      <c r="DG1074">
        <v>-3.4253623406208401E-3</v>
      </c>
      <c r="DH1074">
        <v>-9.9160783935930497E-4</v>
      </c>
      <c r="DI1074">
        <v>8.8134047210064199E-3</v>
      </c>
      <c r="DJ1074">
        <v>4.6677803129149603E-3</v>
      </c>
      <c r="DK1074">
        <v>5.6154412869007598E-3</v>
      </c>
      <c r="DL1074">
        <v>-9.4592400949079802E-4</v>
      </c>
      <c r="DM1074">
        <v>1.6737376162417399E-3</v>
      </c>
      <c r="DN1074">
        <v>2.00128901093444E-2</v>
      </c>
      <c r="DO1074">
        <v>9.9815761126414201E-2</v>
      </c>
      <c r="DP1074">
        <v>0.116591531748431</v>
      </c>
      <c r="DQ1074">
        <v>0.11028167437773501</v>
      </c>
      <c r="DR1074">
        <v>0.105895541350461</v>
      </c>
      <c r="DS1074">
        <v>8.7940226512917205E-2</v>
      </c>
      <c r="DT1074">
        <v>2.3150111299579902E-3</v>
      </c>
      <c r="DU1074">
        <v>-3.3270186529701602E-2</v>
      </c>
      <c r="DV1074">
        <v>-2.62615003161429E-2</v>
      </c>
      <c r="DW1074">
        <v>-1.97464026631008E-2</v>
      </c>
      <c r="DX1074">
        <v>-8.2094510019018897E-3</v>
      </c>
      <c r="DY1074">
        <v>8.3136849847908097E-3</v>
      </c>
      <c r="DZ1074">
        <v>3.5998477371756302E-3</v>
      </c>
      <c r="EA1074">
        <v>-4.1091459787673803E-3</v>
      </c>
      <c r="EB1074">
        <v>2.0828745419753502E-3</v>
      </c>
      <c r="EC1074">
        <v>4.2173630809349898E-4</v>
      </c>
      <c r="ED1074">
        <v>-2.32068687913921E-3</v>
      </c>
      <c r="EE1074">
        <v>-2.4902723434057799E-3</v>
      </c>
      <c r="EF1074">
        <v>1.17480231809155E-5</v>
      </c>
      <c r="EG1074">
        <v>9.54616400300058E-3</v>
      </c>
      <c r="EH1074">
        <v>5.3416334797282998E-3</v>
      </c>
      <c r="EI1074">
        <v>6.3618720610428498E-3</v>
      </c>
      <c r="EJ1074">
        <v>-4.7797398632928601E-4</v>
      </c>
      <c r="EK1074">
        <v>2.1406456756697901E-3</v>
      </c>
      <c r="EL1074">
        <v>2.09923309263268E-2</v>
      </c>
      <c r="EM1074">
        <v>0.10130542226733</v>
      </c>
      <c r="EN1074">
        <v>0.118195514933411</v>
      </c>
      <c r="EO1074">
        <v>0.111930368249435</v>
      </c>
      <c r="EP1074">
        <v>0.107527928601179</v>
      </c>
      <c r="EQ1074">
        <v>8.97979927128921E-2</v>
      </c>
      <c r="ER1074">
        <v>3.9102215808439599E-3</v>
      </c>
      <c r="ES1074">
        <v>-3.1691907677836403E-2</v>
      </c>
      <c r="ET1074">
        <v>-2.4330871184167099E-2</v>
      </c>
      <c r="EU1074">
        <v>-1.78394733110314E-2</v>
      </c>
      <c r="EV1074">
        <v>-6.7579543656749799E-3</v>
      </c>
      <c r="EW1074">
        <v>79.351409139332105</v>
      </c>
      <c r="EX1074">
        <v>78.100331252675801</v>
      </c>
      <c r="EY1074">
        <v>77.039076459914895</v>
      </c>
      <c r="EZ1074">
        <v>75.689478516603501</v>
      </c>
      <c r="FA1074">
        <v>74.269585286630601</v>
      </c>
      <c r="FB1074">
        <v>73.110878204265504</v>
      </c>
      <c r="FC1074">
        <v>72.395273765649804</v>
      </c>
      <c r="FD1074">
        <v>72.410815729450604</v>
      </c>
      <c r="FE1074">
        <v>76.244046878391202</v>
      </c>
      <c r="FF1074">
        <v>80.086851494185296</v>
      </c>
      <c r="FG1074">
        <v>84.0658622623599</v>
      </c>
      <c r="FH1074">
        <v>87.584711529429995</v>
      </c>
      <c r="FI1074">
        <v>91.060230537251996</v>
      </c>
      <c r="FJ1074">
        <v>94.138946813453401</v>
      </c>
      <c r="FK1074">
        <v>96.447675891086007</v>
      </c>
      <c r="FL1074">
        <v>98.096290903651493</v>
      </c>
      <c r="FM1074">
        <v>98.904604359201898</v>
      </c>
      <c r="FN1074">
        <v>99.096661309044507</v>
      </c>
      <c r="FO1074">
        <v>97.8775983656476</v>
      </c>
      <c r="FP1074">
        <v>94.936568386502302</v>
      </c>
      <c r="FQ1074">
        <v>90.947926174943902</v>
      </c>
      <c r="FR1074">
        <v>87.7681398635428</v>
      </c>
      <c r="FS1074">
        <v>85.135642583479793</v>
      </c>
      <c r="FT1074">
        <v>82.481267775053595</v>
      </c>
      <c r="FU1074">
        <v>2.1745968964705302E-3</v>
      </c>
      <c r="FV1074">
        <v>0</v>
      </c>
      <c r="FW1074">
        <v>0</v>
      </c>
      <c r="FX1074">
        <v>1</v>
      </c>
    </row>
    <row r="1075" spans="1:180" x14ac:dyDescent="0.2">
      <c r="A1075" t="s">
        <v>42</v>
      </c>
      <c r="B1075" t="s">
        <v>58</v>
      </c>
      <c r="C1075" t="s">
        <v>55</v>
      </c>
      <c r="D1075" t="s">
        <v>1</v>
      </c>
      <c r="E1075" t="s">
        <v>78</v>
      </c>
      <c r="F1075" t="s">
        <v>78</v>
      </c>
      <c r="G1075" s="35">
        <v>43703</v>
      </c>
      <c r="H1075">
        <v>4199</v>
      </c>
      <c r="I1075">
        <v>0.98679114086808895</v>
      </c>
      <c r="J1075">
        <v>0.84994111156874097</v>
      </c>
      <c r="K1075">
        <v>0.75696985703773001</v>
      </c>
      <c r="L1075">
        <v>0.68100573125341102</v>
      </c>
      <c r="M1075">
        <v>0.63718748514494705</v>
      </c>
      <c r="N1075">
        <v>0.62394961707337304</v>
      </c>
      <c r="O1075">
        <v>0.65443918587601801</v>
      </c>
      <c r="P1075">
        <v>0.69458680253499905</v>
      </c>
      <c r="Q1075">
        <v>0.76980174338568097</v>
      </c>
      <c r="R1075">
        <v>0.88123539923153904</v>
      </c>
      <c r="S1075">
        <v>1.04243632004529</v>
      </c>
      <c r="T1075">
        <v>1.26093545078151</v>
      </c>
      <c r="U1075">
        <v>1.51519259720384</v>
      </c>
      <c r="V1075">
        <v>1.7688130667980499</v>
      </c>
      <c r="W1075">
        <v>2.01252343098529</v>
      </c>
      <c r="X1075">
        <v>2.2554859148052002</v>
      </c>
      <c r="Y1075">
        <v>2.43534905786322</v>
      </c>
      <c r="Z1075">
        <v>2.5480229463145001</v>
      </c>
      <c r="AA1075">
        <v>2.4935473137712401</v>
      </c>
      <c r="AB1075">
        <v>2.3102222558189398</v>
      </c>
      <c r="AC1075">
        <v>2.0820478567888201</v>
      </c>
      <c r="AD1075">
        <v>1.8733572353729699</v>
      </c>
      <c r="AE1075">
        <v>1.5628520056197901</v>
      </c>
      <c r="AF1075">
        <v>1.25350866078676</v>
      </c>
      <c r="AG1075">
        <v>3.00226379495473E-2</v>
      </c>
      <c r="AH1075">
        <v>2.7141983274041499E-2</v>
      </c>
      <c r="AI1075">
        <v>1.36954373768695E-2</v>
      </c>
      <c r="AJ1075">
        <v>2.2533765307084199E-2</v>
      </c>
      <c r="AK1075">
        <v>1.2738724660849099E-2</v>
      </c>
      <c r="AL1075">
        <v>5.8223718998324297E-3</v>
      </c>
      <c r="AM1075">
        <v>7.1936000291749702E-3</v>
      </c>
      <c r="AN1075">
        <v>-4.7272407740513498E-4</v>
      </c>
      <c r="AO1075">
        <v>5.7448441388997899E-3</v>
      </c>
      <c r="AP1075">
        <v>-6.1275570295961403E-3</v>
      </c>
      <c r="AQ1075">
        <v>9.2136491954914208E-3</v>
      </c>
      <c r="AR1075">
        <v>-8.1023975179015297E-3</v>
      </c>
      <c r="AS1075">
        <v>4.9222002164547403E-3</v>
      </c>
      <c r="AT1075">
        <v>-1.40192158526116E-3</v>
      </c>
      <c r="AU1075">
        <v>0.37431104559351702</v>
      </c>
      <c r="AV1075">
        <v>0.44779273043332002</v>
      </c>
      <c r="AW1075">
        <v>0.5022542975673</v>
      </c>
      <c r="AX1075">
        <v>0.531936949031943</v>
      </c>
      <c r="AY1075">
        <v>0.25617736918230899</v>
      </c>
      <c r="AZ1075">
        <v>-0.27947094575495601</v>
      </c>
      <c r="BA1075">
        <v>-0.27111583331176697</v>
      </c>
      <c r="BB1075">
        <v>-0.18210659724665501</v>
      </c>
      <c r="BC1075">
        <v>-0.101348994739287</v>
      </c>
      <c r="BD1075">
        <v>-5.0423589966473101E-2</v>
      </c>
      <c r="BE1075">
        <v>3.1379590262199698E-2</v>
      </c>
      <c r="BF1075">
        <v>2.8410248678101501E-2</v>
      </c>
      <c r="BG1075">
        <v>1.48059593087952E-2</v>
      </c>
      <c r="BH1075">
        <v>2.3454544298311099E-2</v>
      </c>
      <c r="BI1075">
        <v>1.36329998801693E-2</v>
      </c>
      <c r="BJ1075">
        <v>6.5922074709016502E-3</v>
      </c>
      <c r="BK1075">
        <v>8.1222525849696508E-3</v>
      </c>
      <c r="BL1075">
        <v>5.1918017847411803E-4</v>
      </c>
      <c r="BM1075">
        <v>6.8448891546662796E-3</v>
      </c>
      <c r="BN1075">
        <v>-4.9655279353874298E-3</v>
      </c>
      <c r="BO1075">
        <v>1.0493269726061599E-2</v>
      </c>
      <c r="BP1075">
        <v>-7.0515658444983004E-3</v>
      </c>
      <c r="BQ1075">
        <v>5.9710948876913802E-3</v>
      </c>
      <c r="BR1075">
        <v>9.2381516169252301E-4</v>
      </c>
      <c r="BS1075">
        <v>0.37734239123527902</v>
      </c>
      <c r="BT1075">
        <v>0.45044411385013799</v>
      </c>
      <c r="BU1075">
        <v>0.50582034114986496</v>
      </c>
      <c r="BV1075">
        <v>0.53560898042911098</v>
      </c>
      <c r="BW1075">
        <v>0.26003071945783202</v>
      </c>
      <c r="BX1075">
        <v>-0.27624659160541398</v>
      </c>
      <c r="BY1075">
        <v>-0.26861193162596098</v>
      </c>
      <c r="BZ1075">
        <v>-0.17929989551726</v>
      </c>
      <c r="CA1075">
        <v>-9.8814293384429E-2</v>
      </c>
      <c r="CB1075">
        <v>-4.8393452807680697E-2</v>
      </c>
      <c r="CC1075">
        <v>3.2319411300299701E-2</v>
      </c>
      <c r="CD1075">
        <v>2.9288645433474599E-2</v>
      </c>
      <c r="CE1075">
        <v>1.55751034158972E-2</v>
      </c>
      <c r="CF1075">
        <v>2.4092273022693299E-2</v>
      </c>
      <c r="CG1075">
        <v>1.4252372172866699E-2</v>
      </c>
      <c r="CH1075">
        <v>7.1253932422971596E-3</v>
      </c>
      <c r="CI1075">
        <v>8.7654345161865994E-3</v>
      </c>
      <c r="CJ1075">
        <v>1.2061700444878801E-3</v>
      </c>
      <c r="CK1075">
        <v>7.6067769815519803E-3</v>
      </c>
      <c r="CL1075">
        <v>-4.16071012459288E-3</v>
      </c>
      <c r="CM1075">
        <v>1.13795310074648E-2</v>
      </c>
      <c r="CN1075">
        <v>-6.3237630286162704E-3</v>
      </c>
      <c r="CO1075">
        <v>6.6975561417734796E-3</v>
      </c>
      <c r="CP1075">
        <v>2.5346133478104898E-3</v>
      </c>
      <c r="CQ1075">
        <v>0.37944189199246597</v>
      </c>
      <c r="CR1075">
        <v>0.45228045392779698</v>
      </c>
      <c r="CS1075">
        <v>0.50829017207201799</v>
      </c>
      <c r="CT1075">
        <v>0.53815221818879</v>
      </c>
      <c r="CU1075">
        <v>0.26269953812031299</v>
      </c>
      <c r="CV1075">
        <v>-0.27401341374369498</v>
      </c>
      <c r="CW1075">
        <v>-0.26687773694593298</v>
      </c>
      <c r="CX1075">
        <v>-0.177355982449452</v>
      </c>
      <c r="CY1075">
        <v>-9.7058766947439201E-2</v>
      </c>
      <c r="CZ1075">
        <v>-4.6987385995847002E-2</v>
      </c>
      <c r="DA1075">
        <v>3.32592323383996E-2</v>
      </c>
      <c r="DB1075">
        <v>3.0167042188847699E-2</v>
      </c>
      <c r="DC1075">
        <v>1.6344247522999299E-2</v>
      </c>
      <c r="DD1075">
        <v>2.4730001747075601E-2</v>
      </c>
      <c r="DE1075">
        <v>1.4871744465564199E-2</v>
      </c>
      <c r="DF1075">
        <v>7.6585790136926698E-3</v>
      </c>
      <c r="DG1075">
        <v>9.4086164474035394E-3</v>
      </c>
      <c r="DH1075">
        <v>1.89315991050164E-3</v>
      </c>
      <c r="DI1075">
        <v>8.3686648084376897E-3</v>
      </c>
      <c r="DJ1075">
        <v>-3.3558923137983398E-3</v>
      </c>
      <c r="DK1075">
        <v>1.2265792288868E-2</v>
      </c>
      <c r="DL1075">
        <v>-5.5959602127342301E-3</v>
      </c>
      <c r="DM1075">
        <v>7.4240173958555799E-3</v>
      </c>
      <c r="DN1075">
        <v>4.1454115339284604E-3</v>
      </c>
      <c r="DO1075">
        <v>0.38154139274965299</v>
      </c>
      <c r="DP1075">
        <v>0.45411679400545502</v>
      </c>
      <c r="DQ1075">
        <v>0.51076000299417101</v>
      </c>
      <c r="DR1075">
        <v>0.54069545594846902</v>
      </c>
      <c r="DS1075">
        <v>0.26536835678279402</v>
      </c>
      <c r="DT1075">
        <v>-0.27178023588197497</v>
      </c>
      <c r="DU1075">
        <v>-0.26514354226590497</v>
      </c>
      <c r="DV1075">
        <v>-0.175412069381645</v>
      </c>
      <c r="DW1075">
        <v>-9.5303240510449402E-2</v>
      </c>
      <c r="DX1075">
        <v>-4.5581319184013397E-2</v>
      </c>
      <c r="DY1075">
        <v>3.4616184651052102E-2</v>
      </c>
      <c r="DZ1075">
        <v>3.1435307592907802E-2</v>
      </c>
      <c r="EA1075">
        <v>1.7454769454924898E-2</v>
      </c>
      <c r="EB1075">
        <v>2.56507807383024E-2</v>
      </c>
      <c r="EC1075">
        <v>1.5766019684884398E-2</v>
      </c>
      <c r="ED1075">
        <v>8.4284145847618903E-3</v>
      </c>
      <c r="EE1075">
        <v>1.03372690031982E-2</v>
      </c>
      <c r="EF1075">
        <v>2.8850641663809001E-3</v>
      </c>
      <c r="EG1075">
        <v>9.4687098242041794E-3</v>
      </c>
      <c r="EH1075">
        <v>-2.1938632195896298E-3</v>
      </c>
      <c r="EI1075">
        <v>1.3545412819438199E-2</v>
      </c>
      <c r="EJ1075">
        <v>-4.5451285393310102E-3</v>
      </c>
      <c r="EK1075">
        <v>8.4729120670922198E-3</v>
      </c>
      <c r="EL1075">
        <v>6.4711482808821399E-3</v>
      </c>
      <c r="EM1075">
        <v>0.38457273839141498</v>
      </c>
      <c r="EN1075">
        <v>0.45676817742227299</v>
      </c>
      <c r="EO1075">
        <v>0.51432604657673697</v>
      </c>
      <c r="EP1075">
        <v>0.544367487345636</v>
      </c>
      <c r="EQ1075">
        <v>0.26922170705831699</v>
      </c>
      <c r="ER1075">
        <v>-0.268555881732433</v>
      </c>
      <c r="ES1075">
        <v>-0.26263964058009998</v>
      </c>
      <c r="ET1075">
        <v>-0.17260536765224899</v>
      </c>
      <c r="EU1075">
        <v>-9.2768539155591495E-2</v>
      </c>
      <c r="EV1075">
        <v>-4.3551182025221E-2</v>
      </c>
      <c r="EW1075">
        <v>79.616390319501505</v>
      </c>
      <c r="EX1075">
        <v>78.312069513981399</v>
      </c>
      <c r="EY1075">
        <v>77.114891618926407</v>
      </c>
      <c r="EZ1075">
        <v>75.482141147758398</v>
      </c>
      <c r="FA1075">
        <v>73.989221464572495</v>
      </c>
      <c r="FB1075">
        <v>72.957811649801201</v>
      </c>
      <c r="FC1075">
        <v>72.148564619834502</v>
      </c>
      <c r="FD1075">
        <v>72.390873718834399</v>
      </c>
      <c r="FE1075">
        <v>75.949263386835895</v>
      </c>
      <c r="FF1075">
        <v>79.758600312589195</v>
      </c>
      <c r="FG1075">
        <v>84.114474579263003</v>
      </c>
      <c r="FH1075">
        <v>87.743843382035806</v>
      </c>
      <c r="FI1075">
        <v>91.279909679367506</v>
      </c>
      <c r="FJ1075">
        <v>94.450596444096504</v>
      </c>
      <c r="FK1075">
        <v>97.040010435970103</v>
      </c>
      <c r="FL1075">
        <v>98.933140020334605</v>
      </c>
      <c r="FM1075">
        <v>99.847935429053706</v>
      </c>
      <c r="FN1075">
        <v>100.112846841215</v>
      </c>
      <c r="FO1075">
        <v>98.825067852735799</v>
      </c>
      <c r="FP1075">
        <v>95.525900146498699</v>
      </c>
      <c r="FQ1075">
        <v>91.037969563603099</v>
      </c>
      <c r="FR1075">
        <v>87.520124407361493</v>
      </c>
      <c r="FS1075">
        <v>84.855446758622904</v>
      </c>
      <c r="FT1075">
        <v>82.307836078454699</v>
      </c>
      <c r="FU1075">
        <v>4.4308607248166199E-3</v>
      </c>
      <c r="FV1075">
        <v>0</v>
      </c>
      <c r="FW1075">
        <v>0</v>
      </c>
      <c r="FX1075">
        <v>1</v>
      </c>
    </row>
    <row r="1076" spans="1:180" x14ac:dyDescent="0.2">
      <c r="A1076" t="s">
        <v>42</v>
      </c>
      <c r="B1076" t="s">
        <v>58</v>
      </c>
      <c r="C1076" t="s">
        <v>55</v>
      </c>
      <c r="D1076" t="s">
        <v>37</v>
      </c>
      <c r="E1076" t="s">
        <v>1</v>
      </c>
      <c r="F1076" t="s">
        <v>1</v>
      </c>
      <c r="G1076" s="35">
        <v>43703</v>
      </c>
      <c r="H1076">
        <v>9456</v>
      </c>
      <c r="I1076">
        <v>0.81417938198336903</v>
      </c>
      <c r="J1076">
        <v>0.70303697389597797</v>
      </c>
      <c r="K1076">
        <v>0.65100028258213205</v>
      </c>
      <c r="L1076">
        <v>0.62929813902491905</v>
      </c>
      <c r="M1076">
        <v>0.60668192898724704</v>
      </c>
      <c r="N1076">
        <v>0.61121878985071898</v>
      </c>
      <c r="O1076">
        <v>0.66572227998231204</v>
      </c>
      <c r="P1076">
        <v>0.73293381807798696</v>
      </c>
      <c r="Q1076">
        <v>0.75747565824729801</v>
      </c>
      <c r="R1076">
        <v>0.79035636620933003</v>
      </c>
      <c r="S1076">
        <v>0.84141425597993902</v>
      </c>
      <c r="T1076">
        <v>0.92588531313578704</v>
      </c>
      <c r="U1076">
        <v>1.04331842429302</v>
      </c>
      <c r="V1076">
        <v>1.17020262285389</v>
      </c>
      <c r="W1076">
        <v>1.2996305439603699</v>
      </c>
      <c r="X1076">
        <v>1.47183177299826</v>
      </c>
      <c r="Y1076">
        <v>1.6211984208460199</v>
      </c>
      <c r="Z1076">
        <v>1.7040569809092601</v>
      </c>
      <c r="AA1076">
        <v>1.72013177852789</v>
      </c>
      <c r="AB1076">
        <v>1.64817661004295</v>
      </c>
      <c r="AC1076">
        <v>1.54140053724545</v>
      </c>
      <c r="AD1076">
        <v>1.4663954301862401</v>
      </c>
      <c r="AE1076">
        <v>1.2423210457832601</v>
      </c>
      <c r="AF1076">
        <v>1.0301112138480399</v>
      </c>
      <c r="AG1076">
        <v>5.9731689771103198E-3</v>
      </c>
      <c r="AH1076">
        <v>1.97245563158008E-3</v>
      </c>
      <c r="AI1076">
        <v>6.1142202389078502E-3</v>
      </c>
      <c r="AJ1076">
        <v>3.4810606662335E-3</v>
      </c>
      <c r="AK1076">
        <v>6.9302543498170402E-3</v>
      </c>
      <c r="AL1076">
        <v>6.7623425186420696E-3</v>
      </c>
      <c r="AM1076">
        <v>4.9747467356137196E-3</v>
      </c>
      <c r="AN1076">
        <v>2.7154056471495802E-3</v>
      </c>
      <c r="AO1076">
        <v>7.4759844374565699E-3</v>
      </c>
      <c r="AP1076">
        <v>-1.9843285720437202E-3</v>
      </c>
      <c r="AQ1076">
        <v>-3.6461985578755901E-3</v>
      </c>
      <c r="AR1076">
        <v>-5.5698563848617299E-3</v>
      </c>
      <c r="AS1076">
        <v>-5.6130632851049099E-3</v>
      </c>
      <c r="AT1076">
        <v>1.2058800315101999E-3</v>
      </c>
      <c r="AU1076">
        <v>0.14869606461707299</v>
      </c>
      <c r="AV1076">
        <v>0.20962249506654601</v>
      </c>
      <c r="AW1076">
        <v>0.213085882851349</v>
      </c>
      <c r="AX1076">
        <v>0.237880611711238</v>
      </c>
      <c r="AY1076">
        <v>0.19854197363626899</v>
      </c>
      <c r="AZ1076">
        <v>-1.7366184561167099E-2</v>
      </c>
      <c r="BA1076">
        <v>-6.1215707837779097E-2</v>
      </c>
      <c r="BB1076">
        <v>-4.0501825338017501E-2</v>
      </c>
      <c r="BC1076">
        <v>-9.2078398417244408E-3</v>
      </c>
      <c r="BD1076">
        <v>-1.05392722385737E-2</v>
      </c>
      <c r="BE1076">
        <v>1.40296370539169E-2</v>
      </c>
      <c r="BF1076">
        <v>8.6230340528472092E-3</v>
      </c>
      <c r="BG1076">
        <v>1.21901364504649E-2</v>
      </c>
      <c r="BH1076">
        <v>1.00507420016984E-2</v>
      </c>
      <c r="BI1076">
        <v>1.22459258042894E-2</v>
      </c>
      <c r="BJ1076">
        <v>1.2334532667875099E-2</v>
      </c>
      <c r="BK1076">
        <v>1.15471242066322E-2</v>
      </c>
      <c r="BL1076">
        <v>9.2553764507371308E-3</v>
      </c>
      <c r="BM1076">
        <v>1.31676927887351E-2</v>
      </c>
      <c r="BN1076">
        <v>5.3860585807706902E-3</v>
      </c>
      <c r="BO1076">
        <v>1.73830674411052E-3</v>
      </c>
      <c r="BP1076">
        <v>-2.1371590204191299E-3</v>
      </c>
      <c r="BQ1076">
        <v>-2.2293722113142299E-3</v>
      </c>
      <c r="BR1076">
        <v>1.0087570451007E-2</v>
      </c>
      <c r="BS1076">
        <v>0.15825374407878501</v>
      </c>
      <c r="BT1076">
        <v>0.219869060383552</v>
      </c>
      <c r="BU1076">
        <v>0.225136856827934</v>
      </c>
      <c r="BV1076">
        <v>0.25355050652772398</v>
      </c>
      <c r="BW1076">
        <v>0.21477665189573</v>
      </c>
      <c r="BX1076">
        <v>-1.9952947417872899E-3</v>
      </c>
      <c r="BY1076">
        <v>-4.7604978191922699E-2</v>
      </c>
      <c r="BZ1076">
        <v>-2.6401766839737901E-2</v>
      </c>
      <c r="CA1076">
        <v>-7.9038521107442205E-4</v>
      </c>
      <c r="CB1076">
        <v>-4.0835829653133402E-3</v>
      </c>
      <c r="CC1076">
        <v>1.9609522301736002E-2</v>
      </c>
      <c r="CD1076">
        <v>1.32292044079591E-2</v>
      </c>
      <c r="CE1076">
        <v>1.6398297509707799E-2</v>
      </c>
      <c r="CF1076">
        <v>1.4600883281618E-2</v>
      </c>
      <c r="CG1076">
        <v>1.59275436606863E-2</v>
      </c>
      <c r="CH1076">
        <v>1.6193814590838001E-2</v>
      </c>
      <c r="CI1076">
        <v>1.6099132821823101E-2</v>
      </c>
      <c r="CJ1076">
        <v>1.37849403067848E-2</v>
      </c>
      <c r="CK1076">
        <v>1.7109752654350101E-2</v>
      </c>
      <c r="CL1076">
        <v>1.04907662706205E-2</v>
      </c>
      <c r="CM1076">
        <v>5.4675987136089703E-3</v>
      </c>
      <c r="CN1076">
        <v>2.40316717270711E-4</v>
      </c>
      <c r="CO1076">
        <v>1.1416191875648E-4</v>
      </c>
      <c r="CP1076">
        <v>1.6239002179523201E-2</v>
      </c>
      <c r="CQ1076">
        <v>0.16487336375869499</v>
      </c>
      <c r="CR1076">
        <v>0.22696580030830499</v>
      </c>
      <c r="CS1076">
        <v>0.23348332469359701</v>
      </c>
      <c r="CT1076">
        <v>0.26440342794289101</v>
      </c>
      <c r="CU1076">
        <v>0.22602074060301799</v>
      </c>
      <c r="CV1076">
        <v>8.6505367232341899E-3</v>
      </c>
      <c r="CW1076">
        <v>-3.81782283011603E-2</v>
      </c>
      <c r="CX1076">
        <v>-1.6636109276415099E-2</v>
      </c>
      <c r="CY1076">
        <v>5.0395182242740002E-3</v>
      </c>
      <c r="CZ1076">
        <v>3.8760775957399798E-4</v>
      </c>
      <c r="DA1076">
        <v>2.5189407549554999E-2</v>
      </c>
      <c r="DB1076">
        <v>1.7835374763071E-2</v>
      </c>
      <c r="DC1076">
        <v>2.06064585689507E-2</v>
      </c>
      <c r="DD1076">
        <v>1.91510245615376E-2</v>
      </c>
      <c r="DE1076">
        <v>1.96091615170833E-2</v>
      </c>
      <c r="DF1076">
        <v>2.0053096513801001E-2</v>
      </c>
      <c r="DG1076">
        <v>2.0651141437013999E-2</v>
      </c>
      <c r="DH1076">
        <v>1.83145041628325E-2</v>
      </c>
      <c r="DI1076">
        <v>2.1051812519965001E-2</v>
      </c>
      <c r="DJ1076">
        <v>1.55954739604702E-2</v>
      </c>
      <c r="DK1076">
        <v>9.1968906831074206E-3</v>
      </c>
      <c r="DL1076">
        <v>2.61779245496055E-3</v>
      </c>
      <c r="DM1076">
        <v>2.4576960488271898E-3</v>
      </c>
      <c r="DN1076">
        <v>2.2390433908039301E-2</v>
      </c>
      <c r="DO1076">
        <v>0.171492983438604</v>
      </c>
      <c r="DP1076">
        <v>0.234062540233059</v>
      </c>
      <c r="DQ1076">
        <v>0.24182979255925899</v>
      </c>
      <c r="DR1076">
        <v>0.27525634935805898</v>
      </c>
      <c r="DS1076">
        <v>0.23726482931030701</v>
      </c>
      <c r="DT1076">
        <v>1.92963681882557E-2</v>
      </c>
      <c r="DU1076">
        <v>-2.8751478410398001E-2</v>
      </c>
      <c r="DV1076">
        <v>-6.8704517130923001E-3</v>
      </c>
      <c r="DW1076">
        <v>1.0869421659622401E-2</v>
      </c>
      <c r="DX1076">
        <v>4.8587984844613297E-3</v>
      </c>
      <c r="DY1076">
        <v>3.3245875626361603E-2</v>
      </c>
      <c r="DZ1076">
        <v>2.4485953184338102E-2</v>
      </c>
      <c r="EA1076">
        <v>2.6682374780507698E-2</v>
      </c>
      <c r="EB1076">
        <v>2.5720705897002399E-2</v>
      </c>
      <c r="EC1076">
        <v>2.4924832971555601E-2</v>
      </c>
      <c r="ED1076">
        <v>2.5625286663034E-2</v>
      </c>
      <c r="EE1076">
        <v>2.7223518908032499E-2</v>
      </c>
      <c r="EF1076">
        <v>2.4854474966420001E-2</v>
      </c>
      <c r="EG1076">
        <v>2.6743520871243601E-2</v>
      </c>
      <c r="EH1076">
        <v>2.2965861113284601E-2</v>
      </c>
      <c r="EI1076">
        <v>1.45813959850935E-2</v>
      </c>
      <c r="EJ1076">
        <v>6.0504898194031504E-3</v>
      </c>
      <c r="EK1076">
        <v>5.8413871226178698E-3</v>
      </c>
      <c r="EL1076">
        <v>3.1272124327536101E-2</v>
      </c>
      <c r="EM1076">
        <v>0.18105066290031599</v>
      </c>
      <c r="EN1076">
        <v>0.24430910555006499</v>
      </c>
      <c r="EO1076">
        <v>0.25388076653584501</v>
      </c>
      <c r="EP1076">
        <v>0.29092624417454499</v>
      </c>
      <c r="EQ1076">
        <v>0.25349950756976702</v>
      </c>
      <c r="ER1076">
        <v>3.4667258007635503E-2</v>
      </c>
      <c r="ES1076">
        <v>-1.5140748764541599E-2</v>
      </c>
      <c r="ET1076">
        <v>7.2296067851873001E-3</v>
      </c>
      <c r="EU1076">
        <v>1.9286876290272401E-2</v>
      </c>
      <c r="EV1076">
        <v>1.1314487757721699E-2</v>
      </c>
      <c r="EW1076">
        <v>68.539011007971297</v>
      </c>
      <c r="EX1076">
        <v>67.055730011387595</v>
      </c>
      <c r="EY1076">
        <v>65.297249732565007</v>
      </c>
      <c r="EZ1076">
        <v>63.851754718934401</v>
      </c>
      <c r="FA1076">
        <v>62.742192622243699</v>
      </c>
      <c r="FB1076">
        <v>62.131336485040897</v>
      </c>
      <c r="FC1076">
        <v>61.730770557990297</v>
      </c>
      <c r="FD1076">
        <v>61.812502156734197</v>
      </c>
      <c r="FE1076">
        <v>65.292919010317803</v>
      </c>
      <c r="FF1076">
        <v>69.9898202146382</v>
      </c>
      <c r="FG1076">
        <v>75.252976293177795</v>
      </c>
      <c r="FH1076">
        <v>79.868525483971197</v>
      </c>
      <c r="FI1076">
        <v>84.431933469063793</v>
      </c>
      <c r="FJ1076">
        <v>87.503278235964004</v>
      </c>
      <c r="FK1076">
        <v>89.949842989751204</v>
      </c>
      <c r="FL1076">
        <v>91.321715725180297</v>
      </c>
      <c r="FM1076">
        <v>91.140515545740001</v>
      </c>
      <c r="FN1076">
        <v>89.135218606577197</v>
      </c>
      <c r="FO1076">
        <v>86.260360951033505</v>
      </c>
      <c r="FP1076">
        <v>82.216881189827106</v>
      </c>
      <c r="FQ1076">
        <v>76.716674143345202</v>
      </c>
      <c r="FR1076">
        <v>73.367110666344601</v>
      </c>
      <c r="FS1076">
        <v>70.950257082715098</v>
      </c>
      <c r="FT1076">
        <v>69.330411677421594</v>
      </c>
      <c r="FU1076">
        <v>1.6842026856433399E-2</v>
      </c>
      <c r="FV1076">
        <v>0</v>
      </c>
      <c r="FW1076">
        <v>0</v>
      </c>
      <c r="FX1076">
        <v>1</v>
      </c>
    </row>
    <row r="1077" spans="1:180" x14ac:dyDescent="0.2">
      <c r="A1077" t="s">
        <v>42</v>
      </c>
      <c r="B1077" t="s">
        <v>58</v>
      </c>
      <c r="C1077" t="s">
        <v>55</v>
      </c>
      <c r="D1077" t="s">
        <v>37</v>
      </c>
      <c r="E1077" t="s">
        <v>1</v>
      </c>
      <c r="F1077" t="s">
        <v>77</v>
      </c>
      <c r="G1077" s="35">
        <v>43703</v>
      </c>
      <c r="H1077">
        <v>7446</v>
      </c>
      <c r="I1077">
        <v>0.82928001741582003</v>
      </c>
      <c r="J1077">
        <v>0.72019200427808505</v>
      </c>
      <c r="K1077">
        <v>0.66841667925597603</v>
      </c>
      <c r="L1077">
        <v>0.644275628829441</v>
      </c>
      <c r="M1077">
        <v>0.61939757441017396</v>
      </c>
      <c r="N1077">
        <v>0.62303095836125499</v>
      </c>
      <c r="O1077">
        <v>0.67634124908941795</v>
      </c>
      <c r="P1077">
        <v>0.74163082231175503</v>
      </c>
      <c r="Q1077">
        <v>0.76079128162267795</v>
      </c>
      <c r="R1077">
        <v>0.78966104700947404</v>
      </c>
      <c r="S1077">
        <v>0.83592542406671799</v>
      </c>
      <c r="T1077">
        <v>0.91399059664981397</v>
      </c>
      <c r="U1077">
        <v>1.02455042450763</v>
      </c>
      <c r="V1077">
        <v>1.1452023631327499</v>
      </c>
      <c r="W1077">
        <v>1.2653935841321999</v>
      </c>
      <c r="X1077">
        <v>1.41585183472436</v>
      </c>
      <c r="Y1077">
        <v>1.5447268171791</v>
      </c>
      <c r="Z1077">
        <v>1.624977383364</v>
      </c>
      <c r="AA1077">
        <v>1.64235236538337</v>
      </c>
      <c r="AB1077">
        <v>1.57985987781023</v>
      </c>
      <c r="AC1077">
        <v>1.49745165702925</v>
      </c>
      <c r="AD1077">
        <v>1.44236251173729</v>
      </c>
      <c r="AE1077">
        <v>1.23412164123001</v>
      </c>
      <c r="AF1077">
        <v>1.0327028590315299</v>
      </c>
      <c r="AG1077">
        <v>3.36605073739339E-3</v>
      </c>
      <c r="AH1077">
        <v>-4.2265592581103304E-3</v>
      </c>
      <c r="AI1077">
        <v>-5.4587956785547703E-4</v>
      </c>
      <c r="AJ1077">
        <v>-4.6637314883564299E-3</v>
      </c>
      <c r="AK1077">
        <v>-1.7223864581032099E-3</v>
      </c>
      <c r="AL1077">
        <v>-1.8502933307701099E-3</v>
      </c>
      <c r="AM1077">
        <v>-5.9498445408575499E-3</v>
      </c>
      <c r="AN1077">
        <v>-6.9043191554547002E-3</v>
      </c>
      <c r="AO1077">
        <v>1.2295508405695799E-3</v>
      </c>
      <c r="AP1077">
        <v>-8.2303795791511692E-3</v>
      </c>
      <c r="AQ1077">
        <v>-7.3453107861479799E-3</v>
      </c>
      <c r="AR1077">
        <v>-5.06852789144262E-3</v>
      </c>
      <c r="AS1077">
        <v>-5.8894976700216003E-3</v>
      </c>
      <c r="AT1077">
        <v>-3.82775170026548E-3</v>
      </c>
      <c r="AU1077">
        <v>0.103296197749715</v>
      </c>
      <c r="AV1077">
        <v>0.14713599592662299</v>
      </c>
      <c r="AW1077">
        <v>0.13236261650360501</v>
      </c>
      <c r="AX1077">
        <v>0.16450845403804301</v>
      </c>
      <c r="AY1077">
        <v>0.167756123419637</v>
      </c>
      <c r="AZ1077">
        <v>3.3811892629236201E-2</v>
      </c>
      <c r="BA1077">
        <v>-2.76039580340742E-2</v>
      </c>
      <c r="BB1077">
        <v>-1.8381772642962601E-2</v>
      </c>
      <c r="BC1077">
        <v>-9.8844115356803604E-3</v>
      </c>
      <c r="BD1077">
        <v>-1.87740326358799E-2</v>
      </c>
      <c r="BE1077">
        <v>1.2999490139084999E-2</v>
      </c>
      <c r="BF1077">
        <v>4.8562859330603799E-3</v>
      </c>
      <c r="BG1077">
        <v>8.1512885110381402E-3</v>
      </c>
      <c r="BH1077">
        <v>3.8450238297386202E-3</v>
      </c>
      <c r="BI1077">
        <v>5.2628964358980802E-3</v>
      </c>
      <c r="BJ1077">
        <v>5.4035433029189497E-3</v>
      </c>
      <c r="BK1077">
        <v>2.3103242841695602E-3</v>
      </c>
      <c r="BL1077">
        <v>1.1835810659234899E-3</v>
      </c>
      <c r="BM1077">
        <v>9.4970580587910008E-3</v>
      </c>
      <c r="BN1077">
        <v>8.5630448101102301E-4</v>
      </c>
      <c r="BO1077">
        <v>-6.3177461466748703E-4</v>
      </c>
      <c r="BP1077">
        <v>-1.6862896537661099E-3</v>
      </c>
      <c r="BQ1077">
        <v>-2.6145861665951599E-3</v>
      </c>
      <c r="BR1077">
        <v>5.0155514015702597E-3</v>
      </c>
      <c r="BS1077">
        <v>0.114339725817672</v>
      </c>
      <c r="BT1077">
        <v>0.159611493386973</v>
      </c>
      <c r="BU1077">
        <v>0.14568583329273099</v>
      </c>
      <c r="BV1077">
        <v>0.17751062469967099</v>
      </c>
      <c r="BW1077">
        <v>0.179347939937196</v>
      </c>
      <c r="BX1077">
        <v>4.38615082380924E-2</v>
      </c>
      <c r="BY1077">
        <v>-1.3127348006655E-2</v>
      </c>
      <c r="BZ1077">
        <v>-4.0613881554533698E-3</v>
      </c>
      <c r="CA1077">
        <v>-7.2032784247872696E-4</v>
      </c>
      <c r="CB1077">
        <v>-9.1006473801567497E-3</v>
      </c>
      <c r="CC1077">
        <v>1.96715809226388E-2</v>
      </c>
      <c r="CD1077">
        <v>1.11470368436661E-2</v>
      </c>
      <c r="CE1077">
        <v>1.4174920628557399E-2</v>
      </c>
      <c r="CF1077">
        <v>9.73816184308492E-3</v>
      </c>
      <c r="CG1077">
        <v>1.01008820892254E-2</v>
      </c>
      <c r="CH1077">
        <v>1.04275284582669E-2</v>
      </c>
      <c r="CI1077">
        <v>8.0312920496786004E-3</v>
      </c>
      <c r="CJ1077">
        <v>6.7852361213219699E-3</v>
      </c>
      <c r="CK1077">
        <v>1.5223108373071699E-2</v>
      </c>
      <c r="CL1077">
        <v>7.1497141805860302E-3</v>
      </c>
      <c r="CM1077">
        <v>4.0180000864558597E-3</v>
      </c>
      <c r="CN1077">
        <v>6.5623824643765898E-4</v>
      </c>
      <c r="CO1077">
        <v>-3.4639243558677498E-4</v>
      </c>
      <c r="CP1077">
        <v>1.11403961908125E-2</v>
      </c>
      <c r="CQ1077">
        <v>0.12198843971597099</v>
      </c>
      <c r="CR1077">
        <v>0.16825198492427701</v>
      </c>
      <c r="CS1077">
        <v>0.154913452654764</v>
      </c>
      <c r="CT1077">
        <v>0.18651588849179199</v>
      </c>
      <c r="CU1077">
        <v>0.187376396745455</v>
      </c>
      <c r="CV1077">
        <v>5.0821841394943397E-2</v>
      </c>
      <c r="CW1077">
        <v>-3.1008920013276698E-3</v>
      </c>
      <c r="CX1077">
        <v>5.8568665168374501E-3</v>
      </c>
      <c r="CY1077">
        <v>5.6266886071592104E-3</v>
      </c>
      <c r="CZ1077">
        <v>-2.4008902197864899E-3</v>
      </c>
      <c r="DA1077">
        <v>2.6343671706192701E-2</v>
      </c>
      <c r="DB1077">
        <v>1.7437787754271902E-2</v>
      </c>
      <c r="DC1077">
        <v>2.0198552746076601E-2</v>
      </c>
      <c r="DD1077">
        <v>1.5631299856431202E-2</v>
      </c>
      <c r="DE1077">
        <v>1.49388677425528E-2</v>
      </c>
      <c r="DF1077">
        <v>1.54515136136148E-2</v>
      </c>
      <c r="DG1077">
        <v>1.3752259815187601E-2</v>
      </c>
      <c r="DH1077">
        <v>1.2386891176720399E-2</v>
      </c>
      <c r="DI1077">
        <v>2.09491586873524E-2</v>
      </c>
      <c r="DJ1077">
        <v>1.3443123880160999E-2</v>
      </c>
      <c r="DK1077">
        <v>8.6677747875792202E-3</v>
      </c>
      <c r="DL1077">
        <v>2.9987661466414298E-3</v>
      </c>
      <c r="DM1077">
        <v>1.92180129542161E-3</v>
      </c>
      <c r="DN1077">
        <v>1.7265240980054702E-2</v>
      </c>
      <c r="DO1077">
        <v>0.12963715361427</v>
      </c>
      <c r="DP1077">
        <v>0.17689247646158099</v>
      </c>
      <c r="DQ1077">
        <v>0.16414107201679701</v>
      </c>
      <c r="DR1077">
        <v>0.19552115228391301</v>
      </c>
      <c r="DS1077">
        <v>0.19540485355371401</v>
      </c>
      <c r="DT1077">
        <v>5.77821745517944E-2</v>
      </c>
      <c r="DU1077">
        <v>6.92556400399963E-3</v>
      </c>
      <c r="DV1077">
        <v>1.5775121189128299E-2</v>
      </c>
      <c r="DW1077">
        <v>1.19737050567972E-2</v>
      </c>
      <c r="DX1077">
        <v>4.2988669405837699E-3</v>
      </c>
      <c r="DY1077">
        <v>3.5977111107884298E-2</v>
      </c>
      <c r="DZ1077">
        <v>2.6520632945442602E-2</v>
      </c>
      <c r="EA1077">
        <v>2.88957208249703E-2</v>
      </c>
      <c r="EB1077">
        <v>2.41400551745263E-2</v>
      </c>
      <c r="EC1077">
        <v>2.1924150636554101E-2</v>
      </c>
      <c r="ED1077">
        <v>2.2705350247303802E-2</v>
      </c>
      <c r="EE1077">
        <v>2.2012428640214798E-2</v>
      </c>
      <c r="EF1077">
        <v>2.0474791398098598E-2</v>
      </c>
      <c r="EG1077">
        <v>2.9216665905573799E-2</v>
      </c>
      <c r="EH1077">
        <v>2.25298079403232E-2</v>
      </c>
      <c r="EI1077">
        <v>1.53813109590597E-2</v>
      </c>
      <c r="EJ1077">
        <v>6.3810043843179403E-3</v>
      </c>
      <c r="EK1077">
        <v>5.1967127988480502E-3</v>
      </c>
      <c r="EL1077">
        <v>2.6108544081890402E-2</v>
      </c>
      <c r="EM1077">
        <v>0.140680681682228</v>
      </c>
      <c r="EN1077">
        <v>0.189367973921931</v>
      </c>
      <c r="EO1077">
        <v>0.17746428880592299</v>
      </c>
      <c r="EP1077">
        <v>0.20852332294553999</v>
      </c>
      <c r="EQ1077">
        <v>0.20699667007127401</v>
      </c>
      <c r="ER1077">
        <v>6.7831790160650704E-2</v>
      </c>
      <c r="ES1077">
        <v>2.1402174031418902E-2</v>
      </c>
      <c r="ET1077">
        <v>3.0095505676637501E-2</v>
      </c>
      <c r="EU1077">
        <v>2.11377887499988E-2</v>
      </c>
      <c r="EV1077">
        <v>1.3972252196306901E-2</v>
      </c>
      <c r="EW1077">
        <v>68.122230066282299</v>
      </c>
      <c r="EX1077">
        <v>66.649880378083694</v>
      </c>
      <c r="EY1077">
        <v>64.983821626073606</v>
      </c>
      <c r="EZ1077">
        <v>63.604796642742301</v>
      </c>
      <c r="FA1077">
        <v>62.522041808840299</v>
      </c>
      <c r="FB1077">
        <v>61.937149468564897</v>
      </c>
      <c r="FC1077">
        <v>61.549044985684603</v>
      </c>
      <c r="FD1077">
        <v>61.635564968427701</v>
      </c>
      <c r="FE1077">
        <v>65.1427030631055</v>
      </c>
      <c r="FF1077">
        <v>69.781523316468594</v>
      </c>
      <c r="FG1077">
        <v>74.942581480174098</v>
      </c>
      <c r="FH1077">
        <v>79.503765148840998</v>
      </c>
      <c r="FI1077">
        <v>84.048593952229695</v>
      </c>
      <c r="FJ1077">
        <v>87.092265756755694</v>
      </c>
      <c r="FK1077">
        <v>89.498156645879902</v>
      </c>
      <c r="FL1077">
        <v>90.770286700396099</v>
      </c>
      <c r="FM1077">
        <v>90.549750951092307</v>
      </c>
      <c r="FN1077">
        <v>88.572381064439</v>
      </c>
      <c r="FO1077">
        <v>85.660058046044597</v>
      </c>
      <c r="FP1077">
        <v>81.642918774757803</v>
      </c>
      <c r="FQ1077">
        <v>76.198513550613796</v>
      </c>
      <c r="FR1077">
        <v>72.892203004275004</v>
      </c>
      <c r="FS1077">
        <v>70.536435659097194</v>
      </c>
      <c r="FT1077">
        <v>68.947131035023702</v>
      </c>
      <c r="FU1077">
        <v>1.6228262317395999E-2</v>
      </c>
      <c r="FV1077">
        <v>0</v>
      </c>
      <c r="FW1077">
        <v>0</v>
      </c>
      <c r="FX1077">
        <v>1</v>
      </c>
    </row>
    <row r="1078" spans="1:180" x14ac:dyDescent="0.2">
      <c r="A1078" t="s">
        <v>42</v>
      </c>
      <c r="B1078" t="s">
        <v>58</v>
      </c>
      <c r="C1078" t="s">
        <v>55</v>
      </c>
      <c r="D1078" t="s">
        <v>37</v>
      </c>
      <c r="E1078" t="s">
        <v>1</v>
      </c>
      <c r="F1078" t="s">
        <v>78</v>
      </c>
      <c r="G1078" s="35">
        <v>43703</v>
      </c>
      <c r="H1078">
        <v>2010</v>
      </c>
      <c r="I1078">
        <v>0.761469039661824</v>
      </c>
      <c r="J1078">
        <v>0.64617018704747198</v>
      </c>
      <c r="K1078">
        <v>0.56328953097705103</v>
      </c>
      <c r="L1078">
        <v>0.51652330876903696</v>
      </c>
      <c r="M1078">
        <v>0.499460152069789</v>
      </c>
      <c r="N1078">
        <v>0.51254295101415204</v>
      </c>
      <c r="O1078">
        <v>0.56939317806374101</v>
      </c>
      <c r="P1078">
        <v>0.64059418270911495</v>
      </c>
      <c r="Q1078">
        <v>0.70216359065370104</v>
      </c>
      <c r="R1078">
        <v>0.76657513750063799</v>
      </c>
      <c r="S1078">
        <v>0.84985923859280699</v>
      </c>
      <c r="T1078">
        <v>0.96746454616257904</v>
      </c>
      <c r="U1078">
        <v>1.1157751992204401</v>
      </c>
      <c r="V1078">
        <v>1.2676005771491601</v>
      </c>
      <c r="W1078">
        <v>1.4342706558948899</v>
      </c>
      <c r="X1078">
        <v>1.68341248276038</v>
      </c>
      <c r="Y1078">
        <v>1.8822553211372699</v>
      </c>
      <c r="Z1078">
        <v>1.96489457039344</v>
      </c>
      <c r="AA1078">
        <v>1.9700893242564801</v>
      </c>
      <c r="AB1078">
        <v>1.8681400234905201</v>
      </c>
      <c r="AC1078">
        <v>1.6793848775992699</v>
      </c>
      <c r="AD1078">
        <v>1.52731860382025</v>
      </c>
      <c r="AE1078">
        <v>1.2444789867447701</v>
      </c>
      <c r="AF1078">
        <v>1.00102384950432</v>
      </c>
      <c r="AG1078">
        <v>-2.00113754788088E-2</v>
      </c>
      <c r="AH1078">
        <v>-1.6099557903929598E-2</v>
      </c>
      <c r="AI1078">
        <v>-1.1607983989441999E-2</v>
      </c>
      <c r="AJ1078">
        <v>-4.9448681795291804E-3</v>
      </c>
      <c r="AK1078">
        <v>-9.9164390140754795E-4</v>
      </c>
      <c r="AL1078">
        <v>9.6667307821818108E-3</v>
      </c>
      <c r="AM1078">
        <v>9.0922169382286599E-3</v>
      </c>
      <c r="AN1078">
        <v>-8.4440804061829003E-4</v>
      </c>
      <c r="AO1078">
        <v>-1.12857481123516E-2</v>
      </c>
      <c r="AP1078">
        <v>-8.3324912869925105E-3</v>
      </c>
      <c r="AQ1078">
        <v>-1.0307973795796E-2</v>
      </c>
      <c r="AR1078">
        <v>-1.7137999551748599E-2</v>
      </c>
      <c r="AS1078">
        <v>-7.5155169483059102E-3</v>
      </c>
      <c r="AT1078">
        <v>1.24480392609282E-2</v>
      </c>
      <c r="AU1078">
        <v>0.29469087064688598</v>
      </c>
      <c r="AV1078">
        <v>0.40038796847542901</v>
      </c>
      <c r="AW1078">
        <v>0.453216943684354</v>
      </c>
      <c r="AX1078">
        <v>0.47008436926983699</v>
      </c>
      <c r="AY1078">
        <v>0.27296447937093199</v>
      </c>
      <c r="AZ1078">
        <v>-0.23895521034498801</v>
      </c>
      <c r="BA1078">
        <v>-0.243117166468242</v>
      </c>
      <c r="BB1078">
        <v>-0.16793101331417601</v>
      </c>
      <c r="BC1078">
        <v>-5.8004825350488801E-2</v>
      </c>
      <c r="BD1078">
        <v>-2.8480259543265499E-2</v>
      </c>
      <c r="BE1078">
        <v>-7.7348191764730397E-3</v>
      </c>
      <c r="BF1078">
        <v>-6.1153847200957701E-3</v>
      </c>
      <c r="BG1078">
        <v>-4.9590076471581201E-3</v>
      </c>
      <c r="BH1078">
        <v>1.30976812891475E-3</v>
      </c>
      <c r="BI1078">
        <v>6.6907682750666402E-3</v>
      </c>
      <c r="BJ1078">
        <v>1.2627895072089401E-2</v>
      </c>
      <c r="BK1078">
        <v>1.64932041895661E-2</v>
      </c>
      <c r="BL1078">
        <v>8.4383572376380191E-3</v>
      </c>
      <c r="BM1078">
        <v>-2.20453608719546E-3</v>
      </c>
      <c r="BN1078">
        <v>5.8085002844418998E-4</v>
      </c>
      <c r="BO1078">
        <v>-3.4642193790009402E-3</v>
      </c>
      <c r="BP1078">
        <v>-9.8036348941086902E-3</v>
      </c>
      <c r="BQ1078">
        <v>4.5588733738155403E-5</v>
      </c>
      <c r="BR1078">
        <v>3.0721169156994601E-2</v>
      </c>
      <c r="BS1078">
        <v>0.31694576967815802</v>
      </c>
      <c r="BT1078">
        <v>0.43493037261964701</v>
      </c>
      <c r="BU1078">
        <v>0.49569133837867002</v>
      </c>
      <c r="BV1078">
        <v>0.52062902903632702</v>
      </c>
      <c r="BW1078">
        <v>0.33040111575912501</v>
      </c>
      <c r="BX1078">
        <v>-0.18571018503613401</v>
      </c>
      <c r="BY1078">
        <v>-0.19993802618603099</v>
      </c>
      <c r="BZ1078">
        <v>-0.134890656557386</v>
      </c>
      <c r="CA1078">
        <v>-3.21281972981163E-2</v>
      </c>
      <c r="CB1078">
        <v>-1.5235293409929801E-2</v>
      </c>
      <c r="CC1078">
        <v>7.6788632081918498E-4</v>
      </c>
      <c r="CD1078">
        <v>7.9962321254002005E-4</v>
      </c>
      <c r="CE1078">
        <v>-3.5394688706967098E-4</v>
      </c>
      <c r="CF1078">
        <v>5.6417101828318697E-3</v>
      </c>
      <c r="CG1078">
        <v>1.20115835457907E-2</v>
      </c>
      <c r="CH1078">
        <v>1.4678788438773301E-2</v>
      </c>
      <c r="CI1078">
        <v>2.16191054144368E-2</v>
      </c>
      <c r="CJ1078">
        <v>1.48675721915487E-2</v>
      </c>
      <c r="CK1078">
        <v>4.08508369760365E-3</v>
      </c>
      <c r="CL1078">
        <v>6.7542030710711198E-3</v>
      </c>
      <c r="CM1078">
        <v>1.2757440821473699E-3</v>
      </c>
      <c r="CN1078">
        <v>-4.7238762746825702E-3</v>
      </c>
      <c r="CO1078">
        <v>5.2823874959522397E-3</v>
      </c>
      <c r="CP1078">
        <v>4.3377083258122201E-2</v>
      </c>
      <c r="CQ1078">
        <v>0.33235944495278502</v>
      </c>
      <c r="CR1078">
        <v>0.45885433650444202</v>
      </c>
      <c r="CS1078">
        <v>0.52510897475547802</v>
      </c>
      <c r="CT1078">
        <v>0.55563610641791505</v>
      </c>
      <c r="CU1078">
        <v>0.37018155515408202</v>
      </c>
      <c r="CV1078">
        <v>-0.14883284270594699</v>
      </c>
      <c r="CW1078">
        <v>-0.17003228516189201</v>
      </c>
      <c r="CX1078">
        <v>-0.112007006117481</v>
      </c>
      <c r="CY1078">
        <v>-1.4206123536239601E-2</v>
      </c>
      <c r="CZ1078">
        <v>-6.0618702137249401E-3</v>
      </c>
      <c r="DA1078">
        <v>9.2705918181114101E-3</v>
      </c>
      <c r="DB1078">
        <v>7.7146311451758102E-3</v>
      </c>
      <c r="DC1078">
        <v>4.2511138730187796E-3</v>
      </c>
      <c r="DD1078">
        <v>9.9736522367489897E-3</v>
      </c>
      <c r="DE1078">
        <v>1.7332398816514698E-2</v>
      </c>
      <c r="DF1078">
        <v>1.6729681805457301E-2</v>
      </c>
      <c r="DG1078">
        <v>2.67450066393074E-2</v>
      </c>
      <c r="DH1078">
        <v>2.1296787145459298E-2</v>
      </c>
      <c r="DI1078">
        <v>1.0374703482402801E-2</v>
      </c>
      <c r="DJ1078">
        <v>1.2927556113698099E-2</v>
      </c>
      <c r="DK1078">
        <v>6.0157075432956701E-3</v>
      </c>
      <c r="DL1078">
        <v>3.55882344743551E-4</v>
      </c>
      <c r="DM1078">
        <v>1.0519186258166301E-2</v>
      </c>
      <c r="DN1078">
        <v>5.6032997359249798E-2</v>
      </c>
      <c r="DO1078">
        <v>0.34777312022741202</v>
      </c>
      <c r="DP1078">
        <v>0.48277830038923703</v>
      </c>
      <c r="DQ1078">
        <v>0.55452661113228596</v>
      </c>
      <c r="DR1078">
        <v>0.59064318379950398</v>
      </c>
      <c r="DS1078">
        <v>0.40996199454903998</v>
      </c>
      <c r="DT1078">
        <v>-0.11195550037575901</v>
      </c>
      <c r="DU1078">
        <v>-0.14012654413775399</v>
      </c>
      <c r="DV1078">
        <v>-8.9123355677576593E-2</v>
      </c>
      <c r="DW1078">
        <v>3.7159502256370702E-3</v>
      </c>
      <c r="DX1078">
        <v>3.1115529824799399E-3</v>
      </c>
      <c r="DY1078">
        <v>2.1547148120447199E-2</v>
      </c>
      <c r="DZ1078">
        <v>1.76988043290097E-2</v>
      </c>
      <c r="EA1078">
        <v>1.09000902153027E-2</v>
      </c>
      <c r="EB1078">
        <v>1.6228288545192902E-2</v>
      </c>
      <c r="EC1078">
        <v>2.5014810992988901E-2</v>
      </c>
      <c r="ED1078">
        <v>1.9690846095364901E-2</v>
      </c>
      <c r="EE1078">
        <v>3.4145993890644898E-2</v>
      </c>
      <c r="EF1078">
        <v>3.05795524237156E-2</v>
      </c>
      <c r="EG1078">
        <v>1.9455915507558898E-2</v>
      </c>
      <c r="EH1078">
        <v>2.1840897429134799E-2</v>
      </c>
      <c r="EI1078">
        <v>1.2859461960090799E-2</v>
      </c>
      <c r="EJ1078">
        <v>7.6902470023834197E-3</v>
      </c>
      <c r="EK1078">
        <v>1.8080291940210401E-2</v>
      </c>
      <c r="EL1078">
        <v>7.4306127255316198E-2</v>
      </c>
      <c r="EM1078">
        <v>0.370028019258685</v>
      </c>
      <c r="EN1078">
        <v>0.51732070453345402</v>
      </c>
      <c r="EO1078">
        <v>0.59700100582660298</v>
      </c>
      <c r="EP1078">
        <v>0.64118784356599401</v>
      </c>
      <c r="EQ1078">
        <v>0.467398630937232</v>
      </c>
      <c r="ER1078">
        <v>-5.8710475066904702E-2</v>
      </c>
      <c r="ES1078">
        <v>-9.6947403855543304E-2</v>
      </c>
      <c r="ET1078">
        <v>-5.6082998920785998E-2</v>
      </c>
      <c r="EU1078">
        <v>2.9592578278009599E-2</v>
      </c>
      <c r="EV1078">
        <v>1.63565191158156E-2</v>
      </c>
      <c r="EW1078">
        <v>72.544310300539394</v>
      </c>
      <c r="EX1078">
        <v>70.868289237092199</v>
      </c>
      <c r="EY1078">
        <v>68.148664269201106</v>
      </c>
      <c r="EZ1078">
        <v>66.098702799897296</v>
      </c>
      <c r="FA1078">
        <v>64.685846390958105</v>
      </c>
      <c r="FB1078">
        <v>63.8982789622399</v>
      </c>
      <c r="FC1078">
        <v>63.410159260210598</v>
      </c>
      <c r="FD1078">
        <v>63.521448754174202</v>
      </c>
      <c r="FE1078">
        <v>66.772540457230903</v>
      </c>
      <c r="FF1078">
        <v>71.9791292062677</v>
      </c>
      <c r="FG1078">
        <v>78.131839198561494</v>
      </c>
      <c r="FH1078">
        <v>83.040649884407898</v>
      </c>
      <c r="FI1078">
        <v>87.619252504495293</v>
      </c>
      <c r="FJ1078">
        <v>90.942589262779407</v>
      </c>
      <c r="FK1078">
        <v>93.887233496018496</v>
      </c>
      <c r="FL1078">
        <v>96.265476496275397</v>
      </c>
      <c r="FM1078">
        <v>96.557860262008703</v>
      </c>
      <c r="FN1078">
        <v>94.183149242229604</v>
      </c>
      <c r="FO1078">
        <v>91.664140765476503</v>
      </c>
      <c r="FP1078">
        <v>87.415874646801996</v>
      </c>
      <c r="FQ1078">
        <v>81.488505008990501</v>
      </c>
      <c r="FR1078">
        <v>77.940662727973304</v>
      </c>
      <c r="FS1078">
        <v>74.964551759568494</v>
      </c>
      <c r="FT1078">
        <v>73.035448240431506</v>
      </c>
      <c r="FU1078">
        <v>5.4745481300737697E-2</v>
      </c>
      <c r="FV1078">
        <v>0</v>
      </c>
      <c r="FW1078">
        <v>0</v>
      </c>
      <c r="FX1078">
        <v>1</v>
      </c>
    </row>
    <row r="1079" spans="1:180" x14ac:dyDescent="0.2">
      <c r="A1079" t="s">
        <v>42</v>
      </c>
      <c r="B1079" t="s">
        <v>58</v>
      </c>
      <c r="C1079" t="s">
        <v>55</v>
      </c>
      <c r="D1079" t="s">
        <v>37</v>
      </c>
      <c r="E1079" t="s">
        <v>77</v>
      </c>
      <c r="F1079" t="s">
        <v>1</v>
      </c>
      <c r="G1079" s="35">
        <v>43703</v>
      </c>
      <c r="H1079">
        <v>7633</v>
      </c>
      <c r="I1079">
        <v>0.81886456266994401</v>
      </c>
      <c r="J1079">
        <v>0.707933852457721</v>
      </c>
      <c r="K1079">
        <v>0.66154246495261704</v>
      </c>
      <c r="L1079">
        <v>0.64433126526012896</v>
      </c>
      <c r="M1079">
        <v>0.62191317377199296</v>
      </c>
      <c r="N1079">
        <v>0.62756567782515904</v>
      </c>
      <c r="O1079">
        <v>0.68637500758294501</v>
      </c>
      <c r="P1079">
        <v>0.75628565235184797</v>
      </c>
      <c r="Q1079">
        <v>0.77872330390619904</v>
      </c>
      <c r="R1079">
        <v>0.80634108800823701</v>
      </c>
      <c r="S1079">
        <v>0.85064920791918397</v>
      </c>
      <c r="T1079">
        <v>0.93157672414604598</v>
      </c>
      <c r="U1079">
        <v>1.0456304916774699</v>
      </c>
      <c r="V1079">
        <v>1.1678522500997499</v>
      </c>
      <c r="W1079">
        <v>1.29557663039477</v>
      </c>
      <c r="X1079">
        <v>1.4693326441835</v>
      </c>
      <c r="Y1079">
        <v>1.6165637691747301</v>
      </c>
      <c r="Z1079">
        <v>1.7058019073340001</v>
      </c>
      <c r="AA1079">
        <v>1.7323163282545799</v>
      </c>
      <c r="AB1079">
        <v>1.6611736023253101</v>
      </c>
      <c r="AC1079">
        <v>1.5522709789395901</v>
      </c>
      <c r="AD1079">
        <v>1.47824927424073</v>
      </c>
      <c r="AE1079">
        <v>1.25484631538527</v>
      </c>
      <c r="AF1079">
        <v>1.04063407675909</v>
      </c>
      <c r="AG1079">
        <v>-5.9259411166552702E-3</v>
      </c>
      <c r="AH1079">
        <v>-5.0793564262725296E-3</v>
      </c>
      <c r="AI1079">
        <v>6.5919256315795597E-3</v>
      </c>
      <c r="AJ1079">
        <v>4.2623495353072303E-3</v>
      </c>
      <c r="AK1079">
        <v>9.5377332279465606E-3</v>
      </c>
      <c r="AL1079">
        <v>9.0732953551488794E-3</v>
      </c>
      <c r="AM1079">
        <v>5.3818707360342799E-3</v>
      </c>
      <c r="AN1079">
        <v>1.1429067470907701E-3</v>
      </c>
      <c r="AO1079">
        <v>6.7421603503082803E-3</v>
      </c>
      <c r="AP1079">
        <v>-5.3913747528788599E-3</v>
      </c>
      <c r="AQ1079">
        <v>-4.1036923722087299E-3</v>
      </c>
      <c r="AR1079">
        <v>-4.0362569211652797E-3</v>
      </c>
      <c r="AS1079">
        <v>-8.0949860909002701E-3</v>
      </c>
      <c r="AT1079">
        <v>-7.5923719637791603E-3</v>
      </c>
      <c r="AU1079">
        <v>0.14623800618941599</v>
      </c>
      <c r="AV1079">
        <v>0.209169479497782</v>
      </c>
      <c r="AW1079">
        <v>0.208684652843697</v>
      </c>
      <c r="AX1079">
        <v>0.23926133889735099</v>
      </c>
      <c r="AY1079">
        <v>0.204019868751732</v>
      </c>
      <c r="AZ1079">
        <v>-3.7968359782630003E-2</v>
      </c>
      <c r="BA1079">
        <v>-8.8243415946870199E-2</v>
      </c>
      <c r="BB1079">
        <v>-5.9092081016324301E-2</v>
      </c>
      <c r="BC1079">
        <v>-2.08062386878437E-2</v>
      </c>
      <c r="BD1079">
        <v>-1.20265556734243E-2</v>
      </c>
      <c r="BE1079">
        <v>4.0921630981710496E-3</v>
      </c>
      <c r="BF1079">
        <v>3.2867354553295699E-3</v>
      </c>
      <c r="BG1079">
        <v>1.2842650836836E-2</v>
      </c>
      <c r="BH1079">
        <v>1.15762140054359E-2</v>
      </c>
      <c r="BI1079">
        <v>1.5600176603715999E-2</v>
      </c>
      <c r="BJ1079">
        <v>1.5495876845437601E-2</v>
      </c>
      <c r="BK1079">
        <v>1.1795680673485499E-2</v>
      </c>
      <c r="BL1079">
        <v>7.2282541278338103E-3</v>
      </c>
      <c r="BM1079">
        <v>1.3035123910252199E-2</v>
      </c>
      <c r="BN1079">
        <v>2.7122835446884599E-3</v>
      </c>
      <c r="BO1079">
        <v>1.9183784550549201E-3</v>
      </c>
      <c r="BP1079">
        <v>-3.6633004434356799E-4</v>
      </c>
      <c r="BQ1079">
        <v>-4.4433282363773004E-3</v>
      </c>
      <c r="BR1079">
        <v>2.8695970058654598E-3</v>
      </c>
      <c r="BS1079">
        <v>0.157630715174158</v>
      </c>
      <c r="BT1079">
        <v>0.222546558731297</v>
      </c>
      <c r="BU1079">
        <v>0.22533806926927499</v>
      </c>
      <c r="BV1079">
        <v>0.25847276201592301</v>
      </c>
      <c r="BW1079">
        <v>0.223544084036748</v>
      </c>
      <c r="BX1079">
        <v>-2.0033485825351201E-2</v>
      </c>
      <c r="BY1079">
        <v>-7.3758280842986496E-2</v>
      </c>
      <c r="BZ1079">
        <v>-4.14558399660458E-2</v>
      </c>
      <c r="CA1079">
        <v>-8.6591411332870103E-3</v>
      </c>
      <c r="CB1079">
        <v>-4.9580290631098299E-3</v>
      </c>
      <c r="CC1079">
        <v>1.1030671559509099E-2</v>
      </c>
      <c r="CD1079">
        <v>9.08106520715222E-3</v>
      </c>
      <c r="CE1079">
        <v>1.7171884072599699E-2</v>
      </c>
      <c r="CF1079">
        <v>1.6641774257440799E-2</v>
      </c>
      <c r="CG1079">
        <v>1.9799006417934299E-2</v>
      </c>
      <c r="CH1079">
        <v>1.9944137220693998E-2</v>
      </c>
      <c r="CI1079">
        <v>1.6237865897967298E-2</v>
      </c>
      <c r="CJ1079">
        <v>1.14429471861251E-2</v>
      </c>
      <c r="CK1079">
        <v>1.7393611301802999E-2</v>
      </c>
      <c r="CL1079">
        <v>8.3248525956521793E-3</v>
      </c>
      <c r="CM1079">
        <v>6.0892463651638397E-3</v>
      </c>
      <c r="CN1079">
        <v>2.1754501309548899E-3</v>
      </c>
      <c r="CO1079">
        <v>-1.9142011302705801E-3</v>
      </c>
      <c r="CP1079">
        <v>1.0115524844258801E-2</v>
      </c>
      <c r="CQ1079">
        <v>0.16552127071172201</v>
      </c>
      <c r="CR1079">
        <v>0.23181148305823401</v>
      </c>
      <c r="CS1079">
        <v>0.236872174754827</v>
      </c>
      <c r="CT1079">
        <v>0.27177853514466299</v>
      </c>
      <c r="CU1079">
        <v>0.23706649606711799</v>
      </c>
      <c r="CV1079">
        <v>-7.6118467570088603E-3</v>
      </c>
      <c r="CW1079">
        <v>-6.37259203956696E-2</v>
      </c>
      <c r="CX1079">
        <v>-2.92410331393755E-2</v>
      </c>
      <c r="CY1079">
        <v>-2.4609837034028799E-4</v>
      </c>
      <c r="CZ1079">
        <v>-6.2389065446807006E-5</v>
      </c>
      <c r="DA1079">
        <v>1.79691800208472E-2</v>
      </c>
      <c r="DB1079">
        <v>1.48753949589749E-2</v>
      </c>
      <c r="DC1079">
        <v>2.1501117308363502E-2</v>
      </c>
      <c r="DD1079">
        <v>2.17073345094458E-2</v>
      </c>
      <c r="DE1079">
        <v>2.3997836232152601E-2</v>
      </c>
      <c r="DF1079">
        <v>2.43923975959504E-2</v>
      </c>
      <c r="DG1079">
        <v>2.0680051122449E-2</v>
      </c>
      <c r="DH1079">
        <v>1.5657640244416401E-2</v>
      </c>
      <c r="DI1079">
        <v>2.17520986933539E-2</v>
      </c>
      <c r="DJ1079">
        <v>1.39374216466159E-2</v>
      </c>
      <c r="DK1079">
        <v>1.02601142752728E-2</v>
      </c>
      <c r="DL1079">
        <v>4.7172303062533397E-3</v>
      </c>
      <c r="DM1079">
        <v>6.1492597583614399E-4</v>
      </c>
      <c r="DN1079">
        <v>1.7361452682652101E-2</v>
      </c>
      <c r="DO1079">
        <v>0.173411826249286</v>
      </c>
      <c r="DP1079">
        <v>0.241076407385171</v>
      </c>
      <c r="DQ1079">
        <v>0.24840628024038</v>
      </c>
      <c r="DR1079">
        <v>0.28508430827340298</v>
      </c>
      <c r="DS1079">
        <v>0.25058890809748902</v>
      </c>
      <c r="DT1079">
        <v>4.8097923113334298E-3</v>
      </c>
      <c r="DU1079">
        <v>-5.3693559948352801E-2</v>
      </c>
      <c r="DV1079">
        <v>-1.70262263127052E-2</v>
      </c>
      <c r="DW1079">
        <v>8.1669443926064306E-3</v>
      </c>
      <c r="DX1079">
        <v>4.8332509322162199E-3</v>
      </c>
      <c r="DY1079">
        <v>2.7987284235673499E-2</v>
      </c>
      <c r="DZ1079">
        <v>2.3241486840576999E-2</v>
      </c>
      <c r="EA1079">
        <v>2.7751842513619899E-2</v>
      </c>
      <c r="EB1079">
        <v>2.9021198979574399E-2</v>
      </c>
      <c r="EC1079">
        <v>3.0060279607922E-2</v>
      </c>
      <c r="ED1079">
        <v>3.0814979086239098E-2</v>
      </c>
      <c r="EE1079">
        <v>2.70938610599002E-2</v>
      </c>
      <c r="EF1079">
        <v>2.1742987625159398E-2</v>
      </c>
      <c r="EG1079">
        <v>2.8045062253297798E-2</v>
      </c>
      <c r="EH1079">
        <v>2.2041079944183199E-2</v>
      </c>
      <c r="EI1079">
        <v>1.6282185102536401E-2</v>
      </c>
      <c r="EJ1079">
        <v>8.3871571830750492E-3</v>
      </c>
      <c r="EK1079">
        <v>4.2665838303591096E-3</v>
      </c>
      <c r="EL1079">
        <v>2.7823421652296801E-2</v>
      </c>
      <c r="EM1079">
        <v>0.18480453523402701</v>
      </c>
      <c r="EN1079">
        <v>0.254453486618686</v>
      </c>
      <c r="EO1079">
        <v>0.26505969666595802</v>
      </c>
      <c r="EP1079">
        <v>0.30429573139197502</v>
      </c>
      <c r="EQ1079">
        <v>0.27011312338250498</v>
      </c>
      <c r="ER1079">
        <v>2.2744666268612299E-2</v>
      </c>
      <c r="ES1079">
        <v>-3.9208424844469097E-2</v>
      </c>
      <c r="ET1079">
        <v>6.10014737573293E-4</v>
      </c>
      <c r="EU1079">
        <v>2.0314041947163099E-2</v>
      </c>
      <c r="EV1079">
        <v>1.19017775425307E-2</v>
      </c>
      <c r="EW1079">
        <v>68.796760000000006</v>
      </c>
      <c r="EX1079">
        <v>67.334320000000005</v>
      </c>
      <c r="EY1079">
        <v>65.532939999999996</v>
      </c>
      <c r="EZ1079">
        <v>64.0411</v>
      </c>
      <c r="FA1079">
        <v>62.932659999999998</v>
      </c>
      <c r="FB1079">
        <v>62.299019999999999</v>
      </c>
      <c r="FC1079">
        <v>61.8887</v>
      </c>
      <c r="FD1079">
        <v>61.968519999999998</v>
      </c>
      <c r="FE1079">
        <v>65.363119999999995</v>
      </c>
      <c r="FF1079">
        <v>70.106859999999998</v>
      </c>
      <c r="FG1079">
        <v>75.415139999999994</v>
      </c>
      <c r="FH1079">
        <v>80.057339999999996</v>
      </c>
      <c r="FI1079">
        <v>84.589460000000003</v>
      </c>
      <c r="FJ1079">
        <v>87.659840000000003</v>
      </c>
      <c r="FK1079">
        <v>90.130480000000006</v>
      </c>
      <c r="FL1079">
        <v>91.529200000000003</v>
      </c>
      <c r="FM1079">
        <v>91.337339999999998</v>
      </c>
      <c r="FN1079">
        <v>89.313479999999998</v>
      </c>
      <c r="FO1079">
        <v>86.484679999999997</v>
      </c>
      <c r="FP1079">
        <v>82.435739999999996</v>
      </c>
      <c r="FQ1079">
        <v>76.907380000000003</v>
      </c>
      <c r="FR1079">
        <v>73.531999999999996</v>
      </c>
      <c r="FS1079">
        <v>71.120519999999999</v>
      </c>
      <c r="FT1079">
        <v>69.504660000000001</v>
      </c>
      <c r="FU1079">
        <v>2.1173804816652899E-2</v>
      </c>
      <c r="FV1079">
        <v>0</v>
      </c>
      <c r="FW1079">
        <v>0</v>
      </c>
      <c r="FX1079">
        <v>1</v>
      </c>
    </row>
    <row r="1080" spans="1:180" x14ac:dyDescent="0.2">
      <c r="A1080" t="s">
        <v>42</v>
      </c>
      <c r="B1080" t="s">
        <v>58</v>
      </c>
      <c r="C1080" t="s">
        <v>55</v>
      </c>
      <c r="D1080" t="s">
        <v>37</v>
      </c>
      <c r="E1080" t="s">
        <v>77</v>
      </c>
      <c r="F1080" t="s">
        <v>77</v>
      </c>
      <c r="G1080" s="35">
        <v>43703</v>
      </c>
      <c r="H1080">
        <v>5962</v>
      </c>
      <c r="I1080">
        <v>0.84299153912758296</v>
      </c>
      <c r="J1080">
        <v>0.73270312021527795</v>
      </c>
      <c r="K1080">
        <v>0.68505027322507805</v>
      </c>
      <c r="L1080">
        <v>0.66450795021963804</v>
      </c>
      <c r="M1080">
        <v>0.63946253984511503</v>
      </c>
      <c r="N1080">
        <v>0.64372147099272903</v>
      </c>
      <c r="O1080">
        <v>0.70145869066591204</v>
      </c>
      <c r="P1080">
        <v>0.768980085026156</v>
      </c>
      <c r="Q1080">
        <v>0.786349863495718</v>
      </c>
      <c r="R1080">
        <v>0.81007220139395697</v>
      </c>
      <c r="S1080">
        <v>0.85151259651633604</v>
      </c>
      <c r="T1080">
        <v>0.92699658561554599</v>
      </c>
      <c r="U1080">
        <v>1.0347334290974</v>
      </c>
      <c r="V1080">
        <v>1.15145696822864</v>
      </c>
      <c r="W1080">
        <v>1.27243102735348</v>
      </c>
      <c r="X1080">
        <v>1.4244107657295999</v>
      </c>
      <c r="Y1080">
        <v>1.55060134195662</v>
      </c>
      <c r="Z1080">
        <v>1.63743009267535</v>
      </c>
      <c r="AA1080">
        <v>1.66553840507992</v>
      </c>
      <c r="AB1080">
        <v>1.6031316082071501</v>
      </c>
      <c r="AC1080">
        <v>1.5162096312306499</v>
      </c>
      <c r="AD1080">
        <v>1.46489548338784</v>
      </c>
      <c r="AE1080">
        <v>1.2574124723756399</v>
      </c>
      <c r="AF1080">
        <v>1.0525091694176101</v>
      </c>
      <c r="AG1080">
        <v>-5.0151283146381001E-3</v>
      </c>
      <c r="AH1080">
        <v>-9.0268727100039393E-3</v>
      </c>
      <c r="AI1080">
        <v>6.2672046076392397E-4</v>
      </c>
      <c r="AJ1080">
        <v>-1.630779301445E-3</v>
      </c>
      <c r="AK1080">
        <v>2.9265993612537099E-3</v>
      </c>
      <c r="AL1080">
        <v>1.6207996631054601E-3</v>
      </c>
      <c r="AM1080">
        <v>-5.14854227146673E-3</v>
      </c>
      <c r="AN1080">
        <v>-8.0650162373509995E-3</v>
      </c>
      <c r="AO1080">
        <v>2.7489463312994401E-4</v>
      </c>
      <c r="AP1080">
        <v>-1.3582543892734699E-2</v>
      </c>
      <c r="AQ1080">
        <v>-7.5918194170550403E-3</v>
      </c>
      <c r="AR1080">
        <v>-2.2018175684337502E-3</v>
      </c>
      <c r="AS1080">
        <v>-9.9356760566348106E-3</v>
      </c>
      <c r="AT1080">
        <v>-1.43108067317427E-2</v>
      </c>
      <c r="AU1080">
        <v>9.9940212825821106E-2</v>
      </c>
      <c r="AV1080">
        <v>0.14851975933702499</v>
      </c>
      <c r="AW1080">
        <v>0.129888345418503</v>
      </c>
      <c r="AX1080">
        <v>0.171648987583292</v>
      </c>
      <c r="AY1080">
        <v>0.17960578592072701</v>
      </c>
      <c r="AZ1080">
        <v>2.25446685685886E-2</v>
      </c>
      <c r="BA1080">
        <v>-4.9809470169602597E-2</v>
      </c>
      <c r="BB1080">
        <v>-3.30648969954064E-2</v>
      </c>
      <c r="BC1080">
        <v>-1.6941734528113501E-2</v>
      </c>
      <c r="BD1080">
        <v>-1.8723958921031798E-2</v>
      </c>
      <c r="BE1080">
        <v>6.4250578369260698E-3</v>
      </c>
      <c r="BF1080">
        <v>1.87526065169423E-3</v>
      </c>
      <c r="BG1080">
        <v>9.8423876306269007E-3</v>
      </c>
      <c r="BH1080">
        <v>7.7871143907888097E-3</v>
      </c>
      <c r="BI1080">
        <v>1.03053952904289E-2</v>
      </c>
      <c r="BJ1080">
        <v>9.5037241814901197E-3</v>
      </c>
      <c r="BK1080">
        <v>2.7277021001440001E-3</v>
      </c>
      <c r="BL1080">
        <v>-7.1086616914222995E-4</v>
      </c>
      <c r="BM1080">
        <v>8.7513804505000709E-3</v>
      </c>
      <c r="BN1080">
        <v>-3.2239921432773802E-3</v>
      </c>
      <c r="BO1080">
        <v>3.3138685390098202E-4</v>
      </c>
      <c r="BP1080">
        <v>1.4939777374341099E-3</v>
      </c>
      <c r="BQ1080">
        <v>-6.3189118609754099E-3</v>
      </c>
      <c r="BR1080">
        <v>-3.4790201549150298E-3</v>
      </c>
      <c r="BS1080">
        <v>0.112744624932326</v>
      </c>
      <c r="BT1080">
        <v>0.16287934771851201</v>
      </c>
      <c r="BU1080">
        <v>0.145842245781415</v>
      </c>
      <c r="BV1080">
        <v>0.18590900801452701</v>
      </c>
      <c r="BW1080">
        <v>0.192836614872678</v>
      </c>
      <c r="BX1080">
        <v>3.3005547351967403E-2</v>
      </c>
      <c r="BY1080">
        <v>-3.6072552841004399E-2</v>
      </c>
      <c r="BZ1080">
        <v>-1.7454195616896401E-2</v>
      </c>
      <c r="CA1080">
        <v>-4.8861260149906504E-3</v>
      </c>
      <c r="CB1080">
        <v>-8.8326111807721808E-3</v>
      </c>
      <c r="CC1080">
        <v>1.43484959156032E-2</v>
      </c>
      <c r="CD1080">
        <v>9.4260450071642493E-3</v>
      </c>
      <c r="CE1080">
        <v>1.62251306390633E-2</v>
      </c>
      <c r="CF1080">
        <v>1.43099188725826E-2</v>
      </c>
      <c r="CG1080">
        <v>1.5415926873170799E-2</v>
      </c>
      <c r="CH1080">
        <v>1.49634136894066E-2</v>
      </c>
      <c r="CI1080">
        <v>8.1827649587543991E-3</v>
      </c>
      <c r="CJ1080">
        <v>4.3825957653722096E-3</v>
      </c>
      <c r="CK1080">
        <v>1.46221687059459E-2</v>
      </c>
      <c r="CL1080">
        <v>3.9503092434510396E-3</v>
      </c>
      <c r="CM1080">
        <v>5.8189753809393101E-3</v>
      </c>
      <c r="CN1080">
        <v>4.0536743078877103E-3</v>
      </c>
      <c r="CO1080">
        <v>-3.8139519967020901E-3</v>
      </c>
      <c r="CP1080">
        <v>4.02304223164899E-3</v>
      </c>
      <c r="CQ1080">
        <v>0.12161292175159499</v>
      </c>
      <c r="CR1080">
        <v>0.172824754888347</v>
      </c>
      <c r="CS1080">
        <v>0.15689186857288001</v>
      </c>
      <c r="CT1080">
        <v>0.19578545472532799</v>
      </c>
      <c r="CU1080">
        <v>0.20200024670012101</v>
      </c>
      <c r="CV1080">
        <v>4.02507201306741E-2</v>
      </c>
      <c r="CW1080">
        <v>-2.6558405745576798E-2</v>
      </c>
      <c r="CX1080">
        <v>-6.6422713965521097E-3</v>
      </c>
      <c r="CY1080">
        <v>3.4635517165593102E-3</v>
      </c>
      <c r="CZ1080">
        <v>-1.9818938675845699E-3</v>
      </c>
      <c r="DA1080">
        <v>2.2271933994280301E-2</v>
      </c>
      <c r="DB1080">
        <v>1.69768293626343E-2</v>
      </c>
      <c r="DC1080">
        <v>2.26078736474997E-2</v>
      </c>
      <c r="DD1080">
        <v>2.0832723354376501E-2</v>
      </c>
      <c r="DE1080">
        <v>2.05264584559126E-2</v>
      </c>
      <c r="DF1080">
        <v>2.04231031973231E-2</v>
      </c>
      <c r="DG1080">
        <v>1.3637827817364801E-2</v>
      </c>
      <c r="DH1080">
        <v>9.4760576998866499E-3</v>
      </c>
      <c r="DI1080">
        <v>2.0492956961391799E-2</v>
      </c>
      <c r="DJ1080">
        <v>1.1124610630179501E-2</v>
      </c>
      <c r="DK1080">
        <v>1.13065639079776E-2</v>
      </c>
      <c r="DL1080">
        <v>6.6133708783413098E-3</v>
      </c>
      <c r="DM1080">
        <v>-1.3089921324287699E-3</v>
      </c>
      <c r="DN1080">
        <v>1.1525104618212999E-2</v>
      </c>
      <c r="DO1080">
        <v>0.13048121857086301</v>
      </c>
      <c r="DP1080">
        <v>0.182770162058182</v>
      </c>
      <c r="DQ1080">
        <v>0.167941491364345</v>
      </c>
      <c r="DR1080">
        <v>0.205661901436129</v>
      </c>
      <c r="DS1080">
        <v>0.21116387852756499</v>
      </c>
      <c r="DT1080">
        <v>4.7495892909380701E-2</v>
      </c>
      <c r="DU1080">
        <v>-1.7044258650149201E-2</v>
      </c>
      <c r="DV1080">
        <v>4.1696528237921502E-3</v>
      </c>
      <c r="DW1080">
        <v>1.1813229448109299E-2</v>
      </c>
      <c r="DX1080">
        <v>4.8688234456030401E-3</v>
      </c>
      <c r="DY1080">
        <v>3.3712120145844501E-2</v>
      </c>
      <c r="DZ1080">
        <v>2.78789627243324E-2</v>
      </c>
      <c r="EA1080">
        <v>3.1823540817362703E-2</v>
      </c>
      <c r="EB1080">
        <v>3.0250617046610299E-2</v>
      </c>
      <c r="EC1080">
        <v>2.7905254385087799E-2</v>
      </c>
      <c r="ED1080">
        <v>2.83060277157078E-2</v>
      </c>
      <c r="EE1080">
        <v>2.1514072188975501E-2</v>
      </c>
      <c r="EF1080">
        <v>1.68302077680954E-2</v>
      </c>
      <c r="EG1080">
        <v>2.89694427787619E-2</v>
      </c>
      <c r="EH1080">
        <v>2.1483162379636801E-2</v>
      </c>
      <c r="EI1080">
        <v>1.9229770178933701E-2</v>
      </c>
      <c r="EJ1080">
        <v>1.03091661842092E-2</v>
      </c>
      <c r="EK1080">
        <v>2.30777206323063E-3</v>
      </c>
      <c r="EL1080">
        <v>2.2356891195040699E-2</v>
      </c>
      <c r="EM1080">
        <v>0.14328563067736899</v>
      </c>
      <c r="EN1080">
        <v>0.19712975043966999</v>
      </c>
      <c r="EO1080">
        <v>0.183895391727257</v>
      </c>
      <c r="EP1080">
        <v>0.21992192186736401</v>
      </c>
      <c r="EQ1080">
        <v>0.22439470747951601</v>
      </c>
      <c r="ER1080">
        <v>5.7956771692759597E-2</v>
      </c>
      <c r="ES1080">
        <v>-3.3073413215510199E-3</v>
      </c>
      <c r="ET1080">
        <v>1.9780354202302199E-2</v>
      </c>
      <c r="EU1080">
        <v>2.3868837961232101E-2</v>
      </c>
      <c r="EV1080">
        <v>1.47601711858626E-2</v>
      </c>
      <c r="EW1080">
        <v>68.371925243919193</v>
      </c>
      <c r="EX1080">
        <v>66.918441665521499</v>
      </c>
      <c r="EY1080">
        <v>65.211969218084405</v>
      </c>
      <c r="EZ1080">
        <v>63.788328523658997</v>
      </c>
      <c r="FA1080">
        <v>62.707571801566601</v>
      </c>
      <c r="FB1080">
        <v>62.099674774403397</v>
      </c>
      <c r="FC1080">
        <v>61.701319224955299</v>
      </c>
      <c r="FD1080">
        <v>61.786839814942098</v>
      </c>
      <c r="FE1080">
        <v>65.207365672667294</v>
      </c>
      <c r="FF1080">
        <v>69.888278136594707</v>
      </c>
      <c r="FG1080">
        <v>75.089872200082496</v>
      </c>
      <c r="FH1080">
        <v>79.678919884567804</v>
      </c>
      <c r="FI1080">
        <v>84.195547615775695</v>
      </c>
      <c r="FJ1080">
        <v>87.239842425908094</v>
      </c>
      <c r="FK1080">
        <v>89.671224405661704</v>
      </c>
      <c r="FL1080">
        <v>90.969950987128399</v>
      </c>
      <c r="FM1080">
        <v>90.736361137831494</v>
      </c>
      <c r="FN1080">
        <v>88.7455453254546</v>
      </c>
      <c r="FO1080">
        <v>85.880078787045903</v>
      </c>
      <c r="FP1080">
        <v>81.859511703540804</v>
      </c>
      <c r="FQ1080">
        <v>76.385392332004898</v>
      </c>
      <c r="FR1080">
        <v>73.050249645000207</v>
      </c>
      <c r="FS1080">
        <v>70.701090192845001</v>
      </c>
      <c r="FT1080">
        <v>69.116485731299505</v>
      </c>
      <c r="FU1080">
        <v>1.86511660967957E-2</v>
      </c>
      <c r="FV1080">
        <v>0</v>
      </c>
      <c r="FW1080">
        <v>0</v>
      </c>
      <c r="FX1080">
        <v>1</v>
      </c>
    </row>
    <row r="1081" spans="1:180" x14ac:dyDescent="0.2">
      <c r="A1081" t="s">
        <v>42</v>
      </c>
      <c r="B1081" t="s">
        <v>58</v>
      </c>
      <c r="C1081" t="s">
        <v>55</v>
      </c>
      <c r="D1081" t="s">
        <v>37</v>
      </c>
      <c r="E1081" t="s">
        <v>77</v>
      </c>
      <c r="F1081" t="s">
        <v>78</v>
      </c>
      <c r="G1081" s="35">
        <v>43703</v>
      </c>
      <c r="H1081">
        <v>1671</v>
      </c>
      <c r="I1081">
        <v>0.74330174035647101</v>
      </c>
      <c r="J1081">
        <v>0.63544767673171898</v>
      </c>
      <c r="K1081">
        <v>0.56044833401757099</v>
      </c>
      <c r="L1081">
        <v>0.51618917363294903</v>
      </c>
      <c r="M1081">
        <v>0.49909805158739201</v>
      </c>
      <c r="N1081">
        <v>0.51416548752604296</v>
      </c>
      <c r="O1081">
        <v>0.57475583882040204</v>
      </c>
      <c r="P1081">
        <v>0.64929790185403302</v>
      </c>
      <c r="Q1081">
        <v>0.707660953423495</v>
      </c>
      <c r="R1081">
        <v>0.768407741411678</v>
      </c>
      <c r="S1081">
        <v>0.83803008633047704</v>
      </c>
      <c r="T1081">
        <v>0.94581367150886797</v>
      </c>
      <c r="U1081">
        <v>1.08690749984826</v>
      </c>
      <c r="V1081">
        <v>1.2309443649862899</v>
      </c>
      <c r="W1081">
        <v>1.3846698927555801</v>
      </c>
      <c r="X1081">
        <v>1.6291564823103799</v>
      </c>
      <c r="Y1081">
        <v>1.82535827697143</v>
      </c>
      <c r="Z1081">
        <v>1.9161753242728801</v>
      </c>
      <c r="AA1081">
        <v>1.9334235673142799</v>
      </c>
      <c r="AB1081">
        <v>1.83668200671693</v>
      </c>
      <c r="AC1081">
        <v>1.6586500605852399</v>
      </c>
      <c r="AD1081">
        <v>1.5025708460339899</v>
      </c>
      <c r="AE1081">
        <v>1.2216528690610899</v>
      </c>
      <c r="AF1081">
        <v>0.982252415508444</v>
      </c>
      <c r="AG1081">
        <v>-3.98975408837643E-2</v>
      </c>
      <c r="AH1081">
        <v>-2.83241442097441E-2</v>
      </c>
      <c r="AI1081">
        <v>-1.2990419426104001E-2</v>
      </c>
      <c r="AJ1081">
        <v>-1.1809121659737701E-2</v>
      </c>
      <c r="AK1081">
        <v>-3.0488005289693101E-3</v>
      </c>
      <c r="AL1081">
        <v>1.1397595777954199E-2</v>
      </c>
      <c r="AM1081">
        <v>9.3367006666316508E-3</v>
      </c>
      <c r="AN1081">
        <v>1.67109583213244E-4</v>
      </c>
      <c r="AO1081">
        <v>-5.7518208902638803E-3</v>
      </c>
      <c r="AP1081">
        <v>-5.06506949328545E-3</v>
      </c>
      <c r="AQ1081">
        <v>-1.6829930458219799E-2</v>
      </c>
      <c r="AR1081">
        <v>-2.0284731331882699E-2</v>
      </c>
      <c r="AS1081">
        <v>-4.5199131785422604E-3</v>
      </c>
      <c r="AT1081">
        <v>1.26469586840895E-2</v>
      </c>
      <c r="AU1081">
        <v>0.29404521536147399</v>
      </c>
      <c r="AV1081">
        <v>0.39675481985545502</v>
      </c>
      <c r="AW1081">
        <v>0.44896147532386199</v>
      </c>
      <c r="AX1081">
        <v>0.45606454830509502</v>
      </c>
      <c r="AY1081">
        <v>0.26641341717797201</v>
      </c>
      <c r="AZ1081">
        <v>-0.27132970946838397</v>
      </c>
      <c r="BA1081">
        <v>-0.27427466393018402</v>
      </c>
      <c r="BB1081">
        <v>-0.187062881515626</v>
      </c>
      <c r="BC1081">
        <v>-7.7507563865898299E-2</v>
      </c>
      <c r="BD1081">
        <v>-3.3640907067183999E-2</v>
      </c>
      <c r="BE1081">
        <v>-2.5603954321959398E-2</v>
      </c>
      <c r="BF1081">
        <v>-1.6667637208431899E-2</v>
      </c>
      <c r="BG1081">
        <v>-5.8895698030420598E-3</v>
      </c>
      <c r="BH1081">
        <v>-3.8962562619917602E-3</v>
      </c>
      <c r="BI1081">
        <v>6.56528077799577E-3</v>
      </c>
      <c r="BJ1081">
        <v>1.5229885691637499E-2</v>
      </c>
      <c r="BK1081">
        <v>1.7983214042681502E-2</v>
      </c>
      <c r="BL1081">
        <v>8.9848954520170207E-3</v>
      </c>
      <c r="BM1081">
        <v>3.6760022603538E-3</v>
      </c>
      <c r="BN1081">
        <v>4.2658450705623597E-3</v>
      </c>
      <c r="BO1081">
        <v>-7.0817425739111801E-3</v>
      </c>
      <c r="BP1081">
        <v>-1.3050788835568599E-2</v>
      </c>
      <c r="BQ1081">
        <v>3.0187087021863799E-3</v>
      </c>
      <c r="BR1081">
        <v>2.9509818829390699E-2</v>
      </c>
      <c r="BS1081">
        <v>0.31656831694611498</v>
      </c>
      <c r="BT1081">
        <v>0.43289539256300202</v>
      </c>
      <c r="BU1081">
        <v>0.49356320204148602</v>
      </c>
      <c r="BV1081">
        <v>0.51004549342968197</v>
      </c>
      <c r="BW1081">
        <v>0.32542630242885201</v>
      </c>
      <c r="BX1081">
        <v>-0.21563989395723501</v>
      </c>
      <c r="BY1081">
        <v>-0.228435879998275</v>
      </c>
      <c r="BZ1081">
        <v>-0.146582507442617</v>
      </c>
      <c r="CA1081">
        <v>-4.7964064157768702E-2</v>
      </c>
      <c r="CB1081">
        <v>-1.8026865831979499E-2</v>
      </c>
      <c r="CC1081">
        <v>-1.57042598113778E-2</v>
      </c>
      <c r="CD1081">
        <v>-8.5943759681909697E-3</v>
      </c>
      <c r="CE1081">
        <v>-9.7154298521476301E-4</v>
      </c>
      <c r="CF1081">
        <v>1.58417020776239E-3</v>
      </c>
      <c r="CG1081">
        <v>1.3223964204111999E-2</v>
      </c>
      <c r="CH1081">
        <v>1.7884118011664701E-2</v>
      </c>
      <c r="CI1081">
        <v>2.3971762867318998E-2</v>
      </c>
      <c r="CJ1081">
        <v>1.5092067083393701E-2</v>
      </c>
      <c r="CK1081">
        <v>1.02056838547765E-2</v>
      </c>
      <c r="CL1081">
        <v>1.0728408072998E-2</v>
      </c>
      <c r="CM1081">
        <v>-3.30177340851638E-4</v>
      </c>
      <c r="CN1081">
        <v>-8.0405822991637E-3</v>
      </c>
      <c r="CO1081">
        <v>8.2399352521011406E-3</v>
      </c>
      <c r="CP1081">
        <v>4.1188984397200902E-2</v>
      </c>
      <c r="CQ1081">
        <v>0.332167748492188</v>
      </c>
      <c r="CR1081">
        <v>0.45792624312630498</v>
      </c>
      <c r="CS1081">
        <v>0.52445422209720904</v>
      </c>
      <c r="CT1081">
        <v>0.54743253158243499</v>
      </c>
      <c r="CU1081">
        <v>0.36629844698442898</v>
      </c>
      <c r="CV1081">
        <v>-0.17706929738042901</v>
      </c>
      <c r="CW1081">
        <v>-0.196688077884349</v>
      </c>
      <c r="CX1081">
        <v>-0.118545923673802</v>
      </c>
      <c r="CY1081">
        <v>-2.75023262573958E-2</v>
      </c>
      <c r="CZ1081">
        <v>-7.2126284370626296E-3</v>
      </c>
      <c r="DA1081">
        <v>-5.8045653007961096E-3</v>
      </c>
      <c r="DB1081">
        <v>-5.2111472795005704E-4</v>
      </c>
      <c r="DC1081">
        <v>3.9464838326125299E-3</v>
      </c>
      <c r="DD1081">
        <v>7.0645966775165396E-3</v>
      </c>
      <c r="DE1081">
        <v>1.98826476302283E-2</v>
      </c>
      <c r="DF1081">
        <v>2.0538350331691799E-2</v>
      </c>
      <c r="DG1081">
        <v>2.9960311691956499E-2</v>
      </c>
      <c r="DH1081">
        <v>2.1199238714770301E-2</v>
      </c>
      <c r="DI1081">
        <v>1.6735365449199201E-2</v>
      </c>
      <c r="DJ1081">
        <v>1.71909710754336E-2</v>
      </c>
      <c r="DK1081">
        <v>6.4213878922079002E-3</v>
      </c>
      <c r="DL1081">
        <v>-3.0303757627588002E-3</v>
      </c>
      <c r="DM1081">
        <v>1.3461161802015899E-2</v>
      </c>
      <c r="DN1081">
        <v>5.2868149965010998E-2</v>
      </c>
      <c r="DO1081">
        <v>0.34776718003826201</v>
      </c>
      <c r="DP1081">
        <v>0.48295709368960898</v>
      </c>
      <c r="DQ1081">
        <v>0.55534524215293202</v>
      </c>
      <c r="DR1081">
        <v>0.584819569735189</v>
      </c>
      <c r="DS1081">
        <v>0.40717059154000501</v>
      </c>
      <c r="DT1081">
        <v>-0.138498700803624</v>
      </c>
      <c r="DU1081">
        <v>-0.164940275770422</v>
      </c>
      <c r="DV1081">
        <v>-9.0509339904986205E-2</v>
      </c>
      <c r="DW1081">
        <v>-7.0405883570229897E-3</v>
      </c>
      <c r="DX1081">
        <v>3.6016089578542001E-3</v>
      </c>
      <c r="DY1081">
        <v>8.4890212610087192E-3</v>
      </c>
      <c r="DZ1081">
        <v>1.11353922733622E-2</v>
      </c>
      <c r="EA1081">
        <v>1.1047333455674499E-2</v>
      </c>
      <c r="EB1081">
        <v>1.49774620752625E-2</v>
      </c>
      <c r="EC1081">
        <v>2.9496728937193399E-2</v>
      </c>
      <c r="ED1081">
        <v>2.4370640245375101E-2</v>
      </c>
      <c r="EE1081">
        <v>3.8606825068006299E-2</v>
      </c>
      <c r="EF1081">
        <v>3.0017024583574099E-2</v>
      </c>
      <c r="EG1081">
        <v>2.6163188599816901E-2</v>
      </c>
      <c r="EH1081">
        <v>2.6521885639281401E-2</v>
      </c>
      <c r="EI1081">
        <v>1.6169575776516499E-2</v>
      </c>
      <c r="EJ1081">
        <v>4.2035667335552796E-3</v>
      </c>
      <c r="EK1081">
        <v>2.0999783682744501E-2</v>
      </c>
      <c r="EL1081">
        <v>6.97310101103122E-2</v>
      </c>
      <c r="EM1081">
        <v>0.37029028162290301</v>
      </c>
      <c r="EN1081">
        <v>0.51909766639715604</v>
      </c>
      <c r="EO1081">
        <v>0.59994696887055599</v>
      </c>
      <c r="EP1081">
        <v>0.63880051485977596</v>
      </c>
      <c r="EQ1081">
        <v>0.46618347679088601</v>
      </c>
      <c r="ER1081">
        <v>-8.2808885292474904E-2</v>
      </c>
      <c r="ES1081">
        <v>-0.119101491838513</v>
      </c>
      <c r="ET1081">
        <v>-5.0028965831977301E-2</v>
      </c>
      <c r="EU1081">
        <v>2.25029113511067E-2</v>
      </c>
      <c r="EV1081">
        <v>1.9215650193058799E-2</v>
      </c>
      <c r="EW1081">
        <v>72.605122494432095</v>
      </c>
      <c r="EX1081">
        <v>71.015070527097294</v>
      </c>
      <c r="EY1081">
        <v>68.288121752041604</v>
      </c>
      <c r="EZ1081">
        <v>66.193392724573101</v>
      </c>
      <c r="FA1081">
        <v>64.809428359316996</v>
      </c>
      <c r="FB1081">
        <v>63.9963622865627</v>
      </c>
      <c r="FC1081">
        <v>63.504008908685996</v>
      </c>
      <c r="FD1081">
        <v>63.5958426132146</v>
      </c>
      <c r="FE1081">
        <v>66.745879732739397</v>
      </c>
      <c r="FF1081">
        <v>72.037639198218301</v>
      </c>
      <c r="FG1081">
        <v>78.2462509279881</v>
      </c>
      <c r="FH1081">
        <v>83.175501113585796</v>
      </c>
      <c r="FI1081">
        <v>87.6919079435783</v>
      </c>
      <c r="FJ1081">
        <v>90.9745360059391</v>
      </c>
      <c r="FK1081">
        <v>93.882999257609498</v>
      </c>
      <c r="FL1081">
        <v>96.244172234595396</v>
      </c>
      <c r="FM1081">
        <v>96.504157386785494</v>
      </c>
      <c r="FN1081">
        <v>94.092501855976195</v>
      </c>
      <c r="FO1081">
        <v>91.6033407572383</v>
      </c>
      <c r="FP1081">
        <v>87.330141054194499</v>
      </c>
      <c r="FQ1081">
        <v>81.399183370452903</v>
      </c>
      <c r="FR1081">
        <v>77.824795842613199</v>
      </c>
      <c r="FS1081">
        <v>74.866369710467694</v>
      </c>
      <c r="FT1081">
        <v>72.966369710467703</v>
      </c>
      <c r="FU1081">
        <v>5.7124461644765701E-2</v>
      </c>
      <c r="FV1081">
        <v>0</v>
      </c>
      <c r="FW1081">
        <v>0</v>
      </c>
      <c r="FX1081">
        <v>1</v>
      </c>
    </row>
    <row r="1082" spans="1:180" x14ac:dyDescent="0.2">
      <c r="A1082" t="s">
        <v>42</v>
      </c>
      <c r="B1082" t="s">
        <v>58</v>
      </c>
      <c r="C1082" t="s">
        <v>55</v>
      </c>
      <c r="D1082" t="s">
        <v>37</v>
      </c>
      <c r="E1082" t="s">
        <v>78</v>
      </c>
      <c r="F1082" t="s">
        <v>1</v>
      </c>
      <c r="G1082" s="35">
        <v>43703</v>
      </c>
      <c r="H1082">
        <v>1823</v>
      </c>
      <c r="I1082">
        <v>0.79064838608020405</v>
      </c>
      <c r="J1082">
        <v>0.66669712511704005</v>
      </c>
      <c r="K1082">
        <v>0.56983773186451803</v>
      </c>
      <c r="L1082">
        <v>0.51877358898563997</v>
      </c>
      <c r="M1082">
        <v>0.50303468256889605</v>
      </c>
      <c r="N1082">
        <v>0.51133541949481598</v>
      </c>
      <c r="O1082">
        <v>0.54803907488166803</v>
      </c>
      <c r="P1082">
        <v>0.59805699646948096</v>
      </c>
      <c r="Q1082">
        <v>0.63381158010266103</v>
      </c>
      <c r="R1082">
        <v>0.69669150833530302</v>
      </c>
      <c r="S1082">
        <v>0.79183243008225102</v>
      </c>
      <c r="T1082">
        <v>0.90117273325812797</v>
      </c>
      <c r="U1082">
        <v>1.03301918427146</v>
      </c>
      <c r="V1082">
        <v>1.17823870020237</v>
      </c>
      <c r="W1082">
        <v>1.3139349834354701</v>
      </c>
      <c r="X1082">
        <v>1.4788976945508701</v>
      </c>
      <c r="Y1082">
        <v>1.6357848837098701</v>
      </c>
      <c r="Z1082">
        <v>1.69376671115152</v>
      </c>
      <c r="AA1082">
        <v>1.6688407707809401</v>
      </c>
      <c r="AB1082">
        <v>1.5937506792646601</v>
      </c>
      <c r="AC1082">
        <v>1.4962504086912101</v>
      </c>
      <c r="AD1082">
        <v>1.4206619272599901</v>
      </c>
      <c r="AE1082">
        <v>1.1898847925998099</v>
      </c>
      <c r="AF1082">
        <v>0.98459191533310797</v>
      </c>
      <c r="AG1082">
        <v>1.6041907582852101E-2</v>
      </c>
      <c r="AH1082">
        <v>-6.9364174818027802E-3</v>
      </c>
      <c r="AI1082">
        <v>-2.2217102044957401E-2</v>
      </c>
      <c r="AJ1082">
        <v>-2.63441217508249E-2</v>
      </c>
      <c r="AK1082">
        <v>-3.0219575168920002E-2</v>
      </c>
      <c r="AL1082">
        <v>-2.6211783981048401E-2</v>
      </c>
      <c r="AM1082">
        <v>-1.7783100750772399E-2</v>
      </c>
      <c r="AN1082">
        <v>-5.3097912974502297E-3</v>
      </c>
      <c r="AO1082">
        <v>-1.1458164837157701E-2</v>
      </c>
      <c r="AP1082">
        <v>-1.23490782201961E-2</v>
      </c>
      <c r="AQ1082">
        <v>-1.6427239798652502E-2</v>
      </c>
      <c r="AR1082">
        <v>-2.0020728664982598E-2</v>
      </c>
      <c r="AS1082">
        <v>-7.1752810088000296E-4</v>
      </c>
      <c r="AT1082">
        <v>1.5121329399895401E-2</v>
      </c>
      <c r="AU1082">
        <v>0.13436895220318401</v>
      </c>
      <c r="AV1082">
        <v>0.17119052355129599</v>
      </c>
      <c r="AW1082">
        <v>0.166433391065792</v>
      </c>
      <c r="AX1082">
        <v>0.185171859755343</v>
      </c>
      <c r="AY1082">
        <v>0.13488037259482599</v>
      </c>
      <c r="AZ1082">
        <v>2.9943645014721899E-2</v>
      </c>
      <c r="BA1082">
        <v>1.94961818032569E-2</v>
      </c>
      <c r="BB1082">
        <v>-1.6867396673242802E-2</v>
      </c>
      <c r="BC1082">
        <v>-1.2739743543738399E-2</v>
      </c>
      <c r="BD1082">
        <v>-3.5894393118019403E-2</v>
      </c>
      <c r="BE1082">
        <v>2.7996984660376398E-2</v>
      </c>
      <c r="BF1082">
        <v>3.6405454783850501E-3</v>
      </c>
      <c r="BG1082">
        <v>-1.25114012767379E-2</v>
      </c>
      <c r="BH1082">
        <v>-1.60688410675312E-2</v>
      </c>
      <c r="BI1082">
        <v>-2.1402657588386099E-2</v>
      </c>
      <c r="BJ1082">
        <v>-1.8242962785904902E-2</v>
      </c>
      <c r="BK1082">
        <v>-6.7402921981553603E-3</v>
      </c>
      <c r="BL1082">
        <v>3.2013899858081602E-3</v>
      </c>
      <c r="BM1082">
        <v>-2.6926172570464701E-3</v>
      </c>
      <c r="BN1082">
        <v>-1.0026642711595899E-3</v>
      </c>
      <c r="BO1082">
        <v>-1.0152154841374999E-2</v>
      </c>
      <c r="BP1082">
        <v>-1.38052828755688E-2</v>
      </c>
      <c r="BQ1082">
        <v>5.4262929498775196E-3</v>
      </c>
      <c r="BR1082">
        <v>3.1725194497857698E-2</v>
      </c>
      <c r="BS1082">
        <v>0.15155159480633101</v>
      </c>
      <c r="BT1082">
        <v>0.193445048741482</v>
      </c>
      <c r="BU1082">
        <v>0.198822178761034</v>
      </c>
      <c r="BV1082">
        <v>0.215627336774248</v>
      </c>
      <c r="BW1082">
        <v>0.16215483734273001</v>
      </c>
      <c r="BX1082">
        <v>5.7800082513225201E-2</v>
      </c>
      <c r="BY1082">
        <v>4.8536025645174598E-2</v>
      </c>
      <c r="BZ1082">
        <v>1.0140528803778699E-2</v>
      </c>
      <c r="CA1082">
        <v>4.2000132398201497E-3</v>
      </c>
      <c r="CB1082">
        <v>-2.15843359662144E-2</v>
      </c>
      <c r="CC1082">
        <v>3.6277034625876801E-2</v>
      </c>
      <c r="CD1082">
        <v>1.09661178043259E-2</v>
      </c>
      <c r="CE1082">
        <v>-5.7892624908544698E-3</v>
      </c>
      <c r="CF1082">
        <v>-8.9522129675615996E-3</v>
      </c>
      <c r="CG1082">
        <v>-1.52960873308201E-2</v>
      </c>
      <c r="CH1082">
        <v>-1.27237815013297E-2</v>
      </c>
      <c r="CI1082">
        <v>9.0792336601046601E-4</v>
      </c>
      <c r="CJ1082">
        <v>9.0962082152364499E-3</v>
      </c>
      <c r="CK1082">
        <v>3.3783742947136402E-3</v>
      </c>
      <c r="CL1082">
        <v>6.8558274657023596E-3</v>
      </c>
      <c r="CM1082">
        <v>-5.8060501155679104E-3</v>
      </c>
      <c r="CN1082">
        <v>-9.5004840557470303E-3</v>
      </c>
      <c r="CO1082">
        <v>9.6814846938942396E-3</v>
      </c>
      <c r="CP1082">
        <v>4.3224980884849801E-2</v>
      </c>
      <c r="CQ1082">
        <v>0.16345224073030201</v>
      </c>
      <c r="CR1082">
        <v>0.20885846509491099</v>
      </c>
      <c r="CS1082">
        <v>0.22125455445376599</v>
      </c>
      <c r="CT1082">
        <v>0.23672070738193501</v>
      </c>
      <c r="CU1082">
        <v>0.181045048541744</v>
      </c>
      <c r="CV1082">
        <v>7.7093366266457894E-2</v>
      </c>
      <c r="CW1082">
        <v>6.8648933026880896E-2</v>
      </c>
      <c r="CX1082">
        <v>2.88461357157298E-2</v>
      </c>
      <c r="CY1082">
        <v>1.5932437185039401E-2</v>
      </c>
      <c r="CZ1082">
        <v>-1.16732339751725E-2</v>
      </c>
      <c r="DA1082">
        <v>4.4557084591377097E-2</v>
      </c>
      <c r="DB1082">
        <v>1.82916901302667E-2</v>
      </c>
      <c r="DC1082">
        <v>9.3287629502897002E-4</v>
      </c>
      <c r="DD1082">
        <v>-1.8355848675919999E-3</v>
      </c>
      <c r="DE1082">
        <v>-9.1895170732541505E-3</v>
      </c>
      <c r="DF1082">
        <v>-7.2046002167545503E-3</v>
      </c>
      <c r="DG1082">
        <v>8.5561389301762898E-3</v>
      </c>
      <c r="DH1082">
        <v>1.49910264446647E-2</v>
      </c>
      <c r="DI1082">
        <v>9.44936584647375E-3</v>
      </c>
      <c r="DJ1082">
        <v>1.47143192025643E-2</v>
      </c>
      <c r="DK1082">
        <v>-1.4599453897607799E-3</v>
      </c>
      <c r="DL1082">
        <v>-5.19568523592527E-3</v>
      </c>
      <c r="DM1082">
        <v>1.3936676437910999E-2</v>
      </c>
      <c r="DN1082">
        <v>5.4724767271841897E-2</v>
      </c>
      <c r="DO1082">
        <v>0.17535288665427201</v>
      </c>
      <c r="DP1082">
        <v>0.22427188144834101</v>
      </c>
      <c r="DQ1082">
        <v>0.24368693014649701</v>
      </c>
      <c r="DR1082">
        <v>0.25781407798962203</v>
      </c>
      <c r="DS1082">
        <v>0.19993525974075901</v>
      </c>
      <c r="DT1082">
        <v>9.6386650019690503E-2</v>
      </c>
      <c r="DU1082">
        <v>8.87618404085872E-2</v>
      </c>
      <c r="DV1082">
        <v>4.7551742627680998E-2</v>
      </c>
      <c r="DW1082">
        <v>2.7664861130258699E-2</v>
      </c>
      <c r="DX1082">
        <v>-1.76213198413055E-3</v>
      </c>
      <c r="DY1082">
        <v>5.6512161668901398E-2</v>
      </c>
      <c r="DZ1082">
        <v>2.8868653090454499E-2</v>
      </c>
      <c r="EA1082">
        <v>1.06385770632485E-2</v>
      </c>
      <c r="EB1082">
        <v>8.4396958157016699E-3</v>
      </c>
      <c r="EC1082">
        <v>-3.7259949272026898E-4</v>
      </c>
      <c r="ED1082">
        <v>7.6422097838891602E-4</v>
      </c>
      <c r="EE1082">
        <v>1.95989474827933E-2</v>
      </c>
      <c r="EF1082">
        <v>2.3502207727923101E-2</v>
      </c>
      <c r="EG1082">
        <v>1.8214913426584899E-2</v>
      </c>
      <c r="EH1082">
        <v>2.6060733151600901E-2</v>
      </c>
      <c r="EI1082">
        <v>4.8151395675166799E-3</v>
      </c>
      <c r="EJ1082">
        <v>1.01976055348852E-3</v>
      </c>
      <c r="EK1082">
        <v>2.0080497488668501E-2</v>
      </c>
      <c r="EL1082">
        <v>7.1328632369804301E-2</v>
      </c>
      <c r="EM1082">
        <v>0.19253552925741901</v>
      </c>
      <c r="EN1082">
        <v>0.24652640663852701</v>
      </c>
      <c r="EO1082">
        <v>0.27607571784173901</v>
      </c>
      <c r="EP1082">
        <v>0.28826955500852702</v>
      </c>
      <c r="EQ1082">
        <v>0.227209724488663</v>
      </c>
      <c r="ER1082">
        <v>0.124243087518194</v>
      </c>
      <c r="ES1082">
        <v>0.117801684250505</v>
      </c>
      <c r="ET1082">
        <v>7.4559668104702506E-2</v>
      </c>
      <c r="EU1082">
        <v>4.4604617913817202E-2</v>
      </c>
      <c r="EV1082">
        <v>1.2547925167674501E-2</v>
      </c>
      <c r="EW1082">
        <v>69.025684715385594</v>
      </c>
      <c r="EX1082">
        <v>67.1729143001388</v>
      </c>
      <c r="EY1082">
        <v>65.186229963397693</v>
      </c>
      <c r="EZ1082">
        <v>63.781459043291697</v>
      </c>
      <c r="FA1082">
        <v>62.4803735958602</v>
      </c>
      <c r="FB1082">
        <v>61.985422188564897</v>
      </c>
      <c r="FC1082">
        <v>61.609743783920202</v>
      </c>
      <c r="FD1082">
        <v>61.789031932348898</v>
      </c>
      <c r="FE1082">
        <v>65.678341537296504</v>
      </c>
      <c r="FF1082">
        <v>70.212671967689005</v>
      </c>
      <c r="FG1082">
        <v>75.469582228953698</v>
      </c>
      <c r="FH1082">
        <v>79.917329294459194</v>
      </c>
      <c r="FI1082">
        <v>84.633977028903203</v>
      </c>
      <c r="FJ1082">
        <v>87.884639656695697</v>
      </c>
      <c r="FK1082">
        <v>90.577306575791994</v>
      </c>
      <c r="FL1082">
        <v>92.281143506247602</v>
      </c>
      <c r="FM1082">
        <v>92.400290294080506</v>
      </c>
      <c r="FN1082">
        <v>90.279250283983302</v>
      </c>
      <c r="FO1082">
        <v>87.306828221633197</v>
      </c>
      <c r="FP1082">
        <v>83.282910513694304</v>
      </c>
      <c r="FQ1082">
        <v>77.802347595607699</v>
      </c>
      <c r="FR1082">
        <v>74.670516218604106</v>
      </c>
      <c r="FS1082">
        <v>72.022781774580295</v>
      </c>
      <c r="FT1082">
        <v>70.205919474946398</v>
      </c>
      <c r="FU1082">
        <v>3.4221942047104499E-2</v>
      </c>
      <c r="FV1082">
        <v>0</v>
      </c>
      <c r="FW1082">
        <v>0</v>
      </c>
      <c r="FX1082">
        <v>1</v>
      </c>
    </row>
    <row r="1083" spans="1:180" x14ac:dyDescent="0.2">
      <c r="A1083" t="s">
        <v>42</v>
      </c>
      <c r="B1083" t="s">
        <v>58</v>
      </c>
      <c r="C1083" t="s">
        <v>55</v>
      </c>
      <c r="D1083" t="s">
        <v>37</v>
      </c>
      <c r="E1083" t="s">
        <v>78</v>
      </c>
      <c r="F1083" t="s">
        <v>77</v>
      </c>
      <c r="G1083" s="35">
        <v>43703</v>
      </c>
      <c r="H1083">
        <v>1484</v>
      </c>
      <c r="I1083">
        <v>0.77387205311727603</v>
      </c>
      <c r="J1083">
        <v>0.65733016901415098</v>
      </c>
      <c r="K1083">
        <v>0.56623647945737099</v>
      </c>
      <c r="L1083">
        <v>0.51650570464368994</v>
      </c>
      <c r="M1083">
        <v>0.50086339340556096</v>
      </c>
      <c r="N1083">
        <v>0.51049475599765803</v>
      </c>
      <c r="O1083">
        <v>0.54672636692601195</v>
      </c>
      <c r="P1083">
        <v>0.59622883409843697</v>
      </c>
      <c r="Q1083">
        <v>0.62300501400195596</v>
      </c>
      <c r="R1083">
        <v>0.68043423923122304</v>
      </c>
      <c r="S1083">
        <v>0.76388911512548896</v>
      </c>
      <c r="T1083">
        <v>0.86134221880533002</v>
      </c>
      <c r="U1083">
        <v>0.98224517887206098</v>
      </c>
      <c r="V1083">
        <v>1.1176827806591301</v>
      </c>
      <c r="W1083">
        <v>1.2342285013955101</v>
      </c>
      <c r="X1083">
        <v>1.37767649578233</v>
      </c>
      <c r="Y1083">
        <v>1.51503475381908</v>
      </c>
      <c r="Z1083">
        <v>1.56986499443095</v>
      </c>
      <c r="AA1083">
        <v>1.5490460287136201</v>
      </c>
      <c r="AB1083">
        <v>1.4866922604270401</v>
      </c>
      <c r="AC1083">
        <v>1.4223417661772499</v>
      </c>
      <c r="AD1083">
        <v>1.3568782573471401</v>
      </c>
      <c r="AE1083">
        <v>1.14163504904166</v>
      </c>
      <c r="AF1083">
        <v>0.95264772815818299</v>
      </c>
      <c r="AG1083">
        <v>6.1481427696824195E-4</v>
      </c>
      <c r="AH1083">
        <v>-1.9101605928848402E-2</v>
      </c>
      <c r="AI1083">
        <v>-2.9133423323391E-2</v>
      </c>
      <c r="AJ1083">
        <v>-3.8745683066068799E-2</v>
      </c>
      <c r="AK1083">
        <v>-3.8918388294909102E-2</v>
      </c>
      <c r="AL1083">
        <v>-3.21406012007594E-2</v>
      </c>
      <c r="AM1083">
        <v>-2.34449967668529E-2</v>
      </c>
      <c r="AN1083">
        <v>-1.14377523951517E-2</v>
      </c>
      <c r="AO1083">
        <v>-1.2772951595829401E-2</v>
      </c>
      <c r="AP1083">
        <v>-1.4832193888597399E-2</v>
      </c>
      <c r="AQ1083">
        <v>-2.5461578312301999E-2</v>
      </c>
      <c r="AR1083">
        <v>-2.5209444148100502E-2</v>
      </c>
      <c r="AS1083">
        <v>3.9867224473173002E-3</v>
      </c>
      <c r="AT1083">
        <v>1.2298825101862299E-2</v>
      </c>
      <c r="AU1083">
        <v>9.4770268097632199E-2</v>
      </c>
      <c r="AV1083">
        <v>0.109421928392113</v>
      </c>
      <c r="AW1083">
        <v>8.9727569564159504E-2</v>
      </c>
      <c r="AX1083">
        <v>9.2921248930637801E-2</v>
      </c>
      <c r="AY1083">
        <v>7.9420447571990294E-2</v>
      </c>
      <c r="AZ1083">
        <v>4.4764737874973398E-2</v>
      </c>
      <c r="BA1083">
        <v>3.8055014114206399E-2</v>
      </c>
      <c r="BB1083">
        <v>-5.3806193842821605E-4</v>
      </c>
      <c r="BC1083">
        <v>-3.2387360333627803E-2</v>
      </c>
      <c r="BD1083">
        <v>-4.7999613074484401E-2</v>
      </c>
      <c r="BE1083">
        <v>1.45650087590473E-2</v>
      </c>
      <c r="BF1083">
        <v>-7.2249846589726901E-3</v>
      </c>
      <c r="BG1083">
        <v>-1.76073136530908E-2</v>
      </c>
      <c r="BH1083">
        <v>-2.7207693860431901E-2</v>
      </c>
      <c r="BI1083">
        <v>-2.8912112597441499E-2</v>
      </c>
      <c r="BJ1083">
        <v>-2.3237786429632201E-2</v>
      </c>
      <c r="BK1083">
        <v>-1.1207155927612801E-2</v>
      </c>
      <c r="BL1083">
        <v>-8.7039635687642496E-4</v>
      </c>
      <c r="BM1083">
        <v>-3.9296319626509101E-4</v>
      </c>
      <c r="BN1083">
        <v>-1.0176445085818299E-3</v>
      </c>
      <c r="BO1083">
        <v>-1.64935262563723E-2</v>
      </c>
      <c r="BP1083">
        <v>-1.8918545288515502E-2</v>
      </c>
      <c r="BQ1083">
        <v>1.0192017862466599E-2</v>
      </c>
      <c r="BR1083">
        <v>2.9148227893757601E-2</v>
      </c>
      <c r="BS1083">
        <v>0.112586237458472</v>
      </c>
      <c r="BT1083">
        <v>0.13436089032360801</v>
      </c>
      <c r="BU1083">
        <v>0.12393316032905299</v>
      </c>
      <c r="BV1083">
        <v>0.12722799093941201</v>
      </c>
      <c r="BW1083">
        <v>0.108950912662442</v>
      </c>
      <c r="BX1083">
        <v>7.3603454541874794E-2</v>
      </c>
      <c r="BY1083">
        <v>6.9006802103571394E-2</v>
      </c>
      <c r="BZ1083">
        <v>2.92344958399849E-2</v>
      </c>
      <c r="CA1083">
        <v>-1.08861505116892E-2</v>
      </c>
      <c r="CB1083">
        <v>-3.0004766392111599E-2</v>
      </c>
      <c r="CC1083">
        <v>2.42268709612759E-2</v>
      </c>
      <c r="CD1083">
        <v>1.00072705314781E-3</v>
      </c>
      <c r="CE1083">
        <v>-9.6243652070833307E-3</v>
      </c>
      <c r="CF1083">
        <v>-1.9216517684438598E-2</v>
      </c>
      <c r="CG1083">
        <v>-2.1981796531193101E-2</v>
      </c>
      <c r="CH1083">
        <v>-1.7071724039527399E-2</v>
      </c>
      <c r="CI1083">
        <v>-2.7312646421228199E-3</v>
      </c>
      <c r="CJ1083">
        <v>6.4485222442130403E-3</v>
      </c>
      <c r="CK1083">
        <v>8.1813790564855202E-3</v>
      </c>
      <c r="CL1083">
        <v>8.5502703091692202E-3</v>
      </c>
      <c r="CM1083">
        <v>-1.02822807215436E-2</v>
      </c>
      <c r="CN1083">
        <v>-1.45614879021435E-2</v>
      </c>
      <c r="CO1083">
        <v>1.44897865639935E-2</v>
      </c>
      <c r="CP1083">
        <v>4.0818072939593497E-2</v>
      </c>
      <c r="CQ1083">
        <v>0.124925523565536</v>
      </c>
      <c r="CR1083">
        <v>0.15163353938655</v>
      </c>
      <c r="CS1083">
        <v>0.14762384829335201</v>
      </c>
      <c r="CT1083">
        <v>0.150988735947088</v>
      </c>
      <c r="CU1083">
        <v>0.12940362282631801</v>
      </c>
      <c r="CV1083">
        <v>9.3577061854852497E-2</v>
      </c>
      <c r="CW1083">
        <v>9.0443916177501305E-2</v>
      </c>
      <c r="CX1083">
        <v>4.9854878662063298E-2</v>
      </c>
      <c r="CY1083">
        <v>4.0055219124943298E-3</v>
      </c>
      <c r="CZ1083">
        <v>-1.75415903970624E-2</v>
      </c>
      <c r="DA1083">
        <v>3.3888733163504402E-2</v>
      </c>
      <c r="DB1083">
        <v>9.2264387652683105E-3</v>
      </c>
      <c r="DC1083">
        <v>-1.64141676107587E-3</v>
      </c>
      <c r="DD1083">
        <v>-1.1225341508445201E-2</v>
      </c>
      <c r="DE1083">
        <v>-1.50514804649448E-2</v>
      </c>
      <c r="DF1083">
        <v>-1.0905661649422501E-2</v>
      </c>
      <c r="DG1083">
        <v>5.7446266433671201E-3</v>
      </c>
      <c r="DH1083">
        <v>1.37674408453025E-2</v>
      </c>
      <c r="DI1083">
        <v>1.67557213092361E-2</v>
      </c>
      <c r="DJ1083">
        <v>1.8118185126920299E-2</v>
      </c>
      <c r="DK1083">
        <v>-4.0710351867149202E-3</v>
      </c>
      <c r="DL1083">
        <v>-1.0204430515771599E-2</v>
      </c>
      <c r="DM1083">
        <v>1.8787555265520402E-2</v>
      </c>
      <c r="DN1083">
        <v>5.24879179854294E-2</v>
      </c>
      <c r="DO1083">
        <v>0.13726480967259999</v>
      </c>
      <c r="DP1083">
        <v>0.16890618844949101</v>
      </c>
      <c r="DQ1083">
        <v>0.171314536257651</v>
      </c>
      <c r="DR1083">
        <v>0.174749480954765</v>
      </c>
      <c r="DS1083">
        <v>0.14985633299019499</v>
      </c>
      <c r="DT1083">
        <v>0.11355066916783001</v>
      </c>
      <c r="DU1083">
        <v>0.11188103025143099</v>
      </c>
      <c r="DV1083">
        <v>7.0475261484141793E-2</v>
      </c>
      <c r="DW1083">
        <v>1.88971943366779E-2</v>
      </c>
      <c r="DX1083">
        <v>-5.0784144020132403E-3</v>
      </c>
      <c r="DY1083">
        <v>4.78389276455835E-2</v>
      </c>
      <c r="DZ1083">
        <v>2.1103060035144099E-2</v>
      </c>
      <c r="EA1083">
        <v>9.8846929092243196E-3</v>
      </c>
      <c r="EB1083">
        <v>3.12647697191634E-4</v>
      </c>
      <c r="EC1083">
        <v>-5.0452047674771497E-3</v>
      </c>
      <c r="ED1083">
        <v>-2.0028468782953401E-3</v>
      </c>
      <c r="EE1083">
        <v>1.79824674826073E-2</v>
      </c>
      <c r="EF1083">
        <v>2.43347968835778E-2</v>
      </c>
      <c r="EG1083">
        <v>2.91357097088004E-2</v>
      </c>
      <c r="EH1083">
        <v>3.19327345069359E-2</v>
      </c>
      <c r="EI1083">
        <v>4.8970168692147598E-3</v>
      </c>
      <c r="EJ1083">
        <v>-3.9135316561865899E-3</v>
      </c>
      <c r="EK1083">
        <v>2.4992850680669702E-2</v>
      </c>
      <c r="EL1083">
        <v>6.9337320777324796E-2</v>
      </c>
      <c r="EM1083">
        <v>0.155080779033439</v>
      </c>
      <c r="EN1083">
        <v>0.19384515038098701</v>
      </c>
      <c r="EO1083">
        <v>0.20552012702254399</v>
      </c>
      <c r="EP1083">
        <v>0.20905622296353901</v>
      </c>
      <c r="EQ1083">
        <v>0.179386798080647</v>
      </c>
      <c r="ER1083">
        <v>0.14238938583473201</v>
      </c>
      <c r="ES1083">
        <v>0.14283281824079599</v>
      </c>
      <c r="ET1083">
        <v>0.10024781926255499</v>
      </c>
      <c r="EU1083">
        <v>4.0398404158616501E-2</v>
      </c>
      <c r="EV1083">
        <v>1.29164322803595E-2</v>
      </c>
      <c r="EW1083">
        <v>68.379539680167397</v>
      </c>
      <c r="EX1083">
        <v>66.584068151247905</v>
      </c>
      <c r="EY1083">
        <v>64.743237184277405</v>
      </c>
      <c r="EZ1083">
        <v>63.423479300552998</v>
      </c>
      <c r="FA1083">
        <v>62.176057390524598</v>
      </c>
      <c r="FB1083">
        <v>61.7107308324615</v>
      </c>
      <c r="FC1083">
        <v>61.352787326259197</v>
      </c>
      <c r="FD1083">
        <v>61.522343446420599</v>
      </c>
      <c r="FE1083">
        <v>65.436706023016001</v>
      </c>
      <c r="FF1083">
        <v>69.924525481990699</v>
      </c>
      <c r="FG1083">
        <v>75.059557614706307</v>
      </c>
      <c r="FH1083">
        <v>79.444776565535804</v>
      </c>
      <c r="FI1083">
        <v>84.130100134508993</v>
      </c>
      <c r="FJ1083">
        <v>87.323195337019897</v>
      </c>
      <c r="FK1083">
        <v>89.922358391869693</v>
      </c>
      <c r="FL1083">
        <v>91.463458376924194</v>
      </c>
      <c r="FM1083">
        <v>91.510685996114205</v>
      </c>
      <c r="FN1083">
        <v>89.409729487371095</v>
      </c>
      <c r="FO1083">
        <v>86.376251681363001</v>
      </c>
      <c r="FP1083">
        <v>82.371469137647594</v>
      </c>
      <c r="FQ1083">
        <v>76.973322373337297</v>
      </c>
      <c r="FR1083">
        <v>73.890225676281602</v>
      </c>
      <c r="FS1083">
        <v>71.329995516365301</v>
      </c>
      <c r="FT1083">
        <v>69.567105066507295</v>
      </c>
      <c r="FU1083">
        <v>3.7191450405827303E-2</v>
      </c>
      <c r="FV1083">
        <v>0</v>
      </c>
      <c r="FW1083">
        <v>0</v>
      </c>
      <c r="FX1083">
        <v>1</v>
      </c>
    </row>
    <row r="1084" spans="1:180" x14ac:dyDescent="0.2">
      <c r="A1084" t="s">
        <v>42</v>
      </c>
      <c r="B1084" t="s">
        <v>58</v>
      </c>
      <c r="C1084" t="s">
        <v>55</v>
      </c>
      <c r="D1084" t="s">
        <v>37</v>
      </c>
      <c r="E1084" t="s">
        <v>78</v>
      </c>
      <c r="F1084" t="s">
        <v>78</v>
      </c>
      <c r="G1084" s="35">
        <v>43703</v>
      </c>
      <c r="H1084">
        <v>339</v>
      </c>
      <c r="I1084">
        <v>0.84176689162266805</v>
      </c>
      <c r="J1084">
        <v>0.68922985105163503</v>
      </c>
      <c r="K1084">
        <v>0.56975944201569895</v>
      </c>
      <c r="L1084">
        <v>0.51413573869677598</v>
      </c>
      <c r="M1084">
        <v>0.49942928135789</v>
      </c>
      <c r="N1084">
        <v>0.50197160398406204</v>
      </c>
      <c r="O1084">
        <v>0.54068014678338405</v>
      </c>
      <c r="P1084">
        <v>0.59391078825176702</v>
      </c>
      <c r="Q1084">
        <v>0.670321875521255</v>
      </c>
      <c r="R1084">
        <v>0.75773773033887404</v>
      </c>
      <c r="S1084">
        <v>0.90616568441425605</v>
      </c>
      <c r="T1084">
        <v>1.07418629105246</v>
      </c>
      <c r="U1084">
        <v>1.2578948510529699</v>
      </c>
      <c r="V1084">
        <v>1.44462821271732</v>
      </c>
      <c r="W1084">
        <v>1.66685367174327</v>
      </c>
      <c r="X1084">
        <v>1.93702515703318</v>
      </c>
      <c r="Y1084">
        <v>2.1491471454358502</v>
      </c>
      <c r="Z1084">
        <v>2.1998328845558</v>
      </c>
      <c r="AA1084">
        <v>2.1502710290555198</v>
      </c>
      <c r="AB1084">
        <v>2.0287594635655699</v>
      </c>
      <c r="AC1084">
        <v>1.7864939214203599</v>
      </c>
      <c r="AD1084">
        <v>1.6489127443926299</v>
      </c>
      <c r="AE1084">
        <v>1.35382419969217</v>
      </c>
      <c r="AF1084">
        <v>1.0890832457364401</v>
      </c>
      <c r="AG1084">
        <v>4.1354900592946699E-2</v>
      </c>
      <c r="AH1084">
        <v>1.18214857057741E-2</v>
      </c>
      <c r="AI1084">
        <v>-3.24482028728394E-2</v>
      </c>
      <c r="AJ1084">
        <v>-1.2195479375340099E-3</v>
      </c>
      <c r="AK1084">
        <v>-1.7176828201728798E-2</v>
      </c>
      <c r="AL1084">
        <v>-2.7854060687808602E-2</v>
      </c>
      <c r="AM1084">
        <v>-1.9844933964655601E-2</v>
      </c>
      <c r="AN1084">
        <v>-1.4973624477894999E-2</v>
      </c>
      <c r="AO1084">
        <v>-5.9162367881264201E-2</v>
      </c>
      <c r="AP1084">
        <v>-5.2820818998902598E-2</v>
      </c>
      <c r="AQ1084">
        <v>-3.5964348849119698E-2</v>
      </c>
      <c r="AR1084">
        <v>-2.2338752804209099E-2</v>
      </c>
      <c r="AS1084">
        <v>-4.36143648576428E-2</v>
      </c>
      <c r="AT1084">
        <v>-9.3763920795974093E-3</v>
      </c>
      <c r="AU1084">
        <v>0.23704304012593</v>
      </c>
      <c r="AV1084">
        <v>0.37364698345938102</v>
      </c>
      <c r="AW1084">
        <v>0.42432633789579899</v>
      </c>
      <c r="AX1084">
        <v>0.483528446902314</v>
      </c>
      <c r="AY1084">
        <v>0.27065048077201698</v>
      </c>
      <c r="AZ1084">
        <v>-0.101848249982685</v>
      </c>
      <c r="BA1084">
        <v>-0.118990519263708</v>
      </c>
      <c r="BB1084">
        <v>-0.140035496700565</v>
      </c>
      <c r="BC1084">
        <v>2.52476836066574E-3</v>
      </c>
      <c r="BD1084">
        <v>-2.57983080683729E-2</v>
      </c>
      <c r="BE1084">
        <v>6.4130174801414599E-2</v>
      </c>
      <c r="BF1084">
        <v>3.1332639332204898E-2</v>
      </c>
      <c r="BG1084">
        <v>-1.42913328939416E-2</v>
      </c>
      <c r="BH1084">
        <v>1.28053253061434E-2</v>
      </c>
      <c r="BI1084">
        <v>-4.5591122287729803E-3</v>
      </c>
      <c r="BJ1084">
        <v>-1.3524629097399999E-2</v>
      </c>
      <c r="BK1084">
        <v>-3.0483819475059298E-3</v>
      </c>
      <c r="BL1084">
        <v>1.8284884755112799E-4</v>
      </c>
      <c r="BM1084">
        <v>-4.1794889052902899E-2</v>
      </c>
      <c r="BN1084">
        <v>-2.80172489825357E-2</v>
      </c>
      <c r="BO1084">
        <v>-1.02125347659946E-2</v>
      </c>
      <c r="BP1084">
        <v>-2.1606966030529298E-3</v>
      </c>
      <c r="BQ1084">
        <v>-2.3365727925143399E-2</v>
      </c>
      <c r="BR1084">
        <v>2.8854031832454798E-2</v>
      </c>
      <c r="BS1084">
        <v>0.29333489712177302</v>
      </c>
      <c r="BT1084">
        <v>0.42726425403688401</v>
      </c>
      <c r="BU1084">
        <v>0.48834282789387801</v>
      </c>
      <c r="BV1084">
        <v>0.55250958766495895</v>
      </c>
      <c r="BW1084">
        <v>0.34302223451753999</v>
      </c>
      <c r="BX1084">
        <v>-4.4821818221006997E-2</v>
      </c>
      <c r="BY1084">
        <v>-6.8679509647446998E-2</v>
      </c>
      <c r="BZ1084">
        <v>-0.106232707752659</v>
      </c>
      <c r="CA1084">
        <v>3.1227794632258801E-2</v>
      </c>
      <c r="CB1084">
        <v>-1.12981822132125E-2</v>
      </c>
      <c r="CC1084">
        <v>7.9904260338564306E-2</v>
      </c>
      <c r="CD1084">
        <v>4.48460048976283E-2</v>
      </c>
      <c r="CE1084">
        <v>-1.7159400572857599E-3</v>
      </c>
      <c r="CF1084">
        <v>2.2518909791163399E-2</v>
      </c>
      <c r="CG1084">
        <v>4.17987941712618E-3</v>
      </c>
      <c r="CH1084">
        <v>-3.6001084292011198E-3</v>
      </c>
      <c r="CI1084">
        <v>8.5848588127388908E-3</v>
      </c>
      <c r="CJ1084">
        <v>1.06801761020446E-2</v>
      </c>
      <c r="CK1084">
        <v>-2.9766226122410099E-2</v>
      </c>
      <c r="CL1084">
        <v>-1.0838371947571999E-2</v>
      </c>
      <c r="CM1084">
        <v>7.6230932209984496E-3</v>
      </c>
      <c r="CN1084">
        <v>1.1814563654060001E-2</v>
      </c>
      <c r="CO1084">
        <v>-9.3415836685100794E-3</v>
      </c>
      <c r="CP1084">
        <v>5.5332306973747497E-2</v>
      </c>
      <c r="CQ1084">
        <v>0.332322465796896</v>
      </c>
      <c r="CR1084">
        <v>0.46439941230617798</v>
      </c>
      <c r="CS1084">
        <v>0.53268045385503204</v>
      </c>
      <c r="CT1084">
        <v>0.60028571562198496</v>
      </c>
      <c r="CU1084">
        <v>0.39314669069778602</v>
      </c>
      <c r="CV1084">
        <v>-5.3254853007791798E-3</v>
      </c>
      <c r="CW1084">
        <v>-3.38342576481458E-2</v>
      </c>
      <c r="CX1084">
        <v>-8.2820999099762302E-2</v>
      </c>
      <c r="CY1084">
        <v>5.1107423190795503E-2</v>
      </c>
      <c r="CZ1084">
        <v>-1.2554392172271899E-3</v>
      </c>
      <c r="DA1084">
        <v>9.5678345875713902E-2</v>
      </c>
      <c r="DB1084">
        <v>5.8359370463051799E-2</v>
      </c>
      <c r="DC1084">
        <v>1.0859452779369999E-2</v>
      </c>
      <c r="DD1084">
        <v>3.2232494276183299E-2</v>
      </c>
      <c r="DE1084">
        <v>1.29188710630253E-2</v>
      </c>
      <c r="DF1084">
        <v>6.32441223899781E-3</v>
      </c>
      <c r="DG1084">
        <v>2.0218099572983698E-2</v>
      </c>
      <c r="DH1084">
        <v>2.1177503356538199E-2</v>
      </c>
      <c r="DI1084">
        <v>-1.77375631919174E-2</v>
      </c>
      <c r="DJ1084">
        <v>6.3405050873916796E-3</v>
      </c>
      <c r="DK1084">
        <v>2.5458721207991499E-2</v>
      </c>
      <c r="DL1084">
        <v>2.5789823911172901E-2</v>
      </c>
      <c r="DM1084">
        <v>4.6825605881232199E-3</v>
      </c>
      <c r="DN1084">
        <v>8.1810582115040206E-2</v>
      </c>
      <c r="DO1084">
        <v>0.37131003447201999</v>
      </c>
      <c r="DP1084">
        <v>0.50153457057547202</v>
      </c>
      <c r="DQ1084">
        <v>0.57701807981618602</v>
      </c>
      <c r="DR1084">
        <v>0.64806184357901198</v>
      </c>
      <c r="DS1084">
        <v>0.44327114687803099</v>
      </c>
      <c r="DT1084">
        <v>3.4170847619448698E-2</v>
      </c>
      <c r="DU1084">
        <v>1.01099435115546E-3</v>
      </c>
      <c r="DV1084">
        <v>-5.9409290446865597E-2</v>
      </c>
      <c r="DW1084">
        <v>7.0987051749332106E-2</v>
      </c>
      <c r="DX1084">
        <v>8.78730377875807E-3</v>
      </c>
      <c r="DY1084">
        <v>0.118453620084182</v>
      </c>
      <c r="DZ1084">
        <v>7.7870524089482598E-2</v>
      </c>
      <c r="EA1084">
        <v>2.9016322758267901E-2</v>
      </c>
      <c r="EB1084">
        <v>4.6257367519860801E-2</v>
      </c>
      <c r="EC1084">
        <v>2.55365870359811E-2</v>
      </c>
      <c r="ED1084">
        <v>2.0653843829406299E-2</v>
      </c>
      <c r="EE1084">
        <v>3.7014651590133403E-2</v>
      </c>
      <c r="EF1084">
        <v>3.6333976681984299E-2</v>
      </c>
      <c r="EG1084">
        <v>-3.7008436355612202E-4</v>
      </c>
      <c r="EH1084">
        <v>3.1144075103758599E-2</v>
      </c>
      <c r="EI1084">
        <v>5.1210535291116598E-2</v>
      </c>
      <c r="EJ1084">
        <v>4.59678801123291E-2</v>
      </c>
      <c r="EK1084">
        <v>2.49311975206227E-2</v>
      </c>
      <c r="EL1084">
        <v>0.120041006027092</v>
      </c>
      <c r="EM1084">
        <v>0.42760189146786298</v>
      </c>
      <c r="EN1084">
        <v>0.555151841152975</v>
      </c>
      <c r="EO1084">
        <v>0.64103456981426499</v>
      </c>
      <c r="EP1084">
        <v>0.71704298434165603</v>
      </c>
      <c r="EQ1084">
        <v>0.515642900623555</v>
      </c>
      <c r="ER1084">
        <v>9.1197279381126206E-2</v>
      </c>
      <c r="ES1084">
        <v>5.1322003967415999E-2</v>
      </c>
      <c r="ET1084">
        <v>-2.5606501498959801E-2</v>
      </c>
      <c r="EU1084">
        <v>9.9690078020925194E-2</v>
      </c>
      <c r="EV1084">
        <v>2.3287429633918499E-2</v>
      </c>
      <c r="EW1084">
        <v>73.013583815028895</v>
      </c>
      <c r="EX1084">
        <v>70.720231213872793</v>
      </c>
      <c r="EY1084">
        <v>67.806936416184996</v>
      </c>
      <c r="EZ1084">
        <v>65.907803468208101</v>
      </c>
      <c r="FA1084">
        <v>64.243063583815001</v>
      </c>
      <c r="FB1084">
        <v>63.6127167630058</v>
      </c>
      <c r="FC1084">
        <v>63.1378612716763</v>
      </c>
      <c r="FD1084">
        <v>63.414450867051997</v>
      </c>
      <c r="FE1084">
        <v>67.195664739884407</v>
      </c>
      <c r="FF1084">
        <v>71.954913294797706</v>
      </c>
      <c r="FG1084">
        <v>77.903179190751402</v>
      </c>
      <c r="FH1084">
        <v>82.632658959537594</v>
      </c>
      <c r="FI1084">
        <v>87.508670520231206</v>
      </c>
      <c r="FJ1084">
        <v>91.136416184971097</v>
      </c>
      <c r="FK1084">
        <v>94.469364161849697</v>
      </c>
      <c r="FL1084">
        <v>97.204046242774595</v>
      </c>
      <c r="FM1084">
        <v>97.804624277456696</v>
      </c>
      <c r="FN1084">
        <v>95.512427745664695</v>
      </c>
      <c r="FO1084">
        <v>92.900867052023102</v>
      </c>
      <c r="FP1084">
        <v>88.789017341040505</v>
      </c>
      <c r="FQ1084">
        <v>82.856069364161897</v>
      </c>
      <c r="FR1084">
        <v>79.542774566473994</v>
      </c>
      <c r="FS1084">
        <v>76.363005780346796</v>
      </c>
      <c r="FT1084">
        <v>74.189017341040497</v>
      </c>
      <c r="FU1084">
        <v>8.3280214931603494E-2</v>
      </c>
      <c r="FV1084">
        <v>0</v>
      </c>
      <c r="FW1084">
        <v>0</v>
      </c>
      <c r="FX1084">
        <v>1</v>
      </c>
    </row>
    <row r="1085" spans="1:180" x14ac:dyDescent="0.2">
      <c r="A1085" t="s">
        <v>42</v>
      </c>
      <c r="B1085" t="s">
        <v>58</v>
      </c>
      <c r="C1085" t="s">
        <v>55</v>
      </c>
      <c r="D1085" t="s">
        <v>80</v>
      </c>
      <c r="E1085" t="s">
        <v>1</v>
      </c>
      <c r="F1085" t="s">
        <v>1</v>
      </c>
      <c r="G1085" s="35">
        <v>43703</v>
      </c>
      <c r="H1085">
        <v>14623</v>
      </c>
      <c r="I1085">
        <v>1.30598196512029</v>
      </c>
      <c r="J1085">
        <v>1.1241445579413401</v>
      </c>
      <c r="K1085">
        <v>1.01683386831393</v>
      </c>
      <c r="L1085">
        <v>0.92605346361889895</v>
      </c>
      <c r="M1085">
        <v>0.87249008706112396</v>
      </c>
      <c r="N1085">
        <v>0.85185294771424003</v>
      </c>
      <c r="O1085">
        <v>0.88355704884644404</v>
      </c>
      <c r="P1085">
        <v>0.92634430575677995</v>
      </c>
      <c r="Q1085">
        <v>0.98780933898761902</v>
      </c>
      <c r="R1085">
        <v>1.10473910473319</v>
      </c>
      <c r="S1085">
        <v>1.2766719583125801</v>
      </c>
      <c r="T1085">
        <v>1.51049461936806</v>
      </c>
      <c r="U1085">
        <v>1.7733774790229</v>
      </c>
      <c r="V1085">
        <v>2.0266004702078799</v>
      </c>
      <c r="W1085">
        <v>2.2671148740825098</v>
      </c>
      <c r="X1085">
        <v>2.5046044613324798</v>
      </c>
      <c r="Y1085">
        <v>2.7094383921675398</v>
      </c>
      <c r="Z1085">
        <v>2.81392135703216</v>
      </c>
      <c r="AA1085">
        <v>2.8051386303349699</v>
      </c>
      <c r="AB1085">
        <v>2.6786784166931601</v>
      </c>
      <c r="AC1085">
        <v>2.5042577920695299</v>
      </c>
      <c r="AD1085">
        <v>2.3532001062591599</v>
      </c>
      <c r="AE1085">
        <v>2.0418575346358301</v>
      </c>
      <c r="AF1085">
        <v>1.70394820222591</v>
      </c>
      <c r="AG1085">
        <v>1.9851860478289399E-3</v>
      </c>
      <c r="AH1085">
        <v>-3.1541190564776098E-3</v>
      </c>
      <c r="AI1085">
        <v>-4.57845239578787E-4</v>
      </c>
      <c r="AJ1085">
        <v>-5.6664628359168103E-3</v>
      </c>
      <c r="AK1085">
        <v>-7.9106748103302104E-3</v>
      </c>
      <c r="AL1085">
        <v>-2.28821621944287E-2</v>
      </c>
      <c r="AM1085">
        <v>-1.33463655334986E-2</v>
      </c>
      <c r="AN1085">
        <v>2.0825697208508901E-3</v>
      </c>
      <c r="AO1085">
        <v>-2.2825735705509801E-3</v>
      </c>
      <c r="AP1085">
        <v>-1.8806583008469002E-2</v>
      </c>
      <c r="AQ1085">
        <v>-1.6212861710565001E-2</v>
      </c>
      <c r="AR1085">
        <v>-1.0058941517677901E-2</v>
      </c>
      <c r="AS1085">
        <v>-9.6799391138427792E-3</v>
      </c>
      <c r="AT1085">
        <v>-1.4514972537641099E-2</v>
      </c>
      <c r="AU1085">
        <v>0.16127152299327499</v>
      </c>
      <c r="AV1085">
        <v>0.220080472265412</v>
      </c>
      <c r="AW1085">
        <v>0.23297057191825901</v>
      </c>
      <c r="AX1085">
        <v>0.23242247063541299</v>
      </c>
      <c r="AY1085">
        <v>0.177094520659311</v>
      </c>
      <c r="AZ1085">
        <v>-5.7184627308619798E-2</v>
      </c>
      <c r="BA1085">
        <v>-8.4192597310044998E-2</v>
      </c>
      <c r="BB1085">
        <v>-0.101519489900443</v>
      </c>
      <c r="BC1085">
        <v>-9.8567133887830102E-2</v>
      </c>
      <c r="BD1085">
        <v>-5.5489454355491401E-2</v>
      </c>
      <c r="BE1085">
        <v>9.7820025152420293E-3</v>
      </c>
      <c r="BF1085">
        <v>4.7352792624511704E-3</v>
      </c>
      <c r="BG1085">
        <v>7.0843683900043801E-3</v>
      </c>
      <c r="BH1085">
        <v>2.5588696130582102E-3</v>
      </c>
      <c r="BI1085">
        <v>-7.9471104440202505E-4</v>
      </c>
      <c r="BJ1085">
        <v>-1.5517790396495401E-2</v>
      </c>
      <c r="BK1085">
        <v>-7.3646606532701596E-3</v>
      </c>
      <c r="BL1085">
        <v>6.0508621530258096E-3</v>
      </c>
      <c r="BM1085">
        <v>2.4281756336634601E-3</v>
      </c>
      <c r="BN1085">
        <v>-1.29933494439394E-2</v>
      </c>
      <c r="BO1085">
        <v>-9.8934824099172706E-3</v>
      </c>
      <c r="BP1085">
        <v>-4.1072780219239702E-3</v>
      </c>
      <c r="BQ1085">
        <v>-3.8295976709771E-3</v>
      </c>
      <c r="BR1085">
        <v>-2.65868996885836E-3</v>
      </c>
      <c r="BS1085">
        <v>0.17866039332484401</v>
      </c>
      <c r="BT1085">
        <v>0.23711756179295199</v>
      </c>
      <c r="BU1085">
        <v>0.251496799233621</v>
      </c>
      <c r="BV1085">
        <v>0.25665121708136801</v>
      </c>
      <c r="BW1085">
        <v>0.19964926343660799</v>
      </c>
      <c r="BX1085">
        <v>-3.7400605973564503E-2</v>
      </c>
      <c r="BY1085">
        <v>-6.8866055434487899E-2</v>
      </c>
      <c r="BZ1085">
        <v>-8.0442714764803205E-2</v>
      </c>
      <c r="CA1085">
        <v>-7.8959750148299798E-2</v>
      </c>
      <c r="CB1085">
        <v>-4.42331173766317E-2</v>
      </c>
      <c r="CC1085">
        <v>1.5182053849364E-2</v>
      </c>
      <c r="CD1085">
        <v>1.0199452504903599E-2</v>
      </c>
      <c r="CE1085">
        <v>1.23080825742343E-2</v>
      </c>
      <c r="CF1085">
        <v>8.2557098106345803E-3</v>
      </c>
      <c r="CG1085">
        <v>4.1337837827326801E-3</v>
      </c>
      <c r="CH1085">
        <v>-1.04172489231119E-2</v>
      </c>
      <c r="CI1085">
        <v>-3.2217500751122599E-3</v>
      </c>
      <c r="CJ1085">
        <v>8.7992894030598599E-3</v>
      </c>
      <c r="CK1085">
        <v>5.6908261822882604E-3</v>
      </c>
      <c r="CL1085">
        <v>-8.9671215858254105E-3</v>
      </c>
      <c r="CM1085">
        <v>-5.5166995568244103E-3</v>
      </c>
      <c r="CN1085">
        <v>1.4825984861041E-5</v>
      </c>
      <c r="CO1085">
        <v>2.22330990631864E-4</v>
      </c>
      <c r="CP1085">
        <v>5.5529352208423003E-3</v>
      </c>
      <c r="CQ1085">
        <v>0.19070387194529401</v>
      </c>
      <c r="CR1085">
        <v>0.24891739810015101</v>
      </c>
      <c r="CS1085">
        <v>0.26432800783635002</v>
      </c>
      <c r="CT1085">
        <v>0.27343197306253297</v>
      </c>
      <c r="CU1085">
        <v>0.21527060957632699</v>
      </c>
      <c r="CV1085">
        <v>-2.36982530643765E-2</v>
      </c>
      <c r="CW1085">
        <v>-5.8250939220262199E-2</v>
      </c>
      <c r="CX1085">
        <v>-6.5845004511407498E-2</v>
      </c>
      <c r="CY1085">
        <v>-6.5379735899686597E-2</v>
      </c>
      <c r="CZ1085">
        <v>-3.64370126749156E-2</v>
      </c>
      <c r="DA1085">
        <v>2.0582105183486001E-2</v>
      </c>
      <c r="DB1085">
        <v>1.5663625747356E-2</v>
      </c>
      <c r="DC1085">
        <v>1.7531796758464301E-2</v>
      </c>
      <c r="DD1085">
        <v>1.39525500082109E-2</v>
      </c>
      <c r="DE1085">
        <v>9.0622786098673806E-3</v>
      </c>
      <c r="DF1085">
        <v>-5.3167074497283201E-3</v>
      </c>
      <c r="DG1085">
        <v>9.2116050304564797E-4</v>
      </c>
      <c r="DH1085">
        <v>1.15477166530939E-2</v>
      </c>
      <c r="DI1085">
        <v>8.9534767309130594E-3</v>
      </c>
      <c r="DJ1085">
        <v>-4.9408937277114102E-3</v>
      </c>
      <c r="DK1085">
        <v>-1.13991670373154E-3</v>
      </c>
      <c r="DL1085">
        <v>4.1369299916460501E-3</v>
      </c>
      <c r="DM1085">
        <v>4.2742596522408298E-3</v>
      </c>
      <c r="DN1085">
        <v>1.3764560410542999E-2</v>
      </c>
      <c r="DO1085">
        <v>0.202747350565745</v>
      </c>
      <c r="DP1085">
        <v>0.26071723440734901</v>
      </c>
      <c r="DQ1085">
        <v>0.27715921643907798</v>
      </c>
      <c r="DR1085">
        <v>0.29021272904369699</v>
      </c>
      <c r="DS1085">
        <v>0.23089195571604601</v>
      </c>
      <c r="DT1085">
        <v>-9.9959001551884596E-3</v>
      </c>
      <c r="DU1085">
        <v>-4.7635823006036498E-2</v>
      </c>
      <c r="DV1085">
        <v>-5.1247294258011701E-2</v>
      </c>
      <c r="DW1085">
        <v>-5.1799721651073501E-2</v>
      </c>
      <c r="DX1085">
        <v>-2.86409079731994E-2</v>
      </c>
      <c r="DY1085">
        <v>2.83789216508991E-2</v>
      </c>
      <c r="DZ1085">
        <v>2.3553024066284799E-2</v>
      </c>
      <c r="EA1085">
        <v>2.5074010388047501E-2</v>
      </c>
      <c r="EB1085">
        <v>2.2177882457186E-2</v>
      </c>
      <c r="EC1085">
        <v>1.6178242375795598E-2</v>
      </c>
      <c r="ED1085">
        <v>2.0476643482050202E-3</v>
      </c>
      <c r="EE1085">
        <v>6.9028653832740802E-3</v>
      </c>
      <c r="EF1085">
        <v>1.55160090852688E-2</v>
      </c>
      <c r="EG1085">
        <v>1.36642259351275E-2</v>
      </c>
      <c r="EH1085">
        <v>8.72339836818186E-4</v>
      </c>
      <c r="EI1085">
        <v>5.1794625969162197E-3</v>
      </c>
      <c r="EJ1085">
        <v>1.00885934874E-2</v>
      </c>
      <c r="EK1085">
        <v>1.0124601095106499E-2</v>
      </c>
      <c r="EL1085">
        <v>2.5620842979325702E-2</v>
      </c>
      <c r="EM1085">
        <v>0.22013622089731399</v>
      </c>
      <c r="EN1085">
        <v>0.27775432393488902</v>
      </c>
      <c r="EO1085">
        <v>0.29568544375444</v>
      </c>
      <c r="EP1085">
        <v>0.31444147548965201</v>
      </c>
      <c r="EQ1085">
        <v>0.253446698493343</v>
      </c>
      <c r="ER1085">
        <v>9.7881211798668405E-3</v>
      </c>
      <c r="ES1085">
        <v>-3.23092811304794E-2</v>
      </c>
      <c r="ET1085">
        <v>-3.01705191223718E-2</v>
      </c>
      <c r="EU1085">
        <v>-3.2192337911543203E-2</v>
      </c>
      <c r="EV1085">
        <v>-1.7384570994339699E-2</v>
      </c>
      <c r="EW1085">
        <v>83.690533859368799</v>
      </c>
      <c r="EX1085">
        <v>81.738314023172194</v>
      </c>
      <c r="EY1085">
        <v>81.662055533360004</v>
      </c>
      <c r="EZ1085">
        <v>80.5664952057531</v>
      </c>
      <c r="FA1085">
        <v>79.537068018377994</v>
      </c>
      <c r="FB1085">
        <v>78.0857970435477</v>
      </c>
      <c r="FC1085">
        <v>77.575671693967195</v>
      </c>
      <c r="FD1085">
        <v>77.179459648421897</v>
      </c>
      <c r="FE1085">
        <v>80.638009388733494</v>
      </c>
      <c r="FF1085">
        <v>83.720597782660803</v>
      </c>
      <c r="FG1085">
        <v>87.315209248901297</v>
      </c>
      <c r="FH1085">
        <v>90.343687574910106</v>
      </c>
      <c r="FI1085">
        <v>93.353812924490597</v>
      </c>
      <c r="FJ1085">
        <v>96.797805133839404</v>
      </c>
      <c r="FK1085">
        <v>98.837357670795001</v>
      </c>
      <c r="FL1085">
        <v>100.33925539352801</v>
      </c>
      <c r="FM1085">
        <v>101.79242409109099</v>
      </c>
      <c r="FN1085">
        <v>101.83102776667999</v>
      </c>
      <c r="FO1085">
        <v>101.706989113064</v>
      </c>
      <c r="FP1085">
        <v>100.50669196963599</v>
      </c>
      <c r="FQ1085">
        <v>97.882653316020793</v>
      </c>
      <c r="FR1085">
        <v>95.758614662405094</v>
      </c>
      <c r="FS1085">
        <v>92.844049640431507</v>
      </c>
      <c r="FT1085">
        <v>89.892778665601298</v>
      </c>
      <c r="FU1085">
        <v>2.6344987839369002E-2</v>
      </c>
      <c r="FV1085">
        <v>0</v>
      </c>
      <c r="FW1085">
        <v>0</v>
      </c>
      <c r="FX1085">
        <v>1</v>
      </c>
    </row>
    <row r="1086" spans="1:180" x14ac:dyDescent="0.2">
      <c r="A1086" t="s">
        <v>42</v>
      </c>
      <c r="B1086" t="s">
        <v>58</v>
      </c>
      <c r="C1086" t="s">
        <v>55</v>
      </c>
      <c r="D1086" t="s">
        <v>80</v>
      </c>
      <c r="E1086" t="s">
        <v>1</v>
      </c>
      <c r="F1086" t="s">
        <v>77</v>
      </c>
      <c r="G1086" s="35">
        <v>43703</v>
      </c>
      <c r="H1086">
        <v>12280</v>
      </c>
      <c r="I1086">
        <v>1.33686567085635</v>
      </c>
      <c r="J1086">
        <v>1.15212857712056</v>
      </c>
      <c r="K1086">
        <v>1.0451794329347299</v>
      </c>
      <c r="L1086">
        <v>0.951780097565462</v>
      </c>
      <c r="M1086">
        <v>0.89748529220505602</v>
      </c>
      <c r="N1086">
        <v>0.87277966889042802</v>
      </c>
      <c r="O1086">
        <v>0.90131317810792899</v>
      </c>
      <c r="P1086">
        <v>0.94263532525498495</v>
      </c>
      <c r="Q1086">
        <v>0.99748186965974805</v>
      </c>
      <c r="R1086">
        <v>1.1140366293322199</v>
      </c>
      <c r="S1086">
        <v>1.29253973073518</v>
      </c>
      <c r="T1086">
        <v>1.5297558637105899</v>
      </c>
      <c r="U1086">
        <v>1.7918354447442499</v>
      </c>
      <c r="V1086">
        <v>2.0424866755019</v>
      </c>
      <c r="W1086">
        <v>2.2742158025344001</v>
      </c>
      <c r="X1086">
        <v>2.5075812504492401</v>
      </c>
      <c r="Y1086">
        <v>2.7081967892719598</v>
      </c>
      <c r="Z1086">
        <v>2.8194987359107002</v>
      </c>
      <c r="AA1086">
        <v>2.8153613254674501</v>
      </c>
      <c r="AB1086">
        <v>2.6893748516656699</v>
      </c>
      <c r="AC1086">
        <v>2.5200357217885601</v>
      </c>
      <c r="AD1086">
        <v>2.3817776418090202</v>
      </c>
      <c r="AE1086">
        <v>2.0785691619727098</v>
      </c>
      <c r="AF1086">
        <v>1.7408104132156601</v>
      </c>
      <c r="AG1086">
        <v>2.8878778908232698E-3</v>
      </c>
      <c r="AH1086">
        <v>1.5538871523585599E-3</v>
      </c>
      <c r="AI1086">
        <v>-2.5804377122047098E-3</v>
      </c>
      <c r="AJ1086">
        <v>-3.1397452832167298E-3</v>
      </c>
      <c r="AK1086">
        <v>1.4050573525794801E-3</v>
      </c>
      <c r="AL1086">
        <v>-9.0722653594250292E-3</v>
      </c>
      <c r="AM1086">
        <v>-8.1145884154887604E-3</v>
      </c>
      <c r="AN1086">
        <v>4.6198588886149601E-4</v>
      </c>
      <c r="AO1086">
        <v>-5.8538898512571699E-3</v>
      </c>
      <c r="AP1086">
        <v>-1.5814090994580601E-2</v>
      </c>
      <c r="AQ1086">
        <v>-1.6595019327514102E-2</v>
      </c>
      <c r="AR1086">
        <v>-5.3903839824888595E-4</v>
      </c>
      <c r="AS1086">
        <v>-1.4474539571182299E-2</v>
      </c>
      <c r="AT1086">
        <v>-7.4322548224445501E-3</v>
      </c>
      <c r="AU1086">
        <v>0.125958787032245</v>
      </c>
      <c r="AV1086">
        <v>0.18647960969323499</v>
      </c>
      <c r="AW1086">
        <v>0.19386419515832801</v>
      </c>
      <c r="AX1086">
        <v>0.203185202611532</v>
      </c>
      <c r="AY1086">
        <v>0.165822831806932</v>
      </c>
      <c r="AZ1086">
        <v>-1.7747655277295701E-2</v>
      </c>
      <c r="BA1086">
        <v>-6.8075422944515698E-2</v>
      </c>
      <c r="BB1086">
        <v>-7.9988742588272294E-2</v>
      </c>
      <c r="BC1086">
        <v>-7.1363617054952699E-2</v>
      </c>
      <c r="BD1086">
        <v>-4.4262603684348097E-2</v>
      </c>
      <c r="BE1086">
        <v>1.12281819920942E-2</v>
      </c>
      <c r="BF1086">
        <v>8.8489589393205004E-3</v>
      </c>
      <c r="BG1086">
        <v>3.1772703103631998E-3</v>
      </c>
      <c r="BH1086">
        <v>4.1016096719552596E-3</v>
      </c>
      <c r="BI1086">
        <v>6.3643831641919399E-3</v>
      </c>
      <c r="BJ1086">
        <v>-2.2978957644561098E-3</v>
      </c>
      <c r="BK1086">
        <v>-1.48374094383878E-3</v>
      </c>
      <c r="BL1086">
        <v>5.3276360810712098E-3</v>
      </c>
      <c r="BM1086">
        <v>8.3413849420881699E-4</v>
      </c>
      <c r="BN1086">
        <v>-1.0687216420281699E-2</v>
      </c>
      <c r="BO1086">
        <v>-1.2671408833137001E-2</v>
      </c>
      <c r="BP1086">
        <v>3.91348917447176E-3</v>
      </c>
      <c r="BQ1086">
        <v>-1.00675413619773E-2</v>
      </c>
      <c r="BR1086">
        <v>6.01372437717973E-3</v>
      </c>
      <c r="BS1086">
        <v>0.14502007493256699</v>
      </c>
      <c r="BT1086">
        <v>0.202913451062884</v>
      </c>
      <c r="BU1086">
        <v>0.208267602743191</v>
      </c>
      <c r="BV1086">
        <v>0.21781060504965399</v>
      </c>
      <c r="BW1086">
        <v>0.18576439502722999</v>
      </c>
      <c r="BX1086">
        <v>9.7651411151943696E-4</v>
      </c>
      <c r="BY1086">
        <v>-5.3032188922937901E-2</v>
      </c>
      <c r="BZ1086">
        <v>-5.8273106883990899E-2</v>
      </c>
      <c r="CA1086">
        <v>-5.1543091600497498E-2</v>
      </c>
      <c r="CB1086">
        <v>-3.1781253335950999E-2</v>
      </c>
      <c r="CC1086">
        <v>1.7004651205816099E-2</v>
      </c>
      <c r="CD1086">
        <v>1.39015034362118E-2</v>
      </c>
      <c r="CE1086">
        <v>7.1650413472603503E-3</v>
      </c>
      <c r="CF1086">
        <v>9.1169500547848108E-3</v>
      </c>
      <c r="CG1086">
        <v>9.7991971138691406E-3</v>
      </c>
      <c r="CH1086">
        <v>2.3940119804602999E-3</v>
      </c>
      <c r="CI1086">
        <v>3.10876381567407E-3</v>
      </c>
      <c r="CJ1086">
        <v>8.6975705821113001E-3</v>
      </c>
      <c r="CK1086">
        <v>5.4662465527382503E-3</v>
      </c>
      <c r="CL1086">
        <v>-7.1363587079666998E-3</v>
      </c>
      <c r="CM1086">
        <v>-9.9539281571084503E-3</v>
      </c>
      <c r="CN1086">
        <v>6.9972962077367697E-3</v>
      </c>
      <c r="CO1086">
        <v>-7.01526782718847E-3</v>
      </c>
      <c r="CP1086">
        <v>1.5326368610756E-2</v>
      </c>
      <c r="CQ1086">
        <v>0.1582218648665</v>
      </c>
      <c r="CR1086">
        <v>0.21429547953358499</v>
      </c>
      <c r="CS1086">
        <v>0.21824335895979799</v>
      </c>
      <c r="CT1086">
        <v>0.227940114225373</v>
      </c>
      <c r="CU1086">
        <v>0.19957586096622301</v>
      </c>
      <c r="CV1086">
        <v>1.39448167913367E-2</v>
      </c>
      <c r="CW1086">
        <v>-4.2613290865346098E-2</v>
      </c>
      <c r="CX1086">
        <v>-4.3232923746895802E-2</v>
      </c>
      <c r="CY1086">
        <v>-3.7815456049414498E-2</v>
      </c>
      <c r="CZ1086">
        <v>-2.3136708106214699E-2</v>
      </c>
      <c r="DA1086">
        <v>2.2781120419537899E-2</v>
      </c>
      <c r="DB1086">
        <v>1.89540479331031E-2</v>
      </c>
      <c r="DC1086">
        <v>1.1152812384157501E-2</v>
      </c>
      <c r="DD1086">
        <v>1.4132290437614299E-2</v>
      </c>
      <c r="DE1086">
        <v>1.3234011063546301E-2</v>
      </c>
      <c r="DF1086">
        <v>7.0859197253767001E-3</v>
      </c>
      <c r="DG1086">
        <v>7.7012685751869101E-3</v>
      </c>
      <c r="DH1086">
        <v>1.20675050831514E-2</v>
      </c>
      <c r="DI1086">
        <v>1.00983546112677E-2</v>
      </c>
      <c r="DJ1086">
        <v>-3.5855009956516802E-3</v>
      </c>
      <c r="DK1086">
        <v>-7.2364474810799103E-3</v>
      </c>
      <c r="DL1086">
        <v>1.0081103241001799E-2</v>
      </c>
      <c r="DM1086">
        <v>-3.9629942923996497E-3</v>
      </c>
      <c r="DN1086">
        <v>2.4639012844332401E-2</v>
      </c>
      <c r="DO1086">
        <v>0.17142365480043301</v>
      </c>
      <c r="DP1086">
        <v>0.22567750800428499</v>
      </c>
      <c r="DQ1086">
        <v>0.228219115176405</v>
      </c>
      <c r="DR1086">
        <v>0.238069623401091</v>
      </c>
      <c r="DS1086">
        <v>0.213387326905215</v>
      </c>
      <c r="DT1086">
        <v>2.6913119471154E-2</v>
      </c>
      <c r="DU1086">
        <v>-3.2194392807754303E-2</v>
      </c>
      <c r="DV1086">
        <v>-2.81927406098007E-2</v>
      </c>
      <c r="DW1086">
        <v>-2.40878204983315E-2</v>
      </c>
      <c r="DX1086">
        <v>-1.44921628764784E-2</v>
      </c>
      <c r="DY1086">
        <v>3.1121424520808901E-2</v>
      </c>
      <c r="DZ1086">
        <v>2.6249119720064999E-2</v>
      </c>
      <c r="EA1086">
        <v>1.6910520406725402E-2</v>
      </c>
      <c r="EB1086">
        <v>2.13736453927863E-2</v>
      </c>
      <c r="EC1086">
        <v>1.8193336875158801E-2</v>
      </c>
      <c r="ED1086">
        <v>1.38602893203456E-2</v>
      </c>
      <c r="EE1086">
        <v>1.43321160468369E-2</v>
      </c>
      <c r="EF1086">
        <v>1.69331552753611E-2</v>
      </c>
      <c r="EG1086">
        <v>1.6786382956733702E-2</v>
      </c>
      <c r="EH1086">
        <v>1.5413735786471701E-3</v>
      </c>
      <c r="EI1086">
        <v>-3.3128369867027698E-3</v>
      </c>
      <c r="EJ1086">
        <v>1.4533630813722401E-2</v>
      </c>
      <c r="EK1086">
        <v>4.4400391680536399E-4</v>
      </c>
      <c r="EL1086">
        <v>3.80849920439566E-2</v>
      </c>
      <c r="EM1086">
        <v>0.190484942700755</v>
      </c>
      <c r="EN1086">
        <v>0.242111349373934</v>
      </c>
      <c r="EO1086">
        <v>0.242622522761268</v>
      </c>
      <c r="EP1086">
        <v>0.25269502583921399</v>
      </c>
      <c r="EQ1086">
        <v>0.233328890125514</v>
      </c>
      <c r="ER1086">
        <v>4.5637288859969101E-2</v>
      </c>
      <c r="ES1086">
        <v>-1.7151158786176499E-2</v>
      </c>
      <c r="ET1086">
        <v>-6.4771049055192603E-3</v>
      </c>
      <c r="EU1086">
        <v>-4.2672950438763096E-3</v>
      </c>
      <c r="EV1086">
        <v>-2.0108125280813398E-3</v>
      </c>
      <c r="EW1086">
        <v>83.671449318910305</v>
      </c>
      <c r="EX1086">
        <v>81.722405849359006</v>
      </c>
      <c r="EY1086">
        <v>81.641125801282101</v>
      </c>
      <c r="EZ1086">
        <v>80.539212740384599</v>
      </c>
      <c r="FA1086">
        <v>79.507637219551299</v>
      </c>
      <c r="FB1086">
        <v>78.059845753205096</v>
      </c>
      <c r="FC1086">
        <v>77.548903245192307</v>
      </c>
      <c r="FD1086">
        <v>77.159254807692307</v>
      </c>
      <c r="FE1086">
        <v>80.614232772435898</v>
      </c>
      <c r="FF1086">
        <v>83.701447315705096</v>
      </c>
      <c r="FG1086">
        <v>87.302108373397402</v>
      </c>
      <c r="FH1086">
        <v>90.332431891025607</v>
      </c>
      <c r="FI1086">
        <v>93.343374399038495</v>
      </c>
      <c r="FJ1086">
        <v>96.783979366987197</v>
      </c>
      <c r="FK1086">
        <v>98.8264973958333</v>
      </c>
      <c r="FL1086">
        <v>100.329001402244</v>
      </c>
      <c r="FM1086">
        <v>101.779296875</v>
      </c>
      <c r="FN1086">
        <v>101.82056290064099</v>
      </c>
      <c r="FO1086">
        <v>101.688326322115</v>
      </c>
      <c r="FP1086">
        <v>100.474809695513</v>
      </c>
      <c r="FQ1086">
        <v>97.842573116987197</v>
      </c>
      <c r="FR1086">
        <v>95.710336538461505</v>
      </c>
      <c r="FS1086">
        <v>92.801307091346203</v>
      </c>
      <c r="FT1086">
        <v>89.853515625</v>
      </c>
      <c r="FU1086">
        <v>2.2311400663531201E-2</v>
      </c>
      <c r="FV1086">
        <v>0</v>
      </c>
      <c r="FW1086">
        <v>0</v>
      </c>
      <c r="FX1086">
        <v>1</v>
      </c>
    </row>
    <row r="1087" spans="1:180" x14ac:dyDescent="0.2">
      <c r="A1087" t="s">
        <v>42</v>
      </c>
      <c r="B1087" t="s">
        <v>58</v>
      </c>
      <c r="C1087" t="s">
        <v>55</v>
      </c>
      <c r="D1087" t="s">
        <v>80</v>
      </c>
      <c r="E1087" t="s">
        <v>1</v>
      </c>
      <c r="F1087" t="s">
        <v>78</v>
      </c>
      <c r="G1087" s="35">
        <v>43703</v>
      </c>
      <c r="H1087">
        <v>2343</v>
      </c>
      <c r="I1087">
        <v>1.1201273881402101</v>
      </c>
      <c r="J1087">
        <v>0.96450363923458704</v>
      </c>
      <c r="K1087">
        <v>0.87083994873750503</v>
      </c>
      <c r="L1087">
        <v>0.78924111580403999</v>
      </c>
      <c r="M1087">
        <v>0.75265987695570002</v>
      </c>
      <c r="N1087">
        <v>0.76185806428701897</v>
      </c>
      <c r="O1087">
        <v>0.81813593635314896</v>
      </c>
      <c r="P1087">
        <v>0.86355173959489295</v>
      </c>
      <c r="Q1087">
        <v>0.929724468012883</v>
      </c>
      <c r="R1087">
        <v>1.0481809325525899</v>
      </c>
      <c r="S1087">
        <v>1.1932918203107901</v>
      </c>
      <c r="T1087">
        <v>1.4247398414685599</v>
      </c>
      <c r="U1087">
        <v>1.7029572165494</v>
      </c>
      <c r="V1087">
        <v>1.95211450215266</v>
      </c>
      <c r="W1087">
        <v>2.1791800044499299</v>
      </c>
      <c r="X1087">
        <v>2.4299988613583001</v>
      </c>
      <c r="Y1087">
        <v>2.6394899965271699</v>
      </c>
      <c r="Z1087">
        <v>2.7539721766695999</v>
      </c>
      <c r="AA1087">
        <v>2.7388692665403598</v>
      </c>
      <c r="AB1087">
        <v>2.6129465188527301</v>
      </c>
      <c r="AC1087">
        <v>2.4160525212298301</v>
      </c>
      <c r="AD1087">
        <v>2.2109196452630302</v>
      </c>
      <c r="AE1087">
        <v>1.86119889658406</v>
      </c>
      <c r="AF1087">
        <v>1.50809013650178</v>
      </c>
      <c r="AG1087">
        <v>1.43642673893161E-2</v>
      </c>
      <c r="AH1087">
        <v>1.9131256964584901E-2</v>
      </c>
      <c r="AI1087">
        <v>-3.0941959446137502E-3</v>
      </c>
      <c r="AJ1087">
        <v>5.7866628503143698E-3</v>
      </c>
      <c r="AK1087">
        <v>-2.3269686701362698E-2</v>
      </c>
      <c r="AL1087">
        <v>-1.00822261906962E-2</v>
      </c>
      <c r="AM1087">
        <v>-2.4603920168746502E-3</v>
      </c>
      <c r="AN1087">
        <v>-1.8950614948395599E-2</v>
      </c>
      <c r="AO1087">
        <v>-2.0841905289943601E-2</v>
      </c>
      <c r="AP1087">
        <v>-3.36060985760884E-2</v>
      </c>
      <c r="AQ1087">
        <v>-2.77591626972391E-2</v>
      </c>
      <c r="AR1087">
        <v>-4.1589631780778097E-2</v>
      </c>
      <c r="AS1087">
        <v>1.04652140487682E-2</v>
      </c>
      <c r="AT1087">
        <v>-3.0350219148212999E-2</v>
      </c>
      <c r="AU1087">
        <v>0.35454303869746001</v>
      </c>
      <c r="AV1087">
        <v>0.42939709566140599</v>
      </c>
      <c r="AW1087">
        <v>0.45220173927303198</v>
      </c>
      <c r="AX1087">
        <v>0.517802402133543</v>
      </c>
      <c r="AY1087">
        <v>0.24959174405516599</v>
      </c>
      <c r="AZ1087">
        <v>-0.36410965389185301</v>
      </c>
      <c r="BA1087">
        <v>-0.27883116245044298</v>
      </c>
      <c r="BB1087">
        <v>-0.24357610901040899</v>
      </c>
      <c r="BC1087">
        <v>-0.177677009464031</v>
      </c>
      <c r="BD1087">
        <v>-9.6419464553242906E-2</v>
      </c>
      <c r="BE1087">
        <v>2.5899497803077199E-2</v>
      </c>
      <c r="BF1087">
        <v>2.9161462282103302E-2</v>
      </c>
      <c r="BG1087">
        <v>7.53602532127488E-3</v>
      </c>
      <c r="BH1087">
        <v>1.69420451390009E-2</v>
      </c>
      <c r="BI1087">
        <v>-1.3456369080330301E-2</v>
      </c>
      <c r="BJ1087">
        <v>-2.6875093217743201E-3</v>
      </c>
      <c r="BK1087">
        <v>5.9463238720260702E-3</v>
      </c>
      <c r="BL1087">
        <v>-7.7470834997083902E-3</v>
      </c>
      <c r="BM1087">
        <v>-1.2031303983719301E-2</v>
      </c>
      <c r="BN1087">
        <v>-2.5251158895219599E-2</v>
      </c>
      <c r="BO1087">
        <v>-2.0466497290201599E-2</v>
      </c>
      <c r="BP1087">
        <v>-3.1955281289830599E-2</v>
      </c>
      <c r="BQ1087">
        <v>1.9924578524729598E-2</v>
      </c>
      <c r="BR1087">
        <v>-7.0859140015786604E-3</v>
      </c>
      <c r="BS1087">
        <v>0.385789445558607</v>
      </c>
      <c r="BT1087">
        <v>0.46472173297463298</v>
      </c>
      <c r="BU1087">
        <v>0.50352442791706897</v>
      </c>
      <c r="BV1087">
        <v>0.56403505255550601</v>
      </c>
      <c r="BW1087">
        <v>0.291644059168572</v>
      </c>
      <c r="BX1087">
        <v>-0.32203861658715099</v>
      </c>
      <c r="BY1087">
        <v>-0.24694926541488299</v>
      </c>
      <c r="BZ1087">
        <v>-0.21102558493642201</v>
      </c>
      <c r="CA1087">
        <v>-0.15054107387670901</v>
      </c>
      <c r="CB1087">
        <v>-7.8480257582188906E-2</v>
      </c>
      <c r="CC1087">
        <v>3.3888763248221501E-2</v>
      </c>
      <c r="CD1087">
        <v>3.61083519303027E-2</v>
      </c>
      <c r="CE1087">
        <v>1.4898484187504901E-2</v>
      </c>
      <c r="CF1087">
        <v>2.4668228929838401E-2</v>
      </c>
      <c r="CG1087">
        <v>-6.6596951900186703E-3</v>
      </c>
      <c r="CH1087">
        <v>2.43404905533662E-3</v>
      </c>
      <c r="CI1087">
        <v>1.1768789687552E-2</v>
      </c>
      <c r="CJ1087">
        <v>1.2448252670257599E-5</v>
      </c>
      <c r="CK1087">
        <v>-5.9291083584990202E-3</v>
      </c>
      <c r="CL1087">
        <v>-1.9464553123652299E-2</v>
      </c>
      <c r="CM1087">
        <v>-1.54156194447156E-2</v>
      </c>
      <c r="CN1087">
        <v>-2.5282559488633501E-2</v>
      </c>
      <c r="CO1087">
        <v>2.6476105545002002E-2</v>
      </c>
      <c r="CP1087">
        <v>9.0268728736247507E-3</v>
      </c>
      <c r="CQ1087">
        <v>0.40743061176564499</v>
      </c>
      <c r="CR1087">
        <v>0.48918746916938899</v>
      </c>
      <c r="CS1087">
        <v>0.53907036572916101</v>
      </c>
      <c r="CT1087">
        <v>0.59605564540061995</v>
      </c>
      <c r="CU1087">
        <v>0.32076936451340898</v>
      </c>
      <c r="CV1087">
        <v>-0.292900344309655</v>
      </c>
      <c r="CW1087">
        <v>-0.22486796064892201</v>
      </c>
      <c r="CX1087">
        <v>-0.18848119112046499</v>
      </c>
      <c r="CY1087">
        <v>-0.13174680755231699</v>
      </c>
      <c r="CZ1087">
        <v>-6.6055617481705395E-2</v>
      </c>
      <c r="DA1087">
        <v>4.1878028693365703E-2</v>
      </c>
      <c r="DB1087">
        <v>4.3055241578502101E-2</v>
      </c>
      <c r="DC1087">
        <v>2.22609430537349E-2</v>
      </c>
      <c r="DD1087">
        <v>3.2394412720675898E-2</v>
      </c>
      <c r="DE1087">
        <v>1.3697870029297899E-4</v>
      </c>
      <c r="DF1087">
        <v>7.5556074324475602E-3</v>
      </c>
      <c r="DG1087">
        <v>1.7591255503077999E-2</v>
      </c>
      <c r="DH1087">
        <v>7.7719800050489096E-3</v>
      </c>
      <c r="DI1087">
        <v>1.7308726672125301E-4</v>
      </c>
      <c r="DJ1087">
        <v>-1.36779473520849E-2</v>
      </c>
      <c r="DK1087">
        <v>-1.03647415992296E-2</v>
      </c>
      <c r="DL1087">
        <v>-1.86098376874364E-2</v>
      </c>
      <c r="DM1087">
        <v>3.3027632565274301E-2</v>
      </c>
      <c r="DN1087">
        <v>2.5139659748828098E-2</v>
      </c>
      <c r="DO1087">
        <v>0.42907177797268298</v>
      </c>
      <c r="DP1087">
        <v>0.51365320536414505</v>
      </c>
      <c r="DQ1087">
        <v>0.57461630354125304</v>
      </c>
      <c r="DR1087">
        <v>0.628076238245734</v>
      </c>
      <c r="DS1087">
        <v>0.34989466985824602</v>
      </c>
      <c r="DT1087">
        <v>-0.26376207203215801</v>
      </c>
      <c r="DU1087">
        <v>-0.20278665588295999</v>
      </c>
      <c r="DV1087">
        <v>-0.165936797304507</v>
      </c>
      <c r="DW1087">
        <v>-0.112952541227925</v>
      </c>
      <c r="DX1087">
        <v>-5.3630977381222002E-2</v>
      </c>
      <c r="DY1087">
        <v>5.3413259107126798E-2</v>
      </c>
      <c r="DZ1087">
        <v>5.3085446896020502E-2</v>
      </c>
      <c r="EA1087">
        <v>3.2891164319623502E-2</v>
      </c>
      <c r="EB1087">
        <v>4.3549795009362402E-2</v>
      </c>
      <c r="EC1087">
        <v>9.9502963213253508E-3</v>
      </c>
      <c r="ED1087">
        <v>1.49503243013695E-2</v>
      </c>
      <c r="EE1087">
        <v>2.5997971391978701E-2</v>
      </c>
      <c r="EF1087">
        <v>1.8975511453736101E-2</v>
      </c>
      <c r="EG1087">
        <v>8.9836885729456008E-3</v>
      </c>
      <c r="EH1087">
        <v>-5.3230076712161801E-3</v>
      </c>
      <c r="EI1087">
        <v>-3.0720761921921502E-3</v>
      </c>
      <c r="EJ1087">
        <v>-8.9754871964889092E-3</v>
      </c>
      <c r="EK1087">
        <v>4.2486997041235798E-2</v>
      </c>
      <c r="EL1087">
        <v>4.8403964895462497E-2</v>
      </c>
      <c r="EM1087">
        <v>0.46031818483383002</v>
      </c>
      <c r="EN1087">
        <v>0.54897784267737204</v>
      </c>
      <c r="EO1087">
        <v>0.62593899218529103</v>
      </c>
      <c r="EP1087">
        <v>0.674308888667697</v>
      </c>
      <c r="EQ1087">
        <v>0.39194698497165198</v>
      </c>
      <c r="ER1087">
        <v>-0.22169103472745599</v>
      </c>
      <c r="ES1087">
        <v>-0.170904758847401</v>
      </c>
      <c r="ET1087">
        <v>-0.13338627323052099</v>
      </c>
      <c r="EU1087">
        <v>-8.5816605640603602E-2</v>
      </c>
      <c r="EV1087">
        <v>-3.5691770410168001E-2</v>
      </c>
      <c r="EW1087">
        <v>83.663881914985694</v>
      </c>
      <c r="EX1087">
        <v>81.707774218682403</v>
      </c>
      <c r="EY1087">
        <v>81.636048826941405</v>
      </c>
      <c r="EZ1087">
        <v>80.548264219548102</v>
      </c>
      <c r="FA1087">
        <v>79.527919660635405</v>
      </c>
      <c r="FB1087">
        <v>78.064323435200393</v>
      </c>
      <c r="FC1087">
        <v>77.5600380919401</v>
      </c>
      <c r="FD1087">
        <v>77.167085100857093</v>
      </c>
      <c r="FE1087">
        <v>80.657432256947402</v>
      </c>
      <c r="FF1087">
        <v>83.763397108475502</v>
      </c>
      <c r="FG1087">
        <v>87.358670245000397</v>
      </c>
      <c r="FH1087">
        <v>90.3865033330448</v>
      </c>
      <c r="FI1087">
        <v>93.390788676305107</v>
      </c>
      <c r="FJ1087">
        <v>96.827633971084794</v>
      </c>
      <c r="FK1087">
        <v>98.852263873257698</v>
      </c>
      <c r="FL1087">
        <v>100.337286814994</v>
      </c>
      <c r="FM1087">
        <v>101.785905982166</v>
      </c>
      <c r="FN1087">
        <v>101.81802441347099</v>
      </c>
      <c r="FO1087">
        <v>101.702406718033</v>
      </c>
      <c r="FP1087">
        <v>100.515063630854</v>
      </c>
      <c r="FQ1087">
        <v>97.899445935416793</v>
      </c>
      <c r="FR1087">
        <v>95.783828239979201</v>
      </c>
      <c r="FS1087">
        <v>92.867327504112197</v>
      </c>
      <c r="FT1087">
        <v>89.903731278677199</v>
      </c>
      <c r="FU1087">
        <v>5.4461708157536003E-2</v>
      </c>
      <c r="FV1087">
        <v>0</v>
      </c>
      <c r="FW1087">
        <v>0</v>
      </c>
      <c r="FX1087">
        <v>1</v>
      </c>
    </row>
    <row r="1088" spans="1:180" x14ac:dyDescent="0.2">
      <c r="A1088" t="s">
        <v>42</v>
      </c>
      <c r="B1088" t="s">
        <v>58</v>
      </c>
      <c r="C1088" t="s">
        <v>55</v>
      </c>
      <c r="D1088" t="s">
        <v>80</v>
      </c>
      <c r="E1088" t="s">
        <v>77</v>
      </c>
      <c r="F1088" t="s">
        <v>1</v>
      </c>
      <c r="G1088" s="35">
        <v>43703</v>
      </c>
      <c r="H1088">
        <v>7115</v>
      </c>
      <c r="I1088">
        <v>1.3789896047585399</v>
      </c>
      <c r="J1088">
        <v>1.1990292930540101</v>
      </c>
      <c r="K1088">
        <v>1.0942760765055</v>
      </c>
      <c r="L1088">
        <v>0.99856665134901801</v>
      </c>
      <c r="M1088">
        <v>0.94839883697073402</v>
      </c>
      <c r="N1088">
        <v>0.94836038684065305</v>
      </c>
      <c r="O1088">
        <v>1.01125684111898</v>
      </c>
      <c r="P1088">
        <v>1.05641130154283</v>
      </c>
      <c r="Q1088">
        <v>1.0965449480478899</v>
      </c>
      <c r="R1088">
        <v>1.1941412075917099</v>
      </c>
      <c r="S1088">
        <v>1.34467049258575</v>
      </c>
      <c r="T1088">
        <v>1.56311779288965</v>
      </c>
      <c r="U1088">
        <v>1.81633432560413</v>
      </c>
      <c r="V1088">
        <v>2.06029726380631</v>
      </c>
      <c r="W1088">
        <v>2.2885810219713898</v>
      </c>
      <c r="X1088">
        <v>2.54910108734075</v>
      </c>
      <c r="Y1088">
        <v>2.7721152222022498</v>
      </c>
      <c r="Z1088">
        <v>2.9194482733881499</v>
      </c>
      <c r="AA1088">
        <v>2.9397633312989901</v>
      </c>
      <c r="AB1088">
        <v>2.8250321579775699</v>
      </c>
      <c r="AC1088">
        <v>2.6437000297136302</v>
      </c>
      <c r="AD1088">
        <v>2.4951445931720699</v>
      </c>
      <c r="AE1088">
        <v>2.16531536840915</v>
      </c>
      <c r="AF1088">
        <v>1.8070155615417101</v>
      </c>
      <c r="AG1088">
        <v>9.1449475109201608E-3</v>
      </c>
      <c r="AH1088">
        <v>4.4719838472907199E-3</v>
      </c>
      <c r="AI1088">
        <v>5.9423659819511903E-3</v>
      </c>
      <c r="AJ1088">
        <v>1.14730242600711E-2</v>
      </c>
      <c r="AK1088">
        <v>9.9258147884157093E-3</v>
      </c>
      <c r="AL1088">
        <v>1.69841330813178E-3</v>
      </c>
      <c r="AM1088">
        <v>7.5107279280177902E-3</v>
      </c>
      <c r="AN1088">
        <v>6.43868143359606E-3</v>
      </c>
      <c r="AO1088">
        <v>-1.3716579399800401E-2</v>
      </c>
      <c r="AP1088">
        <v>-1.1432152523098E-2</v>
      </c>
      <c r="AQ1088">
        <v>-2.15157660428913E-2</v>
      </c>
      <c r="AR1088">
        <v>-9.3027518386807895E-3</v>
      </c>
      <c r="AS1088">
        <v>-1.1942163241277301E-2</v>
      </c>
      <c r="AT1088">
        <v>-2.4943984572526601E-2</v>
      </c>
      <c r="AU1088">
        <v>0.21640065546343701</v>
      </c>
      <c r="AV1088">
        <v>0.311251933177424</v>
      </c>
      <c r="AW1088">
        <v>0.33681612811002398</v>
      </c>
      <c r="AX1088">
        <v>0.374819590540797</v>
      </c>
      <c r="AY1088">
        <v>0.31344359302385399</v>
      </c>
      <c r="AZ1088">
        <v>-5.9098907163948403E-2</v>
      </c>
      <c r="BA1088">
        <v>-0.110077582998432</v>
      </c>
      <c r="BB1088">
        <v>-0.117269399558113</v>
      </c>
      <c r="BC1088">
        <v>-8.1461013681564595E-2</v>
      </c>
      <c r="BD1088">
        <v>-5.29991661782023E-2</v>
      </c>
      <c r="BE1088">
        <v>2.12160762886172E-2</v>
      </c>
      <c r="BF1088">
        <v>1.5927408616417001E-2</v>
      </c>
      <c r="BG1088">
        <v>1.6276565247212198E-2</v>
      </c>
      <c r="BH1088">
        <v>1.9153021679450901E-2</v>
      </c>
      <c r="BI1088">
        <v>1.7567200022056698E-2</v>
      </c>
      <c r="BJ1088">
        <v>1.1430002497085499E-2</v>
      </c>
      <c r="BK1088">
        <v>1.5682010310053798E-2</v>
      </c>
      <c r="BL1088">
        <v>1.5843111353740998E-2</v>
      </c>
      <c r="BM1088">
        <v>-5.7173048187166399E-3</v>
      </c>
      <c r="BN1088">
        <v>-3.70871916380569E-3</v>
      </c>
      <c r="BO1088">
        <v>-1.5030066468053899E-2</v>
      </c>
      <c r="BP1088">
        <v>-2.7470681633061898E-3</v>
      </c>
      <c r="BQ1088">
        <v>-5.5632335725673901E-3</v>
      </c>
      <c r="BR1088">
        <v>-8.4706550485443895E-3</v>
      </c>
      <c r="BS1088">
        <v>0.23895732962976399</v>
      </c>
      <c r="BT1088">
        <v>0.33717757240858298</v>
      </c>
      <c r="BU1088">
        <v>0.36621726679729599</v>
      </c>
      <c r="BV1088">
        <v>0.40356603902663901</v>
      </c>
      <c r="BW1088">
        <v>0.34603379300325199</v>
      </c>
      <c r="BX1088">
        <v>-2.7079119419073198E-2</v>
      </c>
      <c r="BY1088">
        <v>-8.4381622560808694E-2</v>
      </c>
      <c r="BZ1088">
        <v>-8.9159404078432106E-2</v>
      </c>
      <c r="CA1088">
        <v>-6.0171659523686999E-2</v>
      </c>
      <c r="CB1088">
        <v>-3.8890136924730798E-2</v>
      </c>
      <c r="CC1088">
        <v>2.9576503308132399E-2</v>
      </c>
      <c r="CD1088">
        <v>2.3861400915196802E-2</v>
      </c>
      <c r="CE1088">
        <v>2.3434000177570399E-2</v>
      </c>
      <c r="CF1088">
        <v>2.4472164496767299E-2</v>
      </c>
      <c r="CG1088">
        <v>2.28596001571536E-2</v>
      </c>
      <c r="CH1088">
        <v>1.8170071524306299E-2</v>
      </c>
      <c r="CI1088">
        <v>2.1341415595919299E-2</v>
      </c>
      <c r="CJ1088">
        <v>2.23565908680004E-2</v>
      </c>
      <c r="CK1088">
        <v>-1.77031611808419E-4</v>
      </c>
      <c r="CL1088">
        <v>1.64050725317657E-3</v>
      </c>
      <c r="CM1088">
        <v>-1.05380906997137E-2</v>
      </c>
      <c r="CN1088">
        <v>1.7933783798755401E-3</v>
      </c>
      <c r="CO1088">
        <v>-1.1452063159611899E-3</v>
      </c>
      <c r="CP1088">
        <v>2.93872279755562E-3</v>
      </c>
      <c r="CQ1088">
        <v>0.25458001344364101</v>
      </c>
      <c r="CR1088">
        <v>0.355133591163586</v>
      </c>
      <c r="CS1088">
        <v>0.38658040588829201</v>
      </c>
      <c r="CT1088">
        <v>0.42347574167849</v>
      </c>
      <c r="CU1088">
        <v>0.368605666230434</v>
      </c>
      <c r="CV1088">
        <v>-4.9023119678925104E-3</v>
      </c>
      <c r="CW1088">
        <v>-6.65846786385446E-2</v>
      </c>
      <c r="CX1088">
        <v>-6.9690506839842001E-2</v>
      </c>
      <c r="CY1088">
        <v>-4.5426717687062398E-2</v>
      </c>
      <c r="CZ1088">
        <v>-2.9118266243689302E-2</v>
      </c>
      <c r="DA1088">
        <v>3.79369303276475E-2</v>
      </c>
      <c r="DB1088">
        <v>3.1795393213976501E-2</v>
      </c>
      <c r="DC1088">
        <v>3.0591435107928701E-2</v>
      </c>
      <c r="DD1088">
        <v>2.97913073140838E-2</v>
      </c>
      <c r="DE1088">
        <v>2.8152000292250599E-2</v>
      </c>
      <c r="DF1088">
        <v>2.4910140551527099E-2</v>
      </c>
      <c r="DG1088">
        <v>2.70008208817848E-2</v>
      </c>
      <c r="DH1088">
        <v>2.8870070382259801E-2</v>
      </c>
      <c r="DI1088">
        <v>5.3632415950997997E-3</v>
      </c>
      <c r="DJ1088">
        <v>6.98973367015883E-3</v>
      </c>
      <c r="DK1088">
        <v>-6.0461149313735599E-3</v>
      </c>
      <c r="DL1088">
        <v>6.3338249230572704E-3</v>
      </c>
      <c r="DM1088">
        <v>3.2728209406449999E-3</v>
      </c>
      <c r="DN1088">
        <v>1.43481006436556E-2</v>
      </c>
      <c r="DO1088">
        <v>0.270202697257519</v>
      </c>
      <c r="DP1088">
        <v>0.37308960991858803</v>
      </c>
      <c r="DQ1088">
        <v>0.40694354497928897</v>
      </c>
      <c r="DR1088">
        <v>0.44338544433034</v>
      </c>
      <c r="DS1088">
        <v>0.39117753945761602</v>
      </c>
      <c r="DT1088">
        <v>1.7274495483288198E-2</v>
      </c>
      <c r="DU1088">
        <v>-4.8787734716280597E-2</v>
      </c>
      <c r="DV1088">
        <v>-5.0221609601251903E-2</v>
      </c>
      <c r="DW1088">
        <v>-3.0681775850437899E-2</v>
      </c>
      <c r="DX1088">
        <v>-1.9346395562647899E-2</v>
      </c>
      <c r="DY1088">
        <v>5.0008059105344602E-2</v>
      </c>
      <c r="DZ1088">
        <v>4.3250817983102798E-2</v>
      </c>
      <c r="EA1088">
        <v>4.0925634373189697E-2</v>
      </c>
      <c r="EB1088">
        <v>3.7471304733463502E-2</v>
      </c>
      <c r="EC1088">
        <v>3.5793385525891598E-2</v>
      </c>
      <c r="ED1088">
        <v>3.4641729740480798E-2</v>
      </c>
      <c r="EE1088">
        <v>3.5172103263820899E-2</v>
      </c>
      <c r="EF1088">
        <v>3.8274500302404799E-2</v>
      </c>
      <c r="EG1088">
        <v>1.33625161761836E-2</v>
      </c>
      <c r="EH1088">
        <v>1.47131670294511E-2</v>
      </c>
      <c r="EI1088">
        <v>4.3958464346385801E-4</v>
      </c>
      <c r="EJ1088">
        <v>1.28895085984319E-2</v>
      </c>
      <c r="EK1088">
        <v>9.6517506093549005E-3</v>
      </c>
      <c r="EL1088">
        <v>3.08214301676378E-2</v>
      </c>
      <c r="EM1088">
        <v>0.29275937142384501</v>
      </c>
      <c r="EN1088">
        <v>0.39901524914974701</v>
      </c>
      <c r="EO1088">
        <v>0.43634468366656098</v>
      </c>
      <c r="EP1088">
        <v>0.47213189281618201</v>
      </c>
      <c r="EQ1088">
        <v>0.42376773943701401</v>
      </c>
      <c r="ER1088">
        <v>4.9294283228163399E-2</v>
      </c>
      <c r="ES1088">
        <v>-2.3091774278656801E-2</v>
      </c>
      <c r="ET1088">
        <v>-2.2111614121571099E-2</v>
      </c>
      <c r="EU1088">
        <v>-9.3924216925601999E-3</v>
      </c>
      <c r="EV1088">
        <v>-5.2373663091763696E-3</v>
      </c>
      <c r="EW1088">
        <v>83.623619945292205</v>
      </c>
      <c r="EX1088">
        <v>81.669857957354296</v>
      </c>
      <c r="EY1088">
        <v>81.5935800678905</v>
      </c>
      <c r="EZ1088">
        <v>80.501104043766304</v>
      </c>
      <c r="FA1088">
        <v>79.482549517186797</v>
      </c>
      <c r="FB1088">
        <v>78.017302178426704</v>
      </c>
      <c r="FC1088">
        <v>77.514945786507596</v>
      </c>
      <c r="FD1088">
        <v>77.132748904195395</v>
      </c>
      <c r="FE1088">
        <v>80.634808687341405</v>
      </c>
      <c r="FF1088">
        <v>83.759384372013301</v>
      </c>
      <c r="FG1088">
        <v>87.363345746959794</v>
      </c>
      <c r="FH1088">
        <v>90.3933856243615</v>
      </c>
      <c r="FI1088">
        <v>93.395742016280494</v>
      </c>
      <c r="FJ1088">
        <v>96.824176910654799</v>
      </c>
      <c r="FK1088">
        <v>98.8450878291533</v>
      </c>
      <c r="FL1088">
        <v>100.322117127509</v>
      </c>
      <c r="FM1088">
        <v>101.764393764624</v>
      </c>
      <c r="FN1088">
        <v>101.796790033945</v>
      </c>
      <c r="FO1088">
        <v>101.674274132419</v>
      </c>
      <c r="FP1088">
        <v>100.47548034143</v>
      </c>
      <c r="FQ1088">
        <v>97.852964439903801</v>
      </c>
      <c r="FR1088">
        <v>95.7304485383779</v>
      </c>
      <c r="FS1088">
        <v>92.820568170583002</v>
      </c>
      <c r="FT1088">
        <v>89.855320831822795</v>
      </c>
      <c r="FU1088">
        <v>3.6774722831971203E-2</v>
      </c>
      <c r="FV1088">
        <v>0</v>
      </c>
      <c r="FW1088">
        <v>0</v>
      </c>
      <c r="FX1088">
        <v>1</v>
      </c>
    </row>
    <row r="1089" spans="1:180" x14ac:dyDescent="0.2">
      <c r="A1089" t="s">
        <v>42</v>
      </c>
      <c r="B1089" t="s">
        <v>58</v>
      </c>
      <c r="C1089" t="s">
        <v>55</v>
      </c>
      <c r="D1089" t="s">
        <v>80</v>
      </c>
      <c r="E1089" t="s">
        <v>77</v>
      </c>
      <c r="F1089" t="s">
        <v>77</v>
      </c>
      <c r="G1089" s="35">
        <v>43703</v>
      </c>
      <c r="H1089">
        <v>5923</v>
      </c>
      <c r="I1089">
        <v>1.41930184928609</v>
      </c>
      <c r="J1089">
        <v>1.2352871270857999</v>
      </c>
      <c r="K1089">
        <v>1.1282546741927</v>
      </c>
      <c r="L1089">
        <v>1.03000066618732</v>
      </c>
      <c r="M1089">
        <v>0.97517455963926403</v>
      </c>
      <c r="N1089">
        <v>0.96669240996093098</v>
      </c>
      <c r="O1089">
        <v>1.0234150479891999</v>
      </c>
      <c r="P1089">
        <v>1.0665161955475699</v>
      </c>
      <c r="Q1089">
        <v>1.1078148561635</v>
      </c>
      <c r="R1089">
        <v>1.20387704738309</v>
      </c>
      <c r="S1089">
        <v>1.3632006808474499</v>
      </c>
      <c r="T1089">
        <v>1.5831264278000801</v>
      </c>
      <c r="U1089">
        <v>1.83551965800051</v>
      </c>
      <c r="V1089">
        <v>2.0843277192108598</v>
      </c>
      <c r="W1089">
        <v>2.3186560231032698</v>
      </c>
      <c r="X1089">
        <v>2.58001906785542</v>
      </c>
      <c r="Y1089">
        <v>2.80303300315847</v>
      </c>
      <c r="Z1089">
        <v>2.94522270423654</v>
      </c>
      <c r="AA1089">
        <v>2.9669600749520599</v>
      </c>
      <c r="AB1089">
        <v>2.84739560806611</v>
      </c>
      <c r="AC1089">
        <v>2.6697460838860998</v>
      </c>
      <c r="AD1089">
        <v>2.5327041418262199</v>
      </c>
      <c r="AE1089">
        <v>2.2084106692686198</v>
      </c>
      <c r="AF1089">
        <v>1.8490377216704299</v>
      </c>
      <c r="AG1089">
        <v>4.9894036463990696E-3</v>
      </c>
      <c r="AH1089">
        <v>-3.10147128528338E-3</v>
      </c>
      <c r="AI1089">
        <v>1.3881249508102E-4</v>
      </c>
      <c r="AJ1089">
        <v>6.5240008604390397E-3</v>
      </c>
      <c r="AK1089">
        <v>9.60202553305671E-3</v>
      </c>
      <c r="AL1089">
        <v>-2.82719315131414E-3</v>
      </c>
      <c r="AM1089">
        <v>-2.51255203489963E-3</v>
      </c>
      <c r="AN1089">
        <v>7.08417546874712E-3</v>
      </c>
      <c r="AO1089">
        <v>-1.16853842431239E-2</v>
      </c>
      <c r="AP1089">
        <v>-6.0041260989028601E-3</v>
      </c>
      <c r="AQ1089">
        <v>-1.73599635585081E-2</v>
      </c>
      <c r="AR1089">
        <v>-4.8161590801273904E-3</v>
      </c>
      <c r="AS1089">
        <v>-1.6441023906853001E-2</v>
      </c>
      <c r="AT1089">
        <v>-2.6843161268981001E-2</v>
      </c>
      <c r="AU1089">
        <v>0.18283759640076899</v>
      </c>
      <c r="AV1089">
        <v>0.27457624369453099</v>
      </c>
      <c r="AW1089">
        <v>0.30859606378482601</v>
      </c>
      <c r="AX1089">
        <v>0.333432521679425</v>
      </c>
      <c r="AY1089">
        <v>0.30574627161507101</v>
      </c>
      <c r="AZ1089">
        <v>3.8876589598989802E-3</v>
      </c>
      <c r="BA1089">
        <v>-7.8550557973405294E-2</v>
      </c>
      <c r="BB1089">
        <v>-8.9049024692078801E-2</v>
      </c>
      <c r="BC1089">
        <v>-6.7546680219255806E-2</v>
      </c>
      <c r="BD1089">
        <v>-5.2671259841310603E-2</v>
      </c>
      <c r="BE1089">
        <v>1.6250516530989599E-2</v>
      </c>
      <c r="BF1089">
        <v>8.8186953829448994E-3</v>
      </c>
      <c r="BG1089">
        <v>1.06327983848713E-2</v>
      </c>
      <c r="BH1089">
        <v>1.39528932562749E-2</v>
      </c>
      <c r="BI1089">
        <v>1.7474878118851501E-2</v>
      </c>
      <c r="BJ1089">
        <v>7.3321159354319196E-3</v>
      </c>
      <c r="BK1089">
        <v>6.4603176257581598E-3</v>
      </c>
      <c r="BL1089">
        <v>1.7650982495280299E-2</v>
      </c>
      <c r="BM1089">
        <v>-2.5431111621676398E-3</v>
      </c>
      <c r="BN1089">
        <v>2.6335824564820802E-3</v>
      </c>
      <c r="BO1089">
        <v>-9.9548560574331899E-3</v>
      </c>
      <c r="BP1089">
        <v>1.7203576486346599E-3</v>
      </c>
      <c r="BQ1089">
        <v>-1.0072530549067701E-2</v>
      </c>
      <c r="BR1089">
        <v>-1.03651716698264E-2</v>
      </c>
      <c r="BS1089">
        <v>0.20469602498360601</v>
      </c>
      <c r="BT1089">
        <v>0.30037706978190498</v>
      </c>
      <c r="BU1089">
        <v>0.33446704755426698</v>
      </c>
      <c r="BV1089">
        <v>0.35878356239387599</v>
      </c>
      <c r="BW1089">
        <v>0.33689344330313797</v>
      </c>
      <c r="BX1089">
        <v>3.27093687291381E-2</v>
      </c>
      <c r="BY1089">
        <v>-5.3507404567351501E-2</v>
      </c>
      <c r="BZ1089">
        <v>-6.0348895485076097E-2</v>
      </c>
      <c r="CA1089">
        <v>-4.6011587622596599E-2</v>
      </c>
      <c r="CB1089">
        <v>-3.6922900397391899E-2</v>
      </c>
      <c r="CC1089">
        <v>2.4049929010466299E-2</v>
      </c>
      <c r="CD1089">
        <v>1.7074566505313301E-2</v>
      </c>
      <c r="CE1089">
        <v>1.7900901044625401E-2</v>
      </c>
      <c r="CF1089">
        <v>1.9098121499218499E-2</v>
      </c>
      <c r="CG1089">
        <v>2.2927591836937999E-2</v>
      </c>
      <c r="CH1089">
        <v>1.43684224609134E-2</v>
      </c>
      <c r="CI1089">
        <v>1.26748998189458E-2</v>
      </c>
      <c r="CJ1089">
        <v>2.49695208525096E-2</v>
      </c>
      <c r="CK1089">
        <v>3.78879932387019E-3</v>
      </c>
      <c r="CL1089">
        <v>8.6160330891489802E-3</v>
      </c>
      <c r="CM1089">
        <v>-4.8261011601457597E-3</v>
      </c>
      <c r="CN1089">
        <v>6.2475292229802496E-3</v>
      </c>
      <c r="CO1089">
        <v>-5.6617314496161201E-3</v>
      </c>
      <c r="CP1089">
        <v>1.0474337301421899E-3</v>
      </c>
      <c r="CQ1089">
        <v>0.219835106033404</v>
      </c>
      <c r="CR1089">
        <v>0.31824664333373698</v>
      </c>
      <c r="CS1089">
        <v>0.35238521210297902</v>
      </c>
      <c r="CT1089">
        <v>0.37634161596658899</v>
      </c>
      <c r="CU1089">
        <v>0.35846587953159698</v>
      </c>
      <c r="CV1089">
        <v>5.26711971166023E-2</v>
      </c>
      <c r="CW1089">
        <v>-3.6162592806526402E-2</v>
      </c>
      <c r="CX1089">
        <v>-4.0471273424649498E-2</v>
      </c>
      <c r="CY1089">
        <v>-3.10964480918575E-2</v>
      </c>
      <c r="CZ1089">
        <v>-2.6015634620289201E-2</v>
      </c>
      <c r="DA1089">
        <v>3.1849341489942999E-2</v>
      </c>
      <c r="DB1089">
        <v>2.5330437627681699E-2</v>
      </c>
      <c r="DC1089">
        <v>2.5169003704379501E-2</v>
      </c>
      <c r="DD1089">
        <v>2.42433497421621E-2</v>
      </c>
      <c r="DE1089">
        <v>2.8380305555024601E-2</v>
      </c>
      <c r="DF1089">
        <v>2.1404728986394998E-2</v>
      </c>
      <c r="DG1089">
        <v>1.8889482012133502E-2</v>
      </c>
      <c r="DH1089">
        <v>3.2288059209738901E-2</v>
      </c>
      <c r="DI1089">
        <v>1.0120709809908E-2</v>
      </c>
      <c r="DJ1089">
        <v>1.4598483721815899E-2</v>
      </c>
      <c r="DK1089">
        <v>3.0265373714166499E-4</v>
      </c>
      <c r="DL1089">
        <v>1.0774700797325801E-2</v>
      </c>
      <c r="DM1089">
        <v>-1.25093235016451E-3</v>
      </c>
      <c r="DN1089">
        <v>1.24600391301108E-2</v>
      </c>
      <c r="DO1089">
        <v>0.234974187083201</v>
      </c>
      <c r="DP1089">
        <v>0.33611621688556997</v>
      </c>
      <c r="DQ1089">
        <v>0.370303376651691</v>
      </c>
      <c r="DR1089">
        <v>0.393899669539302</v>
      </c>
      <c r="DS1089">
        <v>0.38003831576005698</v>
      </c>
      <c r="DT1089">
        <v>7.2633025504066598E-2</v>
      </c>
      <c r="DU1089">
        <v>-1.8817781045701299E-2</v>
      </c>
      <c r="DV1089">
        <v>-2.0593651364223E-2</v>
      </c>
      <c r="DW1089">
        <v>-1.6181308561118501E-2</v>
      </c>
      <c r="DX1089">
        <v>-1.5108368843186599E-2</v>
      </c>
      <c r="DY1089">
        <v>4.3110454374533501E-2</v>
      </c>
      <c r="DZ1089">
        <v>3.7250604295909998E-2</v>
      </c>
      <c r="EA1089">
        <v>3.5662989594169803E-2</v>
      </c>
      <c r="EB1089">
        <v>3.1672242137997998E-2</v>
      </c>
      <c r="EC1089">
        <v>3.6253158140819398E-2</v>
      </c>
      <c r="ED1089">
        <v>3.1564038073141003E-2</v>
      </c>
      <c r="EE1089">
        <v>2.7862351672791299E-2</v>
      </c>
      <c r="EF1089">
        <v>4.2854866236272E-2</v>
      </c>
      <c r="EG1089">
        <v>1.92629828908643E-2</v>
      </c>
      <c r="EH1089">
        <v>2.32361922772008E-2</v>
      </c>
      <c r="EI1089">
        <v>7.7077612382165702E-3</v>
      </c>
      <c r="EJ1089">
        <v>1.7311217526087899E-2</v>
      </c>
      <c r="EK1089">
        <v>5.1175610076207301E-3</v>
      </c>
      <c r="EL1089">
        <v>2.8938028729265399E-2</v>
      </c>
      <c r="EM1089">
        <v>0.25683261566603799</v>
      </c>
      <c r="EN1089">
        <v>0.36191704297294403</v>
      </c>
      <c r="EO1089">
        <v>0.39617436042113202</v>
      </c>
      <c r="EP1089">
        <v>0.41925071025375199</v>
      </c>
      <c r="EQ1089">
        <v>0.411185487448124</v>
      </c>
      <c r="ER1089">
        <v>0.10145473527330599</v>
      </c>
      <c r="ES1089">
        <v>6.2253723603523901E-3</v>
      </c>
      <c r="ET1089">
        <v>8.1064778427797097E-3</v>
      </c>
      <c r="EU1089">
        <v>5.3537840355407304E-3</v>
      </c>
      <c r="EV1089">
        <v>6.3999060073208897E-4</v>
      </c>
      <c r="EW1089">
        <v>83.6598110907983</v>
      </c>
      <c r="EX1089">
        <v>81.703286867763595</v>
      </c>
      <c r="EY1089">
        <v>81.632007921998806</v>
      </c>
      <c r="EZ1089">
        <v>80.545056368068202</v>
      </c>
      <c r="FA1089">
        <v>79.525841712370493</v>
      </c>
      <c r="FB1089">
        <v>78.060728976234003</v>
      </c>
      <c r="FC1089">
        <v>77.557186928701995</v>
      </c>
      <c r="FD1089">
        <v>77.164857556368105</v>
      </c>
      <c r="FE1089">
        <v>80.6592778793419</v>
      </c>
      <c r="FF1089">
        <v>83.768452925045693</v>
      </c>
      <c r="FG1089">
        <v>87.363992992077996</v>
      </c>
      <c r="FH1089">
        <v>90.391796160877504</v>
      </c>
      <c r="FI1089">
        <v>93.395338208409498</v>
      </c>
      <c r="FJ1089">
        <v>96.831143357708697</v>
      </c>
      <c r="FK1089">
        <v>98.8539000609385</v>
      </c>
      <c r="FL1089">
        <v>100.336723034735</v>
      </c>
      <c r="FM1089">
        <v>101.78465874466799</v>
      </c>
      <c r="FN1089">
        <v>101.816003960999</v>
      </c>
      <c r="FO1089">
        <v>101.701249238269</v>
      </c>
      <c r="FP1089">
        <v>100.51521556977499</v>
      </c>
      <c r="FQ1089">
        <v>97.900460847044499</v>
      </c>
      <c r="FR1089">
        <v>95.785706124314402</v>
      </c>
      <c r="FS1089">
        <v>92.869115630712997</v>
      </c>
      <c r="FT1089">
        <v>89.904002894576493</v>
      </c>
      <c r="FU1089">
        <v>3.4346766171700301E-2</v>
      </c>
      <c r="FV1089">
        <v>0</v>
      </c>
      <c r="FW1089">
        <v>0</v>
      </c>
      <c r="FX1089">
        <v>1</v>
      </c>
    </row>
    <row r="1090" spans="1:180" x14ac:dyDescent="0.2">
      <c r="A1090" t="s">
        <v>42</v>
      </c>
      <c r="B1090" t="s">
        <v>58</v>
      </c>
      <c r="C1090" t="s">
        <v>55</v>
      </c>
      <c r="D1090" t="s">
        <v>80</v>
      </c>
      <c r="E1090" t="s">
        <v>77</v>
      </c>
      <c r="F1090" t="s">
        <v>78</v>
      </c>
      <c r="G1090" s="35">
        <v>43703</v>
      </c>
      <c r="H1090">
        <v>1192</v>
      </c>
      <c r="I1090">
        <v>1.15787666868434</v>
      </c>
      <c r="J1090">
        <v>0.99925422264530805</v>
      </c>
      <c r="K1090">
        <v>0.90573177709069497</v>
      </c>
      <c r="L1090">
        <v>0.82442473843993602</v>
      </c>
      <c r="M1090">
        <v>0.79906918682636396</v>
      </c>
      <c r="N1090">
        <v>0.84306162156419995</v>
      </c>
      <c r="O1090">
        <v>0.937743957725368</v>
      </c>
      <c r="P1090">
        <v>0.99459767154964795</v>
      </c>
      <c r="Q1090">
        <v>1.0318304853521401</v>
      </c>
      <c r="R1090">
        <v>1.13931744319659</v>
      </c>
      <c r="S1090">
        <v>1.2480087690969299</v>
      </c>
      <c r="T1090">
        <v>1.46293537693196</v>
      </c>
      <c r="U1090">
        <v>1.7217298066650599</v>
      </c>
      <c r="V1090">
        <v>1.93961686872297</v>
      </c>
      <c r="W1090">
        <v>2.1358229678598</v>
      </c>
      <c r="X1090">
        <v>2.3901555840398601</v>
      </c>
      <c r="Y1090">
        <v>2.6155012625760898</v>
      </c>
      <c r="Z1090">
        <v>2.79059468227261</v>
      </c>
      <c r="AA1090">
        <v>2.80224787017691</v>
      </c>
      <c r="AB1090">
        <v>2.7098526667859701</v>
      </c>
      <c r="AC1090">
        <v>2.5060117785458602</v>
      </c>
      <c r="AD1090">
        <v>2.29049809929856</v>
      </c>
      <c r="AE1090">
        <v>1.92852143990435</v>
      </c>
      <c r="AF1090">
        <v>1.5725721872559</v>
      </c>
      <c r="AG1090">
        <v>-1.3691881097409101E-3</v>
      </c>
      <c r="AH1090">
        <v>1.08107686299198E-2</v>
      </c>
      <c r="AI1090">
        <v>2.69359429055665E-3</v>
      </c>
      <c r="AJ1090">
        <v>4.4299493599251399E-3</v>
      </c>
      <c r="AK1090">
        <v>-1.9061987775130299E-2</v>
      </c>
      <c r="AL1090">
        <v>3.5310237561282298E-3</v>
      </c>
      <c r="AM1090">
        <v>2.99706540979283E-2</v>
      </c>
      <c r="AN1090">
        <v>-3.1801099463650499E-2</v>
      </c>
      <c r="AO1090">
        <v>-5.4120683843345702E-2</v>
      </c>
      <c r="AP1090">
        <v>-6.84528573367921E-2</v>
      </c>
      <c r="AQ1090">
        <v>-7.1627408742677506E-2</v>
      </c>
      <c r="AR1090">
        <v>-4.1268252007805699E-2</v>
      </c>
      <c r="AS1090">
        <v>3.0172923384233501E-3</v>
      </c>
      <c r="AT1090">
        <v>-3.73982531648498E-2</v>
      </c>
      <c r="AU1090">
        <v>0.35143249603191901</v>
      </c>
      <c r="AV1090">
        <v>0.44065012189233099</v>
      </c>
      <c r="AW1090">
        <v>0.42565123831009899</v>
      </c>
      <c r="AX1090">
        <v>0.55607639247861596</v>
      </c>
      <c r="AY1090">
        <v>0.32760042808129702</v>
      </c>
      <c r="AZ1090">
        <v>-0.40520930143434097</v>
      </c>
      <c r="BA1090">
        <v>-0.31088205350904702</v>
      </c>
      <c r="BB1090">
        <v>-0.30897741208978602</v>
      </c>
      <c r="BC1090">
        <v>-0.202525012043411</v>
      </c>
      <c r="BD1090">
        <v>-0.109244681307666</v>
      </c>
      <c r="BE1090">
        <v>1.9778751062655201E-2</v>
      </c>
      <c r="BF1090">
        <v>2.7678063683282701E-2</v>
      </c>
      <c r="BG1090">
        <v>1.9256597095092899E-2</v>
      </c>
      <c r="BH1090">
        <v>1.9427833692703698E-2</v>
      </c>
      <c r="BI1090">
        <v>-7.0886852050546598E-3</v>
      </c>
      <c r="BJ1090">
        <v>1.45679434971288E-2</v>
      </c>
      <c r="BK1090">
        <v>4.0864474631699399E-2</v>
      </c>
      <c r="BL1090">
        <v>-1.62284626400068E-2</v>
      </c>
      <c r="BM1090">
        <v>-4.10806039454042E-2</v>
      </c>
      <c r="BN1090">
        <v>-5.2020995926779598E-2</v>
      </c>
      <c r="BO1090">
        <v>-5.6613953489884399E-2</v>
      </c>
      <c r="BP1090">
        <v>-2.9661882326057199E-2</v>
      </c>
      <c r="BQ1090">
        <v>1.45294172077651E-2</v>
      </c>
      <c r="BR1090">
        <v>-9.2174471017771598E-3</v>
      </c>
      <c r="BS1090">
        <v>0.39216547613971198</v>
      </c>
      <c r="BT1090">
        <v>0.49453279631297498</v>
      </c>
      <c r="BU1090">
        <v>0.49730758814536402</v>
      </c>
      <c r="BV1090">
        <v>0.61277882724149102</v>
      </c>
      <c r="BW1090">
        <v>0.380189140016436</v>
      </c>
      <c r="BX1090">
        <v>-0.34212427827902497</v>
      </c>
      <c r="BY1090">
        <v>-0.260076762692181</v>
      </c>
      <c r="BZ1090">
        <v>-0.263540202564367</v>
      </c>
      <c r="CA1090">
        <v>-0.16547593550398301</v>
      </c>
      <c r="CB1090">
        <v>-8.4810236381620704E-2</v>
      </c>
      <c r="CC1090">
        <v>3.4425749311123403E-2</v>
      </c>
      <c r="CD1090">
        <v>3.9360300854906501E-2</v>
      </c>
      <c r="CE1090">
        <v>3.0728082382135601E-2</v>
      </c>
      <c r="CF1090">
        <v>2.98153226939805E-2</v>
      </c>
      <c r="CG1090">
        <v>1.2039876810669601E-3</v>
      </c>
      <c r="CH1090">
        <v>2.2212080488308E-2</v>
      </c>
      <c r="CI1090">
        <v>4.8409501547870298E-2</v>
      </c>
      <c r="CJ1090">
        <v>-5.4429018144079898E-3</v>
      </c>
      <c r="CK1090">
        <v>-3.20490843316944E-2</v>
      </c>
      <c r="CL1090">
        <v>-4.0640338770091898E-2</v>
      </c>
      <c r="CM1090">
        <v>-4.62156801168387E-2</v>
      </c>
      <c r="CN1090">
        <v>-2.1623346040614201E-2</v>
      </c>
      <c r="CO1090">
        <v>2.25026798232302E-2</v>
      </c>
      <c r="CP1090">
        <v>1.0300493331162E-2</v>
      </c>
      <c r="CQ1090">
        <v>0.42037701407871297</v>
      </c>
      <c r="CR1090">
        <v>0.53185177247553606</v>
      </c>
      <c r="CS1090">
        <v>0.54693655775667804</v>
      </c>
      <c r="CT1090">
        <v>0.65205076082733104</v>
      </c>
      <c r="CU1090">
        <v>0.41661192170329697</v>
      </c>
      <c r="CV1090">
        <v>-0.29843178341566901</v>
      </c>
      <c r="CW1090">
        <v>-0.22488917303905501</v>
      </c>
      <c r="CX1090">
        <v>-0.232070529661072</v>
      </c>
      <c r="CY1090">
        <v>-0.13981585795426699</v>
      </c>
      <c r="CZ1090">
        <v>-6.7887014259759001E-2</v>
      </c>
      <c r="DA1090">
        <v>4.9072747559591699E-2</v>
      </c>
      <c r="DB1090">
        <v>5.10425380265302E-2</v>
      </c>
      <c r="DC1090">
        <v>4.2199567669178303E-2</v>
      </c>
      <c r="DD1090">
        <v>4.0202811695257301E-2</v>
      </c>
      <c r="DE1090">
        <v>9.4966605671885796E-3</v>
      </c>
      <c r="DF1090">
        <v>2.9856217479487201E-2</v>
      </c>
      <c r="DG1090">
        <v>5.5954528464041101E-2</v>
      </c>
      <c r="DH1090">
        <v>5.3426590111907901E-3</v>
      </c>
      <c r="DI1090">
        <v>-2.30175647179847E-2</v>
      </c>
      <c r="DJ1090">
        <v>-2.9259681613404202E-2</v>
      </c>
      <c r="DK1090">
        <v>-3.5817406743793002E-2</v>
      </c>
      <c r="DL1090">
        <v>-1.35848097551713E-2</v>
      </c>
      <c r="DM1090">
        <v>3.0475942438695301E-2</v>
      </c>
      <c r="DN1090">
        <v>2.9818433764101201E-2</v>
      </c>
      <c r="DO1090">
        <v>0.44858855201771403</v>
      </c>
      <c r="DP1090">
        <v>0.56917074863809802</v>
      </c>
      <c r="DQ1090">
        <v>0.59656552736799195</v>
      </c>
      <c r="DR1090">
        <v>0.69132269441317096</v>
      </c>
      <c r="DS1090">
        <v>0.453034703390158</v>
      </c>
      <c r="DT1090">
        <v>-0.25473928855231298</v>
      </c>
      <c r="DU1090">
        <v>-0.18970158338592899</v>
      </c>
      <c r="DV1090">
        <v>-0.200600856757776</v>
      </c>
      <c r="DW1090">
        <v>-0.11415578040455</v>
      </c>
      <c r="DX1090">
        <v>-5.0963792137897201E-2</v>
      </c>
      <c r="DY1090">
        <v>7.0220686731987794E-2</v>
      </c>
      <c r="DZ1090">
        <v>6.7909833079893206E-2</v>
      </c>
      <c r="EA1090">
        <v>5.8762570473714498E-2</v>
      </c>
      <c r="EB1090">
        <v>5.5200696028035803E-2</v>
      </c>
      <c r="EC1090">
        <v>2.1469963137264202E-2</v>
      </c>
      <c r="ED1090">
        <v>4.0893137220487798E-2</v>
      </c>
      <c r="EE1090">
        <v>6.6848348997812307E-2</v>
      </c>
      <c r="EF1090">
        <v>2.0915295834834501E-2</v>
      </c>
      <c r="EG1090">
        <v>-9.9774848200431792E-3</v>
      </c>
      <c r="EH1090">
        <v>-1.28278202033917E-2</v>
      </c>
      <c r="EI1090">
        <v>-2.0803951490999999E-2</v>
      </c>
      <c r="EJ1090">
        <v>-1.9784400734227199E-3</v>
      </c>
      <c r="EK1090">
        <v>4.19880673080371E-2</v>
      </c>
      <c r="EL1090">
        <v>5.79992398271739E-2</v>
      </c>
      <c r="EM1090">
        <v>0.489321532125507</v>
      </c>
      <c r="EN1090">
        <v>0.62305342305874101</v>
      </c>
      <c r="EO1090">
        <v>0.66822187720325699</v>
      </c>
      <c r="EP1090">
        <v>0.74802512917604702</v>
      </c>
      <c r="EQ1090">
        <v>0.50562341532529798</v>
      </c>
      <c r="ER1090">
        <v>-0.19165426539699701</v>
      </c>
      <c r="ES1090">
        <v>-0.13889629256906399</v>
      </c>
      <c r="ET1090">
        <v>-0.15516364723235701</v>
      </c>
      <c r="EU1090">
        <v>-7.71067038651225E-2</v>
      </c>
      <c r="EV1090">
        <v>-2.6529347211851802E-2</v>
      </c>
      <c r="EW1090">
        <v>83.559428284854604</v>
      </c>
      <c r="EX1090">
        <v>81.604981611501202</v>
      </c>
      <c r="EY1090">
        <v>81.527582748244697</v>
      </c>
      <c r="EZ1090">
        <v>80.436476094951502</v>
      </c>
      <c r="FA1090">
        <v>79.427198261450997</v>
      </c>
      <c r="FB1090">
        <v>77.950183884988306</v>
      </c>
      <c r="FC1090">
        <v>77.454613841524605</v>
      </c>
      <c r="FD1090">
        <v>77.086425944500206</v>
      </c>
      <c r="FE1090">
        <v>80.626713473754606</v>
      </c>
      <c r="FF1090">
        <v>83.789953192912094</v>
      </c>
      <c r="FG1090">
        <v>87.403627549314606</v>
      </c>
      <c r="FH1090">
        <v>90.4354730859244</v>
      </c>
      <c r="FI1090">
        <v>93.4310431293882</v>
      </c>
      <c r="FJ1090">
        <v>96.844784353059197</v>
      </c>
      <c r="FK1090">
        <v>98.849632230023403</v>
      </c>
      <c r="FL1090">
        <v>100.304496823805</v>
      </c>
      <c r="FM1090">
        <v>101.736375794049</v>
      </c>
      <c r="FN1090">
        <v>101.76379137412199</v>
      </c>
      <c r="FO1090">
        <v>101.640839184219</v>
      </c>
      <c r="FP1090">
        <v>100.44048813105999</v>
      </c>
      <c r="FQ1090">
        <v>97.817535941156805</v>
      </c>
      <c r="FR1090">
        <v>95.694583751253802</v>
      </c>
      <c r="FS1090">
        <v>92.790120361083297</v>
      </c>
      <c r="FT1090">
        <v>89.813105984620506</v>
      </c>
      <c r="FU1090">
        <v>7.2789478408399097E-2</v>
      </c>
      <c r="FV1090">
        <v>0</v>
      </c>
      <c r="FW1090">
        <v>0</v>
      </c>
      <c r="FX1090">
        <v>1</v>
      </c>
    </row>
    <row r="1091" spans="1:180" x14ac:dyDescent="0.2">
      <c r="A1091" t="s">
        <v>42</v>
      </c>
      <c r="B1091" t="s">
        <v>58</v>
      </c>
      <c r="C1091" t="s">
        <v>55</v>
      </c>
      <c r="D1091" t="s">
        <v>80</v>
      </c>
      <c r="E1091" t="s">
        <v>78</v>
      </c>
      <c r="F1091" t="s">
        <v>1</v>
      </c>
      <c r="G1091" s="35">
        <v>43703</v>
      </c>
      <c r="H1091">
        <v>7508</v>
      </c>
      <c r="I1091">
        <v>1.23248468349978</v>
      </c>
      <c r="J1091">
        <v>1.0534213961494501</v>
      </c>
      <c r="K1091">
        <v>0.94730436043074295</v>
      </c>
      <c r="L1091">
        <v>0.86196192610840805</v>
      </c>
      <c r="M1091">
        <v>0.809082331312172</v>
      </c>
      <c r="N1091">
        <v>0.77070054228350704</v>
      </c>
      <c r="O1091">
        <v>0.778223021077594</v>
      </c>
      <c r="P1091">
        <v>0.81342924933387795</v>
      </c>
      <c r="Q1091">
        <v>0.88483000486353103</v>
      </c>
      <c r="R1091">
        <v>1.0189403518168301</v>
      </c>
      <c r="S1091">
        <v>1.2147640729128599</v>
      </c>
      <c r="T1091">
        <v>1.4627778172511801</v>
      </c>
      <c r="U1091">
        <v>1.73591106773472</v>
      </c>
      <c r="V1091">
        <v>1.9956470631972001</v>
      </c>
      <c r="W1091">
        <v>2.2355994924566298</v>
      </c>
      <c r="X1091">
        <v>2.4520133439532499</v>
      </c>
      <c r="Y1091">
        <v>2.6287557143801301</v>
      </c>
      <c r="Z1091">
        <v>2.70402017820934</v>
      </c>
      <c r="AA1091">
        <v>2.6749261745639799</v>
      </c>
      <c r="AB1091">
        <v>2.5326557358496098</v>
      </c>
      <c r="AC1091">
        <v>2.3758790589904399</v>
      </c>
      <c r="AD1091">
        <v>2.2241632741194599</v>
      </c>
      <c r="AE1091">
        <v>1.9326094230072901</v>
      </c>
      <c r="AF1091">
        <v>1.61324716606644</v>
      </c>
      <c r="AG1091">
        <v>-7.66929353495937E-3</v>
      </c>
      <c r="AH1091">
        <v>7.6324639685619602E-5</v>
      </c>
      <c r="AI1091">
        <v>-1.54460747429563E-2</v>
      </c>
      <c r="AJ1091">
        <v>-8.4324633531956093E-3</v>
      </c>
      <c r="AK1091">
        <v>-8.1292184325063403E-3</v>
      </c>
      <c r="AL1091">
        <v>-1.9034631406775901E-2</v>
      </c>
      <c r="AM1091">
        <v>-1.00822914943426E-2</v>
      </c>
      <c r="AN1091">
        <v>-5.7161366295179102E-3</v>
      </c>
      <c r="AO1091">
        <v>7.4657641338070901E-3</v>
      </c>
      <c r="AP1091">
        <v>-1.2577425912034699E-2</v>
      </c>
      <c r="AQ1091">
        <v>-7.8302179313188003E-3</v>
      </c>
      <c r="AR1091">
        <v>-7.3595921655219597E-3</v>
      </c>
      <c r="AS1091">
        <v>-5.8490751761391896E-3</v>
      </c>
      <c r="AT1091">
        <v>1.45811676393348E-3</v>
      </c>
      <c r="AU1091">
        <v>0.11909348377973999</v>
      </c>
      <c r="AV1091">
        <v>0.14658383032883801</v>
      </c>
      <c r="AW1091">
        <v>0.13938595563081699</v>
      </c>
      <c r="AX1091">
        <v>0.13478130601142699</v>
      </c>
      <c r="AY1091">
        <v>6.3107165714122199E-2</v>
      </c>
      <c r="AZ1091">
        <v>-8.3458824749843605E-2</v>
      </c>
      <c r="BA1091">
        <v>-9.5878261679467197E-2</v>
      </c>
      <c r="BB1091">
        <v>-9.5795222354956397E-2</v>
      </c>
      <c r="BC1091">
        <v>-9.3652188216801199E-2</v>
      </c>
      <c r="BD1091">
        <v>-4.6407873723524999E-2</v>
      </c>
      <c r="BE1091">
        <v>5.0533857763828604E-3</v>
      </c>
      <c r="BF1091">
        <v>1.17307748206028E-2</v>
      </c>
      <c r="BG1091">
        <v>-5.9173448547286799E-3</v>
      </c>
      <c r="BH1091">
        <v>1.79417824491697E-3</v>
      </c>
      <c r="BI1091">
        <v>-7.5249557376158105E-4</v>
      </c>
      <c r="BJ1091">
        <v>-1.0958415796066399E-2</v>
      </c>
      <c r="BK1091">
        <v>-2.3498433623661101E-3</v>
      </c>
      <c r="BL1091">
        <v>8.2401781937310997E-4</v>
      </c>
      <c r="BM1091">
        <v>1.35824604797736E-2</v>
      </c>
      <c r="BN1091">
        <v>-7.7874711720047098E-3</v>
      </c>
      <c r="BO1091">
        <v>-2.30425744238083E-3</v>
      </c>
      <c r="BP1091">
        <v>-3.4914878704847899E-3</v>
      </c>
      <c r="BQ1091">
        <v>-1.9816136035523501E-3</v>
      </c>
      <c r="BR1091">
        <v>1.2630026714717199E-2</v>
      </c>
      <c r="BS1091">
        <v>0.134712737456988</v>
      </c>
      <c r="BT1091">
        <v>0.16111171198173299</v>
      </c>
      <c r="BU1091">
        <v>0.15384804640746499</v>
      </c>
      <c r="BV1091">
        <v>0.15136647685014201</v>
      </c>
      <c r="BW1091">
        <v>8.1592303683653E-2</v>
      </c>
      <c r="BX1091">
        <v>-6.8001968144971697E-2</v>
      </c>
      <c r="BY1091">
        <v>-8.0476547827995307E-2</v>
      </c>
      <c r="BZ1091">
        <v>-7.5786505604643603E-2</v>
      </c>
      <c r="CA1091">
        <v>-7.3150132492010495E-2</v>
      </c>
      <c r="CB1091">
        <v>-3.2979908228753498E-2</v>
      </c>
      <c r="CC1091">
        <v>1.3865074710701799E-2</v>
      </c>
      <c r="CD1091">
        <v>1.98026115133038E-2</v>
      </c>
      <c r="CE1091">
        <v>6.8222443877345403E-4</v>
      </c>
      <c r="CF1091">
        <v>8.8771190626579198E-3</v>
      </c>
      <c r="CG1091">
        <v>4.3566002067152703E-3</v>
      </c>
      <c r="CH1091">
        <v>-5.3648534664226203E-3</v>
      </c>
      <c r="CI1091">
        <v>3.0056266587157698E-3</v>
      </c>
      <c r="CJ1091">
        <v>5.3537088675985299E-3</v>
      </c>
      <c r="CK1091">
        <v>1.78188657358813E-2</v>
      </c>
      <c r="CL1091">
        <v>-4.4699631105555304E-3</v>
      </c>
      <c r="CM1091">
        <v>1.5230059586897799E-3</v>
      </c>
      <c r="CN1091">
        <v>-8.1245061903224098E-4</v>
      </c>
      <c r="CO1091">
        <v>6.96978500289014E-4</v>
      </c>
      <c r="CP1091">
        <v>2.0367657513975498E-2</v>
      </c>
      <c r="CQ1091">
        <v>0.145530584973386</v>
      </c>
      <c r="CR1091">
        <v>0.17117367855867799</v>
      </c>
      <c r="CS1091">
        <v>0.16386444642393699</v>
      </c>
      <c r="CT1091">
        <v>0.16285331565012701</v>
      </c>
      <c r="CU1091">
        <v>9.4395053930628303E-2</v>
      </c>
      <c r="CV1091">
        <v>-5.7296596346196403E-2</v>
      </c>
      <c r="CW1091">
        <v>-6.9809367732245303E-2</v>
      </c>
      <c r="CX1091">
        <v>-6.1928529335331099E-2</v>
      </c>
      <c r="CY1091">
        <v>-5.8950471151818402E-2</v>
      </c>
      <c r="CZ1091">
        <v>-2.36797402322837E-2</v>
      </c>
      <c r="DA1091">
        <v>2.2676763645020699E-2</v>
      </c>
      <c r="DB1091">
        <v>2.7874448206004699E-2</v>
      </c>
      <c r="DC1091">
        <v>7.2817937322755899E-3</v>
      </c>
      <c r="DD1091">
        <v>1.5960059880398898E-2</v>
      </c>
      <c r="DE1091">
        <v>9.4656959871921194E-3</v>
      </c>
      <c r="DF1091">
        <v>2.2870886322118899E-4</v>
      </c>
      <c r="DG1091">
        <v>8.3610966797976402E-3</v>
      </c>
      <c r="DH1091">
        <v>9.8833999158239594E-3</v>
      </c>
      <c r="DI1091">
        <v>2.2055270991988899E-2</v>
      </c>
      <c r="DJ1091">
        <v>-1.15245504910635E-3</v>
      </c>
      <c r="DK1091">
        <v>5.3502693597603903E-3</v>
      </c>
      <c r="DL1091">
        <v>1.8665866324203101E-3</v>
      </c>
      <c r="DM1091">
        <v>3.3755706041303799E-3</v>
      </c>
      <c r="DN1091">
        <v>2.8105288313233799E-2</v>
      </c>
      <c r="DO1091">
        <v>0.156348432489783</v>
      </c>
      <c r="DP1091">
        <v>0.18123564513562199</v>
      </c>
      <c r="DQ1091">
        <v>0.17388084644040999</v>
      </c>
      <c r="DR1091">
        <v>0.174340154450111</v>
      </c>
      <c r="DS1091">
        <v>0.107197804177603</v>
      </c>
      <c r="DT1091">
        <v>-4.6591224547421199E-2</v>
      </c>
      <c r="DU1091">
        <v>-5.9142187636495203E-2</v>
      </c>
      <c r="DV1091">
        <v>-4.8070553066018699E-2</v>
      </c>
      <c r="DW1091">
        <v>-4.4750809811626303E-2</v>
      </c>
      <c r="DX1091">
        <v>-1.4379572235813799E-2</v>
      </c>
      <c r="DY1091">
        <v>3.5399442956362999E-2</v>
      </c>
      <c r="DZ1091">
        <v>3.9528898386921897E-2</v>
      </c>
      <c r="EA1091">
        <v>1.6810523620503202E-2</v>
      </c>
      <c r="EB1091">
        <v>2.6186701478511501E-2</v>
      </c>
      <c r="EC1091">
        <v>1.6842418845936898E-2</v>
      </c>
      <c r="ED1091">
        <v>8.3049244739306707E-3</v>
      </c>
      <c r="EE1091">
        <v>1.6093544811774101E-2</v>
      </c>
      <c r="EF1091">
        <v>1.6423554364715001E-2</v>
      </c>
      <c r="EG1091">
        <v>2.81719673379555E-2</v>
      </c>
      <c r="EH1091">
        <v>3.6374996909236202E-3</v>
      </c>
      <c r="EI1091">
        <v>1.0876229848698399E-2</v>
      </c>
      <c r="EJ1091">
        <v>5.7346909274574804E-3</v>
      </c>
      <c r="EK1091">
        <v>7.2430321767172198E-3</v>
      </c>
      <c r="EL1091">
        <v>3.9277198264017599E-2</v>
      </c>
      <c r="EM1091">
        <v>0.17196768616703101</v>
      </c>
      <c r="EN1091">
        <v>0.19576352678851699</v>
      </c>
      <c r="EO1091">
        <v>0.188342937217058</v>
      </c>
      <c r="EP1091">
        <v>0.190925325288826</v>
      </c>
      <c r="EQ1091">
        <v>0.12568294214713399</v>
      </c>
      <c r="ER1091">
        <v>-3.1134367942549299E-2</v>
      </c>
      <c r="ES1091">
        <v>-4.3740473785023298E-2</v>
      </c>
      <c r="ET1091">
        <v>-2.8061836315705899E-2</v>
      </c>
      <c r="EU1091">
        <v>-2.4248754086835699E-2</v>
      </c>
      <c r="EV1091">
        <v>-9.5160674104236703E-4</v>
      </c>
      <c r="EW1091">
        <v>83.747326832021599</v>
      </c>
      <c r="EX1091">
        <v>81.794801041046099</v>
      </c>
      <c r="EY1091">
        <v>81.720798971496706</v>
      </c>
      <c r="EZ1091">
        <v>80.625850553447705</v>
      </c>
      <c r="FA1091">
        <v>79.589539368473893</v>
      </c>
      <c r="FB1091">
        <v>78.146796901947297</v>
      </c>
      <c r="FC1091">
        <v>77.631432065473007</v>
      </c>
      <c r="FD1091">
        <v>77.222178671098405</v>
      </c>
      <c r="FE1091">
        <v>80.650936000752594</v>
      </c>
      <c r="FF1091">
        <v>83.701169608980607</v>
      </c>
      <c r="FG1091">
        <v>87.286334702580703</v>
      </c>
      <c r="FH1091">
        <v>90.312862563105597</v>
      </c>
      <c r="FI1091">
        <v>93.328227399579802</v>
      </c>
      <c r="FJ1091">
        <v>96.784955002978904</v>
      </c>
      <c r="FK1091">
        <v>98.836631024426893</v>
      </c>
      <c r="FL1091">
        <v>100.356197673325</v>
      </c>
      <c r="FM1091">
        <v>101.818506788749</v>
      </c>
      <c r="FN1091">
        <v>101.860399485748</v>
      </c>
      <c r="FO1091">
        <v>101.738923207174</v>
      </c>
      <c r="FP1091">
        <v>100.54344485905099</v>
      </c>
      <c r="FQ1091">
        <v>97.921968580477298</v>
      </c>
      <c r="FR1091">
        <v>95.800492301903404</v>
      </c>
      <c r="FS1091">
        <v>92.880075883478099</v>
      </c>
      <c r="FT1091">
        <v>89.937333416951503</v>
      </c>
      <c r="FU1091">
        <v>2.1047196491777401E-2</v>
      </c>
      <c r="FV1091">
        <v>0</v>
      </c>
      <c r="FW1091">
        <v>0</v>
      </c>
      <c r="FX1091">
        <v>1</v>
      </c>
    </row>
    <row r="1092" spans="1:180" x14ac:dyDescent="0.2">
      <c r="A1092" t="s">
        <v>42</v>
      </c>
      <c r="B1092" t="s">
        <v>58</v>
      </c>
      <c r="C1092" t="s">
        <v>55</v>
      </c>
      <c r="D1092" t="s">
        <v>80</v>
      </c>
      <c r="E1092" t="s">
        <v>78</v>
      </c>
      <c r="F1092" t="s">
        <v>77</v>
      </c>
      <c r="G1092" s="35">
        <v>43703</v>
      </c>
      <c r="H1092">
        <v>6357</v>
      </c>
      <c r="I1092">
        <v>1.2585531989854499</v>
      </c>
      <c r="J1092">
        <v>1.07447770657888</v>
      </c>
      <c r="K1092">
        <v>0.96578329422201403</v>
      </c>
      <c r="L1092">
        <v>0.87979240029958705</v>
      </c>
      <c r="M1092">
        <v>0.82643378628191799</v>
      </c>
      <c r="N1092">
        <v>0.78544862876753996</v>
      </c>
      <c r="O1092">
        <v>0.79079748033832697</v>
      </c>
      <c r="P1092">
        <v>0.82646762227329096</v>
      </c>
      <c r="Q1092">
        <v>0.89450374083487305</v>
      </c>
      <c r="R1092">
        <v>1.03007176925427</v>
      </c>
      <c r="S1092">
        <v>1.22857200057365</v>
      </c>
      <c r="T1092">
        <v>1.47679327421311</v>
      </c>
      <c r="U1092">
        <v>1.7454083971675101</v>
      </c>
      <c r="V1092">
        <v>2.00086480685464</v>
      </c>
      <c r="W1092">
        <v>2.2376250779033402</v>
      </c>
      <c r="X1092">
        <v>2.4488219176680102</v>
      </c>
      <c r="Y1092">
        <v>2.6226145948139998</v>
      </c>
      <c r="Z1092">
        <v>2.7014524795977501</v>
      </c>
      <c r="AA1092">
        <v>2.6740683337330502</v>
      </c>
      <c r="AB1092">
        <v>2.53461302873855</v>
      </c>
      <c r="AC1092">
        <v>2.3837189405713302</v>
      </c>
      <c r="AD1092">
        <v>2.2397922599084699</v>
      </c>
      <c r="AE1092">
        <v>1.95612522273323</v>
      </c>
      <c r="AF1092">
        <v>1.64276229350633</v>
      </c>
      <c r="AG1092">
        <v>-1.41794149725401E-2</v>
      </c>
      <c r="AH1092">
        <v>-5.5090272234564397E-3</v>
      </c>
      <c r="AI1092">
        <v>-1.8736869885885198E-2</v>
      </c>
      <c r="AJ1092">
        <v>-1.3866474869071501E-2</v>
      </c>
      <c r="AK1092">
        <v>-6.8699458094161102E-3</v>
      </c>
      <c r="AL1092">
        <v>-1.89876117989329E-2</v>
      </c>
      <c r="AM1092">
        <v>-8.4325450141859801E-3</v>
      </c>
      <c r="AN1092">
        <v>-1.03175516128563E-2</v>
      </c>
      <c r="AO1092">
        <v>4.6506833968950499E-3</v>
      </c>
      <c r="AP1092">
        <v>-1.6345791172581801E-2</v>
      </c>
      <c r="AQ1092">
        <v>-1.3319870994529101E-2</v>
      </c>
      <c r="AR1092">
        <v>-3.2194083459517299E-3</v>
      </c>
      <c r="AS1092">
        <v>-1.20336275791499E-2</v>
      </c>
      <c r="AT1092">
        <v>5.6923668770030604E-3</v>
      </c>
      <c r="AU1092">
        <v>7.48907511495258E-2</v>
      </c>
      <c r="AV1092">
        <v>9.3715599728946303E-2</v>
      </c>
      <c r="AW1092">
        <v>6.9856294198770805E-2</v>
      </c>
      <c r="AX1092">
        <v>6.8933004027693007E-2</v>
      </c>
      <c r="AY1092">
        <v>4.0792104804388003E-2</v>
      </c>
      <c r="AZ1092">
        <v>-4.3445585037165599E-2</v>
      </c>
      <c r="BA1092">
        <v>-6.9151437676736496E-2</v>
      </c>
      <c r="BB1092">
        <v>-8.2062033800351597E-2</v>
      </c>
      <c r="BC1092">
        <v>-8.3640340829823204E-2</v>
      </c>
      <c r="BD1092">
        <v>-4.2005633252065099E-2</v>
      </c>
      <c r="BE1092">
        <v>-4.3665775341913298E-4</v>
      </c>
      <c r="BF1092">
        <v>7.2913146551798098E-3</v>
      </c>
      <c r="BG1092">
        <v>-8.1739169594253706E-3</v>
      </c>
      <c r="BH1092">
        <v>-2.5644479181080198E-3</v>
      </c>
      <c r="BI1092">
        <v>9.5518628904166702E-4</v>
      </c>
      <c r="BJ1092">
        <v>-1.07366332823932E-2</v>
      </c>
      <c r="BK1092">
        <v>-2.9113207074645198E-4</v>
      </c>
      <c r="BL1092">
        <v>-2.6609047831472701E-3</v>
      </c>
      <c r="BM1092">
        <v>1.1045186626578701E-2</v>
      </c>
      <c r="BN1092">
        <v>-1.0508286131550301E-2</v>
      </c>
      <c r="BO1092">
        <v>-6.4291121816765096E-3</v>
      </c>
      <c r="BP1092">
        <v>1.15941984616632E-3</v>
      </c>
      <c r="BQ1092">
        <v>-7.6394111136659703E-3</v>
      </c>
      <c r="BR1092">
        <v>1.5434529400947101E-2</v>
      </c>
      <c r="BS1092">
        <v>8.9626246334318704E-2</v>
      </c>
      <c r="BT1092">
        <v>0.109459598792403</v>
      </c>
      <c r="BU1092">
        <v>8.5901260069992297E-2</v>
      </c>
      <c r="BV1092">
        <v>8.3980787190397699E-2</v>
      </c>
      <c r="BW1092">
        <v>5.7713942966720902E-2</v>
      </c>
      <c r="BX1092">
        <v>-2.8749186765954199E-2</v>
      </c>
      <c r="BY1092">
        <v>-5.3903607736379699E-2</v>
      </c>
      <c r="BZ1092">
        <v>-6.2397552807767702E-2</v>
      </c>
      <c r="CA1092">
        <v>-6.3277043152434598E-2</v>
      </c>
      <c r="CB1092">
        <v>-2.75958862791221E-2</v>
      </c>
      <c r="CC1092">
        <v>9.0815340323945701E-3</v>
      </c>
      <c r="CD1092">
        <v>1.6156792447025399E-2</v>
      </c>
      <c r="CE1092">
        <v>-8.5804794016623297E-4</v>
      </c>
      <c r="CF1092">
        <v>5.2633015191032801E-3</v>
      </c>
      <c r="CG1092">
        <v>6.3748489429681296E-3</v>
      </c>
      <c r="CH1092">
        <v>-5.0220306965464397E-3</v>
      </c>
      <c r="CI1092">
        <v>5.3475857329375103E-3</v>
      </c>
      <c r="CJ1092">
        <v>2.6420654868954002E-3</v>
      </c>
      <c r="CK1092">
        <v>1.5474000084073999E-2</v>
      </c>
      <c r="CL1092">
        <v>-6.4652479227485299E-3</v>
      </c>
      <c r="CM1092">
        <v>-1.6565936190068499E-3</v>
      </c>
      <c r="CN1092">
        <v>4.1921829129341901E-3</v>
      </c>
      <c r="CO1092">
        <v>-4.5959901756417003E-3</v>
      </c>
      <c r="CP1092">
        <v>2.21819214877731E-2</v>
      </c>
      <c r="CQ1092">
        <v>9.9832005411008895E-2</v>
      </c>
      <c r="CR1092">
        <v>0.120363844583281</v>
      </c>
      <c r="CS1092">
        <v>9.70139545551017E-2</v>
      </c>
      <c r="CT1092">
        <v>9.4402835969276094E-2</v>
      </c>
      <c r="CU1092">
        <v>6.9433956529464103E-2</v>
      </c>
      <c r="CV1092">
        <v>-1.8570506092510802E-2</v>
      </c>
      <c r="CW1092">
        <v>-4.3343007168695998E-2</v>
      </c>
      <c r="CX1092">
        <v>-4.8777993175623098E-2</v>
      </c>
      <c r="CY1092">
        <v>-4.9173485213178603E-2</v>
      </c>
      <c r="CZ1092">
        <v>-1.7615739421642199E-2</v>
      </c>
      <c r="DA1092">
        <v>1.8599725818208301E-2</v>
      </c>
      <c r="DB1092">
        <v>2.5022270238871099E-2</v>
      </c>
      <c r="DC1092">
        <v>6.4578210790928996E-3</v>
      </c>
      <c r="DD1092">
        <v>1.30910509563146E-2</v>
      </c>
      <c r="DE1092">
        <v>1.17945115968946E-2</v>
      </c>
      <c r="DF1092">
        <v>6.9257188930036101E-4</v>
      </c>
      <c r="DG1092">
        <v>1.09863035366215E-2</v>
      </c>
      <c r="DH1092">
        <v>7.9450357569380708E-3</v>
      </c>
      <c r="DI1092">
        <v>1.9902813541569302E-2</v>
      </c>
      <c r="DJ1092">
        <v>-2.42220971394677E-3</v>
      </c>
      <c r="DK1092">
        <v>3.1159249436628201E-3</v>
      </c>
      <c r="DL1092">
        <v>7.2249459797020599E-3</v>
      </c>
      <c r="DM1092">
        <v>-1.5525692376174201E-3</v>
      </c>
      <c r="DN1092">
        <v>2.8929313574598998E-2</v>
      </c>
      <c r="DO1092">
        <v>0.110037764487699</v>
      </c>
      <c r="DP1092">
        <v>0.13126809037415901</v>
      </c>
      <c r="DQ1092">
        <v>0.10812664904021101</v>
      </c>
      <c r="DR1092">
        <v>0.104824884748154</v>
      </c>
      <c r="DS1092">
        <v>8.1153970092207303E-2</v>
      </c>
      <c r="DT1092">
        <v>-8.3918254190673992E-3</v>
      </c>
      <c r="DU1092">
        <v>-3.2782406601012302E-2</v>
      </c>
      <c r="DV1092">
        <v>-3.5158433543478598E-2</v>
      </c>
      <c r="DW1092">
        <v>-3.5069927273922698E-2</v>
      </c>
      <c r="DX1092">
        <v>-7.6355925641622196E-3</v>
      </c>
      <c r="DY1092">
        <v>3.23424830373292E-2</v>
      </c>
      <c r="DZ1092">
        <v>3.7822612117507301E-2</v>
      </c>
      <c r="EA1092">
        <v>1.70207740055527E-2</v>
      </c>
      <c r="EB1092">
        <v>2.4393077907277998E-2</v>
      </c>
      <c r="EC1092">
        <v>1.96196436953524E-2</v>
      </c>
      <c r="ED1092">
        <v>8.9435504058400402E-3</v>
      </c>
      <c r="EE1092">
        <v>1.9127716480061001E-2</v>
      </c>
      <c r="EF1092">
        <v>1.5601682586647099E-2</v>
      </c>
      <c r="EG1092">
        <v>2.6297316771252899E-2</v>
      </c>
      <c r="EH1092">
        <v>3.41529532708472E-3</v>
      </c>
      <c r="EI1092">
        <v>1.00066837565154E-2</v>
      </c>
      <c r="EJ1092">
        <v>1.1603774171820101E-2</v>
      </c>
      <c r="EK1092">
        <v>2.8416472278665499E-3</v>
      </c>
      <c r="EL1092">
        <v>3.8671476098543101E-2</v>
      </c>
      <c r="EM1092">
        <v>0.124773259672492</v>
      </c>
      <c r="EN1092">
        <v>0.14701208943761501</v>
      </c>
      <c r="EO1092">
        <v>0.124171614911433</v>
      </c>
      <c r="EP1092">
        <v>0.119872667910859</v>
      </c>
      <c r="EQ1092">
        <v>9.8075808254540195E-2</v>
      </c>
      <c r="ER1092">
        <v>6.3045728521439999E-3</v>
      </c>
      <c r="ES1092">
        <v>-1.7534576660655499E-2</v>
      </c>
      <c r="ET1092">
        <v>-1.5493952550894601E-2</v>
      </c>
      <c r="EU1092">
        <v>-1.4706629596534E-2</v>
      </c>
      <c r="EV1092">
        <v>6.7741544087807698E-3</v>
      </c>
      <c r="EW1092">
        <v>83.7549121548942</v>
      </c>
      <c r="EX1092">
        <v>81.801039799211196</v>
      </c>
      <c r="EY1092">
        <v>81.729150233058405</v>
      </c>
      <c r="EZ1092">
        <v>80.636894944424498</v>
      </c>
      <c r="FA1092">
        <v>79.6015596988168</v>
      </c>
      <c r="FB1092">
        <v>78.1572606669057</v>
      </c>
      <c r="FC1092">
        <v>77.642291143779104</v>
      </c>
      <c r="FD1092">
        <v>77.230369307995701</v>
      </c>
      <c r="FE1092">
        <v>80.660917891717503</v>
      </c>
      <c r="FF1092">
        <v>83.709483685908907</v>
      </c>
      <c r="FG1092">
        <v>87.292165650770897</v>
      </c>
      <c r="FH1092">
        <v>90.317927572606706</v>
      </c>
      <c r="FI1092">
        <v>93.332897095733202</v>
      </c>
      <c r="FJ1092">
        <v>96.790946575833601</v>
      </c>
      <c r="FK1092">
        <v>98.841251344567993</v>
      </c>
      <c r="FL1092">
        <v>100.360397992112</v>
      </c>
      <c r="FM1092">
        <v>101.823843671567</v>
      </c>
      <c r="FN1092">
        <v>101.864575116529</v>
      </c>
      <c r="FO1092">
        <v>101.74655790606</v>
      </c>
      <c r="FP1092">
        <v>100.556651129437</v>
      </c>
      <c r="FQ1092">
        <v>97.938633918967398</v>
      </c>
      <c r="FR1092">
        <v>95.820616708497695</v>
      </c>
      <c r="FS1092">
        <v>92.897902474004994</v>
      </c>
      <c r="FT1092">
        <v>89.953603442093893</v>
      </c>
      <c r="FU1092">
        <v>2.0734061228718299E-2</v>
      </c>
      <c r="FV1092">
        <v>0</v>
      </c>
      <c r="FW1092">
        <v>0</v>
      </c>
      <c r="FX1092">
        <v>1</v>
      </c>
    </row>
    <row r="1093" spans="1:180" x14ac:dyDescent="0.2">
      <c r="A1093" t="s">
        <v>42</v>
      </c>
      <c r="B1093" t="s">
        <v>58</v>
      </c>
      <c r="C1093" t="s">
        <v>55</v>
      </c>
      <c r="D1093" t="s">
        <v>80</v>
      </c>
      <c r="E1093" t="s">
        <v>78</v>
      </c>
      <c r="F1093" t="s">
        <v>78</v>
      </c>
      <c r="G1093" s="35">
        <v>43703</v>
      </c>
      <c r="H1093">
        <v>1151</v>
      </c>
      <c r="I1093">
        <v>1.08408941120485</v>
      </c>
      <c r="J1093">
        <v>0.93312047832440403</v>
      </c>
      <c r="K1093">
        <v>0.84249456969880498</v>
      </c>
      <c r="L1093">
        <v>0.76187749308299302</v>
      </c>
      <c r="M1093">
        <v>0.71223204400712803</v>
      </c>
      <c r="N1093">
        <v>0.68815018611936196</v>
      </c>
      <c r="O1093">
        <v>0.70779221981912599</v>
      </c>
      <c r="P1093">
        <v>0.73987931893070302</v>
      </c>
      <c r="Q1093">
        <v>0.83007200871406295</v>
      </c>
      <c r="R1093">
        <v>0.95591795520068101</v>
      </c>
      <c r="S1093">
        <v>1.1375859373767001</v>
      </c>
      <c r="T1093">
        <v>1.3851150219897901</v>
      </c>
      <c r="U1093">
        <v>1.68351618167687</v>
      </c>
      <c r="V1093">
        <v>1.96619314244872</v>
      </c>
      <c r="W1093">
        <v>2.22315693040336</v>
      </c>
      <c r="X1093">
        <v>2.4674944948961501</v>
      </c>
      <c r="Y1093">
        <v>2.6603732974693202</v>
      </c>
      <c r="Z1093">
        <v>2.7159136730618498</v>
      </c>
      <c r="AA1093">
        <v>2.67703048096728</v>
      </c>
      <c r="AB1093">
        <v>2.5183464464747298</v>
      </c>
      <c r="AC1093">
        <v>2.3276482377094099</v>
      </c>
      <c r="AD1093">
        <v>2.1323965498811699</v>
      </c>
      <c r="AE1093">
        <v>1.7972235214100301</v>
      </c>
      <c r="AF1093">
        <v>1.44492970792987</v>
      </c>
      <c r="AG1093">
        <v>1.17225683215854E-2</v>
      </c>
      <c r="AH1093">
        <v>1.4690614632847E-2</v>
      </c>
      <c r="AI1093">
        <v>-1.51689850146766E-2</v>
      </c>
      <c r="AJ1093">
        <v>9.6630387207526994E-3</v>
      </c>
      <c r="AK1093">
        <v>-2.57048679335957E-2</v>
      </c>
      <c r="AL1093">
        <v>-2.33262562581124E-2</v>
      </c>
      <c r="AM1093">
        <v>-2.9666430355971999E-2</v>
      </c>
      <c r="AN1093">
        <v>6.5005650731029402E-4</v>
      </c>
      <c r="AO1093">
        <v>9.3587195970868103E-3</v>
      </c>
      <c r="AP1093">
        <v>-1.00650322797558E-2</v>
      </c>
      <c r="AQ1093">
        <v>-2.7108722359863299E-3</v>
      </c>
      <c r="AR1093">
        <v>-4.7421246898105902E-2</v>
      </c>
      <c r="AS1093">
        <v>1.22172079796826E-2</v>
      </c>
      <c r="AT1093">
        <v>-3.9078027371233899E-2</v>
      </c>
      <c r="AU1093">
        <v>0.33360185230667799</v>
      </c>
      <c r="AV1093">
        <v>0.39787819841868799</v>
      </c>
      <c r="AW1093">
        <v>0.46463118200076498</v>
      </c>
      <c r="AX1093">
        <v>0.46854939486939601</v>
      </c>
      <c r="AY1093">
        <v>0.16108255858347501</v>
      </c>
      <c r="AZ1093">
        <v>-0.33974949021218298</v>
      </c>
      <c r="BA1093">
        <v>-0.26028192430858899</v>
      </c>
      <c r="BB1093">
        <v>-0.19104450589528801</v>
      </c>
      <c r="BC1093">
        <v>-0.16810734021086499</v>
      </c>
      <c r="BD1093">
        <v>-9.9074458767254001E-2</v>
      </c>
      <c r="BE1093">
        <v>2.6223989182365001E-2</v>
      </c>
      <c r="BF1093">
        <v>2.8018465756853898E-2</v>
      </c>
      <c r="BG1093">
        <v>-2.97799780047675E-3</v>
      </c>
      <c r="BH1093">
        <v>1.9842984211418599E-2</v>
      </c>
      <c r="BI1093">
        <v>-1.5582022372195199E-2</v>
      </c>
      <c r="BJ1093">
        <v>-1.4829279469093E-2</v>
      </c>
      <c r="BK1093">
        <v>-2.05082815875814E-2</v>
      </c>
      <c r="BL1093">
        <v>1.0188895426166101E-2</v>
      </c>
      <c r="BM1093">
        <v>1.9803350728987999E-2</v>
      </c>
      <c r="BN1093">
        <v>-1.13704283919018E-3</v>
      </c>
      <c r="BO1093">
        <v>9.3760431801983308E-3</v>
      </c>
      <c r="BP1093">
        <v>-3.65247759796474E-2</v>
      </c>
      <c r="BQ1093">
        <v>2.3002258223183601E-2</v>
      </c>
      <c r="BR1093">
        <v>-1.10493137441978E-2</v>
      </c>
      <c r="BS1093">
        <v>0.36893843343763799</v>
      </c>
      <c r="BT1093">
        <v>0.42431782944566498</v>
      </c>
      <c r="BU1093">
        <v>0.50269923688381901</v>
      </c>
      <c r="BV1093">
        <v>0.510349196812386</v>
      </c>
      <c r="BW1093">
        <v>0.19938539280484699</v>
      </c>
      <c r="BX1093">
        <v>-0.30578254118652198</v>
      </c>
      <c r="BY1093">
        <v>-0.236957716402386</v>
      </c>
      <c r="BZ1093">
        <v>-0.16046030809290901</v>
      </c>
      <c r="CA1093">
        <v>-0.13857257322698399</v>
      </c>
      <c r="CB1093">
        <v>-7.6292613557187305E-2</v>
      </c>
      <c r="CC1093">
        <v>3.6267629095297203E-2</v>
      </c>
      <c r="CD1093">
        <v>3.7249294845107701E-2</v>
      </c>
      <c r="CE1093">
        <v>5.4654428070390997E-3</v>
      </c>
      <c r="CF1093">
        <v>2.6893583447390901E-2</v>
      </c>
      <c r="CG1093">
        <v>-8.5709703732901998E-3</v>
      </c>
      <c r="CH1093">
        <v>-8.9442992291039695E-3</v>
      </c>
      <c r="CI1093">
        <v>-1.4165375648788101E-2</v>
      </c>
      <c r="CJ1093">
        <v>1.67954662034865E-2</v>
      </c>
      <c r="CK1093">
        <v>2.7037270433775899E-2</v>
      </c>
      <c r="CL1093">
        <v>5.0464554502789097E-3</v>
      </c>
      <c r="CM1093">
        <v>1.77474039774396E-2</v>
      </c>
      <c r="CN1093">
        <v>-2.89779134151158E-2</v>
      </c>
      <c r="CO1093">
        <v>3.0471951167657101E-2</v>
      </c>
      <c r="CP1093">
        <v>8.3632879308570395E-3</v>
      </c>
      <c r="CQ1093">
        <v>0.39341244188417301</v>
      </c>
      <c r="CR1093">
        <v>0.44262983735269301</v>
      </c>
      <c r="CS1093">
        <v>0.52906505573024698</v>
      </c>
      <c r="CT1093">
        <v>0.53929961230461698</v>
      </c>
      <c r="CU1093">
        <v>0.225913819105793</v>
      </c>
      <c r="CV1093">
        <v>-0.28225713576384798</v>
      </c>
      <c r="CW1093">
        <v>-0.22080344105838501</v>
      </c>
      <c r="CX1093">
        <v>-0.13927778586270601</v>
      </c>
      <c r="CY1093">
        <v>-0.118116883584824</v>
      </c>
      <c r="CZ1093">
        <v>-6.0513976964347398E-2</v>
      </c>
      <c r="DA1093">
        <v>4.6311269008229398E-2</v>
      </c>
      <c r="DB1093">
        <v>4.6480123933361497E-2</v>
      </c>
      <c r="DC1093">
        <v>1.3908883414554899E-2</v>
      </c>
      <c r="DD1093">
        <v>3.39441826833633E-2</v>
      </c>
      <c r="DE1093">
        <v>-1.55991837438524E-3</v>
      </c>
      <c r="DF1093">
        <v>-3.0593189891149099E-3</v>
      </c>
      <c r="DG1093">
        <v>-7.8224697099948601E-3</v>
      </c>
      <c r="DH1093">
        <v>2.3402036980806899E-2</v>
      </c>
      <c r="DI1093">
        <v>3.4271190138563903E-2</v>
      </c>
      <c r="DJ1093">
        <v>1.1229953739748E-2</v>
      </c>
      <c r="DK1093">
        <v>2.6118764774680898E-2</v>
      </c>
      <c r="DL1093">
        <v>-2.14310508505842E-2</v>
      </c>
      <c r="DM1093">
        <v>3.79416441121306E-2</v>
      </c>
      <c r="DN1093">
        <v>2.7775889605911899E-2</v>
      </c>
      <c r="DO1093">
        <v>0.41788645033070798</v>
      </c>
      <c r="DP1093">
        <v>0.46094184525972198</v>
      </c>
      <c r="DQ1093">
        <v>0.55543087457667495</v>
      </c>
      <c r="DR1093">
        <v>0.56825002779684797</v>
      </c>
      <c r="DS1093">
        <v>0.25244224540673799</v>
      </c>
      <c r="DT1093">
        <v>-0.25873173034117403</v>
      </c>
      <c r="DU1093">
        <v>-0.20464916571438399</v>
      </c>
      <c r="DV1093">
        <v>-0.118095263632504</v>
      </c>
      <c r="DW1093">
        <v>-9.7661193942663899E-2</v>
      </c>
      <c r="DX1093">
        <v>-4.4735340371507497E-2</v>
      </c>
      <c r="DY1093">
        <v>6.0812689869009E-2</v>
      </c>
      <c r="DZ1093">
        <v>5.9807975057368401E-2</v>
      </c>
      <c r="EA1093">
        <v>2.6099870628754799E-2</v>
      </c>
      <c r="EB1093">
        <v>4.4124128174029199E-2</v>
      </c>
      <c r="EC1093">
        <v>8.5629271870153005E-3</v>
      </c>
      <c r="ED1093">
        <v>5.4376577999044398E-3</v>
      </c>
      <c r="EE1093">
        <v>1.3356790583958201E-3</v>
      </c>
      <c r="EF1093">
        <v>3.2940875899662603E-2</v>
      </c>
      <c r="EG1093">
        <v>4.4715821270465E-2</v>
      </c>
      <c r="EH1093">
        <v>2.0157943180313598E-2</v>
      </c>
      <c r="EI1093">
        <v>3.82056801908656E-2</v>
      </c>
      <c r="EJ1093">
        <v>-1.0534579932125599E-2</v>
      </c>
      <c r="EK1093">
        <v>4.8726694355631602E-2</v>
      </c>
      <c r="EL1093">
        <v>5.5804603232947898E-2</v>
      </c>
      <c r="EM1093">
        <v>0.45322303146166798</v>
      </c>
      <c r="EN1093">
        <v>0.48738147628669898</v>
      </c>
      <c r="EO1093">
        <v>0.59349892945972804</v>
      </c>
      <c r="EP1093">
        <v>0.61004982973983801</v>
      </c>
      <c r="EQ1093">
        <v>0.29074507962811003</v>
      </c>
      <c r="ER1093">
        <v>-0.224764781315514</v>
      </c>
      <c r="ES1093">
        <v>-0.18132495780818</v>
      </c>
      <c r="ET1093">
        <v>-8.7511065830125107E-2</v>
      </c>
      <c r="EU1093">
        <v>-6.8126426958783196E-2</v>
      </c>
      <c r="EV1093">
        <v>-2.1953495161440701E-2</v>
      </c>
      <c r="EW1093">
        <v>83.789504228154499</v>
      </c>
      <c r="EX1093">
        <v>81.828718288841003</v>
      </c>
      <c r="EY1093">
        <v>81.767534405571197</v>
      </c>
      <c r="EZ1093">
        <v>80.689106284198303</v>
      </c>
      <c r="FA1093">
        <v>79.659343392472195</v>
      </c>
      <c r="FB1093">
        <v>78.206350522301406</v>
      </c>
      <c r="FC1093">
        <v>77.693831868678501</v>
      </c>
      <c r="FD1093">
        <v>77.269192505388801</v>
      </c>
      <c r="FE1093">
        <v>80.711324821754303</v>
      </c>
      <c r="FF1093">
        <v>83.753855082075901</v>
      </c>
      <c r="FG1093">
        <v>87.324490134306103</v>
      </c>
      <c r="FH1093">
        <v>90.346459956889404</v>
      </c>
      <c r="FI1093">
        <v>93.358978610512395</v>
      </c>
      <c r="FJ1093">
        <v>96.822832034488499</v>
      </c>
      <c r="FK1093">
        <v>98.865113579837498</v>
      </c>
      <c r="FL1093">
        <v>100.380699718123</v>
      </c>
      <c r="FM1093">
        <v>101.849278726579</v>
      </c>
      <c r="FN1093">
        <v>101.883767202786</v>
      </c>
      <c r="FO1093">
        <v>101.783369258829</v>
      </c>
      <c r="FP1093">
        <v>100.621787431603</v>
      </c>
      <c r="FQ1093">
        <v>98.021389487647198</v>
      </c>
      <c r="FR1093">
        <v>95.920991543690903</v>
      </c>
      <c r="FS1093">
        <v>92.986901011440906</v>
      </c>
      <c r="FT1093">
        <v>90.033908141270103</v>
      </c>
      <c r="FU1093">
        <v>4.7532629725919602E-2</v>
      </c>
      <c r="FV1093">
        <v>0</v>
      </c>
      <c r="FW1093">
        <v>0</v>
      </c>
      <c r="FX1093">
        <v>1</v>
      </c>
    </row>
    <row r="1094" spans="1:180" x14ac:dyDescent="0.2">
      <c r="A1094" t="s">
        <v>42</v>
      </c>
      <c r="B1094" t="s">
        <v>58</v>
      </c>
      <c r="C1094" t="s">
        <v>55</v>
      </c>
      <c r="D1094" t="s">
        <v>39</v>
      </c>
      <c r="E1094" t="s">
        <v>1</v>
      </c>
      <c r="F1094" t="s">
        <v>1</v>
      </c>
      <c r="G1094" s="35">
        <v>43703</v>
      </c>
      <c r="H1094">
        <v>6516</v>
      </c>
      <c r="I1094">
        <v>1.4331704980089299</v>
      </c>
      <c r="J1094">
        <v>1.2935114484413801</v>
      </c>
      <c r="K1094">
        <v>1.1656592153266501</v>
      </c>
      <c r="L1094">
        <v>1.07042581970788</v>
      </c>
      <c r="M1094">
        <v>0.98708523523608904</v>
      </c>
      <c r="N1094">
        <v>0.93142411382453205</v>
      </c>
      <c r="O1094">
        <v>0.93743018363860697</v>
      </c>
      <c r="P1094">
        <v>0.946606413530791</v>
      </c>
      <c r="Q1094">
        <v>1.0285423208986799</v>
      </c>
      <c r="R1094">
        <v>1.1787766659157699</v>
      </c>
      <c r="S1094">
        <v>1.35523321264748</v>
      </c>
      <c r="T1094">
        <v>1.5826442663645</v>
      </c>
      <c r="U1094">
        <v>1.85066064087552</v>
      </c>
      <c r="V1094">
        <v>2.1065568115647699</v>
      </c>
      <c r="W1094">
        <v>2.3358468005018298</v>
      </c>
      <c r="X1094">
        <v>2.5710160252220899</v>
      </c>
      <c r="Y1094">
        <v>2.7466853489029099</v>
      </c>
      <c r="Z1094">
        <v>2.8634051112641101</v>
      </c>
      <c r="AA1094">
        <v>2.84135089434761</v>
      </c>
      <c r="AB1094">
        <v>2.6962737016768799</v>
      </c>
      <c r="AC1094">
        <v>2.5560654398460798</v>
      </c>
      <c r="AD1094">
        <v>2.3860440266993201</v>
      </c>
      <c r="AE1094">
        <v>2.0819109894249599</v>
      </c>
      <c r="AF1094">
        <v>1.71925497184702</v>
      </c>
      <c r="AG1094">
        <v>-1.33318267776139E-2</v>
      </c>
      <c r="AH1094">
        <v>-1.9789027514172001E-2</v>
      </c>
      <c r="AI1094">
        <v>-1.81483218007749E-2</v>
      </c>
      <c r="AJ1094">
        <v>-1.52469382261458E-2</v>
      </c>
      <c r="AK1094">
        <v>-4.6103960983549398E-3</v>
      </c>
      <c r="AL1094">
        <v>-3.2960510634920002E-3</v>
      </c>
      <c r="AM1094">
        <v>-1.2341197238522001E-2</v>
      </c>
      <c r="AN1094">
        <v>-1.3230790980268199E-2</v>
      </c>
      <c r="AO1094">
        <v>-1.53929469579898E-2</v>
      </c>
      <c r="AP1094">
        <v>-1.5738343635525402E-2</v>
      </c>
      <c r="AQ1094">
        <v>1.1212230068766401E-2</v>
      </c>
      <c r="AR1094">
        <v>-4.8288804025139499E-3</v>
      </c>
      <c r="AS1094">
        <v>-7.5584712188008097E-3</v>
      </c>
      <c r="AT1094">
        <v>-9.4668588499183994E-3</v>
      </c>
      <c r="AU1094">
        <v>0.168388223842554</v>
      </c>
      <c r="AV1094">
        <v>0.199153450718627</v>
      </c>
      <c r="AW1094">
        <v>0.200477843551047</v>
      </c>
      <c r="AX1094">
        <v>0.222981394871925</v>
      </c>
      <c r="AY1094">
        <v>0.157129699780195</v>
      </c>
      <c r="AZ1094">
        <v>-6.0557255907397002E-2</v>
      </c>
      <c r="BA1094">
        <v>-0.102252745884497</v>
      </c>
      <c r="BB1094">
        <v>-6.8078605094119199E-2</v>
      </c>
      <c r="BC1094">
        <v>-3.4949531749111203E-2</v>
      </c>
      <c r="BD1094">
        <v>-1.9437061236278499E-2</v>
      </c>
      <c r="BE1094">
        <v>-6.56498545372587E-3</v>
      </c>
      <c r="BF1094">
        <v>-1.2827415391554299E-2</v>
      </c>
      <c r="BG1094">
        <v>-1.31530385020286E-2</v>
      </c>
      <c r="BH1094">
        <v>-9.7522185150890096E-3</v>
      </c>
      <c r="BI1094">
        <v>1.20887891582409E-3</v>
      </c>
      <c r="BJ1094">
        <v>2.48482074763239E-3</v>
      </c>
      <c r="BK1094">
        <v>-5.7348313946742101E-3</v>
      </c>
      <c r="BL1094">
        <v>-5.5049954079800902E-3</v>
      </c>
      <c r="BM1094">
        <v>-7.0352357349723702E-3</v>
      </c>
      <c r="BN1094">
        <v>-8.0662439451196308E-3</v>
      </c>
      <c r="BO1094">
        <v>1.9147373902705399E-2</v>
      </c>
      <c r="BP1094">
        <v>-1.16018587422847E-3</v>
      </c>
      <c r="BQ1094">
        <v>-3.9100724584192597E-3</v>
      </c>
      <c r="BR1094">
        <v>2.1564741244358E-3</v>
      </c>
      <c r="BS1094">
        <v>0.17914143509170999</v>
      </c>
      <c r="BT1094">
        <v>0.21391036419085999</v>
      </c>
      <c r="BU1094">
        <v>0.21625597461809801</v>
      </c>
      <c r="BV1094">
        <v>0.23511479531076401</v>
      </c>
      <c r="BW1094">
        <v>0.17001761938124901</v>
      </c>
      <c r="BX1094">
        <v>-5.1155027853193001E-2</v>
      </c>
      <c r="BY1094">
        <v>-8.97104989442115E-2</v>
      </c>
      <c r="BZ1094">
        <v>-5.92011268294289E-2</v>
      </c>
      <c r="CA1094">
        <v>-2.8660129512906501E-2</v>
      </c>
      <c r="CB1094">
        <v>-9.5563149720547906E-3</v>
      </c>
      <c r="CC1094">
        <v>-1.87829176642694E-3</v>
      </c>
      <c r="CD1094">
        <v>-8.0058240423797299E-3</v>
      </c>
      <c r="CE1094">
        <v>-9.69332050629872E-3</v>
      </c>
      <c r="CF1094">
        <v>-5.9465923816110298E-3</v>
      </c>
      <c r="CG1094">
        <v>5.2392910635614201E-3</v>
      </c>
      <c r="CH1094">
        <v>6.4886349539205902E-3</v>
      </c>
      <c r="CI1094">
        <v>-1.15928253599948E-3</v>
      </c>
      <c r="CJ1094">
        <v>-1.5413292947285699E-4</v>
      </c>
      <c r="CK1094">
        <v>-1.2467104017556999E-3</v>
      </c>
      <c r="CL1094">
        <v>-2.7525710708319801E-3</v>
      </c>
      <c r="CM1094">
        <v>2.4643230349500798E-2</v>
      </c>
      <c r="CN1094">
        <v>1.3807407802278601E-3</v>
      </c>
      <c r="CO1094">
        <v>-1.3832025909867999E-3</v>
      </c>
      <c r="CP1094">
        <v>1.02067591346626E-2</v>
      </c>
      <c r="CQ1094">
        <v>0.186589076445691</v>
      </c>
      <c r="CR1094">
        <v>0.22413095750818501</v>
      </c>
      <c r="CS1094">
        <v>0.22718386013069</v>
      </c>
      <c r="CT1094">
        <v>0.24351835149308901</v>
      </c>
      <c r="CU1094">
        <v>0.17894375323685599</v>
      </c>
      <c r="CV1094">
        <v>-4.4643073344576803E-2</v>
      </c>
      <c r="CW1094">
        <v>-8.1023776920440896E-2</v>
      </c>
      <c r="CX1094">
        <v>-5.3052612426500299E-2</v>
      </c>
      <c r="CY1094">
        <v>-2.43041086833286E-2</v>
      </c>
      <c r="CZ1094">
        <v>-2.7129402088746698E-3</v>
      </c>
      <c r="DA1094">
        <v>2.8084019208719901E-3</v>
      </c>
      <c r="DB1094">
        <v>-3.18423269320513E-3</v>
      </c>
      <c r="DC1094">
        <v>-6.2336025105688402E-3</v>
      </c>
      <c r="DD1094">
        <v>-2.1409662481330499E-3</v>
      </c>
      <c r="DE1094">
        <v>9.26970321129875E-3</v>
      </c>
      <c r="DF1094">
        <v>1.04924491602088E-2</v>
      </c>
      <c r="DG1094">
        <v>3.4162663226752501E-3</v>
      </c>
      <c r="DH1094">
        <v>5.1967295490343802E-3</v>
      </c>
      <c r="DI1094">
        <v>4.5418149314609699E-3</v>
      </c>
      <c r="DJ1094">
        <v>2.5611018034556701E-3</v>
      </c>
      <c r="DK1094">
        <v>3.0139086796296101E-2</v>
      </c>
      <c r="DL1094">
        <v>3.9216674346841804E-3</v>
      </c>
      <c r="DM1094">
        <v>1.1436672764456601E-3</v>
      </c>
      <c r="DN1094">
        <v>1.82570441448895E-2</v>
      </c>
      <c r="DO1094">
        <v>0.19403671779967199</v>
      </c>
      <c r="DP1094">
        <v>0.23435155082551001</v>
      </c>
      <c r="DQ1094">
        <v>0.238111745643281</v>
      </c>
      <c r="DR1094">
        <v>0.251921907675414</v>
      </c>
      <c r="DS1094">
        <v>0.187869887092462</v>
      </c>
      <c r="DT1094">
        <v>-3.8131118835960598E-2</v>
      </c>
      <c r="DU1094">
        <v>-7.2337054896670305E-2</v>
      </c>
      <c r="DV1094">
        <v>-4.6904098023571802E-2</v>
      </c>
      <c r="DW1094">
        <v>-1.9948087853750698E-2</v>
      </c>
      <c r="DX1094">
        <v>4.1304345543054502E-3</v>
      </c>
      <c r="DY1094">
        <v>9.5752432447600202E-3</v>
      </c>
      <c r="DZ1094">
        <v>3.7773794294125198E-3</v>
      </c>
      <c r="EA1094">
        <v>-1.23831921182255E-3</v>
      </c>
      <c r="EB1094">
        <v>3.3537534629237702E-3</v>
      </c>
      <c r="EC1094">
        <v>1.5088978225477801E-2</v>
      </c>
      <c r="ED1094">
        <v>1.6273320971333199E-2</v>
      </c>
      <c r="EE1094">
        <v>1.0022632166523099E-2</v>
      </c>
      <c r="EF1094">
        <v>1.29225251213225E-2</v>
      </c>
      <c r="EG1094">
        <v>1.28995261544784E-2</v>
      </c>
      <c r="EH1094">
        <v>1.02332014938614E-2</v>
      </c>
      <c r="EI1094">
        <v>3.8074230630235198E-2</v>
      </c>
      <c r="EJ1094">
        <v>7.5903619629696601E-3</v>
      </c>
      <c r="EK1094">
        <v>4.7920660368272099E-3</v>
      </c>
      <c r="EL1094">
        <v>2.9880377119243701E-2</v>
      </c>
      <c r="EM1094">
        <v>0.20478992904882901</v>
      </c>
      <c r="EN1094">
        <v>0.249108464297743</v>
      </c>
      <c r="EO1094">
        <v>0.25388987671033197</v>
      </c>
      <c r="EP1094">
        <v>0.26405530811425199</v>
      </c>
      <c r="EQ1094">
        <v>0.20075780669351601</v>
      </c>
      <c r="ER1094">
        <v>-2.87288907817565E-2</v>
      </c>
      <c r="ES1094">
        <v>-5.9794807956385101E-2</v>
      </c>
      <c r="ET1094">
        <v>-3.80266197588814E-2</v>
      </c>
      <c r="EU1094">
        <v>-1.36586856175459E-2</v>
      </c>
      <c r="EV1094">
        <v>1.4011180818529201E-2</v>
      </c>
      <c r="EW1094">
        <v>85</v>
      </c>
      <c r="EX1094">
        <v>84.5</v>
      </c>
      <c r="EY1094">
        <v>83.5</v>
      </c>
      <c r="EZ1094">
        <v>83</v>
      </c>
      <c r="FA1094">
        <v>80.5</v>
      </c>
      <c r="FB1094">
        <v>79</v>
      </c>
      <c r="FC1094">
        <v>78.5</v>
      </c>
      <c r="FD1094">
        <v>77</v>
      </c>
      <c r="FE1094">
        <v>81.5</v>
      </c>
      <c r="FF1094">
        <v>86</v>
      </c>
      <c r="FG1094">
        <v>87.5</v>
      </c>
      <c r="FH1094">
        <v>90.5</v>
      </c>
      <c r="FI1094">
        <v>93.5</v>
      </c>
      <c r="FJ1094">
        <v>95.5</v>
      </c>
      <c r="FK1094">
        <v>97.5</v>
      </c>
      <c r="FL1094">
        <v>99</v>
      </c>
      <c r="FM1094">
        <v>100</v>
      </c>
      <c r="FN1094">
        <v>101</v>
      </c>
      <c r="FO1094">
        <v>100.5</v>
      </c>
      <c r="FP1094">
        <v>98.5</v>
      </c>
      <c r="FQ1094">
        <v>96.5</v>
      </c>
      <c r="FR1094">
        <v>94</v>
      </c>
      <c r="FS1094">
        <v>91.5</v>
      </c>
      <c r="FT1094">
        <v>88</v>
      </c>
      <c r="FU1094">
        <v>1.7515547414195001E-2</v>
      </c>
      <c r="FV1094">
        <v>0</v>
      </c>
      <c r="FW1094">
        <v>0</v>
      </c>
      <c r="FX1094">
        <v>1</v>
      </c>
    </row>
    <row r="1095" spans="1:180" x14ac:dyDescent="0.2">
      <c r="A1095" t="s">
        <v>42</v>
      </c>
      <c r="B1095" t="s">
        <v>58</v>
      </c>
      <c r="C1095" t="s">
        <v>55</v>
      </c>
      <c r="D1095" t="s">
        <v>39</v>
      </c>
      <c r="E1095" t="s">
        <v>1</v>
      </c>
      <c r="F1095" t="s">
        <v>77</v>
      </c>
      <c r="G1095" s="35">
        <v>43703</v>
      </c>
      <c r="H1095">
        <v>5816</v>
      </c>
      <c r="I1095">
        <v>1.4398299536643799</v>
      </c>
      <c r="J1095">
        <v>1.2999610736351801</v>
      </c>
      <c r="K1095">
        <v>1.17145389506641</v>
      </c>
      <c r="L1095">
        <v>1.0772432300180299</v>
      </c>
      <c r="M1095">
        <v>0.99443287243335499</v>
      </c>
      <c r="N1095">
        <v>0.93623080059591701</v>
      </c>
      <c r="O1095">
        <v>0.93842239336072797</v>
      </c>
      <c r="P1095">
        <v>0.94943817310105605</v>
      </c>
      <c r="Q1095">
        <v>1.03213119684304</v>
      </c>
      <c r="R1095">
        <v>1.18289886742284</v>
      </c>
      <c r="S1095">
        <v>1.3592046750959199</v>
      </c>
      <c r="T1095">
        <v>1.5837416366257699</v>
      </c>
      <c r="U1095">
        <v>1.8506731782286601</v>
      </c>
      <c r="V1095">
        <v>2.10580039036522</v>
      </c>
      <c r="W1095">
        <v>2.3363012712234901</v>
      </c>
      <c r="X1095">
        <v>2.5694592029605001</v>
      </c>
      <c r="Y1095">
        <v>2.7435605382553501</v>
      </c>
      <c r="Z1095">
        <v>2.8557351349773099</v>
      </c>
      <c r="AA1095">
        <v>2.8330388299035301</v>
      </c>
      <c r="AB1095">
        <v>2.6850177164033502</v>
      </c>
      <c r="AC1095">
        <v>2.5437558977580501</v>
      </c>
      <c r="AD1095">
        <v>2.3766747799735799</v>
      </c>
      <c r="AE1095">
        <v>2.0779282237657202</v>
      </c>
      <c r="AF1095">
        <v>1.72051214478561</v>
      </c>
      <c r="AG1095">
        <v>-1.34985634820979E-2</v>
      </c>
      <c r="AH1095">
        <v>-1.9667453022054401E-2</v>
      </c>
      <c r="AI1095">
        <v>-1.9970756179741599E-2</v>
      </c>
      <c r="AJ1095">
        <v>-1.7076624292699401E-2</v>
      </c>
      <c r="AK1095">
        <v>-3.91977244816519E-3</v>
      </c>
      <c r="AL1095">
        <v>-2.70303238279973E-3</v>
      </c>
      <c r="AM1095">
        <v>-1.405186326708E-2</v>
      </c>
      <c r="AN1095">
        <v>-1.06589323020035E-2</v>
      </c>
      <c r="AO1095">
        <v>-1.3087648022540499E-2</v>
      </c>
      <c r="AP1095">
        <v>-1.38356535310163E-2</v>
      </c>
      <c r="AQ1095">
        <v>1.1753018233213199E-2</v>
      </c>
      <c r="AR1095">
        <v>-4.4980402134712303E-3</v>
      </c>
      <c r="AS1095">
        <v>-5.9709577934946604E-3</v>
      </c>
      <c r="AT1095">
        <v>-1.9157365096323601E-3</v>
      </c>
      <c r="AU1095">
        <v>0.13505110177301</v>
      </c>
      <c r="AV1095">
        <v>0.16653284351478101</v>
      </c>
      <c r="AW1095">
        <v>0.16388178152635399</v>
      </c>
      <c r="AX1095">
        <v>0.17696682559951399</v>
      </c>
      <c r="AY1095">
        <v>0.14920323452516099</v>
      </c>
      <c r="AZ1095">
        <v>-1.55826171287417E-2</v>
      </c>
      <c r="BA1095">
        <v>-6.4597534296896797E-2</v>
      </c>
      <c r="BB1095">
        <v>-4.71698268014904E-2</v>
      </c>
      <c r="BC1095">
        <v>-2.8320465758862198E-2</v>
      </c>
      <c r="BD1095">
        <v>-1.6377696323567101E-2</v>
      </c>
      <c r="BE1095">
        <v>-6.8957940645689303E-3</v>
      </c>
      <c r="BF1095">
        <v>-1.3253617229695199E-2</v>
      </c>
      <c r="BG1095">
        <v>-1.53559881457073E-2</v>
      </c>
      <c r="BH1095">
        <v>-1.1169038250603201E-2</v>
      </c>
      <c r="BI1095">
        <v>1.26331389739146E-3</v>
      </c>
      <c r="BJ1095">
        <v>2.6857674178655702E-3</v>
      </c>
      <c r="BK1095">
        <v>-7.7255748004948603E-3</v>
      </c>
      <c r="BL1095">
        <v>-3.1690091085472601E-3</v>
      </c>
      <c r="BM1095">
        <v>-4.7875254161157997E-3</v>
      </c>
      <c r="BN1095">
        <v>-6.0484483403761401E-3</v>
      </c>
      <c r="BO1095">
        <v>2.0475511954738599E-2</v>
      </c>
      <c r="BP1095">
        <v>-1.4305234048325201E-3</v>
      </c>
      <c r="BQ1095">
        <v>-2.9139254066955999E-3</v>
      </c>
      <c r="BR1095">
        <v>8.6217157551148806E-3</v>
      </c>
      <c r="BS1095">
        <v>0.143436456574044</v>
      </c>
      <c r="BT1095">
        <v>0.17991341586499601</v>
      </c>
      <c r="BU1095">
        <v>0.177805386295076</v>
      </c>
      <c r="BV1095">
        <v>0.18854649269853699</v>
      </c>
      <c r="BW1095">
        <v>0.16081722687886599</v>
      </c>
      <c r="BX1095">
        <v>-6.5609990177012203E-3</v>
      </c>
      <c r="BY1095">
        <v>-5.2423716292352603E-2</v>
      </c>
      <c r="BZ1095">
        <v>-3.7464902474450598E-2</v>
      </c>
      <c r="CA1095">
        <v>-2.1132213990190499E-2</v>
      </c>
      <c r="CB1095">
        <v>-5.4289879187144601E-3</v>
      </c>
      <c r="CC1095">
        <v>-2.3227360798069598E-3</v>
      </c>
      <c r="CD1095">
        <v>-8.8114140981829306E-3</v>
      </c>
      <c r="CE1095">
        <v>-1.21598138631648E-2</v>
      </c>
      <c r="CF1095">
        <v>-7.0774621539497302E-3</v>
      </c>
      <c r="CG1095">
        <v>4.8531037112434002E-3</v>
      </c>
      <c r="CH1095">
        <v>6.4180337440670199E-3</v>
      </c>
      <c r="CI1095">
        <v>-3.3440066801209401E-3</v>
      </c>
      <c r="CJ1095">
        <v>2.0184888789120102E-3</v>
      </c>
      <c r="CK1095">
        <v>9.6111421667923499E-4</v>
      </c>
      <c r="CL1095">
        <v>-6.5505374726852696E-4</v>
      </c>
      <c r="CM1095">
        <v>2.65166845351959E-2</v>
      </c>
      <c r="CN1095">
        <v>6.9402939234612898E-4</v>
      </c>
      <c r="CO1095">
        <v>-7.96634088144715E-4</v>
      </c>
      <c r="CP1095">
        <v>1.5919923093753799E-2</v>
      </c>
      <c r="CQ1095">
        <v>0.149244127765186</v>
      </c>
      <c r="CR1095">
        <v>0.189180759513918</v>
      </c>
      <c r="CS1095">
        <v>0.18744883254283401</v>
      </c>
      <c r="CT1095">
        <v>0.196566534856527</v>
      </c>
      <c r="CU1095">
        <v>0.16886104260368501</v>
      </c>
      <c r="CV1095">
        <v>-3.1265379627946498E-4</v>
      </c>
      <c r="CW1095">
        <v>-4.3992167027142197E-2</v>
      </c>
      <c r="CX1095">
        <v>-3.0743301449362999E-2</v>
      </c>
      <c r="CY1095">
        <v>-1.6153652712564501E-2</v>
      </c>
      <c r="CZ1095">
        <v>2.15405416976419E-3</v>
      </c>
      <c r="DA1095">
        <v>2.2503219049550202E-3</v>
      </c>
      <c r="DB1095">
        <v>-4.3692109666706898E-3</v>
      </c>
      <c r="DC1095">
        <v>-8.9636395806221795E-3</v>
      </c>
      <c r="DD1095">
        <v>-2.9858860572962499E-3</v>
      </c>
      <c r="DE1095">
        <v>8.44289352509533E-3</v>
      </c>
      <c r="DF1095">
        <v>1.01503000702685E-2</v>
      </c>
      <c r="DG1095">
        <v>1.0375614402529799E-3</v>
      </c>
      <c r="DH1095">
        <v>7.2059868663712796E-3</v>
      </c>
      <c r="DI1095">
        <v>6.7097538494742702E-3</v>
      </c>
      <c r="DJ1095">
        <v>4.7383408458390799E-3</v>
      </c>
      <c r="DK1095">
        <v>3.2557857115653302E-2</v>
      </c>
      <c r="DL1095">
        <v>2.81858218952478E-3</v>
      </c>
      <c r="DM1095">
        <v>1.3206572304061701E-3</v>
      </c>
      <c r="DN1095">
        <v>2.3218130432392702E-2</v>
      </c>
      <c r="DO1095">
        <v>0.15505179895632701</v>
      </c>
      <c r="DP1095">
        <v>0.19844810316284101</v>
      </c>
      <c r="DQ1095">
        <v>0.19709227879059099</v>
      </c>
      <c r="DR1095">
        <v>0.20458657701451799</v>
      </c>
      <c r="DS1095">
        <v>0.176904858328504</v>
      </c>
      <c r="DT1095">
        <v>5.9356914251422902E-3</v>
      </c>
      <c r="DU1095">
        <v>-3.5560617761931902E-2</v>
      </c>
      <c r="DV1095">
        <v>-2.40217004242754E-2</v>
      </c>
      <c r="DW1095">
        <v>-1.1175091434938399E-2</v>
      </c>
      <c r="DX1095">
        <v>9.7370962582428392E-3</v>
      </c>
      <c r="DY1095">
        <v>8.853091322484E-3</v>
      </c>
      <c r="DZ1095">
        <v>2.0446248256885298E-3</v>
      </c>
      <c r="EA1095">
        <v>-4.3488715465879102E-3</v>
      </c>
      <c r="EB1095">
        <v>2.9216999847998999E-3</v>
      </c>
      <c r="EC1095">
        <v>1.3625979870652E-2</v>
      </c>
      <c r="ED1095">
        <v>1.55390998709338E-2</v>
      </c>
      <c r="EE1095">
        <v>7.3638499068381397E-3</v>
      </c>
      <c r="EF1095">
        <v>1.4695910059827601E-2</v>
      </c>
      <c r="EG1095">
        <v>1.5009876455898999E-2</v>
      </c>
      <c r="EH1095">
        <v>1.2525546036479301E-2</v>
      </c>
      <c r="EI1095">
        <v>4.1280350837178702E-2</v>
      </c>
      <c r="EJ1095">
        <v>5.8860989981634904E-3</v>
      </c>
      <c r="EK1095">
        <v>4.3776896172052302E-3</v>
      </c>
      <c r="EL1095">
        <v>3.3755582697139901E-2</v>
      </c>
      <c r="EM1095">
        <v>0.16343715375736201</v>
      </c>
      <c r="EN1095">
        <v>0.21182867551305601</v>
      </c>
      <c r="EO1095">
        <v>0.211015883559313</v>
      </c>
      <c r="EP1095">
        <v>0.21616624411353999</v>
      </c>
      <c r="EQ1095">
        <v>0.188518850682209</v>
      </c>
      <c r="ER1095">
        <v>1.49573095361828E-2</v>
      </c>
      <c r="ES1095">
        <v>-2.3386799757387701E-2</v>
      </c>
      <c r="ET1095">
        <v>-1.43167760972356E-2</v>
      </c>
      <c r="EU1095">
        <v>-3.9868396662667196E-3</v>
      </c>
      <c r="EV1095">
        <v>2.0685804663095501E-2</v>
      </c>
      <c r="EW1095">
        <v>85</v>
      </c>
      <c r="EX1095">
        <v>84.5</v>
      </c>
      <c r="EY1095">
        <v>83.5</v>
      </c>
      <c r="EZ1095">
        <v>83</v>
      </c>
      <c r="FA1095">
        <v>80.5</v>
      </c>
      <c r="FB1095">
        <v>79</v>
      </c>
      <c r="FC1095">
        <v>78.5</v>
      </c>
      <c r="FD1095">
        <v>77</v>
      </c>
      <c r="FE1095">
        <v>81.5</v>
      </c>
      <c r="FF1095">
        <v>86</v>
      </c>
      <c r="FG1095">
        <v>87.5</v>
      </c>
      <c r="FH1095">
        <v>90.5</v>
      </c>
      <c r="FI1095">
        <v>93.5</v>
      </c>
      <c r="FJ1095">
        <v>95.5</v>
      </c>
      <c r="FK1095">
        <v>97.5</v>
      </c>
      <c r="FL1095">
        <v>99</v>
      </c>
      <c r="FM1095">
        <v>100</v>
      </c>
      <c r="FN1095">
        <v>101</v>
      </c>
      <c r="FO1095">
        <v>100.5</v>
      </c>
      <c r="FP1095">
        <v>98.5</v>
      </c>
      <c r="FQ1095">
        <v>96.5</v>
      </c>
      <c r="FR1095">
        <v>94</v>
      </c>
      <c r="FS1095">
        <v>91.5</v>
      </c>
      <c r="FT1095">
        <v>88</v>
      </c>
      <c r="FU1095">
        <v>1.5553882188264E-2</v>
      </c>
      <c r="FV1095">
        <v>0</v>
      </c>
      <c r="FW1095">
        <v>0</v>
      </c>
      <c r="FX1095">
        <v>1</v>
      </c>
    </row>
    <row r="1096" spans="1:180" x14ac:dyDescent="0.2">
      <c r="A1096" t="s">
        <v>42</v>
      </c>
      <c r="B1096" t="s">
        <v>58</v>
      </c>
      <c r="C1096" t="s">
        <v>55</v>
      </c>
      <c r="D1096" t="s">
        <v>39</v>
      </c>
      <c r="E1096" t="s">
        <v>1</v>
      </c>
      <c r="F1096" t="s">
        <v>78</v>
      </c>
      <c r="G1096" s="35">
        <v>43703</v>
      </c>
      <c r="H1096">
        <v>700</v>
      </c>
      <c r="I1096">
        <v>1.36858618080384</v>
      </c>
      <c r="J1096">
        <v>1.2355862913154601</v>
      </c>
      <c r="K1096">
        <v>1.1155059143114201</v>
      </c>
      <c r="L1096">
        <v>1.0136111158219301</v>
      </c>
      <c r="M1096">
        <v>0.923068072480699</v>
      </c>
      <c r="N1096">
        <v>0.88875786404599399</v>
      </c>
      <c r="O1096">
        <v>0.92918237966158401</v>
      </c>
      <c r="P1096">
        <v>0.91796409468071205</v>
      </c>
      <c r="Q1096">
        <v>0.99629684616514602</v>
      </c>
      <c r="R1096">
        <v>1.14381591084842</v>
      </c>
      <c r="S1096">
        <v>1.3201605569978101</v>
      </c>
      <c r="T1096">
        <v>1.5731127714305999</v>
      </c>
      <c r="U1096">
        <v>1.85069022610194</v>
      </c>
      <c r="V1096">
        <v>2.1122602907159602</v>
      </c>
      <c r="W1096">
        <v>2.32933184428214</v>
      </c>
      <c r="X1096">
        <v>2.5802079138721701</v>
      </c>
      <c r="Y1096">
        <v>2.7688739738447299</v>
      </c>
      <c r="Z1096">
        <v>2.9248034232631901</v>
      </c>
      <c r="AA1096">
        <v>2.9059771328204098</v>
      </c>
      <c r="AB1096">
        <v>2.7809375167879402</v>
      </c>
      <c r="AC1096">
        <v>2.65125037595348</v>
      </c>
      <c r="AD1096">
        <v>2.4564962611914498</v>
      </c>
      <c r="AE1096">
        <v>2.1094055715504898</v>
      </c>
      <c r="AF1096">
        <v>1.6985883466819001</v>
      </c>
      <c r="AG1096">
        <v>-3.9351426673944902E-2</v>
      </c>
      <c r="AH1096">
        <v>-2.8779741725043901E-2</v>
      </c>
      <c r="AI1096">
        <v>-1.5701039734437199E-2</v>
      </c>
      <c r="AJ1096">
        <v>-2.13094974981826E-2</v>
      </c>
      <c r="AK1096">
        <v>-2.2703685652554002E-2</v>
      </c>
      <c r="AL1096">
        <v>-1.5654206249304099E-2</v>
      </c>
      <c r="AM1096">
        <v>-6.65932757061079E-3</v>
      </c>
      <c r="AN1096">
        <v>-4.5308575220366597E-2</v>
      </c>
      <c r="AO1096">
        <v>-5.2472281060481803E-2</v>
      </c>
      <c r="AP1096">
        <v>-4.5993215234312997E-2</v>
      </c>
      <c r="AQ1096">
        <v>-1.6145877414082199E-2</v>
      </c>
      <c r="AR1096">
        <v>-1.08048851276254E-2</v>
      </c>
      <c r="AS1096">
        <v>-2.4739314053059999E-2</v>
      </c>
      <c r="AT1096">
        <v>-0.10399125008599</v>
      </c>
      <c r="AU1096">
        <v>0.43467661700886301</v>
      </c>
      <c r="AV1096">
        <v>0.44361552397901999</v>
      </c>
      <c r="AW1096">
        <v>0.49151598662933199</v>
      </c>
      <c r="AX1096">
        <v>0.58071459656320101</v>
      </c>
      <c r="AY1096">
        <v>0.18719752581299401</v>
      </c>
      <c r="AZ1096">
        <v>-0.49035540714627401</v>
      </c>
      <c r="BA1096">
        <v>-0.47376814668142903</v>
      </c>
      <c r="BB1096">
        <v>-0.29680769373981097</v>
      </c>
      <c r="BC1096">
        <v>-0.13152027664827501</v>
      </c>
      <c r="BD1096">
        <v>-7.9346005647502799E-2</v>
      </c>
      <c r="BE1096">
        <v>-1.68041879466569E-2</v>
      </c>
      <c r="BF1096">
        <v>-1.3037744029171801E-2</v>
      </c>
      <c r="BG1096">
        <v>9.7149340610464696E-6</v>
      </c>
      <c r="BH1096">
        <v>-6.7526255781588697E-3</v>
      </c>
      <c r="BI1096">
        <v>-4.8822089069699096E-3</v>
      </c>
      <c r="BJ1096">
        <v>-2.48405646538249E-3</v>
      </c>
      <c r="BK1096">
        <v>7.79116389101562E-3</v>
      </c>
      <c r="BL1096">
        <v>-3.1091591015920499E-2</v>
      </c>
      <c r="BM1096">
        <v>-3.4692366281078003E-2</v>
      </c>
      <c r="BN1096">
        <v>-3.2680116549619803E-2</v>
      </c>
      <c r="BO1096">
        <v>-2.50071103957485E-3</v>
      </c>
      <c r="BP1096">
        <v>-9.5356998144364497E-5</v>
      </c>
      <c r="BQ1096">
        <v>-1.3899507045354E-2</v>
      </c>
      <c r="BR1096">
        <v>-6.5563295647511205E-2</v>
      </c>
      <c r="BS1096">
        <v>0.47833900999046702</v>
      </c>
      <c r="BT1096">
        <v>0.49019536568887601</v>
      </c>
      <c r="BU1096">
        <v>0.53509785475470095</v>
      </c>
      <c r="BV1096">
        <v>0.61755934511686805</v>
      </c>
      <c r="BW1096">
        <v>0.23134452547127901</v>
      </c>
      <c r="BX1096">
        <v>-0.45529477392882201</v>
      </c>
      <c r="BY1096">
        <v>-0.43466448978600197</v>
      </c>
      <c r="BZ1096">
        <v>-0.270599248455412</v>
      </c>
      <c r="CA1096">
        <v>-0.11136277099707401</v>
      </c>
      <c r="CB1096">
        <v>-6.1080626375993298E-2</v>
      </c>
      <c r="CC1096">
        <v>-1.18803908911483E-3</v>
      </c>
      <c r="CD1096">
        <v>-2.1348843793866801E-3</v>
      </c>
      <c r="CE1096">
        <v>1.08909357582618E-2</v>
      </c>
      <c r="CF1096">
        <v>3.3294195694868701E-3</v>
      </c>
      <c r="CG1096">
        <v>7.4608915979910801E-3</v>
      </c>
      <c r="CH1096">
        <v>6.6375491551290498E-3</v>
      </c>
      <c r="CI1096">
        <v>1.7799530257238998E-2</v>
      </c>
      <c r="CJ1096">
        <v>-2.1244951064693901E-2</v>
      </c>
      <c r="CK1096">
        <v>-2.2378051467284402E-2</v>
      </c>
      <c r="CL1096">
        <v>-2.3459504955894901E-2</v>
      </c>
      <c r="CM1096">
        <v>6.9498896245475299E-3</v>
      </c>
      <c r="CN1096">
        <v>7.3220295602196301E-3</v>
      </c>
      <c r="CO1096">
        <v>-6.3918897327959901E-3</v>
      </c>
      <c r="CP1096">
        <v>-3.8948211465346903E-2</v>
      </c>
      <c r="CQ1096">
        <v>0.50857945036208596</v>
      </c>
      <c r="CR1096">
        <v>0.522456422162346</v>
      </c>
      <c r="CS1096">
        <v>0.56528252385619304</v>
      </c>
      <c r="CT1096">
        <v>0.64307790572608503</v>
      </c>
      <c r="CU1096">
        <v>0.26192060295092601</v>
      </c>
      <c r="CV1096">
        <v>-0.43101188616656999</v>
      </c>
      <c r="CW1096">
        <v>-0.40758141614052801</v>
      </c>
      <c r="CX1096">
        <v>-0.25244735908943899</v>
      </c>
      <c r="CY1096">
        <v>-9.7401743988257294E-2</v>
      </c>
      <c r="CZ1096">
        <v>-4.8430080333823303E-2</v>
      </c>
      <c r="DA1096">
        <v>1.44281097684272E-2</v>
      </c>
      <c r="DB1096">
        <v>8.7679752703984804E-3</v>
      </c>
      <c r="DC1096">
        <v>2.17721565824626E-2</v>
      </c>
      <c r="DD1096">
        <v>1.34114647171326E-2</v>
      </c>
      <c r="DE1096">
        <v>1.9803992102952101E-2</v>
      </c>
      <c r="DF1096">
        <v>1.5759154775640601E-2</v>
      </c>
      <c r="DG1096">
        <v>2.7807896623462398E-2</v>
      </c>
      <c r="DH1096">
        <v>-1.13983111134674E-2</v>
      </c>
      <c r="DI1096">
        <v>-1.00637366534909E-2</v>
      </c>
      <c r="DJ1096">
        <v>-1.423889336217E-2</v>
      </c>
      <c r="DK1096">
        <v>1.6400490288669901E-2</v>
      </c>
      <c r="DL1096">
        <v>1.47394161185836E-2</v>
      </c>
      <c r="DM1096">
        <v>1.1157275797619901E-3</v>
      </c>
      <c r="DN1096">
        <v>-1.23331272831826E-2</v>
      </c>
      <c r="DO1096">
        <v>0.53881989073370595</v>
      </c>
      <c r="DP1096">
        <v>0.554717478635816</v>
      </c>
      <c r="DQ1096">
        <v>0.59546719295768502</v>
      </c>
      <c r="DR1096">
        <v>0.66859646633530101</v>
      </c>
      <c r="DS1096">
        <v>0.29249668043057298</v>
      </c>
      <c r="DT1096">
        <v>-0.40672899840431898</v>
      </c>
      <c r="DU1096">
        <v>-0.38049834249505299</v>
      </c>
      <c r="DV1096">
        <v>-0.23429546972346599</v>
      </c>
      <c r="DW1096">
        <v>-8.3440716979440804E-2</v>
      </c>
      <c r="DX1096">
        <v>-3.57795342916533E-2</v>
      </c>
      <c r="DY1096">
        <v>3.6975348495715203E-2</v>
      </c>
      <c r="DZ1096">
        <v>2.4509972966270499E-2</v>
      </c>
      <c r="EA1096">
        <v>3.7482911250960801E-2</v>
      </c>
      <c r="EB1096">
        <v>2.79683366371563E-2</v>
      </c>
      <c r="EC1096">
        <v>3.7625468848536098E-2</v>
      </c>
      <c r="ED1096">
        <v>2.8929304559562202E-2</v>
      </c>
      <c r="EE1096">
        <v>4.2258388085088798E-2</v>
      </c>
      <c r="EF1096">
        <v>2.8186730909788098E-3</v>
      </c>
      <c r="EG1096">
        <v>7.7161781259128901E-3</v>
      </c>
      <c r="EH1096">
        <v>-9.2579467747682905E-4</v>
      </c>
      <c r="EI1096">
        <v>3.0045656663177201E-2</v>
      </c>
      <c r="EJ1096">
        <v>2.5448944248064698E-2</v>
      </c>
      <c r="EK1096">
        <v>1.1955534587468E-2</v>
      </c>
      <c r="EL1096">
        <v>2.6094827155295899E-2</v>
      </c>
      <c r="EM1096">
        <v>0.58248228371530997</v>
      </c>
      <c r="EN1096">
        <v>0.60129732034567196</v>
      </c>
      <c r="EO1096">
        <v>0.63904906108305404</v>
      </c>
      <c r="EP1096">
        <v>0.70544121488896805</v>
      </c>
      <c r="EQ1096">
        <v>0.33664368008885898</v>
      </c>
      <c r="ER1096">
        <v>-0.37166836518686702</v>
      </c>
      <c r="ES1096">
        <v>-0.34139468559962599</v>
      </c>
      <c r="ET1096">
        <v>-0.20808702443906801</v>
      </c>
      <c r="EU1096">
        <v>-6.3283211328239705E-2</v>
      </c>
      <c r="EV1096">
        <v>-1.75141550201438E-2</v>
      </c>
      <c r="EW1096">
        <v>85</v>
      </c>
      <c r="EX1096">
        <v>84.5</v>
      </c>
      <c r="EY1096">
        <v>83.5</v>
      </c>
      <c r="EZ1096">
        <v>83</v>
      </c>
      <c r="FA1096">
        <v>80.5</v>
      </c>
      <c r="FB1096">
        <v>79</v>
      </c>
      <c r="FC1096">
        <v>78.5</v>
      </c>
      <c r="FD1096">
        <v>77</v>
      </c>
      <c r="FE1096">
        <v>81.5</v>
      </c>
      <c r="FF1096">
        <v>86</v>
      </c>
      <c r="FG1096">
        <v>87.5</v>
      </c>
      <c r="FH1096">
        <v>90.5</v>
      </c>
      <c r="FI1096">
        <v>93.5</v>
      </c>
      <c r="FJ1096">
        <v>95.5</v>
      </c>
      <c r="FK1096">
        <v>97.5</v>
      </c>
      <c r="FL1096">
        <v>99</v>
      </c>
      <c r="FM1096">
        <v>100</v>
      </c>
      <c r="FN1096">
        <v>101</v>
      </c>
      <c r="FO1096">
        <v>100.5</v>
      </c>
      <c r="FP1096">
        <v>98.5</v>
      </c>
      <c r="FQ1096">
        <v>96.5</v>
      </c>
      <c r="FR1096">
        <v>94</v>
      </c>
      <c r="FS1096">
        <v>91.5</v>
      </c>
      <c r="FT1096">
        <v>88</v>
      </c>
      <c r="FU1096">
        <v>5.6743195488932897E-2</v>
      </c>
      <c r="FV1096">
        <v>0</v>
      </c>
      <c r="FW1096">
        <v>0</v>
      </c>
      <c r="FX1096">
        <v>1</v>
      </c>
    </row>
    <row r="1097" spans="1:180" x14ac:dyDescent="0.2">
      <c r="A1097" t="s">
        <v>42</v>
      </c>
      <c r="B1097" t="s">
        <v>58</v>
      </c>
      <c r="C1097" t="s">
        <v>55</v>
      </c>
      <c r="D1097" t="s">
        <v>39</v>
      </c>
      <c r="E1097" t="s">
        <v>77</v>
      </c>
      <c r="F1097" t="s">
        <v>1</v>
      </c>
      <c r="G1097" s="35">
        <v>43703</v>
      </c>
      <c r="H1097">
        <v>2842</v>
      </c>
      <c r="I1097">
        <v>1.5563859360561301</v>
      </c>
      <c r="J1097">
        <v>1.4085794049597999</v>
      </c>
      <c r="K1097">
        <v>1.27007998211656</v>
      </c>
      <c r="L1097">
        <v>1.1662586174899601</v>
      </c>
      <c r="M1097">
        <v>1.0784784872834501</v>
      </c>
      <c r="N1097">
        <v>1.04217687679599</v>
      </c>
      <c r="O1097">
        <v>1.08270024467504</v>
      </c>
      <c r="P1097">
        <v>1.0922730080129299</v>
      </c>
      <c r="Q1097">
        <v>1.1708407566508601</v>
      </c>
      <c r="R1097">
        <v>1.3025203745560501</v>
      </c>
      <c r="S1097">
        <v>1.45073897583855</v>
      </c>
      <c r="T1097">
        <v>1.6618888159481899</v>
      </c>
      <c r="U1097">
        <v>1.9214737845405301</v>
      </c>
      <c r="V1097">
        <v>2.1757925631316</v>
      </c>
      <c r="W1097">
        <v>2.4091519978394098</v>
      </c>
      <c r="X1097">
        <v>2.6595247843667198</v>
      </c>
      <c r="Y1097">
        <v>2.87063237291872</v>
      </c>
      <c r="Z1097">
        <v>3.0512516217870802</v>
      </c>
      <c r="AA1097">
        <v>3.0607525922622201</v>
      </c>
      <c r="AB1097">
        <v>2.9306935890182002</v>
      </c>
      <c r="AC1097">
        <v>2.78653287716778</v>
      </c>
      <c r="AD1097">
        <v>2.5980464833329502</v>
      </c>
      <c r="AE1097">
        <v>2.2579065738141799</v>
      </c>
      <c r="AF1097">
        <v>1.8662463354380601</v>
      </c>
      <c r="AG1097">
        <v>-1.3253719996309201E-2</v>
      </c>
      <c r="AH1097">
        <v>-1.7553695270482901E-2</v>
      </c>
      <c r="AI1097">
        <v>-1.24794029909927E-2</v>
      </c>
      <c r="AJ1097">
        <v>-2.65484455891003E-2</v>
      </c>
      <c r="AK1097">
        <v>-4.4440655024149704E-3</v>
      </c>
      <c r="AL1097">
        <v>4.5826264728264302E-3</v>
      </c>
      <c r="AM1097">
        <v>-1.7037644683170001E-2</v>
      </c>
      <c r="AN1097">
        <v>-2.25577475422831E-2</v>
      </c>
      <c r="AO1097">
        <v>-2.38320433585371E-2</v>
      </c>
      <c r="AP1097">
        <v>-1.4527830631877899E-2</v>
      </c>
      <c r="AQ1097">
        <v>1.9854950943284301E-2</v>
      </c>
      <c r="AR1097">
        <v>-8.0702152007760698E-3</v>
      </c>
      <c r="AS1097">
        <v>-1.5742306123807202E-2</v>
      </c>
      <c r="AT1097">
        <v>-2.0193678599045702E-2</v>
      </c>
      <c r="AU1097">
        <v>0.22564676890895799</v>
      </c>
      <c r="AV1097">
        <v>0.30087098083784802</v>
      </c>
      <c r="AW1097">
        <v>0.33189224665942502</v>
      </c>
      <c r="AX1097">
        <v>0.36933868248757001</v>
      </c>
      <c r="AY1097">
        <v>0.27358579919100501</v>
      </c>
      <c r="AZ1097">
        <v>-7.5446555028312698E-2</v>
      </c>
      <c r="BA1097">
        <v>-0.160826182162531</v>
      </c>
      <c r="BB1097">
        <v>-0.10566995999564199</v>
      </c>
      <c r="BC1097">
        <v>-6.2373755381024701E-2</v>
      </c>
      <c r="BD1097">
        <v>-2.5687236189721501E-2</v>
      </c>
      <c r="BE1097">
        <v>-1.9762314050681801E-3</v>
      </c>
      <c r="BF1097">
        <v>-6.4109566841799503E-3</v>
      </c>
      <c r="BG1097">
        <v>-2.1166004733699402E-3</v>
      </c>
      <c r="BH1097">
        <v>-1.50808126677413E-2</v>
      </c>
      <c r="BI1097">
        <v>4.8760339521793398E-3</v>
      </c>
      <c r="BJ1097">
        <v>1.4351741608092499E-2</v>
      </c>
      <c r="BK1097">
        <v>-5.5878179716669103E-3</v>
      </c>
      <c r="BL1097">
        <v>-8.88604695948687E-3</v>
      </c>
      <c r="BM1097">
        <v>-1.1881318528011201E-2</v>
      </c>
      <c r="BN1097">
        <v>-2.54869846073172E-3</v>
      </c>
      <c r="BO1097">
        <v>3.2064417962656501E-2</v>
      </c>
      <c r="BP1097">
        <v>-9.0653149669001499E-4</v>
      </c>
      <c r="BQ1097">
        <v>-8.6371219620675205E-3</v>
      </c>
      <c r="BR1097">
        <v>-2.7424789732885101E-3</v>
      </c>
      <c r="BS1097">
        <v>0.24602896957342699</v>
      </c>
      <c r="BT1097">
        <v>0.321558308648837</v>
      </c>
      <c r="BU1097">
        <v>0.35727047328223399</v>
      </c>
      <c r="BV1097">
        <v>0.39000781686341501</v>
      </c>
      <c r="BW1097">
        <v>0.30526799801747001</v>
      </c>
      <c r="BX1097">
        <v>-5.1618045186382799E-2</v>
      </c>
      <c r="BY1097">
        <v>-0.13671833227265001</v>
      </c>
      <c r="BZ1097">
        <v>-8.6715064295294894E-2</v>
      </c>
      <c r="CA1097">
        <v>-5.1726276535049E-2</v>
      </c>
      <c r="CB1097">
        <v>-1.1602430119107001E-2</v>
      </c>
      <c r="CC1097">
        <v>5.8345228389498098E-3</v>
      </c>
      <c r="CD1097">
        <v>1.30647011690284E-3</v>
      </c>
      <c r="CE1097">
        <v>5.0606449824408296E-3</v>
      </c>
      <c r="CF1097">
        <v>-7.1383650399145099E-3</v>
      </c>
      <c r="CG1097">
        <v>1.13311064428917E-2</v>
      </c>
      <c r="CH1097">
        <v>2.1117800991415098E-2</v>
      </c>
      <c r="CI1097">
        <v>2.3422971294561599E-3</v>
      </c>
      <c r="CJ1097">
        <v>5.8293121646606704E-4</v>
      </c>
      <c r="CK1097">
        <v>-3.6042829155238602E-3</v>
      </c>
      <c r="CL1097">
        <v>5.74801198933281E-3</v>
      </c>
      <c r="CM1097">
        <v>4.05206576269403E-2</v>
      </c>
      <c r="CN1097">
        <v>4.0550140142450097E-3</v>
      </c>
      <c r="CO1097">
        <v>-3.71609305595618E-3</v>
      </c>
      <c r="CP1097">
        <v>9.3441687264444791E-3</v>
      </c>
      <c r="CQ1097">
        <v>0.260145619663951</v>
      </c>
      <c r="CR1097">
        <v>0.33588628887154098</v>
      </c>
      <c r="CS1097">
        <v>0.37484735573226002</v>
      </c>
      <c r="CT1097">
        <v>0.40432319636836</v>
      </c>
      <c r="CU1097">
        <v>0.32721099241214702</v>
      </c>
      <c r="CV1097">
        <v>-3.5114491857937601E-2</v>
      </c>
      <c r="CW1097">
        <v>-0.12002130887793799</v>
      </c>
      <c r="CX1097">
        <v>-7.3586961274965099E-2</v>
      </c>
      <c r="CY1097">
        <v>-4.4351865121421898E-2</v>
      </c>
      <c r="CZ1097">
        <v>-1.84733634072195E-3</v>
      </c>
      <c r="DA1097">
        <v>1.36452770829678E-2</v>
      </c>
      <c r="DB1097">
        <v>9.0238969179856302E-3</v>
      </c>
      <c r="DC1097">
        <v>1.2237890438251599E-2</v>
      </c>
      <c r="DD1097">
        <v>8.0408258791223996E-4</v>
      </c>
      <c r="DE1097">
        <v>1.77861789336041E-2</v>
      </c>
      <c r="DF1097">
        <v>2.7883860374737699E-2</v>
      </c>
      <c r="DG1097">
        <v>1.02724122305792E-2</v>
      </c>
      <c r="DH1097">
        <v>1.0051909392419E-2</v>
      </c>
      <c r="DI1097">
        <v>4.6727526969634597E-3</v>
      </c>
      <c r="DJ1097">
        <v>1.4044722439397301E-2</v>
      </c>
      <c r="DK1097">
        <v>4.8976897291224002E-2</v>
      </c>
      <c r="DL1097">
        <v>9.0165595251800405E-3</v>
      </c>
      <c r="DM1097">
        <v>1.2049358501551601E-3</v>
      </c>
      <c r="DN1097">
        <v>2.1430816426177501E-2</v>
      </c>
      <c r="DO1097">
        <v>0.27426226975447499</v>
      </c>
      <c r="DP1097">
        <v>0.35021426909424502</v>
      </c>
      <c r="DQ1097">
        <v>0.392424238182287</v>
      </c>
      <c r="DR1097">
        <v>0.418638575873306</v>
      </c>
      <c r="DS1097">
        <v>0.34915398680682402</v>
      </c>
      <c r="DT1097">
        <v>-1.8610938529492398E-2</v>
      </c>
      <c r="DU1097">
        <v>-0.103324285483227</v>
      </c>
      <c r="DV1097">
        <v>-6.0458858254635199E-2</v>
      </c>
      <c r="DW1097">
        <v>-3.6977453707794802E-2</v>
      </c>
      <c r="DX1097">
        <v>7.9077574376630808E-3</v>
      </c>
      <c r="DY1097">
        <v>2.4922765674208799E-2</v>
      </c>
      <c r="DZ1097">
        <v>2.0166635504288599E-2</v>
      </c>
      <c r="EA1097">
        <v>2.2600692955874298E-2</v>
      </c>
      <c r="EB1097">
        <v>1.2271715509271201E-2</v>
      </c>
      <c r="EC1097">
        <v>2.7106278388198402E-2</v>
      </c>
      <c r="ED1097">
        <v>3.7652975510003697E-2</v>
      </c>
      <c r="EE1097">
        <v>2.1722238942082299E-2</v>
      </c>
      <c r="EF1097">
        <v>2.3723609975215301E-2</v>
      </c>
      <c r="EG1097">
        <v>1.66234775274893E-2</v>
      </c>
      <c r="EH1097">
        <v>2.60238546105435E-2</v>
      </c>
      <c r="EI1097">
        <v>6.1186364310596202E-2</v>
      </c>
      <c r="EJ1097">
        <v>1.61802432292661E-2</v>
      </c>
      <c r="EK1097">
        <v>8.3101200118948608E-3</v>
      </c>
      <c r="EL1097">
        <v>3.8882016051934601E-2</v>
      </c>
      <c r="EM1097">
        <v>0.29464447041894398</v>
      </c>
      <c r="EN1097">
        <v>0.370901596905234</v>
      </c>
      <c r="EO1097">
        <v>0.41780246480509597</v>
      </c>
      <c r="EP1097">
        <v>0.439307710249151</v>
      </c>
      <c r="EQ1097">
        <v>0.38083618563328903</v>
      </c>
      <c r="ER1097">
        <v>5.2175713124375002E-3</v>
      </c>
      <c r="ES1097">
        <v>-7.9216435593345402E-2</v>
      </c>
      <c r="ET1097">
        <v>-4.1503962554287802E-2</v>
      </c>
      <c r="EU1097">
        <v>-2.6329974861819001E-2</v>
      </c>
      <c r="EV1097">
        <v>2.19925635082776E-2</v>
      </c>
      <c r="EW1097">
        <v>85</v>
      </c>
      <c r="EX1097">
        <v>84.5</v>
      </c>
      <c r="EY1097">
        <v>83.5</v>
      </c>
      <c r="EZ1097">
        <v>83</v>
      </c>
      <c r="FA1097">
        <v>80.5</v>
      </c>
      <c r="FB1097">
        <v>79</v>
      </c>
      <c r="FC1097">
        <v>78.5</v>
      </c>
      <c r="FD1097">
        <v>77</v>
      </c>
      <c r="FE1097">
        <v>81.5</v>
      </c>
      <c r="FF1097">
        <v>86</v>
      </c>
      <c r="FG1097">
        <v>87.5</v>
      </c>
      <c r="FH1097">
        <v>90.5</v>
      </c>
      <c r="FI1097">
        <v>93.5</v>
      </c>
      <c r="FJ1097">
        <v>95.5</v>
      </c>
      <c r="FK1097">
        <v>97.5</v>
      </c>
      <c r="FL1097">
        <v>99</v>
      </c>
      <c r="FM1097">
        <v>100</v>
      </c>
      <c r="FN1097">
        <v>101</v>
      </c>
      <c r="FO1097">
        <v>100.5</v>
      </c>
      <c r="FP1097">
        <v>98.5</v>
      </c>
      <c r="FQ1097">
        <v>96.5</v>
      </c>
      <c r="FR1097">
        <v>94</v>
      </c>
      <c r="FS1097">
        <v>91.5</v>
      </c>
      <c r="FT1097">
        <v>88</v>
      </c>
      <c r="FU1097">
        <v>3.1380551570393399E-2</v>
      </c>
      <c r="FV1097">
        <v>0</v>
      </c>
      <c r="FW1097">
        <v>0</v>
      </c>
      <c r="FX1097">
        <v>1</v>
      </c>
    </row>
    <row r="1098" spans="1:180" x14ac:dyDescent="0.2">
      <c r="A1098" t="s">
        <v>42</v>
      </c>
      <c r="B1098" t="s">
        <v>58</v>
      </c>
      <c r="C1098" t="s">
        <v>55</v>
      </c>
      <c r="D1098" t="s">
        <v>39</v>
      </c>
      <c r="E1098" t="s">
        <v>77</v>
      </c>
      <c r="F1098" t="s">
        <v>77</v>
      </c>
      <c r="G1098" s="35">
        <v>43703</v>
      </c>
      <c r="H1098">
        <v>2546</v>
      </c>
      <c r="I1098">
        <v>1.56077362869639</v>
      </c>
      <c r="J1098">
        <v>1.4139498187917099</v>
      </c>
      <c r="K1098">
        <v>1.2763061281400101</v>
      </c>
      <c r="L1098">
        <v>1.1724443180817401</v>
      </c>
      <c r="M1098">
        <v>1.0852539274933799</v>
      </c>
      <c r="N1098">
        <v>1.04605255762653</v>
      </c>
      <c r="O1098">
        <v>1.08097235561107</v>
      </c>
      <c r="P1098">
        <v>1.0913632508173099</v>
      </c>
      <c r="Q1098">
        <v>1.1687733767297399</v>
      </c>
      <c r="R1098">
        <v>1.3030394407638299</v>
      </c>
      <c r="S1098">
        <v>1.4538799043339401</v>
      </c>
      <c r="T1098">
        <v>1.66064984098326</v>
      </c>
      <c r="U1098">
        <v>1.9201194934002801</v>
      </c>
      <c r="V1098">
        <v>2.1780658058897302</v>
      </c>
      <c r="W1098">
        <v>2.4135356880343801</v>
      </c>
      <c r="X1098">
        <v>2.6633088122243702</v>
      </c>
      <c r="Y1098">
        <v>2.87297150144355</v>
      </c>
      <c r="Z1098">
        <v>3.04996962537516</v>
      </c>
      <c r="AA1098">
        <v>3.0575475098722502</v>
      </c>
      <c r="AB1098">
        <v>2.9224296377080798</v>
      </c>
      <c r="AC1098">
        <v>2.7751056732049602</v>
      </c>
      <c r="AD1098">
        <v>2.58896208621004</v>
      </c>
      <c r="AE1098">
        <v>2.2527282420147499</v>
      </c>
      <c r="AF1098">
        <v>1.86491209033728</v>
      </c>
      <c r="AG1098">
        <v>-1.9195400303389301E-2</v>
      </c>
      <c r="AH1098">
        <v>-2.0430105008862501E-2</v>
      </c>
      <c r="AI1098">
        <v>-1.6198600044036698E-2</v>
      </c>
      <c r="AJ1098">
        <v>-2.5288920247061399E-2</v>
      </c>
      <c r="AK1098">
        <v>-1.3280002377526E-4</v>
      </c>
      <c r="AL1098">
        <v>2.9520097781632398E-3</v>
      </c>
      <c r="AM1098">
        <v>-1.7307839379772198E-2</v>
      </c>
      <c r="AN1098">
        <v>-1.8711005983576098E-2</v>
      </c>
      <c r="AO1098">
        <v>-1.78007635715016E-2</v>
      </c>
      <c r="AP1098">
        <v>-1.2438252061995799E-2</v>
      </c>
      <c r="AQ1098">
        <v>2.47462060589137E-2</v>
      </c>
      <c r="AR1098">
        <v>-1.15376718246937E-2</v>
      </c>
      <c r="AS1098">
        <v>-1.23072806838914E-2</v>
      </c>
      <c r="AT1098">
        <v>-4.3929940896799899E-4</v>
      </c>
      <c r="AU1098">
        <v>0.20426357800150599</v>
      </c>
      <c r="AV1098">
        <v>0.278843970913836</v>
      </c>
      <c r="AW1098">
        <v>0.30513643171377702</v>
      </c>
      <c r="AX1098">
        <v>0.33733108992721</v>
      </c>
      <c r="AY1098">
        <v>0.25922060272291803</v>
      </c>
      <c r="AZ1098">
        <v>-4.5624203908014901E-2</v>
      </c>
      <c r="BA1098">
        <v>-0.129737656290662</v>
      </c>
      <c r="BB1098">
        <v>-9.4406904989371002E-2</v>
      </c>
      <c r="BC1098">
        <v>-6.1238530999739603E-2</v>
      </c>
      <c r="BD1098">
        <v>-2.1072818944749602E-2</v>
      </c>
      <c r="BE1098">
        <v>-7.5351166688454397E-3</v>
      </c>
      <c r="BF1098">
        <v>-9.9791551447346305E-3</v>
      </c>
      <c r="BG1098">
        <v>-6.2518142147647603E-3</v>
      </c>
      <c r="BH1098">
        <v>-1.43319213870047E-2</v>
      </c>
      <c r="BI1098">
        <v>7.4601721105095704E-3</v>
      </c>
      <c r="BJ1098">
        <v>1.22518713591436E-2</v>
      </c>
      <c r="BK1098">
        <v>-7.0539575833921597E-3</v>
      </c>
      <c r="BL1098">
        <v>-5.8658008579280897E-3</v>
      </c>
      <c r="BM1098">
        <v>-5.8667341298370996E-3</v>
      </c>
      <c r="BN1098">
        <v>-3.9861507639897699E-4</v>
      </c>
      <c r="BO1098">
        <v>3.7930867379468901E-2</v>
      </c>
      <c r="BP1098">
        <v>-4.4225739175127602E-3</v>
      </c>
      <c r="BQ1098">
        <v>-5.24021597009888E-3</v>
      </c>
      <c r="BR1098">
        <v>1.49023105752004E-2</v>
      </c>
      <c r="BS1098">
        <v>0.22191762930189901</v>
      </c>
      <c r="BT1098">
        <v>0.29643020079876697</v>
      </c>
      <c r="BU1098">
        <v>0.328558270305291</v>
      </c>
      <c r="BV1098">
        <v>0.35597236403816102</v>
      </c>
      <c r="BW1098">
        <v>0.29085362949555299</v>
      </c>
      <c r="BX1098">
        <v>-2.1589470567705601E-2</v>
      </c>
      <c r="BY1098">
        <v>-0.10474298302419401</v>
      </c>
      <c r="BZ1098">
        <v>-7.4109255377425298E-2</v>
      </c>
      <c r="CA1098">
        <v>-4.83562724295847E-2</v>
      </c>
      <c r="CB1098">
        <v>-5.2439734703780098E-3</v>
      </c>
      <c r="CC1098">
        <v>5.4076025606701996E-4</v>
      </c>
      <c r="CD1098">
        <v>-2.74085910525503E-3</v>
      </c>
      <c r="CE1098">
        <v>6.37299349993434E-4</v>
      </c>
      <c r="CF1098">
        <v>-6.7431373545066998E-3</v>
      </c>
      <c r="CG1098">
        <v>1.27190414804718E-2</v>
      </c>
      <c r="CH1098">
        <v>1.8692927160240999E-2</v>
      </c>
      <c r="CI1098">
        <v>4.78497126878384E-5</v>
      </c>
      <c r="CJ1098">
        <v>3.0307490821323301E-3</v>
      </c>
      <c r="CK1098">
        <v>2.3987383071835101E-3</v>
      </c>
      <c r="CL1098">
        <v>7.9400008238400405E-3</v>
      </c>
      <c r="CM1098">
        <v>4.7062523646046898E-2</v>
      </c>
      <c r="CN1098">
        <v>5.0532121849121501E-4</v>
      </c>
      <c r="CO1098">
        <v>-3.4558847751364502E-4</v>
      </c>
      <c r="CP1098">
        <v>2.5527862915548701E-2</v>
      </c>
      <c r="CQ1098">
        <v>0.23414477145354301</v>
      </c>
      <c r="CR1098">
        <v>0.30861037004466602</v>
      </c>
      <c r="CS1098">
        <v>0.34478016436452902</v>
      </c>
      <c r="CT1098">
        <v>0.36888325370105002</v>
      </c>
      <c r="CU1098">
        <v>0.31276256747553899</v>
      </c>
      <c r="CV1098">
        <v>-4.9430874724953099E-3</v>
      </c>
      <c r="CW1098">
        <v>-8.7431748460362904E-2</v>
      </c>
      <c r="CX1098">
        <v>-6.0051165088313402E-2</v>
      </c>
      <c r="CY1098">
        <v>-3.94340593867335E-2</v>
      </c>
      <c r="CZ1098">
        <v>5.71903668623418E-3</v>
      </c>
      <c r="DA1098">
        <v>8.6166371809794796E-3</v>
      </c>
      <c r="DB1098">
        <v>4.4974369342245602E-3</v>
      </c>
      <c r="DC1098">
        <v>7.5264129147516196E-3</v>
      </c>
      <c r="DD1098">
        <v>8.4564667799130603E-4</v>
      </c>
      <c r="DE1098">
        <v>1.7977910850434001E-2</v>
      </c>
      <c r="DF1098">
        <v>2.51339829613384E-2</v>
      </c>
      <c r="DG1098">
        <v>7.14965700876784E-3</v>
      </c>
      <c r="DH1098">
        <v>1.19272990221928E-2</v>
      </c>
      <c r="DI1098">
        <v>1.06642107442041E-2</v>
      </c>
      <c r="DJ1098">
        <v>1.6278616724079101E-2</v>
      </c>
      <c r="DK1098">
        <v>5.6194179912624799E-2</v>
      </c>
      <c r="DL1098">
        <v>5.4332163544951904E-3</v>
      </c>
      <c r="DM1098">
        <v>4.5490390150715902E-3</v>
      </c>
      <c r="DN1098">
        <v>3.6153415255896999E-2</v>
      </c>
      <c r="DO1098">
        <v>0.24637191360518701</v>
      </c>
      <c r="DP1098">
        <v>0.320790539290564</v>
      </c>
      <c r="DQ1098">
        <v>0.36100205842376698</v>
      </c>
      <c r="DR1098">
        <v>0.38179414336394002</v>
      </c>
      <c r="DS1098">
        <v>0.33467150545552499</v>
      </c>
      <c r="DT1098">
        <v>1.1703295622715E-2</v>
      </c>
      <c r="DU1098">
        <v>-7.0120513896531705E-2</v>
      </c>
      <c r="DV1098">
        <v>-4.5993074799201498E-2</v>
      </c>
      <c r="DW1098">
        <v>-3.05118463438824E-2</v>
      </c>
      <c r="DX1098">
        <v>1.6682046842846399E-2</v>
      </c>
      <c r="DY1098">
        <v>2.0276920815523299E-2</v>
      </c>
      <c r="DZ1098">
        <v>1.4948386798352401E-2</v>
      </c>
      <c r="EA1098">
        <v>1.7473198744023598E-2</v>
      </c>
      <c r="EB1098">
        <v>1.1802645538048001E-2</v>
      </c>
      <c r="EC1098">
        <v>2.5570882984718799E-2</v>
      </c>
      <c r="ED1098">
        <v>3.4433844542318799E-2</v>
      </c>
      <c r="EE1098">
        <v>1.7403538805147899E-2</v>
      </c>
      <c r="EF1098">
        <v>2.4772504147840799E-2</v>
      </c>
      <c r="EG1098">
        <v>2.25982401858686E-2</v>
      </c>
      <c r="EH1098">
        <v>2.8318253709675899E-2</v>
      </c>
      <c r="EI1098">
        <v>6.9378841233180097E-2</v>
      </c>
      <c r="EJ1098">
        <v>1.2548314261676101E-2</v>
      </c>
      <c r="EK1098">
        <v>1.16161037288641E-2</v>
      </c>
      <c r="EL1098">
        <v>5.1495025240065398E-2</v>
      </c>
      <c r="EM1098">
        <v>0.26402596490558</v>
      </c>
      <c r="EN1098">
        <v>0.33837676917549497</v>
      </c>
      <c r="EO1098">
        <v>0.38442389701528201</v>
      </c>
      <c r="EP1098">
        <v>0.40043541747489098</v>
      </c>
      <c r="EQ1098">
        <v>0.36630453222816001</v>
      </c>
      <c r="ER1098">
        <v>3.5738028963024297E-2</v>
      </c>
      <c r="ES1098">
        <v>-4.51258406300643E-2</v>
      </c>
      <c r="ET1098">
        <v>-2.5695425187255701E-2</v>
      </c>
      <c r="EU1098">
        <v>-1.76295877737274E-2</v>
      </c>
      <c r="EV1098">
        <v>3.2510892317218001E-2</v>
      </c>
      <c r="EW1098">
        <v>85</v>
      </c>
      <c r="EX1098">
        <v>84.5</v>
      </c>
      <c r="EY1098">
        <v>83.5</v>
      </c>
      <c r="EZ1098">
        <v>83</v>
      </c>
      <c r="FA1098">
        <v>80.5</v>
      </c>
      <c r="FB1098">
        <v>79</v>
      </c>
      <c r="FC1098">
        <v>78.5</v>
      </c>
      <c r="FD1098">
        <v>77</v>
      </c>
      <c r="FE1098">
        <v>81.5</v>
      </c>
      <c r="FF1098">
        <v>86</v>
      </c>
      <c r="FG1098">
        <v>87.5</v>
      </c>
      <c r="FH1098">
        <v>90.5</v>
      </c>
      <c r="FI1098">
        <v>93.5</v>
      </c>
      <c r="FJ1098">
        <v>95.5</v>
      </c>
      <c r="FK1098">
        <v>97.5</v>
      </c>
      <c r="FL1098">
        <v>99</v>
      </c>
      <c r="FM1098">
        <v>100</v>
      </c>
      <c r="FN1098">
        <v>101</v>
      </c>
      <c r="FO1098">
        <v>100.5</v>
      </c>
      <c r="FP1098">
        <v>98.5</v>
      </c>
      <c r="FQ1098">
        <v>96.5</v>
      </c>
      <c r="FR1098">
        <v>94</v>
      </c>
      <c r="FS1098">
        <v>91.5</v>
      </c>
      <c r="FT1098">
        <v>88</v>
      </c>
      <c r="FU1098">
        <v>2.8775346808885501E-2</v>
      </c>
      <c r="FV1098">
        <v>0</v>
      </c>
      <c r="FW1098">
        <v>0</v>
      </c>
      <c r="FX1098">
        <v>1</v>
      </c>
    </row>
    <row r="1099" spans="1:180" x14ac:dyDescent="0.2">
      <c r="A1099" t="s">
        <v>42</v>
      </c>
      <c r="B1099" t="s">
        <v>58</v>
      </c>
      <c r="C1099" t="s">
        <v>55</v>
      </c>
      <c r="D1099" t="s">
        <v>39</v>
      </c>
      <c r="E1099" t="s">
        <v>77</v>
      </c>
      <c r="F1099" t="s">
        <v>78</v>
      </c>
      <c r="G1099" s="35">
        <v>43703</v>
      </c>
      <c r="H1099">
        <v>296</v>
      </c>
      <c r="I1099">
        <v>1.51226808987013</v>
      </c>
      <c r="J1099">
        <v>1.35794875746165</v>
      </c>
      <c r="K1099">
        <v>1.2132044709462</v>
      </c>
      <c r="L1099">
        <v>1.1104911869677001</v>
      </c>
      <c r="M1099">
        <v>1.0161834775907299</v>
      </c>
      <c r="N1099">
        <v>1.0043036769702101</v>
      </c>
      <c r="O1099">
        <v>1.0943010605566901</v>
      </c>
      <c r="P1099">
        <v>1.09400253923965</v>
      </c>
      <c r="Q1099">
        <v>1.1843789351565099</v>
      </c>
      <c r="R1099">
        <v>1.29453614814575</v>
      </c>
      <c r="S1099">
        <v>1.42059246148013</v>
      </c>
      <c r="T1099">
        <v>1.6723691416217701</v>
      </c>
      <c r="U1099">
        <v>1.9336524439193301</v>
      </c>
      <c r="V1099">
        <v>2.1546874161775702</v>
      </c>
      <c r="W1099">
        <v>2.3685392345432299</v>
      </c>
      <c r="X1099">
        <v>2.6236886641147401</v>
      </c>
      <c r="Y1099">
        <v>2.8482872510980801</v>
      </c>
      <c r="Z1099">
        <v>3.0595444811149899</v>
      </c>
      <c r="AA1099">
        <v>3.08364007179091</v>
      </c>
      <c r="AB1099">
        <v>2.9927932825625398</v>
      </c>
      <c r="AC1099">
        <v>2.8770817667914601</v>
      </c>
      <c r="AD1099">
        <v>2.66989174523966</v>
      </c>
      <c r="AE1099">
        <v>2.2972063645050498</v>
      </c>
      <c r="AF1099">
        <v>1.8715542624762</v>
      </c>
      <c r="AG1099">
        <v>9.3875808010719002E-4</v>
      </c>
      <c r="AH1099">
        <v>-1.10518030337712E-2</v>
      </c>
      <c r="AI1099">
        <v>7.0493518817699901E-3</v>
      </c>
      <c r="AJ1099">
        <v>-4.7167552892804603E-2</v>
      </c>
      <c r="AK1099">
        <v>-5.6196307795185203E-2</v>
      </c>
      <c r="AL1099">
        <v>1.0247119957636899E-2</v>
      </c>
      <c r="AM1099">
        <v>-2.88792547933211E-2</v>
      </c>
      <c r="AN1099">
        <v>-7.2634171276004106E-2</v>
      </c>
      <c r="AO1099">
        <v>-0.10190004967354099</v>
      </c>
      <c r="AP1099">
        <v>-6.2869913864650906E-2</v>
      </c>
      <c r="AQ1099">
        <v>-6.5394399477765597E-2</v>
      </c>
      <c r="AR1099">
        <v>1.2595225410007301E-2</v>
      </c>
      <c r="AS1099">
        <v>-5.74921727107401E-2</v>
      </c>
      <c r="AT1099">
        <v>-0.22141775679592399</v>
      </c>
      <c r="AU1099">
        <v>0.36013167021745501</v>
      </c>
      <c r="AV1099">
        <v>0.455516163045803</v>
      </c>
      <c r="AW1099">
        <v>0.51824699222096504</v>
      </c>
      <c r="AX1099">
        <v>0.60234841162640895</v>
      </c>
      <c r="AY1099">
        <v>0.34543172408056</v>
      </c>
      <c r="AZ1099">
        <v>-0.38517139545145401</v>
      </c>
      <c r="BA1099">
        <v>-0.50489531077183603</v>
      </c>
      <c r="BB1099">
        <v>-0.25379121777505298</v>
      </c>
      <c r="BC1099">
        <v>-0.14416050581251999</v>
      </c>
      <c r="BD1099">
        <v>-0.115575644986409</v>
      </c>
      <c r="BE1099">
        <v>2.9550427579159499E-2</v>
      </c>
      <c r="BF1099">
        <v>1.5215162716140301E-2</v>
      </c>
      <c r="BG1099">
        <v>2.7335527723114601E-2</v>
      </c>
      <c r="BH1099">
        <v>-2.8002918043171801E-2</v>
      </c>
      <c r="BI1099">
        <v>-2.6144660582945001E-2</v>
      </c>
      <c r="BJ1099">
        <v>2.7568395715233299E-2</v>
      </c>
      <c r="BK1099">
        <v>-4.8283705314266698E-4</v>
      </c>
      <c r="BL1099">
        <v>-4.4876766718952299E-2</v>
      </c>
      <c r="BM1099">
        <v>-7.7630781682501704E-2</v>
      </c>
      <c r="BN1099">
        <v>-3.69383395743089E-2</v>
      </c>
      <c r="BO1099">
        <v>-4.0241733418366399E-2</v>
      </c>
      <c r="BP1099">
        <v>2.6361389886803002E-2</v>
      </c>
      <c r="BQ1099">
        <v>-4.3548458049348697E-2</v>
      </c>
      <c r="BR1099">
        <v>-0.169287837174288</v>
      </c>
      <c r="BS1099">
        <v>0.43688650149580499</v>
      </c>
      <c r="BT1099">
        <v>0.52540994305056299</v>
      </c>
      <c r="BU1099">
        <v>0.58716895714391404</v>
      </c>
      <c r="BV1099">
        <v>0.66655275936167302</v>
      </c>
      <c r="BW1099">
        <v>0.40680122066024599</v>
      </c>
      <c r="BX1099">
        <v>-0.33973356252419401</v>
      </c>
      <c r="BY1099">
        <v>-0.454634605651978</v>
      </c>
      <c r="BZ1099">
        <v>-0.22287224991152699</v>
      </c>
      <c r="CA1099">
        <v>-0.111577520203184</v>
      </c>
      <c r="CB1099">
        <v>-8.9531569445247705E-2</v>
      </c>
      <c r="CC1099">
        <v>4.9366782715331799E-2</v>
      </c>
      <c r="CD1099">
        <v>3.3407583178258503E-2</v>
      </c>
      <c r="CE1099">
        <v>4.1385671313660298E-2</v>
      </c>
      <c r="CF1099">
        <v>-1.4729550326968901E-2</v>
      </c>
      <c r="CG1099">
        <v>-5.33098126917971E-3</v>
      </c>
      <c r="CH1099">
        <v>3.9565058539661302E-2</v>
      </c>
      <c r="CI1099">
        <v>1.9184435370548598E-2</v>
      </c>
      <c r="CJ1099">
        <v>-2.56520728792878E-2</v>
      </c>
      <c r="CK1099">
        <v>-6.0821960602651798E-2</v>
      </c>
      <c r="CL1099">
        <v>-1.8978210215395599E-2</v>
      </c>
      <c r="CM1099">
        <v>-2.2821073527439201E-2</v>
      </c>
      <c r="CN1099">
        <v>3.5895793467977402E-2</v>
      </c>
      <c r="CO1099">
        <v>-3.3891083751189197E-2</v>
      </c>
      <c r="CP1099">
        <v>-0.133182813646155</v>
      </c>
      <c r="CQ1099">
        <v>0.49004666382324902</v>
      </c>
      <c r="CR1099">
        <v>0.57381816216653203</v>
      </c>
      <c r="CS1099">
        <v>0.63490410009463205</v>
      </c>
      <c r="CT1099">
        <v>0.71102049501933695</v>
      </c>
      <c r="CU1099">
        <v>0.44930554704327902</v>
      </c>
      <c r="CV1099">
        <v>-0.30826345785468301</v>
      </c>
      <c r="CW1099">
        <v>-0.41982419439364399</v>
      </c>
      <c r="CX1099">
        <v>-0.20145786695677401</v>
      </c>
      <c r="CY1099">
        <v>-8.9010643626730807E-2</v>
      </c>
      <c r="CZ1099">
        <v>-7.1493522062726203E-2</v>
      </c>
      <c r="DA1099">
        <v>6.9183137851504095E-2</v>
      </c>
      <c r="DB1099">
        <v>5.1600003640376597E-2</v>
      </c>
      <c r="DC1099">
        <v>5.5435814904206099E-2</v>
      </c>
      <c r="DD1099">
        <v>-1.4561826107660099E-3</v>
      </c>
      <c r="DE1099">
        <v>1.54826980445856E-2</v>
      </c>
      <c r="DF1099">
        <v>5.1561721364089298E-2</v>
      </c>
      <c r="DG1099">
        <v>3.8851707794239798E-2</v>
      </c>
      <c r="DH1099">
        <v>-6.4273790396233597E-3</v>
      </c>
      <c r="DI1099">
        <v>-4.4013139522801899E-2</v>
      </c>
      <c r="DJ1099">
        <v>-1.01808085648229E-3</v>
      </c>
      <c r="DK1099">
        <v>-5.4004136365121396E-3</v>
      </c>
      <c r="DL1099">
        <v>4.5430197049151799E-2</v>
      </c>
      <c r="DM1099">
        <v>-2.4233709453029599E-2</v>
      </c>
      <c r="DN1099">
        <v>-9.7077790118021298E-2</v>
      </c>
      <c r="DO1099">
        <v>0.54320682615069205</v>
      </c>
      <c r="DP1099">
        <v>0.62222638128250196</v>
      </c>
      <c r="DQ1099">
        <v>0.68263924304534995</v>
      </c>
      <c r="DR1099">
        <v>0.75548823067700099</v>
      </c>
      <c r="DS1099">
        <v>0.491809873426311</v>
      </c>
      <c r="DT1099">
        <v>-0.27679335318517201</v>
      </c>
      <c r="DU1099">
        <v>-0.38501378313530998</v>
      </c>
      <c r="DV1099">
        <v>-0.180043484002021</v>
      </c>
      <c r="DW1099">
        <v>-6.6443767050277103E-2</v>
      </c>
      <c r="DX1099">
        <v>-5.3455474680204597E-2</v>
      </c>
      <c r="DY1099">
        <v>9.7794807350556401E-2</v>
      </c>
      <c r="DZ1099">
        <v>7.7866969390288102E-2</v>
      </c>
      <c r="EA1099">
        <v>7.5721990745550694E-2</v>
      </c>
      <c r="EB1099">
        <v>1.7708452238866801E-2</v>
      </c>
      <c r="EC1099">
        <v>4.5534345256825801E-2</v>
      </c>
      <c r="ED1099">
        <v>6.8882997121685705E-2</v>
      </c>
      <c r="EE1099">
        <v>6.7248125534418196E-2</v>
      </c>
      <c r="EF1099">
        <v>2.1330025517428498E-2</v>
      </c>
      <c r="EG1099">
        <v>-1.9743871531762901E-2</v>
      </c>
      <c r="EH1099">
        <v>2.4913493433859801E-2</v>
      </c>
      <c r="EI1099">
        <v>1.9752252422887102E-2</v>
      </c>
      <c r="EJ1099">
        <v>5.9196361525947497E-2</v>
      </c>
      <c r="EK1099">
        <v>-1.02899947916382E-2</v>
      </c>
      <c r="EL1099">
        <v>-4.4947870496385399E-2</v>
      </c>
      <c r="EM1099">
        <v>0.61996165742904297</v>
      </c>
      <c r="EN1099">
        <v>0.69212016128726195</v>
      </c>
      <c r="EO1099">
        <v>0.75156120796829795</v>
      </c>
      <c r="EP1099">
        <v>0.81969257841226495</v>
      </c>
      <c r="EQ1099">
        <v>0.55317937000599704</v>
      </c>
      <c r="ER1099">
        <v>-0.23135552025791301</v>
      </c>
      <c r="ES1099">
        <v>-0.33475307801545201</v>
      </c>
      <c r="ET1099">
        <v>-0.14912451613849501</v>
      </c>
      <c r="EU1099">
        <v>-3.3860781440941103E-2</v>
      </c>
      <c r="EV1099">
        <v>-2.7411399139043301E-2</v>
      </c>
      <c r="EW1099">
        <v>85</v>
      </c>
      <c r="EX1099">
        <v>84.5</v>
      </c>
      <c r="EY1099">
        <v>83.5</v>
      </c>
      <c r="EZ1099">
        <v>83</v>
      </c>
      <c r="FA1099">
        <v>80.5</v>
      </c>
      <c r="FB1099">
        <v>79</v>
      </c>
      <c r="FC1099">
        <v>78.5</v>
      </c>
      <c r="FD1099">
        <v>77</v>
      </c>
      <c r="FE1099">
        <v>81.5</v>
      </c>
      <c r="FF1099">
        <v>86</v>
      </c>
      <c r="FG1099">
        <v>87.5</v>
      </c>
      <c r="FH1099">
        <v>90.5</v>
      </c>
      <c r="FI1099">
        <v>93.5</v>
      </c>
      <c r="FJ1099">
        <v>95.5</v>
      </c>
      <c r="FK1099">
        <v>97.5</v>
      </c>
      <c r="FL1099">
        <v>99</v>
      </c>
      <c r="FM1099">
        <v>100</v>
      </c>
      <c r="FN1099">
        <v>101</v>
      </c>
      <c r="FO1099">
        <v>100.5</v>
      </c>
      <c r="FP1099">
        <v>98.5</v>
      </c>
      <c r="FQ1099">
        <v>96.5</v>
      </c>
      <c r="FR1099">
        <v>94</v>
      </c>
      <c r="FS1099">
        <v>91.5</v>
      </c>
      <c r="FT1099">
        <v>88</v>
      </c>
      <c r="FU1099">
        <v>9.0112645090556304E-2</v>
      </c>
      <c r="FV1099">
        <v>0</v>
      </c>
      <c r="FW1099">
        <v>0</v>
      </c>
      <c r="FX1099">
        <v>1</v>
      </c>
    </row>
    <row r="1100" spans="1:180" x14ac:dyDescent="0.2">
      <c r="A1100" t="s">
        <v>42</v>
      </c>
      <c r="B1100" t="s">
        <v>58</v>
      </c>
      <c r="C1100" t="s">
        <v>55</v>
      </c>
      <c r="D1100" t="s">
        <v>39</v>
      </c>
      <c r="E1100" t="s">
        <v>78</v>
      </c>
      <c r="F1100" t="s">
        <v>1</v>
      </c>
      <c r="G1100" s="35">
        <v>43703</v>
      </c>
      <c r="H1100">
        <v>3674</v>
      </c>
      <c r="I1100">
        <v>1.3432050049712201</v>
      </c>
      <c r="J1100">
        <v>1.20972928849519</v>
      </c>
      <c r="K1100">
        <v>1.08966793454223</v>
      </c>
      <c r="L1100">
        <v>1.00066452522853</v>
      </c>
      <c r="M1100">
        <v>0.92082028428986196</v>
      </c>
      <c r="N1100">
        <v>0.851368421882571</v>
      </c>
      <c r="O1100">
        <v>0.83283894358490296</v>
      </c>
      <c r="P1100">
        <v>0.841792907178459</v>
      </c>
      <c r="Q1100">
        <v>0.926312520829082</v>
      </c>
      <c r="R1100">
        <v>1.0897221706834499</v>
      </c>
      <c r="S1100">
        <v>1.28631156489092</v>
      </c>
      <c r="T1100">
        <v>1.52560770062071</v>
      </c>
      <c r="U1100">
        <v>1.7996047689799901</v>
      </c>
      <c r="V1100">
        <v>2.0563205096041002</v>
      </c>
      <c r="W1100">
        <v>2.2827156180721602</v>
      </c>
      <c r="X1100">
        <v>2.5069055121461599</v>
      </c>
      <c r="Y1100">
        <v>2.65688612829971</v>
      </c>
      <c r="Z1100">
        <v>2.7272305357694302</v>
      </c>
      <c r="AA1100">
        <v>2.6818342122745</v>
      </c>
      <c r="AB1100">
        <v>2.52558283689382</v>
      </c>
      <c r="AC1100">
        <v>2.38795008611203</v>
      </c>
      <c r="AD1100">
        <v>2.2313013988373802</v>
      </c>
      <c r="AE1100">
        <v>1.9530794742413</v>
      </c>
      <c r="AF1100">
        <v>1.6117833493385301</v>
      </c>
      <c r="AG1100">
        <v>-2.4129985654860998E-2</v>
      </c>
      <c r="AH1100">
        <v>-2.9970621502028699E-2</v>
      </c>
      <c r="AI1100">
        <v>-3.14400536459628E-2</v>
      </c>
      <c r="AJ1100">
        <v>-1.8771789827464299E-2</v>
      </c>
      <c r="AK1100">
        <v>-1.0786316781456501E-2</v>
      </c>
      <c r="AL1100">
        <v>-1.6545575501108498E-2</v>
      </c>
      <c r="AM1100">
        <v>-1.3621881208711399E-2</v>
      </c>
      <c r="AN1100">
        <v>-1.30152334192558E-2</v>
      </c>
      <c r="AO1100">
        <v>-1.0737183509036701E-2</v>
      </c>
      <c r="AP1100">
        <v>-2.3431877442088599E-2</v>
      </c>
      <c r="AQ1100">
        <v>-4.5770243130943498E-3</v>
      </c>
      <c r="AR1100">
        <v>-4.7367877702853599E-3</v>
      </c>
      <c r="AS1100">
        <v>-5.29140335550365E-3</v>
      </c>
      <c r="AT1100">
        <v>-7.6243020632301402E-3</v>
      </c>
      <c r="AU1100">
        <v>0.11610956548941399</v>
      </c>
      <c r="AV1100">
        <v>0.11420425407000299</v>
      </c>
      <c r="AW1100">
        <v>8.7996834787938405E-2</v>
      </c>
      <c r="AX1100">
        <v>9.2774131042150598E-2</v>
      </c>
      <c r="AY1100">
        <v>3.4471320552325997E-2</v>
      </c>
      <c r="AZ1100">
        <v>-8.78762755121342E-2</v>
      </c>
      <c r="BA1100">
        <v>-8.3384397520968004E-2</v>
      </c>
      <c r="BB1100">
        <v>-5.7916683770065203E-2</v>
      </c>
      <c r="BC1100">
        <v>-2.8116000224613798E-2</v>
      </c>
      <c r="BD1100">
        <v>-2.6515768039292498E-2</v>
      </c>
      <c r="BE1100">
        <v>-1.58492089212596E-2</v>
      </c>
      <c r="BF1100">
        <v>-2.2202997172491801E-2</v>
      </c>
      <c r="BG1100">
        <v>-2.5998943913703498E-2</v>
      </c>
      <c r="BH1100">
        <v>-1.1418062532937199E-2</v>
      </c>
      <c r="BI1100">
        <v>-4.4399705717470999E-3</v>
      </c>
      <c r="BJ1100">
        <v>-9.59412002292683E-3</v>
      </c>
      <c r="BK1100">
        <v>-7.8337036686586693E-3</v>
      </c>
      <c r="BL1100">
        <v>-5.8031738165331302E-3</v>
      </c>
      <c r="BM1100">
        <v>-3.8357276485625601E-3</v>
      </c>
      <c r="BN1100">
        <v>-1.48082468470386E-2</v>
      </c>
      <c r="BO1100">
        <v>5.7437417270983998E-3</v>
      </c>
      <c r="BP1100">
        <v>-1.8634694482244599E-3</v>
      </c>
      <c r="BQ1100">
        <v>-2.39028048552289E-3</v>
      </c>
      <c r="BR1100">
        <v>2.7480653795305698E-3</v>
      </c>
      <c r="BS1100">
        <v>0.126150209392213</v>
      </c>
      <c r="BT1100">
        <v>0.13068345018133901</v>
      </c>
      <c r="BU1100">
        <v>0.10586171118996</v>
      </c>
      <c r="BV1100">
        <v>0.111558396315806</v>
      </c>
      <c r="BW1100">
        <v>5.4254728123540798E-2</v>
      </c>
      <c r="BX1100">
        <v>-6.9514771486018798E-2</v>
      </c>
      <c r="BY1100">
        <v>-6.8232657331728494E-2</v>
      </c>
      <c r="BZ1100">
        <v>-4.9299739876020598E-2</v>
      </c>
      <c r="CA1100">
        <v>-1.9952285414089901E-2</v>
      </c>
      <c r="CB1100">
        <v>-1.5118588740672101E-2</v>
      </c>
      <c r="CC1100">
        <v>-1.01139681810493E-2</v>
      </c>
      <c r="CD1100">
        <v>-1.6823164224135798E-2</v>
      </c>
      <c r="CE1100">
        <v>-2.2230447888230202E-2</v>
      </c>
      <c r="CF1100">
        <v>-6.3248934101868201E-3</v>
      </c>
      <c r="CG1100">
        <v>-4.4510519586647198E-5</v>
      </c>
      <c r="CH1100">
        <v>-4.7795631347487197E-3</v>
      </c>
      <c r="CI1100">
        <v>-3.8248295367699402E-3</v>
      </c>
      <c r="CJ1100">
        <v>-8.08123305568454E-4</v>
      </c>
      <c r="CK1100">
        <v>9.4419965670364898E-4</v>
      </c>
      <c r="CL1100">
        <v>-8.8355465668143607E-3</v>
      </c>
      <c r="CM1100">
        <v>1.2891872846695599E-2</v>
      </c>
      <c r="CN1100">
        <v>1.26582068731429E-4</v>
      </c>
      <c r="CO1100">
        <v>-3.80971623377873E-4</v>
      </c>
      <c r="CP1100">
        <v>9.9319354733545494E-3</v>
      </c>
      <c r="CQ1100">
        <v>0.133104328772779</v>
      </c>
      <c r="CR1100">
        <v>0.14209689120796901</v>
      </c>
      <c r="CS1100">
        <v>0.118234870164763</v>
      </c>
      <c r="CT1100">
        <v>0.124568321222395</v>
      </c>
      <c r="CU1100">
        <v>6.7956655941762603E-2</v>
      </c>
      <c r="CV1100">
        <v>-5.6797649731630602E-2</v>
      </c>
      <c r="CW1100">
        <v>-5.7738608232953299E-2</v>
      </c>
      <c r="CX1100">
        <v>-4.3331670784543197E-2</v>
      </c>
      <c r="CY1100">
        <v>-1.42981214052008E-2</v>
      </c>
      <c r="CZ1100">
        <v>-7.2249370773333297E-3</v>
      </c>
      <c r="DA1100">
        <v>-4.3787274408390604E-3</v>
      </c>
      <c r="DB1100">
        <v>-1.1443331275779799E-2</v>
      </c>
      <c r="DC1100">
        <v>-1.8461951862756999E-2</v>
      </c>
      <c r="DD1100">
        <v>-1.23172428743641E-3</v>
      </c>
      <c r="DE1100">
        <v>4.3509495325738104E-3</v>
      </c>
      <c r="DF1100">
        <v>3.4993753429381901E-5</v>
      </c>
      <c r="DG1100">
        <v>1.84044595118795E-4</v>
      </c>
      <c r="DH1100">
        <v>4.18692720539622E-3</v>
      </c>
      <c r="DI1100">
        <v>5.7241269619698601E-3</v>
      </c>
      <c r="DJ1100">
        <v>-2.8628462865901401E-3</v>
      </c>
      <c r="DK1100">
        <v>2.00400039662928E-2</v>
      </c>
      <c r="DL1100">
        <v>2.11663358568732E-3</v>
      </c>
      <c r="DM1100">
        <v>1.6283372387671401E-3</v>
      </c>
      <c r="DN1100">
        <v>1.71158055671785E-2</v>
      </c>
      <c r="DO1100">
        <v>0.14005844815334501</v>
      </c>
      <c r="DP1100">
        <v>0.15351033223459901</v>
      </c>
      <c r="DQ1100">
        <v>0.13060802913956601</v>
      </c>
      <c r="DR1100">
        <v>0.13757824612898401</v>
      </c>
      <c r="DS1100">
        <v>8.1658583759984305E-2</v>
      </c>
      <c r="DT1100">
        <v>-4.4080527977242497E-2</v>
      </c>
      <c r="DU1100">
        <v>-4.7244559134178001E-2</v>
      </c>
      <c r="DV1100">
        <v>-3.7363601693065802E-2</v>
      </c>
      <c r="DW1100">
        <v>-8.6439573963116995E-3</v>
      </c>
      <c r="DX1100">
        <v>6.6871458600542598E-4</v>
      </c>
      <c r="DY1100">
        <v>3.90204929276227E-3</v>
      </c>
      <c r="DZ1100">
        <v>-3.6757069462428999E-3</v>
      </c>
      <c r="EA1100">
        <v>-1.3020842130497701E-2</v>
      </c>
      <c r="EB1100">
        <v>6.12200300709071E-3</v>
      </c>
      <c r="EC1100">
        <v>1.0697295742283199E-2</v>
      </c>
      <c r="ED1100">
        <v>6.9864492316110104E-3</v>
      </c>
      <c r="EE1100">
        <v>5.9722221351715E-3</v>
      </c>
      <c r="EF1100">
        <v>1.13989868081189E-2</v>
      </c>
      <c r="EG1100">
        <v>1.2625582822444E-2</v>
      </c>
      <c r="EH1100">
        <v>5.7607843084598997E-3</v>
      </c>
      <c r="EI1100">
        <v>3.0360770006485599E-2</v>
      </c>
      <c r="EJ1100">
        <v>4.9899519077482198E-3</v>
      </c>
      <c r="EK1100">
        <v>4.5294601087479004E-3</v>
      </c>
      <c r="EL1100">
        <v>2.74881730099392E-2</v>
      </c>
      <c r="EM1100">
        <v>0.150099092056144</v>
      </c>
      <c r="EN1100">
        <v>0.169989528345935</v>
      </c>
      <c r="EO1100">
        <v>0.14847290554158701</v>
      </c>
      <c r="EP1100">
        <v>0.15636251140263899</v>
      </c>
      <c r="EQ1100">
        <v>0.10144199133119899</v>
      </c>
      <c r="ER1100">
        <v>-2.5719023951127101E-2</v>
      </c>
      <c r="ES1100">
        <v>-3.2092818944938498E-2</v>
      </c>
      <c r="ET1100">
        <v>-2.8746657799021198E-2</v>
      </c>
      <c r="EU1100">
        <v>-4.80242585787792E-4</v>
      </c>
      <c r="EV1100">
        <v>1.2065893884625801E-2</v>
      </c>
      <c r="EW1100">
        <v>85</v>
      </c>
      <c r="EX1100">
        <v>84.5</v>
      </c>
      <c r="EY1100">
        <v>83.5</v>
      </c>
      <c r="EZ1100">
        <v>83</v>
      </c>
      <c r="FA1100">
        <v>80.5</v>
      </c>
      <c r="FB1100">
        <v>79</v>
      </c>
      <c r="FC1100">
        <v>78.5</v>
      </c>
      <c r="FD1100">
        <v>77</v>
      </c>
      <c r="FE1100">
        <v>81.5</v>
      </c>
      <c r="FF1100">
        <v>86</v>
      </c>
      <c r="FG1100">
        <v>87.5</v>
      </c>
      <c r="FH1100">
        <v>90.5</v>
      </c>
      <c r="FI1100">
        <v>93.5</v>
      </c>
      <c r="FJ1100">
        <v>95.5</v>
      </c>
      <c r="FK1100">
        <v>97.5</v>
      </c>
      <c r="FL1100">
        <v>99</v>
      </c>
      <c r="FM1100">
        <v>100</v>
      </c>
      <c r="FN1100">
        <v>101</v>
      </c>
      <c r="FO1100">
        <v>100.5</v>
      </c>
      <c r="FP1100">
        <v>98.5</v>
      </c>
      <c r="FQ1100">
        <v>96.5</v>
      </c>
      <c r="FR1100">
        <v>94</v>
      </c>
      <c r="FS1100">
        <v>91.5</v>
      </c>
      <c r="FT1100">
        <v>88</v>
      </c>
      <c r="FU1100">
        <v>2.1911714696891099E-2</v>
      </c>
      <c r="FV1100">
        <v>0</v>
      </c>
      <c r="FW1100">
        <v>0</v>
      </c>
      <c r="FX1100">
        <v>1</v>
      </c>
    </row>
    <row r="1101" spans="1:180" x14ac:dyDescent="0.2">
      <c r="A1101" t="s">
        <v>42</v>
      </c>
      <c r="B1101" t="s">
        <v>58</v>
      </c>
      <c r="C1101" t="s">
        <v>55</v>
      </c>
      <c r="D1101" t="s">
        <v>39</v>
      </c>
      <c r="E1101" t="s">
        <v>78</v>
      </c>
      <c r="F1101" t="s">
        <v>77</v>
      </c>
      <c r="G1101" s="35">
        <v>43703</v>
      </c>
      <c r="H1101">
        <v>3270</v>
      </c>
      <c r="I1101">
        <v>1.3511100091341399</v>
      </c>
      <c r="J1101">
        <v>1.21663634041422</v>
      </c>
      <c r="K1101">
        <v>1.0948688709985701</v>
      </c>
      <c r="L1101">
        <v>1.00771448630732</v>
      </c>
      <c r="M1101">
        <v>0.928350100453469</v>
      </c>
      <c r="N1101">
        <v>0.85658860845909601</v>
      </c>
      <c r="O1101">
        <v>0.83547597337287005</v>
      </c>
      <c r="P1101">
        <v>0.846984774453722</v>
      </c>
      <c r="Q1101">
        <v>0.93363381296162595</v>
      </c>
      <c r="R1101">
        <v>1.09617956503383</v>
      </c>
      <c r="S1101">
        <v>1.29067038719091</v>
      </c>
      <c r="T1101">
        <v>1.52819274854048</v>
      </c>
      <c r="U1101">
        <v>1.80044493003229</v>
      </c>
      <c r="V1101">
        <v>2.05324337611136</v>
      </c>
      <c r="W1101">
        <v>2.28011558975399</v>
      </c>
      <c r="X1101">
        <v>2.5012035526665999</v>
      </c>
      <c r="Y1101">
        <v>2.6494087726696098</v>
      </c>
      <c r="Z1101">
        <v>2.7144316416951</v>
      </c>
      <c r="AA1101">
        <v>2.6692684400258</v>
      </c>
      <c r="AB1101">
        <v>2.5115952638982302</v>
      </c>
      <c r="AC1101">
        <v>2.37444015950447</v>
      </c>
      <c r="AD1101">
        <v>2.2211112773065298</v>
      </c>
      <c r="AE1101">
        <v>1.94946185127518</v>
      </c>
      <c r="AF1101">
        <v>1.61442988950198</v>
      </c>
      <c r="AG1101">
        <v>-2.1360669401047701E-2</v>
      </c>
      <c r="AH1101">
        <v>-3.0324065666583199E-2</v>
      </c>
      <c r="AI1101">
        <v>-3.4325721985083303E-2</v>
      </c>
      <c r="AJ1101">
        <v>-2.30704026195588E-2</v>
      </c>
      <c r="AK1101">
        <v>-1.3646128485387E-2</v>
      </c>
      <c r="AL1101">
        <v>-1.5625598419336102E-2</v>
      </c>
      <c r="AM1101">
        <v>-1.6583338948149999E-2</v>
      </c>
      <c r="AN1101">
        <v>-1.15329496141518E-2</v>
      </c>
      <c r="AO1101">
        <v>-1.24230007349918E-2</v>
      </c>
      <c r="AP1101">
        <v>-2.1413376180700099E-2</v>
      </c>
      <c r="AQ1101">
        <v>-8.6897380646959507E-3</v>
      </c>
      <c r="AR1101">
        <v>-2.9602341001625301E-3</v>
      </c>
      <c r="AS1101">
        <v>-6.4863375032825398E-3</v>
      </c>
      <c r="AT1101">
        <v>-8.6047832999218404E-3</v>
      </c>
      <c r="AU1101">
        <v>6.9266232416026904E-2</v>
      </c>
      <c r="AV1101">
        <v>7.17449484415809E-2</v>
      </c>
      <c r="AW1101">
        <v>4.1390834728393201E-2</v>
      </c>
      <c r="AX1101">
        <v>3.7320348429687303E-2</v>
      </c>
      <c r="AY1101">
        <v>2.3390813842868299E-2</v>
      </c>
      <c r="AZ1101">
        <v>-3.5220593980246399E-2</v>
      </c>
      <c r="BA1101">
        <v>-4.3523307680942001E-2</v>
      </c>
      <c r="BB1101">
        <v>-3.16740122077485E-2</v>
      </c>
      <c r="BC1101">
        <v>-1.8375058040172899E-2</v>
      </c>
      <c r="BD1101">
        <v>-2.57131239035343E-2</v>
      </c>
      <c r="BE1101">
        <v>-1.2914331453878001E-2</v>
      </c>
      <c r="BF1101">
        <v>-2.1525354425769999E-2</v>
      </c>
      <c r="BG1101">
        <v>-2.7887844286250699E-2</v>
      </c>
      <c r="BH1101">
        <v>-1.4597506139455201E-2</v>
      </c>
      <c r="BI1101">
        <v>-6.6688661436181901E-3</v>
      </c>
      <c r="BJ1101">
        <v>-8.2546468369428493E-3</v>
      </c>
      <c r="BK1101">
        <v>-1.02949477875377E-2</v>
      </c>
      <c r="BL1101">
        <v>-3.9860270277561902E-3</v>
      </c>
      <c r="BM1101">
        <v>-4.8412072388267996E-3</v>
      </c>
      <c r="BN1101">
        <v>-1.27998459922432E-2</v>
      </c>
      <c r="BO1101">
        <v>3.0247402859331501E-3</v>
      </c>
      <c r="BP1101">
        <v>-2.85237053616032E-4</v>
      </c>
      <c r="BQ1101">
        <v>-3.75642835433779E-3</v>
      </c>
      <c r="BR1101">
        <v>1.2398564361350199E-3</v>
      </c>
      <c r="BS1101">
        <v>7.9940365239716996E-2</v>
      </c>
      <c r="BT1101">
        <v>8.9154835137599697E-2</v>
      </c>
      <c r="BU1101">
        <v>5.8788877236576803E-2</v>
      </c>
      <c r="BV1101">
        <v>5.5829754439563999E-2</v>
      </c>
      <c r="BW1101">
        <v>4.5308860962447302E-2</v>
      </c>
      <c r="BX1101">
        <v>-1.5783033367398801E-2</v>
      </c>
      <c r="BY1101">
        <v>-2.8263521228171402E-2</v>
      </c>
      <c r="BZ1101">
        <v>-2.1770416145283699E-2</v>
      </c>
      <c r="CA1101">
        <v>-9.7689149689050396E-3</v>
      </c>
      <c r="CB1101">
        <v>-1.31242945391123E-2</v>
      </c>
      <c r="CC1101">
        <v>-7.0644235214944997E-3</v>
      </c>
      <c r="CD1101">
        <v>-1.54313938236332E-2</v>
      </c>
      <c r="CE1101">
        <v>-2.3428989803552999E-2</v>
      </c>
      <c r="CF1101">
        <v>-8.7292038480659695E-3</v>
      </c>
      <c r="CG1101">
        <v>-1.8364355003342599E-3</v>
      </c>
      <c r="CH1101">
        <v>-3.1495482248861699E-3</v>
      </c>
      <c r="CI1101">
        <v>-5.9396272258350896E-3</v>
      </c>
      <c r="CJ1101">
        <v>1.2409485656173201E-3</v>
      </c>
      <c r="CK1101">
        <v>4.0991984042676899E-4</v>
      </c>
      <c r="CL1101">
        <v>-6.8341412228567497E-3</v>
      </c>
      <c r="CM1101">
        <v>1.11381523061145E-2</v>
      </c>
      <c r="CN1101">
        <v>1.5674577520587399E-3</v>
      </c>
      <c r="CO1101">
        <v>-1.8657015938190801E-3</v>
      </c>
      <c r="CP1101">
        <v>8.0582239278970194E-3</v>
      </c>
      <c r="CQ1101">
        <v>8.7333237117113896E-2</v>
      </c>
      <c r="CR1101">
        <v>0.101212869628046</v>
      </c>
      <c r="CS1101">
        <v>7.0838708478609305E-2</v>
      </c>
      <c r="CT1101">
        <v>6.8649312657355896E-2</v>
      </c>
      <c r="CU1101">
        <v>6.0489233629177699E-2</v>
      </c>
      <c r="CV1101">
        <v>-2.32063809899892E-3</v>
      </c>
      <c r="CW1101">
        <v>-1.76946396164126E-2</v>
      </c>
      <c r="CX1101">
        <v>-1.4911215681448599E-2</v>
      </c>
      <c r="CY1101">
        <v>-3.80832649438065E-3</v>
      </c>
      <c r="CZ1101">
        <v>-4.4053096702871596E-3</v>
      </c>
      <c r="DA1101">
        <v>-1.2145155891109399E-3</v>
      </c>
      <c r="DB1101">
        <v>-9.3374332214963499E-3</v>
      </c>
      <c r="DC1101">
        <v>-1.89701353208554E-2</v>
      </c>
      <c r="DD1101">
        <v>-2.8609015566767801E-3</v>
      </c>
      <c r="DE1101">
        <v>2.9959951429496799E-3</v>
      </c>
      <c r="DF1101">
        <v>1.9555503871705199E-3</v>
      </c>
      <c r="DG1101">
        <v>-1.5843066641324901E-3</v>
      </c>
      <c r="DH1101">
        <v>6.4679241589908404E-3</v>
      </c>
      <c r="DI1101">
        <v>5.66104691968034E-3</v>
      </c>
      <c r="DJ1101">
        <v>-8.6843645347034904E-4</v>
      </c>
      <c r="DK1101">
        <v>1.9251564326295899E-2</v>
      </c>
      <c r="DL1101">
        <v>3.4201525577335101E-3</v>
      </c>
      <c r="DM1101">
        <v>2.50251666996317E-5</v>
      </c>
      <c r="DN1101">
        <v>1.4876591419659E-2</v>
      </c>
      <c r="DO1101">
        <v>9.4726108994510699E-2</v>
      </c>
      <c r="DP1101">
        <v>0.113270904118493</v>
      </c>
      <c r="DQ1101">
        <v>8.2888539720641793E-2</v>
      </c>
      <c r="DR1101">
        <v>8.1468870875147703E-2</v>
      </c>
      <c r="DS1101">
        <v>7.5669606295908007E-2</v>
      </c>
      <c r="DT1101">
        <v>1.1141757169401001E-2</v>
      </c>
      <c r="DU1101">
        <v>-7.1257580046537802E-3</v>
      </c>
      <c r="DV1101">
        <v>-8.0520152176133692E-3</v>
      </c>
      <c r="DW1101">
        <v>2.1522619801437499E-3</v>
      </c>
      <c r="DX1101">
        <v>4.3136751985379399E-3</v>
      </c>
      <c r="DY1101">
        <v>7.2318223580587204E-3</v>
      </c>
      <c r="DZ1101">
        <v>-5.3872198068317804E-4</v>
      </c>
      <c r="EA1101">
        <v>-1.2532257622022799E-2</v>
      </c>
      <c r="EB1101">
        <v>5.61199492342689E-3</v>
      </c>
      <c r="EC1101">
        <v>9.9732574847185198E-3</v>
      </c>
      <c r="ED1101">
        <v>9.3265019695638104E-3</v>
      </c>
      <c r="EE1101">
        <v>4.7040844964798701E-3</v>
      </c>
      <c r="EF1101">
        <v>1.40148467453865E-2</v>
      </c>
      <c r="EG1101">
        <v>1.32428404158453E-2</v>
      </c>
      <c r="EH1101">
        <v>7.7450937349865896E-3</v>
      </c>
      <c r="EI1101">
        <v>3.0966042676925001E-2</v>
      </c>
      <c r="EJ1101">
        <v>6.0951496042800099E-3</v>
      </c>
      <c r="EK1101">
        <v>2.7549343156443801E-3</v>
      </c>
      <c r="EL1101">
        <v>2.4721231155715898E-2</v>
      </c>
      <c r="EM1101">
        <v>0.105400241818201</v>
      </c>
      <c r="EN1101">
        <v>0.130680790814512</v>
      </c>
      <c r="EO1101">
        <v>0.100286582228825</v>
      </c>
      <c r="EP1101">
        <v>9.9978276885024406E-2</v>
      </c>
      <c r="EQ1101">
        <v>9.7587653415487002E-2</v>
      </c>
      <c r="ER1101">
        <v>3.0579317782248601E-2</v>
      </c>
      <c r="ES1101">
        <v>8.1340284481168593E-3</v>
      </c>
      <c r="ET1101">
        <v>1.8515808448513599E-3</v>
      </c>
      <c r="EU1101">
        <v>1.0758405051411599E-2</v>
      </c>
      <c r="EV1101">
        <v>1.690250456296E-2</v>
      </c>
      <c r="EW1101">
        <v>85</v>
      </c>
      <c r="EX1101">
        <v>84.5</v>
      </c>
      <c r="EY1101">
        <v>83.5</v>
      </c>
      <c r="EZ1101">
        <v>83</v>
      </c>
      <c r="FA1101">
        <v>80.5</v>
      </c>
      <c r="FB1101">
        <v>79</v>
      </c>
      <c r="FC1101">
        <v>78.5</v>
      </c>
      <c r="FD1101">
        <v>77</v>
      </c>
      <c r="FE1101">
        <v>81.5</v>
      </c>
      <c r="FF1101">
        <v>86</v>
      </c>
      <c r="FG1101">
        <v>87.5</v>
      </c>
      <c r="FH1101">
        <v>90.5</v>
      </c>
      <c r="FI1101">
        <v>93.5</v>
      </c>
      <c r="FJ1101">
        <v>95.5</v>
      </c>
      <c r="FK1101">
        <v>97.5</v>
      </c>
      <c r="FL1101">
        <v>99</v>
      </c>
      <c r="FM1101">
        <v>100</v>
      </c>
      <c r="FN1101">
        <v>101</v>
      </c>
      <c r="FO1101">
        <v>100.5</v>
      </c>
      <c r="FP1101">
        <v>98.5</v>
      </c>
      <c r="FQ1101">
        <v>96.5</v>
      </c>
      <c r="FR1101">
        <v>94</v>
      </c>
      <c r="FS1101">
        <v>91.5</v>
      </c>
      <c r="FT1101">
        <v>88</v>
      </c>
      <c r="FU1101">
        <v>2.2692833836920799E-2</v>
      </c>
      <c r="FV1101">
        <v>0</v>
      </c>
      <c r="FW1101">
        <v>0</v>
      </c>
      <c r="FX1101">
        <v>1</v>
      </c>
    </row>
    <row r="1102" spans="1:180" x14ac:dyDescent="0.2">
      <c r="A1102" t="s">
        <v>42</v>
      </c>
      <c r="B1102" t="s">
        <v>58</v>
      </c>
      <c r="C1102" t="s">
        <v>55</v>
      </c>
      <c r="D1102" t="s">
        <v>39</v>
      </c>
      <c r="E1102" t="s">
        <v>78</v>
      </c>
      <c r="F1102" t="s">
        <v>78</v>
      </c>
      <c r="G1102" s="35">
        <v>43703</v>
      </c>
      <c r="H1102">
        <v>404</v>
      </c>
      <c r="I1102">
        <v>1.2706675002519201</v>
      </c>
      <c r="J1102">
        <v>1.1526000368571501</v>
      </c>
      <c r="K1102">
        <v>1.05001754941152</v>
      </c>
      <c r="L1102">
        <v>0.94830737268092402</v>
      </c>
      <c r="M1102">
        <v>0.85975638743536298</v>
      </c>
      <c r="N1102">
        <v>0.80934576863179297</v>
      </c>
      <c r="O1102">
        <v>0.81484190093515796</v>
      </c>
      <c r="P1102">
        <v>0.79601297803712501</v>
      </c>
      <c r="Q1102">
        <v>0.86671045125602297</v>
      </c>
      <c r="R1102">
        <v>1.0396957530109501</v>
      </c>
      <c r="S1102">
        <v>1.25085130068331</v>
      </c>
      <c r="T1102">
        <v>1.5040311200968099</v>
      </c>
      <c r="U1102">
        <v>1.79223311789468</v>
      </c>
      <c r="V1102">
        <v>2.08239825517532</v>
      </c>
      <c r="W1102">
        <v>2.30366168899628</v>
      </c>
      <c r="X1102">
        <v>2.5521348406938</v>
      </c>
      <c r="Y1102">
        <v>2.7163512573170099</v>
      </c>
      <c r="Z1102">
        <v>2.8343363187646</v>
      </c>
      <c r="AA1102">
        <v>2.7848811269846898</v>
      </c>
      <c r="AB1102">
        <v>2.6341234298933802</v>
      </c>
      <c r="AC1102">
        <v>2.49581683230676</v>
      </c>
      <c r="AD1102">
        <v>2.3116090877998001</v>
      </c>
      <c r="AE1102">
        <v>1.9820555281496599</v>
      </c>
      <c r="AF1102">
        <v>1.5803204574799701</v>
      </c>
      <c r="AG1102">
        <v>-8.6261728435988602E-2</v>
      </c>
      <c r="AH1102">
        <v>-6.0936368929935203E-2</v>
      </c>
      <c r="AI1102">
        <v>-4.0228555486905702E-2</v>
      </c>
      <c r="AJ1102">
        <v>-1.14285346600356E-2</v>
      </c>
      <c r="AK1102">
        <v>-1.09574718396646E-2</v>
      </c>
      <c r="AL1102">
        <v>-3.6804039044720398E-2</v>
      </c>
      <c r="AM1102">
        <v>-2.0904290603865E-3</v>
      </c>
      <c r="AN1102">
        <v>-4.3349141278249702E-2</v>
      </c>
      <c r="AO1102">
        <v>-2.4366895298583501E-2</v>
      </c>
      <c r="AP1102">
        <v>-5.4325922083288999E-2</v>
      </c>
      <c r="AQ1102">
        <v>-2.7587038717901201E-3</v>
      </c>
      <c r="AR1102">
        <v>-3.97795500595775E-2</v>
      </c>
      <c r="AS1102">
        <v>-1.5336711884686599E-2</v>
      </c>
      <c r="AT1102">
        <v>-4.0882613882758802E-2</v>
      </c>
      <c r="AU1102">
        <v>0.46490383430733501</v>
      </c>
      <c r="AV1102">
        <v>0.400732576960877</v>
      </c>
      <c r="AW1102">
        <v>0.436716648980356</v>
      </c>
      <c r="AX1102">
        <v>0.53654296185682004</v>
      </c>
      <c r="AY1102">
        <v>4.2110160002687101E-2</v>
      </c>
      <c r="AZ1102">
        <v>-0.58721398479397902</v>
      </c>
      <c r="BA1102">
        <v>-0.46514002415404299</v>
      </c>
      <c r="BB1102">
        <v>-0.33808520420942101</v>
      </c>
      <c r="BC1102">
        <v>-0.14028847764607999</v>
      </c>
      <c r="BD1102">
        <v>-6.2794646150125505E-2</v>
      </c>
      <c r="BE1102">
        <v>-5.4618755214350001E-2</v>
      </c>
      <c r="BF1102">
        <v>-3.8682154678479699E-2</v>
      </c>
      <c r="BG1102">
        <v>-2.0613763931454299E-2</v>
      </c>
      <c r="BH1102">
        <v>6.7639445318736302E-3</v>
      </c>
      <c r="BI1102">
        <v>6.9015935420277596E-3</v>
      </c>
      <c r="BJ1102">
        <v>-2.3764540863221599E-2</v>
      </c>
      <c r="BK1102">
        <v>1.00165927350272E-2</v>
      </c>
      <c r="BL1102">
        <v>-2.7510961863954801E-2</v>
      </c>
      <c r="BM1102">
        <v>-5.7548026984581904E-3</v>
      </c>
      <c r="BN1102">
        <v>-3.7092015513352297E-2</v>
      </c>
      <c r="BO1102">
        <v>1.6641420773217001E-2</v>
      </c>
      <c r="BP1102">
        <v>-2.34810609417406E-2</v>
      </c>
      <c r="BQ1102">
        <v>1.0250459759564201E-3</v>
      </c>
      <c r="BR1102">
        <v>-8.9696575285206801E-4</v>
      </c>
      <c r="BS1102">
        <v>0.49985836226216301</v>
      </c>
      <c r="BT1102">
        <v>0.45341065103977102</v>
      </c>
      <c r="BU1102">
        <v>0.486833922210754</v>
      </c>
      <c r="BV1102">
        <v>0.57433460479705201</v>
      </c>
      <c r="BW1102">
        <v>9.7065082381481399E-2</v>
      </c>
      <c r="BX1102">
        <v>-0.54454070748534</v>
      </c>
      <c r="BY1102">
        <v>-0.42310985056526501</v>
      </c>
      <c r="BZ1102">
        <v>-0.30463892425191702</v>
      </c>
      <c r="CA1102">
        <v>-0.11567746077480701</v>
      </c>
      <c r="CB1102">
        <v>-4.2060838933321298E-2</v>
      </c>
      <c r="CC1102">
        <v>-3.2702928354084101E-2</v>
      </c>
      <c r="CD1102">
        <v>-2.3268953680267601E-2</v>
      </c>
      <c r="CE1102">
        <v>-7.0286190521004002E-3</v>
      </c>
      <c r="CF1102">
        <v>1.93640002009858E-2</v>
      </c>
      <c r="CG1102">
        <v>1.9270727821852199E-2</v>
      </c>
      <c r="CH1102">
        <v>-1.4733424144548E-2</v>
      </c>
      <c r="CI1102">
        <v>1.8401879149273E-2</v>
      </c>
      <c r="CJ1102">
        <v>-1.65414870489854E-2</v>
      </c>
      <c r="CK1102">
        <v>7.1358759389287402E-3</v>
      </c>
      <c r="CL1102">
        <v>-2.5155864322147201E-2</v>
      </c>
      <c r="CM1102">
        <v>3.00778880043307E-2</v>
      </c>
      <c r="CN1102">
        <v>-1.21927770283257E-2</v>
      </c>
      <c r="CO1102">
        <v>1.2357149627905101E-2</v>
      </c>
      <c r="CP1102">
        <v>2.67969723348398E-2</v>
      </c>
      <c r="CQ1102">
        <v>0.52406776184274595</v>
      </c>
      <c r="CR1102">
        <v>0.48989532467517499</v>
      </c>
      <c r="CS1102">
        <v>0.52154499297937995</v>
      </c>
      <c r="CT1102">
        <v>0.60050898157390797</v>
      </c>
      <c r="CU1102">
        <v>0.13512669421350099</v>
      </c>
      <c r="CV1102">
        <v>-0.51498532561570198</v>
      </c>
      <c r="CW1102">
        <v>-0.39399988037293499</v>
      </c>
      <c r="CX1102">
        <v>-0.28147413263975102</v>
      </c>
      <c r="CY1102">
        <v>-9.8631945461566894E-2</v>
      </c>
      <c r="CZ1102">
        <v>-2.77006672157382E-2</v>
      </c>
      <c r="DA1102">
        <v>-1.0787101493818301E-2</v>
      </c>
      <c r="DB1102">
        <v>-7.8557526820554092E-3</v>
      </c>
      <c r="DC1102">
        <v>6.5565258272535501E-3</v>
      </c>
      <c r="DD1102">
        <v>3.1964055870097999E-2</v>
      </c>
      <c r="DE1102">
        <v>3.16398621016767E-2</v>
      </c>
      <c r="DF1102">
        <v>-5.7023074258743898E-3</v>
      </c>
      <c r="DG1102">
        <v>2.67871655635189E-2</v>
      </c>
      <c r="DH1102">
        <v>-5.5720122340160499E-3</v>
      </c>
      <c r="DI1102">
        <v>2.0026554576315699E-2</v>
      </c>
      <c r="DJ1102">
        <v>-1.3219713130942201E-2</v>
      </c>
      <c r="DK1102">
        <v>4.3514355235444301E-2</v>
      </c>
      <c r="DL1102">
        <v>-9.0449311491084096E-4</v>
      </c>
      <c r="DM1102">
        <v>2.3689253279853901E-2</v>
      </c>
      <c r="DN1102">
        <v>5.4490910422531597E-2</v>
      </c>
      <c r="DO1102">
        <v>0.54827716142332905</v>
      </c>
      <c r="DP1102">
        <v>0.52637999831057802</v>
      </c>
      <c r="DQ1102">
        <v>0.55625606374800596</v>
      </c>
      <c r="DR1102">
        <v>0.62668335835076305</v>
      </c>
      <c r="DS1102">
        <v>0.17318830604552099</v>
      </c>
      <c r="DT1102">
        <v>-0.48542994374606402</v>
      </c>
      <c r="DU1102">
        <v>-0.36488991018060601</v>
      </c>
      <c r="DV1102">
        <v>-0.25830934102758402</v>
      </c>
      <c r="DW1102">
        <v>-8.1586430148326505E-2</v>
      </c>
      <c r="DX1102">
        <v>-1.33404954981551E-2</v>
      </c>
      <c r="DY1102">
        <v>2.0855871727820299E-2</v>
      </c>
      <c r="DZ1102">
        <v>1.43984615694001E-2</v>
      </c>
      <c r="EA1102">
        <v>2.6171317382704899E-2</v>
      </c>
      <c r="EB1102">
        <v>5.01565350620072E-2</v>
      </c>
      <c r="EC1102">
        <v>4.9498927483369003E-2</v>
      </c>
      <c r="ED1102">
        <v>7.3371907556244601E-3</v>
      </c>
      <c r="EE1102">
        <v>3.8894187358932499E-2</v>
      </c>
      <c r="EF1102">
        <v>1.0266167180278901E-2</v>
      </c>
      <c r="EG1102">
        <v>3.8638647176440999E-2</v>
      </c>
      <c r="EH1102">
        <v>4.0141934389945101E-3</v>
      </c>
      <c r="EI1102">
        <v>6.2914479880451499E-2</v>
      </c>
      <c r="EJ1102">
        <v>1.5393996002926E-2</v>
      </c>
      <c r="EK1102">
        <v>4.0051011140496903E-2</v>
      </c>
      <c r="EL1102">
        <v>9.4476558552438306E-2</v>
      </c>
      <c r="EM1102">
        <v>0.58323168937815695</v>
      </c>
      <c r="EN1102">
        <v>0.57905807238947204</v>
      </c>
      <c r="EO1102">
        <v>0.60637333697840401</v>
      </c>
      <c r="EP1102">
        <v>0.66447500129099601</v>
      </c>
      <c r="EQ1102">
        <v>0.228143228424315</v>
      </c>
      <c r="ER1102">
        <v>-0.44275666643742401</v>
      </c>
      <c r="ES1102">
        <v>-0.32285973659182698</v>
      </c>
      <c r="ET1102">
        <v>-0.224863061070081</v>
      </c>
      <c r="EU1102">
        <v>-5.6975413277053799E-2</v>
      </c>
      <c r="EV1102">
        <v>7.3933117186491103E-3</v>
      </c>
      <c r="EW1102">
        <v>85</v>
      </c>
      <c r="EX1102">
        <v>84.5</v>
      </c>
      <c r="EY1102">
        <v>83.5</v>
      </c>
      <c r="EZ1102">
        <v>83</v>
      </c>
      <c r="FA1102">
        <v>80.5</v>
      </c>
      <c r="FB1102">
        <v>79</v>
      </c>
      <c r="FC1102">
        <v>78.5</v>
      </c>
      <c r="FD1102">
        <v>77</v>
      </c>
      <c r="FE1102">
        <v>81.5</v>
      </c>
      <c r="FF1102">
        <v>86</v>
      </c>
      <c r="FG1102">
        <v>87.5</v>
      </c>
      <c r="FH1102">
        <v>90.5</v>
      </c>
      <c r="FI1102">
        <v>93.5</v>
      </c>
      <c r="FJ1102">
        <v>95.5</v>
      </c>
      <c r="FK1102">
        <v>97.5</v>
      </c>
      <c r="FL1102">
        <v>99</v>
      </c>
      <c r="FM1102">
        <v>100</v>
      </c>
      <c r="FN1102">
        <v>101</v>
      </c>
      <c r="FO1102">
        <v>100.5</v>
      </c>
      <c r="FP1102">
        <v>98.5</v>
      </c>
      <c r="FQ1102">
        <v>96.5</v>
      </c>
      <c r="FR1102">
        <v>94</v>
      </c>
      <c r="FS1102">
        <v>91.5</v>
      </c>
      <c r="FT1102">
        <v>88</v>
      </c>
      <c r="FU1102">
        <v>6.0885193177668703E-2</v>
      </c>
      <c r="FV1102">
        <v>0</v>
      </c>
      <c r="FW1102">
        <v>0</v>
      </c>
      <c r="FX1102">
        <v>1</v>
      </c>
    </row>
    <row r="1103" spans="1:180" x14ac:dyDescent="0.2">
      <c r="A1103" t="s">
        <v>42</v>
      </c>
      <c r="B1103" t="s">
        <v>58</v>
      </c>
      <c r="C1103" t="s">
        <v>55</v>
      </c>
      <c r="D1103" t="s">
        <v>226</v>
      </c>
      <c r="E1103" t="s">
        <v>1</v>
      </c>
      <c r="F1103" t="s">
        <v>1</v>
      </c>
      <c r="G1103" s="35">
        <v>43703</v>
      </c>
      <c r="H1103">
        <v>2809</v>
      </c>
      <c r="I1103">
        <v>0.67466354380943006</v>
      </c>
      <c r="J1103">
        <v>0.60707520836338102</v>
      </c>
      <c r="K1103">
        <v>0.56164011635560795</v>
      </c>
      <c r="L1103">
        <v>0.54028300561739895</v>
      </c>
      <c r="M1103">
        <v>0.54231219792199803</v>
      </c>
      <c r="N1103">
        <v>0.57802606995517802</v>
      </c>
      <c r="O1103">
        <v>0.64751185876463502</v>
      </c>
      <c r="P1103">
        <v>0.70667180447150602</v>
      </c>
      <c r="Q1103">
        <v>0.73462126833747998</v>
      </c>
      <c r="R1103">
        <v>0.76029769158466698</v>
      </c>
      <c r="S1103">
        <v>0.79950302029431897</v>
      </c>
      <c r="T1103">
        <v>0.84970416616046496</v>
      </c>
      <c r="U1103">
        <v>0.92405587607638395</v>
      </c>
      <c r="V1103">
        <v>1.03546887602216</v>
      </c>
      <c r="W1103">
        <v>1.1243766447861701</v>
      </c>
      <c r="X1103">
        <v>1.2509924934766301</v>
      </c>
      <c r="Y1103">
        <v>1.3642187525496901</v>
      </c>
      <c r="Z1103">
        <v>1.45443412338615</v>
      </c>
      <c r="AA1103">
        <v>1.4637072615117701</v>
      </c>
      <c r="AB1103">
        <v>1.40180354848642</v>
      </c>
      <c r="AC1103">
        <v>1.2935442841561</v>
      </c>
      <c r="AD1103">
        <v>1.1951769777619801</v>
      </c>
      <c r="AE1103">
        <v>0.98489499168892403</v>
      </c>
      <c r="AF1103">
        <v>0.80865016085244901</v>
      </c>
      <c r="AG1103">
        <v>-1.8223906869124899E-2</v>
      </c>
      <c r="AH1103">
        <v>-1.30836303552714E-2</v>
      </c>
      <c r="AI1103">
        <v>-8.15123798392194E-4</v>
      </c>
      <c r="AJ1103">
        <v>7.1241536310755003E-3</v>
      </c>
      <c r="AK1103">
        <v>-1.97781800595723E-3</v>
      </c>
      <c r="AL1103">
        <v>8.6161710877891706E-3</v>
      </c>
      <c r="AM1103">
        <v>1.3904797586118201E-2</v>
      </c>
      <c r="AN1103">
        <v>-1.02218428612214E-2</v>
      </c>
      <c r="AO1103">
        <v>-1.28270199688055E-2</v>
      </c>
      <c r="AP1103">
        <v>-5.0603152402476899E-3</v>
      </c>
      <c r="AQ1103">
        <v>-5.6377314689469498E-3</v>
      </c>
      <c r="AR1103">
        <v>-1.5443071061970501E-2</v>
      </c>
      <c r="AS1103">
        <v>-1.5286138420932899E-3</v>
      </c>
      <c r="AT1103">
        <v>3.8408706221716E-4</v>
      </c>
      <c r="AU1103">
        <v>7.8454851432629494E-2</v>
      </c>
      <c r="AV1103">
        <v>9.5353918924353798E-2</v>
      </c>
      <c r="AW1103">
        <v>0.13757067903498399</v>
      </c>
      <c r="AX1103">
        <v>0.16128764640403301</v>
      </c>
      <c r="AY1103">
        <v>0.124965416950717</v>
      </c>
      <c r="AZ1103">
        <v>-3.5098452144358097E-2</v>
      </c>
      <c r="BA1103">
        <v>-7.4267924045836806E-2</v>
      </c>
      <c r="BB1103">
        <v>-3.5152431531035901E-2</v>
      </c>
      <c r="BC1103">
        <v>-4.1622681346657697E-2</v>
      </c>
      <c r="BD1103">
        <v>-2.9601304463478199E-2</v>
      </c>
      <c r="BE1103">
        <v>-8.7475265585736407E-3</v>
      </c>
      <c r="BF1103">
        <v>-5.7689842386991798E-3</v>
      </c>
      <c r="BG1103">
        <v>6.4300082932827801E-3</v>
      </c>
      <c r="BH1103">
        <v>1.2506446016383401E-2</v>
      </c>
      <c r="BI1103">
        <v>4.58866416774136E-3</v>
      </c>
      <c r="BJ1103">
        <v>1.53029042341064E-2</v>
      </c>
      <c r="BK1103">
        <v>2.26330158450192E-2</v>
      </c>
      <c r="BL1103">
        <v>3.74810410093205E-4</v>
      </c>
      <c r="BM1103">
        <v>-3.9692749293692197E-3</v>
      </c>
      <c r="BN1103">
        <v>2.3594429098388798E-3</v>
      </c>
      <c r="BO1103">
        <v>1.9768014483379798E-3</v>
      </c>
      <c r="BP1103">
        <v>-9.8320178693581308E-3</v>
      </c>
      <c r="BQ1103">
        <v>3.9757654934040997E-3</v>
      </c>
      <c r="BR1103">
        <v>1.33852664640178E-2</v>
      </c>
      <c r="BS1103">
        <v>9.46229506711634E-2</v>
      </c>
      <c r="BT1103">
        <v>0.11204561289784599</v>
      </c>
      <c r="BU1103">
        <v>0.15432747907550001</v>
      </c>
      <c r="BV1103">
        <v>0.18343155011215401</v>
      </c>
      <c r="BW1103">
        <v>0.146029001425312</v>
      </c>
      <c r="BX1103">
        <v>-1.2949018357152399E-2</v>
      </c>
      <c r="BY1103">
        <v>-5.7259159607374301E-2</v>
      </c>
      <c r="BZ1103">
        <v>-1.67461517732094E-2</v>
      </c>
      <c r="CA1103">
        <v>-2.9108598400528901E-2</v>
      </c>
      <c r="CB1103">
        <v>-1.9967211501989001E-2</v>
      </c>
      <c r="CC1103">
        <v>-2.1842144230991602E-3</v>
      </c>
      <c r="CD1103">
        <v>-7.0288262074853401E-4</v>
      </c>
      <c r="CE1103">
        <v>1.1447964709348101E-2</v>
      </c>
      <c r="CF1103">
        <v>1.6234205326531598E-2</v>
      </c>
      <c r="CG1103">
        <v>9.1365897179671394E-3</v>
      </c>
      <c r="CH1103">
        <v>1.9934115241651E-2</v>
      </c>
      <c r="CI1103">
        <v>2.8678153222624299E-2</v>
      </c>
      <c r="CJ1103">
        <v>7.7140201855384304E-3</v>
      </c>
      <c r="CK1103">
        <v>2.16557230186111E-3</v>
      </c>
      <c r="CL1103">
        <v>7.4983448020019498E-3</v>
      </c>
      <c r="CM1103">
        <v>7.25060375092609E-3</v>
      </c>
      <c r="CN1103">
        <v>-5.9458195209379601E-3</v>
      </c>
      <c r="CO1103">
        <v>7.7880818533437902E-3</v>
      </c>
      <c r="CP1103">
        <v>2.2389843712601699E-2</v>
      </c>
      <c r="CQ1103">
        <v>0.105820926951376</v>
      </c>
      <c r="CR1103">
        <v>0.12360622929648001</v>
      </c>
      <c r="CS1103">
        <v>0.16593318773782401</v>
      </c>
      <c r="CT1103">
        <v>0.19876835036408699</v>
      </c>
      <c r="CU1103">
        <v>0.160617575867051</v>
      </c>
      <c r="CV1103">
        <v>2.3916120107098501E-3</v>
      </c>
      <c r="CW1103">
        <v>-4.5478941170584597E-2</v>
      </c>
      <c r="CX1103">
        <v>-3.99801848343716E-3</v>
      </c>
      <c r="CY1103">
        <v>-2.0441382673315901E-2</v>
      </c>
      <c r="CZ1103">
        <v>-1.32946680649102E-2</v>
      </c>
      <c r="DA1103">
        <v>4.3790977123753204E-3</v>
      </c>
      <c r="DB1103">
        <v>4.3632189972021198E-3</v>
      </c>
      <c r="DC1103">
        <v>1.64659211254134E-2</v>
      </c>
      <c r="DD1103">
        <v>1.9961964636679801E-2</v>
      </c>
      <c r="DE1103">
        <v>1.36845152681929E-2</v>
      </c>
      <c r="DF1103">
        <v>2.4565326249195499E-2</v>
      </c>
      <c r="DG1103">
        <v>3.4723290600229502E-2</v>
      </c>
      <c r="DH1103">
        <v>1.50532299609837E-2</v>
      </c>
      <c r="DI1103">
        <v>8.3004195330914406E-3</v>
      </c>
      <c r="DJ1103">
        <v>1.2637246694164999E-2</v>
      </c>
      <c r="DK1103">
        <v>1.25244060535142E-2</v>
      </c>
      <c r="DL1103">
        <v>-2.0596211725177902E-3</v>
      </c>
      <c r="DM1103">
        <v>1.16003982132835E-2</v>
      </c>
      <c r="DN1103">
        <v>3.1394420961185603E-2</v>
      </c>
      <c r="DO1103">
        <v>0.11701890323158801</v>
      </c>
      <c r="DP1103">
        <v>0.135166845695113</v>
      </c>
      <c r="DQ1103">
        <v>0.177538896400148</v>
      </c>
      <c r="DR1103">
        <v>0.21410515061602101</v>
      </c>
      <c r="DS1103">
        <v>0.17520615030879</v>
      </c>
      <c r="DT1103">
        <v>1.77322423785721E-2</v>
      </c>
      <c r="DU1103">
        <v>-3.36987227337949E-2</v>
      </c>
      <c r="DV1103">
        <v>8.7501148063350593E-3</v>
      </c>
      <c r="DW1103">
        <v>-1.1774166946103001E-2</v>
      </c>
      <c r="DX1103">
        <v>-6.6221246278313703E-3</v>
      </c>
      <c r="DY1103">
        <v>1.3855478022926601E-2</v>
      </c>
      <c r="DZ1103">
        <v>1.16778651137743E-2</v>
      </c>
      <c r="EA1103">
        <v>2.3711053217088399E-2</v>
      </c>
      <c r="EB1103">
        <v>2.5344257021987698E-2</v>
      </c>
      <c r="EC1103">
        <v>2.0250997441891499E-2</v>
      </c>
      <c r="ED1103">
        <v>3.1252059395512802E-2</v>
      </c>
      <c r="EE1103">
        <v>4.3451508859130503E-2</v>
      </c>
      <c r="EF1103">
        <v>2.56498832322983E-2</v>
      </c>
      <c r="EG1103">
        <v>1.7158164572527699E-2</v>
      </c>
      <c r="EH1103">
        <v>2.0057004844251599E-2</v>
      </c>
      <c r="EI1103">
        <v>2.0138938970799099E-2</v>
      </c>
      <c r="EJ1103">
        <v>3.5514320200946102E-3</v>
      </c>
      <c r="EK1103">
        <v>1.7104777548780901E-2</v>
      </c>
      <c r="EL1103">
        <v>4.4395600362986197E-2</v>
      </c>
      <c r="EM1103">
        <v>0.133187002470122</v>
      </c>
      <c r="EN1103">
        <v>0.15185853966860499</v>
      </c>
      <c r="EO1103">
        <v>0.194295696440664</v>
      </c>
      <c r="EP1103">
        <v>0.236249054324142</v>
      </c>
      <c r="EQ1103">
        <v>0.196269734783385</v>
      </c>
      <c r="ER1103">
        <v>3.9881676165777799E-2</v>
      </c>
      <c r="ES1103">
        <v>-1.6689958295332499E-2</v>
      </c>
      <c r="ET1103">
        <v>2.7156394564161499E-2</v>
      </c>
      <c r="EU1103">
        <v>7.3991600002583401E-4</v>
      </c>
      <c r="EV1103">
        <v>3.0119683336578698E-3</v>
      </c>
      <c r="EW1103">
        <v>61.5266711398138</v>
      </c>
      <c r="EX1103">
        <v>60.431393105761998</v>
      </c>
      <c r="EY1103">
        <v>58.990816069781097</v>
      </c>
      <c r="EZ1103">
        <v>57.481967625597598</v>
      </c>
      <c r="FA1103">
        <v>56.622871760462999</v>
      </c>
      <c r="FB1103">
        <v>55.872095949006102</v>
      </c>
      <c r="FC1103">
        <v>54.743520925941503</v>
      </c>
      <c r="FD1103">
        <v>54.804663255892002</v>
      </c>
      <c r="FE1103">
        <v>60.619726578881199</v>
      </c>
      <c r="FF1103">
        <v>65.578503732282101</v>
      </c>
      <c r="FG1103">
        <v>72.323114987838593</v>
      </c>
      <c r="FH1103">
        <v>79.111549106768393</v>
      </c>
      <c r="FI1103">
        <v>86.109997483854698</v>
      </c>
      <c r="FJ1103">
        <v>90.454457770695299</v>
      </c>
      <c r="FK1103">
        <v>92.651220330453697</v>
      </c>
      <c r="FL1103">
        <v>94.851882915373693</v>
      </c>
      <c r="FM1103">
        <v>94.595865134613803</v>
      </c>
      <c r="FN1103">
        <v>93.564497190304493</v>
      </c>
      <c r="FO1103">
        <v>89.778453409376795</v>
      </c>
      <c r="FP1103">
        <v>84.514845257066199</v>
      </c>
      <c r="FQ1103">
        <v>77.541432525371107</v>
      </c>
      <c r="FR1103">
        <v>72.132097626436305</v>
      </c>
      <c r="FS1103">
        <v>67.592887696049701</v>
      </c>
      <c r="FT1103">
        <v>65.333305376163693</v>
      </c>
      <c r="FU1103">
        <v>2.4519303271785999E-2</v>
      </c>
      <c r="FV1103">
        <v>0</v>
      </c>
      <c r="FW1103">
        <v>0</v>
      </c>
      <c r="FX1103">
        <v>1</v>
      </c>
    </row>
    <row r="1104" spans="1:180" x14ac:dyDescent="0.2">
      <c r="A1104" t="s">
        <v>42</v>
      </c>
      <c r="B1104" t="s">
        <v>58</v>
      </c>
      <c r="C1104" t="s">
        <v>55</v>
      </c>
      <c r="D1104" t="s">
        <v>226</v>
      </c>
      <c r="E1104" t="s">
        <v>1</v>
      </c>
      <c r="F1104" t="s">
        <v>77</v>
      </c>
      <c r="G1104" s="35">
        <v>43703</v>
      </c>
      <c r="H1104">
        <v>2442</v>
      </c>
      <c r="I1104">
        <v>0.69314018782490905</v>
      </c>
      <c r="J1104">
        <v>0.62456197819710302</v>
      </c>
      <c r="K1104">
        <v>0.57780691301810205</v>
      </c>
      <c r="L1104">
        <v>0.55663363519773601</v>
      </c>
      <c r="M1104">
        <v>0.55948720370503002</v>
      </c>
      <c r="N1104">
        <v>0.59555582196423495</v>
      </c>
      <c r="O1104">
        <v>0.66855322838311004</v>
      </c>
      <c r="P1104">
        <v>0.72591625973714002</v>
      </c>
      <c r="Q1104">
        <v>0.74999794995104097</v>
      </c>
      <c r="R1104">
        <v>0.77262751151166997</v>
      </c>
      <c r="S1104">
        <v>0.80816849160366</v>
      </c>
      <c r="T1104">
        <v>0.85502933203745501</v>
      </c>
      <c r="U1104">
        <v>0.92752497384378596</v>
      </c>
      <c r="V1104">
        <v>1.0246618398714999</v>
      </c>
      <c r="W1104">
        <v>1.1024282818955999</v>
      </c>
      <c r="X1104">
        <v>1.21355284096869</v>
      </c>
      <c r="Y1104">
        <v>1.3142262032762599</v>
      </c>
      <c r="Z1104">
        <v>1.4012484406974799</v>
      </c>
      <c r="AA1104">
        <v>1.4261813560152301</v>
      </c>
      <c r="AB1104">
        <v>1.37636079567907</v>
      </c>
      <c r="AC1104">
        <v>1.2917139597065701</v>
      </c>
      <c r="AD1104">
        <v>1.20908146828133</v>
      </c>
      <c r="AE1104">
        <v>1.003386797349</v>
      </c>
      <c r="AF1104">
        <v>0.82813262769303697</v>
      </c>
      <c r="AG1104">
        <v>-1.5433685619106701E-2</v>
      </c>
      <c r="AH1104">
        <v>-1.19090578513511E-2</v>
      </c>
      <c r="AI1104">
        <v>-1.48255643484694E-3</v>
      </c>
      <c r="AJ1104">
        <v>6.2027265866036498E-3</v>
      </c>
      <c r="AK1104">
        <v>-2.5278856102094001E-3</v>
      </c>
      <c r="AL1104">
        <v>1.16679227233191E-2</v>
      </c>
      <c r="AM1104">
        <v>1.3057383752997699E-2</v>
      </c>
      <c r="AN1104">
        <v>-1.5883124680442399E-2</v>
      </c>
      <c r="AO1104">
        <v>-1.4369664352939E-2</v>
      </c>
      <c r="AP1104">
        <v>2.5722708354505102E-3</v>
      </c>
      <c r="AQ1104">
        <v>1.4046049981012599E-3</v>
      </c>
      <c r="AR1104">
        <v>-1.55506821235418E-2</v>
      </c>
      <c r="AS1104">
        <v>-3.36687876565764E-3</v>
      </c>
      <c r="AT1104">
        <v>-6.8849781100689504E-3</v>
      </c>
      <c r="AU1104">
        <v>5.1728966491568003E-2</v>
      </c>
      <c r="AV1104">
        <v>5.2975190492533797E-2</v>
      </c>
      <c r="AW1104">
        <v>8.2917262074890696E-2</v>
      </c>
      <c r="AX1104">
        <v>0.111387798025221</v>
      </c>
      <c r="AY1104">
        <v>0.101954500545959</v>
      </c>
      <c r="AZ1104">
        <v>-2.8078999395773001E-2</v>
      </c>
      <c r="BA1104">
        <v>-4.92836001319161E-2</v>
      </c>
      <c r="BB1104">
        <v>-1.8386738903891999E-2</v>
      </c>
      <c r="BC1104">
        <v>-3.9694536175681597E-2</v>
      </c>
      <c r="BD1104">
        <v>-3.1572423320941102E-2</v>
      </c>
      <c r="BE1104">
        <v>-5.95543821328614E-3</v>
      </c>
      <c r="BF1104">
        <v>-4.0970217998105504E-3</v>
      </c>
      <c r="BG1104">
        <v>6.3966882214971099E-3</v>
      </c>
      <c r="BH1104">
        <v>1.17928262587271E-2</v>
      </c>
      <c r="BI1104">
        <v>4.3204662126152798E-3</v>
      </c>
      <c r="BJ1104">
        <v>1.8030190768760699E-2</v>
      </c>
      <c r="BK1104">
        <v>2.25329115966784E-2</v>
      </c>
      <c r="BL1104">
        <v>-3.83524247841203E-3</v>
      </c>
      <c r="BM1104">
        <v>-5.8830926115546398E-3</v>
      </c>
      <c r="BN1104">
        <v>9.6865806000616603E-3</v>
      </c>
      <c r="BO1104">
        <v>9.2562738137839506E-3</v>
      </c>
      <c r="BP1104">
        <v>-9.4975265048591103E-3</v>
      </c>
      <c r="BQ1104">
        <v>2.6949415112487701E-3</v>
      </c>
      <c r="BR1104">
        <v>7.7661014120936397E-3</v>
      </c>
      <c r="BS1104">
        <v>6.7084641510625695E-2</v>
      </c>
      <c r="BT1104">
        <v>6.7030910049226997E-2</v>
      </c>
      <c r="BU1104">
        <v>9.8346449114129902E-2</v>
      </c>
      <c r="BV1104">
        <v>0.12984778038480499</v>
      </c>
      <c r="BW1104">
        <v>0.122437661886835</v>
      </c>
      <c r="BX1104">
        <v>-7.4094062498432896E-3</v>
      </c>
      <c r="BY1104">
        <v>-3.2823988100625E-2</v>
      </c>
      <c r="BZ1104">
        <v>-2.7161997295724203E-4</v>
      </c>
      <c r="CA1104">
        <v>-2.6966296268284E-2</v>
      </c>
      <c r="CB1104">
        <v>-1.9528404876746099E-2</v>
      </c>
      <c r="CC1104">
        <v>6.0916706668415297E-4</v>
      </c>
      <c r="CD1104">
        <v>1.3135705719150999E-3</v>
      </c>
      <c r="CE1104">
        <v>1.18538290681741E-2</v>
      </c>
      <c r="CF1104">
        <v>1.5664512262686701E-2</v>
      </c>
      <c r="CG1104">
        <v>9.0636138231747296E-3</v>
      </c>
      <c r="CH1104">
        <v>2.2436678235847E-2</v>
      </c>
      <c r="CI1104">
        <v>2.9095633316195201E-2</v>
      </c>
      <c r="CJ1104">
        <v>4.5090840336117002E-3</v>
      </c>
      <c r="CK1104">
        <v>-5.3188758609709904E-6</v>
      </c>
      <c r="CL1104">
        <v>1.46139298709227E-2</v>
      </c>
      <c r="CM1104">
        <v>1.4694315717222401E-2</v>
      </c>
      <c r="CN1104">
        <v>-5.3051293629060104E-3</v>
      </c>
      <c r="CO1104">
        <v>6.8933397690927097E-3</v>
      </c>
      <c r="CP1104">
        <v>1.7913394457998999E-2</v>
      </c>
      <c r="CQ1104">
        <v>7.7719935251292505E-2</v>
      </c>
      <c r="CR1104">
        <v>7.6765858596675396E-2</v>
      </c>
      <c r="CS1104">
        <v>0.109032657056037</v>
      </c>
      <c r="CT1104">
        <v>0.142633107932961</v>
      </c>
      <c r="CU1104">
        <v>0.136624237034285</v>
      </c>
      <c r="CV1104">
        <v>6.9062909978654602E-3</v>
      </c>
      <c r="CW1104">
        <v>-2.1424110948175701E-2</v>
      </c>
      <c r="CX1104">
        <v>1.22748562150642E-2</v>
      </c>
      <c r="CY1104">
        <v>-1.81507560820761E-2</v>
      </c>
      <c r="CZ1104">
        <v>-1.1186754391629101E-2</v>
      </c>
      <c r="DA1104">
        <v>7.1737723466544397E-3</v>
      </c>
      <c r="DB1104">
        <v>6.7241629436407503E-3</v>
      </c>
      <c r="DC1104">
        <v>1.7310969914851201E-2</v>
      </c>
      <c r="DD1104">
        <v>1.9536198266646401E-2</v>
      </c>
      <c r="DE1104">
        <v>1.38067614337342E-2</v>
      </c>
      <c r="DF1104">
        <v>2.6843165702933401E-2</v>
      </c>
      <c r="DG1104">
        <v>3.5658355035711901E-2</v>
      </c>
      <c r="DH1104">
        <v>1.2853410545635401E-2</v>
      </c>
      <c r="DI1104">
        <v>5.8724548598326999E-3</v>
      </c>
      <c r="DJ1104">
        <v>1.9541279141783802E-2</v>
      </c>
      <c r="DK1104">
        <v>2.0132357620660801E-2</v>
      </c>
      <c r="DL1104">
        <v>-1.11273222095291E-3</v>
      </c>
      <c r="DM1104">
        <v>1.1091738026936601E-2</v>
      </c>
      <c r="DN1104">
        <v>2.8060687503904301E-2</v>
      </c>
      <c r="DO1104">
        <v>8.8355228991959203E-2</v>
      </c>
      <c r="DP1104">
        <v>8.6500807144123795E-2</v>
      </c>
      <c r="DQ1104">
        <v>0.119718864997944</v>
      </c>
      <c r="DR1104">
        <v>0.155418435481118</v>
      </c>
      <c r="DS1104">
        <v>0.150810812181735</v>
      </c>
      <c r="DT1104">
        <v>2.1221988245574201E-2</v>
      </c>
      <c r="DU1104">
        <v>-1.00242337957264E-2</v>
      </c>
      <c r="DV1104">
        <v>2.4821332403085698E-2</v>
      </c>
      <c r="DW1104">
        <v>-9.3352158958683405E-3</v>
      </c>
      <c r="DX1104">
        <v>-2.8451039065121001E-3</v>
      </c>
      <c r="DY1104">
        <v>1.6652019752475E-2</v>
      </c>
      <c r="DZ1104">
        <v>1.45361989951813E-2</v>
      </c>
      <c r="EA1104">
        <v>2.5190214571195201E-2</v>
      </c>
      <c r="EB1104">
        <v>2.51262979387698E-2</v>
      </c>
      <c r="EC1104">
        <v>2.0655113256558898E-2</v>
      </c>
      <c r="ED1104">
        <v>3.3205433748375E-2</v>
      </c>
      <c r="EE1104">
        <v>4.5133882879392601E-2</v>
      </c>
      <c r="EF1104">
        <v>2.4901292747665799E-2</v>
      </c>
      <c r="EG1104">
        <v>1.4359026601217101E-2</v>
      </c>
      <c r="EH1104">
        <v>2.6655588906394901E-2</v>
      </c>
      <c r="EI1104">
        <v>2.7984026436343502E-2</v>
      </c>
      <c r="EJ1104">
        <v>4.9404233977298102E-3</v>
      </c>
      <c r="EK1104">
        <v>1.7153558303843099E-2</v>
      </c>
      <c r="EL1104">
        <v>4.2711767026066903E-2</v>
      </c>
      <c r="EM1104">
        <v>0.103710904011017</v>
      </c>
      <c r="EN1104">
        <v>0.10055652670081699</v>
      </c>
      <c r="EO1104">
        <v>0.135148052037183</v>
      </c>
      <c r="EP1104">
        <v>0.17387841784070199</v>
      </c>
      <c r="EQ1104">
        <v>0.171293973522611</v>
      </c>
      <c r="ER1104">
        <v>4.1891581391503903E-2</v>
      </c>
      <c r="ES1104">
        <v>6.4353782355646098E-3</v>
      </c>
      <c r="ET1104">
        <v>4.2936451334020402E-2</v>
      </c>
      <c r="EU1104">
        <v>3.3930240115292699E-3</v>
      </c>
      <c r="EV1104">
        <v>9.1989145376828903E-3</v>
      </c>
      <c r="EW1104">
        <v>61.518240547216401</v>
      </c>
      <c r="EX1104">
        <v>60.417775033250997</v>
      </c>
      <c r="EY1104">
        <v>58.964041421242598</v>
      </c>
      <c r="EZ1104">
        <v>57.425660269808098</v>
      </c>
      <c r="FA1104">
        <v>56.5661694850846</v>
      </c>
      <c r="FB1104">
        <v>55.818782063461903</v>
      </c>
      <c r="FC1104">
        <v>54.7009310279308</v>
      </c>
      <c r="FD1104">
        <v>54.778215846475398</v>
      </c>
      <c r="FE1104">
        <v>60.640556716701496</v>
      </c>
      <c r="FF1104">
        <v>65.615618468554104</v>
      </c>
      <c r="FG1104">
        <v>72.353790613718402</v>
      </c>
      <c r="FH1104">
        <v>79.134856545696394</v>
      </c>
      <c r="FI1104">
        <v>86.1468744062322</v>
      </c>
      <c r="FJ1104">
        <v>90.494347330419899</v>
      </c>
      <c r="FK1104">
        <v>92.685635569067102</v>
      </c>
      <c r="FL1104">
        <v>94.933640509215294</v>
      </c>
      <c r="FM1104">
        <v>94.689815694470795</v>
      </c>
      <c r="FN1104">
        <v>93.664497434923007</v>
      </c>
      <c r="FO1104">
        <v>89.859538286148606</v>
      </c>
      <c r="FP1104">
        <v>84.599847995439902</v>
      </c>
      <c r="FQ1104">
        <v>77.675517765533002</v>
      </c>
      <c r="FR1104">
        <v>72.254750142504307</v>
      </c>
      <c r="FS1104">
        <v>67.663547406422197</v>
      </c>
      <c r="FT1104">
        <v>65.38338400152</v>
      </c>
      <c r="FU1104">
        <v>2.2131310522930901E-2</v>
      </c>
      <c r="FV1104">
        <v>0</v>
      </c>
      <c r="FW1104">
        <v>0</v>
      </c>
      <c r="FX1104">
        <v>1</v>
      </c>
    </row>
    <row r="1105" spans="1:180" x14ac:dyDescent="0.2">
      <c r="A1105" t="s">
        <v>42</v>
      </c>
      <c r="B1105" t="s">
        <v>58</v>
      </c>
      <c r="C1105" t="s">
        <v>55</v>
      </c>
      <c r="D1105" t="s">
        <v>226</v>
      </c>
      <c r="E1105" t="s">
        <v>1</v>
      </c>
      <c r="F1105" t="s">
        <v>78</v>
      </c>
      <c r="G1105" s="35">
        <v>43703</v>
      </c>
      <c r="H1105">
        <v>367</v>
      </c>
      <c r="I1105">
        <v>0.55931216763887903</v>
      </c>
      <c r="J1105">
        <v>0.50280396593079602</v>
      </c>
      <c r="K1105">
        <v>0.46799725398508801</v>
      </c>
      <c r="L1105">
        <v>0.44468729361534798</v>
      </c>
      <c r="M1105">
        <v>0.44177390844142</v>
      </c>
      <c r="N1105">
        <v>0.474814004040922</v>
      </c>
      <c r="O1105">
        <v>0.52514090812356495</v>
      </c>
      <c r="P1105">
        <v>0.59313680300161298</v>
      </c>
      <c r="Q1105">
        <v>0.63586414072571995</v>
      </c>
      <c r="R1105">
        <v>0.68057461284407705</v>
      </c>
      <c r="S1105">
        <v>0.74809295298022105</v>
      </c>
      <c r="T1105">
        <v>0.81952564546113205</v>
      </c>
      <c r="U1105">
        <v>0.904138750324183</v>
      </c>
      <c r="V1105">
        <v>1.0944912717292199</v>
      </c>
      <c r="W1105">
        <v>1.2472162649924701</v>
      </c>
      <c r="X1105">
        <v>1.4564128753846</v>
      </c>
      <c r="Y1105">
        <v>1.62351456593899</v>
      </c>
      <c r="Z1105">
        <v>1.7217196342563501</v>
      </c>
      <c r="AA1105">
        <v>1.64945495671786</v>
      </c>
      <c r="AB1105">
        <v>1.52243282373468</v>
      </c>
      <c r="AC1105">
        <v>1.29372574791776</v>
      </c>
      <c r="AD1105">
        <v>1.1142993568775801</v>
      </c>
      <c r="AE1105">
        <v>0.87716564361444205</v>
      </c>
      <c r="AF1105">
        <v>0.69196638929194998</v>
      </c>
      <c r="AG1105">
        <v>-6.7917549560660206E-2</v>
      </c>
      <c r="AH1105">
        <v>-5.3434252525713398E-2</v>
      </c>
      <c r="AI1105">
        <v>-2.2610704686613099E-2</v>
      </c>
      <c r="AJ1105">
        <v>-8.5088067415505994E-3</v>
      </c>
      <c r="AK1105">
        <v>-2.0562125777056899E-2</v>
      </c>
      <c r="AL1105">
        <v>-3.1121583731800399E-2</v>
      </c>
      <c r="AM1105">
        <v>-4.3944147749972401E-3</v>
      </c>
      <c r="AN1105">
        <v>-4.5566335448813996E-3</v>
      </c>
      <c r="AO1105">
        <v>-2.9766443457058499E-2</v>
      </c>
      <c r="AP1105">
        <v>-8.0451818062383704E-2</v>
      </c>
      <c r="AQ1105">
        <v>-7.6460599023872394E-2</v>
      </c>
      <c r="AR1105">
        <v>-3.4864890853341997E-2</v>
      </c>
      <c r="AS1105">
        <v>-7.8777390160574695E-3</v>
      </c>
      <c r="AT1105">
        <v>-1.09843929040915E-2</v>
      </c>
      <c r="AU1105">
        <v>0.18073227686766799</v>
      </c>
      <c r="AV1105">
        <v>0.312072814924443</v>
      </c>
      <c r="AW1105">
        <v>0.388926558411197</v>
      </c>
      <c r="AX1105">
        <v>0.38368495143550502</v>
      </c>
      <c r="AY1105">
        <v>0.182916518918808</v>
      </c>
      <c r="AZ1105">
        <v>-0.140046013648295</v>
      </c>
      <c r="BA1105">
        <v>-0.305142289447627</v>
      </c>
      <c r="BB1105">
        <v>-0.205325321518983</v>
      </c>
      <c r="BC1105">
        <v>-9.3707464720465997E-2</v>
      </c>
      <c r="BD1105">
        <v>-7.6106212574790499E-2</v>
      </c>
      <c r="BE1105">
        <v>-4.6292193798127802E-2</v>
      </c>
      <c r="BF1105">
        <v>-3.3089702075401801E-2</v>
      </c>
      <c r="BG1105">
        <v>-5.5636005327177902E-3</v>
      </c>
      <c r="BH1105">
        <v>4.3326035768283004E-3</v>
      </c>
      <c r="BI1105">
        <v>-5.7520418550156801E-3</v>
      </c>
      <c r="BJ1105">
        <v>-1.20851750170477E-2</v>
      </c>
      <c r="BK1105">
        <v>9.9410897381339604E-3</v>
      </c>
      <c r="BL1105">
        <v>1.09482789627755E-2</v>
      </c>
      <c r="BM1105">
        <v>-8.0993929854544199E-3</v>
      </c>
      <c r="BN1105">
        <v>-5.9947220926031802E-2</v>
      </c>
      <c r="BO1105">
        <v>-5.4134082166172298E-2</v>
      </c>
      <c r="BP1105">
        <v>-2.14316954553351E-2</v>
      </c>
      <c r="BQ1105">
        <v>5.3604091426664403E-3</v>
      </c>
      <c r="BR1105">
        <v>2.31583839104916E-2</v>
      </c>
      <c r="BS1105">
        <v>0.229099138015641</v>
      </c>
      <c r="BT1105">
        <v>0.35618264283067802</v>
      </c>
      <c r="BU1105">
        <v>0.43279360878003997</v>
      </c>
      <c r="BV1105">
        <v>0.44192240488463402</v>
      </c>
      <c r="BW1105">
        <v>0.23507588733323001</v>
      </c>
      <c r="BX1105">
        <v>-8.3062432980310297E-2</v>
      </c>
      <c r="BY1105">
        <v>-0.24044085920844999</v>
      </c>
      <c r="BZ1105">
        <v>-0.143581215827704</v>
      </c>
      <c r="CA1105">
        <v>-6.1467520519891003E-2</v>
      </c>
      <c r="CB1105">
        <v>-5.2345882306718203E-2</v>
      </c>
      <c r="CC1105">
        <v>-3.1314538273670998E-2</v>
      </c>
      <c r="CD1105">
        <v>-1.89991284085104E-2</v>
      </c>
      <c r="CE1105">
        <v>6.2431718741876099E-3</v>
      </c>
      <c r="CF1105">
        <v>1.32265252449341E-2</v>
      </c>
      <c r="CG1105">
        <v>4.5053771538752802E-3</v>
      </c>
      <c r="CH1105">
        <v>1.0993836687487001E-3</v>
      </c>
      <c r="CI1105">
        <v>1.98698164941109E-2</v>
      </c>
      <c r="CJ1105">
        <v>2.1686934133428301E-2</v>
      </c>
      <c r="CK1105">
        <v>6.9071401674920601E-3</v>
      </c>
      <c r="CL1105">
        <v>-4.5745799411934199E-2</v>
      </c>
      <c r="CM1105">
        <v>-3.8670804603128398E-2</v>
      </c>
      <c r="CN1105">
        <v>-1.2127905243816E-2</v>
      </c>
      <c r="CO1105">
        <v>1.4529110230424599E-2</v>
      </c>
      <c r="CP1105">
        <v>4.6805567124154103E-2</v>
      </c>
      <c r="CQ1105">
        <v>0.262597878708208</v>
      </c>
      <c r="CR1105">
        <v>0.38673297526808997</v>
      </c>
      <c r="CS1105">
        <v>0.46317579423461902</v>
      </c>
      <c r="CT1105">
        <v>0.48225748773649202</v>
      </c>
      <c r="CU1105">
        <v>0.27120130700553802</v>
      </c>
      <c r="CV1105">
        <v>-4.3595778597038101E-2</v>
      </c>
      <c r="CW1105">
        <v>-0.19562884572282399</v>
      </c>
      <c r="CX1105">
        <v>-0.10081743631514301</v>
      </c>
      <c r="CY1105">
        <v>-3.9138233378148597E-2</v>
      </c>
      <c r="CZ1105">
        <v>-3.5889549943433401E-2</v>
      </c>
      <c r="DA1105">
        <v>-1.6336882749214202E-2</v>
      </c>
      <c r="DB1105">
        <v>-4.9085547416188799E-3</v>
      </c>
      <c r="DC1105">
        <v>1.8049944281093001E-2</v>
      </c>
      <c r="DD1105">
        <v>2.212044691304E-2</v>
      </c>
      <c r="DE1105">
        <v>1.47627961627662E-2</v>
      </c>
      <c r="DF1105">
        <v>1.4283942354545101E-2</v>
      </c>
      <c r="DG1105">
        <v>2.9798543250087801E-2</v>
      </c>
      <c r="DH1105">
        <v>3.2425589304081202E-2</v>
      </c>
      <c r="DI1105">
        <v>2.19136733204385E-2</v>
      </c>
      <c r="DJ1105">
        <v>-3.1544377897836602E-2</v>
      </c>
      <c r="DK1105">
        <v>-2.32075270400845E-2</v>
      </c>
      <c r="DL1105">
        <v>-2.8241150322969501E-3</v>
      </c>
      <c r="DM1105">
        <v>2.3697811318182799E-2</v>
      </c>
      <c r="DN1105">
        <v>7.0452750337816603E-2</v>
      </c>
      <c r="DO1105">
        <v>0.29609661940077497</v>
      </c>
      <c r="DP1105">
        <v>0.41728330770550098</v>
      </c>
      <c r="DQ1105">
        <v>0.49355797968919901</v>
      </c>
      <c r="DR1105">
        <v>0.52259257058834996</v>
      </c>
      <c r="DS1105">
        <v>0.307326726677845</v>
      </c>
      <c r="DT1105">
        <v>-4.1291242137659299E-3</v>
      </c>
      <c r="DU1105">
        <v>-0.150816832237197</v>
      </c>
      <c r="DV1105">
        <v>-5.80536568025821E-2</v>
      </c>
      <c r="DW1105">
        <v>-1.6808946236406198E-2</v>
      </c>
      <c r="DX1105">
        <v>-1.9433217580148501E-2</v>
      </c>
      <c r="DY1105">
        <v>5.2884730133181497E-3</v>
      </c>
      <c r="DZ1105">
        <v>1.5435995708692699E-2</v>
      </c>
      <c r="EA1105">
        <v>3.5097048434988301E-2</v>
      </c>
      <c r="EB1105">
        <v>3.4961857231418897E-2</v>
      </c>
      <c r="EC1105">
        <v>2.9572880084807501E-2</v>
      </c>
      <c r="ED1105">
        <v>3.3320351069297802E-2</v>
      </c>
      <c r="EE1105">
        <v>4.4134047763218998E-2</v>
      </c>
      <c r="EF1105">
        <v>4.7930501811738101E-2</v>
      </c>
      <c r="EG1105">
        <v>4.35807237920426E-2</v>
      </c>
      <c r="EH1105">
        <v>-1.10397807614846E-2</v>
      </c>
      <c r="EI1105">
        <v>-8.8101018238437995E-4</v>
      </c>
      <c r="EJ1105">
        <v>1.060908036571E-2</v>
      </c>
      <c r="EK1105">
        <v>3.6935959476906699E-2</v>
      </c>
      <c r="EL1105">
        <v>0.1045955271524</v>
      </c>
      <c r="EM1105">
        <v>0.34446348054874798</v>
      </c>
      <c r="EN1105">
        <v>0.461393135611737</v>
      </c>
      <c r="EO1105">
        <v>0.53742503005804199</v>
      </c>
      <c r="EP1105">
        <v>0.58083002403747896</v>
      </c>
      <c r="EQ1105">
        <v>0.35948609509226698</v>
      </c>
      <c r="ER1105">
        <v>5.2854456454218803E-2</v>
      </c>
      <c r="ES1105">
        <v>-8.6115401998020494E-2</v>
      </c>
      <c r="ET1105">
        <v>3.6904488886969899E-3</v>
      </c>
      <c r="EU1105">
        <v>1.54309979641687E-2</v>
      </c>
      <c r="EV1105">
        <v>4.3271126879237997E-3</v>
      </c>
      <c r="EW1105">
        <v>61.819886611426099</v>
      </c>
      <c r="EX1105">
        <v>60.716964675098097</v>
      </c>
      <c r="EY1105">
        <v>59.274313126907998</v>
      </c>
      <c r="EZ1105">
        <v>57.757304840819899</v>
      </c>
      <c r="FA1105">
        <v>56.874400348887903</v>
      </c>
      <c r="FB1105">
        <v>56.108809419973802</v>
      </c>
      <c r="FC1105">
        <v>54.950937636284301</v>
      </c>
      <c r="FD1105">
        <v>55.022895769733999</v>
      </c>
      <c r="FE1105">
        <v>60.8100741386829</v>
      </c>
      <c r="FF1105">
        <v>65.750327082424803</v>
      </c>
      <c r="FG1105">
        <v>72.4869167030092</v>
      </c>
      <c r="FH1105">
        <v>79.324029655473197</v>
      </c>
      <c r="FI1105">
        <v>86.328608809420004</v>
      </c>
      <c r="FJ1105">
        <v>90.692324465765395</v>
      </c>
      <c r="FK1105">
        <v>92.977322285215905</v>
      </c>
      <c r="FL1105">
        <v>95.164195377235103</v>
      </c>
      <c r="FM1105">
        <v>94.8916266899259</v>
      </c>
      <c r="FN1105">
        <v>93.882250327082403</v>
      </c>
      <c r="FO1105">
        <v>90.128870475359804</v>
      </c>
      <c r="FP1105">
        <v>84.892280854775393</v>
      </c>
      <c r="FQ1105">
        <v>77.868730920191894</v>
      </c>
      <c r="FR1105">
        <v>72.438072394243306</v>
      </c>
      <c r="FS1105">
        <v>67.8994766681204</v>
      </c>
      <c r="FT1105">
        <v>65.590492804186695</v>
      </c>
      <c r="FU1105">
        <v>6.5176046539781998E-2</v>
      </c>
      <c r="FV1105">
        <v>0</v>
      </c>
      <c r="FW1105">
        <v>0</v>
      </c>
      <c r="FX1105">
        <v>1</v>
      </c>
    </row>
    <row r="1106" spans="1:180" x14ac:dyDescent="0.2">
      <c r="A1106" t="s">
        <v>42</v>
      </c>
      <c r="B1106" t="s">
        <v>58</v>
      </c>
      <c r="C1106" t="s">
        <v>55</v>
      </c>
      <c r="D1106" t="s">
        <v>226</v>
      </c>
      <c r="E1106" t="s">
        <v>77</v>
      </c>
      <c r="F1106" t="s">
        <v>1</v>
      </c>
      <c r="G1106" s="35">
        <v>43703</v>
      </c>
      <c r="H1106">
        <v>2012</v>
      </c>
      <c r="I1106">
        <v>0.68084712294588801</v>
      </c>
      <c r="J1106">
        <v>0.61340561851767805</v>
      </c>
      <c r="K1106">
        <v>0.56991955148332296</v>
      </c>
      <c r="L1106">
        <v>0.548787833260446</v>
      </c>
      <c r="M1106">
        <v>0.55326247576734899</v>
      </c>
      <c r="N1106">
        <v>0.59607737869264998</v>
      </c>
      <c r="O1106">
        <v>0.66802342907619305</v>
      </c>
      <c r="P1106">
        <v>0.73692871204975696</v>
      </c>
      <c r="Q1106">
        <v>0.77237414591254205</v>
      </c>
      <c r="R1106">
        <v>0.79397418991505397</v>
      </c>
      <c r="S1106">
        <v>0.82288584077419602</v>
      </c>
      <c r="T1106">
        <v>0.86632629144917705</v>
      </c>
      <c r="U1106">
        <v>0.93404207227002101</v>
      </c>
      <c r="V1106">
        <v>1.02544672941755</v>
      </c>
      <c r="W1106">
        <v>1.111646990129</v>
      </c>
      <c r="X1106">
        <v>1.2395104559661501</v>
      </c>
      <c r="Y1106">
        <v>1.35738755949701</v>
      </c>
      <c r="Z1106">
        <v>1.4580961536830299</v>
      </c>
      <c r="AA1106">
        <v>1.4790950790062301</v>
      </c>
      <c r="AB1106">
        <v>1.41914272145795</v>
      </c>
      <c r="AC1106">
        <v>1.2989037775062899</v>
      </c>
      <c r="AD1106">
        <v>1.2051917735005799</v>
      </c>
      <c r="AE1106">
        <v>0.98915337032570205</v>
      </c>
      <c r="AF1106">
        <v>0.81211152608099602</v>
      </c>
      <c r="AG1106">
        <v>-1.7726544411225498E-2</v>
      </c>
      <c r="AH1106">
        <v>-1.1316630429788701E-2</v>
      </c>
      <c r="AI1106">
        <v>2.06519897152863E-3</v>
      </c>
      <c r="AJ1106">
        <v>7.1888490743598297E-3</v>
      </c>
      <c r="AK1106">
        <v>2.4628261677271399E-3</v>
      </c>
      <c r="AL1106">
        <v>7.57794714236288E-3</v>
      </c>
      <c r="AM1106">
        <v>1.44462415966643E-2</v>
      </c>
      <c r="AN1106">
        <v>-1.02609904553393E-2</v>
      </c>
      <c r="AO1106">
        <v>-2.36181536713586E-2</v>
      </c>
      <c r="AP1106">
        <v>-1.3029478134049101E-2</v>
      </c>
      <c r="AQ1106">
        <v>-1.00333034660619E-2</v>
      </c>
      <c r="AR1106">
        <v>-1.6322409531957498E-2</v>
      </c>
      <c r="AS1106">
        <v>3.12557392233695E-4</v>
      </c>
      <c r="AT1106">
        <v>-1.4651686397137299E-2</v>
      </c>
      <c r="AU1106">
        <v>7.3913013067657907E-2</v>
      </c>
      <c r="AV1106">
        <v>9.3092780861196295E-2</v>
      </c>
      <c r="AW1106">
        <v>0.135597815727139</v>
      </c>
      <c r="AX1106">
        <v>0.17528860039601199</v>
      </c>
      <c r="AY1106">
        <v>0.14742586892937701</v>
      </c>
      <c r="AZ1106">
        <v>-5.20006776348588E-2</v>
      </c>
      <c r="BA1106">
        <v>-8.8865832837776201E-2</v>
      </c>
      <c r="BB1106">
        <v>-3.8010901014678203E-2</v>
      </c>
      <c r="BC1106">
        <v>-5.4449760994971799E-2</v>
      </c>
      <c r="BD1106">
        <v>-3.3106545530291603E-2</v>
      </c>
      <c r="BE1106">
        <v>-5.7342345911712703E-3</v>
      </c>
      <c r="BF1106">
        <v>-3.6773457340531701E-3</v>
      </c>
      <c r="BG1106">
        <v>1.06425201385477E-2</v>
      </c>
      <c r="BH1106">
        <v>1.27936748252226E-2</v>
      </c>
      <c r="BI1106">
        <v>9.4806086982703493E-3</v>
      </c>
      <c r="BJ1106">
        <v>1.6235127366655399E-2</v>
      </c>
      <c r="BK1106">
        <v>2.5893923100460601E-2</v>
      </c>
      <c r="BL1106">
        <v>2.4325163508322201E-3</v>
      </c>
      <c r="BM1106">
        <v>-1.0605296163441601E-2</v>
      </c>
      <c r="BN1106">
        <v>-2.1500520586703502E-3</v>
      </c>
      <c r="BO1106">
        <v>-4.1426216524005697E-4</v>
      </c>
      <c r="BP1106">
        <v>-1.1084357219184099E-2</v>
      </c>
      <c r="BQ1106">
        <v>5.4479593189867403E-3</v>
      </c>
      <c r="BR1106">
        <v>2.1693202374020001E-5</v>
      </c>
      <c r="BS1106">
        <v>9.4115367665503102E-2</v>
      </c>
      <c r="BT1106">
        <v>0.113310532848321</v>
      </c>
      <c r="BU1106">
        <v>0.15427136913759901</v>
      </c>
      <c r="BV1106">
        <v>0.19858736373158101</v>
      </c>
      <c r="BW1106">
        <v>0.16897413798098801</v>
      </c>
      <c r="BX1106">
        <v>-2.73521279945632E-2</v>
      </c>
      <c r="BY1106">
        <v>-7.0026405770019007E-2</v>
      </c>
      <c r="BZ1106">
        <v>-1.83233299120409E-2</v>
      </c>
      <c r="CA1106">
        <v>-3.8790307076030699E-2</v>
      </c>
      <c r="CB1106">
        <v>-2.0563804480192099E-2</v>
      </c>
      <c r="CC1106">
        <v>2.5716026583842699E-3</v>
      </c>
      <c r="CD1106">
        <v>1.61359957488924E-3</v>
      </c>
      <c r="CE1106">
        <v>1.6583146649988698E-2</v>
      </c>
      <c r="CF1106">
        <v>1.6675560066457401E-2</v>
      </c>
      <c r="CG1106">
        <v>1.4341103500864E-2</v>
      </c>
      <c r="CH1106">
        <v>2.2231064017891801E-2</v>
      </c>
      <c r="CI1106">
        <v>3.38225524372609E-2</v>
      </c>
      <c r="CJ1106">
        <v>1.12240004969373E-2</v>
      </c>
      <c r="CK1106">
        <v>-1.5926306941361601E-3</v>
      </c>
      <c r="CL1106">
        <v>5.3850052994673398E-3</v>
      </c>
      <c r="CM1106">
        <v>6.2478565375119199E-3</v>
      </c>
      <c r="CN1106">
        <v>-7.4564981438789398E-3</v>
      </c>
      <c r="CO1106">
        <v>9.00472304963491E-3</v>
      </c>
      <c r="CP1106">
        <v>1.0184431213919E-2</v>
      </c>
      <c r="CQ1106">
        <v>0.108107456918143</v>
      </c>
      <c r="CR1106">
        <v>0.12731328628587199</v>
      </c>
      <c r="CS1106">
        <v>0.167204615344997</v>
      </c>
      <c r="CT1106">
        <v>0.21472401624347201</v>
      </c>
      <c r="CU1106">
        <v>0.18389840348428699</v>
      </c>
      <c r="CV1106">
        <v>-1.02806175998325E-2</v>
      </c>
      <c r="CW1106">
        <v>-5.69782759728725E-2</v>
      </c>
      <c r="CX1106">
        <v>-4.6877781400121296E-3</v>
      </c>
      <c r="CY1106">
        <v>-2.7944616994697202E-2</v>
      </c>
      <c r="CZ1106">
        <v>-1.18767402374693E-2</v>
      </c>
      <c r="DA1106">
        <v>1.0877439907939801E-2</v>
      </c>
      <c r="DB1106">
        <v>6.9045448838316601E-3</v>
      </c>
      <c r="DC1106">
        <v>2.25237731614297E-2</v>
      </c>
      <c r="DD1106">
        <v>2.0557445307692199E-2</v>
      </c>
      <c r="DE1106">
        <v>1.92015983034576E-2</v>
      </c>
      <c r="DF1106">
        <v>2.8227000669128099E-2</v>
      </c>
      <c r="DG1106">
        <v>4.1751181774061098E-2</v>
      </c>
      <c r="DH1106">
        <v>2.00154846430423E-2</v>
      </c>
      <c r="DI1106">
        <v>7.4200347751692897E-3</v>
      </c>
      <c r="DJ1106">
        <v>1.2920062657604999E-2</v>
      </c>
      <c r="DK1106">
        <v>1.29099752402639E-2</v>
      </c>
      <c r="DL1106">
        <v>-3.8286390685738302E-3</v>
      </c>
      <c r="DM1106">
        <v>1.25614867802831E-2</v>
      </c>
      <c r="DN1106">
        <v>2.0347169225464101E-2</v>
      </c>
      <c r="DO1106">
        <v>0.122099546170783</v>
      </c>
      <c r="DP1106">
        <v>0.14131603972342299</v>
      </c>
      <c r="DQ1106">
        <v>0.180137861552395</v>
      </c>
      <c r="DR1106">
        <v>0.23086066875536301</v>
      </c>
      <c r="DS1106">
        <v>0.19882266898758699</v>
      </c>
      <c r="DT1106">
        <v>6.7908927948982104E-3</v>
      </c>
      <c r="DU1106">
        <v>-4.3930146175725902E-2</v>
      </c>
      <c r="DV1106">
        <v>8.9477736320166291E-3</v>
      </c>
      <c r="DW1106">
        <v>-1.7098926913363802E-2</v>
      </c>
      <c r="DX1106">
        <v>-3.1896759947466001E-3</v>
      </c>
      <c r="DY1106">
        <v>2.2869749727994E-2</v>
      </c>
      <c r="DZ1106">
        <v>1.4543829579567199E-2</v>
      </c>
      <c r="EA1106">
        <v>3.1101094328448799E-2</v>
      </c>
      <c r="EB1106">
        <v>2.6162271058554901E-2</v>
      </c>
      <c r="EC1106">
        <v>2.6219380834000799E-2</v>
      </c>
      <c r="ED1106">
        <v>3.6884180893420701E-2</v>
      </c>
      <c r="EE1106">
        <v>5.3198863277857403E-2</v>
      </c>
      <c r="EF1106">
        <v>3.2708991449213902E-2</v>
      </c>
      <c r="EG1106">
        <v>2.0432892283086299E-2</v>
      </c>
      <c r="EH1106">
        <v>2.3799488732983699E-2</v>
      </c>
      <c r="EI1106">
        <v>2.2529016541085699E-2</v>
      </c>
      <c r="EJ1106">
        <v>1.4094132441996199E-3</v>
      </c>
      <c r="EK1106">
        <v>1.7696888707036101E-2</v>
      </c>
      <c r="EL1106">
        <v>3.5020548824975399E-2</v>
      </c>
      <c r="EM1106">
        <v>0.142301900768629</v>
      </c>
      <c r="EN1106">
        <v>0.16153379171054799</v>
      </c>
      <c r="EO1106">
        <v>0.19881141496285501</v>
      </c>
      <c r="EP1106">
        <v>0.254159432090932</v>
      </c>
      <c r="EQ1106">
        <v>0.22037093803919799</v>
      </c>
      <c r="ER1106">
        <v>3.1439442435193803E-2</v>
      </c>
      <c r="ES1106">
        <v>-2.5090719107968701E-2</v>
      </c>
      <c r="ET1106">
        <v>2.86353447346539E-2</v>
      </c>
      <c r="EU1106">
        <v>-1.43947299442262E-3</v>
      </c>
      <c r="EV1106">
        <v>9.3530650553529E-3</v>
      </c>
      <c r="EW1106">
        <v>61.424206689536902</v>
      </c>
      <c r="EX1106">
        <v>60.341552315608901</v>
      </c>
      <c r="EY1106">
        <v>58.92506432247</v>
      </c>
      <c r="EZ1106">
        <v>57.472341337907402</v>
      </c>
      <c r="FA1106">
        <v>56.622963121783897</v>
      </c>
      <c r="FB1106">
        <v>55.871140651800999</v>
      </c>
      <c r="FC1106">
        <v>54.737135506003398</v>
      </c>
      <c r="FD1106">
        <v>54.7630789022298</v>
      </c>
      <c r="FE1106">
        <v>60.507289879931399</v>
      </c>
      <c r="FF1106">
        <v>65.442645797598601</v>
      </c>
      <c r="FG1106">
        <v>72.203151801029193</v>
      </c>
      <c r="FH1106">
        <v>78.984991423670706</v>
      </c>
      <c r="FI1106">
        <v>85.959048027444297</v>
      </c>
      <c r="FJ1106">
        <v>90.287521440823298</v>
      </c>
      <c r="FK1106">
        <v>92.453044596912505</v>
      </c>
      <c r="FL1106">
        <v>94.579116638078901</v>
      </c>
      <c r="FM1106">
        <v>94.312071183533405</v>
      </c>
      <c r="FN1106">
        <v>93.264686963979401</v>
      </c>
      <c r="FO1106">
        <v>89.498391938250407</v>
      </c>
      <c r="FP1106">
        <v>84.216016295025696</v>
      </c>
      <c r="FQ1106">
        <v>77.1760291595197</v>
      </c>
      <c r="FR1106">
        <v>71.793310463121799</v>
      </c>
      <c r="FS1106">
        <v>67.343374785591806</v>
      </c>
      <c r="FT1106">
        <v>65.141187821612306</v>
      </c>
      <c r="FU1106">
        <v>2.74557347554918E-2</v>
      </c>
      <c r="FV1106">
        <v>0</v>
      </c>
      <c r="FW1106">
        <v>0</v>
      </c>
      <c r="FX1106">
        <v>1</v>
      </c>
    </row>
    <row r="1107" spans="1:180" x14ac:dyDescent="0.2">
      <c r="A1107" t="s">
        <v>42</v>
      </c>
      <c r="B1107" t="s">
        <v>58</v>
      </c>
      <c r="C1107" t="s">
        <v>55</v>
      </c>
      <c r="D1107" t="s">
        <v>226</v>
      </c>
      <c r="E1107" t="s">
        <v>77</v>
      </c>
      <c r="F1107" t="s">
        <v>77</v>
      </c>
      <c r="G1107" s="35">
        <v>43703</v>
      </c>
      <c r="H1107">
        <v>1723</v>
      </c>
      <c r="I1107">
        <v>0.70210675889537499</v>
      </c>
      <c r="J1107">
        <v>0.63366650292849702</v>
      </c>
      <c r="K1107">
        <v>0.58979910071030806</v>
      </c>
      <c r="L1107">
        <v>0.56826710972507599</v>
      </c>
      <c r="M1107">
        <v>0.57372777325964497</v>
      </c>
      <c r="N1107">
        <v>0.61790953568899698</v>
      </c>
      <c r="O1107">
        <v>0.69408244992698698</v>
      </c>
      <c r="P1107">
        <v>0.76205619381882805</v>
      </c>
      <c r="Q1107">
        <v>0.79328397907780301</v>
      </c>
      <c r="R1107">
        <v>0.81244586290779297</v>
      </c>
      <c r="S1107">
        <v>0.83736974377435902</v>
      </c>
      <c r="T1107">
        <v>0.87861634727432503</v>
      </c>
      <c r="U1107">
        <v>0.94351308899406505</v>
      </c>
      <c r="V1107">
        <v>1.02081972464995</v>
      </c>
      <c r="W1107">
        <v>1.0940538968664799</v>
      </c>
      <c r="X1107">
        <v>1.2071599540362301</v>
      </c>
      <c r="Y1107">
        <v>1.3123280931513499</v>
      </c>
      <c r="Z1107">
        <v>1.41125081478224</v>
      </c>
      <c r="AA1107">
        <v>1.4477236156308899</v>
      </c>
      <c r="AB1107">
        <v>1.3992293808782399</v>
      </c>
      <c r="AC1107">
        <v>1.2994277392234601</v>
      </c>
      <c r="AD1107">
        <v>1.22335451760341</v>
      </c>
      <c r="AE1107">
        <v>1.0112334579278</v>
      </c>
      <c r="AF1107">
        <v>0.83495962654744804</v>
      </c>
      <c r="AG1107">
        <v>-1.8594112462446299E-2</v>
      </c>
      <c r="AH1107">
        <v>-8.3190496064441399E-3</v>
      </c>
      <c r="AI1107">
        <v>4.2195099464981201E-3</v>
      </c>
      <c r="AJ1107">
        <v>6.91347486756776E-3</v>
      </c>
      <c r="AK1107">
        <v>2.72633432694779E-3</v>
      </c>
      <c r="AL1107">
        <v>1.4159539736645001E-2</v>
      </c>
      <c r="AM1107">
        <v>1.60062956607704E-2</v>
      </c>
      <c r="AN1107">
        <v>-1.7234311449943501E-2</v>
      </c>
      <c r="AO1107">
        <v>-2.8229449203086902E-2</v>
      </c>
      <c r="AP1107">
        <v>-1.6446275943016501E-4</v>
      </c>
      <c r="AQ1107">
        <v>-6.2315920630320902E-3</v>
      </c>
      <c r="AR1107">
        <v>-1.8377273041013199E-2</v>
      </c>
      <c r="AS1107">
        <v>-4.65643946752459E-4</v>
      </c>
      <c r="AT1107">
        <v>-2.0928017304051801E-2</v>
      </c>
      <c r="AU1107">
        <v>5.16308648550515E-2</v>
      </c>
      <c r="AV1107">
        <v>5.7740755201088498E-2</v>
      </c>
      <c r="AW1107">
        <v>8.3144143942935206E-2</v>
      </c>
      <c r="AX1107">
        <v>0.131378564794363</v>
      </c>
      <c r="AY1107">
        <v>0.13449791630410901</v>
      </c>
      <c r="AZ1107">
        <v>-4.3712834120345802E-2</v>
      </c>
      <c r="BA1107">
        <v>-5.62809474300257E-2</v>
      </c>
      <c r="BB1107">
        <v>-9.4497222969413194E-3</v>
      </c>
      <c r="BC1107">
        <v>-4.74426411827941E-2</v>
      </c>
      <c r="BD1107">
        <v>-3.4622878095154699E-2</v>
      </c>
      <c r="BE1107">
        <v>-5.3215217239814001E-3</v>
      </c>
      <c r="BF1107">
        <v>-8.6206103039789504E-5</v>
      </c>
      <c r="BG1107">
        <v>1.3727253041907301E-2</v>
      </c>
      <c r="BH1107">
        <v>1.3097796441785801E-2</v>
      </c>
      <c r="BI1107">
        <v>1.04793435990097E-2</v>
      </c>
      <c r="BJ1107">
        <v>2.3117370898966601E-2</v>
      </c>
      <c r="BK1107">
        <v>2.8414567673564001E-2</v>
      </c>
      <c r="BL1107">
        <v>-2.9708594769232901E-3</v>
      </c>
      <c r="BM1107">
        <v>-1.42386683629275E-2</v>
      </c>
      <c r="BN1107">
        <v>1.02539551140827E-2</v>
      </c>
      <c r="BO1107">
        <v>4.5153493355691802E-3</v>
      </c>
      <c r="BP1107">
        <v>-1.2469093625421101E-2</v>
      </c>
      <c r="BQ1107">
        <v>5.4382220582781596E-3</v>
      </c>
      <c r="BR1107">
        <v>-3.05412059269923E-3</v>
      </c>
      <c r="BS1107">
        <v>7.0129280897815005E-2</v>
      </c>
      <c r="BT1107">
        <v>7.4344039344504398E-2</v>
      </c>
      <c r="BU1107">
        <v>0.100878403404477</v>
      </c>
      <c r="BV1107">
        <v>0.15148201405820599</v>
      </c>
      <c r="BW1107">
        <v>0.15556641267396401</v>
      </c>
      <c r="BX1107">
        <v>-2.04789437654221E-2</v>
      </c>
      <c r="BY1107">
        <v>-3.8050236071525398E-2</v>
      </c>
      <c r="BZ1107">
        <v>6.9596069456709601E-3</v>
      </c>
      <c r="CA1107">
        <v>-3.2345167861044001E-2</v>
      </c>
      <c r="CB1107">
        <v>-1.8594170431983598E-2</v>
      </c>
      <c r="CC1107">
        <v>3.8710341895839798E-3</v>
      </c>
      <c r="CD1107">
        <v>5.6158362279536298E-3</v>
      </c>
      <c r="CE1107">
        <v>2.0312286946634901E-2</v>
      </c>
      <c r="CF1107">
        <v>1.73810387249758E-2</v>
      </c>
      <c r="CG1107">
        <v>1.5849054203079901E-2</v>
      </c>
      <c r="CH1107">
        <v>2.9321537474018E-2</v>
      </c>
      <c r="CI1107">
        <v>3.7008499070677603E-2</v>
      </c>
      <c r="CJ1107">
        <v>6.9079639092642304E-3</v>
      </c>
      <c r="CK1107">
        <v>-4.5486961727295204E-3</v>
      </c>
      <c r="CL1107">
        <v>1.7469719595963499E-2</v>
      </c>
      <c r="CM1107">
        <v>1.1958648210154899E-2</v>
      </c>
      <c r="CN1107">
        <v>-8.3771065600919507E-3</v>
      </c>
      <c r="CO1107">
        <v>9.5272216685923002E-3</v>
      </c>
      <c r="CP1107">
        <v>9.3252858208677097E-3</v>
      </c>
      <c r="CQ1107">
        <v>8.2941227497862605E-2</v>
      </c>
      <c r="CR1107">
        <v>8.5843423364147395E-2</v>
      </c>
      <c r="CS1107">
        <v>0.113161097484198</v>
      </c>
      <c r="CT1107">
        <v>0.165405601777809</v>
      </c>
      <c r="CU1107">
        <v>0.17015838907939701</v>
      </c>
      <c r="CV1107">
        <v>-4.3872220823058397E-3</v>
      </c>
      <c r="CW1107">
        <v>-2.54237009202977E-2</v>
      </c>
      <c r="CX1107">
        <v>1.8324658391856301E-2</v>
      </c>
      <c r="CY1107">
        <v>-2.1888703829380299E-2</v>
      </c>
      <c r="CZ1107">
        <v>-7.4927363322430697E-3</v>
      </c>
      <c r="DA1107">
        <v>1.30635901031494E-2</v>
      </c>
      <c r="DB1107">
        <v>1.1317878558947E-2</v>
      </c>
      <c r="DC1107">
        <v>2.68973208513625E-2</v>
      </c>
      <c r="DD1107">
        <v>2.1664281008165701E-2</v>
      </c>
      <c r="DE1107">
        <v>2.1218764807150198E-2</v>
      </c>
      <c r="DF1107">
        <v>3.5525704049069302E-2</v>
      </c>
      <c r="DG1107">
        <v>4.5602430467791298E-2</v>
      </c>
      <c r="DH1107">
        <v>1.6786787295451699E-2</v>
      </c>
      <c r="DI1107">
        <v>5.1412760174685103E-3</v>
      </c>
      <c r="DJ1107">
        <v>2.4685484077844402E-2</v>
      </c>
      <c r="DK1107">
        <v>1.94019470847407E-2</v>
      </c>
      <c r="DL1107">
        <v>-4.2851194947627503E-3</v>
      </c>
      <c r="DM1107">
        <v>1.3616221278906399E-2</v>
      </c>
      <c r="DN1107">
        <v>2.1704692234434601E-2</v>
      </c>
      <c r="DO1107">
        <v>9.5753174097910093E-2</v>
      </c>
      <c r="DP1107">
        <v>9.7342807383790295E-2</v>
      </c>
      <c r="DQ1107">
        <v>0.12544379156391899</v>
      </c>
      <c r="DR1107">
        <v>0.179329189497412</v>
      </c>
      <c r="DS1107">
        <v>0.18475036548482901</v>
      </c>
      <c r="DT1107">
        <v>1.17044996008104E-2</v>
      </c>
      <c r="DU1107">
        <v>-1.279716576907E-2</v>
      </c>
      <c r="DV1107">
        <v>2.96897098380417E-2</v>
      </c>
      <c r="DW1107">
        <v>-1.14322397977166E-2</v>
      </c>
      <c r="DX1107">
        <v>3.6086977674974399E-3</v>
      </c>
      <c r="DY1107">
        <v>2.63361808416143E-2</v>
      </c>
      <c r="DZ1107">
        <v>1.9550722062351401E-2</v>
      </c>
      <c r="EA1107">
        <v>3.6405063946771697E-2</v>
      </c>
      <c r="EB1107">
        <v>2.78486025823837E-2</v>
      </c>
      <c r="EC1107">
        <v>2.8971774079212101E-2</v>
      </c>
      <c r="ED1107">
        <v>4.4483535211390902E-2</v>
      </c>
      <c r="EE1107">
        <v>5.8010702480584798E-2</v>
      </c>
      <c r="EF1107">
        <v>3.1050239268471998E-2</v>
      </c>
      <c r="EG1107">
        <v>1.9132056857627901E-2</v>
      </c>
      <c r="EH1107">
        <v>3.5103901951357201E-2</v>
      </c>
      <c r="EI1107">
        <v>3.01488884833419E-2</v>
      </c>
      <c r="EJ1107">
        <v>1.6230599208293501E-3</v>
      </c>
      <c r="EK1107">
        <v>1.9520087283937101E-2</v>
      </c>
      <c r="EL1107">
        <v>3.9578588945787301E-2</v>
      </c>
      <c r="EM1107">
        <v>0.114251590140674</v>
      </c>
      <c r="EN1107">
        <v>0.113946091527206</v>
      </c>
      <c r="EO1107">
        <v>0.14317805102546199</v>
      </c>
      <c r="EP1107">
        <v>0.199432638761256</v>
      </c>
      <c r="EQ1107">
        <v>0.20581886185468401</v>
      </c>
      <c r="ER1107">
        <v>3.4938389955734103E-2</v>
      </c>
      <c r="ES1107">
        <v>5.4335455894303896E-3</v>
      </c>
      <c r="ET1107">
        <v>4.6099039080653999E-2</v>
      </c>
      <c r="EU1107">
        <v>3.6652335240335799E-3</v>
      </c>
      <c r="EV1107">
        <v>1.9637405430668501E-2</v>
      </c>
      <c r="EW1107">
        <v>61.386462071525798</v>
      </c>
      <c r="EX1107">
        <v>60.300395990595199</v>
      </c>
      <c r="EY1107">
        <v>58.8732830095285</v>
      </c>
      <c r="EZ1107">
        <v>57.397846801138499</v>
      </c>
      <c r="FA1107">
        <v>56.550365053829999</v>
      </c>
      <c r="FB1107">
        <v>55.802314070040801</v>
      </c>
      <c r="FC1107">
        <v>54.6800519737656</v>
      </c>
      <c r="FD1107">
        <v>54.716928597945802</v>
      </c>
      <c r="FE1107">
        <v>60.503279297116698</v>
      </c>
      <c r="FF1107">
        <v>65.452604875634194</v>
      </c>
      <c r="FG1107">
        <v>72.210184383120904</v>
      </c>
      <c r="FH1107">
        <v>78.983479767355504</v>
      </c>
      <c r="FI1107">
        <v>85.970610073010803</v>
      </c>
      <c r="FJ1107">
        <v>90.298663531741099</v>
      </c>
      <c r="FK1107">
        <v>92.449325578517502</v>
      </c>
      <c r="FL1107">
        <v>94.616384110877405</v>
      </c>
      <c r="FM1107">
        <v>94.361465165202304</v>
      </c>
      <c r="FN1107">
        <v>93.317906199727801</v>
      </c>
      <c r="FO1107">
        <v>89.531802994678898</v>
      </c>
      <c r="FP1107">
        <v>84.248979086746701</v>
      </c>
      <c r="FQ1107">
        <v>77.252072763271897</v>
      </c>
      <c r="FR1107">
        <v>71.860537062244802</v>
      </c>
      <c r="FS1107">
        <v>67.367343150600206</v>
      </c>
      <c r="FT1107">
        <v>65.153817596832099</v>
      </c>
      <c r="FU1107">
        <v>2.4832008072691002E-2</v>
      </c>
      <c r="FV1107">
        <v>0</v>
      </c>
      <c r="FW1107">
        <v>0</v>
      </c>
      <c r="FX1107">
        <v>1</v>
      </c>
    </row>
    <row r="1108" spans="1:180" x14ac:dyDescent="0.2">
      <c r="A1108" t="s">
        <v>42</v>
      </c>
      <c r="B1108" t="s">
        <v>58</v>
      </c>
      <c r="C1108" t="s">
        <v>55</v>
      </c>
      <c r="D1108" t="s">
        <v>226</v>
      </c>
      <c r="E1108" t="s">
        <v>77</v>
      </c>
      <c r="F1108" t="s">
        <v>78</v>
      </c>
      <c r="G1108" s="35">
        <v>43703</v>
      </c>
      <c r="H1108">
        <v>289</v>
      </c>
      <c r="I1108">
        <v>0.56211651109079097</v>
      </c>
      <c r="J1108">
        <v>0.506418112178185</v>
      </c>
      <c r="K1108">
        <v>0.46855152342407302</v>
      </c>
      <c r="L1108">
        <v>0.44875767879973599</v>
      </c>
      <c r="M1108">
        <v>0.44863001765180099</v>
      </c>
      <c r="N1108">
        <v>0.483940873381142</v>
      </c>
      <c r="O1108">
        <v>0.53523217946951096</v>
      </c>
      <c r="P1108">
        <v>0.60781494792540702</v>
      </c>
      <c r="Q1108">
        <v>0.65799852094546996</v>
      </c>
      <c r="R1108">
        <v>0.69218093679716997</v>
      </c>
      <c r="S1108">
        <v>0.74847732118674504</v>
      </c>
      <c r="T1108">
        <v>0.80475050196299902</v>
      </c>
      <c r="U1108">
        <v>0.88549973140939497</v>
      </c>
      <c r="V1108">
        <v>1.04598372514711</v>
      </c>
      <c r="W1108">
        <v>1.1998876079490099</v>
      </c>
      <c r="X1108">
        <v>1.3990876287625</v>
      </c>
      <c r="Y1108">
        <v>1.5634472477479699</v>
      </c>
      <c r="Z1108">
        <v>1.6647465147840801</v>
      </c>
      <c r="AA1108">
        <v>1.6167150043574701</v>
      </c>
      <c r="AB1108">
        <v>1.50270000775737</v>
      </c>
      <c r="AC1108">
        <v>1.28982752471884</v>
      </c>
      <c r="AD1108">
        <v>1.1157027307610701</v>
      </c>
      <c r="AE1108">
        <v>0.87581583142460495</v>
      </c>
      <c r="AF1108">
        <v>0.69033237948397697</v>
      </c>
      <c r="AG1108">
        <v>-5.5060625827232999E-2</v>
      </c>
      <c r="AH1108">
        <v>-6.2516447130545202E-2</v>
      </c>
      <c r="AI1108">
        <v>-3.5770710176977499E-2</v>
      </c>
      <c r="AJ1108">
        <v>-1.41653822199223E-2</v>
      </c>
      <c r="AK1108">
        <v>-1.9864727785587701E-2</v>
      </c>
      <c r="AL1108">
        <v>-5.5678722430602699E-2</v>
      </c>
      <c r="AM1108">
        <v>-1.7652853821060799E-2</v>
      </c>
      <c r="AN1108">
        <v>1.8039772312364599E-3</v>
      </c>
      <c r="AO1108">
        <v>-3.3459131812066098E-2</v>
      </c>
      <c r="AP1108">
        <v>-0.10996282039138899</v>
      </c>
      <c r="AQ1108">
        <v>-6.1486807594885597E-2</v>
      </c>
      <c r="AR1108">
        <v>-2.82644730884501E-2</v>
      </c>
      <c r="AS1108">
        <v>-1.53581725814018E-2</v>
      </c>
      <c r="AT1108">
        <v>-5.1428737314859099E-2</v>
      </c>
      <c r="AU1108">
        <v>0.13393078574481199</v>
      </c>
      <c r="AV1108">
        <v>0.255076366102927</v>
      </c>
      <c r="AW1108">
        <v>0.33244209608860598</v>
      </c>
      <c r="AX1108">
        <v>0.33534693244529701</v>
      </c>
      <c r="AY1108">
        <v>0.16483074668533601</v>
      </c>
      <c r="AZ1108">
        <v>-0.14568940077686901</v>
      </c>
      <c r="BA1108">
        <v>-0.35980756182453699</v>
      </c>
      <c r="BB1108">
        <v>-0.24630288891383201</v>
      </c>
      <c r="BC1108">
        <v>-0.129241116658839</v>
      </c>
      <c r="BD1108">
        <v>-9.74430583523931E-2</v>
      </c>
      <c r="BE1108">
        <v>-3.3456541574354397E-2</v>
      </c>
      <c r="BF1108">
        <v>-4.1046148802759599E-2</v>
      </c>
      <c r="BG1108">
        <v>-1.79672646495686E-2</v>
      </c>
      <c r="BH1108">
        <v>-2.0048511612737502E-3</v>
      </c>
      <c r="BI1108">
        <v>-6.4680758301325896E-3</v>
      </c>
      <c r="BJ1108">
        <v>-3.2794556228504898E-2</v>
      </c>
      <c r="BK1108">
        <v>-3.2742023073378102E-4</v>
      </c>
      <c r="BL1108">
        <v>1.9318609902386701E-2</v>
      </c>
      <c r="BM1108">
        <v>-9.3211473912986394E-3</v>
      </c>
      <c r="BN1108">
        <v>-8.5250610570567001E-2</v>
      </c>
      <c r="BO1108">
        <v>-3.8998769873801603E-2</v>
      </c>
      <c r="BP1108">
        <v>-1.4177004689539099E-2</v>
      </c>
      <c r="BQ1108">
        <v>-1.97006769901972E-3</v>
      </c>
      <c r="BR1108">
        <v>-1.2279757812639999E-2</v>
      </c>
      <c r="BS1108">
        <v>0.19313581502062599</v>
      </c>
      <c r="BT1108">
        <v>0.30626807556024499</v>
      </c>
      <c r="BU1108">
        <v>0.38556379641336602</v>
      </c>
      <c r="BV1108">
        <v>0.39692169687115197</v>
      </c>
      <c r="BW1108">
        <v>0.209144767398733</v>
      </c>
      <c r="BX1108">
        <v>-8.8043498340684201E-2</v>
      </c>
      <c r="BY1108">
        <v>-0.28074969377092301</v>
      </c>
      <c r="BZ1108">
        <v>-0.17220437162605601</v>
      </c>
      <c r="CA1108">
        <v>-9.0764266749858796E-2</v>
      </c>
      <c r="CB1108">
        <v>-6.5813234932220202E-2</v>
      </c>
      <c r="CC1108">
        <v>-1.8493618632685099E-2</v>
      </c>
      <c r="CD1108">
        <v>-2.6175885585261599E-2</v>
      </c>
      <c r="CE1108">
        <v>-5.63665251138778E-3</v>
      </c>
      <c r="CF1108">
        <v>6.4174956056849202E-3</v>
      </c>
      <c r="CG1108">
        <v>2.8104045043962499E-3</v>
      </c>
      <c r="CH1108">
        <v>-1.69450524282817E-2</v>
      </c>
      <c r="CI1108">
        <v>1.16721222959776E-2</v>
      </c>
      <c r="CJ1108">
        <v>3.14491911361248E-2</v>
      </c>
      <c r="CK1108">
        <v>7.3967470877063799E-3</v>
      </c>
      <c r="CL1108">
        <v>-6.8135009328730095E-2</v>
      </c>
      <c r="CM1108">
        <v>-2.34236234528141E-2</v>
      </c>
      <c r="CN1108">
        <v>-4.4200669906862E-3</v>
      </c>
      <c r="CO1108">
        <v>7.3024929587354702E-3</v>
      </c>
      <c r="CP1108">
        <v>1.4834706132233999E-2</v>
      </c>
      <c r="CQ1108">
        <v>0.23414103794254901</v>
      </c>
      <c r="CR1108">
        <v>0.34172329758661402</v>
      </c>
      <c r="CS1108">
        <v>0.42235572423525197</v>
      </c>
      <c r="CT1108">
        <v>0.43956819113913997</v>
      </c>
      <c r="CU1108">
        <v>0.23983652315235901</v>
      </c>
      <c r="CV1108">
        <v>-4.81181219183675E-2</v>
      </c>
      <c r="CW1108">
        <v>-0.22599445518860301</v>
      </c>
      <c r="CX1108">
        <v>-0.120883964276635</v>
      </c>
      <c r="CY1108">
        <v>-6.4115317713773698E-2</v>
      </c>
      <c r="CZ1108">
        <v>-4.3906515584391598E-2</v>
      </c>
      <c r="DA1108">
        <v>-3.5306956910157801E-3</v>
      </c>
      <c r="DB1108">
        <v>-1.13056223677636E-2</v>
      </c>
      <c r="DC1108">
        <v>6.6939596267930499E-3</v>
      </c>
      <c r="DD1108">
        <v>1.4839842372643601E-2</v>
      </c>
      <c r="DE1108">
        <v>1.2088884838925101E-2</v>
      </c>
      <c r="DF1108">
        <v>-1.0955486280585401E-3</v>
      </c>
      <c r="DG1108">
        <v>2.3671664822688999E-2</v>
      </c>
      <c r="DH1108">
        <v>4.3579772369862803E-2</v>
      </c>
      <c r="DI1108">
        <v>2.4114641566711399E-2</v>
      </c>
      <c r="DJ1108">
        <v>-5.1019408086893203E-2</v>
      </c>
      <c r="DK1108">
        <v>-7.8484770318267005E-3</v>
      </c>
      <c r="DL1108">
        <v>5.3368707081667402E-3</v>
      </c>
      <c r="DM1108">
        <v>1.6575053616490702E-2</v>
      </c>
      <c r="DN1108">
        <v>4.1949170077108001E-2</v>
      </c>
      <c r="DO1108">
        <v>0.27514626086447103</v>
      </c>
      <c r="DP1108">
        <v>0.37717851961298299</v>
      </c>
      <c r="DQ1108">
        <v>0.45914765205713798</v>
      </c>
      <c r="DR1108">
        <v>0.48221468540712797</v>
      </c>
      <c r="DS1108">
        <v>0.27052827890598402</v>
      </c>
      <c r="DT1108">
        <v>-8.1927454960508805E-3</v>
      </c>
      <c r="DU1108">
        <v>-0.17123921660628399</v>
      </c>
      <c r="DV1108">
        <v>-6.9563556927213693E-2</v>
      </c>
      <c r="DW1108">
        <v>-3.74663686776886E-2</v>
      </c>
      <c r="DX1108">
        <v>-2.1999796236563E-2</v>
      </c>
      <c r="DY1108">
        <v>1.8073388561862799E-2</v>
      </c>
      <c r="DZ1108">
        <v>1.0164675960021999E-2</v>
      </c>
      <c r="EA1108">
        <v>2.4497405154201901E-2</v>
      </c>
      <c r="EB1108">
        <v>2.70003734312921E-2</v>
      </c>
      <c r="EC1108">
        <v>2.54855367943802E-2</v>
      </c>
      <c r="ED1108">
        <v>2.1788617574039201E-2</v>
      </c>
      <c r="EE1108">
        <v>4.0997098413015999E-2</v>
      </c>
      <c r="EF1108">
        <v>6.10944050410131E-2</v>
      </c>
      <c r="EG1108">
        <v>4.8252625987478898E-2</v>
      </c>
      <c r="EH1108">
        <v>-2.6307198266071499E-2</v>
      </c>
      <c r="EI1108">
        <v>1.46395606892573E-2</v>
      </c>
      <c r="EJ1108">
        <v>1.94243391070777E-2</v>
      </c>
      <c r="EK1108">
        <v>2.9963158498872801E-2</v>
      </c>
      <c r="EL1108">
        <v>8.1098149579327095E-2</v>
      </c>
      <c r="EM1108">
        <v>0.33435129014028597</v>
      </c>
      <c r="EN1108">
        <v>0.42837022907030198</v>
      </c>
      <c r="EO1108">
        <v>0.51226935238189897</v>
      </c>
      <c r="EP1108">
        <v>0.54378944983298305</v>
      </c>
      <c r="EQ1108">
        <v>0.31484229961938198</v>
      </c>
      <c r="ER1108">
        <v>4.9453156940133997E-2</v>
      </c>
      <c r="ES1108">
        <v>-9.2181348552669504E-2</v>
      </c>
      <c r="ET1108">
        <v>4.5349603605623796E-3</v>
      </c>
      <c r="EU1108">
        <v>1.01048123129174E-3</v>
      </c>
      <c r="EV1108">
        <v>9.6300271836098697E-3</v>
      </c>
      <c r="EW1108">
        <v>61.736916150816</v>
      </c>
      <c r="EX1108">
        <v>60.651941474395002</v>
      </c>
      <c r="EY1108">
        <v>59.243669105233501</v>
      </c>
      <c r="EZ1108">
        <v>57.8072594259989</v>
      </c>
      <c r="FA1108">
        <v>56.9316263365222</v>
      </c>
      <c r="FB1108">
        <v>56.158413055711897</v>
      </c>
      <c r="FC1108">
        <v>54.9932470455824</v>
      </c>
      <c r="FD1108">
        <v>55.009848058525598</v>
      </c>
      <c r="FE1108">
        <v>60.693866066403999</v>
      </c>
      <c r="FF1108">
        <v>65.590602138435599</v>
      </c>
      <c r="FG1108">
        <v>72.350872256612305</v>
      </c>
      <c r="FH1108">
        <v>79.184580754079903</v>
      </c>
      <c r="FI1108">
        <v>86.1589758019133</v>
      </c>
      <c r="FJ1108">
        <v>90.494091164884594</v>
      </c>
      <c r="FK1108">
        <v>92.734102419808707</v>
      </c>
      <c r="FL1108">
        <v>94.8227349465391</v>
      </c>
      <c r="FM1108">
        <v>94.544738323016304</v>
      </c>
      <c r="FN1108">
        <v>93.528418683173896</v>
      </c>
      <c r="FO1108">
        <v>89.809791783905496</v>
      </c>
      <c r="FP1108">
        <v>84.549521665728804</v>
      </c>
      <c r="FQ1108">
        <v>77.423185143500305</v>
      </c>
      <c r="FR1108">
        <v>72.020821609454103</v>
      </c>
      <c r="FS1108">
        <v>67.602982554867793</v>
      </c>
      <c r="FT1108">
        <v>65.370005627462007</v>
      </c>
      <c r="FU1108">
        <v>7.1163402121109207E-2</v>
      </c>
      <c r="FV1108">
        <v>0</v>
      </c>
      <c r="FW1108">
        <v>0</v>
      </c>
      <c r="FX1108">
        <v>1</v>
      </c>
    </row>
    <row r="1109" spans="1:180" x14ac:dyDescent="0.2">
      <c r="A1109" t="s">
        <v>42</v>
      </c>
      <c r="B1109" t="s">
        <v>58</v>
      </c>
      <c r="C1109" t="s">
        <v>55</v>
      </c>
      <c r="D1109" t="s">
        <v>226</v>
      </c>
      <c r="E1109" t="s">
        <v>78</v>
      </c>
      <c r="F1109" t="s">
        <v>1</v>
      </c>
      <c r="G1109" s="35">
        <v>43703</v>
      </c>
      <c r="H1109">
        <v>797</v>
      </c>
      <c r="I1109">
        <v>0.66027547076419502</v>
      </c>
      <c r="J1109">
        <v>0.59151759815623906</v>
      </c>
      <c r="K1109">
        <v>0.54158636008104699</v>
      </c>
      <c r="L1109">
        <v>0.51966976674188603</v>
      </c>
      <c r="M1109">
        <v>0.51597650632176695</v>
      </c>
      <c r="N1109">
        <v>0.53510251484629001</v>
      </c>
      <c r="O1109">
        <v>0.59824634249589104</v>
      </c>
      <c r="P1109">
        <v>0.63369510625954095</v>
      </c>
      <c r="Q1109">
        <v>0.64429067499596804</v>
      </c>
      <c r="R1109">
        <v>0.67812414930061204</v>
      </c>
      <c r="S1109">
        <v>0.74389474964560298</v>
      </c>
      <c r="T1109">
        <v>0.81023020957679504</v>
      </c>
      <c r="U1109">
        <v>0.89835749718811797</v>
      </c>
      <c r="V1109">
        <v>1.0552500860430001</v>
      </c>
      <c r="W1109">
        <v>1.1481556353553799</v>
      </c>
      <c r="X1109">
        <v>1.2656823302068001</v>
      </c>
      <c r="Y1109">
        <v>1.3667193657861201</v>
      </c>
      <c r="Z1109">
        <v>1.4276946574348199</v>
      </c>
      <c r="AA1109">
        <v>1.4093669539748599</v>
      </c>
      <c r="AB1109">
        <v>1.3446416997272099</v>
      </c>
      <c r="AC1109">
        <v>1.2720589441877601</v>
      </c>
      <c r="AD1109">
        <v>1.16716929888058</v>
      </c>
      <c r="AE1109">
        <v>0.97465225155048996</v>
      </c>
      <c r="AF1109">
        <v>0.80022859180939998</v>
      </c>
      <c r="AG1109">
        <v>-3.5853196637232902E-2</v>
      </c>
      <c r="AH1109">
        <v>-2.8414995369671799E-2</v>
      </c>
      <c r="AI1109">
        <v>-1.9559315162087299E-2</v>
      </c>
      <c r="AJ1109">
        <v>-2.30506652651643E-3</v>
      </c>
      <c r="AK1109">
        <v>-2.2669822388631501E-2</v>
      </c>
      <c r="AL1109">
        <v>-4.1815718293075196E-3</v>
      </c>
      <c r="AM1109">
        <v>-7.0201006974716603E-4</v>
      </c>
      <c r="AN1109">
        <v>-2.7671298985343099E-2</v>
      </c>
      <c r="AO1109">
        <v>-1.2991876457075099E-2</v>
      </c>
      <c r="AP1109">
        <v>-1.7435760006354599E-2</v>
      </c>
      <c r="AQ1109">
        <v>-1.1111735399949399E-2</v>
      </c>
      <c r="AR1109">
        <v>-2.1598424609821198E-2</v>
      </c>
      <c r="AS1109">
        <v>-1.4391998177996799E-2</v>
      </c>
      <c r="AT1109">
        <v>1.6341267744623699E-2</v>
      </c>
      <c r="AU1109">
        <v>6.8353279801997999E-2</v>
      </c>
      <c r="AV1109">
        <v>7.8534815787029005E-2</v>
      </c>
      <c r="AW1109">
        <v>0.11796794339205</v>
      </c>
      <c r="AX1109">
        <v>0.104735736368969</v>
      </c>
      <c r="AY1109">
        <v>3.3600841883024299E-2</v>
      </c>
      <c r="AZ1109">
        <v>-3.0268554567704699E-2</v>
      </c>
      <c r="BA1109">
        <v>-6.5657190341357793E-2</v>
      </c>
      <c r="BB1109">
        <v>-4.8080444246456099E-2</v>
      </c>
      <c r="BC1109">
        <v>-3.2709358280360902E-2</v>
      </c>
      <c r="BD1109">
        <v>-4.2577791871249299E-2</v>
      </c>
      <c r="BE1109">
        <v>-2.2537649053175401E-2</v>
      </c>
      <c r="BF1109">
        <v>-1.55766756649348E-2</v>
      </c>
      <c r="BG1109">
        <v>-8.5269650235629598E-3</v>
      </c>
      <c r="BH1109">
        <v>8.0287478519638997E-3</v>
      </c>
      <c r="BI1109">
        <v>-1.1189429429935499E-2</v>
      </c>
      <c r="BJ1109">
        <v>7.22357332110562E-3</v>
      </c>
      <c r="BK1109">
        <v>9.4816198877798394E-3</v>
      </c>
      <c r="BL1109">
        <v>-1.2005975007805401E-2</v>
      </c>
      <c r="BM1109">
        <v>1.9491790860055301E-3</v>
      </c>
      <c r="BN1109">
        <v>6.2464618190718503E-4</v>
      </c>
      <c r="BO1109">
        <v>2.0275179540979499E-3</v>
      </c>
      <c r="BP1109">
        <v>-1.01074174941851E-2</v>
      </c>
      <c r="BQ1109">
        <v>-2.9730846368121902E-3</v>
      </c>
      <c r="BR1109">
        <v>3.7506700507005997E-2</v>
      </c>
      <c r="BS1109">
        <v>8.71076955395199E-2</v>
      </c>
      <c r="BT1109">
        <v>9.7669228498938096E-2</v>
      </c>
      <c r="BU1109">
        <v>0.14108991683601399</v>
      </c>
      <c r="BV1109">
        <v>0.130391395212448</v>
      </c>
      <c r="BW1109">
        <v>6.6770756632852299E-2</v>
      </c>
      <c r="BX1109">
        <v>-3.7093298418801698E-4</v>
      </c>
      <c r="BY1109">
        <v>-4.1055722604675299E-2</v>
      </c>
      <c r="BZ1109">
        <v>-2.26777366340313E-2</v>
      </c>
      <c r="CA1109">
        <v>-1.40640488317227E-2</v>
      </c>
      <c r="CB1109">
        <v>-2.7043456716593899E-2</v>
      </c>
      <c r="CC1109">
        <v>-1.3315341359210701E-2</v>
      </c>
      <c r="CD1109">
        <v>-6.6848945464225403E-3</v>
      </c>
      <c r="CE1109">
        <v>-8.8599292513857301E-4</v>
      </c>
      <c r="CF1109">
        <v>1.51859162109103E-2</v>
      </c>
      <c r="CG1109">
        <v>-3.2381442391196599E-3</v>
      </c>
      <c r="CH1109">
        <v>1.5122742109129899E-2</v>
      </c>
      <c r="CI1109">
        <v>1.6534770974276299E-2</v>
      </c>
      <c r="CJ1109">
        <v>-1.1562193417698E-3</v>
      </c>
      <c r="CK1109">
        <v>1.22973086406534E-2</v>
      </c>
      <c r="CL1109">
        <v>1.31332284910232E-2</v>
      </c>
      <c r="CM1109">
        <v>1.11277248013974E-2</v>
      </c>
      <c r="CN1109">
        <v>-2.1487809706061201E-3</v>
      </c>
      <c r="CO1109">
        <v>4.9356200967181898E-3</v>
      </c>
      <c r="CP1109">
        <v>5.2165814762608502E-2</v>
      </c>
      <c r="CQ1109">
        <v>0.100096946748313</v>
      </c>
      <c r="CR1109">
        <v>0.110921664454618</v>
      </c>
      <c r="CS1109">
        <v>0.15710412520752801</v>
      </c>
      <c r="CT1109">
        <v>0.14816042637337601</v>
      </c>
      <c r="CU1109">
        <v>8.9744138544065905E-2</v>
      </c>
      <c r="CV1109">
        <v>2.0336068648326999E-2</v>
      </c>
      <c r="CW1109">
        <v>-2.40168209929628E-2</v>
      </c>
      <c r="CX1109">
        <v>-5.0838987251727299E-3</v>
      </c>
      <c r="CY1109">
        <v>-1.1503643062432799E-3</v>
      </c>
      <c r="CZ1109">
        <v>-1.6284423510259199E-2</v>
      </c>
      <c r="DA1109">
        <v>-4.0930336652460902E-3</v>
      </c>
      <c r="DB1109">
        <v>2.2068865720897501E-3</v>
      </c>
      <c r="DC1109">
        <v>6.7549791732858097E-3</v>
      </c>
      <c r="DD1109">
        <v>2.23430845698568E-2</v>
      </c>
      <c r="DE1109">
        <v>4.7131409516961804E-3</v>
      </c>
      <c r="DF1109">
        <v>2.3021910897154201E-2</v>
      </c>
      <c r="DG1109">
        <v>2.3587922060772801E-2</v>
      </c>
      <c r="DH1109">
        <v>9.6935363242658303E-3</v>
      </c>
      <c r="DI1109">
        <v>2.26454381953013E-2</v>
      </c>
      <c r="DJ1109">
        <v>2.5641810800139199E-2</v>
      </c>
      <c r="DK1109">
        <v>2.0227931648696899E-2</v>
      </c>
      <c r="DL1109">
        <v>5.8098555529728499E-3</v>
      </c>
      <c r="DM1109">
        <v>1.28443248302486E-2</v>
      </c>
      <c r="DN1109">
        <v>6.6824929018210896E-2</v>
      </c>
      <c r="DO1109">
        <v>0.113086197957106</v>
      </c>
      <c r="DP1109">
        <v>0.124174100410299</v>
      </c>
      <c r="DQ1109">
        <v>0.17311833357904199</v>
      </c>
      <c r="DR1109">
        <v>0.16592945753430499</v>
      </c>
      <c r="DS1109">
        <v>0.11271752045528</v>
      </c>
      <c r="DT1109">
        <v>4.1043070280842003E-2</v>
      </c>
      <c r="DU1109">
        <v>-6.9779193812503403E-3</v>
      </c>
      <c r="DV1109">
        <v>1.25099391836858E-2</v>
      </c>
      <c r="DW1109">
        <v>1.17633202192361E-2</v>
      </c>
      <c r="DX1109">
        <v>-5.5253903039245E-3</v>
      </c>
      <c r="DY1109">
        <v>9.2225139188113793E-3</v>
      </c>
      <c r="DZ1109">
        <v>1.50452062768268E-2</v>
      </c>
      <c r="EA1109">
        <v>1.77873293118102E-2</v>
      </c>
      <c r="EB1109">
        <v>3.2676898948337099E-2</v>
      </c>
      <c r="EC1109">
        <v>1.6193533910392199E-2</v>
      </c>
      <c r="ED1109">
        <v>3.4427056047567302E-2</v>
      </c>
      <c r="EE1109">
        <v>3.3771552018299802E-2</v>
      </c>
      <c r="EF1109">
        <v>2.5358860301803499E-2</v>
      </c>
      <c r="EG1109">
        <v>3.7586493738381903E-2</v>
      </c>
      <c r="EH1109">
        <v>4.3702216988401099E-2</v>
      </c>
      <c r="EI1109">
        <v>3.3367185002744201E-2</v>
      </c>
      <c r="EJ1109">
        <v>1.7300862668608901E-2</v>
      </c>
      <c r="EK1109">
        <v>2.42632383714332E-2</v>
      </c>
      <c r="EL1109">
        <v>8.7990361780593204E-2</v>
      </c>
      <c r="EM1109">
        <v>0.13184061369462799</v>
      </c>
      <c r="EN1109">
        <v>0.14330851312220799</v>
      </c>
      <c r="EO1109">
        <v>0.19624030702300599</v>
      </c>
      <c r="EP1109">
        <v>0.191585116377783</v>
      </c>
      <c r="EQ1109">
        <v>0.145887435205108</v>
      </c>
      <c r="ER1109">
        <v>7.0940691864358696E-2</v>
      </c>
      <c r="ES1109">
        <v>1.76235483554322E-2</v>
      </c>
      <c r="ET1109">
        <v>3.7912646796110699E-2</v>
      </c>
      <c r="EU1109">
        <v>3.0408629667874301E-2</v>
      </c>
      <c r="EV1109">
        <v>1.0008944850730899E-2</v>
      </c>
      <c r="EW1109">
        <v>62.139971312455202</v>
      </c>
      <c r="EX1109">
        <v>60.968324169256498</v>
      </c>
      <c r="EY1109">
        <v>59.389313889553002</v>
      </c>
      <c r="EZ1109">
        <v>57.549246951948398</v>
      </c>
      <c r="FA1109">
        <v>56.637461152283102</v>
      </c>
      <c r="FB1109">
        <v>55.901506096103297</v>
      </c>
      <c r="FC1109">
        <v>54.788668419794398</v>
      </c>
      <c r="FD1109">
        <v>55.076021993784401</v>
      </c>
      <c r="FE1109">
        <v>61.282333253645703</v>
      </c>
      <c r="FF1109">
        <v>66.395768587138406</v>
      </c>
      <c r="FG1109">
        <v>73.031675830743495</v>
      </c>
      <c r="FH1109">
        <v>79.851302892660797</v>
      </c>
      <c r="FI1109">
        <v>86.963303848912304</v>
      </c>
      <c r="FJ1109">
        <v>91.427563949318696</v>
      </c>
      <c r="FK1109">
        <v>93.858594310303602</v>
      </c>
      <c r="FL1109">
        <v>96.456610088453303</v>
      </c>
      <c r="FM1109">
        <v>96.231293330145803</v>
      </c>
      <c r="FN1109">
        <v>95.262132440831905</v>
      </c>
      <c r="FO1109">
        <v>91.373774802773099</v>
      </c>
      <c r="FP1109">
        <v>86.231771455892897</v>
      </c>
      <c r="FQ1109">
        <v>79.647023667224502</v>
      </c>
      <c r="FR1109">
        <v>74.106622041596907</v>
      </c>
      <c r="FS1109">
        <v>69.074826679416702</v>
      </c>
      <c r="FT1109">
        <v>66.470236672244795</v>
      </c>
      <c r="FU1109">
        <v>3.1654548993295499E-2</v>
      </c>
      <c r="FV1109">
        <v>0</v>
      </c>
      <c r="FW1109">
        <v>0</v>
      </c>
      <c r="FX1109">
        <v>1</v>
      </c>
    </row>
    <row r="1110" spans="1:180" x14ac:dyDescent="0.2">
      <c r="A1110" t="s">
        <v>42</v>
      </c>
      <c r="B1110" t="s">
        <v>58</v>
      </c>
      <c r="C1110" t="s">
        <v>55</v>
      </c>
      <c r="D1110" t="s">
        <v>226</v>
      </c>
      <c r="E1110" t="s">
        <v>78</v>
      </c>
      <c r="F1110" t="s">
        <v>77</v>
      </c>
      <c r="G1110" s="35">
        <v>43703</v>
      </c>
      <c r="H1110">
        <v>719</v>
      </c>
      <c r="I1110">
        <v>0.67498878546268604</v>
      </c>
      <c r="J1110">
        <v>0.60472032114046803</v>
      </c>
      <c r="K1110">
        <v>0.55127371605805198</v>
      </c>
      <c r="L1110">
        <v>0.53085993972810697</v>
      </c>
      <c r="M1110">
        <v>0.52783795343701401</v>
      </c>
      <c r="N1110">
        <v>0.54591084620903296</v>
      </c>
      <c r="O1110">
        <v>0.61129978272980301</v>
      </c>
      <c r="P1110">
        <v>0.64463894317343096</v>
      </c>
      <c r="Q1110">
        <v>0.65268184464100198</v>
      </c>
      <c r="R1110">
        <v>0.68141036376812902</v>
      </c>
      <c r="S1110">
        <v>0.74317738390849397</v>
      </c>
      <c r="T1110">
        <v>0.80243524222561402</v>
      </c>
      <c r="U1110">
        <v>0.88900646888458501</v>
      </c>
      <c r="V1110">
        <v>1.02808096638625</v>
      </c>
      <c r="W1110">
        <v>1.1147086368694099</v>
      </c>
      <c r="X1110">
        <v>1.2151178319516001</v>
      </c>
      <c r="Y1110">
        <v>1.3040879387262001</v>
      </c>
      <c r="Z1110">
        <v>1.3582344172587399</v>
      </c>
      <c r="AA1110">
        <v>1.3600187680132101</v>
      </c>
      <c r="AB1110">
        <v>1.3094355056846001</v>
      </c>
      <c r="AC1110">
        <v>1.2655480082220201</v>
      </c>
      <c r="AD1110">
        <v>1.1728444849001101</v>
      </c>
      <c r="AE1110">
        <v>0.98466097082218695</v>
      </c>
      <c r="AF1110">
        <v>0.81143033552751997</v>
      </c>
      <c r="AG1110">
        <v>-2.94713121845777E-2</v>
      </c>
      <c r="AH1110">
        <v>-3.3483312660903902E-2</v>
      </c>
      <c r="AI1110">
        <v>-2.6965184866759698E-2</v>
      </c>
      <c r="AJ1110">
        <v>-5.0342890086981498E-3</v>
      </c>
      <c r="AK1110">
        <v>-2.8309687869130198E-2</v>
      </c>
      <c r="AL1110">
        <v>-1.3397399710567E-2</v>
      </c>
      <c r="AM1110">
        <v>-5.79893024637334E-3</v>
      </c>
      <c r="AN1110">
        <v>-2.91184534541995E-2</v>
      </c>
      <c r="AO1110">
        <v>-1.51172208318931E-2</v>
      </c>
      <c r="AP1110">
        <v>-2.43108712826051E-2</v>
      </c>
      <c r="AQ1110">
        <v>-2.55072348359891E-3</v>
      </c>
      <c r="AR1110">
        <v>-1.6630550498461301E-2</v>
      </c>
      <c r="AS1110">
        <v>-1.8538363024138999E-2</v>
      </c>
      <c r="AT1110">
        <v>-1.66723543979649E-3</v>
      </c>
      <c r="AU1110">
        <v>3.1515618685180199E-2</v>
      </c>
      <c r="AV1110">
        <v>2.46701102460791E-2</v>
      </c>
      <c r="AW1110">
        <v>6.0502078533247301E-2</v>
      </c>
      <c r="AX1110">
        <v>3.6264350756341497E-2</v>
      </c>
      <c r="AY1110">
        <v>-4.4046889043251203E-3</v>
      </c>
      <c r="AZ1110">
        <v>-2.3754229007141799E-2</v>
      </c>
      <c r="BA1110">
        <v>-5.5840679644433101E-2</v>
      </c>
      <c r="BB1110">
        <v>-4.93095274435109E-2</v>
      </c>
      <c r="BC1110">
        <v>-4.36640799914658E-2</v>
      </c>
      <c r="BD1110">
        <v>-4.8375545930337299E-2</v>
      </c>
      <c r="BE1110">
        <v>-1.4966551502690301E-2</v>
      </c>
      <c r="BF1110">
        <v>-1.83090089390303E-2</v>
      </c>
      <c r="BG1110">
        <v>-1.4980925161668801E-2</v>
      </c>
      <c r="BH1110">
        <v>5.2981607630981E-3</v>
      </c>
      <c r="BI1110">
        <v>-1.4896096912378001E-2</v>
      </c>
      <c r="BJ1110">
        <v>-8.0602440830135303E-4</v>
      </c>
      <c r="BK1110">
        <v>4.52175883151156E-3</v>
      </c>
      <c r="BL1110">
        <v>-1.23450963617052E-2</v>
      </c>
      <c r="BM1110">
        <v>6.4456516300494097E-4</v>
      </c>
      <c r="BN1110">
        <v>-4.7296815402225797E-3</v>
      </c>
      <c r="BO1110">
        <v>1.26736893019633E-2</v>
      </c>
      <c r="BP1110">
        <v>-5.4537728462822101E-3</v>
      </c>
      <c r="BQ1110">
        <v>-7.3773860226713003E-3</v>
      </c>
      <c r="BR1110">
        <v>2.1107812204713298E-2</v>
      </c>
      <c r="BS1110">
        <v>5.1567414569643401E-2</v>
      </c>
      <c r="BT1110">
        <v>4.1550513696126799E-2</v>
      </c>
      <c r="BU1110">
        <v>8.0098135510749E-2</v>
      </c>
      <c r="BV1110">
        <v>6.0342322452389199E-2</v>
      </c>
      <c r="BW1110">
        <v>2.57727534694248E-2</v>
      </c>
      <c r="BX1110">
        <v>3.0535567331105499E-3</v>
      </c>
      <c r="BY1110">
        <v>-3.3768878750012998E-2</v>
      </c>
      <c r="BZ1110">
        <v>-2.3087056507131901E-2</v>
      </c>
      <c r="CA1110">
        <v>-2.3736754448930301E-2</v>
      </c>
      <c r="CB1110">
        <v>-3.1699308182427298E-2</v>
      </c>
      <c r="CC1110">
        <v>-4.9205984398328299E-3</v>
      </c>
      <c r="CD1110">
        <v>-7.7993324062873796E-3</v>
      </c>
      <c r="CE1110">
        <v>-6.6806633972141E-3</v>
      </c>
      <c r="CF1110">
        <v>1.2454383999612101E-2</v>
      </c>
      <c r="CG1110">
        <v>-5.6058846771514697E-3</v>
      </c>
      <c r="CH1110">
        <v>7.9147237693186299E-3</v>
      </c>
      <c r="CI1110">
        <v>1.1669836647248801E-2</v>
      </c>
      <c r="CJ1110">
        <v>-7.2792033561864297E-4</v>
      </c>
      <c r="CK1110">
        <v>1.1561130128415E-2</v>
      </c>
      <c r="CL1110">
        <v>8.8321908257600994E-3</v>
      </c>
      <c r="CM1110">
        <v>2.3218071219571298E-2</v>
      </c>
      <c r="CN1110">
        <v>2.28722930813421E-3</v>
      </c>
      <c r="CO1110">
        <v>3.5267264919547201E-4</v>
      </c>
      <c r="CP1110">
        <v>3.6881740824355698E-2</v>
      </c>
      <c r="CQ1110">
        <v>6.5455227316037798E-2</v>
      </c>
      <c r="CR1110">
        <v>5.3241829703362699E-2</v>
      </c>
      <c r="CS1110">
        <v>9.36703048784856E-2</v>
      </c>
      <c r="CT1110">
        <v>7.7018652301068205E-2</v>
      </c>
      <c r="CU1110">
        <v>4.6673558128845598E-2</v>
      </c>
      <c r="CV1110">
        <v>2.1620547473054998E-2</v>
      </c>
      <c r="CW1110">
        <v>-1.84820166872031E-2</v>
      </c>
      <c r="CX1110">
        <v>-4.9254530173230802E-3</v>
      </c>
      <c r="CY1110">
        <v>-9.9351494821848605E-3</v>
      </c>
      <c r="CZ1110">
        <v>-2.0149396718548099E-2</v>
      </c>
      <c r="DA1110">
        <v>5.1253546230246401E-3</v>
      </c>
      <c r="DB1110">
        <v>2.7103441264555799E-3</v>
      </c>
      <c r="DC1110">
        <v>1.6195983672406299E-3</v>
      </c>
      <c r="DD1110">
        <v>1.96106072361261E-2</v>
      </c>
      <c r="DE1110">
        <v>3.6843275580750201E-3</v>
      </c>
      <c r="DF1110">
        <v>1.6635471946938599E-2</v>
      </c>
      <c r="DG1110">
        <v>1.8817914462986099E-2</v>
      </c>
      <c r="DH1110">
        <v>1.08892556904679E-2</v>
      </c>
      <c r="DI1110">
        <v>2.2477695093825099E-2</v>
      </c>
      <c r="DJ1110">
        <v>2.2394063191742801E-2</v>
      </c>
      <c r="DK1110">
        <v>3.37624531371793E-2</v>
      </c>
      <c r="DL1110">
        <v>1.0028231462550601E-2</v>
      </c>
      <c r="DM1110">
        <v>8.0827313210622507E-3</v>
      </c>
      <c r="DN1110">
        <v>5.2655669443998097E-2</v>
      </c>
      <c r="DO1110">
        <v>7.9343040062432202E-2</v>
      </c>
      <c r="DP1110">
        <v>6.4933145710598494E-2</v>
      </c>
      <c r="DQ1110">
        <v>0.10724247424622201</v>
      </c>
      <c r="DR1110">
        <v>9.3694982149747294E-2</v>
      </c>
      <c r="DS1110">
        <v>6.7574362788266507E-2</v>
      </c>
      <c r="DT1110">
        <v>4.0187538212999502E-2</v>
      </c>
      <c r="DU1110">
        <v>-3.19515462439331E-3</v>
      </c>
      <c r="DV1110">
        <v>1.32361504724857E-2</v>
      </c>
      <c r="DW1110">
        <v>3.8664554845606399E-3</v>
      </c>
      <c r="DX1110">
        <v>-8.59948525466896E-3</v>
      </c>
      <c r="DY1110">
        <v>1.9630115304912099E-2</v>
      </c>
      <c r="DZ1110">
        <v>1.7884647848329101E-2</v>
      </c>
      <c r="EA1110">
        <v>1.36038580723315E-2</v>
      </c>
      <c r="EB1110">
        <v>2.9943057007922401E-2</v>
      </c>
      <c r="EC1110">
        <v>1.7097918514827299E-2</v>
      </c>
      <c r="ED1110">
        <v>2.92268472492043E-2</v>
      </c>
      <c r="EE1110">
        <v>2.9138603540871E-2</v>
      </c>
      <c r="EF1110">
        <v>2.7662612782962202E-2</v>
      </c>
      <c r="EG1110">
        <v>3.8239481088723097E-2</v>
      </c>
      <c r="EH1110">
        <v>4.1975252934125303E-2</v>
      </c>
      <c r="EI1110">
        <v>4.8986865922741499E-2</v>
      </c>
      <c r="EJ1110">
        <v>2.1205009114729698E-2</v>
      </c>
      <c r="EK1110">
        <v>1.92437083225299E-2</v>
      </c>
      <c r="EL1110">
        <v>7.5430717088507904E-2</v>
      </c>
      <c r="EM1110">
        <v>9.9394835946895396E-2</v>
      </c>
      <c r="EN1110">
        <v>8.1813549160646204E-2</v>
      </c>
      <c r="EO1110">
        <v>0.12683853122372399</v>
      </c>
      <c r="EP1110">
        <v>0.117772953845795</v>
      </c>
      <c r="EQ1110">
        <v>9.77518051620163E-2</v>
      </c>
      <c r="ER1110">
        <v>6.6995323953251806E-2</v>
      </c>
      <c r="ES1110">
        <v>1.8876646270026901E-2</v>
      </c>
      <c r="ET1110">
        <v>3.9458621408864698E-2</v>
      </c>
      <c r="EU1110">
        <v>2.37937810270961E-2</v>
      </c>
      <c r="EV1110">
        <v>8.0767524932410101E-3</v>
      </c>
      <c r="EW1110">
        <v>62.184427318628799</v>
      </c>
      <c r="EX1110">
        <v>61.007307998937002</v>
      </c>
      <c r="EY1110">
        <v>59.418416157321303</v>
      </c>
      <c r="EZ1110">
        <v>57.553016210470403</v>
      </c>
      <c r="FA1110">
        <v>56.637921870847698</v>
      </c>
      <c r="FB1110">
        <v>55.904065904863103</v>
      </c>
      <c r="FC1110">
        <v>54.793382939144301</v>
      </c>
      <c r="FD1110">
        <v>55.099123040127601</v>
      </c>
      <c r="FE1110">
        <v>61.333244751527999</v>
      </c>
      <c r="FF1110">
        <v>66.460403933032197</v>
      </c>
      <c r="FG1110">
        <v>73.085171405793204</v>
      </c>
      <c r="FH1110">
        <v>79.900478341748595</v>
      </c>
      <c r="FI1110">
        <v>87.015014615997899</v>
      </c>
      <c r="FJ1110">
        <v>91.488971565240504</v>
      </c>
      <c r="FK1110">
        <v>93.937549827265499</v>
      </c>
      <c r="FL1110">
        <v>96.563911772521905</v>
      </c>
      <c r="FM1110">
        <v>96.3413499867127</v>
      </c>
      <c r="FN1110">
        <v>95.375099654530999</v>
      </c>
      <c r="FO1110">
        <v>91.4812649481796</v>
      </c>
      <c r="FP1110">
        <v>86.349720967313303</v>
      </c>
      <c r="FQ1110">
        <v>79.799229338293898</v>
      </c>
      <c r="FR1110">
        <v>74.252723890512897</v>
      </c>
      <c r="FS1110">
        <v>69.185756045708203</v>
      </c>
      <c r="FT1110">
        <v>66.555806537337205</v>
      </c>
      <c r="FU1110">
        <v>2.9263294283690101E-2</v>
      </c>
      <c r="FV1110">
        <v>0</v>
      </c>
      <c r="FW1110">
        <v>0</v>
      </c>
      <c r="FX1110">
        <v>1</v>
      </c>
    </row>
    <row r="1111" spans="1:180" x14ac:dyDescent="0.2">
      <c r="A1111" t="s">
        <v>42</v>
      </c>
      <c r="B1111" t="s">
        <v>58</v>
      </c>
      <c r="C1111" t="s">
        <v>55</v>
      </c>
      <c r="D1111" t="s">
        <v>79</v>
      </c>
      <c r="E1111" t="s">
        <v>1</v>
      </c>
      <c r="F1111" t="s">
        <v>1</v>
      </c>
      <c r="G1111" s="35">
        <v>43703</v>
      </c>
      <c r="H1111">
        <v>18455</v>
      </c>
      <c r="I1111">
        <v>0.96359798084120596</v>
      </c>
      <c r="J1111">
        <v>0.84820747779517602</v>
      </c>
      <c r="K1111">
        <v>0.76690387692185102</v>
      </c>
      <c r="L1111">
        <v>0.71471775772763502</v>
      </c>
      <c r="M1111">
        <v>0.690012638647304</v>
      </c>
      <c r="N1111">
        <v>0.70687314783877397</v>
      </c>
      <c r="O1111">
        <v>0.77162482081259398</v>
      </c>
      <c r="P1111">
        <v>0.82516461106957195</v>
      </c>
      <c r="Q1111">
        <v>0.86413027038592205</v>
      </c>
      <c r="R1111">
        <v>0.92888220954422895</v>
      </c>
      <c r="S1111">
        <v>1.0348166868648601</v>
      </c>
      <c r="T1111">
        <v>1.1780447063457</v>
      </c>
      <c r="U1111">
        <v>1.3388472378571601</v>
      </c>
      <c r="V1111">
        <v>1.5130957928444799</v>
      </c>
      <c r="W1111">
        <v>1.68097212681023</v>
      </c>
      <c r="X1111">
        <v>1.87056451432168</v>
      </c>
      <c r="Y1111">
        <v>2.00733881029984</v>
      </c>
      <c r="Z1111">
        <v>2.1616967299840999</v>
      </c>
      <c r="AA1111">
        <v>2.1509048197579301</v>
      </c>
      <c r="AB1111">
        <v>1.9991136954212501</v>
      </c>
      <c r="AC1111">
        <v>1.84348629993488</v>
      </c>
      <c r="AD1111">
        <v>1.6813555081789799</v>
      </c>
      <c r="AE1111">
        <v>1.4253517838118801</v>
      </c>
      <c r="AF1111">
        <v>1.17142137873981</v>
      </c>
      <c r="AG1111">
        <v>-5.5959995615994596E-3</v>
      </c>
      <c r="AH1111">
        <v>-9.2601267792943795E-3</v>
      </c>
      <c r="AI1111">
        <v>-9.2988427190251292E-3</v>
      </c>
      <c r="AJ1111">
        <v>-7.0206860752306099E-3</v>
      </c>
      <c r="AK1111">
        <v>-8.5166851357842601E-3</v>
      </c>
      <c r="AL1111">
        <v>-7.4194499858138002E-3</v>
      </c>
      <c r="AM1111">
        <v>-9.0951444842502106E-3</v>
      </c>
      <c r="AN1111">
        <v>-1.8118557417300101E-2</v>
      </c>
      <c r="AO1111">
        <v>-1.0538925901356499E-2</v>
      </c>
      <c r="AP1111">
        <v>-1.43879893259344E-3</v>
      </c>
      <c r="AQ1111">
        <v>-2.1960477698897301E-3</v>
      </c>
      <c r="AR1111">
        <v>-1.79256998444193E-3</v>
      </c>
      <c r="AS1111">
        <v>-5.2263054491981896E-3</v>
      </c>
      <c r="AT1111">
        <v>-8.7310865403441695E-3</v>
      </c>
      <c r="AU1111">
        <v>0.165846570803071</v>
      </c>
      <c r="AV1111">
        <v>0.21701306203125201</v>
      </c>
      <c r="AW1111">
        <v>0.23748257879592499</v>
      </c>
      <c r="AX1111">
        <v>0.239538498163371</v>
      </c>
      <c r="AY1111">
        <v>0.17788367117749301</v>
      </c>
      <c r="AZ1111">
        <v>-7.0695320719234706E-2</v>
      </c>
      <c r="BA1111">
        <v>-0.116290126839875</v>
      </c>
      <c r="BB1111">
        <v>-8.4175471455691195E-2</v>
      </c>
      <c r="BC1111">
        <v>-5.3430869158921097E-2</v>
      </c>
      <c r="BD1111">
        <v>-3.4571625151876798E-2</v>
      </c>
      <c r="BE1111">
        <v>-6.9190225006647804E-4</v>
      </c>
      <c r="BF1111">
        <v>-3.8668430886936601E-3</v>
      </c>
      <c r="BG1111">
        <v>-4.1808626353649703E-3</v>
      </c>
      <c r="BH1111">
        <v>-1.33818342606127E-3</v>
      </c>
      <c r="BI1111">
        <v>-3.0896470558163399E-3</v>
      </c>
      <c r="BJ1111">
        <v>-2.9527589949684802E-3</v>
      </c>
      <c r="BK1111">
        <v>-3.5794032754801999E-3</v>
      </c>
      <c r="BL1111">
        <v>-1.2723356217345E-2</v>
      </c>
      <c r="BM1111">
        <v>-6.5582889688255699E-3</v>
      </c>
      <c r="BN1111">
        <v>2.2390427921657901E-3</v>
      </c>
      <c r="BO1111">
        <v>1.6075970711515599E-4</v>
      </c>
      <c r="BP1111">
        <v>4.1762216199671501E-4</v>
      </c>
      <c r="BQ1111">
        <v>-3.08388856799873E-3</v>
      </c>
      <c r="BR1111">
        <v>-1.91226723751942E-3</v>
      </c>
      <c r="BS1111">
        <v>0.175959573883544</v>
      </c>
      <c r="BT1111">
        <v>0.22834674254262599</v>
      </c>
      <c r="BU1111">
        <v>0.25019108558101599</v>
      </c>
      <c r="BV1111">
        <v>0.253401781245368</v>
      </c>
      <c r="BW1111">
        <v>0.19223423987799901</v>
      </c>
      <c r="BX1111">
        <v>-6.2361402309903703E-2</v>
      </c>
      <c r="BY1111">
        <v>-0.107529244519775</v>
      </c>
      <c r="BZ1111">
        <v>-7.3862801938502698E-2</v>
      </c>
      <c r="CA1111">
        <v>-4.3283788419115898E-2</v>
      </c>
      <c r="CB1111">
        <v>-2.6938992216047099E-2</v>
      </c>
      <c r="CC1111">
        <v>2.7046606086965999E-3</v>
      </c>
      <c r="CD1111">
        <v>-1.3147123398206799E-4</v>
      </c>
      <c r="CE1111">
        <v>-6.3616522017129499E-4</v>
      </c>
      <c r="CF1111">
        <v>2.5975005983158899E-3</v>
      </c>
      <c r="CG1111">
        <v>6.6910298614598505E-4</v>
      </c>
      <c r="CH1111">
        <v>1.40857578544089E-4</v>
      </c>
      <c r="CI1111">
        <v>2.40782283276778E-4</v>
      </c>
      <c r="CJ1111">
        <v>-8.9866563014958708E-3</v>
      </c>
      <c r="CK1111">
        <v>-3.80131195544962E-3</v>
      </c>
      <c r="CL1111">
        <v>4.7863047670349997E-3</v>
      </c>
      <c r="CM1111">
        <v>1.7930773862167601E-3</v>
      </c>
      <c r="CN1111">
        <v>1.9483945097780199E-3</v>
      </c>
      <c r="CO1111">
        <v>-1.6000571624603299E-3</v>
      </c>
      <c r="CP1111">
        <v>2.8104262396521102E-3</v>
      </c>
      <c r="CQ1111">
        <v>0.182963809010141</v>
      </c>
      <c r="CR1111">
        <v>0.236196415139352</v>
      </c>
      <c r="CS1111">
        <v>0.25899295866682698</v>
      </c>
      <c r="CT1111">
        <v>0.263003448876655</v>
      </c>
      <c r="CU1111">
        <v>0.20217340004426201</v>
      </c>
      <c r="CV1111">
        <v>-5.6589355806967001E-2</v>
      </c>
      <c r="CW1111">
        <v>-0.101461484112887</v>
      </c>
      <c r="CX1111">
        <v>-6.6720278446074005E-2</v>
      </c>
      <c r="CY1111">
        <v>-3.62559512094748E-2</v>
      </c>
      <c r="CZ1111">
        <v>-2.16526538957523E-2</v>
      </c>
      <c r="DA1111">
        <v>6.1012234674596702E-3</v>
      </c>
      <c r="DB1111">
        <v>3.60390062072952E-3</v>
      </c>
      <c r="DC1111">
        <v>2.9085321950223799E-3</v>
      </c>
      <c r="DD1111">
        <v>6.5331846226930499E-3</v>
      </c>
      <c r="DE1111">
        <v>4.4278530281083098E-3</v>
      </c>
      <c r="DF1111">
        <v>3.23447415205666E-3</v>
      </c>
      <c r="DG1111">
        <v>4.0609678420337504E-3</v>
      </c>
      <c r="DH1111">
        <v>-5.2499563856467004E-3</v>
      </c>
      <c r="DI1111">
        <v>-1.04433494207367E-3</v>
      </c>
      <c r="DJ1111">
        <v>7.33356674190422E-3</v>
      </c>
      <c r="DK1111">
        <v>3.42539506531836E-3</v>
      </c>
      <c r="DL1111">
        <v>3.4791668575593301E-3</v>
      </c>
      <c r="DM1111">
        <v>-1.1622575692192501E-4</v>
      </c>
      <c r="DN1111">
        <v>7.53311971682364E-3</v>
      </c>
      <c r="DO1111">
        <v>0.18996804413673801</v>
      </c>
      <c r="DP1111">
        <v>0.244046087736078</v>
      </c>
      <c r="DQ1111">
        <v>0.26779483175263702</v>
      </c>
      <c r="DR1111">
        <v>0.272605116507942</v>
      </c>
      <c r="DS1111">
        <v>0.21211256021052599</v>
      </c>
      <c r="DT1111">
        <v>-5.0817309304030299E-2</v>
      </c>
      <c r="DU1111">
        <v>-9.5393723705999106E-2</v>
      </c>
      <c r="DV1111">
        <v>-5.9577754953645402E-2</v>
      </c>
      <c r="DW1111">
        <v>-2.9228113999833698E-2</v>
      </c>
      <c r="DX1111">
        <v>-1.6366315575457601E-2</v>
      </c>
      <c r="DY1111">
        <v>1.10053207789926E-2</v>
      </c>
      <c r="DZ1111">
        <v>8.9971843113302499E-3</v>
      </c>
      <c r="EA1111">
        <v>8.0265122786825401E-3</v>
      </c>
      <c r="EB1111">
        <v>1.22156872718624E-2</v>
      </c>
      <c r="EC1111">
        <v>9.8548911080762296E-3</v>
      </c>
      <c r="ED1111">
        <v>7.7011651429019796E-3</v>
      </c>
      <c r="EE1111">
        <v>9.5767090508037701E-3</v>
      </c>
      <c r="EF1111">
        <v>1.4524481430839301E-4</v>
      </c>
      <c r="EG1111">
        <v>2.9363019904572801E-3</v>
      </c>
      <c r="EH1111">
        <v>1.1011408466663399E-2</v>
      </c>
      <c r="EI1111">
        <v>5.7822025423232499E-3</v>
      </c>
      <c r="EJ1111">
        <v>5.6893590039979796E-3</v>
      </c>
      <c r="EK1111">
        <v>2.0261911242775302E-3</v>
      </c>
      <c r="EL1111">
        <v>1.43519390196484E-2</v>
      </c>
      <c r="EM1111">
        <v>0.20008104721721201</v>
      </c>
      <c r="EN1111">
        <v>0.25537976824745201</v>
      </c>
      <c r="EO1111">
        <v>0.28050333853772902</v>
      </c>
      <c r="EP1111">
        <v>0.28646839958993903</v>
      </c>
      <c r="EQ1111">
        <v>0.22646312891103201</v>
      </c>
      <c r="ER1111">
        <v>-4.2483390894699297E-2</v>
      </c>
      <c r="ES1111">
        <v>-8.6632841385899301E-2</v>
      </c>
      <c r="ET1111">
        <v>-4.9265085436456899E-2</v>
      </c>
      <c r="EU1111">
        <v>-1.9081033260028499E-2</v>
      </c>
      <c r="EV1111">
        <v>-8.7336826396278797E-3</v>
      </c>
      <c r="EW1111">
        <v>73.492998918671802</v>
      </c>
      <c r="EX1111">
        <v>72.655841507850795</v>
      </c>
      <c r="EY1111">
        <v>71.307109620055797</v>
      </c>
      <c r="EZ1111">
        <v>69.902691855406204</v>
      </c>
      <c r="FA1111">
        <v>68.959961434795403</v>
      </c>
      <c r="FB1111">
        <v>67.845943182903795</v>
      </c>
      <c r="FC1111">
        <v>66.962307452466007</v>
      </c>
      <c r="FD1111">
        <v>67.834146055849899</v>
      </c>
      <c r="FE1111">
        <v>71.516288725802895</v>
      </c>
      <c r="FF1111">
        <v>75.621502202727598</v>
      </c>
      <c r="FG1111">
        <v>80.570987136224005</v>
      </c>
      <c r="FH1111">
        <v>84.221039425629201</v>
      </c>
      <c r="FI1111">
        <v>87.848690720648193</v>
      </c>
      <c r="FJ1111">
        <v>90.985374714828197</v>
      </c>
      <c r="FK1111">
        <v>93.090035622109795</v>
      </c>
      <c r="FL1111">
        <v>94.092195537705095</v>
      </c>
      <c r="FM1111">
        <v>93.813690577530707</v>
      </c>
      <c r="FN1111">
        <v>93.931818529464707</v>
      </c>
      <c r="FO1111">
        <v>91.987858369392001</v>
      </c>
      <c r="FP1111">
        <v>87.933213305008294</v>
      </c>
      <c r="FQ1111">
        <v>83.015519275452604</v>
      </c>
      <c r="FR1111">
        <v>79.302769208792995</v>
      </c>
      <c r="FS1111">
        <v>77.164854383718904</v>
      </c>
      <c r="FT1111">
        <v>75.085926593131504</v>
      </c>
      <c r="FU1111">
        <v>1.6474662995127402E-2</v>
      </c>
      <c r="FV1111">
        <v>0</v>
      </c>
      <c r="FW1111">
        <v>0</v>
      </c>
      <c r="FX1111">
        <v>1</v>
      </c>
    </row>
    <row r="1112" spans="1:180" x14ac:dyDescent="0.2">
      <c r="A1112" t="s">
        <v>42</v>
      </c>
      <c r="B1112" t="s">
        <v>58</v>
      </c>
      <c r="C1112" t="s">
        <v>55</v>
      </c>
      <c r="D1112" t="s">
        <v>79</v>
      </c>
      <c r="E1112" t="s">
        <v>1</v>
      </c>
      <c r="F1112" t="s">
        <v>77</v>
      </c>
      <c r="G1112" s="35">
        <v>43703</v>
      </c>
      <c r="H1112">
        <v>15106</v>
      </c>
      <c r="I1112">
        <v>0.97341632774675202</v>
      </c>
      <c r="J1112">
        <v>0.85890183992545199</v>
      </c>
      <c r="K1112">
        <v>0.77621049670547504</v>
      </c>
      <c r="L1112">
        <v>0.72353161741688998</v>
      </c>
      <c r="M1112">
        <v>0.69896050296225798</v>
      </c>
      <c r="N1112">
        <v>0.71364665934001303</v>
      </c>
      <c r="O1112">
        <v>0.77675377857218997</v>
      </c>
      <c r="P1112">
        <v>0.82761646990565196</v>
      </c>
      <c r="Q1112">
        <v>0.86211537845631103</v>
      </c>
      <c r="R1112">
        <v>0.92635172479851702</v>
      </c>
      <c r="S1112">
        <v>1.0286418703354401</v>
      </c>
      <c r="T1112">
        <v>1.1675096551294299</v>
      </c>
      <c r="U1112">
        <v>1.3205521673574001</v>
      </c>
      <c r="V1112">
        <v>1.48490137805468</v>
      </c>
      <c r="W1112">
        <v>1.64250372407998</v>
      </c>
      <c r="X1112">
        <v>1.81806374269852</v>
      </c>
      <c r="Y1112">
        <v>1.94484535398217</v>
      </c>
      <c r="Z1112">
        <v>2.0946744257421002</v>
      </c>
      <c r="AA1112">
        <v>2.0902967298334998</v>
      </c>
      <c r="AB1112">
        <v>1.95445521611932</v>
      </c>
      <c r="AC1112">
        <v>1.81827450429079</v>
      </c>
      <c r="AD1112">
        <v>1.67075883890515</v>
      </c>
      <c r="AE1112">
        <v>1.4243380784816899</v>
      </c>
      <c r="AF1112">
        <v>1.1759358253832699</v>
      </c>
      <c r="AG1112">
        <v>-1.6096716972048699E-2</v>
      </c>
      <c r="AH1112">
        <v>-1.9040295931217199E-2</v>
      </c>
      <c r="AI1112">
        <v>-1.7347832110239901E-2</v>
      </c>
      <c r="AJ1112">
        <v>-1.4143658082508399E-2</v>
      </c>
      <c r="AK1112">
        <v>-1.3942546965103299E-2</v>
      </c>
      <c r="AL1112">
        <v>-1.2155290111511501E-2</v>
      </c>
      <c r="AM1112">
        <v>-1.5749160205418E-2</v>
      </c>
      <c r="AN1112">
        <v>-2.2648318078614699E-2</v>
      </c>
      <c r="AO1112">
        <v>-1.2568276781387101E-2</v>
      </c>
      <c r="AP1112">
        <v>-3.8776480708777299E-3</v>
      </c>
      <c r="AQ1112">
        <v>-1.63001996594728E-3</v>
      </c>
      <c r="AR1112">
        <v>-1.7959007185855799E-3</v>
      </c>
      <c r="AS1112">
        <v>-4.8496716024469802E-3</v>
      </c>
      <c r="AT1112">
        <v>1.21903403208977E-3</v>
      </c>
      <c r="AU1112">
        <v>0.12288638527391101</v>
      </c>
      <c r="AV1112">
        <v>0.15925382327714399</v>
      </c>
      <c r="AW1112">
        <v>0.17557104650720501</v>
      </c>
      <c r="AX1112">
        <v>0.173702357222112</v>
      </c>
      <c r="AY1112">
        <v>0.15274007117343499</v>
      </c>
      <c r="AZ1112">
        <v>-1.6657838424231599E-2</v>
      </c>
      <c r="BA1112">
        <v>-7.2957150824287803E-2</v>
      </c>
      <c r="BB1112">
        <v>-6.2467631587157603E-2</v>
      </c>
      <c r="BC1112">
        <v>-4.1747590316066001E-2</v>
      </c>
      <c r="BD1112">
        <v>-3.0615983472415401E-2</v>
      </c>
      <c r="BE1112">
        <v>-1.0426236287556101E-2</v>
      </c>
      <c r="BF1112">
        <v>-1.3071894455354401E-2</v>
      </c>
      <c r="BG1112">
        <v>-1.15347827563485E-2</v>
      </c>
      <c r="BH1112">
        <v>-7.7261220375050097E-3</v>
      </c>
      <c r="BI1112">
        <v>-7.9623842259803693E-3</v>
      </c>
      <c r="BJ1112">
        <v>-6.8690873607687103E-3</v>
      </c>
      <c r="BK1112">
        <v>-8.6935264012891495E-3</v>
      </c>
      <c r="BL1112">
        <v>-1.5720950870215199E-2</v>
      </c>
      <c r="BM1112">
        <v>-7.7505165172424301E-3</v>
      </c>
      <c r="BN1112">
        <v>-6.12523315300058E-4</v>
      </c>
      <c r="BO1112">
        <v>8.4850195050475497E-4</v>
      </c>
      <c r="BP1112">
        <v>2.7246651652865499E-4</v>
      </c>
      <c r="BQ1112">
        <v>-2.83235567669855E-3</v>
      </c>
      <c r="BR1112">
        <v>7.2023374645373804E-3</v>
      </c>
      <c r="BS1112">
        <v>0.13197850139384101</v>
      </c>
      <c r="BT1112">
        <v>0.169443545674829</v>
      </c>
      <c r="BU1112">
        <v>0.186169497883278</v>
      </c>
      <c r="BV1112">
        <v>0.18476136148033501</v>
      </c>
      <c r="BW1112">
        <v>0.16454562459539701</v>
      </c>
      <c r="BX1112">
        <v>-9.51324369694302E-3</v>
      </c>
      <c r="BY1112">
        <v>-6.54556723968516E-2</v>
      </c>
      <c r="BZ1112">
        <v>-5.3510278655598001E-2</v>
      </c>
      <c r="CA1112">
        <v>-3.2566939261909199E-2</v>
      </c>
      <c r="CB1112">
        <v>-2.4235441608443601E-2</v>
      </c>
      <c r="CC1112">
        <v>-6.49887863929185E-3</v>
      </c>
      <c r="CD1112">
        <v>-8.9381977745344506E-3</v>
      </c>
      <c r="CE1112">
        <v>-7.5086824819613797E-3</v>
      </c>
      <c r="CF1112">
        <v>-3.2813561222833801E-3</v>
      </c>
      <c r="CG1112">
        <v>-3.82054173005437E-3</v>
      </c>
      <c r="CH1112">
        <v>-3.2078794388052702E-3</v>
      </c>
      <c r="CI1112">
        <v>-3.8068159219153499E-3</v>
      </c>
      <c r="CJ1112">
        <v>-1.09230774443089E-2</v>
      </c>
      <c r="CK1112">
        <v>-4.41375043449451E-3</v>
      </c>
      <c r="CL1112">
        <v>1.6488921439613499E-3</v>
      </c>
      <c r="CM1112">
        <v>2.5651186795924001E-3</v>
      </c>
      <c r="CN1112">
        <v>1.70501136276366E-3</v>
      </c>
      <c r="CO1112">
        <v>-1.4351688118142299E-3</v>
      </c>
      <c r="CP1112">
        <v>1.13463551950927E-2</v>
      </c>
      <c r="CQ1112">
        <v>0.13827567332146301</v>
      </c>
      <c r="CR1112">
        <v>0.176500916366819</v>
      </c>
      <c r="CS1112">
        <v>0.193509953020602</v>
      </c>
      <c r="CT1112">
        <v>0.19242079414086699</v>
      </c>
      <c r="CU1112">
        <v>0.172722114932544</v>
      </c>
      <c r="CV1112">
        <v>-4.5649191531877704E-3</v>
      </c>
      <c r="CW1112">
        <v>-6.0260171289538297E-2</v>
      </c>
      <c r="CX1112">
        <v>-4.7306443301715601E-2</v>
      </c>
      <c r="CY1112">
        <v>-2.6208448308542399E-2</v>
      </c>
      <c r="CZ1112">
        <v>-1.9816297750310199E-2</v>
      </c>
      <c r="DA1112">
        <v>-2.57152099102765E-3</v>
      </c>
      <c r="DB1112">
        <v>-4.8045010937144503E-3</v>
      </c>
      <c r="DC1112">
        <v>-3.4825822075742301E-3</v>
      </c>
      <c r="DD1112">
        <v>1.16340979293825E-3</v>
      </c>
      <c r="DE1112">
        <v>3.2130076587161797E-4</v>
      </c>
      <c r="DF1112">
        <v>4.5332848315817901E-4</v>
      </c>
      <c r="DG1112">
        <v>1.0798945574584499E-3</v>
      </c>
      <c r="DH1112">
        <v>-6.12520401840249E-3</v>
      </c>
      <c r="DI1112">
        <v>-1.07698435174659E-3</v>
      </c>
      <c r="DJ1112">
        <v>3.91030760322276E-3</v>
      </c>
      <c r="DK1112">
        <v>4.2817354086800499E-3</v>
      </c>
      <c r="DL1112">
        <v>3.1375562089986601E-3</v>
      </c>
      <c r="DM1112">
        <v>-3.7981946929913897E-5</v>
      </c>
      <c r="DN1112">
        <v>1.5490372925648E-2</v>
      </c>
      <c r="DO1112">
        <v>0.14457284524908601</v>
      </c>
      <c r="DP1112">
        <v>0.183558287058809</v>
      </c>
      <c r="DQ1112">
        <v>0.20085040815792499</v>
      </c>
      <c r="DR1112">
        <v>0.200080226801399</v>
      </c>
      <c r="DS1112">
        <v>0.18089860526969201</v>
      </c>
      <c r="DT1112">
        <v>3.83405390567476E-4</v>
      </c>
      <c r="DU1112">
        <v>-5.5064670182224898E-2</v>
      </c>
      <c r="DV1112">
        <v>-4.11026079478332E-2</v>
      </c>
      <c r="DW1112">
        <v>-1.9849957355175599E-2</v>
      </c>
      <c r="DX1112">
        <v>-1.53971538921768E-2</v>
      </c>
      <c r="DY1112">
        <v>3.09895969346495E-3</v>
      </c>
      <c r="DZ1112">
        <v>1.1639003821482901E-3</v>
      </c>
      <c r="EA1112">
        <v>2.3304671463171599E-3</v>
      </c>
      <c r="EB1112">
        <v>7.5809458379416496E-3</v>
      </c>
      <c r="EC1112">
        <v>6.3014635049945204E-3</v>
      </c>
      <c r="ED1112">
        <v>5.7395312339009802E-3</v>
      </c>
      <c r="EE1112">
        <v>8.1355283615872492E-3</v>
      </c>
      <c r="EF1112">
        <v>8.0216318999698803E-4</v>
      </c>
      <c r="EG1112">
        <v>3.7407759123981202E-3</v>
      </c>
      <c r="EH1112">
        <v>7.1754323588004397E-3</v>
      </c>
      <c r="EI1112">
        <v>6.7602573251320797E-3</v>
      </c>
      <c r="EJ1112">
        <v>5.20592344411289E-3</v>
      </c>
      <c r="EK1112">
        <v>1.9793339788185199E-3</v>
      </c>
      <c r="EL1112">
        <v>2.1473676358095599E-2</v>
      </c>
      <c r="EM1112">
        <v>0.153664961369016</v>
      </c>
      <c r="EN1112">
        <v>0.19374800945649401</v>
      </c>
      <c r="EO1112">
        <v>0.211448859533998</v>
      </c>
      <c r="EP1112">
        <v>0.21113923105962301</v>
      </c>
      <c r="EQ1112">
        <v>0.192704158691654</v>
      </c>
      <c r="ER1112">
        <v>7.5280001178560201E-3</v>
      </c>
      <c r="ES1112">
        <v>-4.7563191754788701E-2</v>
      </c>
      <c r="ET1112">
        <v>-3.2145255016273501E-2</v>
      </c>
      <c r="EU1112">
        <v>-1.06693063010188E-2</v>
      </c>
      <c r="EV1112">
        <v>-9.0166120282050306E-3</v>
      </c>
      <c r="EW1112">
        <v>72.934427269844605</v>
      </c>
      <c r="EX1112">
        <v>72.113689363869597</v>
      </c>
      <c r="EY1112">
        <v>70.793295970371105</v>
      </c>
      <c r="EZ1112">
        <v>69.4709948295</v>
      </c>
      <c r="FA1112">
        <v>68.578856606372796</v>
      </c>
      <c r="FB1112">
        <v>67.4273743093554</v>
      </c>
      <c r="FC1112">
        <v>66.583486371096996</v>
      </c>
      <c r="FD1112">
        <v>67.435759253213803</v>
      </c>
      <c r="FE1112">
        <v>71.069190056995396</v>
      </c>
      <c r="FF1112">
        <v>75.114631205625003</v>
      </c>
      <c r="FG1112">
        <v>80.016003562364503</v>
      </c>
      <c r="FH1112">
        <v>83.602301024148204</v>
      </c>
      <c r="FI1112">
        <v>87.216022803267805</v>
      </c>
      <c r="FJ1112">
        <v>90.355780723122805</v>
      </c>
      <c r="FK1112">
        <v>92.365712873357495</v>
      </c>
      <c r="FL1112">
        <v>93.231835001704894</v>
      </c>
      <c r="FM1112">
        <v>92.846276307728601</v>
      </c>
      <c r="FN1112">
        <v>92.893347792145605</v>
      </c>
      <c r="FO1112">
        <v>90.914920067243003</v>
      </c>
      <c r="FP1112">
        <v>86.942410534827403</v>
      </c>
      <c r="FQ1112">
        <v>82.192545684981297</v>
      </c>
      <c r="FR1112">
        <v>78.628989331319204</v>
      </c>
      <c r="FS1112">
        <v>76.558191367011702</v>
      </c>
      <c r="FT1112">
        <v>74.531877071619405</v>
      </c>
      <c r="FU1112">
        <v>1.39324504341034E-2</v>
      </c>
      <c r="FV1112">
        <v>0</v>
      </c>
      <c r="FW1112">
        <v>0</v>
      </c>
      <c r="FX1112">
        <v>1</v>
      </c>
    </row>
    <row r="1113" spans="1:180" x14ac:dyDescent="0.2">
      <c r="A1113" t="s">
        <v>42</v>
      </c>
      <c r="B1113" t="s">
        <v>58</v>
      </c>
      <c r="C1113" t="s">
        <v>55</v>
      </c>
      <c r="D1113" t="s">
        <v>79</v>
      </c>
      <c r="E1113" t="s">
        <v>1</v>
      </c>
      <c r="F1113" t="s">
        <v>78</v>
      </c>
      <c r="G1113" s="35">
        <v>43703</v>
      </c>
      <c r="H1113">
        <v>3349</v>
      </c>
      <c r="I1113">
        <v>0.89742361840890905</v>
      </c>
      <c r="J1113">
        <v>0.78073293036019997</v>
      </c>
      <c r="K1113">
        <v>0.706346967637141</v>
      </c>
      <c r="L1113">
        <v>0.65208034891711997</v>
      </c>
      <c r="M1113">
        <v>0.62977065170954505</v>
      </c>
      <c r="N1113">
        <v>0.65147272881134299</v>
      </c>
      <c r="O1113">
        <v>0.718043648953955</v>
      </c>
      <c r="P1113">
        <v>0.78156256117033696</v>
      </c>
      <c r="Q1113">
        <v>0.84493539318672595</v>
      </c>
      <c r="R1113">
        <v>0.91834667838839201</v>
      </c>
      <c r="S1113">
        <v>1.0425185578200999</v>
      </c>
      <c r="T1113">
        <v>1.2150188198049301</v>
      </c>
      <c r="U1113">
        <v>1.4095763041662099</v>
      </c>
      <c r="V1113">
        <v>1.62874759462592</v>
      </c>
      <c r="W1113">
        <v>1.85132518454508</v>
      </c>
      <c r="X1113">
        <v>2.1062661983000299</v>
      </c>
      <c r="Y1113">
        <v>2.29124514131539</v>
      </c>
      <c r="Z1113">
        <v>2.45921951073236</v>
      </c>
      <c r="AA1113">
        <v>2.41762136408797</v>
      </c>
      <c r="AB1113">
        <v>2.1995378474525702</v>
      </c>
      <c r="AC1113">
        <v>1.9425887973415299</v>
      </c>
      <c r="AD1113">
        <v>1.70399119636731</v>
      </c>
      <c r="AE1113">
        <v>1.40666482188667</v>
      </c>
      <c r="AF1113">
        <v>1.1227772426792499</v>
      </c>
      <c r="AG1113">
        <v>6.5465662513529603E-3</v>
      </c>
      <c r="AH1113">
        <v>7.2480036908962502E-3</v>
      </c>
      <c r="AI1113">
        <v>8.6821639463648505E-4</v>
      </c>
      <c r="AJ1113">
        <v>-1.4970271058650901E-3</v>
      </c>
      <c r="AK1113">
        <v>-4.6178329297006399E-3</v>
      </c>
      <c r="AL1113">
        <v>-4.4842576860606104E-3</v>
      </c>
      <c r="AM1113">
        <v>2.2394938744254699E-3</v>
      </c>
      <c r="AN1113">
        <v>-7.1030578174569002E-3</v>
      </c>
      <c r="AO1113">
        <v>-7.9020991130106192E-3</v>
      </c>
      <c r="AP1113">
        <v>-1.6077398693773001E-2</v>
      </c>
      <c r="AQ1113">
        <v>-1.7576952207551601E-2</v>
      </c>
      <c r="AR1113">
        <v>-3.3971984688136499E-3</v>
      </c>
      <c r="AS1113">
        <v>-1.57392937734947E-2</v>
      </c>
      <c r="AT1113">
        <v>-4.7204228044333198E-2</v>
      </c>
      <c r="AU1113">
        <v>0.37574965771375701</v>
      </c>
      <c r="AV1113">
        <v>0.48287141211198897</v>
      </c>
      <c r="AW1113">
        <v>0.52717895877535204</v>
      </c>
      <c r="AX1113">
        <v>0.53990445522021902</v>
      </c>
      <c r="AY1113">
        <v>0.301590261632743</v>
      </c>
      <c r="AZ1113">
        <v>-0.319469995716818</v>
      </c>
      <c r="BA1113">
        <v>-0.32555629549952098</v>
      </c>
      <c r="BB1113">
        <v>-0.204337066868575</v>
      </c>
      <c r="BC1113">
        <v>-0.11121134137093699</v>
      </c>
      <c r="BD1113">
        <v>-6.2673072604020497E-2</v>
      </c>
      <c r="BE1113">
        <v>1.46755766890686E-2</v>
      </c>
      <c r="BF1113">
        <v>1.37669983054272E-2</v>
      </c>
      <c r="BG1113">
        <v>5.6532360966491E-3</v>
      </c>
      <c r="BH1113">
        <v>3.1269690198440199E-3</v>
      </c>
      <c r="BI1113">
        <v>1.4516238166103801E-4</v>
      </c>
      <c r="BJ1113">
        <v>-1.0641349912123E-4</v>
      </c>
      <c r="BK1113">
        <v>8.2432881898919005E-3</v>
      </c>
      <c r="BL1113">
        <v>9.0604335158335698E-4</v>
      </c>
      <c r="BM1113">
        <v>-1.25014468795542E-3</v>
      </c>
      <c r="BN1113">
        <v>-8.7583889250820602E-3</v>
      </c>
      <c r="BO1113">
        <v>-1.03093050251139E-2</v>
      </c>
      <c r="BP1113">
        <v>2.02085312132136E-3</v>
      </c>
      <c r="BQ1113">
        <v>-1.0291409322353499E-2</v>
      </c>
      <c r="BR1113">
        <v>-3.6437567667319801E-2</v>
      </c>
      <c r="BS1113">
        <v>0.39144047916142499</v>
      </c>
      <c r="BT1113">
        <v>0.50321925578446303</v>
      </c>
      <c r="BU1113">
        <v>0.55048308591244799</v>
      </c>
      <c r="BV1113">
        <v>0.56631547067288401</v>
      </c>
      <c r="BW1113">
        <v>0.32704124726547701</v>
      </c>
      <c r="BX1113">
        <v>-0.30184730157659401</v>
      </c>
      <c r="BY1113">
        <v>-0.30765727639698298</v>
      </c>
      <c r="BZ1113">
        <v>-0.18917554462130701</v>
      </c>
      <c r="CA1113">
        <v>-9.7111250589551501E-2</v>
      </c>
      <c r="CB1113">
        <v>-5.1442633411946603E-2</v>
      </c>
      <c r="CC1113">
        <v>2.0305704555069599E-2</v>
      </c>
      <c r="CD1113">
        <v>1.8282034116833299E-2</v>
      </c>
      <c r="CE1113">
        <v>8.9673261658009193E-3</v>
      </c>
      <c r="CF1113">
        <v>6.3295346505693201E-3</v>
      </c>
      <c r="CG1113">
        <v>3.4439984249402698E-3</v>
      </c>
      <c r="CH1113">
        <v>2.9256680486574398E-3</v>
      </c>
      <c r="CI1113">
        <v>1.24014978436052E-2</v>
      </c>
      <c r="CJ1113">
        <v>6.4531224233757697E-3</v>
      </c>
      <c r="CK1113">
        <v>3.3569786831884E-3</v>
      </c>
      <c r="CL1113">
        <v>-3.6892650549668199E-3</v>
      </c>
      <c r="CM1113">
        <v>-5.2757547257733404E-3</v>
      </c>
      <c r="CN1113">
        <v>5.7733791478006896E-3</v>
      </c>
      <c r="CO1113">
        <v>-6.5182211472201799E-3</v>
      </c>
      <c r="CP1113">
        <v>-2.89806114883552E-2</v>
      </c>
      <c r="CQ1113">
        <v>0.402307894297601</v>
      </c>
      <c r="CR1113">
        <v>0.51731211032699298</v>
      </c>
      <c r="CS1113">
        <v>0.56662345337693698</v>
      </c>
      <c r="CT1113">
        <v>0.58460765952031402</v>
      </c>
      <c r="CU1113">
        <v>0.34466852238413298</v>
      </c>
      <c r="CV1113">
        <v>-0.28964187729856</v>
      </c>
      <c r="CW1113">
        <v>-0.29526047029181102</v>
      </c>
      <c r="CX1113">
        <v>-0.17867472049894101</v>
      </c>
      <c r="CY1113">
        <v>-8.7345570667047803E-2</v>
      </c>
      <c r="CZ1113">
        <v>-4.3664465438466603E-2</v>
      </c>
      <c r="DA1113">
        <v>2.5935832421070601E-2</v>
      </c>
      <c r="DB1113">
        <v>2.2797069928239499E-2</v>
      </c>
      <c r="DC1113">
        <v>1.22814162349527E-2</v>
      </c>
      <c r="DD1113">
        <v>9.5321002812946299E-3</v>
      </c>
      <c r="DE1113">
        <v>6.7428344682194897E-3</v>
      </c>
      <c r="DF1113">
        <v>5.9577495964361002E-3</v>
      </c>
      <c r="DG1113">
        <v>1.6559707497318599E-2</v>
      </c>
      <c r="DH1113">
        <v>1.20002014951682E-2</v>
      </c>
      <c r="DI1113">
        <v>7.96410205433222E-3</v>
      </c>
      <c r="DJ1113">
        <v>1.37985881514841E-3</v>
      </c>
      <c r="DK1113">
        <v>-2.42204426432763E-4</v>
      </c>
      <c r="DL1113">
        <v>9.52590517428001E-3</v>
      </c>
      <c r="DM1113">
        <v>-2.7450329720868799E-3</v>
      </c>
      <c r="DN1113">
        <v>-2.1523655309390499E-2</v>
      </c>
      <c r="DO1113">
        <v>0.413175309433777</v>
      </c>
      <c r="DP1113">
        <v>0.53140496486952205</v>
      </c>
      <c r="DQ1113">
        <v>0.58276382084142597</v>
      </c>
      <c r="DR1113">
        <v>0.60289984836774402</v>
      </c>
      <c r="DS1113">
        <v>0.36229579750279001</v>
      </c>
      <c r="DT1113">
        <v>-0.277436453020526</v>
      </c>
      <c r="DU1113">
        <v>-0.282863664186639</v>
      </c>
      <c r="DV1113">
        <v>-0.16817389637657401</v>
      </c>
      <c r="DW1113">
        <v>-7.7579890744544105E-2</v>
      </c>
      <c r="DX1113">
        <v>-3.5886297464986602E-2</v>
      </c>
      <c r="DY1113">
        <v>3.40648428587862E-2</v>
      </c>
      <c r="DZ1113">
        <v>2.9316064542770401E-2</v>
      </c>
      <c r="EA1113">
        <v>1.7066435936965399E-2</v>
      </c>
      <c r="EB1113">
        <v>1.41560964070037E-2</v>
      </c>
      <c r="EC1113">
        <v>1.15058297795812E-2</v>
      </c>
      <c r="ED1113">
        <v>1.03355937833755E-2</v>
      </c>
      <c r="EE1113">
        <v>2.2563501812784999E-2</v>
      </c>
      <c r="EF1113">
        <v>2.00093026642084E-2</v>
      </c>
      <c r="EG1113">
        <v>1.46160564793874E-2</v>
      </c>
      <c r="EH1113">
        <v>8.6988685838393504E-3</v>
      </c>
      <c r="EI1113">
        <v>7.0254427560049702E-3</v>
      </c>
      <c r="EJ1113">
        <v>1.4943956764415E-2</v>
      </c>
      <c r="EK1113">
        <v>2.70285147905437E-3</v>
      </c>
      <c r="EL1113">
        <v>-1.07569949323771E-2</v>
      </c>
      <c r="EM1113">
        <v>0.42886613088144498</v>
      </c>
      <c r="EN1113">
        <v>0.55175280854199704</v>
      </c>
      <c r="EO1113">
        <v>0.60606794797852204</v>
      </c>
      <c r="EP1113">
        <v>0.62931086382040802</v>
      </c>
      <c r="EQ1113">
        <v>0.38774678313552402</v>
      </c>
      <c r="ER1113">
        <v>-0.259813758880302</v>
      </c>
      <c r="ES1113">
        <v>-0.264964645084101</v>
      </c>
      <c r="ET1113">
        <v>-0.15301237412930599</v>
      </c>
      <c r="EU1113">
        <v>-6.3479799963158404E-2</v>
      </c>
      <c r="EV1113">
        <v>-2.4655858272912699E-2</v>
      </c>
      <c r="EW1113">
        <v>76.151607953041704</v>
      </c>
      <c r="EX1113">
        <v>75.234892917114706</v>
      </c>
      <c r="EY1113">
        <v>73.743812664190202</v>
      </c>
      <c r="EZ1113">
        <v>71.9481081647222</v>
      </c>
      <c r="FA1113">
        <v>70.753388155727194</v>
      </c>
      <c r="FB1113">
        <v>69.824803771598397</v>
      </c>
      <c r="FC1113">
        <v>68.732828491542705</v>
      </c>
      <c r="FD1113">
        <v>69.718309081681596</v>
      </c>
      <c r="FE1113">
        <v>73.715542964500997</v>
      </c>
      <c r="FF1113">
        <v>78.133164280350201</v>
      </c>
      <c r="FG1113">
        <v>83.296481028853194</v>
      </c>
      <c r="FH1113">
        <v>87.336349326663495</v>
      </c>
      <c r="FI1113">
        <v>91.147360333887406</v>
      </c>
      <c r="FJ1113">
        <v>94.335725599426397</v>
      </c>
      <c r="FK1113">
        <v>96.940407975357601</v>
      </c>
      <c r="FL1113">
        <v>98.596156347025001</v>
      </c>
      <c r="FM1113">
        <v>98.714551566652204</v>
      </c>
      <c r="FN1113">
        <v>99.2344680076977</v>
      </c>
      <c r="FO1113">
        <v>97.452646973715005</v>
      </c>
      <c r="FP1113">
        <v>92.968470121590002</v>
      </c>
      <c r="FQ1113">
        <v>87.1972776241427</v>
      </c>
      <c r="FR1113">
        <v>82.6870546142178</v>
      </c>
      <c r="FS1113">
        <v>80.146178194357404</v>
      </c>
      <c r="FT1113">
        <v>77.785681868430004</v>
      </c>
      <c r="FU1113">
        <v>2.9374533106973501E-2</v>
      </c>
      <c r="FV1113">
        <v>0</v>
      </c>
      <c r="FW1113">
        <v>0</v>
      </c>
      <c r="FX1113">
        <v>1</v>
      </c>
    </row>
    <row r="1114" spans="1:180" x14ac:dyDescent="0.2">
      <c r="A1114" t="s">
        <v>42</v>
      </c>
      <c r="B1114" t="s">
        <v>58</v>
      </c>
      <c r="C1114" t="s">
        <v>55</v>
      </c>
      <c r="D1114" t="s">
        <v>79</v>
      </c>
      <c r="E1114" t="s">
        <v>77</v>
      </c>
      <c r="F1114" t="s">
        <v>1</v>
      </c>
      <c r="G1114" s="35">
        <v>43703</v>
      </c>
      <c r="H1114">
        <v>12110</v>
      </c>
      <c r="I1114">
        <v>0.92154908257063795</v>
      </c>
      <c r="J1114">
        <v>0.817606841847906</v>
      </c>
      <c r="K1114">
        <v>0.74577984600339398</v>
      </c>
      <c r="L1114">
        <v>0.70038493665584201</v>
      </c>
      <c r="M1114">
        <v>0.68403092463302695</v>
      </c>
      <c r="N1114">
        <v>0.71623492507238096</v>
      </c>
      <c r="O1114">
        <v>0.79550118571388595</v>
      </c>
      <c r="P1114">
        <v>0.84582663082162202</v>
      </c>
      <c r="Q1114">
        <v>0.87773153869329401</v>
      </c>
      <c r="R1114">
        <v>0.92509329502472504</v>
      </c>
      <c r="S1114">
        <v>1.0079959263695899</v>
      </c>
      <c r="T1114">
        <v>1.12933761823379</v>
      </c>
      <c r="U1114">
        <v>1.2650839656225901</v>
      </c>
      <c r="V1114">
        <v>1.4215432145462501</v>
      </c>
      <c r="W1114">
        <v>1.57825581806108</v>
      </c>
      <c r="X1114">
        <v>1.7602647056713501</v>
      </c>
      <c r="Y1114">
        <v>1.8967580573540599</v>
      </c>
      <c r="Z1114">
        <v>2.0682286756682902</v>
      </c>
      <c r="AA1114">
        <v>2.0711449765076702</v>
      </c>
      <c r="AB1114">
        <v>1.9302897002022701</v>
      </c>
      <c r="AC1114">
        <v>1.78411758398174</v>
      </c>
      <c r="AD1114">
        <v>1.6192501465899101</v>
      </c>
      <c r="AE1114">
        <v>1.36721664969062</v>
      </c>
      <c r="AF1114">
        <v>1.12138582019499</v>
      </c>
      <c r="AG1114">
        <v>-1.2807611185642E-2</v>
      </c>
      <c r="AH1114">
        <v>-1.2698657954958E-2</v>
      </c>
      <c r="AI1114">
        <v>-1.19019555752354E-2</v>
      </c>
      <c r="AJ1114">
        <v>-1.09749266280903E-2</v>
      </c>
      <c r="AK1114">
        <v>-1.01699663600049E-2</v>
      </c>
      <c r="AL1114">
        <v>-7.4676881318986397E-3</v>
      </c>
      <c r="AM1114">
        <v>-4.8371407674947199E-3</v>
      </c>
      <c r="AN1114">
        <v>-1.36828293604884E-2</v>
      </c>
      <c r="AO1114">
        <v>-1.1671336081387E-2</v>
      </c>
      <c r="AP1114">
        <v>-8.4701718066360898E-3</v>
      </c>
      <c r="AQ1114">
        <v>-6.8127837441878903E-3</v>
      </c>
      <c r="AR1114">
        <v>3.8773552170058399E-4</v>
      </c>
      <c r="AS1114">
        <v>-7.0450212886940897E-3</v>
      </c>
      <c r="AT1114">
        <v>-1.1831619231863599E-2</v>
      </c>
      <c r="AU1114">
        <v>0.18516564936933499</v>
      </c>
      <c r="AV1114">
        <v>0.239814896603146</v>
      </c>
      <c r="AW1114">
        <v>0.26486463623481499</v>
      </c>
      <c r="AX1114">
        <v>0.27092386715878503</v>
      </c>
      <c r="AY1114">
        <v>0.21093156364705201</v>
      </c>
      <c r="AZ1114">
        <v>-7.5040489991769294E-2</v>
      </c>
      <c r="BA1114">
        <v>-0.118162476557476</v>
      </c>
      <c r="BB1114">
        <v>-9.0331572089589598E-2</v>
      </c>
      <c r="BC1114">
        <v>-6.0742475377757101E-2</v>
      </c>
      <c r="BD1114">
        <v>-4.2596815970631897E-2</v>
      </c>
      <c r="BE1114">
        <v>-7.3717379256394103E-3</v>
      </c>
      <c r="BF1114">
        <v>-6.3451365535918203E-3</v>
      </c>
      <c r="BG1114">
        <v>-5.9400260927471998E-3</v>
      </c>
      <c r="BH1114">
        <v>-4.9473515492425299E-3</v>
      </c>
      <c r="BI1114">
        <v>-4.5032030297113296E-3</v>
      </c>
      <c r="BJ1114">
        <v>-3.31758986829116E-3</v>
      </c>
      <c r="BK1114">
        <v>1.36414946756647E-3</v>
      </c>
      <c r="BL1114">
        <v>-8.4283718684581097E-3</v>
      </c>
      <c r="BM1114">
        <v>-6.3607992690394499E-3</v>
      </c>
      <c r="BN1114">
        <v>-4.2815016088665198E-3</v>
      </c>
      <c r="BO1114">
        <v>-3.9050075941908999E-3</v>
      </c>
      <c r="BP1114">
        <v>2.44857952967063E-3</v>
      </c>
      <c r="BQ1114">
        <v>-5.0404937885275601E-3</v>
      </c>
      <c r="BR1114">
        <v>-4.0591512152469899E-3</v>
      </c>
      <c r="BS1114">
        <v>0.19614022827920399</v>
      </c>
      <c r="BT1114">
        <v>0.25507616049609799</v>
      </c>
      <c r="BU1114">
        <v>0.281455578155483</v>
      </c>
      <c r="BV1114">
        <v>0.28844149096656202</v>
      </c>
      <c r="BW1114">
        <v>0.2283771695571</v>
      </c>
      <c r="BX1114">
        <v>-6.5302397683802693E-2</v>
      </c>
      <c r="BY1114">
        <v>-0.108830240823188</v>
      </c>
      <c r="BZ1114">
        <v>-8.0951245933397101E-2</v>
      </c>
      <c r="CA1114">
        <v>-4.8428838765788698E-2</v>
      </c>
      <c r="CB1114">
        <v>-3.3389694246679397E-2</v>
      </c>
      <c r="CC1114">
        <v>-3.6068686648993999E-3</v>
      </c>
      <c r="CD1114">
        <v>-1.9447069855474299E-3</v>
      </c>
      <c r="CE1114">
        <v>-1.81081189482301E-3</v>
      </c>
      <c r="CF1114">
        <v>-7.72671411253874E-4</v>
      </c>
      <c r="CG1114">
        <v>-5.7842000964132502E-4</v>
      </c>
      <c r="CH1114">
        <v>-4.4324445323658799E-4</v>
      </c>
      <c r="CI1114">
        <v>5.6591441935652598E-3</v>
      </c>
      <c r="CJ1114">
        <v>-4.7891506159742896E-3</v>
      </c>
      <c r="CK1114">
        <v>-2.6827376501366599E-3</v>
      </c>
      <c r="CL1114">
        <v>-1.38044138971181E-3</v>
      </c>
      <c r="CM1114">
        <v>-1.8910906905743299E-3</v>
      </c>
      <c r="CN1114">
        <v>3.8759138117033399E-3</v>
      </c>
      <c r="CO1114">
        <v>-3.65216414824428E-3</v>
      </c>
      <c r="CP1114">
        <v>1.3240364560253199E-3</v>
      </c>
      <c r="CQ1114">
        <v>0.20374118820064899</v>
      </c>
      <c r="CR1114">
        <v>0.265646065378425</v>
      </c>
      <c r="CS1114">
        <v>0.29294641398924898</v>
      </c>
      <c r="CT1114">
        <v>0.30057414385241499</v>
      </c>
      <c r="CU1114">
        <v>0.240459943066373</v>
      </c>
      <c r="CV1114">
        <v>-5.8557824616163802E-2</v>
      </c>
      <c r="CW1114">
        <v>-0.10236676278213</v>
      </c>
      <c r="CX1114">
        <v>-7.4454460612624701E-2</v>
      </c>
      <c r="CY1114">
        <v>-3.9900451559001501E-2</v>
      </c>
      <c r="CZ1114">
        <v>-2.7012869788048899E-2</v>
      </c>
      <c r="DA1114">
        <v>1.5800059584061401E-4</v>
      </c>
      <c r="DB1114">
        <v>2.45572258249697E-3</v>
      </c>
      <c r="DC1114">
        <v>2.3184023031011798E-3</v>
      </c>
      <c r="DD1114">
        <v>3.4020087267347802E-3</v>
      </c>
      <c r="DE1114">
        <v>3.3463630104286798E-3</v>
      </c>
      <c r="DF1114">
        <v>2.4311009618179801E-3</v>
      </c>
      <c r="DG1114">
        <v>9.9541389195640494E-3</v>
      </c>
      <c r="DH1114">
        <v>-1.14992936349047E-3</v>
      </c>
      <c r="DI1114">
        <v>9.9532396876613198E-4</v>
      </c>
      <c r="DJ1114">
        <v>1.52061882944291E-3</v>
      </c>
      <c r="DK1114">
        <v>1.2282621304223799E-4</v>
      </c>
      <c r="DL1114">
        <v>5.3032480937360502E-3</v>
      </c>
      <c r="DM1114">
        <v>-2.2638345079609898E-3</v>
      </c>
      <c r="DN1114">
        <v>6.7072241272976302E-3</v>
      </c>
      <c r="DO1114">
        <v>0.21134214812209401</v>
      </c>
      <c r="DP1114">
        <v>0.27621597026075301</v>
      </c>
      <c r="DQ1114">
        <v>0.30443724982301501</v>
      </c>
      <c r="DR1114">
        <v>0.31270679673826901</v>
      </c>
      <c r="DS1114">
        <v>0.25254271657564598</v>
      </c>
      <c r="DT1114">
        <v>-5.18132515485248E-2</v>
      </c>
      <c r="DU1114">
        <v>-9.59032847410725E-2</v>
      </c>
      <c r="DV1114">
        <v>-6.7957675291852204E-2</v>
      </c>
      <c r="DW1114">
        <v>-3.1372064352214402E-2</v>
      </c>
      <c r="DX1114">
        <v>-2.0636045329418401E-2</v>
      </c>
      <c r="DY1114">
        <v>5.5938738558432297E-3</v>
      </c>
      <c r="DZ1114">
        <v>8.8092439838631693E-3</v>
      </c>
      <c r="EA1114">
        <v>8.2803317855893403E-3</v>
      </c>
      <c r="EB1114">
        <v>9.4295838055825608E-3</v>
      </c>
      <c r="EC1114">
        <v>9.0131263407222106E-3</v>
      </c>
      <c r="ED1114">
        <v>6.5811992254254598E-3</v>
      </c>
      <c r="EE1114">
        <v>1.61554291546252E-2</v>
      </c>
      <c r="EF1114">
        <v>4.1045281285398503E-3</v>
      </c>
      <c r="EG1114">
        <v>6.3058607811136997E-3</v>
      </c>
      <c r="EH1114">
        <v>5.7092890272124799E-3</v>
      </c>
      <c r="EI1114">
        <v>3.0306023630392201E-3</v>
      </c>
      <c r="EJ1114">
        <v>7.3640921017061002E-3</v>
      </c>
      <c r="EK1114">
        <v>-2.5930700779446198E-4</v>
      </c>
      <c r="EL1114">
        <v>1.4479692143914299E-2</v>
      </c>
      <c r="EM1114">
        <v>0.22231672703196301</v>
      </c>
      <c r="EN1114">
        <v>0.29147723415370402</v>
      </c>
      <c r="EO1114">
        <v>0.32102819174368302</v>
      </c>
      <c r="EP1114">
        <v>0.330224420546046</v>
      </c>
      <c r="EQ1114">
        <v>0.26998832248569499</v>
      </c>
      <c r="ER1114">
        <v>-4.2075159240558199E-2</v>
      </c>
      <c r="ES1114">
        <v>-8.6571049006784695E-2</v>
      </c>
      <c r="ET1114">
        <v>-5.85773491356597E-2</v>
      </c>
      <c r="EU1114">
        <v>-1.9058427740245999E-2</v>
      </c>
      <c r="EV1114">
        <v>-1.1428923605466001E-2</v>
      </c>
      <c r="EW1114">
        <v>71.810464301914195</v>
      </c>
      <c r="EX1114">
        <v>71.005517903110601</v>
      </c>
      <c r="EY1114">
        <v>69.7047977224871</v>
      </c>
      <c r="EZ1114">
        <v>68.373153602264296</v>
      </c>
      <c r="FA1114">
        <v>67.604176636971502</v>
      </c>
      <c r="FB1114">
        <v>66.449599166584306</v>
      </c>
      <c r="FC1114">
        <v>65.580962247388896</v>
      </c>
      <c r="FD1114">
        <v>66.594989250257399</v>
      </c>
      <c r="FE1114">
        <v>70.241076749633805</v>
      </c>
      <c r="FF1114">
        <v>74.338151621853498</v>
      </c>
      <c r="FG1114">
        <v>79.470908383714999</v>
      </c>
      <c r="FH1114">
        <v>83.1147841262528</v>
      </c>
      <c r="FI1114">
        <v>86.787712938997004</v>
      </c>
      <c r="FJ1114">
        <v>89.965861044620297</v>
      </c>
      <c r="FK1114">
        <v>91.951134935073398</v>
      </c>
      <c r="FL1114">
        <v>92.6620219166998</v>
      </c>
      <c r="FM1114">
        <v>92.0839405293342</v>
      </c>
      <c r="FN1114">
        <v>92.079929429599503</v>
      </c>
      <c r="FO1114">
        <v>89.982426423710905</v>
      </c>
      <c r="FP1114">
        <v>85.871230425606498</v>
      </c>
      <c r="FQ1114">
        <v>80.980129859797003</v>
      </c>
      <c r="FR1114">
        <v>77.370940667843399</v>
      </c>
      <c r="FS1114">
        <v>75.312450266213403</v>
      </c>
      <c r="FT1114">
        <v>73.380553487243205</v>
      </c>
      <c r="FU1114">
        <v>2.0548083278728799E-2</v>
      </c>
      <c r="FV1114">
        <v>0</v>
      </c>
      <c r="FW1114">
        <v>0</v>
      </c>
      <c r="FX1114">
        <v>1</v>
      </c>
    </row>
    <row r="1115" spans="1:180" x14ac:dyDescent="0.2">
      <c r="A1115" t="s">
        <v>42</v>
      </c>
      <c r="B1115" t="s">
        <v>58</v>
      </c>
      <c r="C1115" t="s">
        <v>55</v>
      </c>
      <c r="D1115" t="s">
        <v>79</v>
      </c>
      <c r="E1115" t="s">
        <v>77</v>
      </c>
      <c r="F1115" t="s">
        <v>77</v>
      </c>
      <c r="G1115" s="35">
        <v>43703</v>
      </c>
      <c r="H1115">
        <v>9853</v>
      </c>
      <c r="I1115">
        <v>0.92428656995158898</v>
      </c>
      <c r="J1115">
        <v>0.82161263232207804</v>
      </c>
      <c r="K1115">
        <v>0.74928423375833497</v>
      </c>
      <c r="L1115">
        <v>0.70424463307196195</v>
      </c>
      <c r="M1115">
        <v>0.68765744307389598</v>
      </c>
      <c r="N1115">
        <v>0.719451284016843</v>
      </c>
      <c r="O1115">
        <v>0.79830021105146298</v>
      </c>
      <c r="P1115">
        <v>0.84500349924363605</v>
      </c>
      <c r="Q1115">
        <v>0.87115187726160903</v>
      </c>
      <c r="R1115">
        <v>0.91613474859951805</v>
      </c>
      <c r="S1115">
        <v>0.99411360050909703</v>
      </c>
      <c r="T1115">
        <v>1.1079955800185599</v>
      </c>
      <c r="U1115">
        <v>1.2347294354023399</v>
      </c>
      <c r="V1115">
        <v>1.38014207899233</v>
      </c>
      <c r="W1115">
        <v>1.52590526602456</v>
      </c>
      <c r="X1115">
        <v>1.6906638195014201</v>
      </c>
      <c r="Y1115">
        <v>1.8136327265510599</v>
      </c>
      <c r="Z1115">
        <v>1.9799733215213</v>
      </c>
      <c r="AA1115">
        <v>1.99195186449342</v>
      </c>
      <c r="AB1115">
        <v>1.8692594916670899</v>
      </c>
      <c r="AC1115">
        <v>1.7446265501707501</v>
      </c>
      <c r="AD1115">
        <v>1.5970405966826799</v>
      </c>
      <c r="AE1115">
        <v>1.3552381669868201</v>
      </c>
      <c r="AF1115">
        <v>1.1172474350967101</v>
      </c>
      <c r="AG1115">
        <v>-1.9357322140448299E-2</v>
      </c>
      <c r="AH1115">
        <v>-1.86789702653163E-2</v>
      </c>
      <c r="AI1115">
        <v>-1.6562757251507899E-2</v>
      </c>
      <c r="AJ1115">
        <v>-1.39522085600667E-2</v>
      </c>
      <c r="AK1115">
        <v>-1.120174752901E-2</v>
      </c>
      <c r="AL1115">
        <v>-1.05231912261979E-2</v>
      </c>
      <c r="AM1115">
        <v>-1.01702782856152E-2</v>
      </c>
      <c r="AN1115">
        <v>-2.09819922706562E-2</v>
      </c>
      <c r="AO1115">
        <v>-1.5452867450889699E-2</v>
      </c>
      <c r="AP1115">
        <v>-9.6816578938190602E-3</v>
      </c>
      <c r="AQ1115">
        <v>-6.6677440576576701E-3</v>
      </c>
      <c r="AR1115">
        <v>1.34468850412305E-4</v>
      </c>
      <c r="AS1115">
        <v>-7.2695435494666803E-3</v>
      </c>
      <c r="AT1115">
        <v>-3.7492173626964801E-3</v>
      </c>
      <c r="AU1115">
        <v>0.13948440331707801</v>
      </c>
      <c r="AV1115">
        <v>0.180602889306652</v>
      </c>
      <c r="AW1115">
        <v>0.20081842023417601</v>
      </c>
      <c r="AX1115">
        <v>0.20655613660157199</v>
      </c>
      <c r="AY1115">
        <v>0.18260394079011799</v>
      </c>
      <c r="AZ1115">
        <v>-2.7601853797819299E-2</v>
      </c>
      <c r="BA1115">
        <v>-8.0449634868886705E-2</v>
      </c>
      <c r="BB1115">
        <v>-7.2729583813854803E-2</v>
      </c>
      <c r="BC1115">
        <v>-5.5801763309887897E-2</v>
      </c>
      <c r="BD1115">
        <v>-4.2892091295790399E-2</v>
      </c>
      <c r="BE1115">
        <v>-1.3314947519347401E-2</v>
      </c>
      <c r="BF1115">
        <v>-1.19799206627589E-2</v>
      </c>
      <c r="BG1115">
        <v>-9.9458204862143493E-3</v>
      </c>
      <c r="BH1115">
        <v>-7.5057425587327503E-3</v>
      </c>
      <c r="BI1115">
        <v>-5.5046299512015598E-3</v>
      </c>
      <c r="BJ1115">
        <v>-5.6662428352968102E-3</v>
      </c>
      <c r="BK1115">
        <v>-2.7565402822502501E-3</v>
      </c>
      <c r="BL1115">
        <v>-1.45161503703057E-2</v>
      </c>
      <c r="BM1115">
        <v>-9.7719963781221393E-3</v>
      </c>
      <c r="BN1115">
        <v>-5.4915212329654803E-3</v>
      </c>
      <c r="BO1115">
        <v>-2.8933560008838999E-3</v>
      </c>
      <c r="BP1115">
        <v>2.3397681028525098E-3</v>
      </c>
      <c r="BQ1115">
        <v>-5.1267928745265898E-3</v>
      </c>
      <c r="BR1115">
        <v>3.3673574810431099E-3</v>
      </c>
      <c r="BS1115">
        <v>0.15001769559664899</v>
      </c>
      <c r="BT1115">
        <v>0.195108242986377</v>
      </c>
      <c r="BU1115">
        <v>0.21655251720208299</v>
      </c>
      <c r="BV1115">
        <v>0.222027077331301</v>
      </c>
      <c r="BW1115">
        <v>0.199534699872538</v>
      </c>
      <c r="BX1115">
        <v>-1.66641318975576E-2</v>
      </c>
      <c r="BY1115">
        <v>-7.1243406181201202E-2</v>
      </c>
      <c r="BZ1115">
        <v>-6.3095760521356806E-2</v>
      </c>
      <c r="CA1115">
        <v>-4.31445942049992E-2</v>
      </c>
      <c r="CB1115">
        <v>-3.3412021791275302E-2</v>
      </c>
      <c r="CC1115">
        <v>-9.1300172634777507E-3</v>
      </c>
      <c r="CD1115">
        <v>-7.3401793151416199E-3</v>
      </c>
      <c r="CE1115">
        <v>-5.3629502395482103E-3</v>
      </c>
      <c r="CF1115">
        <v>-3.0409398438850299E-3</v>
      </c>
      <c r="CG1115">
        <v>-1.55882367176994E-3</v>
      </c>
      <c r="CH1115">
        <v>-2.3023351753350399E-3</v>
      </c>
      <c r="CI1115">
        <v>2.3781920746324299E-3</v>
      </c>
      <c r="CJ1115">
        <v>-1.0037927966823301E-2</v>
      </c>
      <c r="CK1115">
        <v>-5.8374423785906397E-3</v>
      </c>
      <c r="CL1115">
        <v>-2.5894453459460302E-3</v>
      </c>
      <c r="CM1115">
        <v>-2.79226330567599E-4</v>
      </c>
      <c r="CN1115">
        <v>3.8671516471555701E-3</v>
      </c>
      <c r="CO1115">
        <v>-3.6427302844602399E-3</v>
      </c>
      <c r="CP1115">
        <v>8.2962755388084793E-3</v>
      </c>
      <c r="CQ1115">
        <v>0.157313021742228</v>
      </c>
      <c r="CR1115">
        <v>0.20515460675773001</v>
      </c>
      <c r="CS1115">
        <v>0.22744990483174801</v>
      </c>
      <c r="CT1115">
        <v>0.23274220375204899</v>
      </c>
      <c r="CU1115">
        <v>0.21126089203735801</v>
      </c>
      <c r="CV1115">
        <v>-9.0886990286907395E-3</v>
      </c>
      <c r="CW1115">
        <v>-6.4867200236768702E-2</v>
      </c>
      <c r="CX1115">
        <v>-5.6423403856199802E-2</v>
      </c>
      <c r="CY1115">
        <v>-3.4378277440108101E-2</v>
      </c>
      <c r="CZ1115">
        <v>-2.6846154531299699E-2</v>
      </c>
      <c r="DA1115">
        <v>-4.9450870076080504E-3</v>
      </c>
      <c r="DB1115">
        <v>-2.7004379675243701E-3</v>
      </c>
      <c r="DC1115">
        <v>-7.8007999288207802E-4</v>
      </c>
      <c r="DD1115">
        <v>1.4238628709627001E-3</v>
      </c>
      <c r="DE1115">
        <v>2.3869826076616798E-3</v>
      </c>
      <c r="DF1115">
        <v>1.06157248462672E-3</v>
      </c>
      <c r="DG1115">
        <v>7.5129244315151099E-3</v>
      </c>
      <c r="DH1115">
        <v>-5.5597055633409198E-3</v>
      </c>
      <c r="DI1115">
        <v>-1.9028883790591399E-3</v>
      </c>
      <c r="DJ1115">
        <v>3.1263054107342E-4</v>
      </c>
      <c r="DK1115">
        <v>2.3349033397486998E-3</v>
      </c>
      <c r="DL1115">
        <v>5.39453519145863E-3</v>
      </c>
      <c r="DM1115">
        <v>-2.1586676943939E-3</v>
      </c>
      <c r="DN1115">
        <v>1.32251935965738E-2</v>
      </c>
      <c r="DO1115">
        <v>0.16460834788780601</v>
      </c>
      <c r="DP1115">
        <v>0.21520097052908399</v>
      </c>
      <c r="DQ1115">
        <v>0.23834729246141301</v>
      </c>
      <c r="DR1115">
        <v>0.243457330172797</v>
      </c>
      <c r="DS1115">
        <v>0.222987084202178</v>
      </c>
      <c r="DT1115">
        <v>-1.5132661598238901E-3</v>
      </c>
      <c r="DU1115">
        <v>-5.8490994292336201E-2</v>
      </c>
      <c r="DV1115">
        <v>-4.9751047191042903E-2</v>
      </c>
      <c r="DW1115">
        <v>-2.5611960675217101E-2</v>
      </c>
      <c r="DX1115">
        <v>-2.02802872713241E-2</v>
      </c>
      <c r="DY1115">
        <v>1.09728761349277E-3</v>
      </c>
      <c r="DZ1115">
        <v>3.9986116350330799E-3</v>
      </c>
      <c r="EA1115">
        <v>5.8368567724114504E-3</v>
      </c>
      <c r="EB1115">
        <v>7.87032887229667E-3</v>
      </c>
      <c r="EC1115">
        <v>8.0841001854701604E-3</v>
      </c>
      <c r="ED1115">
        <v>5.9185208755277996E-3</v>
      </c>
      <c r="EE1115">
        <v>1.4926662434880099E-2</v>
      </c>
      <c r="EF1115">
        <v>9.0613633700961996E-4</v>
      </c>
      <c r="EG1115">
        <v>3.7779826937083898E-3</v>
      </c>
      <c r="EH1115">
        <v>4.5027672019269903E-3</v>
      </c>
      <c r="EI1115">
        <v>6.1092913965224696E-3</v>
      </c>
      <c r="EJ1115">
        <v>7.5998344438988298E-3</v>
      </c>
      <c r="EK1115">
        <v>-1.5917019453800001E-5</v>
      </c>
      <c r="EL1115">
        <v>2.03417684403134E-2</v>
      </c>
      <c r="EM1115">
        <v>0.17514164016737699</v>
      </c>
      <c r="EN1115">
        <v>0.22970632420880899</v>
      </c>
      <c r="EO1115">
        <v>0.25408138942932001</v>
      </c>
      <c r="EP1115">
        <v>0.25892827090252701</v>
      </c>
      <c r="EQ1115">
        <v>0.239917843284598</v>
      </c>
      <c r="ER1115">
        <v>9.4244557404378395E-3</v>
      </c>
      <c r="ES1115">
        <v>-4.9284765604650602E-2</v>
      </c>
      <c r="ET1115">
        <v>-4.0117223898544899E-2</v>
      </c>
      <c r="EU1115">
        <v>-1.29547915703283E-2</v>
      </c>
      <c r="EV1115">
        <v>-1.08002177668089E-2</v>
      </c>
      <c r="EW1115">
        <v>71.015593135007805</v>
      </c>
      <c r="EX1115">
        <v>70.232216286743196</v>
      </c>
      <c r="EY1115">
        <v>68.967118681190797</v>
      </c>
      <c r="EZ1115">
        <v>67.728736040532496</v>
      </c>
      <c r="FA1115">
        <v>67.029652942261606</v>
      </c>
      <c r="FB1115">
        <v>65.834475715654605</v>
      </c>
      <c r="FC1115">
        <v>65.013848542164595</v>
      </c>
      <c r="FD1115">
        <v>66.020460308337405</v>
      </c>
      <c r="FE1115">
        <v>69.573529027140196</v>
      </c>
      <c r="FF1115">
        <v>73.576295833235307</v>
      </c>
      <c r="FG1115">
        <v>78.671301434883901</v>
      </c>
      <c r="FH1115">
        <v>82.230607235636896</v>
      </c>
      <c r="FI1115">
        <v>85.885420643856193</v>
      </c>
      <c r="FJ1115">
        <v>89.071941266427899</v>
      </c>
      <c r="FK1115">
        <v>90.942159177878096</v>
      </c>
      <c r="FL1115">
        <v>91.4742625204305</v>
      </c>
      <c r="FM1115">
        <v>90.753924576167705</v>
      </c>
      <c r="FN1115">
        <v>90.6558813448992</v>
      </c>
      <c r="FO1115">
        <v>88.496844663869098</v>
      </c>
      <c r="FP1115">
        <v>84.471960299149799</v>
      </c>
      <c r="FQ1115">
        <v>79.782512142148093</v>
      </c>
      <c r="FR1115">
        <v>76.362340217298097</v>
      </c>
      <c r="FS1115">
        <v>74.400332070894393</v>
      </c>
      <c r="FT1115">
        <v>72.557421813116605</v>
      </c>
      <c r="FU1115">
        <v>1.93288888565144E-2</v>
      </c>
      <c r="FV1115">
        <v>0</v>
      </c>
      <c r="FW1115">
        <v>0</v>
      </c>
      <c r="FX1115">
        <v>1</v>
      </c>
    </row>
    <row r="1116" spans="1:180" x14ac:dyDescent="0.2">
      <c r="A1116" t="s">
        <v>42</v>
      </c>
      <c r="B1116" t="s">
        <v>58</v>
      </c>
      <c r="C1116" t="s">
        <v>55</v>
      </c>
      <c r="D1116" t="s">
        <v>79</v>
      </c>
      <c r="E1116" t="s">
        <v>77</v>
      </c>
      <c r="F1116" t="s">
        <v>78</v>
      </c>
      <c r="G1116" s="35">
        <v>43703</v>
      </c>
      <c r="H1116">
        <v>2257</v>
      </c>
      <c r="I1116">
        <v>0.88418115713490197</v>
      </c>
      <c r="J1116">
        <v>0.77527184423484796</v>
      </c>
      <c r="K1116">
        <v>0.707655500998706</v>
      </c>
      <c r="L1116">
        <v>0.66143094854611395</v>
      </c>
      <c r="M1116">
        <v>0.64674575236395204</v>
      </c>
      <c r="N1116">
        <v>0.68121548324520498</v>
      </c>
      <c r="O1116">
        <v>0.76200055529739497</v>
      </c>
      <c r="P1116">
        <v>0.82975347940139699</v>
      </c>
      <c r="Q1116">
        <v>0.88898632801521305</v>
      </c>
      <c r="R1116">
        <v>0.95020566260557404</v>
      </c>
      <c r="S1116">
        <v>1.0617461150091501</v>
      </c>
      <c r="T1116">
        <v>1.21731648280057</v>
      </c>
      <c r="U1116">
        <v>1.3906848288215401</v>
      </c>
      <c r="V1116">
        <v>1.59714378440417</v>
      </c>
      <c r="W1116">
        <v>1.8073079674246499</v>
      </c>
      <c r="X1116">
        <v>2.0679835079659199</v>
      </c>
      <c r="Y1116">
        <v>2.2604100097302302</v>
      </c>
      <c r="Z1116">
        <v>2.4423925326953402</v>
      </c>
      <c r="AA1116">
        <v>2.4108484347432402</v>
      </c>
      <c r="AB1116">
        <v>2.18805194577256</v>
      </c>
      <c r="AC1116">
        <v>1.9344377594442199</v>
      </c>
      <c r="AD1116">
        <v>1.6921506325808</v>
      </c>
      <c r="AE1116">
        <v>1.3946925866211499</v>
      </c>
      <c r="AF1116">
        <v>1.1122325313952599</v>
      </c>
      <c r="AG1116">
        <v>-2.9904429008042999E-4</v>
      </c>
      <c r="AH1116">
        <v>2.4121556760686E-3</v>
      </c>
      <c r="AI1116">
        <v>-4.0545395570644504E-3</v>
      </c>
      <c r="AJ1116">
        <v>-1.0375899118273101E-2</v>
      </c>
      <c r="AK1116">
        <v>-1.73540253163042E-2</v>
      </c>
      <c r="AL1116">
        <v>-1.25206080241768E-2</v>
      </c>
      <c r="AM1116">
        <v>-2.4828513707925901E-3</v>
      </c>
      <c r="AN1116">
        <v>-7.0887920996087102E-3</v>
      </c>
      <c r="AO1116">
        <v>-8.9719148487276395E-3</v>
      </c>
      <c r="AP1116">
        <v>-1.6524722768127401E-2</v>
      </c>
      <c r="AQ1116">
        <v>-2.6710074686455101E-2</v>
      </c>
      <c r="AR1116">
        <v>-3.0764549117117302E-3</v>
      </c>
      <c r="AS1116">
        <v>-1.4666714894433001E-2</v>
      </c>
      <c r="AT1116">
        <v>-5.5805368780858199E-2</v>
      </c>
      <c r="AU1116">
        <v>0.38884977367335799</v>
      </c>
      <c r="AV1116">
        <v>0.50149089057506002</v>
      </c>
      <c r="AW1116">
        <v>0.55568239070451997</v>
      </c>
      <c r="AX1116">
        <v>0.56425154559566804</v>
      </c>
      <c r="AY1116">
        <v>0.33103624465599801</v>
      </c>
      <c r="AZ1116">
        <v>-0.32903358213836598</v>
      </c>
      <c r="BA1116">
        <v>-0.32406569891123099</v>
      </c>
      <c r="BB1116">
        <v>-0.20034167121615401</v>
      </c>
      <c r="BC1116">
        <v>-0.104459549183196</v>
      </c>
      <c r="BD1116">
        <v>-5.7338107622752203E-2</v>
      </c>
      <c r="BE1116">
        <v>9.0185924164227996E-3</v>
      </c>
      <c r="BF1116">
        <v>1.0380007465758101E-2</v>
      </c>
      <c r="BG1116">
        <v>1.6993104339249601E-3</v>
      </c>
      <c r="BH1116">
        <v>-4.42090264685795E-3</v>
      </c>
      <c r="BI1116">
        <v>-1.04921260656409E-2</v>
      </c>
      <c r="BJ1116">
        <v>-6.81130456751451E-3</v>
      </c>
      <c r="BK1116">
        <v>5.46018694015928E-3</v>
      </c>
      <c r="BL1116">
        <v>3.03156719845793E-3</v>
      </c>
      <c r="BM1116">
        <v>-1.7221592563893299E-3</v>
      </c>
      <c r="BN1116">
        <v>-8.5101753981144408E-3</v>
      </c>
      <c r="BO1116">
        <v>-1.7874808963187098E-2</v>
      </c>
      <c r="BP1116">
        <v>2.0958011885115701E-3</v>
      </c>
      <c r="BQ1116">
        <v>-9.4328451176527092E-3</v>
      </c>
      <c r="BR1116">
        <v>-4.2528895955717697E-2</v>
      </c>
      <c r="BS1116">
        <v>0.40751036022968501</v>
      </c>
      <c r="BT1116">
        <v>0.52988789151065696</v>
      </c>
      <c r="BU1116">
        <v>0.58404752969634699</v>
      </c>
      <c r="BV1116">
        <v>0.59635721851761203</v>
      </c>
      <c r="BW1116">
        <v>0.35740745253315098</v>
      </c>
      <c r="BX1116">
        <v>-0.30933063696143798</v>
      </c>
      <c r="BY1116">
        <v>-0.30449828711805699</v>
      </c>
      <c r="BZ1116">
        <v>-0.18304857103448499</v>
      </c>
      <c r="CA1116">
        <v>-8.6694373043060199E-2</v>
      </c>
      <c r="CB1116">
        <v>-4.4058198907260003E-2</v>
      </c>
      <c r="CC1116">
        <v>1.54719592153095E-2</v>
      </c>
      <c r="CD1116">
        <v>1.5898517343068901E-2</v>
      </c>
      <c r="CE1116">
        <v>5.6844094099034398E-3</v>
      </c>
      <c r="CF1116">
        <v>-2.9649023128311598E-4</v>
      </c>
      <c r="CG1116">
        <v>-5.7395955478296004E-3</v>
      </c>
      <c r="CH1116">
        <v>-2.85705838551024E-3</v>
      </c>
      <c r="CI1116">
        <v>1.0961511077684999E-2</v>
      </c>
      <c r="CJ1116">
        <v>1.0040897218951701E-2</v>
      </c>
      <c r="CK1116">
        <v>3.298999382151E-3</v>
      </c>
      <c r="CL1116">
        <v>-2.9593243041189498E-3</v>
      </c>
      <c r="CM1116">
        <v>-1.17555308378569E-2</v>
      </c>
      <c r="CN1116">
        <v>5.6780900074374797E-3</v>
      </c>
      <c r="CO1116">
        <v>-5.8078828540353497E-3</v>
      </c>
      <c r="CP1116">
        <v>-3.3333651320746699E-2</v>
      </c>
      <c r="CQ1116">
        <v>0.420434625633411</v>
      </c>
      <c r="CR1116">
        <v>0.54955556785371795</v>
      </c>
      <c r="CS1116">
        <v>0.60369313855421503</v>
      </c>
      <c r="CT1116">
        <v>0.61859350978080097</v>
      </c>
      <c r="CU1116">
        <v>0.375672070775047</v>
      </c>
      <c r="CV1116">
        <v>-0.29568443715238801</v>
      </c>
      <c r="CW1116">
        <v>-0.29094595731772499</v>
      </c>
      <c r="CX1116">
        <v>-0.171071422528115</v>
      </c>
      <c r="CY1116">
        <v>-7.4390266165925797E-2</v>
      </c>
      <c r="CZ1116">
        <v>-3.4860574585098003E-2</v>
      </c>
      <c r="DA1116">
        <v>2.1925326014196202E-2</v>
      </c>
      <c r="DB1116">
        <v>2.1417027220379699E-2</v>
      </c>
      <c r="DC1116">
        <v>9.66950838588191E-3</v>
      </c>
      <c r="DD1116">
        <v>3.82792218429172E-3</v>
      </c>
      <c r="DE1116">
        <v>-9.8706503001827007E-4</v>
      </c>
      <c r="DF1116">
        <v>1.0971877964940299E-3</v>
      </c>
      <c r="DG1116">
        <v>1.6462835215210699E-2</v>
      </c>
      <c r="DH1116">
        <v>1.7050227239445399E-2</v>
      </c>
      <c r="DI1116">
        <v>8.3201580206913196E-3</v>
      </c>
      <c r="DJ1116">
        <v>2.5915267898765399E-3</v>
      </c>
      <c r="DK1116">
        <v>-5.63625271252669E-3</v>
      </c>
      <c r="DL1116">
        <v>9.2603788263633906E-3</v>
      </c>
      <c r="DM1116">
        <v>-2.1829205904179902E-3</v>
      </c>
      <c r="DN1116">
        <v>-2.4138406685775601E-2</v>
      </c>
      <c r="DO1116">
        <v>0.43335889103713798</v>
      </c>
      <c r="DP1116">
        <v>0.56922324419678005</v>
      </c>
      <c r="DQ1116">
        <v>0.62333874741208195</v>
      </c>
      <c r="DR1116">
        <v>0.64082980104399001</v>
      </c>
      <c r="DS1116">
        <v>0.39393668901694301</v>
      </c>
      <c r="DT1116">
        <v>-0.28203823734333899</v>
      </c>
      <c r="DU1116">
        <v>-0.27739362751739199</v>
      </c>
      <c r="DV1116">
        <v>-0.159094274021744</v>
      </c>
      <c r="DW1116">
        <v>-6.2086159288791402E-2</v>
      </c>
      <c r="DX1116">
        <v>-2.56629502629361E-2</v>
      </c>
      <c r="DY1116">
        <v>3.1242962720699399E-2</v>
      </c>
      <c r="DZ1116">
        <v>2.9384879010069202E-2</v>
      </c>
      <c r="EA1116">
        <v>1.54233583768713E-2</v>
      </c>
      <c r="EB1116">
        <v>9.7829186557068602E-3</v>
      </c>
      <c r="EC1116">
        <v>5.8748342206449899E-3</v>
      </c>
      <c r="ED1116">
        <v>6.8064912531563002E-3</v>
      </c>
      <c r="EE1116">
        <v>2.4405873526162601E-2</v>
      </c>
      <c r="EF1116">
        <v>2.7170586537512E-2</v>
      </c>
      <c r="EG1116">
        <v>1.5569913613029601E-2</v>
      </c>
      <c r="EH1116">
        <v>1.0606074159889499E-2</v>
      </c>
      <c r="EI1116">
        <v>3.1990130107412899E-3</v>
      </c>
      <c r="EJ1116">
        <v>1.4432634926586699E-2</v>
      </c>
      <c r="EK1116">
        <v>3.0509491863622601E-3</v>
      </c>
      <c r="EL1116">
        <v>-1.08619338606351E-2</v>
      </c>
      <c r="EM1116">
        <v>0.452019477593465</v>
      </c>
      <c r="EN1116">
        <v>0.59762024513237699</v>
      </c>
      <c r="EO1116">
        <v>0.65170388640390997</v>
      </c>
      <c r="EP1116">
        <v>0.67293547396593401</v>
      </c>
      <c r="EQ1116">
        <v>0.42030789689409598</v>
      </c>
      <c r="ER1116">
        <v>-0.26233529216640999</v>
      </c>
      <c r="ES1116">
        <v>-0.25782621572421799</v>
      </c>
      <c r="ET1116">
        <v>-0.14180117384007601</v>
      </c>
      <c r="EU1116">
        <v>-4.4320983148655603E-2</v>
      </c>
      <c r="EV1116">
        <v>-1.23830415474439E-2</v>
      </c>
      <c r="EW1116">
        <v>75.393404171323695</v>
      </c>
      <c r="EX1116">
        <v>74.4929333164431</v>
      </c>
      <c r="EY1116">
        <v>73.012033820414601</v>
      </c>
      <c r="EZ1116">
        <v>71.259721249597703</v>
      </c>
      <c r="FA1116">
        <v>70.184664659552098</v>
      </c>
      <c r="FB1116">
        <v>69.220291933969605</v>
      </c>
      <c r="FC1116">
        <v>68.109703607932303</v>
      </c>
      <c r="FD1116">
        <v>69.192450276921704</v>
      </c>
      <c r="FE1116">
        <v>73.369265936862107</v>
      </c>
      <c r="FF1116">
        <v>77.946944107338695</v>
      </c>
      <c r="FG1116">
        <v>83.257541255640206</v>
      </c>
      <c r="FH1116">
        <v>87.372165006306105</v>
      </c>
      <c r="FI1116">
        <v>91.232354179745499</v>
      </c>
      <c r="FJ1116">
        <v>94.427493036661204</v>
      </c>
      <c r="FK1116">
        <v>96.971629380446998</v>
      </c>
      <c r="FL1116">
        <v>98.487417673030293</v>
      </c>
      <c r="FM1116">
        <v>98.4266324945078</v>
      </c>
      <c r="FN1116">
        <v>98.901937118614896</v>
      </c>
      <c r="FO1116">
        <v>97.069413874328205</v>
      </c>
      <c r="FP1116">
        <v>92.515134742875304</v>
      </c>
      <c r="FQ1116">
        <v>86.644183481815205</v>
      </c>
      <c r="FR1116">
        <v>82.094378883211604</v>
      </c>
      <c r="FS1116">
        <v>79.528801725327398</v>
      </c>
      <c r="FT1116">
        <v>77.1610817370333</v>
      </c>
      <c r="FU1116">
        <v>3.5369324728853797E-2</v>
      </c>
      <c r="FV1116">
        <v>0</v>
      </c>
      <c r="FW1116">
        <v>0</v>
      </c>
      <c r="FX1116">
        <v>1</v>
      </c>
    </row>
    <row r="1117" spans="1:180" x14ac:dyDescent="0.2">
      <c r="A1117" t="s">
        <v>42</v>
      </c>
      <c r="B1117" t="s">
        <v>58</v>
      </c>
      <c r="C1117" t="s">
        <v>55</v>
      </c>
      <c r="D1117" t="s">
        <v>79</v>
      </c>
      <c r="E1117" t="s">
        <v>78</v>
      </c>
      <c r="F1117" t="s">
        <v>1</v>
      </c>
      <c r="G1117" s="35">
        <v>43703</v>
      </c>
      <c r="H1117">
        <v>6345</v>
      </c>
      <c r="I1117">
        <v>1.0412386630005599</v>
      </c>
      <c r="J1117">
        <v>0.90709538845293403</v>
      </c>
      <c r="K1117">
        <v>0.80853387862317505</v>
      </c>
      <c r="L1117">
        <v>0.74197824767579501</v>
      </c>
      <c r="M1117">
        <v>0.70283797098101397</v>
      </c>
      <c r="N1117">
        <v>0.68892192104233896</v>
      </c>
      <c r="O1117">
        <v>0.72163781155085605</v>
      </c>
      <c r="P1117">
        <v>0.77683926184810004</v>
      </c>
      <c r="Q1117">
        <v>0.82771309195260101</v>
      </c>
      <c r="R1117">
        <v>0.92689518812931204</v>
      </c>
      <c r="S1117">
        <v>1.07389648329249</v>
      </c>
      <c r="T1117">
        <v>1.2631225352859501</v>
      </c>
      <c r="U1117">
        <v>1.47481919433742</v>
      </c>
      <c r="V1117">
        <v>1.68269804228579</v>
      </c>
      <c r="W1117">
        <v>1.87102020918732</v>
      </c>
      <c r="X1117">
        <v>2.0690788727606502</v>
      </c>
      <c r="Y1117">
        <v>2.2050633004448099</v>
      </c>
      <c r="Z1117">
        <v>2.3263829328484702</v>
      </c>
      <c r="AA1117">
        <v>2.2890802813141899</v>
      </c>
      <c r="AB1117">
        <v>2.12303245411682</v>
      </c>
      <c r="AC1117">
        <v>1.9507177054601501</v>
      </c>
      <c r="AD1117">
        <v>1.7912999980802</v>
      </c>
      <c r="AE1117">
        <v>1.5321046615127401</v>
      </c>
      <c r="AF1117">
        <v>1.2618986681190201</v>
      </c>
      <c r="AG1117">
        <v>-4.3658826776282102E-3</v>
      </c>
      <c r="AH1117">
        <v>-1.12636883809638E-2</v>
      </c>
      <c r="AI1117">
        <v>-1.19024054995113E-2</v>
      </c>
      <c r="AJ1117">
        <v>-5.5688492680085596E-3</v>
      </c>
      <c r="AK1117">
        <v>-7.9517820363254003E-3</v>
      </c>
      <c r="AL1117">
        <v>-7.6882731108620901E-3</v>
      </c>
      <c r="AM1117">
        <v>-1.6928249159518498E-2</v>
      </c>
      <c r="AN1117">
        <v>-2.1992856637349099E-2</v>
      </c>
      <c r="AO1117">
        <v>-5.4286323891032202E-3</v>
      </c>
      <c r="AP1117">
        <v>-2.9274731052731498E-5</v>
      </c>
      <c r="AQ1117">
        <v>-3.7176330357039202E-4</v>
      </c>
      <c r="AR1117">
        <v>-7.6973513206995501E-3</v>
      </c>
      <c r="AS1117">
        <v>-4.7642373553831302E-3</v>
      </c>
      <c r="AT1117">
        <v>-1.48549970982163E-3</v>
      </c>
      <c r="AU1117">
        <v>0.12545740255813301</v>
      </c>
      <c r="AV1117">
        <v>0.15267149350336001</v>
      </c>
      <c r="AW1117">
        <v>0.16556601893185199</v>
      </c>
      <c r="AX1117">
        <v>0.15881423220816501</v>
      </c>
      <c r="AY1117">
        <v>0.102761354889118</v>
      </c>
      <c r="AZ1117">
        <v>-6.6309725348159196E-2</v>
      </c>
      <c r="BA1117">
        <v>-0.109591846530479</v>
      </c>
      <c r="BB1117">
        <v>-7.5085814996312894E-2</v>
      </c>
      <c r="BC1117">
        <v>-3.8824954201052503E-2</v>
      </c>
      <c r="BD1117">
        <v>-2.6079927124617801E-2</v>
      </c>
      <c r="BE1117">
        <v>3.2273168714509102E-3</v>
      </c>
      <c r="BF1117">
        <v>-5.0280257375840904E-3</v>
      </c>
      <c r="BG1117">
        <v>-6.1668507840715999E-3</v>
      </c>
      <c r="BH1117">
        <v>7.8648366585848698E-4</v>
      </c>
      <c r="BI1117">
        <v>-1.9511400751604699E-3</v>
      </c>
      <c r="BJ1117">
        <v>-1.7630707641122199E-3</v>
      </c>
      <c r="BK1117">
        <v>-1.0063308327747499E-2</v>
      </c>
      <c r="BL1117">
        <v>-1.3001851394221E-2</v>
      </c>
      <c r="BM1117">
        <v>-2.3321673545640599E-4</v>
      </c>
      <c r="BN1117">
        <v>5.6115049679185403E-3</v>
      </c>
      <c r="BO1117">
        <v>4.1156254649398804E-3</v>
      </c>
      <c r="BP1117">
        <v>-3.8868699990623201E-3</v>
      </c>
      <c r="BQ1117">
        <v>-1.00645369134498E-3</v>
      </c>
      <c r="BR1117">
        <v>4.38542801406476E-3</v>
      </c>
      <c r="BS1117">
        <v>0.13543599833883899</v>
      </c>
      <c r="BT1117">
        <v>0.16141941101322199</v>
      </c>
      <c r="BU1117">
        <v>0.17478830043215299</v>
      </c>
      <c r="BV1117">
        <v>0.170481272169488</v>
      </c>
      <c r="BW1117">
        <v>0.115449150108698</v>
      </c>
      <c r="BX1117">
        <v>-5.6314071068318698E-2</v>
      </c>
      <c r="BY1117">
        <v>-0.100231754363558</v>
      </c>
      <c r="BZ1117">
        <v>-6.4389244810904495E-2</v>
      </c>
      <c r="CA1117">
        <v>-3.2211669022292201E-2</v>
      </c>
      <c r="CB1117">
        <v>-1.8441171699909501E-2</v>
      </c>
      <c r="CC1117">
        <v>8.4863437482068805E-3</v>
      </c>
      <c r="CD1117">
        <v>-7.0922478629153497E-4</v>
      </c>
      <c r="CE1117">
        <v>-2.1944230602064601E-3</v>
      </c>
      <c r="CF1117">
        <v>5.1881678957945501E-3</v>
      </c>
      <c r="CG1117">
        <v>2.2048862675665901E-3</v>
      </c>
      <c r="CH1117">
        <v>2.3407063314804101E-3</v>
      </c>
      <c r="CI1117">
        <v>-5.3086712201264701E-3</v>
      </c>
      <c r="CJ1117">
        <v>-6.7747085518602597E-3</v>
      </c>
      <c r="CK1117">
        <v>3.36511231962038E-3</v>
      </c>
      <c r="CL1117">
        <v>9.5182918040878899E-3</v>
      </c>
      <c r="CM1117">
        <v>7.2235772562121801E-3</v>
      </c>
      <c r="CN1117">
        <v>-1.2477422434514301E-3</v>
      </c>
      <c r="CO1117">
        <v>1.59617582714409E-3</v>
      </c>
      <c r="CP1117">
        <v>8.4516146711972901E-3</v>
      </c>
      <c r="CQ1117">
        <v>0.14234714337905899</v>
      </c>
      <c r="CR1117">
        <v>0.16747819203203401</v>
      </c>
      <c r="CS1117">
        <v>0.18117562450570299</v>
      </c>
      <c r="CT1117">
        <v>0.17856182850574701</v>
      </c>
      <c r="CU1117">
        <v>0.124236678427328</v>
      </c>
      <c r="CV1117">
        <v>-4.9391111363563202E-2</v>
      </c>
      <c r="CW1117">
        <v>-9.3748983042117207E-2</v>
      </c>
      <c r="CX1117">
        <v>-5.6980832885131803E-2</v>
      </c>
      <c r="CY1117">
        <v>-2.7631327853335299E-2</v>
      </c>
      <c r="CZ1117">
        <v>-1.31505929624683E-2</v>
      </c>
      <c r="DA1117">
        <v>1.3745370624962901E-2</v>
      </c>
      <c r="DB1117">
        <v>3.60957616500102E-3</v>
      </c>
      <c r="DC1117">
        <v>1.77800466365867E-3</v>
      </c>
      <c r="DD1117">
        <v>9.5898521257306094E-3</v>
      </c>
      <c r="DE1117">
        <v>6.3609126102936401E-3</v>
      </c>
      <c r="DF1117">
        <v>6.4444834270730297E-3</v>
      </c>
      <c r="DG1117">
        <v>-5.5403411250539E-4</v>
      </c>
      <c r="DH1117">
        <v>-5.4756570949951802E-4</v>
      </c>
      <c r="DI1117">
        <v>6.9634413746971604E-3</v>
      </c>
      <c r="DJ1117">
        <v>1.34250786402573E-2</v>
      </c>
      <c r="DK1117">
        <v>1.03315290474845E-2</v>
      </c>
      <c r="DL1117">
        <v>1.39138551215946E-3</v>
      </c>
      <c r="DM1117">
        <v>4.1988053456331496E-3</v>
      </c>
      <c r="DN1117">
        <v>1.2517801328329799E-2</v>
      </c>
      <c r="DO1117">
        <v>0.14925828841927899</v>
      </c>
      <c r="DP1117">
        <v>0.17353697305084601</v>
      </c>
      <c r="DQ1117">
        <v>0.18756294857925199</v>
      </c>
      <c r="DR1117">
        <v>0.18664238484200499</v>
      </c>
      <c r="DS1117">
        <v>0.13302420674595899</v>
      </c>
      <c r="DT1117">
        <v>-4.2468151658807698E-2</v>
      </c>
      <c r="DU1117">
        <v>-8.7266211720676001E-2</v>
      </c>
      <c r="DV1117">
        <v>-4.9572420959359202E-2</v>
      </c>
      <c r="DW1117">
        <v>-2.30509866843784E-2</v>
      </c>
      <c r="DX1117">
        <v>-7.8600142250270493E-3</v>
      </c>
      <c r="DY1117">
        <v>2.1338570174042001E-2</v>
      </c>
      <c r="DZ1117">
        <v>9.8452388083807296E-3</v>
      </c>
      <c r="EA1117">
        <v>7.5135593790984197E-3</v>
      </c>
      <c r="EB1117">
        <v>1.5945185059597699E-2</v>
      </c>
      <c r="EC1117">
        <v>1.2361554571458599E-2</v>
      </c>
      <c r="ED1117">
        <v>1.23696857738229E-2</v>
      </c>
      <c r="EE1117">
        <v>6.3109067192656104E-3</v>
      </c>
      <c r="EF1117">
        <v>8.4434395336286296E-3</v>
      </c>
      <c r="EG1117">
        <v>1.2158857028343999E-2</v>
      </c>
      <c r="EH1117">
        <v>1.9065858339228501E-2</v>
      </c>
      <c r="EI1117">
        <v>1.48189178159947E-2</v>
      </c>
      <c r="EJ1117">
        <v>5.2018668337966796E-3</v>
      </c>
      <c r="EK1117">
        <v>7.9565890096713106E-3</v>
      </c>
      <c r="EL1117">
        <v>1.83887290522162E-2</v>
      </c>
      <c r="EM1117">
        <v>0.159236884199985</v>
      </c>
      <c r="EN1117">
        <v>0.18228489056070801</v>
      </c>
      <c r="EO1117">
        <v>0.19678523007955401</v>
      </c>
      <c r="EP1117">
        <v>0.198309424803328</v>
      </c>
      <c r="EQ1117">
        <v>0.14571200196553899</v>
      </c>
      <c r="ER1117">
        <v>-3.2472497378967201E-2</v>
      </c>
      <c r="ES1117">
        <v>-7.7906119553755093E-2</v>
      </c>
      <c r="ET1117">
        <v>-3.8875850773950803E-2</v>
      </c>
      <c r="EU1117">
        <v>-1.6437701505618098E-2</v>
      </c>
      <c r="EV1117">
        <v>-2.2125880031877501E-4</v>
      </c>
      <c r="EW1117">
        <v>76.877221754243607</v>
      </c>
      <c r="EX1117">
        <v>75.954226283825406</v>
      </c>
      <c r="EY1117">
        <v>74.481710644607006</v>
      </c>
      <c r="EZ1117">
        <v>72.913257340970901</v>
      </c>
      <c r="FA1117">
        <v>71.605287964919398</v>
      </c>
      <c r="FB1117">
        <v>70.567493082861702</v>
      </c>
      <c r="FC1117">
        <v>69.663401923738604</v>
      </c>
      <c r="FD1117">
        <v>70.268472794871499</v>
      </c>
      <c r="FE1117">
        <v>74.045125993237903</v>
      </c>
      <c r="FF1117">
        <v>78.121343979111103</v>
      </c>
      <c r="FG1117">
        <v>82.674697423687107</v>
      </c>
      <c r="FH1117">
        <v>86.361068082686501</v>
      </c>
      <c r="FI1117">
        <v>89.953512696628096</v>
      </c>
      <c r="FJ1117">
        <v>93.0587277427651</v>
      </c>
      <c r="FK1117">
        <v>95.4295297647339</v>
      </c>
      <c r="FL1117">
        <v>97.027313713807402</v>
      </c>
      <c r="FM1117">
        <v>97.314705315486094</v>
      </c>
      <c r="FN1117">
        <v>97.699363402003101</v>
      </c>
      <c r="FO1117">
        <v>96.048872057308898</v>
      </c>
      <c r="FP1117">
        <v>92.114719857533998</v>
      </c>
      <c r="FQ1117">
        <v>87.155293635094907</v>
      </c>
      <c r="FR1117">
        <v>83.233752347171702</v>
      </c>
      <c r="FS1117">
        <v>80.903729126999593</v>
      </c>
      <c r="FT1117">
        <v>78.520174867902398</v>
      </c>
      <c r="FU1117">
        <v>1.38159036498267E-2</v>
      </c>
      <c r="FV1117">
        <v>0</v>
      </c>
      <c r="FW1117">
        <v>0</v>
      </c>
      <c r="FX1117">
        <v>1</v>
      </c>
    </row>
    <row r="1118" spans="1:180" x14ac:dyDescent="0.2">
      <c r="A1118" t="s">
        <v>42</v>
      </c>
      <c r="B1118" t="s">
        <v>58</v>
      </c>
      <c r="C1118" t="s">
        <v>55</v>
      </c>
      <c r="D1118" t="s">
        <v>79</v>
      </c>
      <c r="E1118" t="s">
        <v>78</v>
      </c>
      <c r="F1118" t="s">
        <v>77</v>
      </c>
      <c r="G1118" s="35">
        <v>43703</v>
      </c>
      <c r="H1118">
        <v>5253</v>
      </c>
      <c r="I1118">
        <v>1.06246597347045</v>
      </c>
      <c r="J1118">
        <v>0.92725378395228097</v>
      </c>
      <c r="K1118">
        <v>0.82647532708379201</v>
      </c>
      <c r="L1118">
        <v>0.76083086758450302</v>
      </c>
      <c r="M1118">
        <v>0.72184939162865402</v>
      </c>
      <c r="N1118">
        <v>0.70673304797979097</v>
      </c>
      <c r="O1118">
        <v>0.73792725014892502</v>
      </c>
      <c r="P1118">
        <v>0.79324929470475503</v>
      </c>
      <c r="Q1118">
        <v>0.84127873611901705</v>
      </c>
      <c r="R1118">
        <v>0.94159018727251798</v>
      </c>
      <c r="S1118">
        <v>1.0888942086823801</v>
      </c>
      <c r="T1118">
        <v>1.2745716481253899</v>
      </c>
      <c r="U1118">
        <v>1.4801945725202501</v>
      </c>
      <c r="V1118">
        <v>1.6801894237186099</v>
      </c>
      <c r="W1118">
        <v>1.85736011217514</v>
      </c>
      <c r="X1118">
        <v>2.0475743601868901</v>
      </c>
      <c r="Y1118">
        <v>2.1776491411404502</v>
      </c>
      <c r="Z1118">
        <v>2.2932021552485402</v>
      </c>
      <c r="AA1118">
        <v>2.2605147205708298</v>
      </c>
      <c r="AB1118">
        <v>2.10220960221484</v>
      </c>
      <c r="AC1118">
        <v>1.94791359639095</v>
      </c>
      <c r="AD1118">
        <v>1.80142626197596</v>
      </c>
      <c r="AE1118">
        <v>1.5504122365903401</v>
      </c>
      <c r="AF1118">
        <v>1.28317327183079</v>
      </c>
      <c r="AG1118">
        <v>-1.32468070139364E-2</v>
      </c>
      <c r="AH1118">
        <v>-2.1160912780200599E-2</v>
      </c>
      <c r="AI1118">
        <v>-2.0938067312202099E-2</v>
      </c>
      <c r="AJ1118">
        <v>-1.3542151112739599E-2</v>
      </c>
      <c r="AK1118">
        <v>-1.65989359968798E-2</v>
      </c>
      <c r="AL1118">
        <v>-1.4793894086349801E-2</v>
      </c>
      <c r="AM1118">
        <v>-2.6217660331395502E-2</v>
      </c>
      <c r="AN1118">
        <v>-2.8892969253334198E-2</v>
      </c>
      <c r="AO1118">
        <v>-8.7122416428185908E-3</v>
      </c>
      <c r="AP1118">
        <v>2.6360095181400599E-3</v>
      </c>
      <c r="AQ1118">
        <v>-1.1029535781919299E-3</v>
      </c>
      <c r="AR1118">
        <v>-9.4137521201615604E-3</v>
      </c>
      <c r="AS1118">
        <v>-2.68310772084626E-3</v>
      </c>
      <c r="AT1118">
        <v>4.5746701621893803E-3</v>
      </c>
      <c r="AU1118">
        <v>7.9912257027757297E-2</v>
      </c>
      <c r="AV1118">
        <v>9.3573440308002007E-2</v>
      </c>
      <c r="AW1118">
        <v>0.10031353400111501</v>
      </c>
      <c r="AX1118">
        <v>8.7822258270941797E-2</v>
      </c>
      <c r="AY1118">
        <v>6.9057482046874299E-2</v>
      </c>
      <c r="AZ1118">
        <v>-1.9621890640766901E-2</v>
      </c>
      <c r="BA1118">
        <v>-6.7855100767171495E-2</v>
      </c>
      <c r="BB1118">
        <v>-4.8845168440529101E-2</v>
      </c>
      <c r="BC1118">
        <v>-2.3488449356522799E-2</v>
      </c>
      <c r="BD1118">
        <v>-2.06839558285008E-2</v>
      </c>
      <c r="BE1118">
        <v>-3.8720117821736798E-3</v>
      </c>
      <c r="BF1118">
        <v>-1.2819695964675099E-2</v>
      </c>
      <c r="BG1118">
        <v>-1.3184664373575201E-2</v>
      </c>
      <c r="BH1118">
        <v>-5.2352693052160702E-3</v>
      </c>
      <c r="BI1118">
        <v>-9.0498574910466804E-3</v>
      </c>
      <c r="BJ1118">
        <v>-7.02609784217487E-3</v>
      </c>
      <c r="BK1118">
        <v>-1.7344174158402E-2</v>
      </c>
      <c r="BL1118">
        <v>-1.7562588685805701E-2</v>
      </c>
      <c r="BM1118">
        <v>-2.2198461490336402E-3</v>
      </c>
      <c r="BN1118">
        <v>8.1262683651868294E-3</v>
      </c>
      <c r="BO1118">
        <v>3.26385878686634E-3</v>
      </c>
      <c r="BP1118">
        <v>-5.6658154892076798E-3</v>
      </c>
      <c r="BQ1118">
        <v>9.9448782040033909E-4</v>
      </c>
      <c r="BR1118">
        <v>9.9956809597371802E-3</v>
      </c>
      <c r="BS1118">
        <v>8.9534505346014606E-2</v>
      </c>
      <c r="BT1118">
        <v>0.103080070532099</v>
      </c>
      <c r="BU1118">
        <v>0.110204729824847</v>
      </c>
      <c r="BV1118">
        <v>9.9905384490851498E-2</v>
      </c>
      <c r="BW1118">
        <v>8.3171514057405596E-2</v>
      </c>
      <c r="BX1118">
        <v>-8.2530904836925108E-3</v>
      </c>
      <c r="BY1118">
        <v>-5.7753882089664199E-2</v>
      </c>
      <c r="BZ1118">
        <v>-3.7823537463416497E-2</v>
      </c>
      <c r="CA1118">
        <v>-1.6650244499127099E-2</v>
      </c>
      <c r="CB1118">
        <v>-1.1848740243595101E-2</v>
      </c>
      <c r="CC1118">
        <v>2.6209428371874498E-3</v>
      </c>
      <c r="CD1118">
        <v>-7.0425946078409903E-3</v>
      </c>
      <c r="CE1118">
        <v>-7.8146811172411599E-3</v>
      </c>
      <c r="CF1118">
        <v>5.1805172966965603E-4</v>
      </c>
      <c r="CG1118">
        <v>-3.82138871443829E-3</v>
      </c>
      <c r="CH1118">
        <v>-1.64614582626419E-3</v>
      </c>
      <c r="CI1118">
        <v>-1.11984246660217E-2</v>
      </c>
      <c r="CJ1118">
        <v>-9.7152016201341399E-3</v>
      </c>
      <c r="CK1118">
        <v>2.2767671923720001E-3</v>
      </c>
      <c r="CL1118">
        <v>1.19288049178404E-2</v>
      </c>
      <c r="CM1118">
        <v>6.2882997284160599E-3</v>
      </c>
      <c r="CN1118">
        <v>-3.0700059958360601E-3</v>
      </c>
      <c r="CO1118">
        <v>3.5415792893186502E-3</v>
      </c>
      <c r="CP1118">
        <v>1.3750256524256099E-2</v>
      </c>
      <c r="CQ1118">
        <v>9.6198845219272897E-2</v>
      </c>
      <c r="CR1118">
        <v>0.109664333665546</v>
      </c>
      <c r="CS1118">
        <v>0.11705534192111</v>
      </c>
      <c r="CT1118">
        <v>0.108274120902296</v>
      </c>
      <c r="CU1118">
        <v>9.2946849632746797E-2</v>
      </c>
      <c r="CV1118">
        <v>-3.7909412733800002E-4</v>
      </c>
      <c r="CW1118">
        <v>-5.0757808804662297E-2</v>
      </c>
      <c r="CX1118">
        <v>-3.0189989423532501E-2</v>
      </c>
      <c r="CY1118">
        <v>-1.19141246459133E-2</v>
      </c>
      <c r="CZ1118">
        <v>-5.7294968439419603E-3</v>
      </c>
      <c r="DA1118">
        <v>9.1138974565485899E-3</v>
      </c>
      <c r="DB1118">
        <v>-1.2654932510068699E-3</v>
      </c>
      <c r="DC1118">
        <v>-2.4446978609071598E-3</v>
      </c>
      <c r="DD1118">
        <v>6.2713727645553902E-3</v>
      </c>
      <c r="DE1118">
        <v>1.40708006217011E-3</v>
      </c>
      <c r="DF1118">
        <v>3.73380618964648E-3</v>
      </c>
      <c r="DG1118">
        <v>-5.0526751736414003E-3</v>
      </c>
      <c r="DH1118">
        <v>-1.8678145544626201E-3</v>
      </c>
      <c r="DI1118">
        <v>6.77338053377764E-3</v>
      </c>
      <c r="DJ1118">
        <v>1.5731341470494001E-2</v>
      </c>
      <c r="DK1118">
        <v>9.3127406699657807E-3</v>
      </c>
      <c r="DL1118">
        <v>-4.7419650246443602E-4</v>
      </c>
      <c r="DM1118">
        <v>6.0886707582369602E-3</v>
      </c>
      <c r="DN1118">
        <v>1.7504832088774899E-2</v>
      </c>
      <c r="DO1118">
        <v>0.10286318509253101</v>
      </c>
      <c r="DP1118">
        <v>0.11624859679899301</v>
      </c>
      <c r="DQ1118">
        <v>0.123905954017373</v>
      </c>
      <c r="DR1118">
        <v>0.11664285731373999</v>
      </c>
      <c r="DS1118">
        <v>0.102722185208088</v>
      </c>
      <c r="DT1118">
        <v>7.4949022290165196E-3</v>
      </c>
      <c r="DU1118">
        <v>-4.3761735519660401E-2</v>
      </c>
      <c r="DV1118">
        <v>-2.2556441383648401E-2</v>
      </c>
      <c r="DW1118">
        <v>-7.17800479269959E-3</v>
      </c>
      <c r="DX1118">
        <v>3.8974655571122297E-4</v>
      </c>
      <c r="DY1118">
        <v>1.8488692688311301E-2</v>
      </c>
      <c r="DZ1118">
        <v>7.0757235645185802E-3</v>
      </c>
      <c r="EA1118">
        <v>5.3087050777197702E-3</v>
      </c>
      <c r="EB1118">
        <v>1.4578254572078999E-2</v>
      </c>
      <c r="EC1118">
        <v>8.9561585680032092E-3</v>
      </c>
      <c r="ED1118">
        <v>1.15016024338214E-2</v>
      </c>
      <c r="EE1118">
        <v>3.8208109993521202E-3</v>
      </c>
      <c r="EF1118">
        <v>9.4625660130659393E-3</v>
      </c>
      <c r="EG1118">
        <v>1.32657760275626E-2</v>
      </c>
      <c r="EH1118">
        <v>2.1221600317540799E-2</v>
      </c>
      <c r="EI1118">
        <v>1.3679553035024E-2</v>
      </c>
      <c r="EJ1118">
        <v>3.2737401284894398E-3</v>
      </c>
      <c r="EK1118">
        <v>9.7662662994835604E-3</v>
      </c>
      <c r="EL1118">
        <v>2.2925842886322701E-2</v>
      </c>
      <c r="EM1118">
        <v>0.112485433410789</v>
      </c>
      <c r="EN1118">
        <v>0.12575522702309</v>
      </c>
      <c r="EO1118">
        <v>0.133797149841105</v>
      </c>
      <c r="EP1118">
        <v>0.12872598353365</v>
      </c>
      <c r="EQ1118">
        <v>0.116836217218619</v>
      </c>
      <c r="ER1118">
        <v>1.8863702386090898E-2</v>
      </c>
      <c r="ES1118">
        <v>-3.3660516842153099E-2</v>
      </c>
      <c r="ET1118">
        <v>-1.15348104065359E-2</v>
      </c>
      <c r="EU1118">
        <v>-3.39799935303888E-4</v>
      </c>
      <c r="EV1118">
        <v>9.2249621406168408E-3</v>
      </c>
      <c r="EW1118">
        <v>76.722987377741205</v>
      </c>
      <c r="EX1118">
        <v>75.806175400902305</v>
      </c>
      <c r="EY1118">
        <v>74.336807030767901</v>
      </c>
      <c r="EZ1118">
        <v>72.831631449005798</v>
      </c>
      <c r="FA1118">
        <v>71.549408802059901</v>
      </c>
      <c r="FB1118">
        <v>70.4776883450063</v>
      </c>
      <c r="FC1118">
        <v>69.601370087463906</v>
      </c>
      <c r="FD1118">
        <v>70.170381009183103</v>
      </c>
      <c r="FE1118">
        <v>73.974851282702801</v>
      </c>
      <c r="FF1118">
        <v>78.0393949971605</v>
      </c>
      <c r="FG1118">
        <v>82.526982133429797</v>
      </c>
      <c r="FH1118">
        <v>86.172969623861604</v>
      </c>
      <c r="FI1118">
        <v>89.745170801425601</v>
      </c>
      <c r="FJ1118">
        <v>92.840085593437394</v>
      </c>
      <c r="FK1118">
        <v>95.141483512358505</v>
      </c>
      <c r="FL1118">
        <v>96.674568954161899</v>
      </c>
      <c r="FM1118">
        <v>96.918287419785599</v>
      </c>
      <c r="FN1118">
        <v>97.258477513968501</v>
      </c>
      <c r="FO1118">
        <v>95.609896121915099</v>
      </c>
      <c r="FP1118">
        <v>91.754530690357797</v>
      </c>
      <c r="FQ1118">
        <v>86.916734386123906</v>
      </c>
      <c r="FR1118">
        <v>83.0984366109668</v>
      </c>
      <c r="FS1118">
        <v>80.800526139263596</v>
      </c>
      <c r="FT1118">
        <v>78.413610221388595</v>
      </c>
      <c r="FU1118">
        <v>1.4585526201056799E-2</v>
      </c>
      <c r="FV1118">
        <v>0</v>
      </c>
      <c r="FW1118">
        <v>0</v>
      </c>
      <c r="FX1118">
        <v>1</v>
      </c>
    </row>
    <row r="1119" spans="1:180" x14ac:dyDescent="0.2">
      <c r="A1119" t="s">
        <v>42</v>
      </c>
      <c r="B1119" t="s">
        <v>58</v>
      </c>
      <c r="C1119" t="s">
        <v>55</v>
      </c>
      <c r="D1119" t="s">
        <v>79</v>
      </c>
      <c r="E1119" t="s">
        <v>78</v>
      </c>
      <c r="F1119" t="s">
        <v>78</v>
      </c>
      <c r="G1119" s="35">
        <v>43703</v>
      </c>
      <c r="H1119">
        <v>1092</v>
      </c>
      <c r="I1119">
        <v>0.92291082827389004</v>
      </c>
      <c r="J1119">
        <v>0.79480238357851296</v>
      </c>
      <c r="K1119">
        <v>0.70847071147769702</v>
      </c>
      <c r="L1119">
        <v>0.63764017969738196</v>
      </c>
      <c r="M1119">
        <v>0.59891659085879001</v>
      </c>
      <c r="N1119">
        <v>0.59474647933328195</v>
      </c>
      <c r="O1119">
        <v>0.63369324275043704</v>
      </c>
      <c r="P1119">
        <v>0.68507488577123399</v>
      </c>
      <c r="Q1119">
        <v>0.75323386180742402</v>
      </c>
      <c r="R1119">
        <v>0.85122608454606496</v>
      </c>
      <c r="S1119">
        <v>0.99953466282098502</v>
      </c>
      <c r="T1119">
        <v>1.2087595655655901</v>
      </c>
      <c r="U1119">
        <v>1.44836590545476</v>
      </c>
      <c r="V1119">
        <v>1.6955041623321101</v>
      </c>
      <c r="W1119">
        <v>1.9432355037081099</v>
      </c>
      <c r="X1119">
        <v>2.1810541935414101</v>
      </c>
      <c r="Y1119">
        <v>2.3456606969627098</v>
      </c>
      <c r="Z1119">
        <v>2.4859956981389102</v>
      </c>
      <c r="AA1119">
        <v>2.4278975709386201</v>
      </c>
      <c r="AB1119">
        <v>2.22273045058451</v>
      </c>
      <c r="AC1119">
        <v>1.95624384266823</v>
      </c>
      <c r="AD1119">
        <v>1.72711995860434</v>
      </c>
      <c r="AE1119">
        <v>1.4284261985250399</v>
      </c>
      <c r="AF1119">
        <v>1.1404248280217999</v>
      </c>
      <c r="AG1119">
        <v>1.68279253824411E-2</v>
      </c>
      <c r="AH1119">
        <v>1.17039484276888E-2</v>
      </c>
      <c r="AI1119">
        <v>8.4264072003415492E-3</v>
      </c>
      <c r="AJ1119">
        <v>1.3238062375118501E-2</v>
      </c>
      <c r="AK1119">
        <v>1.6305556917127501E-2</v>
      </c>
      <c r="AL1119">
        <v>9.3489152099559096E-3</v>
      </c>
      <c r="AM1119">
        <v>5.9776635909592002E-3</v>
      </c>
      <c r="AN1119">
        <v>-1.29222988684599E-2</v>
      </c>
      <c r="AO1119">
        <v>-1.13521708205814E-2</v>
      </c>
      <c r="AP1119">
        <v>-2.4449702352066501E-2</v>
      </c>
      <c r="AQ1119">
        <v>-1.2717659252126499E-2</v>
      </c>
      <c r="AR1119">
        <v>-6.4149061043193298E-3</v>
      </c>
      <c r="AS1119">
        <v>-2.26078009150451E-2</v>
      </c>
      <c r="AT1119">
        <v>-3.6556646555474401E-2</v>
      </c>
      <c r="AU1119">
        <v>0.33730330233601302</v>
      </c>
      <c r="AV1119">
        <v>0.416890273730602</v>
      </c>
      <c r="AW1119">
        <v>0.448213627201003</v>
      </c>
      <c r="AX1119">
        <v>0.477808230959052</v>
      </c>
      <c r="AY1119">
        <v>0.22611054784436199</v>
      </c>
      <c r="AZ1119">
        <v>-0.31297457256214001</v>
      </c>
      <c r="BA1119">
        <v>-0.333847884332376</v>
      </c>
      <c r="BB1119">
        <v>-0.218478858194637</v>
      </c>
      <c r="BC1119">
        <v>-0.12716815233643999</v>
      </c>
      <c r="BD1119">
        <v>-7.5041267363757796E-2</v>
      </c>
      <c r="BE1119">
        <v>2.6485857424352499E-2</v>
      </c>
      <c r="BF1119">
        <v>2.0685496124792601E-2</v>
      </c>
      <c r="BG1119">
        <v>1.5821705284091998E-2</v>
      </c>
      <c r="BH1119">
        <v>1.9219963732603498E-2</v>
      </c>
      <c r="BI1119">
        <v>2.17709109325512E-2</v>
      </c>
      <c r="BJ1119">
        <v>1.3756850043004301E-2</v>
      </c>
      <c r="BK1119">
        <v>1.3829963052956201E-2</v>
      </c>
      <c r="BL1119">
        <v>-4.1780105764740198E-3</v>
      </c>
      <c r="BM1119">
        <v>-1.9612880385623901E-3</v>
      </c>
      <c r="BN1119">
        <v>-1.27399446916844E-2</v>
      </c>
      <c r="BO1119">
        <v>-1.6247253750302101E-3</v>
      </c>
      <c r="BP1119">
        <v>1.5311396163303201E-3</v>
      </c>
      <c r="BQ1119">
        <v>-1.4522982815113199E-2</v>
      </c>
      <c r="BR1119">
        <v>-2.55722227795738E-2</v>
      </c>
      <c r="BS1119">
        <v>0.35361022525470198</v>
      </c>
      <c r="BT1119">
        <v>0.43616708775815799</v>
      </c>
      <c r="BU1119">
        <v>0.47352347878702</v>
      </c>
      <c r="BV1119">
        <v>0.50083852544238905</v>
      </c>
      <c r="BW1119">
        <v>0.25794925268681401</v>
      </c>
      <c r="BX1119">
        <v>-0.29036615149522299</v>
      </c>
      <c r="BY1119">
        <v>-0.31200409704431498</v>
      </c>
      <c r="BZ1119">
        <v>-0.199490733841202</v>
      </c>
      <c r="CA1119">
        <v>-0.11443098949816401</v>
      </c>
      <c r="CB1119">
        <v>-6.2385856374707699E-2</v>
      </c>
      <c r="CC1119">
        <v>3.31749117359115E-2</v>
      </c>
      <c r="CD1119">
        <v>2.6906088699587199E-2</v>
      </c>
      <c r="CE1119">
        <v>2.0943666208822601E-2</v>
      </c>
      <c r="CF1119">
        <v>2.3363010390310902E-2</v>
      </c>
      <c r="CG1119">
        <v>2.5556198474689401E-2</v>
      </c>
      <c r="CH1119">
        <v>1.68097722806138E-2</v>
      </c>
      <c r="CI1119">
        <v>1.92684417401108E-2</v>
      </c>
      <c r="CJ1119">
        <v>1.8782568570920601E-3</v>
      </c>
      <c r="CK1119">
        <v>4.5428087690991799E-3</v>
      </c>
      <c r="CL1119">
        <v>-4.6298022071875698E-3</v>
      </c>
      <c r="CM1119">
        <v>6.0582068361746504E-3</v>
      </c>
      <c r="CN1119">
        <v>7.0345466766513296E-3</v>
      </c>
      <c r="CO1119">
        <v>-8.9234624276394794E-3</v>
      </c>
      <c r="CP1119">
        <v>-1.7964444333906E-2</v>
      </c>
      <c r="CQ1119">
        <v>0.36490435039289598</v>
      </c>
      <c r="CR1119">
        <v>0.44951815043126297</v>
      </c>
      <c r="CS1119">
        <v>0.49105300489485298</v>
      </c>
      <c r="CT1119">
        <v>0.51678923724505299</v>
      </c>
      <c r="CU1119">
        <v>0.28000064267140401</v>
      </c>
      <c r="CV1119">
        <v>-0.27470762793563203</v>
      </c>
      <c r="CW1119">
        <v>-0.29687515651067897</v>
      </c>
      <c r="CX1119">
        <v>-0.186339616756967</v>
      </c>
      <c r="CY1119">
        <v>-0.105609269317211</v>
      </c>
      <c r="CZ1119">
        <v>-5.3620757275490899E-2</v>
      </c>
      <c r="DA1119">
        <v>3.9863966047470403E-2</v>
      </c>
      <c r="DB1119">
        <v>3.31266812743818E-2</v>
      </c>
      <c r="DC1119">
        <v>2.6065627133553301E-2</v>
      </c>
      <c r="DD1119">
        <v>2.7506057048018201E-2</v>
      </c>
      <c r="DE1119">
        <v>2.9341486016827699E-2</v>
      </c>
      <c r="DF1119">
        <v>1.9862694518223301E-2</v>
      </c>
      <c r="DG1119">
        <v>2.47069204272654E-2</v>
      </c>
      <c r="DH1119">
        <v>7.93452429065814E-3</v>
      </c>
      <c r="DI1119">
        <v>1.1046905576760699E-2</v>
      </c>
      <c r="DJ1119">
        <v>3.48034027730923E-3</v>
      </c>
      <c r="DK1119">
        <v>1.3741139047379501E-2</v>
      </c>
      <c r="DL1119">
        <v>1.25379537369723E-2</v>
      </c>
      <c r="DM1119">
        <v>-3.32394204016573E-3</v>
      </c>
      <c r="DN1119">
        <v>-1.03566658882383E-2</v>
      </c>
      <c r="DO1119">
        <v>0.37619847553108898</v>
      </c>
      <c r="DP1119">
        <v>0.46286921310436702</v>
      </c>
      <c r="DQ1119">
        <v>0.50858253100268602</v>
      </c>
      <c r="DR1119">
        <v>0.53273994904771704</v>
      </c>
      <c r="DS1119">
        <v>0.30205203265599301</v>
      </c>
      <c r="DT1119">
        <v>-0.25904910437604101</v>
      </c>
      <c r="DU1119">
        <v>-0.28174621597704302</v>
      </c>
      <c r="DV1119">
        <v>-0.173188499672732</v>
      </c>
      <c r="DW1119">
        <v>-9.6787549136258796E-2</v>
      </c>
      <c r="DX1119">
        <v>-4.4855658176274002E-2</v>
      </c>
      <c r="DY1119">
        <v>4.9521898089381802E-2</v>
      </c>
      <c r="DZ1119">
        <v>4.2108228971485598E-2</v>
      </c>
      <c r="EA1119">
        <v>3.3460925217303698E-2</v>
      </c>
      <c r="EB1119">
        <v>3.3487958405503303E-2</v>
      </c>
      <c r="EC1119">
        <v>3.4806840032251402E-2</v>
      </c>
      <c r="ED1119">
        <v>2.4270629351271701E-2</v>
      </c>
      <c r="EE1119">
        <v>3.2559219889262303E-2</v>
      </c>
      <c r="EF1119">
        <v>1.6678812582644101E-2</v>
      </c>
      <c r="EG1119">
        <v>2.0437788358779699E-2</v>
      </c>
      <c r="EH1119">
        <v>1.5190097937691299E-2</v>
      </c>
      <c r="EI1119">
        <v>2.48340729244758E-2</v>
      </c>
      <c r="EJ1119">
        <v>2.0483999457621999E-2</v>
      </c>
      <c r="EK1119">
        <v>4.7608760597661597E-3</v>
      </c>
      <c r="EL1119">
        <v>6.2775788766230797E-4</v>
      </c>
      <c r="EM1119">
        <v>0.392505398449778</v>
      </c>
      <c r="EN1119">
        <v>0.48214602713192301</v>
      </c>
      <c r="EO1119">
        <v>0.53389238258870197</v>
      </c>
      <c r="EP1119">
        <v>0.55577024353105497</v>
      </c>
      <c r="EQ1119">
        <v>0.333890737498445</v>
      </c>
      <c r="ER1119">
        <v>-0.23644068330912299</v>
      </c>
      <c r="ES1119">
        <v>-0.259902428688982</v>
      </c>
      <c r="ET1119">
        <v>-0.15420037531929801</v>
      </c>
      <c r="EU1119">
        <v>-8.4050386297982699E-2</v>
      </c>
      <c r="EV1119">
        <v>-3.2200247187223897E-2</v>
      </c>
      <c r="EW1119">
        <v>77.755711755805095</v>
      </c>
      <c r="EX1119">
        <v>76.789989382822199</v>
      </c>
      <c r="EY1119">
        <v>75.275918812088406</v>
      </c>
      <c r="EZ1119">
        <v>73.384710275825995</v>
      </c>
      <c r="FA1119">
        <v>71.925123459310399</v>
      </c>
      <c r="FB1119">
        <v>71.058835682693299</v>
      </c>
      <c r="FC1119">
        <v>70.019606894368195</v>
      </c>
      <c r="FD1119">
        <v>70.800078802197504</v>
      </c>
      <c r="FE1119">
        <v>74.441349331565107</v>
      </c>
      <c r="FF1119">
        <v>78.519750958087201</v>
      </c>
      <c r="FG1119">
        <v>83.354506160209098</v>
      </c>
      <c r="FH1119">
        <v>87.248001601175602</v>
      </c>
      <c r="FI1119">
        <v>90.974638888148604</v>
      </c>
      <c r="FJ1119">
        <v>94.165886825104806</v>
      </c>
      <c r="FK1119">
        <v>96.903728033479297</v>
      </c>
      <c r="FL1119">
        <v>98.849976470320897</v>
      </c>
      <c r="FM1119">
        <v>99.344729002397202</v>
      </c>
      <c r="FN1119">
        <v>99.968084192986694</v>
      </c>
      <c r="FO1119">
        <v>98.3034712636763</v>
      </c>
      <c r="FP1119">
        <v>93.9872110995898</v>
      </c>
      <c r="FQ1119">
        <v>88.438179785304797</v>
      </c>
      <c r="FR1119">
        <v>84.012560254765205</v>
      </c>
      <c r="FS1119">
        <v>81.505164025094103</v>
      </c>
      <c r="FT1119">
        <v>79.139403963192393</v>
      </c>
      <c r="FU1119">
        <v>3.0578465796055599E-2</v>
      </c>
      <c r="FV1119">
        <v>0</v>
      </c>
      <c r="FW1119">
        <v>0</v>
      </c>
      <c r="FX1119">
        <v>1</v>
      </c>
    </row>
    <row r="1120" spans="1:180" x14ac:dyDescent="0.2">
      <c r="A1120" t="s">
        <v>42</v>
      </c>
      <c r="B1120" t="s">
        <v>58</v>
      </c>
      <c r="C1120" t="s">
        <v>55</v>
      </c>
      <c r="D1120" t="s">
        <v>40</v>
      </c>
      <c r="E1120" t="s">
        <v>1</v>
      </c>
      <c r="F1120" t="s">
        <v>1</v>
      </c>
      <c r="G1120" s="35">
        <v>43703</v>
      </c>
      <c r="H1120">
        <v>7751</v>
      </c>
      <c r="I1120">
        <v>0.96821235046465104</v>
      </c>
      <c r="J1120">
        <v>0.84437667774868097</v>
      </c>
      <c r="K1120">
        <v>0.75775593965548205</v>
      </c>
      <c r="L1120">
        <v>0.70645614898586595</v>
      </c>
      <c r="M1120">
        <v>0.684227237356694</v>
      </c>
      <c r="N1120">
        <v>0.712624964792125</v>
      </c>
      <c r="O1120">
        <v>0.78489001373795897</v>
      </c>
      <c r="P1120">
        <v>0.84919372317877795</v>
      </c>
      <c r="Q1120">
        <v>0.90281931405687399</v>
      </c>
      <c r="R1120">
        <v>0.982647707122562</v>
      </c>
      <c r="S1120">
        <v>1.1060645482823901</v>
      </c>
      <c r="T1120">
        <v>1.26634030617444</v>
      </c>
      <c r="U1120">
        <v>1.4455227817085801</v>
      </c>
      <c r="V1120">
        <v>1.6512197092481</v>
      </c>
      <c r="W1120">
        <v>1.8491517536082001</v>
      </c>
      <c r="X1120">
        <v>2.0764249702920101</v>
      </c>
      <c r="Y1120">
        <v>2.2513552006691002</v>
      </c>
      <c r="Z1120">
        <v>2.41237322334046</v>
      </c>
      <c r="AA1120">
        <v>2.4235205114687401</v>
      </c>
      <c r="AB1120">
        <v>2.2166894290949202</v>
      </c>
      <c r="AC1120">
        <v>1.98445330348066</v>
      </c>
      <c r="AD1120">
        <v>1.79819680280331</v>
      </c>
      <c r="AE1120">
        <v>1.4927444599537001</v>
      </c>
      <c r="AF1120">
        <v>1.2079604083401601</v>
      </c>
      <c r="AG1120">
        <v>-1.7789764841474098E-2</v>
      </c>
      <c r="AH1120">
        <v>-1.6864881661591599E-2</v>
      </c>
      <c r="AI1120">
        <v>-1.6844257383694699E-2</v>
      </c>
      <c r="AJ1120">
        <v>-1.42322757931668E-2</v>
      </c>
      <c r="AK1120">
        <v>-2.4016705165026301E-2</v>
      </c>
      <c r="AL1120">
        <v>-1.5713150464864701E-2</v>
      </c>
      <c r="AM1120">
        <v>-1.73973158117782E-2</v>
      </c>
      <c r="AN1120">
        <v>-2.82719962813705E-2</v>
      </c>
      <c r="AO1120">
        <v>-1.9630474614902998E-2</v>
      </c>
      <c r="AP1120">
        <v>-8.4386336273282597E-3</v>
      </c>
      <c r="AQ1120">
        <v>-7.1219109275509297E-3</v>
      </c>
      <c r="AR1120">
        <v>-5.9744186996245202E-3</v>
      </c>
      <c r="AS1120">
        <v>-7.7919353384562203E-3</v>
      </c>
      <c r="AT1120">
        <v>-9.5597724822532801E-3</v>
      </c>
      <c r="AU1120">
        <v>0.18140426816615801</v>
      </c>
      <c r="AV1120">
        <v>0.25552592117553202</v>
      </c>
      <c r="AW1120">
        <v>0.28888398884001998</v>
      </c>
      <c r="AX1120">
        <v>0.29548182255872701</v>
      </c>
      <c r="AY1120">
        <v>0.21714107417231901</v>
      </c>
      <c r="AZ1120">
        <v>-0.10944098380650701</v>
      </c>
      <c r="BA1120">
        <v>-0.18285062532890201</v>
      </c>
      <c r="BB1120">
        <v>-0.151184591760849</v>
      </c>
      <c r="BC1120">
        <v>-0.10056802193813</v>
      </c>
      <c r="BD1120">
        <v>-6.3283521590898298E-2</v>
      </c>
      <c r="BE1120">
        <v>-1.2395157938997399E-2</v>
      </c>
      <c r="BF1120">
        <v>-1.03667979631077E-2</v>
      </c>
      <c r="BG1120">
        <v>-1.0571695159580599E-2</v>
      </c>
      <c r="BH1120">
        <v>-7.4197716279569099E-3</v>
      </c>
      <c r="BI1120">
        <v>-1.7048215807185099E-2</v>
      </c>
      <c r="BJ1120">
        <v>-1.08765484545746E-2</v>
      </c>
      <c r="BK1120">
        <v>-1.19119506800718E-2</v>
      </c>
      <c r="BL1120">
        <v>-2.3329116151633598E-2</v>
      </c>
      <c r="BM1120">
        <v>-1.36634770244045E-2</v>
      </c>
      <c r="BN1120">
        <v>-5.3090805831671601E-4</v>
      </c>
      <c r="BO1120">
        <v>-1.55928120872276E-3</v>
      </c>
      <c r="BP1120">
        <v>-1.88409787327713E-3</v>
      </c>
      <c r="BQ1120">
        <v>-3.7308607905155501E-3</v>
      </c>
      <c r="BR1120">
        <v>-3.3477099282247399E-4</v>
      </c>
      <c r="BS1120">
        <v>0.198246980754505</v>
      </c>
      <c r="BT1120">
        <v>0.27195457040326798</v>
      </c>
      <c r="BU1120">
        <v>0.30943904768758401</v>
      </c>
      <c r="BV1120">
        <v>0.31677538538657402</v>
      </c>
      <c r="BW1120">
        <v>0.23850335148714399</v>
      </c>
      <c r="BX1120">
        <v>-9.1083077448004701E-2</v>
      </c>
      <c r="BY1120">
        <v>-0.16352191471496</v>
      </c>
      <c r="BZ1120">
        <v>-0.13037199278233799</v>
      </c>
      <c r="CA1120">
        <v>-8.3551529081974094E-2</v>
      </c>
      <c r="CB1120">
        <v>-4.9952147058625801E-2</v>
      </c>
      <c r="CC1120">
        <v>-8.6588696317714004E-3</v>
      </c>
      <c r="CD1120">
        <v>-5.8662449884553398E-3</v>
      </c>
      <c r="CE1120">
        <v>-6.2273376710775298E-3</v>
      </c>
      <c r="CF1120">
        <v>-2.7014519958597802E-3</v>
      </c>
      <c r="CG1120">
        <v>-1.2221861305844701E-2</v>
      </c>
      <c r="CH1120">
        <v>-7.5267326358433896E-3</v>
      </c>
      <c r="CI1120">
        <v>-8.1128034997553795E-3</v>
      </c>
      <c r="CJ1120">
        <v>-1.9905692431125499E-2</v>
      </c>
      <c r="CK1120">
        <v>-9.5307526703111798E-3</v>
      </c>
      <c r="CL1120">
        <v>4.9459585817132699E-3</v>
      </c>
      <c r="CM1120">
        <v>2.2933791892654301E-3</v>
      </c>
      <c r="CN1120">
        <v>9.4884587082932795E-4</v>
      </c>
      <c r="CO1120">
        <v>-9.1817292974153005E-4</v>
      </c>
      <c r="CP1120">
        <v>6.0544369369117303E-3</v>
      </c>
      <c r="CQ1120">
        <v>0.209912192185743</v>
      </c>
      <c r="CR1120">
        <v>0.28333300281229601</v>
      </c>
      <c r="CS1120">
        <v>0.32367541882914702</v>
      </c>
      <c r="CT1120">
        <v>0.33152324213519802</v>
      </c>
      <c r="CU1120">
        <v>0.25329879968012697</v>
      </c>
      <c r="CV1120">
        <v>-7.8368447427245802E-2</v>
      </c>
      <c r="CW1120">
        <v>-0.150134908624216</v>
      </c>
      <c r="CX1120">
        <v>-0.115957250130618</v>
      </c>
      <c r="CY1120">
        <v>-7.1765957966632599E-2</v>
      </c>
      <c r="CZ1120">
        <v>-4.0718877668540598E-2</v>
      </c>
      <c r="DA1120">
        <v>-4.9225813245453902E-3</v>
      </c>
      <c r="DB1120">
        <v>-1.3656920138030099E-3</v>
      </c>
      <c r="DC1120">
        <v>-1.8829801825744499E-3</v>
      </c>
      <c r="DD1120">
        <v>2.01686763623735E-3</v>
      </c>
      <c r="DE1120">
        <v>-7.3955068045041704E-3</v>
      </c>
      <c r="DF1120">
        <v>-4.1769168171122096E-3</v>
      </c>
      <c r="DG1120">
        <v>-4.3136563194389596E-3</v>
      </c>
      <c r="DH1120">
        <v>-1.64822687106174E-2</v>
      </c>
      <c r="DI1120">
        <v>-5.3980283162178696E-3</v>
      </c>
      <c r="DJ1120">
        <v>1.0422825221743299E-2</v>
      </c>
      <c r="DK1120">
        <v>6.1460395872536197E-3</v>
      </c>
      <c r="DL1120">
        <v>3.7817896149357801E-3</v>
      </c>
      <c r="DM1120">
        <v>1.89451493103249E-3</v>
      </c>
      <c r="DN1120">
        <v>1.2443644866645899E-2</v>
      </c>
      <c r="DO1120">
        <v>0.221577403616982</v>
      </c>
      <c r="DP1120">
        <v>0.29471143522132298</v>
      </c>
      <c r="DQ1120">
        <v>0.33791178997070997</v>
      </c>
      <c r="DR1120">
        <v>0.34627109888382201</v>
      </c>
      <c r="DS1120">
        <v>0.26809424787310998</v>
      </c>
      <c r="DT1120">
        <v>-6.5653817406486903E-2</v>
      </c>
      <c r="DU1120">
        <v>-0.13674790253347199</v>
      </c>
      <c r="DV1120">
        <v>-0.101542507478897</v>
      </c>
      <c r="DW1120">
        <v>-5.9980386851291097E-2</v>
      </c>
      <c r="DX1120">
        <v>-3.1485608278455403E-2</v>
      </c>
      <c r="DY1120">
        <v>4.7202557793129201E-4</v>
      </c>
      <c r="DZ1120">
        <v>5.1323916846808997E-3</v>
      </c>
      <c r="EA1120">
        <v>4.3895820415396098E-3</v>
      </c>
      <c r="EB1120">
        <v>8.8293718014472895E-3</v>
      </c>
      <c r="EC1120">
        <v>-4.2701744666304202E-4</v>
      </c>
      <c r="ED1120">
        <v>6.5968519317790295E-4</v>
      </c>
      <c r="EE1120">
        <v>1.1717088122674001E-3</v>
      </c>
      <c r="EF1120">
        <v>-1.1539388580880499E-2</v>
      </c>
      <c r="EG1120">
        <v>5.6896927428059401E-4</v>
      </c>
      <c r="EH1120">
        <v>1.8330550790754799E-2</v>
      </c>
      <c r="EI1120">
        <v>1.17086693060818E-2</v>
      </c>
      <c r="EJ1120">
        <v>7.8721104412831696E-3</v>
      </c>
      <c r="EK1120">
        <v>5.9555894789731596E-3</v>
      </c>
      <c r="EL1120">
        <v>2.1668646356076699E-2</v>
      </c>
      <c r="EM1120">
        <v>0.23842011620532799</v>
      </c>
      <c r="EN1120">
        <v>0.311140084449059</v>
      </c>
      <c r="EO1120">
        <v>0.35846684881827401</v>
      </c>
      <c r="EP1120">
        <v>0.36756466171166902</v>
      </c>
      <c r="EQ1120">
        <v>0.28945652518793502</v>
      </c>
      <c r="ER1120">
        <v>-4.72959110479843E-2</v>
      </c>
      <c r="ES1120">
        <v>-0.11741919191953</v>
      </c>
      <c r="ET1120">
        <v>-8.0729908500386097E-2</v>
      </c>
      <c r="EU1120">
        <v>-4.2963893995134998E-2</v>
      </c>
      <c r="EV1120">
        <v>-1.8154233746182899E-2</v>
      </c>
      <c r="EW1120">
        <v>75.615827473927595</v>
      </c>
      <c r="EX1120">
        <v>74.952762965409804</v>
      </c>
      <c r="EY1120">
        <v>73.112252843188102</v>
      </c>
      <c r="EZ1120">
        <v>71.927893917228999</v>
      </c>
      <c r="FA1120">
        <v>71.013873814355193</v>
      </c>
      <c r="FB1120">
        <v>69.534483979047707</v>
      </c>
      <c r="FC1120">
        <v>68.041833797366806</v>
      </c>
      <c r="FD1120">
        <v>69.046847718370998</v>
      </c>
      <c r="FE1120">
        <v>74.415188051531302</v>
      </c>
      <c r="FF1120">
        <v>78.858855174366496</v>
      </c>
      <c r="FG1120">
        <v>84.337478174696798</v>
      </c>
      <c r="FH1120">
        <v>88.167925062526507</v>
      </c>
      <c r="FI1120">
        <v>91.357368694257005</v>
      </c>
      <c r="FJ1120">
        <v>94.445873248077007</v>
      </c>
      <c r="FK1120">
        <v>96.860211882402893</v>
      </c>
      <c r="FL1120">
        <v>98.599134066348896</v>
      </c>
      <c r="FM1120">
        <v>99.309872115520704</v>
      </c>
      <c r="FN1120">
        <v>99.579963191921095</v>
      </c>
      <c r="FO1120">
        <v>98.390956066254503</v>
      </c>
      <c r="FP1120">
        <v>93.982881883818607</v>
      </c>
      <c r="FQ1120">
        <v>86.990444056439102</v>
      </c>
      <c r="FR1120">
        <v>82.735276768439405</v>
      </c>
      <c r="FS1120">
        <v>79.506299844273499</v>
      </c>
      <c r="FT1120">
        <v>76.951748383747798</v>
      </c>
      <c r="FU1120">
        <v>2.5485604344036999E-2</v>
      </c>
      <c r="FV1120">
        <v>0</v>
      </c>
      <c r="FW1120">
        <v>0</v>
      </c>
      <c r="FX1120">
        <v>1</v>
      </c>
    </row>
    <row r="1121" spans="1:180" x14ac:dyDescent="0.2">
      <c r="A1121" t="s">
        <v>42</v>
      </c>
      <c r="B1121" t="s">
        <v>58</v>
      </c>
      <c r="C1121" t="s">
        <v>55</v>
      </c>
      <c r="D1121" t="s">
        <v>40</v>
      </c>
      <c r="E1121" t="s">
        <v>1</v>
      </c>
      <c r="F1121" t="s">
        <v>77</v>
      </c>
      <c r="G1121" s="35">
        <v>43703</v>
      </c>
      <c r="H1121">
        <v>6067</v>
      </c>
      <c r="I1121">
        <v>0.99925122309234804</v>
      </c>
      <c r="J1121">
        <v>0.87069593784852894</v>
      </c>
      <c r="K1121">
        <v>0.779657947287268</v>
      </c>
      <c r="L1121">
        <v>0.72479262506500597</v>
      </c>
      <c r="M1121">
        <v>0.70154858076430604</v>
      </c>
      <c r="N1121">
        <v>0.72679049061907697</v>
      </c>
      <c r="O1121">
        <v>0.79605695573511004</v>
      </c>
      <c r="P1121">
        <v>0.85560149534623897</v>
      </c>
      <c r="Q1121">
        <v>0.90548480199599901</v>
      </c>
      <c r="R1121">
        <v>0.98637989950975402</v>
      </c>
      <c r="S1121">
        <v>1.1087823949457201</v>
      </c>
      <c r="T1121">
        <v>1.27508259037449</v>
      </c>
      <c r="U1121">
        <v>1.4564968448973099</v>
      </c>
      <c r="V1121">
        <v>1.66351997431832</v>
      </c>
      <c r="W1121">
        <v>1.8653501089703901</v>
      </c>
      <c r="X1121">
        <v>2.0873517791284102</v>
      </c>
      <c r="Y1121">
        <v>2.2538523342296002</v>
      </c>
      <c r="Z1121">
        <v>2.4153924606841199</v>
      </c>
      <c r="AA1121">
        <v>2.42416130928012</v>
      </c>
      <c r="AB1121">
        <v>2.2233996736226702</v>
      </c>
      <c r="AC1121">
        <v>2.00301232655517</v>
      </c>
      <c r="AD1121">
        <v>1.82609577827748</v>
      </c>
      <c r="AE1121">
        <v>1.52572902971213</v>
      </c>
      <c r="AF1121">
        <v>1.2402450663406299</v>
      </c>
      <c r="AG1121">
        <v>-3.2395620472894203E-2</v>
      </c>
      <c r="AH1121">
        <v>-3.2184800465495697E-2</v>
      </c>
      <c r="AI1121">
        <v>-3.1618181391562097E-2</v>
      </c>
      <c r="AJ1121">
        <v>-2.5937478436164101E-2</v>
      </c>
      <c r="AK1121">
        <v>-3.2331469177890898E-2</v>
      </c>
      <c r="AL1121">
        <v>-2.61658106677056E-2</v>
      </c>
      <c r="AM1121">
        <v>-2.7302753408064099E-2</v>
      </c>
      <c r="AN1121">
        <v>-3.10261695002832E-2</v>
      </c>
      <c r="AO1121">
        <v>-2.2669732048343501E-2</v>
      </c>
      <c r="AP1121">
        <v>-1.4233229645494099E-2</v>
      </c>
      <c r="AQ1121">
        <v>-6.04148427753872E-3</v>
      </c>
      <c r="AR1121">
        <v>-1.7311479944053501E-3</v>
      </c>
      <c r="AS1121">
        <v>-8.5110851270174797E-3</v>
      </c>
      <c r="AT1121">
        <v>5.3189248114902804E-3</v>
      </c>
      <c r="AU1121">
        <v>0.13537181951181401</v>
      </c>
      <c r="AV1121">
        <v>0.19404656150785099</v>
      </c>
      <c r="AW1121">
        <v>0.22217435799402999</v>
      </c>
      <c r="AX1121">
        <v>0.21651365692832999</v>
      </c>
      <c r="AY1121">
        <v>0.18696031014122</v>
      </c>
      <c r="AZ1121">
        <v>-4.5412069890031097E-2</v>
      </c>
      <c r="BA1121">
        <v>-0.13750350951486201</v>
      </c>
      <c r="BB1121">
        <v>-0.127473533831027</v>
      </c>
      <c r="BC1121">
        <v>-8.1843215702796804E-2</v>
      </c>
      <c r="BD1121">
        <v>-5.7589195034594198E-2</v>
      </c>
      <c r="BE1121">
        <v>-2.6014366201973199E-2</v>
      </c>
      <c r="BF1121">
        <v>-2.5281716776718099E-2</v>
      </c>
      <c r="BG1121">
        <v>-2.4063126585283999E-2</v>
      </c>
      <c r="BH1121">
        <v>-1.8192522252302099E-2</v>
      </c>
      <c r="BI1121">
        <v>-2.4218506983355901E-2</v>
      </c>
      <c r="BJ1121">
        <v>-1.9685828608022201E-2</v>
      </c>
      <c r="BK1121">
        <v>-2.00331596276715E-2</v>
      </c>
      <c r="BL1121">
        <v>-2.43401012587754E-2</v>
      </c>
      <c r="BM1121">
        <v>-1.6518556317690499E-2</v>
      </c>
      <c r="BN1121">
        <v>-7.18224081223606E-3</v>
      </c>
      <c r="BO1121">
        <v>-5.8642258151910399E-4</v>
      </c>
      <c r="BP1121">
        <v>1.1793470893451501E-3</v>
      </c>
      <c r="BQ1121">
        <v>-5.6042855475331903E-3</v>
      </c>
      <c r="BR1121">
        <v>1.33235474782872E-2</v>
      </c>
      <c r="BS1121">
        <v>0.151601789076311</v>
      </c>
      <c r="BT1121">
        <v>0.207809136904999</v>
      </c>
      <c r="BU1121">
        <v>0.238532266776735</v>
      </c>
      <c r="BV1121">
        <v>0.233017654701447</v>
      </c>
      <c r="BW1121">
        <v>0.20364937631454899</v>
      </c>
      <c r="BX1121">
        <v>-2.8128315787477601E-2</v>
      </c>
      <c r="BY1121">
        <v>-0.118136361927846</v>
      </c>
      <c r="BZ1121">
        <v>-0.11038069449166001</v>
      </c>
      <c r="CA1121">
        <v>-6.7676308720144004E-2</v>
      </c>
      <c r="CB1121">
        <v>-4.7454780507905601E-2</v>
      </c>
      <c r="CC1121">
        <v>-2.1594728932957E-2</v>
      </c>
      <c r="CD1121">
        <v>-2.0500662042527699E-2</v>
      </c>
      <c r="CE1121">
        <v>-1.8830518641192801E-2</v>
      </c>
      <c r="CF1121">
        <v>-1.28283891925872E-2</v>
      </c>
      <c r="CG1121">
        <v>-1.85994940816946E-2</v>
      </c>
      <c r="CH1121">
        <v>-1.51978127732607E-2</v>
      </c>
      <c r="CI1121">
        <v>-1.4998261120517199E-2</v>
      </c>
      <c r="CJ1121">
        <v>-1.9709350762276399E-2</v>
      </c>
      <c r="CK1121">
        <v>-1.2258270744782499E-2</v>
      </c>
      <c r="CL1121">
        <v>-2.29874742553752E-3</v>
      </c>
      <c r="CM1121">
        <v>3.1917365315531198E-3</v>
      </c>
      <c r="CN1121">
        <v>3.1951471181968002E-3</v>
      </c>
      <c r="CO1121">
        <v>-3.59104501367882E-3</v>
      </c>
      <c r="CP1121">
        <v>1.8867524753068601E-2</v>
      </c>
      <c r="CQ1121">
        <v>0.162842616555812</v>
      </c>
      <c r="CR1121">
        <v>0.21734105470054199</v>
      </c>
      <c r="CS1121">
        <v>0.24986170456902901</v>
      </c>
      <c r="CT1121">
        <v>0.24444827328347499</v>
      </c>
      <c r="CU1121">
        <v>0.21520817270679601</v>
      </c>
      <c r="CV1121">
        <v>-1.61576403470312E-2</v>
      </c>
      <c r="CW1121">
        <v>-0.10472273450664001</v>
      </c>
      <c r="CX1121">
        <v>-9.8542246034619294E-2</v>
      </c>
      <c r="CY1121">
        <v>-5.7864352100182898E-2</v>
      </c>
      <c r="CZ1121">
        <v>-4.0435715878884303E-2</v>
      </c>
      <c r="DA1121">
        <v>-1.7175091663940802E-2</v>
      </c>
      <c r="DB1121">
        <v>-1.57196073083373E-2</v>
      </c>
      <c r="DC1121">
        <v>-1.35979106971016E-2</v>
      </c>
      <c r="DD1121">
        <v>-7.4642561328722799E-3</v>
      </c>
      <c r="DE1121">
        <v>-1.2980481180033299E-2</v>
      </c>
      <c r="DF1121">
        <v>-1.07097969384991E-2</v>
      </c>
      <c r="DG1121">
        <v>-9.9633626133628795E-3</v>
      </c>
      <c r="DH1121">
        <v>-1.5078600265777399E-2</v>
      </c>
      <c r="DI1121">
        <v>-7.9979851718745207E-3</v>
      </c>
      <c r="DJ1121">
        <v>2.58474596116102E-3</v>
      </c>
      <c r="DK1121">
        <v>6.9698956446253403E-3</v>
      </c>
      <c r="DL1121">
        <v>5.2109471470484503E-3</v>
      </c>
      <c r="DM1121">
        <v>-1.5778044798244401E-3</v>
      </c>
      <c r="DN1121">
        <v>2.4411502027850002E-2</v>
      </c>
      <c r="DO1121">
        <v>0.17408344403531301</v>
      </c>
      <c r="DP1121">
        <v>0.22687297249608601</v>
      </c>
      <c r="DQ1121">
        <v>0.26119114236132202</v>
      </c>
      <c r="DR1121">
        <v>0.255878891865503</v>
      </c>
      <c r="DS1121">
        <v>0.22676696909904201</v>
      </c>
      <c r="DT1121">
        <v>-4.1869649065848199E-3</v>
      </c>
      <c r="DU1121">
        <v>-9.1309107085433897E-2</v>
      </c>
      <c r="DV1121">
        <v>-8.6703797577578304E-2</v>
      </c>
      <c r="DW1121">
        <v>-4.80523954802217E-2</v>
      </c>
      <c r="DX1121">
        <v>-3.3416651249863101E-2</v>
      </c>
      <c r="DY1121">
        <v>-1.07938373930199E-2</v>
      </c>
      <c r="DZ1121">
        <v>-8.8165236195596498E-3</v>
      </c>
      <c r="EA1121">
        <v>-6.0428558908234599E-3</v>
      </c>
      <c r="EB1121">
        <v>2.8070005098971098E-4</v>
      </c>
      <c r="EC1121">
        <v>-4.86751898549835E-3</v>
      </c>
      <c r="ED1121">
        <v>-4.2298148788156697E-3</v>
      </c>
      <c r="EE1121">
        <v>-2.6937688329702202E-3</v>
      </c>
      <c r="EF1121">
        <v>-8.3925320242695493E-3</v>
      </c>
      <c r="EG1121">
        <v>-1.8468094412215301E-3</v>
      </c>
      <c r="EH1121">
        <v>9.6357347944190496E-3</v>
      </c>
      <c r="EI1121">
        <v>1.2424957340645E-2</v>
      </c>
      <c r="EJ1121">
        <v>8.1214422307989594E-3</v>
      </c>
      <c r="EK1121">
        <v>1.3289950996598499E-3</v>
      </c>
      <c r="EL1121">
        <v>3.24161246946469E-2</v>
      </c>
      <c r="EM1121">
        <v>0.19031341359981099</v>
      </c>
      <c r="EN1121">
        <v>0.24063554789323399</v>
      </c>
      <c r="EO1121">
        <v>0.277549051144027</v>
      </c>
      <c r="EP1121">
        <v>0.27238288963862001</v>
      </c>
      <c r="EQ1121">
        <v>0.243456035272372</v>
      </c>
      <c r="ER1121">
        <v>1.30967891959686E-2</v>
      </c>
      <c r="ES1121">
        <v>-7.1941959498417696E-2</v>
      </c>
      <c r="ET1121">
        <v>-6.9610958238211798E-2</v>
      </c>
      <c r="EU1121">
        <v>-3.3885488497568901E-2</v>
      </c>
      <c r="EV1121">
        <v>-2.3282236723174501E-2</v>
      </c>
      <c r="EW1121">
        <v>75.672921491704898</v>
      </c>
      <c r="EX1121">
        <v>75.001843361535194</v>
      </c>
      <c r="EY1121">
        <v>73.124887744009101</v>
      </c>
      <c r="EZ1121">
        <v>71.937242992862906</v>
      </c>
      <c r="FA1121">
        <v>71.0341612705015</v>
      </c>
      <c r="FB1121">
        <v>69.549959824171694</v>
      </c>
      <c r="FC1121">
        <v>68.060334641017207</v>
      </c>
      <c r="FD1121">
        <v>69.081935056955103</v>
      </c>
      <c r="FE1121">
        <v>74.488254478423201</v>
      </c>
      <c r="FF1121">
        <v>78.9157134754455</v>
      </c>
      <c r="FG1121">
        <v>84.381516755683705</v>
      </c>
      <c r="FH1121">
        <v>88.200961856595896</v>
      </c>
      <c r="FI1121">
        <v>91.384293614406602</v>
      </c>
      <c r="FJ1121">
        <v>94.473956610105404</v>
      </c>
      <c r="FK1121">
        <v>96.875762159096297</v>
      </c>
      <c r="FL1121">
        <v>98.618057853192795</v>
      </c>
      <c r="FM1121">
        <v>99.317956231980006</v>
      </c>
      <c r="FN1121">
        <v>99.577882024861793</v>
      </c>
      <c r="FO1121">
        <v>98.370681098454398</v>
      </c>
      <c r="FP1121">
        <v>93.964184430684895</v>
      </c>
      <c r="FQ1121">
        <v>86.986942855792407</v>
      </c>
      <c r="FR1121">
        <v>82.763990641395296</v>
      </c>
      <c r="FS1121">
        <v>79.549321737486395</v>
      </c>
      <c r="FT1121">
        <v>76.998511131067701</v>
      </c>
      <c r="FU1121">
        <v>2.1011267802586799E-2</v>
      </c>
      <c r="FV1121">
        <v>0</v>
      </c>
      <c r="FW1121">
        <v>0</v>
      </c>
      <c r="FX1121">
        <v>1</v>
      </c>
    </row>
    <row r="1122" spans="1:180" x14ac:dyDescent="0.2">
      <c r="A1122" t="s">
        <v>42</v>
      </c>
      <c r="B1122" t="s">
        <v>58</v>
      </c>
      <c r="C1122" t="s">
        <v>55</v>
      </c>
      <c r="D1122" t="s">
        <v>40</v>
      </c>
      <c r="E1122" t="s">
        <v>1</v>
      </c>
      <c r="F1122" t="s">
        <v>78</v>
      </c>
      <c r="G1122" s="35">
        <v>43703</v>
      </c>
      <c r="H1122">
        <v>1684</v>
      </c>
      <c r="I1122">
        <v>0.838462983745768</v>
      </c>
      <c r="J1122">
        <v>0.73400537342419603</v>
      </c>
      <c r="K1122">
        <v>0.66570679169954705</v>
      </c>
      <c r="L1122">
        <v>0.62745647201324195</v>
      </c>
      <c r="M1122">
        <v>0.61633455705722695</v>
      </c>
      <c r="N1122">
        <v>0.64068381244762296</v>
      </c>
      <c r="O1122">
        <v>0.719752973824757</v>
      </c>
      <c r="P1122">
        <v>0.79640252544115997</v>
      </c>
      <c r="Q1122">
        <v>0.87277969789196796</v>
      </c>
      <c r="R1122">
        <v>0.95678781969685101</v>
      </c>
      <c r="S1122">
        <v>1.0787623888206701</v>
      </c>
      <c r="T1122">
        <v>1.2500949112514701</v>
      </c>
      <c r="U1122">
        <v>1.4319639303079399</v>
      </c>
      <c r="V1122">
        <v>1.63374526432377</v>
      </c>
      <c r="W1122">
        <v>1.81899886900653</v>
      </c>
      <c r="X1122">
        <v>2.0508996251755298</v>
      </c>
      <c r="Y1122">
        <v>2.2554146143695202</v>
      </c>
      <c r="Z1122">
        <v>2.4157956254181299</v>
      </c>
      <c r="AA1122">
        <v>2.4248003358067498</v>
      </c>
      <c r="AB1122">
        <v>2.20273528024856</v>
      </c>
      <c r="AC1122">
        <v>1.9120588290960601</v>
      </c>
      <c r="AD1122">
        <v>1.6788511845498399</v>
      </c>
      <c r="AE1122">
        <v>1.3604215358417699</v>
      </c>
      <c r="AF1122">
        <v>1.0764070286642899</v>
      </c>
      <c r="AG1122">
        <v>-1.87164724359178E-2</v>
      </c>
      <c r="AH1122">
        <v>-4.0521095705494999E-3</v>
      </c>
      <c r="AI1122">
        <v>-1.1376851267324E-2</v>
      </c>
      <c r="AJ1122">
        <v>-1.5237912698912099E-2</v>
      </c>
      <c r="AK1122">
        <v>-1.2689557491017999E-2</v>
      </c>
      <c r="AL1122">
        <v>-9.0167591822025092E-3</v>
      </c>
      <c r="AM1122">
        <v>-5.1696659735382504E-3</v>
      </c>
      <c r="AN1122">
        <v>-1.07112210231518E-2</v>
      </c>
      <c r="AO1122">
        <v>-9.6633174233712402E-3</v>
      </c>
      <c r="AP1122">
        <v>-2.7616650548995099E-2</v>
      </c>
      <c r="AQ1122">
        <v>-3.0132349561561401E-2</v>
      </c>
      <c r="AR1122">
        <v>-1.6908496268897E-2</v>
      </c>
      <c r="AS1122">
        <v>-4.9649334463507796E-3</v>
      </c>
      <c r="AT1122">
        <v>-5.80082877623945E-2</v>
      </c>
      <c r="AU1122">
        <v>0.36128326239721997</v>
      </c>
      <c r="AV1122">
        <v>0.47313674483778101</v>
      </c>
      <c r="AW1122">
        <v>0.53172420761164496</v>
      </c>
      <c r="AX1122">
        <v>0.56008095497279098</v>
      </c>
      <c r="AY1122">
        <v>0.32071840301064702</v>
      </c>
      <c r="AZ1122">
        <v>-0.33593746135106201</v>
      </c>
      <c r="BA1122">
        <v>-0.344940380862508</v>
      </c>
      <c r="BB1122">
        <v>-0.25172060937493201</v>
      </c>
      <c r="BC1122">
        <v>-0.151891240419327</v>
      </c>
      <c r="BD1122">
        <v>-8.2614407534067597E-2</v>
      </c>
      <c r="BE1122">
        <v>-9.1040572812144602E-3</v>
      </c>
      <c r="BF1122">
        <v>3.8431229858285E-3</v>
      </c>
      <c r="BG1122">
        <v>-2.8073128016186601E-3</v>
      </c>
      <c r="BH1122">
        <v>-7.9420105510928599E-3</v>
      </c>
      <c r="BI1122">
        <v>-6.5708398346445299E-3</v>
      </c>
      <c r="BJ1122">
        <v>-3.9472691638420898E-3</v>
      </c>
      <c r="BK1122">
        <v>3.8160832644058302E-3</v>
      </c>
      <c r="BL1122">
        <v>-1.9022508249387799E-3</v>
      </c>
      <c r="BM1122">
        <v>3.24231940326625E-5</v>
      </c>
      <c r="BN1122">
        <v>-1.48987402533517E-2</v>
      </c>
      <c r="BO1122">
        <v>-1.8136076997959098E-2</v>
      </c>
      <c r="BP1122">
        <v>-1.0423112849875901E-2</v>
      </c>
      <c r="BQ1122">
        <v>1.55081824470183E-3</v>
      </c>
      <c r="BR1122">
        <v>-4.0093730619054503E-2</v>
      </c>
      <c r="BS1122">
        <v>0.383770189249793</v>
      </c>
      <c r="BT1122">
        <v>0.49659057202881102</v>
      </c>
      <c r="BU1122">
        <v>0.559352727127433</v>
      </c>
      <c r="BV1122">
        <v>0.59373434547930803</v>
      </c>
      <c r="BW1122">
        <v>0.35409723710935698</v>
      </c>
      <c r="BX1122">
        <v>-0.30964099592447503</v>
      </c>
      <c r="BY1122">
        <v>-0.32218491723127302</v>
      </c>
      <c r="BZ1122">
        <v>-0.22412805229221699</v>
      </c>
      <c r="CA1122">
        <v>-0.12604038548336199</v>
      </c>
      <c r="CB1122">
        <v>-6.5473123962936197E-2</v>
      </c>
      <c r="CC1122">
        <v>-2.44652782707913E-3</v>
      </c>
      <c r="CD1122">
        <v>9.3113370033655798E-3</v>
      </c>
      <c r="CE1122">
        <v>3.12792343460066E-3</v>
      </c>
      <c r="CF1122">
        <v>-2.8888909488013E-3</v>
      </c>
      <c r="CG1122">
        <v>-2.3330346251064699E-3</v>
      </c>
      <c r="CH1122">
        <v>-4.3615582016117002E-4</v>
      </c>
      <c r="CI1122">
        <v>1.00395858135873E-2</v>
      </c>
      <c r="CJ1122">
        <v>4.19881509984166E-3</v>
      </c>
      <c r="CK1122">
        <v>6.7476636098025402E-3</v>
      </c>
      <c r="CL1122">
        <v>-6.0903543247781203E-3</v>
      </c>
      <c r="CM1122">
        <v>-9.8274951642937803E-3</v>
      </c>
      <c r="CN1122">
        <v>-5.9313560500911097E-3</v>
      </c>
      <c r="CO1122">
        <v>6.0636080171857596E-3</v>
      </c>
      <c r="CP1122">
        <v>-2.7686162914155699E-2</v>
      </c>
      <c r="CQ1122">
        <v>0.39934456628663301</v>
      </c>
      <c r="CR1122">
        <v>0.51283462129462798</v>
      </c>
      <c r="CS1122">
        <v>0.578488155580136</v>
      </c>
      <c r="CT1122">
        <v>0.617042581226806</v>
      </c>
      <c r="CU1122">
        <v>0.37721531592518198</v>
      </c>
      <c r="CV1122">
        <v>-0.29142814407615603</v>
      </c>
      <c r="CW1122">
        <v>-0.30642455243956701</v>
      </c>
      <c r="CX1122">
        <v>-0.205017531311109</v>
      </c>
      <c r="CY1122">
        <v>-0.10813616210339699</v>
      </c>
      <c r="CZ1122">
        <v>-5.3601123178549002E-2</v>
      </c>
      <c r="DA1122">
        <v>4.2110016270562002E-3</v>
      </c>
      <c r="DB1122">
        <v>1.47795510209027E-2</v>
      </c>
      <c r="DC1122">
        <v>9.0631596708199806E-3</v>
      </c>
      <c r="DD1122">
        <v>2.16422865349027E-3</v>
      </c>
      <c r="DE1122">
        <v>1.9047705844316E-3</v>
      </c>
      <c r="DF1122">
        <v>3.0749575235197498E-3</v>
      </c>
      <c r="DG1122">
        <v>1.62630883627688E-2</v>
      </c>
      <c r="DH1122">
        <v>1.02998810246221E-2</v>
      </c>
      <c r="DI1122">
        <v>1.34629040255724E-2</v>
      </c>
      <c r="DJ1122">
        <v>2.7180316037954699E-3</v>
      </c>
      <c r="DK1122">
        <v>-1.51891333062842E-3</v>
      </c>
      <c r="DL1122">
        <v>-1.4395992503062999E-3</v>
      </c>
      <c r="DM1122">
        <v>1.0576397789669701E-2</v>
      </c>
      <c r="DN1122">
        <v>-1.5278595209256901E-2</v>
      </c>
      <c r="DO1122">
        <v>0.41491894332347401</v>
      </c>
      <c r="DP1122">
        <v>0.529078670560444</v>
      </c>
      <c r="DQ1122">
        <v>0.59762358403283999</v>
      </c>
      <c r="DR1122">
        <v>0.64035081697430496</v>
      </c>
      <c r="DS1122">
        <v>0.40033339474100699</v>
      </c>
      <c r="DT1122">
        <v>-0.27321529222783603</v>
      </c>
      <c r="DU1122">
        <v>-0.29066418764786101</v>
      </c>
      <c r="DV1122">
        <v>-0.18590701033000001</v>
      </c>
      <c r="DW1122">
        <v>-9.02319387234327E-2</v>
      </c>
      <c r="DX1122">
        <v>-4.1729122394161898E-2</v>
      </c>
      <c r="DY1122">
        <v>1.38234167817596E-2</v>
      </c>
      <c r="DZ1122">
        <v>2.2674783577280699E-2</v>
      </c>
      <c r="EA1122">
        <v>1.76326981365253E-2</v>
      </c>
      <c r="EB1122">
        <v>9.4601308013095298E-3</v>
      </c>
      <c r="EC1122">
        <v>8.0234882408051003E-3</v>
      </c>
      <c r="ED1122">
        <v>8.14444754188017E-3</v>
      </c>
      <c r="EE1122">
        <v>2.5248837600712799E-2</v>
      </c>
      <c r="EF1122">
        <v>1.9108851222835201E-2</v>
      </c>
      <c r="EG1122">
        <v>2.31586446429763E-2</v>
      </c>
      <c r="EH1122">
        <v>1.5435941899438799E-2</v>
      </c>
      <c r="EI1122">
        <v>1.0477359232973899E-2</v>
      </c>
      <c r="EJ1122">
        <v>5.0457841687147204E-3</v>
      </c>
      <c r="EK1122">
        <v>1.70921494807223E-2</v>
      </c>
      <c r="EL1122">
        <v>2.6359619340831199E-3</v>
      </c>
      <c r="EM1122">
        <v>0.43740587017604599</v>
      </c>
      <c r="EN1122">
        <v>0.55253249775147495</v>
      </c>
      <c r="EO1122">
        <v>0.62525210354862704</v>
      </c>
      <c r="EP1122">
        <v>0.67400420748082102</v>
      </c>
      <c r="EQ1122">
        <v>0.433712228839717</v>
      </c>
      <c r="ER1122">
        <v>-0.24691882680124999</v>
      </c>
      <c r="ES1122">
        <v>-0.26790872401662602</v>
      </c>
      <c r="ET1122">
        <v>-0.15831445324728499</v>
      </c>
      <c r="EU1122">
        <v>-6.4381083787467694E-2</v>
      </c>
      <c r="EV1122">
        <v>-2.4587838823030499E-2</v>
      </c>
      <c r="EW1122">
        <v>75.328980345600797</v>
      </c>
      <c r="EX1122">
        <v>74.702051180582998</v>
      </c>
      <c r="EY1122">
        <v>73.056555863342595</v>
      </c>
      <c r="EZ1122">
        <v>71.887580794090496</v>
      </c>
      <c r="FA1122">
        <v>70.903047091412702</v>
      </c>
      <c r="FB1122">
        <v>69.444664292309696</v>
      </c>
      <c r="FC1122">
        <v>67.940608099195401</v>
      </c>
      <c r="FD1122">
        <v>68.856944994064094</v>
      </c>
      <c r="FE1122">
        <v>74.031229389262606</v>
      </c>
      <c r="FF1122">
        <v>78.549795541485295</v>
      </c>
      <c r="FG1122">
        <v>84.081255771006497</v>
      </c>
      <c r="FH1122">
        <v>87.970650309985501</v>
      </c>
      <c r="FI1122">
        <v>91.202084157762798</v>
      </c>
      <c r="FJ1122">
        <v>94.290133227806393</v>
      </c>
      <c r="FK1122">
        <v>96.773347843292399</v>
      </c>
      <c r="FL1122">
        <v>98.4977245745944</v>
      </c>
      <c r="FM1122">
        <v>99.271204326605996</v>
      </c>
      <c r="FN1122">
        <v>99.603086664028496</v>
      </c>
      <c r="FO1122">
        <v>98.5195224904366</v>
      </c>
      <c r="FP1122">
        <v>94.109715077166598</v>
      </c>
      <c r="FQ1122">
        <v>87.037857802400694</v>
      </c>
      <c r="FR1122">
        <v>82.611199050257198</v>
      </c>
      <c r="FS1122">
        <v>79.296069120168795</v>
      </c>
      <c r="FT1122">
        <v>76.721804511278194</v>
      </c>
      <c r="FU1122">
        <v>3.7139616365287703E-2</v>
      </c>
      <c r="FV1122">
        <v>0</v>
      </c>
      <c r="FW1122">
        <v>0</v>
      </c>
      <c r="FX1122">
        <v>1</v>
      </c>
    </row>
    <row r="1123" spans="1:180" x14ac:dyDescent="0.2">
      <c r="A1123" t="s">
        <v>42</v>
      </c>
      <c r="B1123" t="s">
        <v>58</v>
      </c>
      <c r="C1123" t="s">
        <v>55</v>
      </c>
      <c r="D1123" t="s">
        <v>40</v>
      </c>
      <c r="E1123" t="s">
        <v>77</v>
      </c>
      <c r="F1123" t="s">
        <v>1</v>
      </c>
      <c r="G1123" s="35">
        <v>43703</v>
      </c>
      <c r="H1123">
        <v>5500</v>
      </c>
      <c r="I1123">
        <v>0.97294725178103503</v>
      </c>
      <c r="J1123">
        <v>0.85189833099256496</v>
      </c>
      <c r="K1123">
        <v>0.76763705118405801</v>
      </c>
      <c r="L1123">
        <v>0.71966710564566605</v>
      </c>
      <c r="M1123">
        <v>0.70165744259476004</v>
      </c>
      <c r="N1123">
        <v>0.74091693322902297</v>
      </c>
      <c r="O1123">
        <v>0.82566665840793396</v>
      </c>
      <c r="P1123">
        <v>0.890783317773301</v>
      </c>
      <c r="Q1123">
        <v>0.94264797974887604</v>
      </c>
      <c r="R1123">
        <v>1.0106620514915301</v>
      </c>
      <c r="S1123">
        <v>1.1209431401055401</v>
      </c>
      <c r="T1123">
        <v>1.2724956342537099</v>
      </c>
      <c r="U1123">
        <v>1.44304268143985</v>
      </c>
      <c r="V1123">
        <v>1.6521611948377199</v>
      </c>
      <c r="W1123">
        <v>1.84823633020999</v>
      </c>
      <c r="X1123">
        <v>2.0772872769969402</v>
      </c>
      <c r="Y1123">
        <v>2.2685240466251102</v>
      </c>
      <c r="Z1123">
        <v>2.4490561140759399</v>
      </c>
      <c r="AA1123">
        <v>2.4736744766966599</v>
      </c>
      <c r="AB1123">
        <v>2.2588105626423398</v>
      </c>
      <c r="AC1123">
        <v>2.0207048967128598</v>
      </c>
      <c r="AD1123">
        <v>1.82481547331162</v>
      </c>
      <c r="AE1123">
        <v>1.5093558036094601</v>
      </c>
      <c r="AF1123">
        <v>1.2160184048362599</v>
      </c>
      <c r="AG1123">
        <v>-3.4502474211326399E-2</v>
      </c>
      <c r="AH1123">
        <v>-2.8125405560444301E-2</v>
      </c>
      <c r="AI1123">
        <v>-3.1581168590246199E-2</v>
      </c>
      <c r="AJ1123">
        <v>-2.29341348371031E-2</v>
      </c>
      <c r="AK1123">
        <v>-2.9833078281808801E-2</v>
      </c>
      <c r="AL1123">
        <v>-2.2291880407942E-2</v>
      </c>
      <c r="AM1123">
        <v>-1.4763318470599401E-2</v>
      </c>
      <c r="AN1123">
        <v>-1.7699609960831399E-2</v>
      </c>
      <c r="AO1123">
        <v>-2.1067638228076901E-2</v>
      </c>
      <c r="AP1123">
        <v>-1.46877347597884E-2</v>
      </c>
      <c r="AQ1123">
        <v>-1.3886130742698399E-2</v>
      </c>
      <c r="AR1123">
        <v>-2.9769890749673702E-3</v>
      </c>
      <c r="AS1123">
        <v>-1.21030415056589E-2</v>
      </c>
      <c r="AT1123">
        <v>-8.7176541222765205E-3</v>
      </c>
      <c r="AU1123">
        <v>0.221053014656272</v>
      </c>
      <c r="AV1123">
        <v>0.30544416245262002</v>
      </c>
      <c r="AW1123">
        <v>0.35350582341808201</v>
      </c>
      <c r="AX1123">
        <v>0.34941722345051102</v>
      </c>
      <c r="AY1123">
        <v>0.26976503940833602</v>
      </c>
      <c r="AZ1123">
        <v>-0.11029360013731</v>
      </c>
      <c r="BA1123">
        <v>-0.18935278941059</v>
      </c>
      <c r="BB1123">
        <v>-0.17051413708607499</v>
      </c>
      <c r="BC1123">
        <v>-0.11767038335244399</v>
      </c>
      <c r="BD1123">
        <v>-8.5923074138574695E-2</v>
      </c>
      <c r="BE1123">
        <v>-2.6569733776309199E-2</v>
      </c>
      <c r="BF1123">
        <v>-2.0556679726342099E-2</v>
      </c>
      <c r="BG1123">
        <v>-2.2932766850998602E-2</v>
      </c>
      <c r="BH1123">
        <v>-1.49164500238822E-2</v>
      </c>
      <c r="BI1123">
        <v>-2.15166915325436E-2</v>
      </c>
      <c r="BJ1123">
        <v>-1.7443012505343601E-2</v>
      </c>
      <c r="BK1123">
        <v>-7.9110515934819395E-3</v>
      </c>
      <c r="BL1123">
        <v>-1.29021577087064E-2</v>
      </c>
      <c r="BM1123">
        <v>-1.3789518310161E-2</v>
      </c>
      <c r="BN1123">
        <v>-8.4918173209408195E-3</v>
      </c>
      <c r="BO1123">
        <v>-7.5801220091590502E-3</v>
      </c>
      <c r="BP1123">
        <v>1.34475943313521E-3</v>
      </c>
      <c r="BQ1123">
        <v>-7.8013947205445803E-3</v>
      </c>
      <c r="BR1123">
        <v>1.6324086356910099E-3</v>
      </c>
      <c r="BS1123">
        <v>0.23605911200632401</v>
      </c>
      <c r="BT1123">
        <v>0.32432453307092102</v>
      </c>
      <c r="BU1123">
        <v>0.37389960779774201</v>
      </c>
      <c r="BV1123">
        <v>0.37095075290304802</v>
      </c>
      <c r="BW1123">
        <v>0.291665964048965</v>
      </c>
      <c r="BX1123">
        <v>-9.3031125940555598E-2</v>
      </c>
      <c r="BY1123">
        <v>-0.171279297141776</v>
      </c>
      <c r="BZ1123">
        <v>-0.15105623436996399</v>
      </c>
      <c r="CA1123">
        <v>-9.8433563390110598E-2</v>
      </c>
      <c r="CB1123">
        <v>-7.1388473612699593E-2</v>
      </c>
      <c r="CC1123">
        <v>-2.10755419162857E-2</v>
      </c>
      <c r="CD1123">
        <v>-1.5314603270025699E-2</v>
      </c>
      <c r="CE1123">
        <v>-1.6942910151762702E-2</v>
      </c>
      <c r="CF1123">
        <v>-9.3634259462784201E-3</v>
      </c>
      <c r="CG1123">
        <v>-1.5756787403962198E-2</v>
      </c>
      <c r="CH1123">
        <v>-1.4084701366964899E-2</v>
      </c>
      <c r="CI1123">
        <v>-3.1651924282456198E-3</v>
      </c>
      <c r="CJ1123">
        <v>-9.5794568932195592E-3</v>
      </c>
      <c r="CK1123">
        <v>-8.7487146261310701E-3</v>
      </c>
      <c r="CL1123">
        <v>-4.20054377723261E-3</v>
      </c>
      <c r="CM1123">
        <v>-3.21259957011514E-3</v>
      </c>
      <c r="CN1123">
        <v>4.3379892846340997E-3</v>
      </c>
      <c r="CO1123">
        <v>-4.8220872611520801E-3</v>
      </c>
      <c r="CP1123">
        <v>8.8008305727733192E-3</v>
      </c>
      <c r="CQ1123">
        <v>0.24645228931834501</v>
      </c>
      <c r="CR1123">
        <v>0.33740102024644802</v>
      </c>
      <c r="CS1123">
        <v>0.38802428073412099</v>
      </c>
      <c r="CT1123">
        <v>0.38586480980492899</v>
      </c>
      <c r="CU1123">
        <v>0.30683447773893402</v>
      </c>
      <c r="CV1123">
        <v>-8.1075188898041398E-2</v>
      </c>
      <c r="CW1123">
        <v>-0.15876165145313401</v>
      </c>
      <c r="CX1123">
        <v>-0.13757975022281099</v>
      </c>
      <c r="CY1123">
        <v>-8.5110200484746795E-2</v>
      </c>
      <c r="CZ1123">
        <v>-6.1321853564796497E-2</v>
      </c>
      <c r="DA1123">
        <v>-1.5581350056262201E-2</v>
      </c>
      <c r="DB1123">
        <v>-1.0072526813709201E-2</v>
      </c>
      <c r="DC1123">
        <v>-1.09530534525269E-2</v>
      </c>
      <c r="DD1123">
        <v>-3.8104018686746198E-3</v>
      </c>
      <c r="DE1123">
        <v>-9.9968832753808499E-3</v>
      </c>
      <c r="DF1123">
        <v>-1.0726390228586199E-2</v>
      </c>
      <c r="DG1123">
        <v>1.5806667369906999E-3</v>
      </c>
      <c r="DH1123">
        <v>-6.2567560777327703E-3</v>
      </c>
      <c r="DI1123">
        <v>-3.7079109421011198E-3</v>
      </c>
      <c r="DJ1123">
        <v>9.0729766475605497E-5</v>
      </c>
      <c r="DK1123">
        <v>1.1549228689287699E-3</v>
      </c>
      <c r="DL1123">
        <v>7.3312191361329798E-3</v>
      </c>
      <c r="DM1123">
        <v>-1.84277980175959E-3</v>
      </c>
      <c r="DN1123">
        <v>1.5969252509855598E-2</v>
      </c>
      <c r="DO1123">
        <v>0.256845466630366</v>
      </c>
      <c r="DP1123">
        <v>0.35047750742197598</v>
      </c>
      <c r="DQ1123">
        <v>0.40214895367050002</v>
      </c>
      <c r="DR1123">
        <v>0.40077886670681101</v>
      </c>
      <c r="DS1123">
        <v>0.32200299142890298</v>
      </c>
      <c r="DT1123">
        <v>-6.9119251855527294E-2</v>
      </c>
      <c r="DU1123">
        <v>-0.14624400576449101</v>
      </c>
      <c r="DV1123">
        <v>-0.124103266075658</v>
      </c>
      <c r="DW1123">
        <v>-7.1786837579383006E-2</v>
      </c>
      <c r="DX1123">
        <v>-5.12552335168934E-2</v>
      </c>
      <c r="DY1123">
        <v>-7.6486096212449598E-3</v>
      </c>
      <c r="DZ1123">
        <v>-2.5038009796071099E-3</v>
      </c>
      <c r="EA1123">
        <v>-2.3046517132792898E-3</v>
      </c>
      <c r="EB1123">
        <v>4.2072829445462404E-3</v>
      </c>
      <c r="EC1123">
        <v>-1.68049652611566E-3</v>
      </c>
      <c r="ED1123">
        <v>-5.8775223259877503E-3</v>
      </c>
      <c r="EE1123">
        <v>8.4329336141081707E-3</v>
      </c>
      <c r="EF1123">
        <v>-1.4593038256077099E-3</v>
      </c>
      <c r="EG1123">
        <v>3.5702089758147498E-3</v>
      </c>
      <c r="EH1123">
        <v>6.2866472053231702E-3</v>
      </c>
      <c r="EI1123">
        <v>7.4609316024680803E-3</v>
      </c>
      <c r="EJ1123">
        <v>1.1652967644235601E-2</v>
      </c>
      <c r="EK1123">
        <v>2.4588669833547402E-3</v>
      </c>
      <c r="EL1123">
        <v>2.63193152678232E-2</v>
      </c>
      <c r="EM1123">
        <v>0.27185156398041799</v>
      </c>
      <c r="EN1123">
        <v>0.36935787804027698</v>
      </c>
      <c r="EO1123">
        <v>0.42254273805016002</v>
      </c>
      <c r="EP1123">
        <v>0.42231239615934701</v>
      </c>
      <c r="EQ1123">
        <v>0.34390391606953302</v>
      </c>
      <c r="ER1123">
        <v>-5.1856777658773001E-2</v>
      </c>
      <c r="ES1123">
        <v>-0.12817051349567701</v>
      </c>
      <c r="ET1123">
        <v>-0.10464536335954699</v>
      </c>
      <c r="EU1123">
        <v>-5.2550017617049798E-2</v>
      </c>
      <c r="EV1123">
        <v>-3.6720632991018298E-2</v>
      </c>
      <c r="EW1123">
        <v>75.262270625093194</v>
      </c>
      <c r="EX1123">
        <v>74.676811377989907</v>
      </c>
      <c r="EY1123">
        <v>72.926525436371804</v>
      </c>
      <c r="EZ1123">
        <v>71.781441145755593</v>
      </c>
      <c r="FA1123">
        <v>70.942886269829401</v>
      </c>
      <c r="FB1123">
        <v>69.501777810930406</v>
      </c>
      <c r="FC1123">
        <v>67.950780744940104</v>
      </c>
      <c r="FD1123">
        <v>68.955728778158999</v>
      </c>
      <c r="FE1123">
        <v>74.257322591874299</v>
      </c>
      <c r="FF1123">
        <v>78.846586105723802</v>
      </c>
      <c r="FG1123">
        <v>84.469429111343203</v>
      </c>
      <c r="FH1123">
        <v>88.2999527574718</v>
      </c>
      <c r="FI1123">
        <v>91.422907653289599</v>
      </c>
      <c r="FJ1123">
        <v>94.423541697747297</v>
      </c>
      <c r="FK1123">
        <v>96.808630463971397</v>
      </c>
      <c r="FL1123">
        <v>98.4989183947486</v>
      </c>
      <c r="FM1123">
        <v>99.181498334079293</v>
      </c>
      <c r="FN1123">
        <v>99.414416430453997</v>
      </c>
      <c r="FO1123">
        <v>98.218583718732901</v>
      </c>
      <c r="FP1123">
        <v>93.722885275249894</v>
      </c>
      <c r="FQ1123">
        <v>86.640820030832003</v>
      </c>
      <c r="FR1123">
        <v>82.305721318812502</v>
      </c>
      <c r="FS1123">
        <v>79.112984235914297</v>
      </c>
      <c r="FT1123">
        <v>76.5986622905167</v>
      </c>
      <c r="FU1123">
        <v>2.5811152497273601E-2</v>
      </c>
      <c r="FV1123">
        <v>0</v>
      </c>
      <c r="FW1123">
        <v>0</v>
      </c>
      <c r="FX1123">
        <v>1</v>
      </c>
    </row>
    <row r="1124" spans="1:180" x14ac:dyDescent="0.2">
      <c r="A1124" t="s">
        <v>42</v>
      </c>
      <c r="B1124" t="s">
        <v>58</v>
      </c>
      <c r="C1124" t="s">
        <v>55</v>
      </c>
      <c r="D1124" t="s">
        <v>40</v>
      </c>
      <c r="E1124" t="s">
        <v>77</v>
      </c>
      <c r="F1124" t="s">
        <v>77</v>
      </c>
      <c r="G1124" s="35">
        <v>43703</v>
      </c>
      <c r="H1124">
        <v>4263</v>
      </c>
      <c r="I1124">
        <v>1.0044695908427801</v>
      </c>
      <c r="J1124">
        <v>0.87845514375573297</v>
      </c>
      <c r="K1124">
        <v>0.78861187555277601</v>
      </c>
      <c r="L1124">
        <v>0.73742440683086297</v>
      </c>
      <c r="M1124">
        <v>0.71596010617170702</v>
      </c>
      <c r="N1124">
        <v>0.75576787814635804</v>
      </c>
      <c r="O1124">
        <v>0.84001001597390801</v>
      </c>
      <c r="P1124">
        <v>0.89975132901594701</v>
      </c>
      <c r="Q1124">
        <v>0.94649762780756397</v>
      </c>
      <c r="R1124">
        <v>1.0138156069419599</v>
      </c>
      <c r="S1124">
        <v>1.12393837952167</v>
      </c>
      <c r="T1124">
        <v>1.2732919697507701</v>
      </c>
      <c r="U1124">
        <v>1.4434006495130101</v>
      </c>
      <c r="V1124">
        <v>1.6531514805663501</v>
      </c>
      <c r="W1124">
        <v>1.8558357368896401</v>
      </c>
      <c r="X1124">
        <v>2.0839891789665299</v>
      </c>
      <c r="Y1124">
        <v>2.2657728230526399</v>
      </c>
      <c r="Z1124">
        <v>2.4479660345697001</v>
      </c>
      <c r="AA1124">
        <v>2.4748290649989699</v>
      </c>
      <c r="AB1124">
        <v>2.2631567590474901</v>
      </c>
      <c r="AC1124">
        <v>2.0373940427214601</v>
      </c>
      <c r="AD1124">
        <v>1.85231158394545</v>
      </c>
      <c r="AE1124">
        <v>1.5375228438706301</v>
      </c>
      <c r="AF1124">
        <v>1.2449091455498</v>
      </c>
      <c r="AG1124">
        <v>-4.0136937609505E-2</v>
      </c>
      <c r="AH1124">
        <v>-3.6482358027927202E-2</v>
      </c>
      <c r="AI1124">
        <v>-3.8092473006307602E-2</v>
      </c>
      <c r="AJ1124">
        <v>-2.8491040869052801E-2</v>
      </c>
      <c r="AK1124">
        <v>-3.5698238881401799E-2</v>
      </c>
      <c r="AL1124">
        <v>-3.0503368333604002E-2</v>
      </c>
      <c r="AM1124">
        <v>-2.4078726555902399E-2</v>
      </c>
      <c r="AN1124">
        <v>-2.9563159168532901E-2</v>
      </c>
      <c r="AO1124">
        <v>-2.73881277250707E-2</v>
      </c>
      <c r="AP1124">
        <v>-1.6114372067141301E-2</v>
      </c>
      <c r="AQ1124">
        <v>-1.0862402798817899E-2</v>
      </c>
      <c r="AR1124">
        <v>2.33939437208304E-3</v>
      </c>
      <c r="AS1124">
        <v>-1.613302265525E-2</v>
      </c>
      <c r="AT1124">
        <v>8.1978891459364605E-4</v>
      </c>
      <c r="AU1124">
        <v>0.164549091164442</v>
      </c>
      <c r="AV1124">
        <v>0.24010809684217599</v>
      </c>
      <c r="AW1124">
        <v>0.28142855200307598</v>
      </c>
      <c r="AX1124">
        <v>0.27078818187533399</v>
      </c>
      <c r="AY1124">
        <v>0.24170601165790001</v>
      </c>
      <c r="AZ1124">
        <v>-4.9629517326462397E-2</v>
      </c>
      <c r="BA1124">
        <v>-0.15181178268324799</v>
      </c>
      <c r="BB1124">
        <v>-0.151041622234283</v>
      </c>
      <c r="BC1124">
        <v>-0.109780007951916</v>
      </c>
      <c r="BD1124">
        <v>-8.7030863013956905E-2</v>
      </c>
      <c r="BE1124">
        <v>-3.1775263023800002E-2</v>
      </c>
      <c r="BF1124">
        <v>-2.8985253886540101E-2</v>
      </c>
      <c r="BG1124">
        <v>-2.86030942725762E-2</v>
      </c>
      <c r="BH1124">
        <v>-1.95678799860677E-2</v>
      </c>
      <c r="BI1124">
        <v>-2.6517879051271901E-2</v>
      </c>
      <c r="BJ1124">
        <v>-2.4497519806686401E-2</v>
      </c>
      <c r="BK1124">
        <v>-1.6033838404826101E-2</v>
      </c>
      <c r="BL1124">
        <v>-2.2767129958615701E-2</v>
      </c>
      <c r="BM1124">
        <v>-1.97913360399893E-2</v>
      </c>
      <c r="BN1124">
        <v>-9.5332140716967804E-3</v>
      </c>
      <c r="BO1124">
        <v>-3.81846499402639E-3</v>
      </c>
      <c r="BP1124">
        <v>6.2862154552874904E-3</v>
      </c>
      <c r="BQ1124">
        <v>-1.2242548056541701E-2</v>
      </c>
      <c r="BR1124">
        <v>1.14845132906736E-2</v>
      </c>
      <c r="BS1124">
        <v>0.181353565673494</v>
      </c>
      <c r="BT1124">
        <v>0.259460707486877</v>
      </c>
      <c r="BU1124">
        <v>0.30284423133550897</v>
      </c>
      <c r="BV1124">
        <v>0.29144325723722098</v>
      </c>
      <c r="BW1124">
        <v>0.26186229147474899</v>
      </c>
      <c r="BX1124">
        <v>-3.0243648991064201E-2</v>
      </c>
      <c r="BY1124">
        <v>-0.13117190756559699</v>
      </c>
      <c r="BZ1124">
        <v>-0.13195534542078699</v>
      </c>
      <c r="CA1124">
        <v>-9.1411182068594707E-2</v>
      </c>
      <c r="CB1124">
        <v>-7.2441712703766994E-2</v>
      </c>
      <c r="CC1124">
        <v>-2.5983992677659402E-2</v>
      </c>
      <c r="CD1124">
        <v>-2.3792782396419101E-2</v>
      </c>
      <c r="CE1124">
        <v>-2.2030779468803899E-2</v>
      </c>
      <c r="CF1124">
        <v>-1.3387725940869699E-2</v>
      </c>
      <c r="CG1124">
        <v>-2.0159589798779E-2</v>
      </c>
      <c r="CH1124">
        <v>-2.0337887412379699E-2</v>
      </c>
      <c r="CI1124">
        <v>-1.04619733782923E-2</v>
      </c>
      <c r="CJ1124">
        <v>-1.80602208303672E-2</v>
      </c>
      <c r="CK1124">
        <v>-1.4529821260780699E-2</v>
      </c>
      <c r="CL1124">
        <v>-4.9751240920362502E-3</v>
      </c>
      <c r="CM1124">
        <v>1.0601448718355799E-3</v>
      </c>
      <c r="CN1124">
        <v>9.01977171443211E-3</v>
      </c>
      <c r="CO1124">
        <v>-9.5480172009125893E-3</v>
      </c>
      <c r="CP1124">
        <v>1.88708689059164E-2</v>
      </c>
      <c r="CQ1124">
        <v>0.192992293527496</v>
      </c>
      <c r="CR1124">
        <v>0.27286426666611902</v>
      </c>
      <c r="CS1124">
        <v>0.31767666560321101</v>
      </c>
      <c r="CT1124">
        <v>0.30574889951192702</v>
      </c>
      <c r="CU1124">
        <v>0.27582246947442801</v>
      </c>
      <c r="CV1124">
        <v>-1.68170556365571E-2</v>
      </c>
      <c r="CW1124">
        <v>-0.11687679293374401</v>
      </c>
      <c r="CX1124">
        <v>-0.118736248241712</v>
      </c>
      <c r="CY1124">
        <v>-7.8688989218210201E-2</v>
      </c>
      <c r="CZ1124">
        <v>-6.2337311641420798E-2</v>
      </c>
      <c r="DA1124">
        <v>-2.0192722331518798E-2</v>
      </c>
      <c r="DB1124">
        <v>-1.8600310906298E-2</v>
      </c>
      <c r="DC1124">
        <v>-1.5458464665031601E-2</v>
      </c>
      <c r="DD1124">
        <v>-7.2075718956718399E-3</v>
      </c>
      <c r="DE1124">
        <v>-1.3801300546286199E-2</v>
      </c>
      <c r="DF1124">
        <v>-1.6178255018073E-2</v>
      </c>
      <c r="DG1124">
        <v>-4.8901083517584997E-3</v>
      </c>
      <c r="DH1124">
        <v>-1.33533117021187E-2</v>
      </c>
      <c r="DI1124">
        <v>-9.2683064815721194E-3</v>
      </c>
      <c r="DJ1124">
        <v>-4.1703411237572601E-4</v>
      </c>
      <c r="DK1124">
        <v>5.9387547376975403E-3</v>
      </c>
      <c r="DL1124">
        <v>1.1753327973576699E-2</v>
      </c>
      <c r="DM1124">
        <v>-6.8534863452834396E-3</v>
      </c>
      <c r="DN1124">
        <v>2.6257224521159101E-2</v>
      </c>
      <c r="DO1124">
        <v>0.204631021381499</v>
      </c>
      <c r="DP1124">
        <v>0.28626782584536098</v>
      </c>
      <c r="DQ1124">
        <v>0.33250909987091198</v>
      </c>
      <c r="DR1124">
        <v>0.32005454178663201</v>
      </c>
      <c r="DS1124">
        <v>0.28978264747410698</v>
      </c>
      <c r="DT1124">
        <v>-3.3904622820500399E-3</v>
      </c>
      <c r="DU1124">
        <v>-0.10258167830189199</v>
      </c>
      <c r="DV1124">
        <v>-0.105517151062638</v>
      </c>
      <c r="DW1124">
        <v>-6.5966796367825806E-2</v>
      </c>
      <c r="DX1124">
        <v>-5.2232910579074698E-2</v>
      </c>
      <c r="DY1124">
        <v>-1.18310477458138E-2</v>
      </c>
      <c r="DZ1124">
        <v>-1.1103206764910899E-2</v>
      </c>
      <c r="EA1124">
        <v>-5.9690859313001696E-3</v>
      </c>
      <c r="EB1124">
        <v>1.7155889873132701E-3</v>
      </c>
      <c r="EC1124">
        <v>-4.62094071615633E-3</v>
      </c>
      <c r="ED1124">
        <v>-1.01724064911555E-2</v>
      </c>
      <c r="EE1124">
        <v>3.1547797993178302E-3</v>
      </c>
      <c r="EF1124">
        <v>-6.5572824922015801E-3</v>
      </c>
      <c r="EG1124">
        <v>-1.6715147964906599E-3</v>
      </c>
      <c r="EH1124">
        <v>6.16412388306882E-3</v>
      </c>
      <c r="EI1124">
        <v>1.2982692542489E-2</v>
      </c>
      <c r="EJ1124">
        <v>1.5700149056781201E-2</v>
      </c>
      <c r="EK1124">
        <v>-2.9630117465751999E-3</v>
      </c>
      <c r="EL1124">
        <v>3.6921948897239099E-2</v>
      </c>
      <c r="EM1124">
        <v>0.221435495890551</v>
      </c>
      <c r="EN1124">
        <v>0.30562043649006199</v>
      </c>
      <c r="EO1124">
        <v>0.35392477920334497</v>
      </c>
      <c r="EP1124">
        <v>0.340709617148519</v>
      </c>
      <c r="EQ1124">
        <v>0.30993892729095601</v>
      </c>
      <c r="ER1124">
        <v>1.5995406053348201E-2</v>
      </c>
      <c r="ES1124">
        <v>-8.1941803184241102E-2</v>
      </c>
      <c r="ET1124">
        <v>-8.6430874249142003E-2</v>
      </c>
      <c r="EU1124">
        <v>-4.7597970484504697E-2</v>
      </c>
      <c r="EV1124">
        <v>-3.7643760268884802E-2</v>
      </c>
      <c r="EW1124">
        <v>75.302267342470699</v>
      </c>
      <c r="EX1124">
        <v>74.713358126143405</v>
      </c>
      <c r="EY1124">
        <v>72.926191404492698</v>
      </c>
      <c r="EZ1124">
        <v>71.780943526377399</v>
      </c>
      <c r="FA1124">
        <v>70.960681402393305</v>
      </c>
      <c r="FB1124">
        <v>69.5163152685721</v>
      </c>
      <c r="FC1124">
        <v>67.963590558738005</v>
      </c>
      <c r="FD1124">
        <v>68.989458057163404</v>
      </c>
      <c r="FE1124">
        <v>74.334987853522506</v>
      </c>
      <c r="FF1124">
        <v>78.914614761719093</v>
      </c>
      <c r="FG1124">
        <v>84.531910745883707</v>
      </c>
      <c r="FH1124">
        <v>88.3484689440062</v>
      </c>
      <c r="FI1124">
        <v>91.459526737246193</v>
      </c>
      <c r="FJ1124">
        <v>94.454293254956099</v>
      </c>
      <c r="FK1124">
        <v>96.8211618630597</v>
      </c>
      <c r="FL1124">
        <v>98.512401403593003</v>
      </c>
      <c r="FM1124">
        <v>99.179797858621001</v>
      </c>
      <c r="FN1124">
        <v>99.398119545331895</v>
      </c>
      <c r="FO1124">
        <v>98.1811024802807</v>
      </c>
      <c r="FP1124">
        <v>93.679392976036993</v>
      </c>
      <c r="FQ1124">
        <v>86.606019254416196</v>
      </c>
      <c r="FR1124">
        <v>82.303182077197604</v>
      </c>
      <c r="FS1124">
        <v>79.128872626938204</v>
      </c>
      <c r="FT1124">
        <v>76.624463905467394</v>
      </c>
      <c r="FU1124">
        <v>2.5987976717813499E-2</v>
      </c>
      <c r="FV1124">
        <v>0</v>
      </c>
      <c r="FW1124">
        <v>0</v>
      </c>
      <c r="FX1124">
        <v>1</v>
      </c>
    </row>
    <row r="1125" spans="1:180" x14ac:dyDescent="0.2">
      <c r="A1125" t="s">
        <v>42</v>
      </c>
      <c r="B1125" t="s">
        <v>58</v>
      </c>
      <c r="C1125" t="s">
        <v>55</v>
      </c>
      <c r="D1125" t="s">
        <v>40</v>
      </c>
      <c r="E1125" t="s">
        <v>77</v>
      </c>
      <c r="F1125" t="s">
        <v>78</v>
      </c>
      <c r="G1125" s="35">
        <v>43703</v>
      </c>
      <c r="H1125">
        <v>1237</v>
      </c>
      <c r="I1125">
        <v>0.84801362435757099</v>
      </c>
      <c r="J1125">
        <v>0.74418433435403097</v>
      </c>
      <c r="K1125">
        <v>0.68018454908423598</v>
      </c>
      <c r="L1125">
        <v>0.64433387676077702</v>
      </c>
      <c r="M1125">
        <v>0.63943241377272098</v>
      </c>
      <c r="N1125">
        <v>0.67639102065855605</v>
      </c>
      <c r="O1125">
        <v>0.76268744097046504</v>
      </c>
      <c r="P1125">
        <v>0.84663611792594795</v>
      </c>
      <c r="Q1125">
        <v>0.91933432217026201</v>
      </c>
      <c r="R1125">
        <v>0.99249914586268795</v>
      </c>
      <c r="S1125">
        <v>1.1060691597475001</v>
      </c>
      <c r="T1125">
        <v>1.26918557038901</v>
      </c>
      <c r="U1125">
        <v>1.44234645879455</v>
      </c>
      <c r="V1125">
        <v>1.64639920987666</v>
      </c>
      <c r="W1125">
        <v>1.8178077286849199</v>
      </c>
      <c r="X1125">
        <v>2.04811922414709</v>
      </c>
      <c r="Y1125">
        <v>2.2693817904689602</v>
      </c>
      <c r="Z1125">
        <v>2.4441319689315599</v>
      </c>
      <c r="AA1125">
        <v>2.46303249576001</v>
      </c>
      <c r="AB1125">
        <v>2.23477837919941</v>
      </c>
      <c r="AC1125">
        <v>1.9525811363125301</v>
      </c>
      <c r="AD1125">
        <v>1.7171283919123399</v>
      </c>
      <c r="AE1125">
        <v>1.3962788700316</v>
      </c>
      <c r="AF1125">
        <v>1.0992851702953499</v>
      </c>
      <c r="AG1125">
        <v>-3.14197814186589E-2</v>
      </c>
      <c r="AH1125">
        <v>-1.30173800292177E-2</v>
      </c>
      <c r="AI1125">
        <v>-2.53200410270518E-2</v>
      </c>
      <c r="AJ1125">
        <v>-2.0507264782549901E-2</v>
      </c>
      <c r="AK1125">
        <v>-2.2605642163222799E-2</v>
      </c>
      <c r="AL1125">
        <v>-1.30875299159813E-2</v>
      </c>
      <c r="AM1125">
        <v>-4.1990776813098998E-3</v>
      </c>
      <c r="AN1125">
        <v>-1.02438008047246E-2</v>
      </c>
      <c r="AO1125">
        <v>-1.67234976992084E-2</v>
      </c>
      <c r="AP1125">
        <v>-2.6521580873791299E-2</v>
      </c>
      <c r="AQ1125">
        <v>-4.5304482711648698E-2</v>
      </c>
      <c r="AR1125">
        <v>-2.6660172995135199E-2</v>
      </c>
      <c r="AS1125">
        <v>-5.3369692051437095E-4</v>
      </c>
      <c r="AT1125">
        <v>-6.3622504079089495E-2</v>
      </c>
      <c r="AU1125">
        <v>0.38636901952731501</v>
      </c>
      <c r="AV1125">
        <v>0.50646042333488395</v>
      </c>
      <c r="AW1125">
        <v>0.57495510594005705</v>
      </c>
      <c r="AX1125">
        <v>0.59420857800073501</v>
      </c>
      <c r="AY1125">
        <v>0.35008507873785899</v>
      </c>
      <c r="AZ1125">
        <v>-0.35386829413609799</v>
      </c>
      <c r="BA1125">
        <v>-0.34928414122000301</v>
      </c>
      <c r="BB1125">
        <v>-0.26015472791423</v>
      </c>
      <c r="BC1125">
        <v>-0.164873686958561</v>
      </c>
      <c r="BD1125">
        <v>-9.7121248813399494E-2</v>
      </c>
      <c r="BE1125">
        <v>-2.0117891742449E-2</v>
      </c>
      <c r="BF1125">
        <v>-2.0331398526683502E-3</v>
      </c>
      <c r="BG1125">
        <v>-1.55112391814457E-2</v>
      </c>
      <c r="BH1125">
        <v>-1.13684687204422E-2</v>
      </c>
      <c r="BI1125">
        <v>-1.47660180962768E-2</v>
      </c>
      <c r="BJ1125">
        <v>-6.3502071254774297E-3</v>
      </c>
      <c r="BK1125">
        <v>5.7693695262205497E-3</v>
      </c>
      <c r="BL1125">
        <v>1.92822937819598E-3</v>
      </c>
      <c r="BM1125">
        <v>-4.5680736355967703E-3</v>
      </c>
      <c r="BN1125">
        <v>-1.58205852639185E-2</v>
      </c>
      <c r="BO1125">
        <v>-3.1944882311643601E-2</v>
      </c>
      <c r="BP1125">
        <v>-1.8762025406997E-2</v>
      </c>
      <c r="BQ1125">
        <v>7.4315216029031302E-3</v>
      </c>
      <c r="BR1125">
        <v>-4.2302758469192701E-2</v>
      </c>
      <c r="BS1125">
        <v>0.41309377902629701</v>
      </c>
      <c r="BT1125">
        <v>0.53678104126648096</v>
      </c>
      <c r="BU1125">
        <v>0.605395335851456</v>
      </c>
      <c r="BV1125">
        <v>0.634434873956218</v>
      </c>
      <c r="BW1125">
        <v>0.387075444487125</v>
      </c>
      <c r="BX1125">
        <v>-0.32668456928426298</v>
      </c>
      <c r="BY1125">
        <v>-0.32547876438178402</v>
      </c>
      <c r="BZ1125">
        <v>-0.23071518225106999</v>
      </c>
      <c r="CA1125">
        <v>-0.13569491059004499</v>
      </c>
      <c r="CB1125">
        <v>-7.9082658993211694E-2</v>
      </c>
      <c r="CC1125">
        <v>-1.2290237381313801E-2</v>
      </c>
      <c r="CD1125">
        <v>5.5745114326480596E-3</v>
      </c>
      <c r="CE1125">
        <v>-8.7176929034379798E-3</v>
      </c>
      <c r="CF1125">
        <v>-5.0389664070669199E-3</v>
      </c>
      <c r="CG1125">
        <v>-9.33631834912187E-3</v>
      </c>
      <c r="CH1125">
        <v>-1.6839578844789801E-3</v>
      </c>
      <c r="CI1125">
        <v>1.2673485695574201E-2</v>
      </c>
      <c r="CJ1125">
        <v>1.0358540403596E-2</v>
      </c>
      <c r="CK1125">
        <v>3.8507360421565899E-3</v>
      </c>
      <c r="CL1125">
        <v>-8.4091083026428398E-3</v>
      </c>
      <c r="CM1125">
        <v>-2.2692063771550301E-2</v>
      </c>
      <c r="CN1125">
        <v>-1.32917924473428E-2</v>
      </c>
      <c r="CO1125">
        <v>1.2948207688015601E-2</v>
      </c>
      <c r="CP1125">
        <v>-2.7536767605480302E-2</v>
      </c>
      <c r="CQ1125">
        <v>0.43160326604445798</v>
      </c>
      <c r="CR1125">
        <v>0.55778100888111504</v>
      </c>
      <c r="CS1125">
        <v>0.62647814635893095</v>
      </c>
      <c r="CT1125">
        <v>0.66229548399482496</v>
      </c>
      <c r="CU1125">
        <v>0.41269485912242299</v>
      </c>
      <c r="CV1125">
        <v>-0.307857204260849</v>
      </c>
      <c r="CW1125">
        <v>-0.30899123290123998</v>
      </c>
      <c r="CX1125">
        <v>-0.21032544260557101</v>
      </c>
      <c r="CY1125">
        <v>-0.115485778963642</v>
      </c>
      <c r="CZ1125">
        <v>-6.6589186634165298E-2</v>
      </c>
      <c r="DA1125">
        <v>-4.46258302017866E-3</v>
      </c>
      <c r="DB1125">
        <v>1.3182162717964499E-2</v>
      </c>
      <c r="DC1125">
        <v>-1.9241466254303001E-3</v>
      </c>
      <c r="DD1125">
        <v>1.29053590630834E-3</v>
      </c>
      <c r="DE1125">
        <v>-3.9066186019669196E-3</v>
      </c>
      <c r="DF1125">
        <v>2.98229135651947E-3</v>
      </c>
      <c r="DG1125">
        <v>1.95776018649278E-2</v>
      </c>
      <c r="DH1125">
        <v>1.8788851428996001E-2</v>
      </c>
      <c r="DI1125">
        <v>1.2269545719909901E-2</v>
      </c>
      <c r="DJ1125">
        <v>-9.976313413671441E-4</v>
      </c>
      <c r="DK1125">
        <v>-1.3439245231457101E-2</v>
      </c>
      <c r="DL1125">
        <v>-7.8215594876885203E-3</v>
      </c>
      <c r="DM1125">
        <v>1.8464893773128099E-2</v>
      </c>
      <c r="DN1125">
        <v>-1.27707767417679E-2</v>
      </c>
      <c r="DO1125">
        <v>0.450112753062619</v>
      </c>
      <c r="DP1125">
        <v>0.57878097649575</v>
      </c>
      <c r="DQ1125">
        <v>0.64756095686640602</v>
      </c>
      <c r="DR1125">
        <v>0.69015609403343203</v>
      </c>
      <c r="DS1125">
        <v>0.43831427375772197</v>
      </c>
      <c r="DT1125">
        <v>-0.28902983923743403</v>
      </c>
      <c r="DU1125">
        <v>-0.29250370142069598</v>
      </c>
      <c r="DV1125">
        <v>-0.18993570296007301</v>
      </c>
      <c r="DW1125">
        <v>-9.5276647337240006E-2</v>
      </c>
      <c r="DX1125">
        <v>-5.4095714275118799E-2</v>
      </c>
      <c r="DY1125">
        <v>6.8393066560312301E-3</v>
      </c>
      <c r="DZ1125">
        <v>2.41664028945138E-2</v>
      </c>
      <c r="EA1125">
        <v>7.8846552201757899E-3</v>
      </c>
      <c r="EB1125">
        <v>1.0429331968416101E-2</v>
      </c>
      <c r="EC1125">
        <v>3.9330054649790603E-3</v>
      </c>
      <c r="ED1125">
        <v>9.7196141470232995E-3</v>
      </c>
      <c r="EE1125">
        <v>2.95460490724582E-2</v>
      </c>
      <c r="EF1125">
        <v>3.09608816119166E-2</v>
      </c>
      <c r="EG1125">
        <v>2.4424969783521499E-2</v>
      </c>
      <c r="EH1125">
        <v>9.7033642685056803E-3</v>
      </c>
      <c r="EI1125">
        <v>-7.9644831451990806E-5</v>
      </c>
      <c r="EJ1125">
        <v>7.6588100449711706E-5</v>
      </c>
      <c r="EK1125">
        <v>2.6430112296545599E-2</v>
      </c>
      <c r="EL1125">
        <v>8.5489688681289495E-3</v>
      </c>
      <c r="EM1125">
        <v>0.47683751256160101</v>
      </c>
      <c r="EN1125">
        <v>0.60910159442734702</v>
      </c>
      <c r="EO1125">
        <v>0.67800118677780596</v>
      </c>
      <c r="EP1125">
        <v>0.73038238998891403</v>
      </c>
      <c r="EQ1125">
        <v>0.47530463950698798</v>
      </c>
      <c r="ER1125">
        <v>-0.26184611438559902</v>
      </c>
      <c r="ES1125">
        <v>-0.268698324582478</v>
      </c>
      <c r="ET1125">
        <v>-0.16049615729691299</v>
      </c>
      <c r="EU1125">
        <v>-6.6097870968723799E-2</v>
      </c>
      <c r="EV1125">
        <v>-3.6057124454930999E-2</v>
      </c>
      <c r="EW1125">
        <v>75.028521847468198</v>
      </c>
      <c r="EX1125">
        <v>74.476595176648601</v>
      </c>
      <c r="EY1125">
        <v>72.883420841861707</v>
      </c>
      <c r="EZ1125">
        <v>71.7484203969031</v>
      </c>
      <c r="FA1125">
        <v>70.864109637803693</v>
      </c>
      <c r="FB1125">
        <v>69.446649461600103</v>
      </c>
      <c r="FC1125">
        <v>67.886847023226807</v>
      </c>
      <c r="FD1125">
        <v>68.811782504227097</v>
      </c>
      <c r="FE1125">
        <v>73.925736406514204</v>
      </c>
      <c r="FF1125">
        <v>78.587790335498795</v>
      </c>
      <c r="FG1125">
        <v>84.271780724392599</v>
      </c>
      <c r="FH1125">
        <v>88.155513037287506</v>
      </c>
      <c r="FI1125">
        <v>91.303862240811597</v>
      </c>
      <c r="FJ1125">
        <v>94.306087033905797</v>
      </c>
      <c r="FK1125">
        <v>96.7539823796387</v>
      </c>
      <c r="FL1125">
        <v>98.429340571326904</v>
      </c>
      <c r="FM1125">
        <v>99.160763548989905</v>
      </c>
      <c r="FN1125">
        <v>99.436281925780904</v>
      </c>
      <c r="FO1125">
        <v>98.313295363531196</v>
      </c>
      <c r="FP1125">
        <v>93.818189908338496</v>
      </c>
      <c r="FQ1125">
        <v>86.683634421998804</v>
      </c>
      <c r="FR1125">
        <v>82.209708997063302</v>
      </c>
      <c r="FS1125">
        <v>78.960932633265102</v>
      </c>
      <c r="FT1125">
        <v>76.416525763104005</v>
      </c>
      <c r="FU1125">
        <v>4.3505788819732098E-2</v>
      </c>
      <c r="FV1125">
        <v>0</v>
      </c>
      <c r="FW1125">
        <v>0</v>
      </c>
      <c r="FX1125">
        <v>1</v>
      </c>
    </row>
    <row r="1126" spans="1:180" x14ac:dyDescent="0.2">
      <c r="A1126" t="s">
        <v>42</v>
      </c>
      <c r="B1126" t="s">
        <v>58</v>
      </c>
      <c r="C1126" t="s">
        <v>55</v>
      </c>
      <c r="D1126" t="s">
        <v>40</v>
      </c>
      <c r="E1126" t="s">
        <v>78</v>
      </c>
      <c r="F1126" t="s">
        <v>1</v>
      </c>
      <c r="G1126" s="35">
        <v>43703</v>
      </c>
      <c r="H1126">
        <v>2251</v>
      </c>
      <c r="I1126">
        <v>0.96643180606613699</v>
      </c>
      <c r="J1126">
        <v>0.83809992305589598</v>
      </c>
      <c r="K1126">
        <v>0.74557141813063499</v>
      </c>
      <c r="L1126">
        <v>0.68673656043147702</v>
      </c>
      <c r="M1126">
        <v>0.65774919032823398</v>
      </c>
      <c r="N1126">
        <v>0.65581753609498195</v>
      </c>
      <c r="O1126">
        <v>0.69759057409432101</v>
      </c>
      <c r="P1126">
        <v>0.75613507797371604</v>
      </c>
      <c r="Q1126">
        <v>0.81572006732164903</v>
      </c>
      <c r="R1126">
        <v>0.92083865248518604</v>
      </c>
      <c r="S1126">
        <v>1.06069797280787</v>
      </c>
      <c r="T1126">
        <v>1.2585933349620999</v>
      </c>
      <c r="U1126">
        <v>1.4675774542384801</v>
      </c>
      <c r="V1126">
        <v>1.6678375562827401</v>
      </c>
      <c r="W1126">
        <v>1.8641671913314599</v>
      </c>
      <c r="X1126">
        <v>2.0753767171414301</v>
      </c>
      <c r="Y1126">
        <v>2.21917983093523</v>
      </c>
      <c r="Z1126">
        <v>2.3437683638817899</v>
      </c>
      <c r="AA1126">
        <v>2.3234683718026701</v>
      </c>
      <c r="AB1126">
        <v>2.1455872869035599</v>
      </c>
      <c r="AC1126">
        <v>1.92215255333492</v>
      </c>
      <c r="AD1126">
        <v>1.75350434108076</v>
      </c>
      <c r="AE1126">
        <v>1.47249012225968</v>
      </c>
      <c r="AF1126">
        <v>1.2016461363539399</v>
      </c>
      <c r="AG1126">
        <v>-3.0598447748775002E-3</v>
      </c>
      <c r="AH1126">
        <v>-4.7486880062369303E-3</v>
      </c>
      <c r="AI1126">
        <v>-3.7186598475381001E-3</v>
      </c>
      <c r="AJ1126">
        <v>-1.37009077810956E-2</v>
      </c>
      <c r="AK1126">
        <v>-1.14884605475224E-2</v>
      </c>
      <c r="AL1126">
        <v>-8.5245242051983604E-3</v>
      </c>
      <c r="AM1126">
        <v>-2.62984375238654E-2</v>
      </c>
      <c r="AN1126">
        <v>-3.09876068181822E-2</v>
      </c>
      <c r="AO1126">
        <v>-5.0707181819665201E-3</v>
      </c>
      <c r="AP1126">
        <v>-1.7624984013667602E-2</v>
      </c>
      <c r="AQ1126">
        <v>-1.01537566782797E-2</v>
      </c>
      <c r="AR1126">
        <v>-1.6537652097541801E-2</v>
      </c>
      <c r="AS1126">
        <v>-4.4593679976224002E-3</v>
      </c>
      <c r="AT1126">
        <v>-1.07594762770003E-2</v>
      </c>
      <c r="AU1126">
        <v>0.108447403594836</v>
      </c>
      <c r="AV1126">
        <v>0.13454273550374901</v>
      </c>
      <c r="AW1126">
        <v>0.15143507547757401</v>
      </c>
      <c r="AX1126">
        <v>0.17204628297335001</v>
      </c>
      <c r="AY1126">
        <v>0.110317504325296</v>
      </c>
      <c r="AZ1126">
        <v>-9.9675886728261803E-2</v>
      </c>
      <c r="BA1126">
        <v>-0.154165173384299</v>
      </c>
      <c r="BB1126">
        <v>-0.10614074391785699</v>
      </c>
      <c r="BC1126">
        <v>-4.8476302529637999E-2</v>
      </c>
      <c r="BD1126">
        <v>-1.7659686742619099E-2</v>
      </c>
      <c r="BE1126">
        <v>3.2434507372380698E-3</v>
      </c>
      <c r="BF1126">
        <v>2.87690085200976E-3</v>
      </c>
      <c r="BG1126">
        <v>3.22452405055593E-3</v>
      </c>
      <c r="BH1126">
        <v>-6.2842263973694797E-3</v>
      </c>
      <c r="BI1126">
        <v>-5.9009626219396396E-3</v>
      </c>
      <c r="BJ1126">
        <v>-3.8014948514549E-3</v>
      </c>
      <c r="BK1126">
        <v>-1.96284834347982E-2</v>
      </c>
      <c r="BL1126">
        <v>-2.38363441301255E-2</v>
      </c>
      <c r="BM1126">
        <v>1.33529907554475E-3</v>
      </c>
      <c r="BN1126">
        <v>-3.44889180760319E-3</v>
      </c>
      <c r="BO1126">
        <v>-3.5040029671200198E-4</v>
      </c>
      <c r="BP1126">
        <v>-1.0190970158292199E-2</v>
      </c>
      <c r="BQ1126">
        <v>1.74746447735174E-3</v>
      </c>
      <c r="BR1126">
        <v>-3.05485191432112E-3</v>
      </c>
      <c r="BS1126">
        <v>0.127082966890565</v>
      </c>
      <c r="BT1126">
        <v>0.14600381602040099</v>
      </c>
      <c r="BU1126">
        <v>0.16712967981888299</v>
      </c>
      <c r="BV1126">
        <v>0.19059713542075199</v>
      </c>
      <c r="BW1126">
        <v>0.12752965185595599</v>
      </c>
      <c r="BX1126">
        <v>-7.9369368043094898E-2</v>
      </c>
      <c r="BY1126">
        <v>-0.132720622646126</v>
      </c>
      <c r="BZ1126">
        <v>-8.6008895802963198E-2</v>
      </c>
      <c r="CA1126">
        <v>-3.4539888944407897E-2</v>
      </c>
      <c r="CB1126">
        <v>-5.5826875791937401E-3</v>
      </c>
      <c r="CC1126">
        <v>7.6090940073891104E-3</v>
      </c>
      <c r="CD1126">
        <v>8.1583604656286102E-3</v>
      </c>
      <c r="CE1126">
        <v>8.0333520675628291E-3</v>
      </c>
      <c r="CF1126">
        <v>-1.14745546421497E-3</v>
      </c>
      <c r="CG1126">
        <v>-2.0310785797085099E-3</v>
      </c>
      <c r="CH1126">
        <v>-5.3033910867495901E-4</v>
      </c>
      <c r="CI1126">
        <v>-1.5008893551191499E-2</v>
      </c>
      <c r="CJ1126">
        <v>-1.8883401377054701E-2</v>
      </c>
      <c r="CK1126">
        <v>5.7720871136386701E-3</v>
      </c>
      <c r="CL1126">
        <v>6.3694264701121602E-3</v>
      </c>
      <c r="CM1126">
        <v>6.4393744694910696E-3</v>
      </c>
      <c r="CN1126">
        <v>-5.7952775808749798E-3</v>
      </c>
      <c r="CO1126">
        <v>6.0462977418310696E-3</v>
      </c>
      <c r="CP1126">
        <v>2.2813474489041998E-3</v>
      </c>
      <c r="CQ1126">
        <v>0.139989901260229</v>
      </c>
      <c r="CR1126">
        <v>0.153941725472687</v>
      </c>
      <c r="CS1126">
        <v>0.17799971497567099</v>
      </c>
      <c r="CT1126">
        <v>0.20344539931491801</v>
      </c>
      <c r="CU1126">
        <v>0.13945073280284201</v>
      </c>
      <c r="CV1126">
        <v>-6.5305135060887601E-2</v>
      </c>
      <c r="CW1126">
        <v>-0.117868192130759</v>
      </c>
      <c r="CX1126">
        <v>-7.2065639125633102E-2</v>
      </c>
      <c r="CY1126">
        <v>-2.48875713493566E-2</v>
      </c>
      <c r="CZ1126">
        <v>2.7818052515940599E-3</v>
      </c>
      <c r="DA1126">
        <v>1.1974737277540099E-2</v>
      </c>
      <c r="DB1126">
        <v>1.3439820079247501E-2</v>
      </c>
      <c r="DC1126">
        <v>1.28421800845697E-2</v>
      </c>
      <c r="DD1126">
        <v>3.9893154689395402E-3</v>
      </c>
      <c r="DE1126">
        <v>1.83880546252262E-3</v>
      </c>
      <c r="DF1126">
        <v>2.74081663410498E-3</v>
      </c>
      <c r="DG1126">
        <v>-1.0389303667584801E-2</v>
      </c>
      <c r="DH1126">
        <v>-1.3930458623983901E-2</v>
      </c>
      <c r="DI1126">
        <v>1.02088751517326E-2</v>
      </c>
      <c r="DJ1126">
        <v>1.6187744747827498E-2</v>
      </c>
      <c r="DK1126">
        <v>1.32291492356941E-2</v>
      </c>
      <c r="DL1126">
        <v>-1.39958500345774E-3</v>
      </c>
      <c r="DM1126">
        <v>1.0345131006310401E-2</v>
      </c>
      <c r="DN1126">
        <v>7.6175468121295097E-3</v>
      </c>
      <c r="DO1126">
        <v>0.15289683562989301</v>
      </c>
      <c r="DP1126">
        <v>0.16187963492497401</v>
      </c>
      <c r="DQ1126">
        <v>0.18886975013245899</v>
      </c>
      <c r="DR1126">
        <v>0.216293663209083</v>
      </c>
      <c r="DS1126">
        <v>0.151371813749728</v>
      </c>
      <c r="DT1126">
        <v>-5.1240902078680303E-2</v>
      </c>
      <c r="DU1126">
        <v>-0.103015761615392</v>
      </c>
      <c r="DV1126">
        <v>-5.8122382448302999E-2</v>
      </c>
      <c r="DW1126">
        <v>-1.5235253754305299E-2</v>
      </c>
      <c r="DX1126">
        <v>1.1146298082381901E-2</v>
      </c>
      <c r="DY1126">
        <v>1.8278032789655702E-2</v>
      </c>
      <c r="DZ1126">
        <v>2.10654089374941E-2</v>
      </c>
      <c r="EA1126">
        <v>1.9785363982663801E-2</v>
      </c>
      <c r="EB1126">
        <v>1.14059968526657E-2</v>
      </c>
      <c r="EC1126">
        <v>7.4263033881053599E-3</v>
      </c>
      <c r="ED1126">
        <v>7.4638459878484404E-3</v>
      </c>
      <c r="EE1126">
        <v>-3.7193495785176598E-3</v>
      </c>
      <c r="EF1126">
        <v>-6.7791959359272003E-3</v>
      </c>
      <c r="EG1126">
        <v>1.6614892409243898E-2</v>
      </c>
      <c r="EH1126">
        <v>3.0363836953891901E-2</v>
      </c>
      <c r="EI1126">
        <v>2.30325056172619E-2</v>
      </c>
      <c r="EJ1126">
        <v>4.9470969357917997E-3</v>
      </c>
      <c r="EK1126">
        <v>1.6551963481284501E-2</v>
      </c>
      <c r="EL1126">
        <v>1.53221711748087E-2</v>
      </c>
      <c r="EM1126">
        <v>0.171532398925622</v>
      </c>
      <c r="EN1126">
        <v>0.17334071544162599</v>
      </c>
      <c r="EO1126">
        <v>0.204564354473768</v>
      </c>
      <c r="EP1126">
        <v>0.23484451565648501</v>
      </c>
      <c r="EQ1126">
        <v>0.16858396128038799</v>
      </c>
      <c r="ER1126">
        <v>-3.0934383393513301E-2</v>
      </c>
      <c r="ES1126">
        <v>-8.1571210877219094E-2</v>
      </c>
      <c r="ET1126">
        <v>-3.7990534333408897E-2</v>
      </c>
      <c r="EU1126">
        <v>-1.29884016907516E-3</v>
      </c>
      <c r="EV1126">
        <v>2.3223297245807201E-2</v>
      </c>
      <c r="EW1126">
        <v>76.622061439353899</v>
      </c>
      <c r="EX1126">
        <v>75.735253112831103</v>
      </c>
      <c r="EY1126">
        <v>73.653117638575097</v>
      </c>
      <c r="EZ1126">
        <v>72.354454112783003</v>
      </c>
      <c r="FA1126">
        <v>71.210783135426198</v>
      </c>
      <c r="FB1126">
        <v>69.622085476659805</v>
      </c>
      <c r="FC1126">
        <v>68.300249987981303</v>
      </c>
      <c r="FD1126">
        <v>69.293207057353001</v>
      </c>
      <c r="FE1126">
        <v>74.829599538483706</v>
      </c>
      <c r="FF1126">
        <v>78.855415605019004</v>
      </c>
      <c r="FG1126">
        <v>83.918128936108801</v>
      </c>
      <c r="FH1126">
        <v>87.756526128551499</v>
      </c>
      <c r="FI1126">
        <v>91.145954521417195</v>
      </c>
      <c r="FJ1126">
        <v>94.493654151242694</v>
      </c>
      <c r="FK1126">
        <v>97.003797894331996</v>
      </c>
      <c r="FL1126">
        <v>98.883635402144094</v>
      </c>
      <c r="FM1126">
        <v>99.684918994279101</v>
      </c>
      <c r="FN1126">
        <v>100.071246574684</v>
      </c>
      <c r="FO1126">
        <v>98.913706071823498</v>
      </c>
      <c r="FP1126">
        <v>94.764169991827302</v>
      </c>
      <c r="FQ1126">
        <v>88.028075573289698</v>
      </c>
      <c r="FR1126">
        <v>83.987164078650096</v>
      </c>
      <c r="FS1126">
        <v>80.642709485120903</v>
      </c>
      <c r="FT1126">
        <v>77.964881496081901</v>
      </c>
      <c r="FU1126">
        <v>2.15423983962569E-2</v>
      </c>
      <c r="FV1126">
        <v>0</v>
      </c>
      <c r="FW1126">
        <v>0</v>
      </c>
      <c r="FX1126">
        <v>1</v>
      </c>
    </row>
    <row r="1127" spans="1:180" x14ac:dyDescent="0.2">
      <c r="A1127" t="s">
        <v>42</v>
      </c>
      <c r="B1127" t="s">
        <v>58</v>
      </c>
      <c r="C1127" t="s">
        <v>55</v>
      </c>
      <c r="D1127" t="s">
        <v>40</v>
      </c>
      <c r="E1127" t="s">
        <v>78</v>
      </c>
      <c r="F1127" t="s">
        <v>77</v>
      </c>
      <c r="G1127" s="35">
        <v>43703</v>
      </c>
      <c r="H1127">
        <v>1804</v>
      </c>
      <c r="I1127">
        <v>0.99774503636214196</v>
      </c>
      <c r="J1127">
        <v>0.86386932269165395</v>
      </c>
      <c r="K1127">
        <v>0.76890148856611695</v>
      </c>
      <c r="L1127">
        <v>0.70727829962255395</v>
      </c>
      <c r="M1127">
        <v>0.67794614370802697</v>
      </c>
      <c r="N1127">
        <v>0.67795453468511502</v>
      </c>
      <c r="O1127">
        <v>0.71538037393758502</v>
      </c>
      <c r="P1127">
        <v>0.77410164600435005</v>
      </c>
      <c r="Q1127">
        <v>0.82867746061792302</v>
      </c>
      <c r="R1127">
        <v>0.93363562888739304</v>
      </c>
      <c r="S1127">
        <v>1.07351804896115</v>
      </c>
      <c r="T1127">
        <v>1.2726749473465799</v>
      </c>
      <c r="U1127">
        <v>1.4824135655513799</v>
      </c>
      <c r="V1127">
        <v>1.68282183460157</v>
      </c>
      <c r="W1127">
        <v>1.8744712996775701</v>
      </c>
      <c r="X1127">
        <v>2.08103828950212</v>
      </c>
      <c r="Y1127">
        <v>2.21987204320877</v>
      </c>
      <c r="Z1127">
        <v>2.3422154728078901</v>
      </c>
      <c r="AA1127">
        <v>2.3204018213386801</v>
      </c>
      <c r="AB1127">
        <v>2.14699763643533</v>
      </c>
      <c r="AC1127">
        <v>1.94452743660474</v>
      </c>
      <c r="AD1127">
        <v>1.78708333150343</v>
      </c>
      <c r="AE1127">
        <v>1.51380437723957</v>
      </c>
      <c r="AF1127">
        <v>1.2402678763668</v>
      </c>
      <c r="AG1127">
        <v>-1.22457562587527E-2</v>
      </c>
      <c r="AH1127">
        <v>-1.2668568816183799E-2</v>
      </c>
      <c r="AI1127">
        <v>-1.49297142774898E-2</v>
      </c>
      <c r="AJ1127">
        <v>-2.00997975570688E-2</v>
      </c>
      <c r="AK1127">
        <v>-2.0607184677552199E-2</v>
      </c>
      <c r="AL1127">
        <v>-1.4184998989469901E-2</v>
      </c>
      <c r="AM1127">
        <v>-3.43169389481673E-2</v>
      </c>
      <c r="AN1127">
        <v>-3.7973393547068003E-2</v>
      </c>
      <c r="AO1127">
        <v>-9.8005742302643695E-3</v>
      </c>
      <c r="AP1127">
        <v>-1.5784006730005601E-2</v>
      </c>
      <c r="AQ1127">
        <v>-1.33410512760082E-2</v>
      </c>
      <c r="AR1127">
        <v>-1.98573677948479E-2</v>
      </c>
      <c r="AS1127">
        <v>1.5791860349336801E-3</v>
      </c>
      <c r="AT1127">
        <v>-3.69617637163547E-3</v>
      </c>
      <c r="AU1127">
        <v>6.5360211954394606E-2</v>
      </c>
      <c r="AV1127">
        <v>7.4492624795380394E-2</v>
      </c>
      <c r="AW1127">
        <v>8.4011112801309296E-2</v>
      </c>
      <c r="AX1127">
        <v>9.93197402338684E-2</v>
      </c>
      <c r="AY1127">
        <v>7.3023300503579594E-2</v>
      </c>
      <c r="AZ1127">
        <v>-5.9227197051925501E-2</v>
      </c>
      <c r="BA1127">
        <v>-0.114166845654967</v>
      </c>
      <c r="BB1127">
        <v>-7.8026777994680302E-2</v>
      </c>
      <c r="BC1127">
        <v>-3.4026601856802299E-2</v>
      </c>
      <c r="BD1127">
        <v>-1.19610520467922E-2</v>
      </c>
      <c r="BE1127">
        <v>-4.4595652294121E-3</v>
      </c>
      <c r="BF1127">
        <v>-3.7099667527643802E-3</v>
      </c>
      <c r="BG1127">
        <v>-6.7705020605467901E-3</v>
      </c>
      <c r="BH1127">
        <v>-1.10025900008296E-2</v>
      </c>
      <c r="BI1127">
        <v>-1.3915580121237199E-2</v>
      </c>
      <c r="BJ1127">
        <v>-8.3135873864174804E-3</v>
      </c>
      <c r="BK1127">
        <v>-2.6842515401910499E-2</v>
      </c>
      <c r="BL1127">
        <v>-2.9125313436715001E-2</v>
      </c>
      <c r="BM1127">
        <v>-2.62039990022187E-3</v>
      </c>
      <c r="BN1127">
        <v>-2.2865772905366201E-3</v>
      </c>
      <c r="BO1127">
        <v>-4.4899895727419804E-3</v>
      </c>
      <c r="BP1127">
        <v>-1.4385107394274999E-2</v>
      </c>
      <c r="BQ1127">
        <v>6.9094165029824298E-3</v>
      </c>
      <c r="BR1127">
        <v>3.8538666653133201E-3</v>
      </c>
      <c r="BS1127">
        <v>8.4254364154985106E-2</v>
      </c>
      <c r="BT1127">
        <v>8.6364420695103306E-2</v>
      </c>
      <c r="BU1127">
        <v>9.9344228024374703E-2</v>
      </c>
      <c r="BV1127">
        <v>0.117538696694704</v>
      </c>
      <c r="BW1127">
        <v>9.0538632216688897E-2</v>
      </c>
      <c r="BX1127">
        <v>-3.7268552755607698E-2</v>
      </c>
      <c r="BY1127">
        <v>-9.1389535440338607E-2</v>
      </c>
      <c r="BZ1127">
        <v>-5.9812411654987699E-2</v>
      </c>
      <c r="CA1127">
        <v>-2.1726953064090601E-2</v>
      </c>
      <c r="CB1127">
        <v>-1.8224528521787601E-3</v>
      </c>
      <c r="CC1127">
        <v>9.33126958668791E-4</v>
      </c>
      <c r="CD1127">
        <v>2.4947337460389601E-3</v>
      </c>
      <c r="CE1127">
        <v>-1.11945653425572E-3</v>
      </c>
      <c r="CF1127">
        <v>-4.70189175992903E-3</v>
      </c>
      <c r="CG1127">
        <v>-9.2809951899678698E-3</v>
      </c>
      <c r="CH1127">
        <v>-4.2470655960485703E-3</v>
      </c>
      <c r="CI1127">
        <v>-2.1665752422885501E-2</v>
      </c>
      <c r="CJ1127">
        <v>-2.2997160105925799E-2</v>
      </c>
      <c r="CK1127">
        <v>2.3525669680156901E-3</v>
      </c>
      <c r="CL1127">
        <v>7.0617012224248104E-3</v>
      </c>
      <c r="CM1127">
        <v>1.6402288002161901E-3</v>
      </c>
      <c r="CN1127">
        <v>-1.0595036510821099E-2</v>
      </c>
      <c r="CO1127">
        <v>1.0601117887831701E-2</v>
      </c>
      <c r="CP1127">
        <v>9.0830034732342305E-3</v>
      </c>
      <c r="CQ1127">
        <v>9.7340396412424507E-2</v>
      </c>
      <c r="CR1127">
        <v>9.4586790370555299E-2</v>
      </c>
      <c r="CS1127">
        <v>0.10996389691906</v>
      </c>
      <c r="CT1127">
        <v>0.13015709043961801</v>
      </c>
      <c r="CU1127">
        <v>0.102669697604758</v>
      </c>
      <c r="CV1127">
        <v>-2.2060062607938101E-2</v>
      </c>
      <c r="CW1127">
        <v>-7.5614039771524505E-2</v>
      </c>
      <c r="CX1127">
        <v>-4.7197197013995003E-2</v>
      </c>
      <c r="CY1127">
        <v>-1.3208253778309999E-2</v>
      </c>
      <c r="CZ1127">
        <v>5.1995100650996497E-3</v>
      </c>
      <c r="DA1127">
        <v>6.32581914674968E-3</v>
      </c>
      <c r="DB1127">
        <v>8.6994342448422999E-3</v>
      </c>
      <c r="DC1127">
        <v>4.5315889920353502E-3</v>
      </c>
      <c r="DD1127">
        <v>1.5988064809715301E-3</v>
      </c>
      <c r="DE1127">
        <v>-4.6464102586985297E-3</v>
      </c>
      <c r="DF1127">
        <v>-1.8054380567965799E-4</v>
      </c>
      <c r="DG1127">
        <v>-1.6488989443860499E-2</v>
      </c>
      <c r="DH1127">
        <v>-1.68690067751366E-2</v>
      </c>
      <c r="DI1127">
        <v>7.3255338362532398E-3</v>
      </c>
      <c r="DJ1127">
        <v>1.6409979735386201E-2</v>
      </c>
      <c r="DK1127">
        <v>7.7704471731743696E-3</v>
      </c>
      <c r="DL1127">
        <v>-6.8049656273672099E-3</v>
      </c>
      <c r="DM1127">
        <v>1.42928192726809E-2</v>
      </c>
      <c r="DN1127">
        <v>1.43121402811551E-2</v>
      </c>
      <c r="DO1127">
        <v>0.110426428669864</v>
      </c>
      <c r="DP1127">
        <v>0.102809160046007</v>
      </c>
      <c r="DQ1127">
        <v>0.120583565813746</v>
      </c>
      <c r="DR1127">
        <v>0.14277548418453201</v>
      </c>
      <c r="DS1127">
        <v>0.114800762992828</v>
      </c>
      <c r="DT1127">
        <v>-6.8515724602684399E-3</v>
      </c>
      <c r="DU1127">
        <v>-5.9838544102710403E-2</v>
      </c>
      <c r="DV1127">
        <v>-3.4581982373002203E-2</v>
      </c>
      <c r="DW1127">
        <v>-4.6895544925294403E-3</v>
      </c>
      <c r="DX1127">
        <v>1.22214729823781E-2</v>
      </c>
      <c r="DY1127">
        <v>1.4112010176090199E-2</v>
      </c>
      <c r="DZ1127">
        <v>1.76580363082618E-2</v>
      </c>
      <c r="EA1127">
        <v>1.26908012089784E-2</v>
      </c>
      <c r="EB1127">
        <v>1.0696014037210801E-2</v>
      </c>
      <c r="EC1127">
        <v>2.0451942976164499E-3</v>
      </c>
      <c r="ED1127">
        <v>5.6908677973727803E-3</v>
      </c>
      <c r="EE1127">
        <v>-9.0145658976036897E-3</v>
      </c>
      <c r="EF1127">
        <v>-8.0209266647836702E-3</v>
      </c>
      <c r="EG1127">
        <v>1.45057081662957E-2</v>
      </c>
      <c r="EH1127">
        <v>2.9907409174855199E-2</v>
      </c>
      <c r="EI1127">
        <v>1.6621508876440601E-2</v>
      </c>
      <c r="EJ1127">
        <v>-1.3327052267943301E-3</v>
      </c>
      <c r="EK1127">
        <v>1.9623049740729599E-2</v>
      </c>
      <c r="EL1127">
        <v>2.1862183318103901E-2</v>
      </c>
      <c r="EM1127">
        <v>0.129320580870454</v>
      </c>
      <c r="EN1127">
        <v>0.11468095594573</v>
      </c>
      <c r="EO1127">
        <v>0.13591668103681101</v>
      </c>
      <c r="EP1127">
        <v>0.160994440645368</v>
      </c>
      <c r="EQ1127">
        <v>0.132316094705937</v>
      </c>
      <c r="ER1127">
        <v>1.5107071836049301E-2</v>
      </c>
      <c r="ES1127">
        <v>-3.7061233888082003E-2</v>
      </c>
      <c r="ET1127">
        <v>-1.63676160333096E-2</v>
      </c>
      <c r="EU1127">
        <v>7.6100943001822102E-3</v>
      </c>
      <c r="EV1127">
        <v>2.23600721769915E-2</v>
      </c>
      <c r="EW1127">
        <v>76.777528417371002</v>
      </c>
      <c r="EX1127">
        <v>75.868172544447702</v>
      </c>
      <c r="EY1127">
        <v>73.6999708539784</v>
      </c>
      <c r="EZ1127">
        <v>72.389332556106098</v>
      </c>
      <c r="FA1127">
        <v>71.266219761002603</v>
      </c>
      <c r="FB1127">
        <v>69.6668609734771</v>
      </c>
      <c r="FC1127">
        <v>68.357359370445906</v>
      </c>
      <c r="FD1127">
        <v>69.380763625765098</v>
      </c>
      <c r="FE1127">
        <v>74.988195861264899</v>
      </c>
      <c r="FF1127">
        <v>78.970504226173105</v>
      </c>
      <c r="FG1127">
        <v>84.000524628388206</v>
      </c>
      <c r="FH1127">
        <v>87.818682599825095</v>
      </c>
      <c r="FI1127">
        <v>91.198105508598104</v>
      </c>
      <c r="FJ1127">
        <v>94.558583503351798</v>
      </c>
      <c r="FK1127">
        <v>97.049285922471597</v>
      </c>
      <c r="FL1127">
        <v>98.940046633634495</v>
      </c>
      <c r="FM1127">
        <v>99.720751967356406</v>
      </c>
      <c r="FN1127">
        <v>100.08606820169</v>
      </c>
      <c r="FO1127">
        <v>98.885077236957201</v>
      </c>
      <c r="FP1127">
        <v>94.748761294083394</v>
      </c>
      <c r="FQ1127">
        <v>88.059049839696897</v>
      </c>
      <c r="FR1127">
        <v>84.093646167298203</v>
      </c>
      <c r="FS1127">
        <v>80.781812882541502</v>
      </c>
      <c r="FT1127">
        <v>78.100816088603906</v>
      </c>
      <c r="FU1127">
        <v>2.1616123015545399E-2</v>
      </c>
      <c r="FV1127">
        <v>0</v>
      </c>
      <c r="FW1127">
        <v>0</v>
      </c>
      <c r="FX1127">
        <v>1</v>
      </c>
    </row>
    <row r="1128" spans="1:180" x14ac:dyDescent="0.2">
      <c r="A1128" t="s">
        <v>42</v>
      </c>
      <c r="B1128" t="s">
        <v>58</v>
      </c>
      <c r="C1128" t="s">
        <v>55</v>
      </c>
      <c r="D1128" t="s">
        <v>40</v>
      </c>
      <c r="E1128" t="s">
        <v>78</v>
      </c>
      <c r="F1128" t="s">
        <v>78</v>
      </c>
      <c r="G1128" s="35">
        <v>43703</v>
      </c>
      <c r="H1128">
        <v>447</v>
      </c>
      <c r="I1128">
        <v>0.82310863982419602</v>
      </c>
      <c r="J1128">
        <v>0.717711995989878</v>
      </c>
      <c r="K1128">
        <v>0.63754201689519396</v>
      </c>
      <c r="L1128">
        <v>0.59206902185129595</v>
      </c>
      <c r="M1128">
        <v>0.56499840702774595</v>
      </c>
      <c r="N1128">
        <v>0.55600876870067095</v>
      </c>
      <c r="O1128">
        <v>0.61554365663821897</v>
      </c>
      <c r="P1128">
        <v>0.67364389606635899</v>
      </c>
      <c r="Q1128">
        <v>0.754127863995669</v>
      </c>
      <c r="R1128">
        <v>0.86289577759142699</v>
      </c>
      <c r="S1128">
        <v>1.0042289296864799</v>
      </c>
      <c r="T1128">
        <v>1.1997173863142301</v>
      </c>
      <c r="U1128">
        <v>1.4075580725355501</v>
      </c>
      <c r="V1128">
        <v>1.6061415045099099</v>
      </c>
      <c r="W1128">
        <v>1.81893815790576</v>
      </c>
      <c r="X1128">
        <v>2.0468965514047102</v>
      </c>
      <c r="Y1128">
        <v>2.2103663724261202</v>
      </c>
      <c r="Z1128">
        <v>2.34510620882237</v>
      </c>
      <c r="AA1128">
        <v>2.3372984877645</v>
      </c>
      <c r="AB1128">
        <v>2.1359018662478602</v>
      </c>
      <c r="AC1128">
        <v>1.82128415787792</v>
      </c>
      <c r="AD1128">
        <v>1.6015145209666499</v>
      </c>
      <c r="AE1128">
        <v>1.28575059724874</v>
      </c>
      <c r="AF1128">
        <v>1.0272191644569899</v>
      </c>
      <c r="AG1128">
        <v>6.9329172514448099E-4</v>
      </c>
      <c r="AH1128">
        <v>-1.0173793106005001E-3</v>
      </c>
      <c r="AI1128">
        <v>1.5053643975578899E-2</v>
      </c>
      <c r="AJ1128">
        <v>-5.31528851471187E-3</v>
      </c>
      <c r="AK1128">
        <v>7.92297575508423E-3</v>
      </c>
      <c r="AL1128">
        <v>-5.6227913748007697E-3</v>
      </c>
      <c r="AM1128">
        <v>-1.37779758229608E-2</v>
      </c>
      <c r="AN1128">
        <v>-2.3603145408366E-2</v>
      </c>
      <c r="AO1128">
        <v>-2.3387413149542801E-4</v>
      </c>
      <c r="AP1128">
        <v>-3.9944374115159498E-2</v>
      </c>
      <c r="AQ1128">
        <v>-1.8253966470456601E-2</v>
      </c>
      <c r="AR1128">
        <v>-1.1111889968620199E-2</v>
      </c>
      <c r="AS1128">
        <v>-3.4676537908862597E-2</v>
      </c>
      <c r="AT1128">
        <v>-5.2229508156909001E-2</v>
      </c>
      <c r="AU1128">
        <v>0.27816555115867603</v>
      </c>
      <c r="AV1128">
        <v>0.36219875377201899</v>
      </c>
      <c r="AW1128">
        <v>0.38747478707711402</v>
      </c>
      <c r="AX1128">
        <v>0.440718254392579</v>
      </c>
      <c r="AY1128">
        <v>0.224696085597275</v>
      </c>
      <c r="AZ1128">
        <v>-0.297312280975701</v>
      </c>
      <c r="BA1128">
        <v>-0.35498059505218599</v>
      </c>
      <c r="BB1128">
        <v>-0.25061317154509899</v>
      </c>
      <c r="BC1128">
        <v>-0.13668088826087099</v>
      </c>
      <c r="BD1128">
        <v>-6.01596341395505E-2</v>
      </c>
      <c r="BE1128">
        <v>1.6174041110909001E-2</v>
      </c>
      <c r="BF1128">
        <v>1.3450527212666E-2</v>
      </c>
      <c r="BG1128">
        <v>2.84701262863198E-2</v>
      </c>
      <c r="BH1128">
        <v>1.68195946251433E-3</v>
      </c>
      <c r="BI1128">
        <v>1.51887574207791E-2</v>
      </c>
      <c r="BJ1128">
        <v>1.7971870458657899E-3</v>
      </c>
      <c r="BK1128">
        <v>-2.3180685286470302E-3</v>
      </c>
      <c r="BL1128">
        <v>-1.44700026745763E-2</v>
      </c>
      <c r="BM1128">
        <v>8.1959760989669603E-3</v>
      </c>
      <c r="BN1128">
        <v>-1.7058800364867E-2</v>
      </c>
      <c r="BO1128">
        <v>4.6186494366866598E-3</v>
      </c>
      <c r="BP1128">
        <v>2.8249321280446101E-3</v>
      </c>
      <c r="BQ1128">
        <v>-2.0753643968612099E-2</v>
      </c>
      <c r="BR1128">
        <v>-3.6317337600737798E-2</v>
      </c>
      <c r="BS1128">
        <v>0.30077761879412501</v>
      </c>
      <c r="BT1128">
        <v>0.38137486753522498</v>
      </c>
      <c r="BU1128">
        <v>0.42605565003350798</v>
      </c>
      <c r="BV1128">
        <v>0.47670903439185802</v>
      </c>
      <c r="BW1128">
        <v>0.26180568779957403</v>
      </c>
      <c r="BX1128">
        <v>-0.267323862886932</v>
      </c>
      <c r="BY1128">
        <v>-0.32135129020675302</v>
      </c>
      <c r="BZ1128">
        <v>-0.21273428084308299</v>
      </c>
      <c r="CA1128">
        <v>-0.105176713511659</v>
      </c>
      <c r="CB1128">
        <v>-3.4116811832119599E-2</v>
      </c>
      <c r="CC1128">
        <v>2.68959609769466E-2</v>
      </c>
      <c r="CD1128">
        <v>2.3470955197530299E-2</v>
      </c>
      <c r="CE1128">
        <v>3.7762341064510901E-2</v>
      </c>
      <c r="CF1128">
        <v>6.5282320960344002E-3</v>
      </c>
      <c r="CG1128">
        <v>2.0221015668906401E-2</v>
      </c>
      <c r="CH1128">
        <v>6.9362414967615504E-3</v>
      </c>
      <c r="CI1128">
        <v>5.6190283534225697E-3</v>
      </c>
      <c r="CJ1128">
        <v>-8.1444158391724801E-3</v>
      </c>
      <c r="CK1128">
        <v>1.40344646889851E-2</v>
      </c>
      <c r="CL1128">
        <v>-1.20832170105179E-3</v>
      </c>
      <c r="CM1128">
        <v>2.0460153537809701E-2</v>
      </c>
      <c r="CN1128">
        <v>1.2477532656871199E-2</v>
      </c>
      <c r="CO1128">
        <v>-1.11106900384891E-2</v>
      </c>
      <c r="CP1128">
        <v>-2.5296616746302E-2</v>
      </c>
      <c r="CQ1128">
        <v>0.31643866795597198</v>
      </c>
      <c r="CR1128">
        <v>0.39465618551200099</v>
      </c>
      <c r="CS1128">
        <v>0.45277663818938002</v>
      </c>
      <c r="CT1128">
        <v>0.50163613898172499</v>
      </c>
      <c r="CU1128">
        <v>0.28750768523901798</v>
      </c>
      <c r="CV1128">
        <v>-0.24655397587146999</v>
      </c>
      <c r="CW1128">
        <v>-0.29805973611475001</v>
      </c>
      <c r="CX1128">
        <v>-0.18649947653219701</v>
      </c>
      <c r="CY1128">
        <v>-8.3357018050577297E-2</v>
      </c>
      <c r="CZ1128">
        <v>-1.6079632435462E-2</v>
      </c>
      <c r="DA1128">
        <v>3.7617880842984203E-2</v>
      </c>
      <c r="DB1128">
        <v>3.3491383182394599E-2</v>
      </c>
      <c r="DC1128">
        <v>4.70545558427021E-2</v>
      </c>
      <c r="DD1128">
        <v>1.1374504729554501E-2</v>
      </c>
      <c r="DE1128">
        <v>2.5253273917033699E-2</v>
      </c>
      <c r="DF1128">
        <v>1.20752959476573E-2</v>
      </c>
      <c r="DG1128">
        <v>1.3556125235492201E-2</v>
      </c>
      <c r="DH1128">
        <v>-1.8188290037687001E-3</v>
      </c>
      <c r="DI1128">
        <v>1.9872953279003201E-2</v>
      </c>
      <c r="DJ1128">
        <v>1.46421569627634E-2</v>
      </c>
      <c r="DK1128">
        <v>3.6301657638932699E-2</v>
      </c>
      <c r="DL1128">
        <v>2.2130133185697801E-2</v>
      </c>
      <c r="DM1128">
        <v>-1.46773610836613E-3</v>
      </c>
      <c r="DN1128">
        <v>-1.42758958918661E-2</v>
      </c>
      <c r="DO1128">
        <v>0.33209971711781999</v>
      </c>
      <c r="DP1128">
        <v>0.407937503488777</v>
      </c>
      <c r="DQ1128">
        <v>0.479497626345252</v>
      </c>
      <c r="DR1128">
        <v>0.52656324357159201</v>
      </c>
      <c r="DS1128">
        <v>0.313209682678462</v>
      </c>
      <c r="DT1128">
        <v>-0.22578408885600901</v>
      </c>
      <c r="DU1128">
        <v>-0.274768182022747</v>
      </c>
      <c r="DV1128">
        <v>-0.16026467222131</v>
      </c>
      <c r="DW1128">
        <v>-6.1537322589495999E-2</v>
      </c>
      <c r="DX1128">
        <v>1.9575469611956301E-3</v>
      </c>
      <c r="DY1128">
        <v>5.3098630228748701E-2</v>
      </c>
      <c r="DZ1128">
        <v>4.7959289705660997E-2</v>
      </c>
      <c r="EA1128">
        <v>6.0471038153442999E-2</v>
      </c>
      <c r="EB1128">
        <v>1.8371752706780702E-2</v>
      </c>
      <c r="EC1128">
        <v>3.25190555827286E-2</v>
      </c>
      <c r="ED1128">
        <v>1.9495274368323899E-2</v>
      </c>
      <c r="EE1128">
        <v>2.5016032529806002E-2</v>
      </c>
      <c r="EF1128">
        <v>7.31431373002103E-3</v>
      </c>
      <c r="EG1128">
        <v>2.83028035094656E-2</v>
      </c>
      <c r="EH1128">
        <v>3.7527730713055901E-2</v>
      </c>
      <c r="EI1128">
        <v>5.9174273546076003E-2</v>
      </c>
      <c r="EJ1128">
        <v>3.6066955282362603E-2</v>
      </c>
      <c r="EK1128">
        <v>1.24551578318844E-2</v>
      </c>
      <c r="EL1128">
        <v>1.63627466430508E-3</v>
      </c>
      <c r="EM1128">
        <v>0.35471178475326798</v>
      </c>
      <c r="EN1128">
        <v>0.42711361725198299</v>
      </c>
      <c r="EO1128">
        <v>0.51807848930164502</v>
      </c>
      <c r="EP1128">
        <v>0.56255402357087203</v>
      </c>
      <c r="EQ1128">
        <v>0.35031928488076097</v>
      </c>
      <c r="ER1128">
        <v>-0.19579567076724</v>
      </c>
      <c r="ES1128">
        <v>-0.241138877177315</v>
      </c>
      <c r="ET1128">
        <v>-0.12238578151929499</v>
      </c>
      <c r="EU1128">
        <v>-3.0033147840283402E-2</v>
      </c>
      <c r="EV1128">
        <v>2.8000369268626601E-2</v>
      </c>
      <c r="EW1128">
        <v>76.156856472595393</v>
      </c>
      <c r="EX1128">
        <v>75.3218170185541</v>
      </c>
      <c r="EY1128">
        <v>73.551610151418203</v>
      </c>
      <c r="EZ1128">
        <v>72.284282362977194</v>
      </c>
      <c r="FA1128">
        <v>71.010130091703999</v>
      </c>
      <c r="FB1128">
        <v>69.442311793559398</v>
      </c>
      <c r="FC1128">
        <v>68.098421838345104</v>
      </c>
      <c r="FD1128">
        <v>68.969929622520795</v>
      </c>
      <c r="FE1128">
        <v>74.263702281936403</v>
      </c>
      <c r="FF1128">
        <v>78.388675623800395</v>
      </c>
      <c r="FG1128">
        <v>83.502879078694804</v>
      </c>
      <c r="FH1128">
        <v>87.421944977607197</v>
      </c>
      <c r="FI1128">
        <v>90.891874600128006</v>
      </c>
      <c r="FJ1128">
        <v>94.230006397952593</v>
      </c>
      <c r="FK1128">
        <v>96.831520580081005</v>
      </c>
      <c r="FL1128">
        <v>98.692791640008494</v>
      </c>
      <c r="FM1128">
        <v>99.595009596929003</v>
      </c>
      <c r="FN1128">
        <v>100.09191725314599</v>
      </c>
      <c r="FO1128">
        <v>99.125826402217996</v>
      </c>
      <c r="FP1128">
        <v>94.964491362763894</v>
      </c>
      <c r="FQ1128">
        <v>88.073789720622699</v>
      </c>
      <c r="FR1128">
        <v>83.759863510343394</v>
      </c>
      <c r="FS1128">
        <v>80.253145660055495</v>
      </c>
      <c r="FT1128">
        <v>77.576775431861805</v>
      </c>
      <c r="FU1128">
        <v>4.0538654996694699E-2</v>
      </c>
      <c r="FV1128">
        <v>0</v>
      </c>
      <c r="FW1128">
        <v>0</v>
      </c>
      <c r="FX1128">
        <v>1</v>
      </c>
    </row>
    <row r="1129" spans="1:180" x14ac:dyDescent="0.2">
      <c r="A1129" t="s">
        <v>42</v>
      </c>
      <c r="B1129" t="s">
        <v>58</v>
      </c>
      <c r="C1129" t="s">
        <v>55</v>
      </c>
      <c r="D1129" t="s">
        <v>41</v>
      </c>
      <c r="E1129" t="s">
        <v>1</v>
      </c>
      <c r="F1129" t="s">
        <v>1</v>
      </c>
      <c r="G1129" s="35">
        <v>43703</v>
      </c>
      <c r="H1129">
        <v>6778</v>
      </c>
      <c r="I1129">
        <v>1.1054625669276299</v>
      </c>
      <c r="J1129">
        <v>0.94873250933879605</v>
      </c>
      <c r="K1129">
        <v>0.83238562853294396</v>
      </c>
      <c r="L1129">
        <v>0.74805309011010601</v>
      </c>
      <c r="M1129">
        <v>0.70923570637291</v>
      </c>
      <c r="N1129">
        <v>0.71340946048785603</v>
      </c>
      <c r="O1129">
        <v>0.75863114928654396</v>
      </c>
      <c r="P1129">
        <v>0.80778371184033504</v>
      </c>
      <c r="Q1129">
        <v>0.876631764325147</v>
      </c>
      <c r="R1129">
        <v>0.96774380782305802</v>
      </c>
      <c r="S1129">
        <v>1.10936444911036</v>
      </c>
      <c r="T1129">
        <v>1.29966011158915</v>
      </c>
      <c r="U1129">
        <v>1.50693441556408</v>
      </c>
      <c r="V1129">
        <v>1.7079781659290201</v>
      </c>
      <c r="W1129">
        <v>1.9149451866890399</v>
      </c>
      <c r="X1129">
        <v>2.1821481525395701</v>
      </c>
      <c r="Y1129">
        <v>2.3942883008742801</v>
      </c>
      <c r="Z1129">
        <v>2.61751747052937</v>
      </c>
      <c r="AA1129">
        <v>2.5252342004478199</v>
      </c>
      <c r="AB1129">
        <v>2.2827406383378599</v>
      </c>
      <c r="AC1129">
        <v>2.09930884728508</v>
      </c>
      <c r="AD1129">
        <v>1.8941574023243799</v>
      </c>
      <c r="AE1129">
        <v>1.62684724738529</v>
      </c>
      <c r="AF1129">
        <v>1.3513576846822299</v>
      </c>
      <c r="AG1129">
        <v>5.9915441403026104E-3</v>
      </c>
      <c r="AH1129">
        <v>4.5999619950001496E-3</v>
      </c>
      <c r="AI1129">
        <v>3.8899213204580002E-3</v>
      </c>
      <c r="AJ1129">
        <v>7.3671019117523004E-3</v>
      </c>
      <c r="AK1129">
        <v>4.7278499199045103E-3</v>
      </c>
      <c r="AL1129">
        <v>-6.9798667231184804E-3</v>
      </c>
      <c r="AM1129">
        <v>-6.1838074165532198E-4</v>
      </c>
      <c r="AN1129">
        <v>-9.7465576420092993E-3</v>
      </c>
      <c r="AO1129">
        <v>-5.4458559128204298E-3</v>
      </c>
      <c r="AP1129">
        <v>3.48418519862023E-3</v>
      </c>
      <c r="AQ1129">
        <v>5.2019824548181796E-3</v>
      </c>
      <c r="AR1129">
        <v>-2.1276825275706899E-3</v>
      </c>
      <c r="AS1129">
        <v>-9.4103264316911794E-3</v>
      </c>
      <c r="AT1129">
        <v>-9.9131500500942299E-3</v>
      </c>
      <c r="AU1129">
        <v>0.206065468276561</v>
      </c>
      <c r="AV1129">
        <v>0.27654675447986299</v>
      </c>
      <c r="AW1129">
        <v>0.29937210961951499</v>
      </c>
      <c r="AX1129">
        <v>0.29042056033444502</v>
      </c>
      <c r="AY1129">
        <v>0.20950247610973899</v>
      </c>
      <c r="AZ1129">
        <v>-7.5789363584540706E-2</v>
      </c>
      <c r="BA1129">
        <v>-0.120971794975477</v>
      </c>
      <c r="BB1129">
        <v>-7.3471671349580894E-2</v>
      </c>
      <c r="BC1129">
        <v>-5.1819299418226897E-2</v>
      </c>
      <c r="BD1129">
        <v>-2.9655103924157399E-2</v>
      </c>
      <c r="BE1129">
        <v>1.50085281444326E-2</v>
      </c>
      <c r="BF1129">
        <v>1.1610942329830801E-2</v>
      </c>
      <c r="BG1129">
        <v>9.7093816047658099E-3</v>
      </c>
      <c r="BH1129">
        <v>1.2871872277282899E-2</v>
      </c>
      <c r="BI1129">
        <v>9.9593398513956894E-3</v>
      </c>
      <c r="BJ1129">
        <v>-2.2343142560388601E-3</v>
      </c>
      <c r="BK1129">
        <v>4.8154184652490096E-3</v>
      </c>
      <c r="BL1129">
        <v>-4.60979165013445E-3</v>
      </c>
      <c r="BM1129">
        <v>-2.1532913403799199E-4</v>
      </c>
      <c r="BN1129">
        <v>1.01532041571099E-2</v>
      </c>
      <c r="BO1129">
        <v>1.04018223852937E-2</v>
      </c>
      <c r="BP1129">
        <v>1.35591092096195E-3</v>
      </c>
      <c r="BQ1129">
        <v>-5.9451144086349996E-3</v>
      </c>
      <c r="BR1129">
        <v>-1.1157753026189701E-3</v>
      </c>
      <c r="BS1129">
        <v>0.217019429400375</v>
      </c>
      <c r="BT1129">
        <v>0.28939707519742602</v>
      </c>
      <c r="BU1129">
        <v>0.31367227277871101</v>
      </c>
      <c r="BV1129">
        <v>0.30780619842366902</v>
      </c>
      <c r="BW1129">
        <v>0.22745090402583601</v>
      </c>
      <c r="BX1129">
        <v>-5.9057272660476598E-2</v>
      </c>
      <c r="BY1129">
        <v>-0.11005079113645901</v>
      </c>
      <c r="BZ1129">
        <v>-6.0495077540642997E-2</v>
      </c>
      <c r="CA1129">
        <v>-4.0092604610332198E-2</v>
      </c>
      <c r="CB1129">
        <v>-1.85481682571976E-2</v>
      </c>
      <c r="CC1129">
        <v>2.1253663797524899E-2</v>
      </c>
      <c r="CD1129">
        <v>1.64667259523953E-2</v>
      </c>
      <c r="CE1129">
        <v>1.37399220700299E-2</v>
      </c>
      <c r="CF1129">
        <v>1.6684459463432399E-2</v>
      </c>
      <c r="CG1129">
        <v>1.35826538414155E-2</v>
      </c>
      <c r="CH1129">
        <v>1.05244092642622E-3</v>
      </c>
      <c r="CI1129">
        <v>8.5788512431312792E-3</v>
      </c>
      <c r="CJ1129">
        <v>-1.05208317213822E-3</v>
      </c>
      <c r="CK1129">
        <v>3.4073177793497501E-3</v>
      </c>
      <c r="CL1129">
        <v>1.4772146372127299E-2</v>
      </c>
      <c r="CM1129">
        <v>1.40032156810245E-2</v>
      </c>
      <c r="CN1129">
        <v>3.7686371314493402E-3</v>
      </c>
      <c r="CO1129">
        <v>-3.5451191174378201E-3</v>
      </c>
      <c r="CP1129">
        <v>4.9772596483033497E-3</v>
      </c>
      <c r="CQ1129">
        <v>0.22460610950600399</v>
      </c>
      <c r="CR1129">
        <v>0.29829716818086299</v>
      </c>
      <c r="CS1129">
        <v>0.32357652222061201</v>
      </c>
      <c r="CT1129">
        <v>0.31984743840291702</v>
      </c>
      <c r="CU1129">
        <v>0.239881930524766</v>
      </c>
      <c r="CV1129">
        <v>-4.7468677456936899E-2</v>
      </c>
      <c r="CW1129">
        <v>-0.102486937145882</v>
      </c>
      <c r="CX1129">
        <v>-5.1507528198781502E-2</v>
      </c>
      <c r="CY1129">
        <v>-3.1970731509063301E-2</v>
      </c>
      <c r="CZ1129">
        <v>-1.08555384489865E-2</v>
      </c>
      <c r="DA1129">
        <v>2.7498799450617201E-2</v>
      </c>
      <c r="DB1129">
        <v>2.1322509574959798E-2</v>
      </c>
      <c r="DC1129">
        <v>1.7770462535294101E-2</v>
      </c>
      <c r="DD1129">
        <v>2.04970466495819E-2</v>
      </c>
      <c r="DE1129">
        <v>1.7205967831435302E-2</v>
      </c>
      <c r="DF1129">
        <v>4.3391961088912996E-3</v>
      </c>
      <c r="DG1129">
        <v>1.2342284021013601E-2</v>
      </c>
      <c r="DH1129">
        <v>2.505625305858E-3</v>
      </c>
      <c r="DI1129">
        <v>7.0299646927374998E-3</v>
      </c>
      <c r="DJ1129">
        <v>1.9391088587144601E-2</v>
      </c>
      <c r="DK1129">
        <v>1.7604608976755299E-2</v>
      </c>
      <c r="DL1129">
        <v>6.1813633419367303E-3</v>
      </c>
      <c r="DM1129">
        <v>-1.14512382624065E-3</v>
      </c>
      <c r="DN1129">
        <v>1.10702945992257E-2</v>
      </c>
      <c r="DO1129">
        <v>0.232192789611634</v>
      </c>
      <c r="DP1129">
        <v>0.30719726116430002</v>
      </c>
      <c r="DQ1129">
        <v>0.333480771662514</v>
      </c>
      <c r="DR1129">
        <v>0.33188867838216501</v>
      </c>
      <c r="DS1129">
        <v>0.25231295702369599</v>
      </c>
      <c r="DT1129">
        <v>-3.58800822533972E-2</v>
      </c>
      <c r="DU1129">
        <v>-9.4923083155305094E-2</v>
      </c>
      <c r="DV1129">
        <v>-4.2519978856919903E-2</v>
      </c>
      <c r="DW1129">
        <v>-2.3848858407794399E-2</v>
      </c>
      <c r="DX1129">
        <v>-3.16290864077544E-3</v>
      </c>
      <c r="DY1129">
        <v>3.6515783454747097E-2</v>
      </c>
      <c r="DZ1129">
        <v>2.83334899097905E-2</v>
      </c>
      <c r="EA1129">
        <v>2.35899228196019E-2</v>
      </c>
      <c r="EB1129">
        <v>2.6001817015112401E-2</v>
      </c>
      <c r="EC1129">
        <v>2.24374577629264E-2</v>
      </c>
      <c r="ED1129">
        <v>9.0847485759709204E-3</v>
      </c>
      <c r="EE1129">
        <v>1.7776083227917901E-2</v>
      </c>
      <c r="EF1129">
        <v>7.6423912977328498E-3</v>
      </c>
      <c r="EG1129">
        <v>1.22604914715199E-2</v>
      </c>
      <c r="EH1129">
        <v>2.6060107545634301E-2</v>
      </c>
      <c r="EI1129">
        <v>2.2804448907230799E-2</v>
      </c>
      <c r="EJ1129">
        <v>9.6649567904693694E-3</v>
      </c>
      <c r="EK1129">
        <v>2.3200881968155301E-3</v>
      </c>
      <c r="EL1129">
        <v>1.9867669346700902E-2</v>
      </c>
      <c r="EM1129">
        <v>0.243146750735448</v>
      </c>
      <c r="EN1129">
        <v>0.320047581881862</v>
      </c>
      <c r="EO1129">
        <v>0.34778093482171002</v>
      </c>
      <c r="EP1129">
        <v>0.34927431647138901</v>
      </c>
      <c r="EQ1129">
        <v>0.27026138493979202</v>
      </c>
      <c r="ER1129">
        <v>-1.9147991329333099E-2</v>
      </c>
      <c r="ES1129">
        <v>-8.4002079316287503E-2</v>
      </c>
      <c r="ET1129">
        <v>-2.9543385047981999E-2</v>
      </c>
      <c r="EU1129">
        <v>-1.2122163599899699E-2</v>
      </c>
      <c r="EV1129">
        <v>7.9440270261843197E-3</v>
      </c>
      <c r="EW1129">
        <v>79.188717005625307</v>
      </c>
      <c r="EX1129">
        <v>78.079443422760704</v>
      </c>
      <c r="EY1129">
        <v>76.688717005625307</v>
      </c>
      <c r="EZ1129">
        <v>73.907264171354399</v>
      </c>
      <c r="FA1129">
        <v>72.235084919948093</v>
      </c>
      <c r="FB1129">
        <v>71.797990588489796</v>
      </c>
      <c r="FC1129">
        <v>71.016537754219001</v>
      </c>
      <c r="FD1129">
        <v>72.235084919948093</v>
      </c>
      <c r="FE1129">
        <v>74.437094331458198</v>
      </c>
      <c r="FF1129">
        <v>78.420556577239296</v>
      </c>
      <c r="FG1129">
        <v>83.529830160103899</v>
      </c>
      <c r="FH1129">
        <v>87.029830160103899</v>
      </c>
      <c r="FI1129">
        <v>90.311282994374693</v>
      </c>
      <c r="FJ1129">
        <v>92.983462245780999</v>
      </c>
      <c r="FK1129">
        <v>95.937094331458198</v>
      </c>
      <c r="FL1129">
        <v>97.781452834270894</v>
      </c>
      <c r="FM1129">
        <v>98.562905668541802</v>
      </c>
      <c r="FN1129">
        <v>99.344358502812597</v>
      </c>
      <c r="FO1129">
        <v>97.062905668541802</v>
      </c>
      <c r="FP1129">
        <v>92.390726417135397</v>
      </c>
      <c r="FQ1129">
        <v>87.609273582864603</v>
      </c>
      <c r="FR1129">
        <v>83.327820748593695</v>
      </c>
      <c r="FS1129">
        <v>81.827820748593695</v>
      </c>
      <c r="FT1129">
        <v>79.890726417135397</v>
      </c>
      <c r="FU1129">
        <v>1.9398641983198898E-2</v>
      </c>
      <c r="FV1129">
        <v>0</v>
      </c>
      <c r="FW1129">
        <v>0</v>
      </c>
      <c r="FX1129">
        <v>1</v>
      </c>
    </row>
    <row r="1130" spans="1:180" x14ac:dyDescent="0.2">
      <c r="A1130" t="s">
        <v>42</v>
      </c>
      <c r="B1130" t="s">
        <v>58</v>
      </c>
      <c r="C1130" t="s">
        <v>55</v>
      </c>
      <c r="D1130" t="s">
        <v>41</v>
      </c>
      <c r="E1130" t="s">
        <v>1</v>
      </c>
      <c r="F1130" t="s">
        <v>77</v>
      </c>
      <c r="G1130" s="35">
        <v>43703</v>
      </c>
      <c r="H1130">
        <v>5125</v>
      </c>
      <c r="I1130">
        <v>1.1588565793883701</v>
      </c>
      <c r="J1130">
        <v>0.99711327924468396</v>
      </c>
      <c r="K1130">
        <v>0.870196774299551</v>
      </c>
      <c r="L1130">
        <v>0.77819057754713405</v>
      </c>
      <c r="M1130">
        <v>0.73649919875467296</v>
      </c>
      <c r="N1130">
        <v>0.73573377149166197</v>
      </c>
      <c r="O1130">
        <v>0.77488932057625204</v>
      </c>
      <c r="P1130">
        <v>0.82411381638785197</v>
      </c>
      <c r="Q1130">
        <v>0.89070893301602205</v>
      </c>
      <c r="R1130">
        <v>0.98420198103785395</v>
      </c>
      <c r="S1130">
        <v>1.1299810542939399</v>
      </c>
      <c r="T1130">
        <v>1.31805766848567</v>
      </c>
      <c r="U1130">
        <v>1.51884520739363</v>
      </c>
      <c r="V1130">
        <v>1.7131252592875601</v>
      </c>
      <c r="W1130">
        <v>1.9071893478836</v>
      </c>
      <c r="X1130">
        <v>2.1735793372811498</v>
      </c>
      <c r="Y1130">
        <v>2.3950887856881899</v>
      </c>
      <c r="Z1130">
        <v>2.6318058122353598</v>
      </c>
      <c r="AA1130">
        <v>2.5414995293908702</v>
      </c>
      <c r="AB1130">
        <v>2.2983670829465699</v>
      </c>
      <c r="AC1130">
        <v>2.1271882018996302</v>
      </c>
      <c r="AD1130">
        <v>1.9383099725128601</v>
      </c>
      <c r="AE1130">
        <v>1.6808589268267</v>
      </c>
      <c r="AF1130">
        <v>1.40386740948815</v>
      </c>
      <c r="AG1130">
        <v>-4.7778542116856801E-3</v>
      </c>
      <c r="AH1130">
        <v>-4.2160074268517101E-3</v>
      </c>
      <c r="AI1130">
        <v>3.1584550208848998E-3</v>
      </c>
      <c r="AJ1130">
        <v>4.1996516264846398E-3</v>
      </c>
      <c r="AK1130">
        <v>-2.3305827533960902E-3</v>
      </c>
      <c r="AL1130">
        <v>-9.4473411654286497E-3</v>
      </c>
      <c r="AM1130">
        <v>-7.9202824772890406E-3</v>
      </c>
      <c r="AN1130">
        <v>-7.1253299447900003E-3</v>
      </c>
      <c r="AO1130">
        <v>2.9855725420919301E-3</v>
      </c>
      <c r="AP1130">
        <v>2.4066225406031701E-3</v>
      </c>
      <c r="AQ1130">
        <v>9.7723472883545805E-3</v>
      </c>
      <c r="AR1130">
        <v>-3.6718499617670701E-3</v>
      </c>
      <c r="AS1130">
        <v>-8.6584463908562399E-3</v>
      </c>
      <c r="AT1130">
        <v>3.5050434396489498E-3</v>
      </c>
      <c r="AU1130">
        <v>0.14703765620478701</v>
      </c>
      <c r="AV1130">
        <v>0.19586764875795401</v>
      </c>
      <c r="AW1130">
        <v>0.20778489185268501</v>
      </c>
      <c r="AX1130">
        <v>0.20623782485161399</v>
      </c>
      <c r="AY1130">
        <v>0.19909749864019399</v>
      </c>
      <c r="AZ1130">
        <v>2.57743263416856E-2</v>
      </c>
      <c r="BA1130">
        <v>-4.9408721038099103E-2</v>
      </c>
      <c r="BB1130">
        <v>-3.5391823166289499E-2</v>
      </c>
      <c r="BC1130">
        <v>-3.5232818290525103E-2</v>
      </c>
      <c r="BD1130">
        <v>-2.3841110968530602E-2</v>
      </c>
      <c r="BE1130">
        <v>6.2496201630906998E-3</v>
      </c>
      <c r="BF1130">
        <v>3.6870899266373798E-3</v>
      </c>
      <c r="BG1130">
        <v>9.1826490097792705E-3</v>
      </c>
      <c r="BH1130">
        <v>1.0179348314947399E-2</v>
      </c>
      <c r="BI1130">
        <v>2.8405784758838699E-3</v>
      </c>
      <c r="BJ1130">
        <v>-4.8979697654982302E-3</v>
      </c>
      <c r="BK1130">
        <v>-9.7392283631558395E-4</v>
      </c>
      <c r="BL1130">
        <v>-1.6943997266506E-3</v>
      </c>
      <c r="BM1130">
        <v>7.8930057625221893E-3</v>
      </c>
      <c r="BN1130">
        <v>8.6912203844715496E-3</v>
      </c>
      <c r="BO1130">
        <v>1.6385254642799101E-2</v>
      </c>
      <c r="BP1130">
        <v>1.2607703485375801E-5</v>
      </c>
      <c r="BQ1130">
        <v>-4.9865608448459199E-3</v>
      </c>
      <c r="BR1130">
        <v>1.31399684763043E-2</v>
      </c>
      <c r="BS1130">
        <v>0.15676466038268499</v>
      </c>
      <c r="BT1130">
        <v>0.206625758360445</v>
      </c>
      <c r="BU1130">
        <v>0.221028942940736</v>
      </c>
      <c r="BV1130">
        <v>0.22245550387017399</v>
      </c>
      <c r="BW1130">
        <v>0.21382203724862001</v>
      </c>
      <c r="BX1130">
        <v>3.9936583592515E-2</v>
      </c>
      <c r="BY1130">
        <v>-3.9524267999364697E-2</v>
      </c>
      <c r="BZ1130">
        <v>-2.1784322850927899E-2</v>
      </c>
      <c r="CA1130">
        <v>-2.2264161038013999E-2</v>
      </c>
      <c r="CB1130">
        <v>-1.1912794865118001E-2</v>
      </c>
      <c r="CC1130">
        <v>1.3887215322396101E-2</v>
      </c>
      <c r="CD1130">
        <v>9.1607510786953002E-3</v>
      </c>
      <c r="CE1130">
        <v>1.33549874151659E-2</v>
      </c>
      <c r="CF1130">
        <v>1.43208680256059E-2</v>
      </c>
      <c r="CG1130">
        <v>6.4221089905297001E-3</v>
      </c>
      <c r="CH1130">
        <v>-1.7470889925201699E-3</v>
      </c>
      <c r="CI1130">
        <v>3.8371046905354301E-3</v>
      </c>
      <c r="CJ1130">
        <v>2.0670459983527902E-3</v>
      </c>
      <c r="CK1130">
        <v>1.12918790616254E-2</v>
      </c>
      <c r="CL1130">
        <v>1.3043913706552701E-2</v>
      </c>
      <c r="CM1130">
        <v>2.09653341317859E-2</v>
      </c>
      <c r="CN1130">
        <v>2.56445185858625E-3</v>
      </c>
      <c r="CO1130">
        <v>-2.4434241012340702E-3</v>
      </c>
      <c r="CP1130">
        <v>1.9813088206108401E-2</v>
      </c>
      <c r="CQ1130">
        <v>0.163501553845216</v>
      </c>
      <c r="CR1130">
        <v>0.21407679229902299</v>
      </c>
      <c r="CS1130">
        <v>0.230201732379364</v>
      </c>
      <c r="CT1130">
        <v>0.23368781895499899</v>
      </c>
      <c r="CU1130">
        <v>0.22402020783389501</v>
      </c>
      <c r="CV1130">
        <v>4.9745319822379598E-2</v>
      </c>
      <c r="CW1130">
        <v>-3.2678325935450302E-2</v>
      </c>
      <c r="CX1130">
        <v>-1.23598095846288E-2</v>
      </c>
      <c r="CY1130">
        <v>-1.32821085309568E-2</v>
      </c>
      <c r="CZ1130">
        <v>-3.6512794687663499E-3</v>
      </c>
      <c r="DA1130">
        <v>2.15248104817015E-2</v>
      </c>
      <c r="DB1130">
        <v>1.4634412230753201E-2</v>
      </c>
      <c r="DC1130">
        <v>1.7527325820552501E-2</v>
      </c>
      <c r="DD1130">
        <v>1.84623877362643E-2</v>
      </c>
      <c r="DE1130">
        <v>1.00036395051755E-2</v>
      </c>
      <c r="DF1130">
        <v>1.4037917804578901E-3</v>
      </c>
      <c r="DG1130">
        <v>8.6481322173864502E-3</v>
      </c>
      <c r="DH1130">
        <v>5.8284917233561804E-3</v>
      </c>
      <c r="DI1130">
        <v>1.46907523607287E-2</v>
      </c>
      <c r="DJ1130">
        <v>1.7396607028633899E-2</v>
      </c>
      <c r="DK1130">
        <v>2.55454136207727E-2</v>
      </c>
      <c r="DL1130">
        <v>5.1162960136871298E-3</v>
      </c>
      <c r="DM1130">
        <v>9.9712642377782501E-5</v>
      </c>
      <c r="DN1130">
        <v>2.6486207935912401E-2</v>
      </c>
      <c r="DO1130">
        <v>0.17023844730774801</v>
      </c>
      <c r="DP1130">
        <v>0.22152782623760101</v>
      </c>
      <c r="DQ1130">
        <v>0.23937452181799301</v>
      </c>
      <c r="DR1130">
        <v>0.24492013403982399</v>
      </c>
      <c r="DS1130">
        <v>0.23421837841917001</v>
      </c>
      <c r="DT1130">
        <v>5.95540560522443E-2</v>
      </c>
      <c r="DU1130">
        <v>-2.5832383871536E-2</v>
      </c>
      <c r="DV1130">
        <v>-2.93529631832965E-3</v>
      </c>
      <c r="DW1130">
        <v>-4.3000560238995499E-3</v>
      </c>
      <c r="DX1130">
        <v>4.6102359275853296E-3</v>
      </c>
      <c r="DY1130">
        <v>3.2552284856477903E-2</v>
      </c>
      <c r="DZ1130">
        <v>2.2537509584242301E-2</v>
      </c>
      <c r="EA1130">
        <v>2.3551519809446898E-2</v>
      </c>
      <c r="EB1130">
        <v>2.44420844247271E-2</v>
      </c>
      <c r="EC1130">
        <v>1.51748007344555E-2</v>
      </c>
      <c r="ED1130">
        <v>5.9531631803883198E-3</v>
      </c>
      <c r="EE1130">
        <v>1.5594491858359901E-2</v>
      </c>
      <c r="EF1130">
        <v>1.1259421941495601E-2</v>
      </c>
      <c r="EG1130">
        <v>1.9598185581159E-2</v>
      </c>
      <c r="EH1130">
        <v>2.36812048725023E-2</v>
      </c>
      <c r="EI1130">
        <v>3.21583209752173E-2</v>
      </c>
      <c r="EJ1130">
        <v>8.8007536789395796E-3</v>
      </c>
      <c r="EK1130">
        <v>3.7715981883881E-3</v>
      </c>
      <c r="EL1130">
        <v>3.6121132972567797E-2</v>
      </c>
      <c r="EM1130">
        <v>0.17996545148564599</v>
      </c>
      <c r="EN1130">
        <v>0.232285935840091</v>
      </c>
      <c r="EO1130">
        <v>0.252618572906044</v>
      </c>
      <c r="EP1130">
        <v>0.26113781305838402</v>
      </c>
      <c r="EQ1130">
        <v>0.248942917027595</v>
      </c>
      <c r="ER1130">
        <v>7.3716313303073697E-2</v>
      </c>
      <c r="ES1130">
        <v>-1.5947930832801601E-2</v>
      </c>
      <c r="ET1130">
        <v>1.0672203997032E-2</v>
      </c>
      <c r="EU1130">
        <v>8.6686012286114993E-3</v>
      </c>
      <c r="EV1130">
        <v>1.65385520309979E-2</v>
      </c>
      <c r="EW1130">
        <v>79.154384314201593</v>
      </c>
      <c r="EX1130">
        <v>78.042249673718402</v>
      </c>
      <c r="EY1130">
        <v>76.654384314201593</v>
      </c>
      <c r="EZ1130">
        <v>73.878653595168004</v>
      </c>
      <c r="FA1130">
        <v>72.215057516617605</v>
      </c>
      <c r="FB1130">
        <v>71.766518954684798</v>
      </c>
      <c r="FC1130">
        <v>70.990788235651195</v>
      </c>
      <c r="FD1130">
        <v>72.215057516617605</v>
      </c>
      <c r="FE1130">
        <v>74.448538561932807</v>
      </c>
      <c r="FF1130">
        <v>78.457750326281598</v>
      </c>
      <c r="FG1130">
        <v>83.569884966764803</v>
      </c>
      <c r="FH1130">
        <v>87.069884966764803</v>
      </c>
      <c r="FI1130">
        <v>90.345615685798407</v>
      </c>
      <c r="FJ1130">
        <v>93.009211764348805</v>
      </c>
      <c r="FK1130">
        <v>95.948538561932807</v>
      </c>
      <c r="FL1130">
        <v>97.775730719033604</v>
      </c>
      <c r="FM1130">
        <v>98.551461438067193</v>
      </c>
      <c r="FN1130">
        <v>99.327192157100797</v>
      </c>
      <c r="FO1130">
        <v>97.051461438067193</v>
      </c>
      <c r="FP1130">
        <v>92.387865359516795</v>
      </c>
      <c r="FQ1130">
        <v>87.612134640483205</v>
      </c>
      <c r="FR1130">
        <v>83.336403921449602</v>
      </c>
      <c r="FS1130">
        <v>81.836403921449602</v>
      </c>
      <c r="FT1130">
        <v>79.887865359516795</v>
      </c>
      <c r="FU1130">
        <v>1.7082821783881399E-2</v>
      </c>
      <c r="FV1130">
        <v>0</v>
      </c>
      <c r="FW1130">
        <v>0</v>
      </c>
      <c r="FX1130">
        <v>1</v>
      </c>
    </row>
    <row r="1131" spans="1:180" x14ac:dyDescent="0.2">
      <c r="A1131" t="s">
        <v>42</v>
      </c>
      <c r="B1131" t="s">
        <v>58</v>
      </c>
      <c r="C1131" t="s">
        <v>55</v>
      </c>
      <c r="D1131" t="s">
        <v>41</v>
      </c>
      <c r="E1131" t="s">
        <v>1</v>
      </c>
      <c r="F1131" t="s">
        <v>78</v>
      </c>
      <c r="G1131" s="35">
        <v>43703</v>
      </c>
      <c r="H1131">
        <v>1653</v>
      </c>
      <c r="I1131">
        <v>0.96046115574188595</v>
      </c>
      <c r="J1131">
        <v>0.81915081356802499</v>
      </c>
      <c r="K1131">
        <v>0.72710836483491803</v>
      </c>
      <c r="L1131">
        <v>0.65073698439096095</v>
      </c>
      <c r="M1131">
        <v>0.61709944389053994</v>
      </c>
      <c r="N1131">
        <v>0.63239891556452099</v>
      </c>
      <c r="O1131">
        <v>0.685469648937725</v>
      </c>
      <c r="P1131">
        <v>0.73827749751356198</v>
      </c>
      <c r="Q1131">
        <v>0.80605115998611698</v>
      </c>
      <c r="R1131">
        <v>0.89370106015325201</v>
      </c>
      <c r="S1131">
        <v>1.0233080601153699</v>
      </c>
      <c r="T1131">
        <v>1.21115337983343</v>
      </c>
      <c r="U1131">
        <v>1.4287545484288799</v>
      </c>
      <c r="V1131">
        <v>1.6427736643081801</v>
      </c>
      <c r="W1131">
        <v>1.88962991418405</v>
      </c>
      <c r="X1131">
        <v>2.1710773492717501</v>
      </c>
      <c r="Y1131">
        <v>2.3669948839110999</v>
      </c>
      <c r="Z1131">
        <v>2.5588586963858502</v>
      </c>
      <c r="AA1131">
        <v>2.4579315028200401</v>
      </c>
      <c r="AB1131">
        <v>2.2267102197480599</v>
      </c>
      <c r="AC1131">
        <v>2.0126562389906</v>
      </c>
      <c r="AD1131">
        <v>1.7542606788158099</v>
      </c>
      <c r="AE1131">
        <v>1.45931036564939</v>
      </c>
      <c r="AF1131">
        <v>1.1854290073500999</v>
      </c>
      <c r="AG1131">
        <v>2.06276572418948E-2</v>
      </c>
      <c r="AH1131">
        <v>1.84745866324743E-2</v>
      </c>
      <c r="AI1131">
        <v>1.15056460941405E-3</v>
      </c>
      <c r="AJ1131">
        <v>8.0582838226436002E-3</v>
      </c>
      <c r="AK1131">
        <v>7.3655219795715097E-3</v>
      </c>
      <c r="AL1131">
        <v>1.2225768967670299E-3</v>
      </c>
      <c r="AM1131">
        <v>1.3929071250875001E-2</v>
      </c>
      <c r="AN1131">
        <v>-1.4707918077448E-2</v>
      </c>
      <c r="AO1131">
        <v>-1.58140339616351E-2</v>
      </c>
      <c r="AP1131">
        <v>-1.0369204677989199E-2</v>
      </c>
      <c r="AQ1131">
        <v>-1.8800825491457E-2</v>
      </c>
      <c r="AR1131">
        <v>-6.6185999876051797E-4</v>
      </c>
      <c r="AS1131">
        <v>-1.9610878303619201E-2</v>
      </c>
      <c r="AT1131">
        <v>-4.56624031466615E-2</v>
      </c>
      <c r="AU1131">
        <v>0.36067122499905901</v>
      </c>
      <c r="AV1131">
        <v>0.48357822457347999</v>
      </c>
      <c r="AW1131">
        <v>0.53181114490634396</v>
      </c>
      <c r="AX1131">
        <v>0.52154405714378105</v>
      </c>
      <c r="AY1131">
        <v>0.25145286115695298</v>
      </c>
      <c r="AZ1131">
        <v>-0.36502984318229598</v>
      </c>
      <c r="BA1131">
        <v>-0.34034163781249099</v>
      </c>
      <c r="BB1131">
        <v>-0.211115854742566</v>
      </c>
      <c r="BC1131">
        <v>-0.13230789019714101</v>
      </c>
      <c r="BD1131">
        <v>-6.64095223841661E-2</v>
      </c>
      <c r="BE1131">
        <v>2.8587865591229101E-2</v>
      </c>
      <c r="BF1131">
        <v>2.6840779683723202E-2</v>
      </c>
      <c r="BG1131">
        <v>6.2829649477607703E-3</v>
      </c>
      <c r="BH1131">
        <v>1.1959093131822199E-2</v>
      </c>
      <c r="BI1131">
        <v>1.2116542408997E-2</v>
      </c>
      <c r="BJ1131">
        <v>8.0632418309775997E-3</v>
      </c>
      <c r="BK1131">
        <v>2.0613379306270399E-2</v>
      </c>
      <c r="BL1131">
        <v>-7.2275058144175399E-3</v>
      </c>
      <c r="BM1131">
        <v>-7.8722736716012095E-3</v>
      </c>
      <c r="BN1131">
        <v>-9.0213379359921499E-5</v>
      </c>
      <c r="BO1131">
        <v>-8.7175365853117501E-3</v>
      </c>
      <c r="BP1131">
        <v>5.4505486727620201E-3</v>
      </c>
      <c r="BQ1131">
        <v>-1.3386814475736499E-2</v>
      </c>
      <c r="BR1131">
        <v>-3.4353751394414003E-2</v>
      </c>
      <c r="BS1131">
        <v>0.38232869001390402</v>
      </c>
      <c r="BT1131">
        <v>0.51434131973630104</v>
      </c>
      <c r="BU1131">
        <v>0.56534917239474802</v>
      </c>
      <c r="BV1131">
        <v>0.55144501175104399</v>
      </c>
      <c r="BW1131">
        <v>0.28497577535005503</v>
      </c>
      <c r="BX1131">
        <v>-0.33368204638679699</v>
      </c>
      <c r="BY1131">
        <v>-0.31481906102895402</v>
      </c>
      <c r="BZ1131">
        <v>-0.189287469728671</v>
      </c>
      <c r="CA1131">
        <v>-0.11025669293240201</v>
      </c>
      <c r="CB1131">
        <v>-4.9875006928518199E-2</v>
      </c>
      <c r="CC1131">
        <v>3.41010816450339E-2</v>
      </c>
      <c r="CD1131">
        <v>3.2635179505335003E-2</v>
      </c>
      <c r="CE1131">
        <v>9.8376497874223708E-3</v>
      </c>
      <c r="CF1131">
        <v>1.46607817764408E-2</v>
      </c>
      <c r="CG1131">
        <v>1.5407084685526E-2</v>
      </c>
      <c r="CH1131">
        <v>1.28010655258993E-2</v>
      </c>
      <c r="CI1131">
        <v>2.5242910703229898E-2</v>
      </c>
      <c r="CJ1131">
        <v>-2.04659506839832E-3</v>
      </c>
      <c r="CK1131">
        <v>-2.3718346874701201E-3</v>
      </c>
      <c r="CL1131">
        <v>7.0289846814875802E-3</v>
      </c>
      <c r="CM1131">
        <v>-1.73388140533637E-3</v>
      </c>
      <c r="CN1131">
        <v>9.6839842986111806E-3</v>
      </c>
      <c r="CO1131">
        <v>-9.0760468287240399E-3</v>
      </c>
      <c r="CP1131">
        <v>-2.6521413640014299E-2</v>
      </c>
      <c r="CQ1131">
        <v>0.39732858430869999</v>
      </c>
      <c r="CR1131">
        <v>0.53564774573337604</v>
      </c>
      <c r="CS1131">
        <v>0.588577508067329</v>
      </c>
      <c r="CT1131">
        <v>0.57215432182565296</v>
      </c>
      <c r="CU1131">
        <v>0.30819364360034901</v>
      </c>
      <c r="CV1131">
        <v>-0.31197065782008798</v>
      </c>
      <c r="CW1131">
        <v>-0.29714220209733699</v>
      </c>
      <c r="CX1131">
        <v>-0.174169196763202</v>
      </c>
      <c r="CY1131">
        <v>-9.4984100880744701E-2</v>
      </c>
      <c r="CZ1131">
        <v>-3.8423251892535398E-2</v>
      </c>
      <c r="DA1131">
        <v>3.9614297698838702E-2</v>
      </c>
      <c r="DB1131">
        <v>3.8429579326946801E-2</v>
      </c>
      <c r="DC1131">
        <v>1.3392334627084E-2</v>
      </c>
      <c r="DD1131">
        <v>1.7362470421059401E-2</v>
      </c>
      <c r="DE1131">
        <v>1.8697626962055E-2</v>
      </c>
      <c r="DF1131">
        <v>1.7538889220820902E-2</v>
      </c>
      <c r="DG1131">
        <v>2.9872442100189401E-2</v>
      </c>
      <c r="DH1131">
        <v>3.1343156776209098E-3</v>
      </c>
      <c r="DI1131">
        <v>3.1286042966609802E-3</v>
      </c>
      <c r="DJ1131">
        <v>1.41481827423351E-2</v>
      </c>
      <c r="DK1131">
        <v>5.2497737746390102E-3</v>
      </c>
      <c r="DL1131">
        <v>1.39174199244603E-2</v>
      </c>
      <c r="DM1131">
        <v>-4.7652791817115701E-3</v>
      </c>
      <c r="DN1131">
        <v>-1.8689075885614699E-2</v>
      </c>
      <c r="DO1131">
        <v>0.41232847860349497</v>
      </c>
      <c r="DP1131">
        <v>0.55695417173045103</v>
      </c>
      <c r="DQ1131">
        <v>0.61180584373990998</v>
      </c>
      <c r="DR1131">
        <v>0.59286363190026103</v>
      </c>
      <c r="DS1131">
        <v>0.33141151185064199</v>
      </c>
      <c r="DT1131">
        <v>-0.29025926925338003</v>
      </c>
      <c r="DU1131">
        <v>-0.27946534316572003</v>
      </c>
      <c r="DV1131">
        <v>-0.159050923797734</v>
      </c>
      <c r="DW1131">
        <v>-7.9711508829087702E-2</v>
      </c>
      <c r="DX1131">
        <v>-2.6971496856552601E-2</v>
      </c>
      <c r="DY1131">
        <v>4.7574506048173003E-2</v>
      </c>
      <c r="DZ1131">
        <v>4.67957723781958E-2</v>
      </c>
      <c r="EA1131">
        <v>1.8524734965430702E-2</v>
      </c>
      <c r="EB1131">
        <v>2.1263279730238002E-2</v>
      </c>
      <c r="EC1131">
        <v>2.34486473914805E-2</v>
      </c>
      <c r="ED1131">
        <v>2.4379554155031499E-2</v>
      </c>
      <c r="EE1131">
        <v>3.6556750155584697E-2</v>
      </c>
      <c r="EF1131">
        <v>1.06147279406514E-2</v>
      </c>
      <c r="EG1131">
        <v>1.10703645866948E-2</v>
      </c>
      <c r="EH1131">
        <v>2.4427174040964301E-2</v>
      </c>
      <c r="EI1131">
        <v>1.53330626807842E-2</v>
      </c>
      <c r="EJ1131">
        <v>2.0029828595982901E-2</v>
      </c>
      <c r="EK1131">
        <v>1.4587846461711601E-3</v>
      </c>
      <c r="EL1131">
        <v>-7.3804241333671897E-3</v>
      </c>
      <c r="EM1131">
        <v>0.43398594361833998</v>
      </c>
      <c r="EN1131">
        <v>0.58771726689327197</v>
      </c>
      <c r="EO1131">
        <v>0.64534387122831405</v>
      </c>
      <c r="EP1131">
        <v>0.62276458650752398</v>
      </c>
      <c r="EQ1131">
        <v>0.36493442604374399</v>
      </c>
      <c r="ER1131">
        <v>-0.25891147245788099</v>
      </c>
      <c r="ES1131">
        <v>-0.25394276638218299</v>
      </c>
      <c r="ET1131">
        <v>-0.137222538783838</v>
      </c>
      <c r="EU1131">
        <v>-5.76603115643484E-2</v>
      </c>
      <c r="EV1131">
        <v>-1.04369814009048E-2</v>
      </c>
      <c r="EW1131">
        <v>79.3921648116754</v>
      </c>
      <c r="EX1131">
        <v>78.299845212648293</v>
      </c>
      <c r="EY1131">
        <v>76.8921648116754</v>
      </c>
      <c r="EZ1131">
        <v>74.0768040097295</v>
      </c>
      <c r="FA1131">
        <v>72.353762806810593</v>
      </c>
      <c r="FB1131">
        <v>71.984484410702393</v>
      </c>
      <c r="FC1131">
        <v>71.169123608756493</v>
      </c>
      <c r="FD1131">
        <v>72.353762806810593</v>
      </c>
      <c r="FE1131">
        <v>74.3692783961082</v>
      </c>
      <c r="FF1131">
        <v>78.200154787351707</v>
      </c>
      <c r="FG1131">
        <v>83.2924743863787</v>
      </c>
      <c r="FH1131">
        <v>86.7924743863787</v>
      </c>
      <c r="FI1131">
        <v>90.1078351883246</v>
      </c>
      <c r="FJ1131">
        <v>92.830876391243507</v>
      </c>
      <c r="FK1131">
        <v>95.8692783961082</v>
      </c>
      <c r="FL1131">
        <v>97.8153608019459</v>
      </c>
      <c r="FM1131">
        <v>98.6307216038918</v>
      </c>
      <c r="FN1131">
        <v>99.4460824058377</v>
      </c>
      <c r="FO1131">
        <v>97.1307216038918</v>
      </c>
      <c r="FP1131">
        <v>92.407680400972893</v>
      </c>
      <c r="FQ1131">
        <v>87.592319599027107</v>
      </c>
      <c r="FR1131">
        <v>83.276958797081207</v>
      </c>
      <c r="FS1131">
        <v>81.776958797081207</v>
      </c>
      <c r="FT1131">
        <v>79.907680400972893</v>
      </c>
      <c r="FU1131">
        <v>3.9459089677494397E-2</v>
      </c>
      <c r="FV1131">
        <v>0</v>
      </c>
      <c r="FW1131">
        <v>0</v>
      </c>
      <c r="FX1131">
        <v>1</v>
      </c>
    </row>
    <row r="1132" spans="1:180" x14ac:dyDescent="0.2">
      <c r="A1132" t="s">
        <v>42</v>
      </c>
      <c r="B1132" t="s">
        <v>58</v>
      </c>
      <c r="C1132" t="s">
        <v>55</v>
      </c>
      <c r="D1132" t="s">
        <v>41</v>
      </c>
      <c r="E1132" t="s">
        <v>77</v>
      </c>
      <c r="F1132" t="s">
        <v>1</v>
      </c>
      <c r="G1132" s="35">
        <v>43703</v>
      </c>
      <c r="H1132">
        <v>3868</v>
      </c>
      <c r="I1132">
        <v>1.12814083012365</v>
      </c>
      <c r="J1132">
        <v>0.98485579196331596</v>
      </c>
      <c r="K1132">
        <v>0.87520339438205996</v>
      </c>
      <c r="L1132">
        <v>0.79096828884065495</v>
      </c>
      <c r="M1132">
        <v>0.75521100510591999</v>
      </c>
      <c r="N1132">
        <v>0.77356655253445705</v>
      </c>
      <c r="O1132">
        <v>0.83547056217356597</v>
      </c>
      <c r="P1132">
        <v>0.87613273078949505</v>
      </c>
      <c r="Q1132">
        <v>0.93860171263535597</v>
      </c>
      <c r="R1132">
        <v>1.01911920747222</v>
      </c>
      <c r="S1132">
        <v>1.14222281480778</v>
      </c>
      <c r="T1132">
        <v>1.3164913035906001</v>
      </c>
      <c r="U1132">
        <v>1.5015027869276201</v>
      </c>
      <c r="V1132">
        <v>1.6824764946825801</v>
      </c>
      <c r="W1132">
        <v>1.8842574049505501</v>
      </c>
      <c r="X1132">
        <v>2.1635709898920399</v>
      </c>
      <c r="Y1132">
        <v>2.3933128290324599</v>
      </c>
      <c r="Z1132">
        <v>2.6465407667533598</v>
      </c>
      <c r="AA1132">
        <v>2.5559471779760599</v>
      </c>
      <c r="AB1132">
        <v>2.3119139860688702</v>
      </c>
      <c r="AC1132">
        <v>2.13096556961455</v>
      </c>
      <c r="AD1132">
        <v>1.91366824976381</v>
      </c>
      <c r="AE1132">
        <v>1.63656034954456</v>
      </c>
      <c r="AF1132">
        <v>1.3659824022743701</v>
      </c>
      <c r="AG1132">
        <v>-2.0088735601625301E-3</v>
      </c>
      <c r="AH1132">
        <v>1.2509467252607E-3</v>
      </c>
      <c r="AI1132">
        <v>2.9359347158089701E-3</v>
      </c>
      <c r="AJ1132">
        <v>5.0443594446955599E-3</v>
      </c>
      <c r="AK1132">
        <v>-2.0207732102267501E-3</v>
      </c>
      <c r="AL1132">
        <v>-6.7417448731941602E-3</v>
      </c>
      <c r="AM1132">
        <v>7.0164154747527803E-3</v>
      </c>
      <c r="AN1132">
        <v>-1.33211669657978E-2</v>
      </c>
      <c r="AO1132">
        <v>-5.7722108992841401E-3</v>
      </c>
      <c r="AP1132">
        <v>-6.63117162797708E-3</v>
      </c>
      <c r="AQ1132">
        <v>1.99595802565081E-3</v>
      </c>
      <c r="AR1132">
        <v>1.8972143414577999E-3</v>
      </c>
      <c r="AS1132">
        <v>-1.50424642589977E-2</v>
      </c>
      <c r="AT1132">
        <v>-1.9433312987268501E-2</v>
      </c>
      <c r="AU1132">
        <v>0.23665282504994001</v>
      </c>
      <c r="AV1132">
        <v>0.30837362195379697</v>
      </c>
      <c r="AW1132">
        <v>0.34265718714773802</v>
      </c>
      <c r="AX1132">
        <v>0.34800770224712801</v>
      </c>
      <c r="AY1132">
        <v>0.26984516898211303</v>
      </c>
      <c r="AZ1132">
        <v>-6.6319041414989205E-2</v>
      </c>
      <c r="BA1132">
        <v>-0.109106299059768</v>
      </c>
      <c r="BB1132">
        <v>-6.4185695438678206E-2</v>
      </c>
      <c r="BC1132">
        <v>-4.5796349542554599E-2</v>
      </c>
      <c r="BD1132">
        <v>-2.7299780009989401E-2</v>
      </c>
      <c r="BE1132">
        <v>6.6317066435094404E-3</v>
      </c>
      <c r="BF1132">
        <v>8.9284651554227094E-3</v>
      </c>
      <c r="BG1132">
        <v>9.4008763633833797E-3</v>
      </c>
      <c r="BH1132">
        <v>1.1892284240961001E-2</v>
      </c>
      <c r="BI1132">
        <v>4.3065528443531802E-3</v>
      </c>
      <c r="BJ1132">
        <v>-9.7714806398647904E-4</v>
      </c>
      <c r="BK1132">
        <v>1.41477260455018E-2</v>
      </c>
      <c r="BL1132">
        <v>-4.4364347522831103E-3</v>
      </c>
      <c r="BM1132">
        <v>1.4985662177175701E-3</v>
      </c>
      <c r="BN1132">
        <v>2.12690550605282E-3</v>
      </c>
      <c r="BO1132">
        <v>9.3629396878888993E-3</v>
      </c>
      <c r="BP1132">
        <v>5.8252038195203597E-3</v>
      </c>
      <c r="BQ1132">
        <v>-1.1110650937684201E-2</v>
      </c>
      <c r="BR1132">
        <v>-7.4106407761791301E-3</v>
      </c>
      <c r="BS1132">
        <v>0.25272564076373299</v>
      </c>
      <c r="BT1132">
        <v>0.33310949157290798</v>
      </c>
      <c r="BU1132">
        <v>0.36622281620543601</v>
      </c>
      <c r="BV1132">
        <v>0.37319572038082999</v>
      </c>
      <c r="BW1132">
        <v>0.29080125123839701</v>
      </c>
      <c r="BX1132">
        <v>-4.6529879209414197E-2</v>
      </c>
      <c r="BY1132">
        <v>-9.6273556038370497E-2</v>
      </c>
      <c r="BZ1132">
        <v>-5.0058546000140799E-2</v>
      </c>
      <c r="CA1132">
        <v>-3.3134241366770102E-2</v>
      </c>
      <c r="CB1132">
        <v>-1.4654329695181999E-2</v>
      </c>
      <c r="CC1132">
        <v>1.26161461710321E-2</v>
      </c>
      <c r="CD1132">
        <v>1.42458910323586E-2</v>
      </c>
      <c r="CE1132">
        <v>1.3878475254535399E-2</v>
      </c>
      <c r="CF1132">
        <v>1.6635136094226399E-2</v>
      </c>
      <c r="CG1132">
        <v>8.6888395950115004E-3</v>
      </c>
      <c r="CH1132">
        <v>3.0153941255522702E-3</v>
      </c>
      <c r="CI1132">
        <v>1.9086850022904899E-2</v>
      </c>
      <c r="CJ1132">
        <v>1.7171037135036899E-3</v>
      </c>
      <c r="CK1132">
        <v>6.5342843002025204E-3</v>
      </c>
      <c r="CL1132">
        <v>8.1927230496140393E-3</v>
      </c>
      <c r="CM1132">
        <v>1.44652887453395E-2</v>
      </c>
      <c r="CN1132">
        <v>8.5457173663098691E-3</v>
      </c>
      <c r="CO1132">
        <v>-8.3874890087075205E-3</v>
      </c>
      <c r="CP1132">
        <v>9.1622537291531604E-4</v>
      </c>
      <c r="CQ1132">
        <v>0.26385762396496998</v>
      </c>
      <c r="CR1132">
        <v>0.350241479518965</v>
      </c>
      <c r="CS1132">
        <v>0.382544299103528</v>
      </c>
      <c r="CT1132">
        <v>0.39064086501072798</v>
      </c>
      <c r="CU1132">
        <v>0.305315369971214</v>
      </c>
      <c r="CV1132">
        <v>-3.2823965748964699E-2</v>
      </c>
      <c r="CW1132">
        <v>-8.7385637313751097E-2</v>
      </c>
      <c r="CX1132">
        <v>-4.0274125334121801E-2</v>
      </c>
      <c r="CY1132">
        <v>-2.4364503816422401E-2</v>
      </c>
      <c r="CZ1132">
        <v>-5.8961293286026702E-3</v>
      </c>
      <c r="DA1132">
        <v>1.86005856985548E-2</v>
      </c>
      <c r="DB1132">
        <v>1.9563316909294502E-2</v>
      </c>
      <c r="DC1132">
        <v>1.83560741456875E-2</v>
      </c>
      <c r="DD1132">
        <v>2.1377987947491701E-2</v>
      </c>
      <c r="DE1132">
        <v>1.3071126345669801E-2</v>
      </c>
      <c r="DF1132">
        <v>7.0079363150910099E-3</v>
      </c>
      <c r="DG1132">
        <v>2.4025974000307999E-2</v>
      </c>
      <c r="DH1132">
        <v>7.8706421792904893E-3</v>
      </c>
      <c r="DI1132">
        <v>1.1570002382687501E-2</v>
      </c>
      <c r="DJ1132">
        <v>1.42585405931752E-2</v>
      </c>
      <c r="DK1132">
        <v>1.9567637802790201E-2</v>
      </c>
      <c r="DL1132">
        <v>1.12662309130994E-2</v>
      </c>
      <c r="DM1132">
        <v>-5.6643270797308697E-3</v>
      </c>
      <c r="DN1132">
        <v>9.2430915220097706E-3</v>
      </c>
      <c r="DO1132">
        <v>0.27498960716620602</v>
      </c>
      <c r="DP1132">
        <v>0.36737346746502297</v>
      </c>
      <c r="DQ1132">
        <v>0.39886578200161998</v>
      </c>
      <c r="DR1132">
        <v>0.40808600964062602</v>
      </c>
      <c r="DS1132">
        <v>0.319829488704031</v>
      </c>
      <c r="DT1132">
        <v>-1.9118052288515201E-2</v>
      </c>
      <c r="DU1132">
        <v>-7.8497718589131696E-2</v>
      </c>
      <c r="DV1132">
        <v>-3.0489704668102899E-2</v>
      </c>
      <c r="DW1132">
        <v>-1.55947662660747E-2</v>
      </c>
      <c r="DX1132">
        <v>2.8620710379766499E-3</v>
      </c>
      <c r="DY1132">
        <v>2.7241165902226801E-2</v>
      </c>
      <c r="DZ1132">
        <v>2.7240835339456499E-2</v>
      </c>
      <c r="EA1132">
        <v>2.4821015793261899E-2</v>
      </c>
      <c r="EB1132">
        <v>2.82259127437572E-2</v>
      </c>
      <c r="EC1132">
        <v>1.9398452400249701E-2</v>
      </c>
      <c r="ED1132">
        <v>1.2772533124298701E-2</v>
      </c>
      <c r="EE1132">
        <v>3.1157284571057001E-2</v>
      </c>
      <c r="EF1132">
        <v>1.6755374392805202E-2</v>
      </c>
      <c r="EG1132">
        <v>1.8840779499689202E-2</v>
      </c>
      <c r="EH1132">
        <v>2.3016617727205101E-2</v>
      </c>
      <c r="EI1132">
        <v>2.6934619465028301E-2</v>
      </c>
      <c r="EJ1132">
        <v>1.5194220391161899E-2</v>
      </c>
      <c r="EK1132">
        <v>-1.7325137584173599E-3</v>
      </c>
      <c r="EL1132">
        <v>2.1265763733099099E-2</v>
      </c>
      <c r="EM1132">
        <v>0.29106242287999901</v>
      </c>
      <c r="EN1132">
        <v>0.39210933708413298</v>
      </c>
      <c r="EO1132">
        <v>0.42243141105931797</v>
      </c>
      <c r="EP1132">
        <v>0.433274027774328</v>
      </c>
      <c r="EQ1132">
        <v>0.34078557096031498</v>
      </c>
      <c r="ER1132">
        <v>6.7110991705983402E-4</v>
      </c>
      <c r="ES1132">
        <v>-6.5664975567734096E-2</v>
      </c>
      <c r="ET1132">
        <v>-1.6362555229565499E-2</v>
      </c>
      <c r="EU1132">
        <v>-2.9326580902901199E-3</v>
      </c>
      <c r="EV1132">
        <v>1.55075213527841E-2</v>
      </c>
      <c r="EW1132">
        <v>78.924609289016104</v>
      </c>
      <c r="EX1132">
        <v>77.793326729767401</v>
      </c>
      <c r="EY1132">
        <v>76.424609289016104</v>
      </c>
      <c r="EZ1132">
        <v>73.687174407513396</v>
      </c>
      <c r="FA1132">
        <v>72.081022085259406</v>
      </c>
      <c r="FB1132">
        <v>71.555891848264693</v>
      </c>
      <c r="FC1132">
        <v>70.818456966762099</v>
      </c>
      <c r="FD1132">
        <v>72.081022085259406</v>
      </c>
      <c r="FE1132">
        <v>74.525130236994599</v>
      </c>
      <c r="FF1132">
        <v>78.706673270232599</v>
      </c>
      <c r="FG1132">
        <v>83.837955829481302</v>
      </c>
      <c r="FH1132">
        <v>87.337955829481302</v>
      </c>
      <c r="FI1132">
        <v>90.575390710983896</v>
      </c>
      <c r="FJ1132">
        <v>93.181543033237901</v>
      </c>
      <c r="FK1132">
        <v>96.025130236994599</v>
      </c>
      <c r="FL1132">
        <v>97.737434881502693</v>
      </c>
      <c r="FM1132">
        <v>98.474869763005401</v>
      </c>
      <c r="FN1132">
        <v>99.212304644507995</v>
      </c>
      <c r="FO1132">
        <v>96.974869763005401</v>
      </c>
      <c r="FP1132">
        <v>92.368717440751297</v>
      </c>
      <c r="FQ1132">
        <v>87.631282559248703</v>
      </c>
      <c r="FR1132">
        <v>83.393847677745995</v>
      </c>
      <c r="FS1132">
        <v>81.893847677745995</v>
      </c>
      <c r="FT1132">
        <v>79.868717440751297</v>
      </c>
      <c r="FU1132">
        <v>2.9193227524823801E-2</v>
      </c>
      <c r="FV1132">
        <v>0</v>
      </c>
      <c r="FW1132">
        <v>0</v>
      </c>
      <c r="FX1132">
        <v>1</v>
      </c>
    </row>
    <row r="1133" spans="1:180" x14ac:dyDescent="0.2">
      <c r="A1133" t="s">
        <v>42</v>
      </c>
      <c r="B1133" t="s">
        <v>58</v>
      </c>
      <c r="C1133" t="s">
        <v>55</v>
      </c>
      <c r="D1133" t="s">
        <v>41</v>
      </c>
      <c r="E1133" t="s">
        <v>77</v>
      </c>
      <c r="F1133" t="s">
        <v>77</v>
      </c>
      <c r="G1133" s="35">
        <v>43703</v>
      </c>
      <c r="H1133">
        <v>2903</v>
      </c>
      <c r="I1133">
        <v>1.19809803044108</v>
      </c>
      <c r="J1133">
        <v>1.04704390637454</v>
      </c>
      <c r="K1133">
        <v>0.926284801211123</v>
      </c>
      <c r="L1133">
        <v>0.83402413471613401</v>
      </c>
      <c r="M1133">
        <v>0.79460994958916997</v>
      </c>
      <c r="N1133">
        <v>0.80934038836789401</v>
      </c>
      <c r="O1133">
        <v>0.86766639687424396</v>
      </c>
      <c r="P1133">
        <v>0.90592821398621304</v>
      </c>
      <c r="Q1133">
        <v>0.96607871372813103</v>
      </c>
      <c r="R1133">
        <v>1.0457184947884199</v>
      </c>
      <c r="S1133">
        <v>1.1718193671520201</v>
      </c>
      <c r="T1133">
        <v>1.34730775864908</v>
      </c>
      <c r="U1133">
        <v>1.53030942890101</v>
      </c>
      <c r="V1133">
        <v>1.70714282447474</v>
      </c>
      <c r="W1133">
        <v>1.8964507208196399</v>
      </c>
      <c r="X1133">
        <v>2.1685470855142301</v>
      </c>
      <c r="Y1133">
        <v>2.40996116048473</v>
      </c>
      <c r="Z1133">
        <v>2.6836325532350598</v>
      </c>
      <c r="AA1133">
        <v>2.59592894847452</v>
      </c>
      <c r="AB1133">
        <v>2.3463214190108501</v>
      </c>
      <c r="AC1133">
        <v>2.1781993766623802</v>
      </c>
      <c r="AD1133">
        <v>1.9787001628282199</v>
      </c>
      <c r="AE1133">
        <v>1.7100122309031001</v>
      </c>
      <c r="AF1133">
        <v>1.43898821595944</v>
      </c>
      <c r="AG1133">
        <v>-1.0079045080913E-2</v>
      </c>
      <c r="AH1133">
        <v>-5.9600546511478503E-3</v>
      </c>
      <c r="AI1133">
        <v>2.1690572636015901E-3</v>
      </c>
      <c r="AJ1133">
        <v>3.76606246592555E-3</v>
      </c>
      <c r="AK1133">
        <v>-6.5437660209153696E-3</v>
      </c>
      <c r="AL1133">
        <v>-1.32266422061338E-2</v>
      </c>
      <c r="AM1133">
        <v>-5.1250089070621098E-3</v>
      </c>
      <c r="AN1133">
        <v>-1.9073611085657902E-2</v>
      </c>
      <c r="AO1133">
        <v>-5.9983048133732198E-3</v>
      </c>
      <c r="AP1133">
        <v>-1.10131795096422E-2</v>
      </c>
      <c r="AQ1133">
        <v>9.2919382936475902E-3</v>
      </c>
      <c r="AR1133">
        <v>-2.6936950065763101E-3</v>
      </c>
      <c r="AS1133">
        <v>-1.31575829271557E-2</v>
      </c>
      <c r="AT1133">
        <v>-9.4654896846536607E-3</v>
      </c>
      <c r="AU1133">
        <v>0.17717711459316601</v>
      </c>
      <c r="AV1133">
        <v>0.23181281792342301</v>
      </c>
      <c r="AW1133">
        <v>0.253508092863301</v>
      </c>
      <c r="AX1133">
        <v>0.27209460931903101</v>
      </c>
      <c r="AY1133">
        <v>0.268373932162705</v>
      </c>
      <c r="AZ1133">
        <v>4.49976608379953E-2</v>
      </c>
      <c r="BA1133">
        <v>-4.1321937439364499E-2</v>
      </c>
      <c r="BB1133">
        <v>-3.2814638452347701E-2</v>
      </c>
      <c r="BC1133">
        <v>-3.66294174697177E-2</v>
      </c>
      <c r="BD1133">
        <v>-2.7205238607827999E-2</v>
      </c>
      <c r="BE1133">
        <v>1.87731917607877E-3</v>
      </c>
      <c r="BF1133">
        <v>4.0467160585714798E-3</v>
      </c>
      <c r="BG1133">
        <v>1.13915321579309E-2</v>
      </c>
      <c r="BH1133">
        <v>1.3013455503564701E-2</v>
      </c>
      <c r="BI1133">
        <v>1.8789606410841301E-3</v>
      </c>
      <c r="BJ1133">
        <v>-4.9279498342421997E-3</v>
      </c>
      <c r="BK1133">
        <v>5.4640948982086802E-3</v>
      </c>
      <c r="BL1133">
        <v>-8.8396073938422099E-3</v>
      </c>
      <c r="BM1133">
        <v>2.11284196545402E-3</v>
      </c>
      <c r="BN1133">
        <v>-1.79137941201976E-3</v>
      </c>
      <c r="BO1133">
        <v>1.7308109952557899E-2</v>
      </c>
      <c r="BP1133">
        <v>1.9844377045194002E-3</v>
      </c>
      <c r="BQ1133">
        <v>-8.5249976995689803E-3</v>
      </c>
      <c r="BR1133">
        <v>3.5446375525544E-3</v>
      </c>
      <c r="BS1133">
        <v>0.192108248226703</v>
      </c>
      <c r="BT1133">
        <v>0.25056904146974301</v>
      </c>
      <c r="BU1133">
        <v>0.27174065290139898</v>
      </c>
      <c r="BV1133">
        <v>0.29406670837961302</v>
      </c>
      <c r="BW1133">
        <v>0.28530391563226898</v>
      </c>
      <c r="BX1133">
        <v>6.23302869020304E-2</v>
      </c>
      <c r="BY1133">
        <v>-2.82900180254353E-2</v>
      </c>
      <c r="BZ1133">
        <v>-1.5196822929768801E-2</v>
      </c>
      <c r="CA1133">
        <v>-2.1428047108889101E-2</v>
      </c>
      <c r="CB1133">
        <v>-1.2020592818618199E-2</v>
      </c>
      <c r="CC1133">
        <v>1.01582606381572E-2</v>
      </c>
      <c r="CD1133">
        <v>1.09773749687974E-2</v>
      </c>
      <c r="CE1133">
        <v>1.7778990175594499E-2</v>
      </c>
      <c r="CF1133">
        <v>1.9418171751377399E-2</v>
      </c>
      <c r="CG1133">
        <v>7.7125154692851798E-3</v>
      </c>
      <c r="CH1133">
        <v>8.1969922247205598E-4</v>
      </c>
      <c r="CI1133">
        <v>1.2798075936469699E-2</v>
      </c>
      <c r="CJ1133">
        <v>-1.7515676124293901E-3</v>
      </c>
      <c r="CK1133">
        <v>7.7305975157264204E-3</v>
      </c>
      <c r="CL1133">
        <v>4.5956112435002602E-3</v>
      </c>
      <c r="CM1133">
        <v>2.2860086024095699E-2</v>
      </c>
      <c r="CN1133">
        <v>5.2244981693688203E-3</v>
      </c>
      <c r="CO1133">
        <v>-5.31648328304795E-3</v>
      </c>
      <c r="CP1133">
        <v>1.2555412044684E-2</v>
      </c>
      <c r="CQ1133">
        <v>0.20244950589702501</v>
      </c>
      <c r="CR1133">
        <v>0.26355954476140198</v>
      </c>
      <c r="CS1133">
        <v>0.28436846844248498</v>
      </c>
      <c r="CT1133">
        <v>0.30928451725602502</v>
      </c>
      <c r="CU1133">
        <v>0.29702957060998703</v>
      </c>
      <c r="CV1133">
        <v>7.4334810914121696E-2</v>
      </c>
      <c r="CW1133">
        <v>-1.9264150338093498E-2</v>
      </c>
      <c r="CX1133">
        <v>-2.99477756745406E-3</v>
      </c>
      <c r="CY1133">
        <v>-1.08996243044582E-2</v>
      </c>
      <c r="CZ1133">
        <v>-1.50375340154286E-3</v>
      </c>
      <c r="DA1133">
        <v>1.8439202100235599E-2</v>
      </c>
      <c r="DB1133">
        <v>1.7908033879023299E-2</v>
      </c>
      <c r="DC1133">
        <v>2.4166448193258E-2</v>
      </c>
      <c r="DD1133">
        <v>2.5822887999190001E-2</v>
      </c>
      <c r="DE1133">
        <v>1.3546070297486199E-2</v>
      </c>
      <c r="DF1133">
        <v>6.5673482791863197E-3</v>
      </c>
      <c r="DG1133">
        <v>2.0132056974730601E-2</v>
      </c>
      <c r="DH1133">
        <v>5.3364721689834298E-3</v>
      </c>
      <c r="DI1133">
        <v>1.33483530659988E-2</v>
      </c>
      <c r="DJ1133">
        <v>1.0982601899020301E-2</v>
      </c>
      <c r="DK1133">
        <v>2.8412062095633399E-2</v>
      </c>
      <c r="DL1133">
        <v>8.4645586342182305E-3</v>
      </c>
      <c r="DM1133">
        <v>-2.1079688665269301E-3</v>
      </c>
      <c r="DN1133">
        <v>2.1566186536813602E-2</v>
      </c>
      <c r="DO1133">
        <v>0.212790763567348</v>
      </c>
      <c r="DP1133">
        <v>0.27655004805306199</v>
      </c>
      <c r="DQ1133">
        <v>0.29699628398356998</v>
      </c>
      <c r="DR1133">
        <v>0.32450232613243701</v>
      </c>
      <c r="DS1133">
        <v>0.30875522558770502</v>
      </c>
      <c r="DT1133">
        <v>8.6339334926212999E-2</v>
      </c>
      <c r="DU1133">
        <v>-1.0238282650751799E-2</v>
      </c>
      <c r="DV1133">
        <v>9.2072677948606893E-3</v>
      </c>
      <c r="DW1133">
        <v>-3.71201500027221E-4</v>
      </c>
      <c r="DX1133">
        <v>9.0130860155324694E-3</v>
      </c>
      <c r="DY1133">
        <v>3.0395566357227299E-2</v>
      </c>
      <c r="DZ1133">
        <v>2.7914804588742601E-2</v>
      </c>
      <c r="EA1133">
        <v>3.3388923087587299E-2</v>
      </c>
      <c r="EB1133">
        <v>3.5070281036829201E-2</v>
      </c>
      <c r="EC1133">
        <v>2.1968796959485701E-2</v>
      </c>
      <c r="ED1133">
        <v>1.48660406510779E-2</v>
      </c>
      <c r="EE1133">
        <v>3.0721160780001401E-2</v>
      </c>
      <c r="EF1133">
        <v>1.5570475860799101E-2</v>
      </c>
      <c r="EG1133">
        <v>2.1459499844826101E-2</v>
      </c>
      <c r="EH1133">
        <v>2.0204401996642699E-2</v>
      </c>
      <c r="EI1133">
        <v>3.6428233754543703E-2</v>
      </c>
      <c r="EJ1133">
        <v>1.31426913453139E-2</v>
      </c>
      <c r="EK1133">
        <v>2.52461636105981E-3</v>
      </c>
      <c r="EL1133">
        <v>3.4576313774021698E-2</v>
      </c>
      <c r="EM1133">
        <v>0.22772189720088401</v>
      </c>
      <c r="EN1133">
        <v>0.295306271599382</v>
      </c>
      <c r="EO1133">
        <v>0.31522884402166901</v>
      </c>
      <c r="EP1133">
        <v>0.34647442519301902</v>
      </c>
      <c r="EQ1133">
        <v>0.325685209057268</v>
      </c>
      <c r="ER1133">
        <v>0.103671960990248</v>
      </c>
      <c r="ES1133">
        <v>2.7936367631774101E-3</v>
      </c>
      <c r="ET1133">
        <v>2.6825083317439598E-2</v>
      </c>
      <c r="EU1133">
        <v>1.48301688608014E-2</v>
      </c>
      <c r="EV1133">
        <v>2.4197731804742301E-2</v>
      </c>
      <c r="EW1133">
        <v>78.878432589903994</v>
      </c>
      <c r="EX1133">
        <v>77.743301972395997</v>
      </c>
      <c r="EY1133">
        <v>76.378432589903994</v>
      </c>
      <c r="EZ1133">
        <v>73.648693824920002</v>
      </c>
      <c r="FA1133">
        <v>72.054085677443993</v>
      </c>
      <c r="FB1133">
        <v>71.513563207412005</v>
      </c>
      <c r="FC1133">
        <v>70.783824442427999</v>
      </c>
      <c r="FD1133">
        <v>72.054085677443993</v>
      </c>
      <c r="FE1133">
        <v>74.540522470032002</v>
      </c>
      <c r="FF1133">
        <v>78.756698027604003</v>
      </c>
      <c r="FG1133">
        <v>83.891828645112</v>
      </c>
      <c r="FH1133">
        <v>87.391828645112</v>
      </c>
      <c r="FI1133">
        <v>90.621567410096006</v>
      </c>
      <c r="FJ1133">
        <v>93.216175557572001</v>
      </c>
      <c r="FK1133">
        <v>96.040522470032002</v>
      </c>
      <c r="FL1133">
        <v>97.729738764984006</v>
      </c>
      <c r="FM1133">
        <v>98.459477529967998</v>
      </c>
      <c r="FN1133">
        <v>99.189216294952004</v>
      </c>
      <c r="FO1133">
        <v>96.959477529967998</v>
      </c>
      <c r="FP1133">
        <v>92.364869382492003</v>
      </c>
      <c r="FQ1133">
        <v>87.635130617507997</v>
      </c>
      <c r="FR1133">
        <v>83.405391852524005</v>
      </c>
      <c r="FS1133">
        <v>81.905391852524005</v>
      </c>
      <c r="FT1133">
        <v>79.864869382492003</v>
      </c>
      <c r="FU1133">
        <v>2.39904572298613E-2</v>
      </c>
      <c r="FV1133">
        <v>0</v>
      </c>
      <c r="FW1133">
        <v>0</v>
      </c>
      <c r="FX1133">
        <v>1</v>
      </c>
    </row>
    <row r="1134" spans="1:180" x14ac:dyDescent="0.2">
      <c r="A1134" t="s">
        <v>42</v>
      </c>
      <c r="B1134" t="s">
        <v>58</v>
      </c>
      <c r="C1134" t="s">
        <v>55</v>
      </c>
      <c r="D1134" t="s">
        <v>41</v>
      </c>
      <c r="E1134" t="s">
        <v>77</v>
      </c>
      <c r="F1134" t="s">
        <v>78</v>
      </c>
      <c r="G1134" s="35">
        <v>43703</v>
      </c>
      <c r="H1134">
        <v>965</v>
      </c>
      <c r="I1134">
        <v>0.94326775195720702</v>
      </c>
      <c r="J1134">
        <v>0.81709653384728698</v>
      </c>
      <c r="K1134">
        <v>0.73490272110760502</v>
      </c>
      <c r="L1134">
        <v>0.66970186629259398</v>
      </c>
      <c r="M1134">
        <v>0.64194475262720196</v>
      </c>
      <c r="N1134">
        <v>0.66988411782645996</v>
      </c>
      <c r="O1134">
        <v>0.742027508895857</v>
      </c>
      <c r="P1134">
        <v>0.79257655299116603</v>
      </c>
      <c r="Q1134">
        <v>0.85870867359760605</v>
      </c>
      <c r="R1134">
        <v>0.94396655564535803</v>
      </c>
      <c r="S1134">
        <v>1.0625465429921399</v>
      </c>
      <c r="T1134">
        <v>1.2356598687774101</v>
      </c>
      <c r="U1134">
        <v>1.4262480019559101</v>
      </c>
      <c r="V1134">
        <v>1.6174792783354499</v>
      </c>
      <c r="W1134">
        <v>1.8529960415114699</v>
      </c>
      <c r="X1134">
        <v>2.1519411764040601</v>
      </c>
      <c r="Y1134">
        <v>2.3488326088324101</v>
      </c>
      <c r="Z1134">
        <v>2.5464143992452302</v>
      </c>
      <c r="AA1134">
        <v>2.4479760700342799</v>
      </c>
      <c r="AB1134">
        <v>2.2170828607714101</v>
      </c>
      <c r="AC1134">
        <v>2.00152872888795</v>
      </c>
      <c r="AD1134">
        <v>1.7328441730822399</v>
      </c>
      <c r="AE1134">
        <v>1.4344090035450401</v>
      </c>
      <c r="AF1134">
        <v>1.16714848122548</v>
      </c>
      <c r="AG1134">
        <v>2.69582144304028E-3</v>
      </c>
      <c r="AH1134">
        <v>1.1936810670484599E-2</v>
      </c>
      <c r="AI1134">
        <v>-6.3517573825966796E-3</v>
      </c>
      <c r="AJ1134">
        <v>-3.7900495725144501E-3</v>
      </c>
      <c r="AK1134">
        <v>-5.1669487243077104E-3</v>
      </c>
      <c r="AL1134">
        <v>-8.9319094823520906E-3</v>
      </c>
      <c r="AM1134">
        <v>1.50808163524412E-2</v>
      </c>
      <c r="AN1134">
        <v>-8.9688814767636994E-3</v>
      </c>
      <c r="AO1134">
        <v>-1.43100944357286E-2</v>
      </c>
      <c r="AP1134">
        <v>-3.7559539757108999E-3</v>
      </c>
      <c r="AQ1134">
        <v>-3.1248488624115101E-2</v>
      </c>
      <c r="AR1134">
        <v>7.03628594574699E-3</v>
      </c>
      <c r="AS1134">
        <v>-2.75967904568067E-2</v>
      </c>
      <c r="AT1134">
        <v>-6.3841675564562897E-2</v>
      </c>
      <c r="AU1134">
        <v>0.37378249335471198</v>
      </c>
      <c r="AV1134">
        <v>0.49281972846341199</v>
      </c>
      <c r="AW1134">
        <v>0.566658570770599</v>
      </c>
      <c r="AX1134">
        <v>0.54731534500298296</v>
      </c>
      <c r="AY1134">
        <v>0.26691359273654502</v>
      </c>
      <c r="AZ1134">
        <v>-0.37942093963734502</v>
      </c>
      <c r="BA1134">
        <v>-0.32319845426713301</v>
      </c>
      <c r="BB1134">
        <v>-0.18724108902182701</v>
      </c>
      <c r="BC1134">
        <v>-0.10804940182640101</v>
      </c>
      <c r="BD1134">
        <v>-4.8085908876987202E-2</v>
      </c>
      <c r="BE1134">
        <v>1.50240970473976E-2</v>
      </c>
      <c r="BF1134">
        <v>1.9941581633754899E-2</v>
      </c>
      <c r="BG1134">
        <v>-7.4663585689291605E-4</v>
      </c>
      <c r="BH1134">
        <v>1.91231333257071E-3</v>
      </c>
      <c r="BI1134">
        <v>1.73232841194696E-3</v>
      </c>
      <c r="BJ1134">
        <v>-1.1817251501275599E-3</v>
      </c>
      <c r="BK1134">
        <v>2.43200920508123E-2</v>
      </c>
      <c r="BL1134">
        <v>1.9910094211100398E-5</v>
      </c>
      <c r="BM1134">
        <v>-6.0256774871343399E-3</v>
      </c>
      <c r="BN1134">
        <v>8.4702835174614906E-3</v>
      </c>
      <c r="BO1134">
        <v>-1.80239893266818E-2</v>
      </c>
      <c r="BP1134">
        <v>1.3257958990865499E-2</v>
      </c>
      <c r="BQ1134">
        <v>-2.1200356923363601E-2</v>
      </c>
      <c r="BR1134">
        <v>-4.5448042981012099E-2</v>
      </c>
      <c r="BS1134">
        <v>0.40148756520551299</v>
      </c>
      <c r="BT1134">
        <v>0.54115996288113999</v>
      </c>
      <c r="BU1134">
        <v>0.61075107243716897</v>
      </c>
      <c r="BV1134">
        <v>0.58462495760217303</v>
      </c>
      <c r="BW1134">
        <v>0.30423894787883399</v>
      </c>
      <c r="BX1134">
        <v>-0.34409134616306197</v>
      </c>
      <c r="BY1134">
        <v>-0.29214708487630903</v>
      </c>
      <c r="BZ1134">
        <v>-0.16049578619829599</v>
      </c>
      <c r="CA1134">
        <v>-8.05410148037317E-2</v>
      </c>
      <c r="CB1134">
        <v>-2.8887687583737501E-2</v>
      </c>
      <c r="CC1134">
        <v>2.3562623175719E-2</v>
      </c>
      <c r="CD1134">
        <v>2.5485661618222102E-2</v>
      </c>
      <c r="CE1134">
        <v>3.1354542370957898E-3</v>
      </c>
      <c r="CF1134">
        <v>5.8617525096954703E-3</v>
      </c>
      <c r="CG1134">
        <v>6.5107467394557696E-3</v>
      </c>
      <c r="CH1134">
        <v>4.1860289092168898E-3</v>
      </c>
      <c r="CI1134">
        <v>3.0719186254175398E-2</v>
      </c>
      <c r="CJ1134">
        <v>6.2455197539818697E-3</v>
      </c>
      <c r="CK1134">
        <v>-2.87915545109014E-4</v>
      </c>
      <c r="CL1134">
        <v>1.6938138360811799E-2</v>
      </c>
      <c r="CM1134">
        <v>-8.8647413986753208E-3</v>
      </c>
      <c r="CN1134">
        <v>1.75670707890184E-2</v>
      </c>
      <c r="CO1134">
        <v>-1.67702065433647E-2</v>
      </c>
      <c r="CP1134">
        <v>-3.2708669085616503E-2</v>
      </c>
      <c r="CQ1134">
        <v>0.42067601357224799</v>
      </c>
      <c r="CR1134">
        <v>0.57464026198145102</v>
      </c>
      <c r="CS1134">
        <v>0.64128940477376895</v>
      </c>
      <c r="CT1134">
        <v>0.61046548163321701</v>
      </c>
      <c r="CU1134">
        <v>0.33009037514727202</v>
      </c>
      <c r="CV1134">
        <v>-0.31962217734625598</v>
      </c>
      <c r="CW1134">
        <v>-0.27064100102708</v>
      </c>
      <c r="CX1134">
        <v>-0.14197207093613201</v>
      </c>
      <c r="CY1134">
        <v>-6.1488789749805803E-2</v>
      </c>
      <c r="CZ1134">
        <v>-1.5591057998998801E-2</v>
      </c>
      <c r="DA1134">
        <v>3.2101149304040399E-2</v>
      </c>
      <c r="DB1134">
        <v>3.10297416026892E-2</v>
      </c>
      <c r="DC1134">
        <v>7.0175443310844998E-3</v>
      </c>
      <c r="DD1134">
        <v>9.8111916868202295E-3</v>
      </c>
      <c r="DE1134">
        <v>1.1289165066964601E-2</v>
      </c>
      <c r="DF1134">
        <v>9.5537829685613494E-3</v>
      </c>
      <c r="DG1134">
        <v>3.7118280457538497E-2</v>
      </c>
      <c r="DH1134">
        <v>1.2471129413752601E-2</v>
      </c>
      <c r="DI1134">
        <v>5.4498463969163101E-3</v>
      </c>
      <c r="DJ1134">
        <v>2.5405993204162199E-2</v>
      </c>
      <c r="DK1134">
        <v>2.9450652933113398E-4</v>
      </c>
      <c r="DL1134">
        <v>2.1876182587171299E-2</v>
      </c>
      <c r="DM1134">
        <v>-1.23400561633658E-2</v>
      </c>
      <c r="DN1134">
        <v>-1.99692951902209E-2</v>
      </c>
      <c r="DO1134">
        <v>0.43986446193898299</v>
      </c>
      <c r="DP1134">
        <v>0.60812056108176205</v>
      </c>
      <c r="DQ1134">
        <v>0.67182773711036903</v>
      </c>
      <c r="DR1134">
        <v>0.63630600566426099</v>
      </c>
      <c r="DS1134">
        <v>0.35594180241571099</v>
      </c>
      <c r="DT1134">
        <v>-0.29515300852944998</v>
      </c>
      <c r="DU1134">
        <v>-0.249134917177851</v>
      </c>
      <c r="DV1134">
        <v>-0.123448355673969</v>
      </c>
      <c r="DW1134">
        <v>-4.2436564695880002E-2</v>
      </c>
      <c r="DX1134">
        <v>-2.2944284142602201E-3</v>
      </c>
      <c r="DY1134">
        <v>4.4429424908397797E-2</v>
      </c>
      <c r="DZ1134">
        <v>3.9034512565959599E-2</v>
      </c>
      <c r="EA1134">
        <v>1.26226658567883E-2</v>
      </c>
      <c r="EB1134">
        <v>1.55135545919054E-2</v>
      </c>
      <c r="EC1134">
        <v>1.8188442203219302E-2</v>
      </c>
      <c r="ED1134">
        <v>1.73039673007859E-2</v>
      </c>
      <c r="EE1134">
        <v>4.6357556155909599E-2</v>
      </c>
      <c r="EF1134">
        <v>2.1459920984727401E-2</v>
      </c>
      <c r="EG1134">
        <v>1.3734263345510599E-2</v>
      </c>
      <c r="EH1134">
        <v>3.7632230697334498E-2</v>
      </c>
      <c r="EI1134">
        <v>1.3519005826764499E-2</v>
      </c>
      <c r="EJ1134">
        <v>2.8097855632289798E-2</v>
      </c>
      <c r="EK1134">
        <v>-5.9436226299226401E-3</v>
      </c>
      <c r="EL1134">
        <v>-1.57566260667004E-3</v>
      </c>
      <c r="EM1134">
        <v>0.467569533789785</v>
      </c>
      <c r="EN1134">
        <v>0.65646079549948999</v>
      </c>
      <c r="EO1134">
        <v>0.71592023877694</v>
      </c>
      <c r="EP1134">
        <v>0.67361561826345095</v>
      </c>
      <c r="EQ1134">
        <v>0.39326715755799901</v>
      </c>
      <c r="ER1134">
        <v>-0.25982341505516798</v>
      </c>
      <c r="ES1134">
        <v>-0.21808354778702799</v>
      </c>
      <c r="ET1134">
        <v>-9.6703052850437399E-2</v>
      </c>
      <c r="EU1134">
        <v>-1.4928177673210599E-2</v>
      </c>
      <c r="EV1134">
        <v>1.69037928789895E-2</v>
      </c>
      <c r="EW1134">
        <v>79.095773843518003</v>
      </c>
      <c r="EX1134">
        <v>77.978754997144506</v>
      </c>
      <c r="EY1134">
        <v>76.595773843518003</v>
      </c>
      <c r="EZ1134">
        <v>73.829811536264998</v>
      </c>
      <c r="FA1134">
        <v>72.180868075385504</v>
      </c>
      <c r="FB1134">
        <v>71.712792689891501</v>
      </c>
      <c r="FC1134">
        <v>70.946830382638495</v>
      </c>
      <c r="FD1134">
        <v>72.180868075385504</v>
      </c>
      <c r="FE1134">
        <v>74.468075385494004</v>
      </c>
      <c r="FF1134">
        <v>78.521245002855494</v>
      </c>
      <c r="FG1134">
        <v>83.638263849229006</v>
      </c>
      <c r="FH1134">
        <v>87.138263849229006</v>
      </c>
      <c r="FI1134">
        <v>90.404226156481997</v>
      </c>
      <c r="FJ1134">
        <v>93.053169617361505</v>
      </c>
      <c r="FK1134">
        <v>95.968075385494004</v>
      </c>
      <c r="FL1134">
        <v>97.765962307253005</v>
      </c>
      <c r="FM1134">
        <v>98.531924614505996</v>
      </c>
      <c r="FN1134">
        <v>99.297886921759002</v>
      </c>
      <c r="FO1134">
        <v>97.031924614505996</v>
      </c>
      <c r="FP1134">
        <v>92.382981153626503</v>
      </c>
      <c r="FQ1134">
        <v>87.617018846373497</v>
      </c>
      <c r="FR1134">
        <v>83.351056539120506</v>
      </c>
      <c r="FS1134">
        <v>81.851056539120506</v>
      </c>
      <c r="FT1134">
        <v>79.882981153626503</v>
      </c>
      <c r="FU1134">
        <v>5.1448855534675403E-2</v>
      </c>
      <c r="FV1134">
        <v>0</v>
      </c>
      <c r="FW1134">
        <v>0</v>
      </c>
      <c r="FX1134">
        <v>1</v>
      </c>
    </row>
    <row r="1135" spans="1:180" x14ac:dyDescent="0.2">
      <c r="A1135" t="s">
        <v>42</v>
      </c>
      <c r="B1135" t="s">
        <v>58</v>
      </c>
      <c r="C1135" t="s">
        <v>55</v>
      </c>
      <c r="D1135" t="s">
        <v>41</v>
      </c>
      <c r="E1135" t="s">
        <v>78</v>
      </c>
      <c r="F1135" t="s">
        <v>1</v>
      </c>
      <c r="G1135" s="35">
        <v>43703</v>
      </c>
      <c r="H1135">
        <v>2910</v>
      </c>
      <c r="I1135">
        <v>1.07750726911899</v>
      </c>
      <c r="J1135">
        <v>0.90781350648127601</v>
      </c>
      <c r="K1135">
        <v>0.78259787530354097</v>
      </c>
      <c r="L1135">
        <v>0.69096046340656903</v>
      </c>
      <c r="M1135">
        <v>0.645634970281035</v>
      </c>
      <c r="N1135">
        <v>0.63031838894758396</v>
      </c>
      <c r="O1135">
        <v>0.64834271789234599</v>
      </c>
      <c r="P1135">
        <v>0.70778977347652094</v>
      </c>
      <c r="Q1135">
        <v>0.77613372836453098</v>
      </c>
      <c r="R1135">
        <v>0.880967558646094</v>
      </c>
      <c r="S1135">
        <v>1.0466378348268699</v>
      </c>
      <c r="T1135">
        <v>1.2522124143376001</v>
      </c>
      <c r="U1135">
        <v>1.48858629546502</v>
      </c>
      <c r="V1135">
        <v>1.71797460488521</v>
      </c>
      <c r="W1135">
        <v>1.93681499636424</v>
      </c>
      <c r="X1135">
        <v>2.1866821472990101</v>
      </c>
      <c r="Y1135">
        <v>2.3767469042621698</v>
      </c>
      <c r="Z1135">
        <v>2.5610740397604101</v>
      </c>
      <c r="AA1135">
        <v>2.47151366843315</v>
      </c>
      <c r="AB1135">
        <v>2.2384580387105801</v>
      </c>
      <c r="AC1135">
        <v>2.0553245265670701</v>
      </c>
      <c r="AD1135">
        <v>1.8646121766652199</v>
      </c>
      <c r="AE1135">
        <v>1.61022167492803</v>
      </c>
      <c r="AF1135">
        <v>1.3253130346731199</v>
      </c>
      <c r="AG1135">
        <v>7.4675486376212102E-3</v>
      </c>
      <c r="AH1135">
        <v>1.3181078039031201E-3</v>
      </c>
      <c r="AI1135">
        <v>-1.3427349934345199E-3</v>
      </c>
      <c r="AJ1135">
        <v>6.4758679900979704E-3</v>
      </c>
      <c r="AK1135">
        <v>6.9948430436665302E-3</v>
      </c>
      <c r="AL1135">
        <v>-1.5977294083836899E-3</v>
      </c>
      <c r="AM1135">
        <v>-8.7790790909122798E-3</v>
      </c>
      <c r="AN1135">
        <v>-8.8671771583768598E-4</v>
      </c>
      <c r="AO1135">
        <v>2.7864106302381798E-3</v>
      </c>
      <c r="AP1135">
        <v>7.5086380244444697E-3</v>
      </c>
      <c r="AQ1135">
        <v>4.4149507254503898E-3</v>
      </c>
      <c r="AR1135">
        <v>-9.4900489600645496E-3</v>
      </c>
      <c r="AS1135">
        <v>-4.9381647443952903E-3</v>
      </c>
      <c r="AT1135">
        <v>3.6551055403466902E-3</v>
      </c>
      <c r="AU1135">
        <v>0.15007724169252001</v>
      </c>
      <c r="AV1135">
        <v>0.20213717647835899</v>
      </c>
      <c r="AW1135">
        <v>0.217594581854546</v>
      </c>
      <c r="AX1135">
        <v>0.20216403377627601</v>
      </c>
      <c r="AY1135">
        <v>0.12764580412724499</v>
      </c>
      <c r="AZ1135">
        <v>-8.6498233494682705E-2</v>
      </c>
      <c r="BA1135">
        <v>-0.140207088498639</v>
      </c>
      <c r="BB1135">
        <v>-9.9200827896104501E-2</v>
      </c>
      <c r="BC1135">
        <v>-7.2537750105732698E-2</v>
      </c>
      <c r="BD1135">
        <v>-3.9967787650444703E-2</v>
      </c>
      <c r="BE1135">
        <v>1.8421346368753699E-2</v>
      </c>
      <c r="BF1135">
        <v>9.2480185968210806E-3</v>
      </c>
      <c r="BG1135">
        <v>6.3128142368676704E-3</v>
      </c>
      <c r="BH1135">
        <v>1.1479824280392299E-2</v>
      </c>
      <c r="BI1135">
        <v>1.0661964839795E-2</v>
      </c>
      <c r="BJ1135">
        <v>2.51667685461009E-3</v>
      </c>
      <c r="BK1135">
        <v>-2.2264468021952399E-3</v>
      </c>
      <c r="BL1135">
        <v>3.2491251466123198E-3</v>
      </c>
      <c r="BM1135">
        <v>8.2088358610368194E-3</v>
      </c>
      <c r="BN1135">
        <v>1.32237554849923E-2</v>
      </c>
      <c r="BO1135">
        <v>1.1758687006201999E-2</v>
      </c>
      <c r="BP1135">
        <v>-5.0646236690701403E-3</v>
      </c>
      <c r="BQ1135">
        <v>-5.9948890994503102E-4</v>
      </c>
      <c r="BR1135">
        <v>1.24055220653218E-2</v>
      </c>
      <c r="BS1135">
        <v>0.16324479732723701</v>
      </c>
      <c r="BT1135">
        <v>0.21605852141039</v>
      </c>
      <c r="BU1135">
        <v>0.23163840896076801</v>
      </c>
      <c r="BV1135">
        <v>0.215164672436502</v>
      </c>
      <c r="BW1135">
        <v>0.14925095740483599</v>
      </c>
      <c r="BX1135">
        <v>-6.97178429903441E-2</v>
      </c>
      <c r="BY1135">
        <v>-0.12708574773988701</v>
      </c>
      <c r="BZ1135">
        <v>-8.2249683867298598E-2</v>
      </c>
      <c r="CA1135">
        <v>-5.7287562461130301E-2</v>
      </c>
      <c r="CB1135">
        <v>-2.84081948782729E-2</v>
      </c>
      <c r="CC1135">
        <v>2.60079133091103E-2</v>
      </c>
      <c r="CD1135">
        <v>1.4740250655346499E-2</v>
      </c>
      <c r="CE1135">
        <v>1.1615024312904801E-2</v>
      </c>
      <c r="CF1135">
        <v>1.4945549163648E-2</v>
      </c>
      <c r="CG1135">
        <v>1.3201802224750399E-2</v>
      </c>
      <c r="CH1135">
        <v>5.3663020987670803E-3</v>
      </c>
      <c r="CI1135">
        <v>2.3118863598828201E-3</v>
      </c>
      <c r="CJ1135">
        <v>6.1135973142510298E-3</v>
      </c>
      <c r="CK1135">
        <v>1.19643910577165E-2</v>
      </c>
      <c r="CL1135">
        <v>1.7182028428376701E-2</v>
      </c>
      <c r="CM1135">
        <v>1.68449363832468E-2</v>
      </c>
      <c r="CN1135">
        <v>-1.99958759356784E-3</v>
      </c>
      <c r="CO1135">
        <v>2.4054647562170499E-3</v>
      </c>
      <c r="CP1135">
        <v>1.84660338943879E-2</v>
      </c>
      <c r="CQ1135">
        <v>0.172364606247912</v>
      </c>
      <c r="CR1135">
        <v>0.22570040250213899</v>
      </c>
      <c r="CS1135">
        <v>0.24136512083324799</v>
      </c>
      <c r="CT1135">
        <v>0.22416887516911899</v>
      </c>
      <c r="CU1135">
        <v>0.16421462074976401</v>
      </c>
      <c r="CV1135">
        <v>-5.8095795644639799E-2</v>
      </c>
      <c r="CW1135">
        <v>-0.117997947101522</v>
      </c>
      <c r="CX1135">
        <v>-7.0509373150709695E-2</v>
      </c>
      <c r="CY1135">
        <v>-4.6725328954668202E-2</v>
      </c>
      <c r="CZ1135">
        <v>-2.0402056137907701E-2</v>
      </c>
      <c r="DA1135">
        <v>3.3594480249466901E-2</v>
      </c>
      <c r="DB1135">
        <v>2.0232482713871801E-2</v>
      </c>
      <c r="DC1135">
        <v>1.6917234388941899E-2</v>
      </c>
      <c r="DD1135">
        <v>1.8411274046903799E-2</v>
      </c>
      <c r="DE1135">
        <v>1.5741639609705701E-2</v>
      </c>
      <c r="DF1135">
        <v>8.2159273429240794E-3</v>
      </c>
      <c r="DG1135">
        <v>6.8502195219608802E-3</v>
      </c>
      <c r="DH1135">
        <v>8.9780694818897399E-3</v>
      </c>
      <c r="DI1135">
        <v>1.57199462543961E-2</v>
      </c>
      <c r="DJ1135">
        <v>2.1140301371761001E-2</v>
      </c>
      <c r="DK1135">
        <v>2.1931185760291599E-2</v>
      </c>
      <c r="DL1135">
        <v>1.0654484819344499E-3</v>
      </c>
      <c r="DM1135">
        <v>5.4104184223791301E-3</v>
      </c>
      <c r="DN1135">
        <v>2.4526545723454099E-2</v>
      </c>
      <c r="DO1135">
        <v>0.18148441516858699</v>
      </c>
      <c r="DP1135">
        <v>0.23534228359388701</v>
      </c>
      <c r="DQ1135">
        <v>0.25109183270572799</v>
      </c>
      <c r="DR1135">
        <v>0.233173077901735</v>
      </c>
      <c r="DS1135">
        <v>0.179178284094692</v>
      </c>
      <c r="DT1135">
        <v>-4.6473748298935497E-2</v>
      </c>
      <c r="DU1135">
        <v>-0.108910146463157</v>
      </c>
      <c r="DV1135">
        <v>-5.8769062434120799E-2</v>
      </c>
      <c r="DW1135">
        <v>-3.6163095448206201E-2</v>
      </c>
      <c r="DX1135">
        <v>-1.23959173975425E-2</v>
      </c>
      <c r="DY1135">
        <v>4.4548277980599398E-2</v>
      </c>
      <c r="DZ1135">
        <v>2.8162393506789798E-2</v>
      </c>
      <c r="EA1135">
        <v>2.4572783619244101E-2</v>
      </c>
      <c r="EB1135">
        <v>2.3415230337198101E-2</v>
      </c>
      <c r="EC1135">
        <v>1.94087614058342E-2</v>
      </c>
      <c r="ED1135">
        <v>1.23303336059179E-2</v>
      </c>
      <c r="EE1135">
        <v>1.34028518106779E-2</v>
      </c>
      <c r="EF1135">
        <v>1.3113912344339699E-2</v>
      </c>
      <c r="EG1135">
        <v>2.1142371485194801E-2</v>
      </c>
      <c r="EH1135">
        <v>2.6855418832308901E-2</v>
      </c>
      <c r="EI1135">
        <v>2.9274922041043198E-2</v>
      </c>
      <c r="EJ1135">
        <v>5.4908737729288601E-3</v>
      </c>
      <c r="EK1135">
        <v>9.7490942568293892E-3</v>
      </c>
      <c r="EL1135">
        <v>3.3276962248429201E-2</v>
      </c>
      <c r="EM1135">
        <v>0.19465197080330501</v>
      </c>
      <c r="EN1135">
        <v>0.24926362852591799</v>
      </c>
      <c r="EO1135">
        <v>0.26513565981194998</v>
      </c>
      <c r="EP1135">
        <v>0.24617371656196099</v>
      </c>
      <c r="EQ1135">
        <v>0.20078343737228299</v>
      </c>
      <c r="ER1135">
        <v>-2.9693357794596802E-2</v>
      </c>
      <c r="ES1135">
        <v>-9.5788805704405094E-2</v>
      </c>
      <c r="ET1135">
        <v>-4.1817918405314999E-2</v>
      </c>
      <c r="EU1135">
        <v>-2.09129078036038E-2</v>
      </c>
      <c r="EV1135">
        <v>-8.3632462537061895E-4</v>
      </c>
      <c r="EW1135">
        <v>79.668869309838499</v>
      </c>
      <c r="EX1135">
        <v>78.599608418991707</v>
      </c>
      <c r="EY1135">
        <v>77.168869309838499</v>
      </c>
      <c r="EZ1135">
        <v>74.307391091532097</v>
      </c>
      <c r="FA1135">
        <v>72.515173764072401</v>
      </c>
      <c r="FB1135">
        <v>72.238130200685305</v>
      </c>
      <c r="FC1135">
        <v>71.376651982378903</v>
      </c>
      <c r="FD1135">
        <v>72.515173764072401</v>
      </c>
      <c r="FE1135">
        <v>74.277043563387195</v>
      </c>
      <c r="FF1135">
        <v>77.900391581008293</v>
      </c>
      <c r="FG1135">
        <v>82.969652471855099</v>
      </c>
      <c r="FH1135">
        <v>86.469652471855099</v>
      </c>
      <c r="FI1135">
        <v>89.831130690161501</v>
      </c>
      <c r="FJ1135">
        <v>92.623348017621097</v>
      </c>
      <c r="FK1135">
        <v>95.777043563387195</v>
      </c>
      <c r="FL1135">
        <v>97.861478218306402</v>
      </c>
      <c r="FM1135">
        <v>98.722956436612805</v>
      </c>
      <c r="FN1135">
        <v>99.584434654919207</v>
      </c>
      <c r="FO1135">
        <v>97.222956436612805</v>
      </c>
      <c r="FP1135">
        <v>92.430739109153194</v>
      </c>
      <c r="FQ1135">
        <v>87.569260890846806</v>
      </c>
      <c r="FR1135">
        <v>83.207782672540404</v>
      </c>
      <c r="FS1135">
        <v>81.707782672540404</v>
      </c>
      <c r="FT1135">
        <v>79.930739109153194</v>
      </c>
      <c r="FU1135">
        <v>2.0006184849652602E-2</v>
      </c>
      <c r="FV1135">
        <v>0</v>
      </c>
      <c r="FW1135">
        <v>0</v>
      </c>
      <c r="FX1135">
        <v>1</v>
      </c>
    </row>
    <row r="1136" spans="1:180" x14ac:dyDescent="0.2">
      <c r="A1136" t="s">
        <v>42</v>
      </c>
      <c r="B1136" t="s">
        <v>58</v>
      </c>
      <c r="C1136" t="s">
        <v>55</v>
      </c>
      <c r="D1136" t="s">
        <v>41</v>
      </c>
      <c r="E1136" t="s">
        <v>78</v>
      </c>
      <c r="F1136" t="s">
        <v>77</v>
      </c>
      <c r="G1136" s="35">
        <v>43703</v>
      </c>
      <c r="H1136">
        <v>2222</v>
      </c>
      <c r="I1136">
        <v>1.10882362387585</v>
      </c>
      <c r="J1136">
        <v>0.93583302657655698</v>
      </c>
      <c r="K1136">
        <v>0.80374142674992699</v>
      </c>
      <c r="L1136">
        <v>0.71200392598700901</v>
      </c>
      <c r="M1136">
        <v>0.66577296784762396</v>
      </c>
      <c r="N1136">
        <v>0.64687704444511096</v>
      </c>
      <c r="O1136">
        <v>0.66264823932358696</v>
      </c>
      <c r="P1136">
        <v>0.72472695634212003</v>
      </c>
      <c r="Q1136">
        <v>0.79283922960722897</v>
      </c>
      <c r="R1136">
        <v>0.90238645610192603</v>
      </c>
      <c r="S1136">
        <v>1.0748534762887501</v>
      </c>
      <c r="T1136">
        <v>1.27795576308057</v>
      </c>
      <c r="U1136">
        <v>1.50548558880506</v>
      </c>
      <c r="V1136">
        <v>1.7265985517959399</v>
      </c>
      <c r="W1136">
        <v>1.9297695410135001</v>
      </c>
      <c r="X1136">
        <v>2.1821787481262498</v>
      </c>
      <c r="Y1136">
        <v>2.3725324043614799</v>
      </c>
      <c r="Z1136">
        <v>2.55779315792687</v>
      </c>
      <c r="AA1136">
        <v>2.4705612377134698</v>
      </c>
      <c r="AB1136">
        <v>2.2360350742065598</v>
      </c>
      <c r="AC1136">
        <v>2.0615464502130498</v>
      </c>
      <c r="AD1136">
        <v>1.8868745268157201</v>
      </c>
      <c r="AE1136">
        <v>1.6439771825315199</v>
      </c>
      <c r="AF1136">
        <v>1.3597712227301</v>
      </c>
      <c r="AG1136">
        <v>-4.61611225367592E-3</v>
      </c>
      <c r="AH1136">
        <v>-1.20991444819983E-2</v>
      </c>
      <c r="AI1136">
        <v>-7.7575440787988701E-3</v>
      </c>
      <c r="AJ1136">
        <v>-2.2653268177298602E-3</v>
      </c>
      <c r="AK1136">
        <v>-3.14195721617786E-4</v>
      </c>
      <c r="AL1136">
        <v>-9.3203095541952007E-3</v>
      </c>
      <c r="AM1136">
        <v>-1.6886835436811701E-2</v>
      </c>
      <c r="AN1136">
        <v>3.0880600524836898E-3</v>
      </c>
      <c r="AO1136">
        <v>6.9150375942523901E-3</v>
      </c>
      <c r="AP1136">
        <v>1.49366534258466E-2</v>
      </c>
      <c r="AQ1136">
        <v>2.6540969492958601E-3</v>
      </c>
      <c r="AR1136">
        <v>-1.033188641353E-2</v>
      </c>
      <c r="AS1136">
        <v>-6.5533679302914698E-3</v>
      </c>
      <c r="AT1136">
        <v>1.3262389669815701E-2</v>
      </c>
      <c r="AU1136">
        <v>9.5157263518238402E-2</v>
      </c>
      <c r="AV1136">
        <v>0.12735787070611501</v>
      </c>
      <c r="AW1136">
        <v>0.128942136860067</v>
      </c>
      <c r="AX1136">
        <v>0.111400156153002</v>
      </c>
      <c r="AY1136">
        <v>9.54071011862343E-2</v>
      </c>
      <c r="AZ1136">
        <v>-1.1346546287487399E-2</v>
      </c>
      <c r="BA1136">
        <v>-7.5917741013770093E-2</v>
      </c>
      <c r="BB1136">
        <v>-5.02618580151733E-2</v>
      </c>
      <c r="BC1136">
        <v>-4.2647660403641902E-2</v>
      </c>
      <c r="BD1136">
        <v>-2.5004978190406601E-2</v>
      </c>
      <c r="BE1136">
        <v>9.7162923178186894E-3</v>
      </c>
      <c r="BF1136">
        <v>-9.5157180224033895E-4</v>
      </c>
      <c r="BG1136">
        <v>2.0167529996775002E-3</v>
      </c>
      <c r="BH1136">
        <v>5.1847428016163696E-3</v>
      </c>
      <c r="BI1136">
        <v>4.4888033875977E-3</v>
      </c>
      <c r="BJ1136">
        <v>-4.6463305033459801E-3</v>
      </c>
      <c r="BK1136">
        <v>-8.6706951545797804E-3</v>
      </c>
      <c r="BL1136">
        <v>8.5515044982712399E-3</v>
      </c>
      <c r="BM1136">
        <v>1.32902516564783E-2</v>
      </c>
      <c r="BN1136">
        <v>2.1354515932257501E-2</v>
      </c>
      <c r="BO1136">
        <v>1.2943161862278001E-2</v>
      </c>
      <c r="BP1136">
        <v>-5.1582891104703004E-3</v>
      </c>
      <c r="BQ1136">
        <v>-1.4984424425728E-3</v>
      </c>
      <c r="BR1136">
        <v>2.2703588747889698E-2</v>
      </c>
      <c r="BS1136">
        <v>0.10566147818855499</v>
      </c>
      <c r="BT1136">
        <v>0.14009889881288001</v>
      </c>
      <c r="BU1136">
        <v>0.147183055821652</v>
      </c>
      <c r="BV1136">
        <v>0.12624297286479499</v>
      </c>
      <c r="BW1136">
        <v>0.116293263449507</v>
      </c>
      <c r="BX1136">
        <v>5.5137591885520004E-3</v>
      </c>
      <c r="BY1136">
        <v>-6.0090781751929001E-2</v>
      </c>
      <c r="BZ1136">
        <v>-3.3648976036584802E-2</v>
      </c>
      <c r="CA1136">
        <v>-2.59341721746577E-2</v>
      </c>
      <c r="CB1136">
        <v>-1.19806377772191E-2</v>
      </c>
      <c r="CC1136">
        <v>1.9642872063661301E-2</v>
      </c>
      <c r="CD1136">
        <v>6.7692030772434396E-3</v>
      </c>
      <c r="CE1136">
        <v>8.7864013810819604E-3</v>
      </c>
      <c r="CF1136">
        <v>1.0344638325051799E-2</v>
      </c>
      <c r="CG1136">
        <v>7.8153459394080995E-3</v>
      </c>
      <c r="CH1136">
        <v>-1.40914685093012E-3</v>
      </c>
      <c r="CI1136">
        <v>-2.9802214236878699E-3</v>
      </c>
      <c r="CJ1136">
        <v>1.23354694782966E-2</v>
      </c>
      <c r="CK1136">
        <v>1.7705705495352501E-2</v>
      </c>
      <c r="CL1136">
        <v>2.57995079536554E-2</v>
      </c>
      <c r="CM1136">
        <v>2.0069336877739302E-2</v>
      </c>
      <c r="CN1136">
        <v>-1.5750713785455501E-3</v>
      </c>
      <c r="CO1136">
        <v>2.00258355155313E-3</v>
      </c>
      <c r="CP1136">
        <v>2.9242534468921898E-2</v>
      </c>
      <c r="CQ1136">
        <v>0.112936665270541</v>
      </c>
      <c r="CR1136">
        <v>0.14892329606701299</v>
      </c>
      <c r="CS1136">
        <v>0.159816660727681</v>
      </c>
      <c r="CT1136">
        <v>0.136523062504155</v>
      </c>
      <c r="CU1136">
        <v>0.13075895580815899</v>
      </c>
      <c r="CV1136">
        <v>1.7191155400213601E-2</v>
      </c>
      <c r="CW1136">
        <v>-4.9129077980369501E-2</v>
      </c>
      <c r="CX1136">
        <v>-2.21429445855389E-2</v>
      </c>
      <c r="CY1136">
        <v>-1.43584611410615E-2</v>
      </c>
      <c r="CZ1136">
        <v>-2.9600192827033598E-3</v>
      </c>
      <c r="DA1136">
        <v>2.9569451809503999E-2</v>
      </c>
      <c r="DB1136">
        <v>1.44899779567272E-2</v>
      </c>
      <c r="DC1136">
        <v>1.5556049762486399E-2</v>
      </c>
      <c r="DD1136">
        <v>1.5504533848487099E-2</v>
      </c>
      <c r="DE1136">
        <v>1.1141888491218501E-2</v>
      </c>
      <c r="DF1136">
        <v>1.8280368014857401E-3</v>
      </c>
      <c r="DG1136">
        <v>2.7102523072040398E-3</v>
      </c>
      <c r="DH1136">
        <v>1.6119434458322E-2</v>
      </c>
      <c r="DI1136">
        <v>2.21211593342267E-2</v>
      </c>
      <c r="DJ1136">
        <v>3.02444999750534E-2</v>
      </c>
      <c r="DK1136">
        <v>2.7195511893200599E-2</v>
      </c>
      <c r="DL1136">
        <v>2.0081463533791902E-3</v>
      </c>
      <c r="DM1136">
        <v>5.5036095456790597E-3</v>
      </c>
      <c r="DN1136">
        <v>3.5781480189954099E-2</v>
      </c>
      <c r="DO1136">
        <v>0.120211852352528</v>
      </c>
      <c r="DP1136">
        <v>0.15774769332114599</v>
      </c>
      <c r="DQ1136">
        <v>0.17245026563371099</v>
      </c>
      <c r="DR1136">
        <v>0.146803152143515</v>
      </c>
      <c r="DS1136">
        <v>0.14522464816681199</v>
      </c>
      <c r="DT1136">
        <v>2.88685516118753E-2</v>
      </c>
      <c r="DU1136">
        <v>-3.8167374208810001E-2</v>
      </c>
      <c r="DV1136">
        <v>-1.0636913134492901E-2</v>
      </c>
      <c r="DW1136">
        <v>-2.78275010746536E-3</v>
      </c>
      <c r="DX1136">
        <v>6.0605992118123904E-3</v>
      </c>
      <c r="DY1136">
        <v>4.3901856380998597E-2</v>
      </c>
      <c r="DZ1136">
        <v>2.56375506364852E-2</v>
      </c>
      <c r="EA1136">
        <v>2.53303468409628E-2</v>
      </c>
      <c r="EB1136">
        <v>2.2954603467833401E-2</v>
      </c>
      <c r="EC1136">
        <v>1.5944887600433999E-2</v>
      </c>
      <c r="ED1136">
        <v>6.5020158523349603E-3</v>
      </c>
      <c r="EE1136">
        <v>1.0926392589436E-2</v>
      </c>
      <c r="EF1136">
        <v>2.1582878904109499E-2</v>
      </c>
      <c r="EG1136">
        <v>2.8496373396452598E-2</v>
      </c>
      <c r="EH1136">
        <v>3.6662362481464199E-2</v>
      </c>
      <c r="EI1136">
        <v>3.7484576806182703E-2</v>
      </c>
      <c r="EJ1136">
        <v>7.1817436564389102E-3</v>
      </c>
      <c r="EK1136">
        <v>1.05585350333977E-2</v>
      </c>
      <c r="EL1136">
        <v>4.5222679268027997E-2</v>
      </c>
      <c r="EM1136">
        <v>0.130716067022844</v>
      </c>
      <c r="EN1136">
        <v>0.17048872142790999</v>
      </c>
      <c r="EO1136">
        <v>0.19069118459529599</v>
      </c>
      <c r="EP1136">
        <v>0.16164596885530699</v>
      </c>
      <c r="EQ1136">
        <v>0.16611081043008399</v>
      </c>
      <c r="ER1136">
        <v>4.5728857087914701E-2</v>
      </c>
      <c r="ES1136">
        <v>-2.2340414946968801E-2</v>
      </c>
      <c r="ET1136">
        <v>5.9759688440955798E-3</v>
      </c>
      <c r="EU1136">
        <v>1.39307381215188E-2</v>
      </c>
      <c r="EV1136">
        <v>1.9084939624999801E-2</v>
      </c>
      <c r="EW1136">
        <v>79.627528367044903</v>
      </c>
      <c r="EX1136">
        <v>78.554822397631995</v>
      </c>
      <c r="EY1136">
        <v>77.127528367044903</v>
      </c>
      <c r="EZ1136">
        <v>74.272940305870705</v>
      </c>
      <c r="FA1136">
        <v>72.491058214109501</v>
      </c>
      <c r="FB1136">
        <v>72.200234336457797</v>
      </c>
      <c r="FC1136">
        <v>71.345646275283698</v>
      </c>
      <c r="FD1136">
        <v>72.491058214109501</v>
      </c>
      <c r="FE1136">
        <v>74.290823877651704</v>
      </c>
      <c r="FF1136">
        <v>77.945177602368005</v>
      </c>
      <c r="FG1136">
        <v>83.017883571780999</v>
      </c>
      <c r="FH1136">
        <v>86.517883571780999</v>
      </c>
      <c r="FI1136">
        <v>89.872471632955097</v>
      </c>
      <c r="FJ1136">
        <v>92.654353724716302</v>
      </c>
      <c r="FK1136">
        <v>95.790823877651704</v>
      </c>
      <c r="FL1136">
        <v>97.854588061174198</v>
      </c>
      <c r="FM1136">
        <v>98.709176122348296</v>
      </c>
      <c r="FN1136">
        <v>99.563764183522494</v>
      </c>
      <c r="FO1136">
        <v>97.209176122348296</v>
      </c>
      <c r="FP1136">
        <v>92.427294030587106</v>
      </c>
      <c r="FQ1136">
        <v>87.572705969412894</v>
      </c>
      <c r="FR1136">
        <v>83.218117908238796</v>
      </c>
      <c r="FS1136">
        <v>81.718117908238796</v>
      </c>
      <c r="FT1136">
        <v>79.927294030587106</v>
      </c>
      <c r="FU1136">
        <v>2.0396231484973999E-2</v>
      </c>
      <c r="FV1136">
        <v>0</v>
      </c>
      <c r="FW1136">
        <v>0</v>
      </c>
      <c r="FX1136">
        <v>1</v>
      </c>
    </row>
    <row r="1137" spans="1:180" x14ac:dyDescent="0.2">
      <c r="A1137" t="s">
        <v>42</v>
      </c>
      <c r="B1137" t="s">
        <v>58</v>
      </c>
      <c r="C1137" t="s">
        <v>55</v>
      </c>
      <c r="D1137" t="s">
        <v>41</v>
      </c>
      <c r="E1137" t="s">
        <v>78</v>
      </c>
      <c r="F1137" t="s">
        <v>78</v>
      </c>
      <c r="G1137" s="35">
        <v>43703</v>
      </c>
      <c r="H1137">
        <v>688</v>
      </c>
      <c r="I1137">
        <v>0.98751610890299701</v>
      </c>
      <c r="J1137">
        <v>0.82742494620668605</v>
      </c>
      <c r="K1137">
        <v>0.72229574738421298</v>
      </c>
      <c r="L1137">
        <v>0.62656475580524995</v>
      </c>
      <c r="M1137">
        <v>0.58164724975245596</v>
      </c>
      <c r="N1137">
        <v>0.57889933477411804</v>
      </c>
      <c r="O1137">
        <v>0.60392277061940203</v>
      </c>
      <c r="P1137">
        <v>0.65515142476673105</v>
      </c>
      <c r="Q1137">
        <v>0.72119470432795596</v>
      </c>
      <c r="R1137">
        <v>0.810821162400159</v>
      </c>
      <c r="S1137">
        <v>0.95464131253314799</v>
      </c>
      <c r="T1137">
        <v>1.1692647204051401</v>
      </c>
      <c r="U1137">
        <v>1.4353722966258</v>
      </c>
      <c r="V1137">
        <v>1.69263876886689</v>
      </c>
      <c r="W1137">
        <v>1.96305800134477</v>
      </c>
      <c r="X1137">
        <v>2.20442899217577</v>
      </c>
      <c r="Y1137">
        <v>2.3900544547959299</v>
      </c>
      <c r="Z1137">
        <v>2.5690156609625698</v>
      </c>
      <c r="AA1137">
        <v>2.4720001047490499</v>
      </c>
      <c r="AB1137">
        <v>2.2432179798510301</v>
      </c>
      <c r="AC1137">
        <v>2.0309253174282702</v>
      </c>
      <c r="AD1137">
        <v>1.7886736397252601</v>
      </c>
      <c r="AE1137">
        <v>1.4979272634276699</v>
      </c>
      <c r="AF1137">
        <v>1.2118007400419699</v>
      </c>
      <c r="AG1137">
        <v>3.8181476602920997E-2</v>
      </c>
      <c r="AH1137">
        <v>2.62869174624954E-2</v>
      </c>
      <c r="AI1137">
        <v>1.17810738125152E-2</v>
      </c>
      <c r="AJ1137">
        <v>2.0183935200523299E-2</v>
      </c>
      <c r="AK1137">
        <v>2.0514496299531199E-2</v>
      </c>
      <c r="AL1137">
        <v>1.43724022320903E-2</v>
      </c>
      <c r="AM1137">
        <v>6.7963859307403002E-3</v>
      </c>
      <c r="AN1137">
        <v>-2.96821784314437E-2</v>
      </c>
      <c r="AO1137">
        <v>-2.8539691589036999E-2</v>
      </c>
      <c r="AP1137">
        <v>-3.3728581623436199E-2</v>
      </c>
      <c r="AQ1137">
        <v>-1.5661487654665501E-2</v>
      </c>
      <c r="AR1137">
        <v>-2.1077627102871799E-2</v>
      </c>
      <c r="AS1137">
        <v>-1.3460209430919599E-2</v>
      </c>
      <c r="AT1137">
        <v>-4.2788692747665599E-2</v>
      </c>
      <c r="AU1137">
        <v>0.31043036503243499</v>
      </c>
      <c r="AV1137">
        <v>0.40872527833182598</v>
      </c>
      <c r="AW1137">
        <v>0.44063575979821601</v>
      </c>
      <c r="AX1137">
        <v>0.460349849839367</v>
      </c>
      <c r="AY1137">
        <v>0.206614126619387</v>
      </c>
      <c r="AZ1137">
        <v>-0.36373093192193601</v>
      </c>
      <c r="BA1137">
        <v>-0.38523707089757597</v>
      </c>
      <c r="BB1137">
        <v>-0.27306923228834701</v>
      </c>
      <c r="BC1137">
        <v>-0.192733897002619</v>
      </c>
      <c r="BD1137">
        <v>-0.108218258384166</v>
      </c>
      <c r="BE1137">
        <v>4.8909992441284397E-2</v>
      </c>
      <c r="BF1137">
        <v>4.0589245687444903E-2</v>
      </c>
      <c r="BG1137">
        <v>2.1694483395466001E-2</v>
      </c>
      <c r="BH1137">
        <v>2.8850403266212701E-2</v>
      </c>
      <c r="BI1137">
        <v>2.8141926469665499E-2</v>
      </c>
      <c r="BJ1137">
        <v>2.3893562878094101E-2</v>
      </c>
      <c r="BK1137">
        <v>1.6085755898974801E-2</v>
      </c>
      <c r="BL1137">
        <v>-1.95225726929018E-2</v>
      </c>
      <c r="BM1137">
        <v>-1.4836608531544299E-2</v>
      </c>
      <c r="BN1137">
        <v>-1.94339647751939E-2</v>
      </c>
      <c r="BO1137">
        <v>-3.0140880418748602E-3</v>
      </c>
      <c r="BP1137">
        <v>-1.0754818337332699E-2</v>
      </c>
      <c r="BQ1137">
        <v>-3.2055130971732301E-3</v>
      </c>
      <c r="BR1137">
        <v>-2.6869300201848599E-2</v>
      </c>
      <c r="BS1137">
        <v>0.33947028767982101</v>
      </c>
      <c r="BT1137">
        <v>0.44533065377349901</v>
      </c>
      <c r="BU1137">
        <v>0.47778350133318598</v>
      </c>
      <c r="BV1137">
        <v>0.49095105348518497</v>
      </c>
      <c r="BW1137">
        <v>0.24777652675791201</v>
      </c>
      <c r="BX1137">
        <v>-0.32437560592118098</v>
      </c>
      <c r="BY1137">
        <v>-0.35666627952894098</v>
      </c>
      <c r="BZ1137">
        <v>-0.24420297277264799</v>
      </c>
      <c r="CA1137">
        <v>-0.16541819718886</v>
      </c>
      <c r="CB1137">
        <v>-8.72160872758449E-2</v>
      </c>
      <c r="CC1137">
        <v>5.6340529828978601E-2</v>
      </c>
      <c r="CD1137">
        <v>5.0494994647291097E-2</v>
      </c>
      <c r="CE1137">
        <v>2.85604806736952E-2</v>
      </c>
      <c r="CF1137">
        <v>3.4852772648107197E-2</v>
      </c>
      <c r="CG1137">
        <v>3.34246613702886E-2</v>
      </c>
      <c r="CH1137">
        <v>3.048788973749E-2</v>
      </c>
      <c r="CI1137">
        <v>2.2519545241044801E-2</v>
      </c>
      <c r="CJ1137">
        <v>-1.24860607072901E-2</v>
      </c>
      <c r="CK1137">
        <v>-5.34589494921601E-3</v>
      </c>
      <c r="CL1137">
        <v>-9.5335566913642596E-3</v>
      </c>
      <c r="CM1137">
        <v>5.7454624025495499E-3</v>
      </c>
      <c r="CN1137">
        <v>-3.6052724323833202E-3</v>
      </c>
      <c r="CO1137">
        <v>3.8968583450053802E-3</v>
      </c>
      <c r="CP1137">
        <v>-1.5843577419384199E-2</v>
      </c>
      <c r="CQ1137">
        <v>0.35958324964195398</v>
      </c>
      <c r="CR1137">
        <v>0.47068342529454399</v>
      </c>
      <c r="CS1137">
        <v>0.50351191395825401</v>
      </c>
      <c r="CT1137">
        <v>0.512145353910749</v>
      </c>
      <c r="CU1137">
        <v>0.27628547970206802</v>
      </c>
      <c r="CV1137">
        <v>-0.29711822702000801</v>
      </c>
      <c r="CW1137">
        <v>-0.33687823646137</v>
      </c>
      <c r="CX1137">
        <v>-0.22421028936649601</v>
      </c>
      <c r="CY1137">
        <v>-0.146499426708848</v>
      </c>
      <c r="CZ1137">
        <v>-7.2670047544505803E-2</v>
      </c>
      <c r="DA1137">
        <v>6.3771067216672903E-2</v>
      </c>
      <c r="DB1137">
        <v>6.0400743607137299E-2</v>
      </c>
      <c r="DC1137">
        <v>3.5426477951924398E-2</v>
      </c>
      <c r="DD1137">
        <v>4.08551420300017E-2</v>
      </c>
      <c r="DE1137">
        <v>3.8707396270911701E-2</v>
      </c>
      <c r="DF1137">
        <v>3.7082216596885903E-2</v>
      </c>
      <c r="DG1137">
        <v>2.89533345831147E-2</v>
      </c>
      <c r="DH1137">
        <v>-5.4495487216784898E-3</v>
      </c>
      <c r="DI1137">
        <v>4.1448186331122299E-3</v>
      </c>
      <c r="DJ1137">
        <v>3.6685139246541402E-4</v>
      </c>
      <c r="DK1137">
        <v>1.4505012846974001E-2</v>
      </c>
      <c r="DL1137">
        <v>3.5442734725660801E-3</v>
      </c>
      <c r="DM1137">
        <v>1.0999229787184E-2</v>
      </c>
      <c r="DN1137">
        <v>-4.8178546369197304E-3</v>
      </c>
      <c r="DO1137">
        <v>0.37969621160408701</v>
      </c>
      <c r="DP1137">
        <v>0.49603619681558903</v>
      </c>
      <c r="DQ1137">
        <v>0.52924032658332298</v>
      </c>
      <c r="DR1137">
        <v>0.53333965433631303</v>
      </c>
      <c r="DS1137">
        <v>0.30479443264622402</v>
      </c>
      <c r="DT1137">
        <v>-0.26986084811883498</v>
      </c>
      <c r="DU1137">
        <v>-0.31709019339379901</v>
      </c>
      <c r="DV1137">
        <v>-0.204217605960344</v>
      </c>
      <c r="DW1137">
        <v>-0.12758065622883699</v>
      </c>
      <c r="DX1137">
        <v>-5.8124007813166803E-2</v>
      </c>
      <c r="DY1137">
        <v>7.4499583055036303E-2</v>
      </c>
      <c r="DZ1137">
        <v>7.4703071832086798E-2</v>
      </c>
      <c r="EA1137">
        <v>4.5339887534875202E-2</v>
      </c>
      <c r="EB1137">
        <v>4.9521610095691102E-2</v>
      </c>
      <c r="EC1137">
        <v>4.6334826441046001E-2</v>
      </c>
      <c r="ED1137">
        <v>4.6603377242889703E-2</v>
      </c>
      <c r="EE1137">
        <v>3.8242704551349198E-2</v>
      </c>
      <c r="EF1137">
        <v>4.7100570168634196E-3</v>
      </c>
      <c r="EG1137">
        <v>1.7847901690605E-2</v>
      </c>
      <c r="EH1137">
        <v>1.4661468240707701E-2</v>
      </c>
      <c r="EI1137">
        <v>2.7152412459764599E-2</v>
      </c>
      <c r="EJ1137">
        <v>1.38670822381052E-2</v>
      </c>
      <c r="EK1137">
        <v>2.12539261209304E-2</v>
      </c>
      <c r="EL1137">
        <v>1.11015379088972E-2</v>
      </c>
      <c r="EM1137">
        <v>0.40873613425147198</v>
      </c>
      <c r="EN1137">
        <v>0.53264157225726305</v>
      </c>
      <c r="EO1137">
        <v>0.56638806811829301</v>
      </c>
      <c r="EP1137">
        <v>0.56394085798213101</v>
      </c>
      <c r="EQ1137">
        <v>0.34595683278474798</v>
      </c>
      <c r="ER1137">
        <v>-0.23050552211808001</v>
      </c>
      <c r="ES1137">
        <v>-0.28851940202516402</v>
      </c>
      <c r="ET1137">
        <v>-0.17535134644464501</v>
      </c>
      <c r="EU1137">
        <v>-0.100264956415077</v>
      </c>
      <c r="EV1137">
        <v>-3.7121836704845201E-2</v>
      </c>
      <c r="EW1137">
        <v>79.913008421429893</v>
      </c>
      <c r="EX1137">
        <v>78.864092456549002</v>
      </c>
      <c r="EY1137">
        <v>77.413008421429893</v>
      </c>
      <c r="EZ1137">
        <v>74.510840351191504</v>
      </c>
      <c r="FA1137">
        <v>72.657588245834106</v>
      </c>
      <c r="FB1137">
        <v>72.461924386310699</v>
      </c>
      <c r="FC1137">
        <v>71.559756316072395</v>
      </c>
      <c r="FD1137">
        <v>72.657588245834106</v>
      </c>
      <c r="FE1137">
        <v>74.195663859523407</v>
      </c>
      <c r="FF1137">
        <v>77.635907543450998</v>
      </c>
      <c r="FG1137">
        <v>82.684823508331803</v>
      </c>
      <c r="FH1137">
        <v>86.184823508331803</v>
      </c>
      <c r="FI1137">
        <v>89.586991578570107</v>
      </c>
      <c r="FJ1137">
        <v>92.440243683927605</v>
      </c>
      <c r="FK1137">
        <v>95.695663859523407</v>
      </c>
      <c r="FL1137">
        <v>97.902168070238304</v>
      </c>
      <c r="FM1137">
        <v>98.804336140476593</v>
      </c>
      <c r="FN1137">
        <v>99.706504210714897</v>
      </c>
      <c r="FO1137">
        <v>97.304336140476593</v>
      </c>
      <c r="FP1137">
        <v>92.451084035119194</v>
      </c>
      <c r="FQ1137">
        <v>87.548915964880806</v>
      </c>
      <c r="FR1137">
        <v>83.146747894642502</v>
      </c>
      <c r="FS1137">
        <v>81.646747894642502</v>
      </c>
      <c r="FT1137">
        <v>79.951084035119194</v>
      </c>
      <c r="FU1137">
        <v>4.61088029276112E-2</v>
      </c>
      <c r="FV1137">
        <v>0</v>
      </c>
      <c r="FW1137">
        <v>0</v>
      </c>
      <c r="FX1137">
        <v>1</v>
      </c>
    </row>
    <row r="1138" spans="1:180" x14ac:dyDescent="0.2">
      <c r="A1138" t="s">
        <v>42</v>
      </c>
      <c r="B1138" t="s">
        <v>58</v>
      </c>
      <c r="C1138" t="s">
        <v>55</v>
      </c>
      <c r="D1138" t="s">
        <v>1</v>
      </c>
      <c r="E1138" t="s">
        <v>1</v>
      </c>
      <c r="F1138" t="s">
        <v>1</v>
      </c>
      <c r="G1138" s="35">
        <v>43704</v>
      </c>
      <c r="H1138">
        <v>66410</v>
      </c>
      <c r="I1138">
        <v>1.07906077864134</v>
      </c>
      <c r="J1138">
        <v>0.93842123721051995</v>
      </c>
      <c r="K1138">
        <v>0.84453567486030001</v>
      </c>
      <c r="L1138">
        <v>0.78035577834391801</v>
      </c>
      <c r="M1138">
        <v>0.74274664456819395</v>
      </c>
      <c r="N1138">
        <v>0.74039142113891798</v>
      </c>
      <c r="O1138">
        <v>0.78281378999310003</v>
      </c>
      <c r="P1138">
        <v>0.83404933204345899</v>
      </c>
      <c r="Q1138">
        <v>0.88876754591309104</v>
      </c>
      <c r="R1138">
        <v>0.97221794528582794</v>
      </c>
      <c r="S1138">
        <v>1.0976457348681801</v>
      </c>
      <c r="T1138">
        <v>1.26223613715961</v>
      </c>
      <c r="U1138">
        <v>1.45551872240098</v>
      </c>
      <c r="V1138">
        <v>1.65143601917942</v>
      </c>
      <c r="W1138">
        <v>1.8377664267268601</v>
      </c>
      <c r="X1138">
        <v>2.0459647160384198</v>
      </c>
      <c r="Y1138">
        <v>2.20301085230895</v>
      </c>
      <c r="Z1138">
        <v>2.3104435218025201</v>
      </c>
      <c r="AA1138">
        <v>2.2892179810889099</v>
      </c>
      <c r="AB1138">
        <v>2.16179296780071</v>
      </c>
      <c r="AC1138">
        <v>2.0110723794538101</v>
      </c>
      <c r="AD1138">
        <v>1.86681075099086</v>
      </c>
      <c r="AE1138">
        <v>1.60411220454781</v>
      </c>
      <c r="AF1138">
        <v>1.33399536142889</v>
      </c>
      <c r="AG1138">
        <v>-2.1606799691486801E-2</v>
      </c>
      <c r="AH1138">
        <v>-1.06662731492927E-2</v>
      </c>
      <c r="AI1138">
        <v>-6.6368861954155403E-3</v>
      </c>
      <c r="AJ1138">
        <v>-6.3989495156531002E-3</v>
      </c>
      <c r="AK1138">
        <v>-1.5955544402289799E-3</v>
      </c>
      <c r="AL1138">
        <v>-5.3675733155720802E-3</v>
      </c>
      <c r="AM1138">
        <v>-5.5890718946500903E-3</v>
      </c>
      <c r="AN1138">
        <v>-2.5590454337384399E-3</v>
      </c>
      <c r="AO1138">
        <v>-1.02862811382189E-3</v>
      </c>
      <c r="AP1138">
        <v>-1.70594657667969E-3</v>
      </c>
      <c r="AQ1138">
        <v>-3.7011109514084898E-3</v>
      </c>
      <c r="AR1138">
        <v>-3.3676784967647702E-3</v>
      </c>
      <c r="AS1138">
        <v>2.4246788123092602E-3</v>
      </c>
      <c r="AT1138">
        <v>1.05716472226985E-2</v>
      </c>
      <c r="AU1138">
        <v>0.182873342393471</v>
      </c>
      <c r="AV1138">
        <v>0.226465515646812</v>
      </c>
      <c r="AW1138">
        <v>0.24887920528402199</v>
      </c>
      <c r="AX1138">
        <v>0.24442563213858001</v>
      </c>
      <c r="AY1138">
        <v>0.182635829410741</v>
      </c>
      <c r="AZ1138">
        <v>-4.6265940821951401E-2</v>
      </c>
      <c r="BA1138">
        <v>-7.7764527014898194E-2</v>
      </c>
      <c r="BB1138">
        <v>-4.9383708915055599E-2</v>
      </c>
      <c r="BC1138">
        <v>-2.6388510010322101E-2</v>
      </c>
      <c r="BD1138">
        <v>-8.1009835592329403E-3</v>
      </c>
      <c r="BE1138">
        <v>-2.10323856539253E-2</v>
      </c>
      <c r="BF1138">
        <v>-1.0071657983430699E-2</v>
      </c>
      <c r="BG1138">
        <v>-6.07427673026291E-3</v>
      </c>
      <c r="BH1138">
        <v>-5.7811629308896504E-3</v>
      </c>
      <c r="BI1138">
        <v>-1.03043138957198E-3</v>
      </c>
      <c r="BJ1138">
        <v>-4.85028210056086E-3</v>
      </c>
      <c r="BK1138">
        <v>-5.0464740624394299E-3</v>
      </c>
      <c r="BL1138">
        <v>-2.0693033672110998E-3</v>
      </c>
      <c r="BM1138">
        <v>-6.0997529671183697E-4</v>
      </c>
      <c r="BN1138">
        <v>-1.2547298518972201E-3</v>
      </c>
      <c r="BO1138">
        <v>-3.3100226068890301E-3</v>
      </c>
      <c r="BP1138">
        <v>-3.0179029385734302E-3</v>
      </c>
      <c r="BQ1138">
        <v>2.7675930270056898E-3</v>
      </c>
      <c r="BR1138">
        <v>1.1392241066475999E-2</v>
      </c>
      <c r="BS1138">
        <v>0.18406758315588501</v>
      </c>
      <c r="BT1138">
        <v>0.227718535494809</v>
      </c>
      <c r="BU1138">
        <v>0.25027252686746698</v>
      </c>
      <c r="BV1138">
        <v>0.24608150888952801</v>
      </c>
      <c r="BW1138">
        <v>0.184264277883676</v>
      </c>
      <c r="BX1138">
        <v>-4.5030480237019298E-2</v>
      </c>
      <c r="BY1138">
        <v>-7.6679409339492202E-2</v>
      </c>
      <c r="BZ1138">
        <v>-4.8021152829939497E-2</v>
      </c>
      <c r="CA1138">
        <v>-2.5119960292365E-2</v>
      </c>
      <c r="CB1138">
        <v>-7.2563849019510697E-3</v>
      </c>
      <c r="CC1138">
        <v>-2.06345482413305E-2</v>
      </c>
      <c r="CD1138">
        <v>-9.6598293309131198E-3</v>
      </c>
      <c r="CE1138">
        <v>-5.6846151285585402E-3</v>
      </c>
      <c r="CF1138">
        <v>-5.35328582422725E-3</v>
      </c>
      <c r="CG1138">
        <v>-6.3902888620435896E-4</v>
      </c>
      <c r="CH1138">
        <v>-4.4920077808528096E-3</v>
      </c>
      <c r="CI1138">
        <v>-4.6706724567498401E-3</v>
      </c>
      <c r="CJ1138">
        <v>-1.7301095038208399E-3</v>
      </c>
      <c r="CK1138">
        <v>-3.2001763091094103E-4</v>
      </c>
      <c r="CL1138">
        <v>-9.4221852284087605E-4</v>
      </c>
      <c r="CM1138">
        <v>-3.0391560108355602E-3</v>
      </c>
      <c r="CN1138">
        <v>-2.7756494524808998E-3</v>
      </c>
      <c r="CO1138">
        <v>3.00509436749514E-3</v>
      </c>
      <c r="CP1138">
        <v>1.1960581862925901E-2</v>
      </c>
      <c r="CQ1138">
        <v>0.184894710669953</v>
      </c>
      <c r="CR1138">
        <v>0.22858637322449499</v>
      </c>
      <c r="CS1138">
        <v>0.25123753715172698</v>
      </c>
      <c r="CT1138">
        <v>0.24722836408298801</v>
      </c>
      <c r="CU1138">
        <v>0.18539213633533599</v>
      </c>
      <c r="CV1138">
        <v>-4.4174803999441799E-2</v>
      </c>
      <c r="CW1138">
        <v>-7.5927860143067405E-2</v>
      </c>
      <c r="CX1138">
        <v>-4.7077450636101803E-2</v>
      </c>
      <c r="CY1138">
        <v>-2.4241366622052899E-2</v>
      </c>
      <c r="CZ1138">
        <v>-6.6714184447932198E-3</v>
      </c>
      <c r="DA1138">
        <v>-2.0236710828735599E-2</v>
      </c>
      <c r="DB1138">
        <v>-9.2480006783955005E-3</v>
      </c>
      <c r="DC1138">
        <v>-5.2949535268541703E-3</v>
      </c>
      <c r="DD1138">
        <v>-4.9254087175648401E-3</v>
      </c>
      <c r="DE1138">
        <v>-2.4762638283673299E-4</v>
      </c>
      <c r="DF1138">
        <v>-4.1337334611447601E-3</v>
      </c>
      <c r="DG1138">
        <v>-4.2948708510602597E-3</v>
      </c>
      <c r="DH1138">
        <v>-1.39091564043059E-3</v>
      </c>
      <c r="DI1138">
        <v>-3.0059965110045698E-5</v>
      </c>
      <c r="DJ1138">
        <v>-6.2970719378452897E-4</v>
      </c>
      <c r="DK1138">
        <v>-2.7682894147820799E-3</v>
      </c>
      <c r="DL1138">
        <v>-2.5333959663883798E-3</v>
      </c>
      <c r="DM1138">
        <v>3.2425957079845898E-3</v>
      </c>
      <c r="DN1138">
        <v>1.25289226593758E-2</v>
      </c>
      <c r="DO1138">
        <v>0.18572183818402199</v>
      </c>
      <c r="DP1138">
        <v>0.229454210954181</v>
      </c>
      <c r="DQ1138">
        <v>0.25220254743598702</v>
      </c>
      <c r="DR1138">
        <v>0.24837521927644701</v>
      </c>
      <c r="DS1138">
        <v>0.18651999478699699</v>
      </c>
      <c r="DT1138">
        <v>-4.3319127761864397E-2</v>
      </c>
      <c r="DU1138">
        <v>-7.5176310946642705E-2</v>
      </c>
      <c r="DV1138">
        <v>-4.6133748442264103E-2</v>
      </c>
      <c r="DW1138">
        <v>-2.3362772951740701E-2</v>
      </c>
      <c r="DX1138">
        <v>-6.0864519876353699E-3</v>
      </c>
      <c r="DY1138">
        <v>-1.9662296791174198E-2</v>
      </c>
      <c r="DZ1138">
        <v>-8.6533855125335707E-3</v>
      </c>
      <c r="EA1138">
        <v>-4.73234406170154E-3</v>
      </c>
      <c r="EB1138">
        <v>-4.3076221328013902E-3</v>
      </c>
      <c r="EC1138">
        <v>3.1749666782026698E-4</v>
      </c>
      <c r="ED1138">
        <v>-3.6164422461335299E-3</v>
      </c>
      <c r="EE1138">
        <v>-3.7522730188495898E-3</v>
      </c>
      <c r="EF1138">
        <v>-9.0117357390325295E-4</v>
      </c>
      <c r="EG1138">
        <v>3.8859285200001199E-4</v>
      </c>
      <c r="EH1138">
        <v>-1.78490469002065E-4</v>
      </c>
      <c r="EI1138">
        <v>-2.3772010702626301E-3</v>
      </c>
      <c r="EJ1138">
        <v>-2.1836204081970298E-3</v>
      </c>
      <c r="EK1138">
        <v>3.5855099226810199E-3</v>
      </c>
      <c r="EL1138">
        <v>1.33495165031534E-2</v>
      </c>
      <c r="EM1138">
        <v>0.186916078946436</v>
      </c>
      <c r="EN1138">
        <v>0.230707230802178</v>
      </c>
      <c r="EO1138">
        <v>0.25359586901943099</v>
      </c>
      <c r="EP1138">
        <v>0.25003109602739598</v>
      </c>
      <c r="EQ1138">
        <v>0.18814844325993199</v>
      </c>
      <c r="ER1138">
        <v>-4.20836671769323E-2</v>
      </c>
      <c r="ES1138">
        <v>-7.4091193271236602E-2</v>
      </c>
      <c r="ET1138">
        <v>-4.4771192357147903E-2</v>
      </c>
      <c r="EU1138">
        <v>-2.20942232337836E-2</v>
      </c>
      <c r="EV1138">
        <v>-5.2418533303535001E-3</v>
      </c>
      <c r="EW1138">
        <v>77.332885493199996</v>
      </c>
      <c r="EX1138">
        <v>76.065627829733003</v>
      </c>
      <c r="EY1138">
        <v>75.133963689183304</v>
      </c>
      <c r="EZ1138">
        <v>73.799152758094294</v>
      </c>
      <c r="FA1138">
        <v>72.455225732895599</v>
      </c>
      <c r="FB1138">
        <v>71.674136293039197</v>
      </c>
      <c r="FC1138">
        <v>70.4576558888417</v>
      </c>
      <c r="FD1138">
        <v>70.7585514935502</v>
      </c>
      <c r="FE1138">
        <v>73.992644530154394</v>
      </c>
      <c r="FF1138">
        <v>78.084081788251098</v>
      </c>
      <c r="FG1138">
        <v>82.934803291503101</v>
      </c>
      <c r="FH1138">
        <v>86.824791028414296</v>
      </c>
      <c r="FI1138">
        <v>90.230464534535898</v>
      </c>
      <c r="FJ1138">
        <v>92.8420454176796</v>
      </c>
      <c r="FK1138">
        <v>94.9599423315465</v>
      </c>
      <c r="FL1138">
        <v>96.426799488629101</v>
      </c>
      <c r="FM1138">
        <v>96.694822000895599</v>
      </c>
      <c r="FN1138">
        <v>96.2326023547446</v>
      </c>
      <c r="FO1138">
        <v>94.396230718983006</v>
      </c>
      <c r="FP1138">
        <v>91.175960333970195</v>
      </c>
      <c r="FQ1138">
        <v>86.797672318375703</v>
      </c>
      <c r="FR1138">
        <v>83.560735350630495</v>
      </c>
      <c r="FS1138">
        <v>81.213244539301598</v>
      </c>
      <c r="FT1138">
        <v>79.273305751219795</v>
      </c>
      <c r="FU1138">
        <v>1.8820306439637901E-3</v>
      </c>
      <c r="FV1138">
        <v>0</v>
      </c>
      <c r="FW1138">
        <v>0</v>
      </c>
      <c r="FX1138">
        <v>1</v>
      </c>
    </row>
    <row r="1139" spans="1:180" x14ac:dyDescent="0.2">
      <c r="A1139" t="s">
        <v>42</v>
      </c>
      <c r="B1139" t="s">
        <v>58</v>
      </c>
      <c r="C1139" t="s">
        <v>55</v>
      </c>
      <c r="D1139" t="s">
        <v>1</v>
      </c>
      <c r="E1139" t="s">
        <v>1</v>
      </c>
      <c r="F1139" t="s">
        <v>77</v>
      </c>
      <c r="G1139" s="35">
        <v>43704</v>
      </c>
      <c r="H1139">
        <v>54319</v>
      </c>
      <c r="I1139">
        <v>1.10930423771912</v>
      </c>
      <c r="J1139">
        <v>0.96610185050116504</v>
      </c>
      <c r="K1139">
        <v>0.86914855612784203</v>
      </c>
      <c r="L1139">
        <v>0.80362851761556997</v>
      </c>
      <c r="M1139">
        <v>0.76283515273838698</v>
      </c>
      <c r="N1139">
        <v>0.75797171743561698</v>
      </c>
      <c r="O1139">
        <v>0.79727397404654698</v>
      </c>
      <c r="P1139">
        <v>0.84660067453070098</v>
      </c>
      <c r="Q1139">
        <v>0.89882295208302299</v>
      </c>
      <c r="R1139">
        <v>0.98252514477894703</v>
      </c>
      <c r="S1139">
        <v>1.1097907555795099</v>
      </c>
      <c r="T1139">
        <v>1.2716194005736301</v>
      </c>
      <c r="U1139">
        <v>1.46141398463285</v>
      </c>
      <c r="V1139">
        <v>1.6555640207181199</v>
      </c>
      <c r="W1139">
        <v>1.8369216684457801</v>
      </c>
      <c r="X1139">
        <v>2.03639732689141</v>
      </c>
      <c r="Y1139">
        <v>2.1865454128712298</v>
      </c>
      <c r="Z1139">
        <v>2.2912943969722201</v>
      </c>
      <c r="AA1139">
        <v>2.2744579926778901</v>
      </c>
      <c r="AB1139">
        <v>2.15166372456479</v>
      </c>
      <c r="AC1139">
        <v>2.0126698192947998</v>
      </c>
      <c r="AD1139">
        <v>1.8818195463465099</v>
      </c>
      <c r="AE1139">
        <v>1.6275465420601101</v>
      </c>
      <c r="AF1139">
        <v>1.3606511948798901</v>
      </c>
      <c r="AG1139">
        <v>-1.5738318333407799E-2</v>
      </c>
      <c r="AH1139">
        <v>-8.7744232658589008E-3</v>
      </c>
      <c r="AI1139">
        <v>-6.3563474534034199E-3</v>
      </c>
      <c r="AJ1139">
        <v>-5.0201503535233201E-3</v>
      </c>
      <c r="AK1139">
        <v>-2.2181625946572901E-3</v>
      </c>
      <c r="AL1139">
        <v>-5.69511799185722E-3</v>
      </c>
      <c r="AM1139">
        <v>-6.4468617817970697E-3</v>
      </c>
      <c r="AN1139">
        <v>-1.4396642938663399E-3</v>
      </c>
      <c r="AO1139">
        <v>4.9259816095761997E-4</v>
      </c>
      <c r="AP1139">
        <v>1.4142424089589501E-3</v>
      </c>
      <c r="AQ1139">
        <v>-1.53076144036548E-3</v>
      </c>
      <c r="AR1139">
        <v>-3.47074348548582E-3</v>
      </c>
      <c r="AS1139">
        <v>2.8310790141165502E-3</v>
      </c>
      <c r="AT1139">
        <v>1.0580246641372699E-2</v>
      </c>
      <c r="AU1139">
        <v>0.13683708909464601</v>
      </c>
      <c r="AV1139">
        <v>0.17210209778942601</v>
      </c>
      <c r="AW1139">
        <v>0.18708251936319301</v>
      </c>
      <c r="AX1139">
        <v>0.1851571105848</v>
      </c>
      <c r="AY1139">
        <v>0.16561350514700299</v>
      </c>
      <c r="AZ1139">
        <v>2.0289387189942301E-3</v>
      </c>
      <c r="BA1139">
        <v>-4.9027218598254499E-2</v>
      </c>
      <c r="BB1139">
        <v>-3.4406114268697101E-2</v>
      </c>
      <c r="BC1139">
        <v>-1.8949411280268402E-2</v>
      </c>
      <c r="BD1139">
        <v>-8.9045659443373892E-3</v>
      </c>
      <c r="BE1139">
        <v>-1.5085054477935801E-2</v>
      </c>
      <c r="BF1139">
        <v>-8.1442891087263308E-3</v>
      </c>
      <c r="BG1139">
        <v>-5.7833364301687097E-3</v>
      </c>
      <c r="BH1139">
        <v>-4.3695918357920397E-3</v>
      </c>
      <c r="BI1139">
        <v>-1.6619155445070401E-3</v>
      </c>
      <c r="BJ1139">
        <v>-5.1330320512859001E-3</v>
      </c>
      <c r="BK1139">
        <v>-5.7749504655086499E-3</v>
      </c>
      <c r="BL1139">
        <v>-8.1782394889859898E-4</v>
      </c>
      <c r="BM1139">
        <v>1.03625477927464E-3</v>
      </c>
      <c r="BN1139">
        <v>1.83873105985971E-3</v>
      </c>
      <c r="BO1139">
        <v>-1.19759654484279E-3</v>
      </c>
      <c r="BP1139">
        <v>-3.1795649338775202E-3</v>
      </c>
      <c r="BQ1139">
        <v>3.1178279077872899E-3</v>
      </c>
      <c r="BR1139">
        <v>1.14423133789276E-2</v>
      </c>
      <c r="BS1139">
        <v>0.13807676424351301</v>
      </c>
      <c r="BT1139">
        <v>0.173300569347179</v>
      </c>
      <c r="BU1139">
        <v>0.18824467783455201</v>
      </c>
      <c r="BV1139">
        <v>0.186350250025036</v>
      </c>
      <c r="BW1139">
        <v>0.16702342193412101</v>
      </c>
      <c r="BX1139">
        <v>3.1799434603329E-3</v>
      </c>
      <c r="BY1139">
        <v>-4.7986341185785999E-2</v>
      </c>
      <c r="BZ1139">
        <v>-3.3046420559811503E-2</v>
      </c>
      <c r="CA1139">
        <v>-1.76833650218844E-2</v>
      </c>
      <c r="CB1139">
        <v>-8.053986039595E-3</v>
      </c>
      <c r="CC1139">
        <v>-1.46326059216541E-2</v>
      </c>
      <c r="CD1139">
        <v>-7.70786011105511E-3</v>
      </c>
      <c r="CE1139">
        <v>-5.3864707410226599E-3</v>
      </c>
      <c r="CF1139">
        <v>-3.9190169881882604E-3</v>
      </c>
      <c r="CG1139">
        <v>-1.27666053205169E-3</v>
      </c>
      <c r="CH1139">
        <v>-4.7437330411117598E-3</v>
      </c>
      <c r="CI1139">
        <v>-5.3095867346706002E-3</v>
      </c>
      <c r="CJ1139">
        <v>-3.8713922026754899E-4</v>
      </c>
      <c r="CK1139">
        <v>1.4127896969961401E-3</v>
      </c>
      <c r="CL1139">
        <v>2.1327306063665201E-3</v>
      </c>
      <c r="CM1139">
        <v>-9.6684755311400605E-4</v>
      </c>
      <c r="CN1139">
        <v>-2.9778955560420999E-3</v>
      </c>
      <c r="CO1139">
        <v>3.3164293180290801E-3</v>
      </c>
      <c r="CP1139">
        <v>1.20393781752701E-2</v>
      </c>
      <c r="CQ1139">
        <v>0.138935359475233</v>
      </c>
      <c r="CR1139">
        <v>0.174130627097211</v>
      </c>
      <c r="CS1139">
        <v>0.18904958525156701</v>
      </c>
      <c r="CT1139">
        <v>0.18717661476671901</v>
      </c>
      <c r="CU1139">
        <v>0.167999926005892</v>
      </c>
      <c r="CV1139">
        <v>3.9771258379128101E-3</v>
      </c>
      <c r="CW1139">
        <v>-4.7265432660704002E-2</v>
      </c>
      <c r="CX1139">
        <v>-3.2104700839031497E-2</v>
      </c>
      <c r="CY1139">
        <v>-1.6806505240046399E-2</v>
      </c>
      <c r="CZ1139">
        <v>-7.4648769886664999E-3</v>
      </c>
      <c r="DA1139">
        <v>-1.4180157365372301E-2</v>
      </c>
      <c r="DB1139">
        <v>-7.2714311133838996E-3</v>
      </c>
      <c r="DC1139">
        <v>-4.98960505187661E-3</v>
      </c>
      <c r="DD1139">
        <v>-3.4684421405844902E-3</v>
      </c>
      <c r="DE1139">
        <v>-8.9140551959634095E-4</v>
      </c>
      <c r="DF1139">
        <v>-4.3544340309376204E-3</v>
      </c>
      <c r="DG1139">
        <v>-4.8442230038325497E-3</v>
      </c>
      <c r="DH1139">
        <v>4.3545508363500002E-5</v>
      </c>
      <c r="DI1139">
        <v>1.78932461471765E-3</v>
      </c>
      <c r="DJ1139">
        <v>2.4267301528733201E-3</v>
      </c>
      <c r="DK1139">
        <v>-7.3609856138522696E-4</v>
      </c>
      <c r="DL1139">
        <v>-2.77622617820669E-3</v>
      </c>
      <c r="DM1139">
        <v>3.51503072827088E-3</v>
      </c>
      <c r="DN1139">
        <v>1.26364429716125E-2</v>
      </c>
      <c r="DO1139">
        <v>0.13979395470695299</v>
      </c>
      <c r="DP1139">
        <v>0.174960684847243</v>
      </c>
      <c r="DQ1139">
        <v>0.18985449266858101</v>
      </c>
      <c r="DR1139">
        <v>0.188002979508401</v>
      </c>
      <c r="DS1139">
        <v>0.168976430077663</v>
      </c>
      <c r="DT1139">
        <v>4.7743082154927197E-3</v>
      </c>
      <c r="DU1139">
        <v>-4.6544524135621899E-2</v>
      </c>
      <c r="DV1139">
        <v>-3.1162981118251502E-2</v>
      </c>
      <c r="DW1139">
        <v>-1.5929645458208401E-2</v>
      </c>
      <c r="DX1139">
        <v>-6.8757679377379902E-3</v>
      </c>
      <c r="DY1139">
        <v>-1.3526893509900301E-2</v>
      </c>
      <c r="DZ1139">
        <v>-6.6412969562513304E-3</v>
      </c>
      <c r="EA1139">
        <v>-4.4165940286418999E-3</v>
      </c>
      <c r="EB1139">
        <v>-2.8178836228532002E-3</v>
      </c>
      <c r="EC1139">
        <v>-3.3515846944608699E-4</v>
      </c>
      <c r="ED1139">
        <v>-3.79234809036629E-3</v>
      </c>
      <c r="EE1139">
        <v>-4.1723116875441403E-3</v>
      </c>
      <c r="EF1139">
        <v>6.65385853331239E-4</v>
      </c>
      <c r="EG1139">
        <v>2.3329812330346702E-3</v>
      </c>
      <c r="EH1139">
        <v>2.8512188037740798E-3</v>
      </c>
      <c r="EI1139">
        <v>-4.0293366586253499E-4</v>
      </c>
      <c r="EJ1139">
        <v>-2.4850476265983802E-3</v>
      </c>
      <c r="EK1139">
        <v>3.8017796219416201E-3</v>
      </c>
      <c r="EL1139">
        <v>1.3498509709167401E-2</v>
      </c>
      <c r="EM1139">
        <v>0.14103362985581999</v>
      </c>
      <c r="EN1139">
        <v>0.17615915640499599</v>
      </c>
      <c r="EO1139">
        <v>0.19101665113994001</v>
      </c>
      <c r="EP1139">
        <v>0.189196118948637</v>
      </c>
      <c r="EQ1139">
        <v>0.17038634686478199</v>
      </c>
      <c r="ER1139">
        <v>5.9253129568313896E-3</v>
      </c>
      <c r="ES1139">
        <v>-4.55036467231534E-2</v>
      </c>
      <c r="ET1139">
        <v>-2.98032874093659E-2</v>
      </c>
      <c r="EU1139">
        <v>-1.4663599199824399E-2</v>
      </c>
      <c r="EV1139">
        <v>-6.0251880329956001E-3</v>
      </c>
      <c r="EW1139">
        <v>77.312716647761903</v>
      </c>
      <c r="EX1139">
        <v>76.0434491997854</v>
      </c>
      <c r="EY1139">
        <v>75.091053786780193</v>
      </c>
      <c r="EZ1139">
        <v>73.758135107941797</v>
      </c>
      <c r="FA1139">
        <v>72.424357908115994</v>
      </c>
      <c r="FB1139">
        <v>71.646257475227301</v>
      </c>
      <c r="FC1139">
        <v>70.443417194399601</v>
      </c>
      <c r="FD1139">
        <v>70.706462842044999</v>
      </c>
      <c r="FE1139">
        <v>73.935197313991793</v>
      </c>
      <c r="FF1139">
        <v>77.993432057156497</v>
      </c>
      <c r="FG1139">
        <v>82.834952775173406</v>
      </c>
      <c r="FH1139">
        <v>86.749162423456596</v>
      </c>
      <c r="FI1139">
        <v>90.154540180969406</v>
      </c>
      <c r="FJ1139">
        <v>92.731585065881802</v>
      </c>
      <c r="FK1139">
        <v>94.8018890905403</v>
      </c>
      <c r="FL1139">
        <v>96.262273702468093</v>
      </c>
      <c r="FM1139">
        <v>96.525129132367894</v>
      </c>
      <c r="FN1139">
        <v>96.093583547686507</v>
      </c>
      <c r="FO1139">
        <v>94.270334360762902</v>
      </c>
      <c r="FP1139">
        <v>91.077893765940502</v>
      </c>
      <c r="FQ1139">
        <v>86.755479926036799</v>
      </c>
      <c r="FR1139">
        <v>83.572803270926499</v>
      </c>
      <c r="FS1139">
        <v>81.256025746867394</v>
      </c>
      <c r="FT1139">
        <v>79.286022458090201</v>
      </c>
      <c r="FU1139">
        <v>1.6386060303538201E-3</v>
      </c>
      <c r="FV1139">
        <v>0</v>
      </c>
      <c r="FW1139">
        <v>0</v>
      </c>
      <c r="FX1139">
        <v>1</v>
      </c>
    </row>
    <row r="1140" spans="1:180" x14ac:dyDescent="0.2">
      <c r="A1140" t="s">
        <v>42</v>
      </c>
      <c r="B1140" t="s">
        <v>58</v>
      </c>
      <c r="C1140" t="s">
        <v>55</v>
      </c>
      <c r="D1140" t="s">
        <v>1</v>
      </c>
      <c r="E1140" t="s">
        <v>1</v>
      </c>
      <c r="F1140" t="s">
        <v>78</v>
      </c>
      <c r="G1140" s="35">
        <v>43704</v>
      </c>
      <c r="H1140">
        <v>12091</v>
      </c>
      <c r="I1140">
        <v>0.94266569070927198</v>
      </c>
      <c r="J1140">
        <v>0.81696363500080205</v>
      </c>
      <c r="K1140">
        <v>0.73795279785437995</v>
      </c>
      <c r="L1140">
        <v>0.67495071699364095</v>
      </c>
      <c r="M1140">
        <v>0.64271371410774203</v>
      </c>
      <c r="N1140">
        <v>0.65440932409778696</v>
      </c>
      <c r="O1140">
        <v>0.70843332143020399</v>
      </c>
      <c r="P1140">
        <v>0.76669963760201498</v>
      </c>
      <c r="Q1140">
        <v>0.84024340799198005</v>
      </c>
      <c r="R1140">
        <v>0.92757975043524499</v>
      </c>
      <c r="S1140">
        <v>1.0510686045756601</v>
      </c>
      <c r="T1140">
        <v>1.22886201548095</v>
      </c>
      <c r="U1140">
        <v>1.43731716894018</v>
      </c>
      <c r="V1140">
        <v>1.64816264149239</v>
      </c>
      <c r="W1140">
        <v>1.85569167470864</v>
      </c>
      <c r="X1140">
        <v>2.0933441582062602</v>
      </c>
      <c r="Y1140">
        <v>2.26942670245678</v>
      </c>
      <c r="Z1140">
        <v>2.38204826992955</v>
      </c>
      <c r="AA1140">
        <v>2.3388858436426299</v>
      </c>
      <c r="AB1140">
        <v>2.1853393481939798</v>
      </c>
      <c r="AC1140">
        <v>1.98392950798403</v>
      </c>
      <c r="AD1140">
        <v>1.77990952867528</v>
      </c>
      <c r="AE1140">
        <v>1.4802888389656901</v>
      </c>
      <c r="AF1140">
        <v>1.20322876517143</v>
      </c>
      <c r="AG1140">
        <v>-4.3985965781894301E-2</v>
      </c>
      <c r="AH1140">
        <v>-2.0600242298324401E-2</v>
      </c>
      <c r="AI1140">
        <v>-1.48076868005206E-2</v>
      </c>
      <c r="AJ1140">
        <v>-1.0724314976786499E-2</v>
      </c>
      <c r="AK1140">
        <v>-5.4548009147409498E-3</v>
      </c>
      <c r="AL1140">
        <v>-2.8482634632584999E-3</v>
      </c>
      <c r="AM1140">
        <v>2.46197192366563E-3</v>
      </c>
      <c r="AN1140">
        <v>-4.9868241605990904E-3</v>
      </c>
      <c r="AO1140">
        <v>-1.4760225048763899E-2</v>
      </c>
      <c r="AP1140">
        <v>-1.2989481496683299E-2</v>
      </c>
      <c r="AQ1140">
        <v>-1.1188360841378701E-2</v>
      </c>
      <c r="AR1140">
        <v>5.1540321077689203E-4</v>
      </c>
      <c r="AS1140">
        <v>-2.15141081427027E-3</v>
      </c>
      <c r="AT1140">
        <v>-2.2277555366648398E-3</v>
      </c>
      <c r="AU1140">
        <v>0.38736808975197201</v>
      </c>
      <c r="AV1140">
        <v>0.48121645527845702</v>
      </c>
      <c r="AW1140">
        <v>0.52893784459357696</v>
      </c>
      <c r="AX1140">
        <v>0.51342188805691502</v>
      </c>
      <c r="AY1140">
        <v>0.27390812627334399</v>
      </c>
      <c r="AZ1140">
        <v>-0.25379519328453498</v>
      </c>
      <c r="BA1140">
        <v>-0.216125180667783</v>
      </c>
      <c r="BB1140">
        <v>-0.14010584545473201</v>
      </c>
      <c r="BC1140">
        <v>-8.0384304413203905E-2</v>
      </c>
      <c r="BD1140">
        <v>-2.8850926913875301E-2</v>
      </c>
      <c r="BE1140">
        <v>-4.3119917360791599E-2</v>
      </c>
      <c r="BF1140">
        <v>-1.98818933840577E-2</v>
      </c>
      <c r="BG1140">
        <v>-1.420233423152E-2</v>
      </c>
      <c r="BH1140">
        <v>-1.01261444420738E-2</v>
      </c>
      <c r="BI1140">
        <v>-4.8729817054402203E-3</v>
      </c>
      <c r="BJ1140">
        <v>-2.3755855150614002E-3</v>
      </c>
      <c r="BK1140">
        <v>3.09436411078473E-3</v>
      </c>
      <c r="BL1140">
        <v>-4.1699869867728601E-3</v>
      </c>
      <c r="BM1140">
        <v>-1.4059269879845401E-2</v>
      </c>
      <c r="BN1140">
        <v>-1.22336009200256E-2</v>
      </c>
      <c r="BO1140">
        <v>-1.0473750207169299E-2</v>
      </c>
      <c r="BP1140">
        <v>1.12614954154027E-3</v>
      </c>
      <c r="BQ1140">
        <v>-1.5403399901063499E-3</v>
      </c>
      <c r="BR1140">
        <v>-8.5797448583627004E-4</v>
      </c>
      <c r="BS1140">
        <v>0.389256041842657</v>
      </c>
      <c r="BT1140">
        <v>0.483590908599067</v>
      </c>
      <c r="BU1140">
        <v>0.531929244997984</v>
      </c>
      <c r="BV1140">
        <v>0.51654863627518499</v>
      </c>
      <c r="BW1140">
        <v>0.27700822216989401</v>
      </c>
      <c r="BX1140">
        <v>-0.25113446667598599</v>
      </c>
      <c r="BY1140">
        <v>-0.21385383344819101</v>
      </c>
      <c r="BZ1140">
        <v>-0.13807375613383699</v>
      </c>
      <c r="CA1140">
        <v>-7.8614011789052404E-2</v>
      </c>
      <c r="CB1140">
        <v>-2.7613166532672099E-2</v>
      </c>
      <c r="CC1140">
        <v>-4.2520094862553301E-2</v>
      </c>
      <c r="CD1140">
        <v>-1.9384367114321299E-2</v>
      </c>
      <c r="CE1140">
        <v>-1.37830688862976E-2</v>
      </c>
      <c r="CF1140">
        <v>-9.7118533519207195E-3</v>
      </c>
      <c r="CG1140">
        <v>-4.4700154934569601E-3</v>
      </c>
      <c r="CH1140">
        <v>-2.0482102080447498E-3</v>
      </c>
      <c r="CI1140">
        <v>3.5323570131460601E-3</v>
      </c>
      <c r="CJ1140">
        <v>-3.6042480484874098E-3</v>
      </c>
      <c r="CK1140">
        <v>-1.35737904651513E-2</v>
      </c>
      <c r="CL1140">
        <v>-1.1710080335248899E-2</v>
      </c>
      <c r="CM1140">
        <v>-9.9788130588128396E-3</v>
      </c>
      <c r="CN1140">
        <v>1.54915058972874E-3</v>
      </c>
      <c r="CO1140">
        <v>-1.1171141987771601E-3</v>
      </c>
      <c r="CP1140">
        <v>9.0731697244631398E-5</v>
      </c>
      <c r="CQ1140">
        <v>0.39056363170945402</v>
      </c>
      <c r="CR1140">
        <v>0.48523544773569499</v>
      </c>
      <c r="CS1140">
        <v>0.53400107980546296</v>
      </c>
      <c r="CT1140">
        <v>0.51871421256623895</v>
      </c>
      <c r="CU1140">
        <v>0.279155339144115</v>
      </c>
      <c r="CV1140">
        <v>-0.24929165553219601</v>
      </c>
      <c r="CW1140">
        <v>-0.212280705283038</v>
      </c>
      <c r="CX1140">
        <v>-0.136666337260478</v>
      </c>
      <c r="CY1140">
        <v>-7.7387912510354498E-2</v>
      </c>
      <c r="CZ1140">
        <v>-2.6755897463203001E-2</v>
      </c>
      <c r="DA1140">
        <v>-4.1920272364314899E-2</v>
      </c>
      <c r="DB1140">
        <v>-1.8886840844585001E-2</v>
      </c>
      <c r="DC1140">
        <v>-1.3363803541075201E-2</v>
      </c>
      <c r="DD1140">
        <v>-9.2975622617676498E-3</v>
      </c>
      <c r="DE1140">
        <v>-4.0670492814736904E-3</v>
      </c>
      <c r="DF1140">
        <v>-1.7208349010281101E-3</v>
      </c>
      <c r="DG1140">
        <v>3.9703499155073797E-3</v>
      </c>
      <c r="DH1140">
        <v>-3.0385091102019699E-3</v>
      </c>
      <c r="DI1140">
        <v>-1.30883110504571E-2</v>
      </c>
      <c r="DJ1140">
        <v>-1.11865597504721E-2</v>
      </c>
      <c r="DK1140">
        <v>-9.4838759104563606E-3</v>
      </c>
      <c r="DL1140">
        <v>1.97215163791722E-3</v>
      </c>
      <c r="DM1140">
        <v>-6.9388840744796505E-4</v>
      </c>
      <c r="DN1140">
        <v>1.03943788032553E-3</v>
      </c>
      <c r="DO1140">
        <v>0.39187122157625098</v>
      </c>
      <c r="DP1140">
        <v>0.48687998687232398</v>
      </c>
      <c r="DQ1140">
        <v>0.53607291461294204</v>
      </c>
      <c r="DR1140">
        <v>0.52087978885729402</v>
      </c>
      <c r="DS1140">
        <v>0.28130245611833699</v>
      </c>
      <c r="DT1140">
        <v>-0.247448844388407</v>
      </c>
      <c r="DU1140">
        <v>-0.21070757711788601</v>
      </c>
      <c r="DV1140">
        <v>-0.13525891838711801</v>
      </c>
      <c r="DW1140">
        <v>-7.6161813231656494E-2</v>
      </c>
      <c r="DX1140">
        <v>-2.5898628393734E-2</v>
      </c>
      <c r="DY1140">
        <v>-4.1054223943212197E-2</v>
      </c>
      <c r="DZ1140">
        <v>-1.81684919303183E-2</v>
      </c>
      <c r="EA1140">
        <v>-1.2758450972074601E-2</v>
      </c>
      <c r="EB1140">
        <v>-8.6993917270549205E-3</v>
      </c>
      <c r="EC1140">
        <v>-3.48523007217297E-3</v>
      </c>
      <c r="ED1140">
        <v>-1.2481569528310101E-3</v>
      </c>
      <c r="EE1140">
        <v>4.6027421026264897E-3</v>
      </c>
      <c r="EF1140">
        <v>-2.2216719363757401E-3</v>
      </c>
      <c r="EG1140">
        <v>-1.2387355881538701E-2</v>
      </c>
      <c r="EH1140">
        <v>-1.04306791738144E-2</v>
      </c>
      <c r="EI1140">
        <v>-8.7692652762469507E-3</v>
      </c>
      <c r="EJ1140">
        <v>2.5828979686805999E-3</v>
      </c>
      <c r="EK1140">
        <v>-8.2817583284043207E-5</v>
      </c>
      <c r="EL1140">
        <v>2.4092189311540999E-3</v>
      </c>
      <c r="EM1140">
        <v>0.39375917366693602</v>
      </c>
      <c r="EN1140">
        <v>0.48925444019293401</v>
      </c>
      <c r="EO1140">
        <v>0.53906431501734997</v>
      </c>
      <c r="EP1140">
        <v>0.52400653707556299</v>
      </c>
      <c r="EQ1140">
        <v>0.28440255201488701</v>
      </c>
      <c r="ER1140">
        <v>-0.24478811777985801</v>
      </c>
      <c r="ES1140">
        <v>-0.208436229898294</v>
      </c>
      <c r="ET1140">
        <v>-0.13322682906622299</v>
      </c>
      <c r="EU1140">
        <v>-7.4391520607505104E-2</v>
      </c>
      <c r="EV1140">
        <v>-2.4660868012530798E-2</v>
      </c>
      <c r="EW1140">
        <v>77.838931294599803</v>
      </c>
      <c r="EX1140">
        <v>76.609763484685004</v>
      </c>
      <c r="EY1140">
        <v>75.735849761231904</v>
      </c>
      <c r="EZ1140">
        <v>74.261490460793198</v>
      </c>
      <c r="FA1140">
        <v>72.786416443137497</v>
      </c>
      <c r="FB1140">
        <v>71.991628394741795</v>
      </c>
      <c r="FC1140">
        <v>70.667194204371498</v>
      </c>
      <c r="FD1140">
        <v>71.140812482487206</v>
      </c>
      <c r="FE1140">
        <v>74.501016905488697</v>
      </c>
      <c r="FF1140">
        <v>78.853033868484204</v>
      </c>
      <c r="FG1140">
        <v>83.785747301943005</v>
      </c>
      <c r="FH1140">
        <v>87.5864780572836</v>
      </c>
      <c r="FI1140">
        <v>91.079606007754705</v>
      </c>
      <c r="FJ1140">
        <v>93.970091916843899</v>
      </c>
      <c r="FK1140">
        <v>96.402445289447201</v>
      </c>
      <c r="FL1140">
        <v>97.812849276321401</v>
      </c>
      <c r="FM1140">
        <v>98.022217498363801</v>
      </c>
      <c r="FN1140">
        <v>97.481222261391295</v>
      </c>
      <c r="FO1140">
        <v>95.614652685588894</v>
      </c>
      <c r="FP1140">
        <v>92.253563403594598</v>
      </c>
      <c r="FQ1140">
        <v>87.580985474347401</v>
      </c>
      <c r="FR1140">
        <v>84.017527570365303</v>
      </c>
      <c r="FS1140">
        <v>81.478549888349406</v>
      </c>
      <c r="FT1140">
        <v>79.634892829640094</v>
      </c>
      <c r="FU1140">
        <v>3.5608878519073502E-3</v>
      </c>
      <c r="FV1140">
        <v>0</v>
      </c>
      <c r="FW1140">
        <v>0</v>
      </c>
      <c r="FX1140">
        <v>1</v>
      </c>
    </row>
    <row r="1141" spans="1:180" x14ac:dyDescent="0.2">
      <c r="A1141" t="s">
        <v>42</v>
      </c>
      <c r="B1141" t="s">
        <v>58</v>
      </c>
      <c r="C1141" t="s">
        <v>55</v>
      </c>
      <c r="D1141" t="s">
        <v>1</v>
      </c>
      <c r="E1141" t="s">
        <v>77</v>
      </c>
      <c r="F1141" t="s">
        <v>1</v>
      </c>
      <c r="G1141" s="35">
        <v>43704</v>
      </c>
      <c r="H1141">
        <v>41094</v>
      </c>
      <c r="I1141">
        <v>1.04745515918068</v>
      </c>
      <c r="J1141">
        <v>0.91540586455210404</v>
      </c>
      <c r="K1141">
        <v>0.82877174124847997</v>
      </c>
      <c r="L1141">
        <v>0.77385088570286598</v>
      </c>
      <c r="M1141">
        <v>0.74364915120167696</v>
      </c>
      <c r="N1141">
        <v>0.75732799981537502</v>
      </c>
      <c r="O1141">
        <v>0.81759976625921205</v>
      </c>
      <c r="P1141">
        <v>0.87130487083893504</v>
      </c>
      <c r="Q1141">
        <v>0.91937568961301896</v>
      </c>
      <c r="R1141">
        <v>0.97977713399156496</v>
      </c>
      <c r="S1141">
        <v>1.07694118069727</v>
      </c>
      <c r="T1141">
        <v>1.2151019772302301</v>
      </c>
      <c r="U1141">
        <v>1.38246966418811</v>
      </c>
      <c r="V1141">
        <v>1.5599542611883099</v>
      </c>
      <c r="W1141">
        <v>1.7316719174732</v>
      </c>
      <c r="X1141">
        <v>1.93767010603572</v>
      </c>
      <c r="Y1141">
        <v>2.1007288254317298</v>
      </c>
      <c r="Z1141">
        <v>2.23290988013723</v>
      </c>
      <c r="AA1141">
        <v>2.2243886630009402</v>
      </c>
      <c r="AB1141">
        <v>2.1042703887019898</v>
      </c>
      <c r="AC1141">
        <v>1.9593297037967301</v>
      </c>
      <c r="AD1141">
        <v>1.8181688217311001</v>
      </c>
      <c r="AE1141">
        <v>1.55491811493083</v>
      </c>
      <c r="AF1141">
        <v>1.2932383286982301</v>
      </c>
      <c r="AG1141">
        <v>-2.4810647316671201E-2</v>
      </c>
      <c r="AH1141">
        <v>-1.36850088631077E-2</v>
      </c>
      <c r="AI1141">
        <v>-1.09797722754985E-2</v>
      </c>
      <c r="AJ1141">
        <v>-7.3132990056603902E-3</v>
      </c>
      <c r="AK1141">
        <v>-4.3896545072651403E-3</v>
      </c>
      <c r="AL1141">
        <v>-6.69462959753136E-3</v>
      </c>
      <c r="AM1141">
        <v>-8.0258181992418094E-3</v>
      </c>
      <c r="AN1141">
        <v>-1.51011453198656E-3</v>
      </c>
      <c r="AO1141">
        <v>-3.69990463087561E-3</v>
      </c>
      <c r="AP1141">
        <v>-5.0054908584982001E-3</v>
      </c>
      <c r="AQ1141">
        <v>-7.4767035827446298E-3</v>
      </c>
      <c r="AR1141">
        <v>-5.0688570916402704E-3</v>
      </c>
      <c r="AS1141">
        <v>4.3736839097774996E-3</v>
      </c>
      <c r="AT1141">
        <v>1.16186418030182E-2</v>
      </c>
      <c r="AU1141">
        <v>0.20759489821662999</v>
      </c>
      <c r="AV1141">
        <v>0.266989519286991</v>
      </c>
      <c r="AW1141">
        <v>0.29390928860723597</v>
      </c>
      <c r="AX1141">
        <v>0.29277778249791703</v>
      </c>
      <c r="AY1141">
        <v>0.23231742932310601</v>
      </c>
      <c r="AZ1141">
        <v>-4.1865313109049701E-2</v>
      </c>
      <c r="BA1141">
        <v>-8.5482404743531595E-2</v>
      </c>
      <c r="BB1141">
        <v>-5.5408877266348397E-2</v>
      </c>
      <c r="BC1141">
        <v>-3.11356824362218E-2</v>
      </c>
      <c r="BD1141">
        <v>-1.8672736756950501E-2</v>
      </c>
      <c r="BE1141">
        <v>-2.4102119936144799E-2</v>
      </c>
      <c r="BF1141">
        <v>-1.29575202946338E-2</v>
      </c>
      <c r="BG1141">
        <v>-1.0317904726868899E-2</v>
      </c>
      <c r="BH1141">
        <v>-6.6690905523622097E-3</v>
      </c>
      <c r="BI1141">
        <v>-3.7870229371665801E-3</v>
      </c>
      <c r="BJ1141">
        <v>-6.1689863717728204E-3</v>
      </c>
      <c r="BK1141">
        <v>-7.3789569185771699E-3</v>
      </c>
      <c r="BL1141">
        <v>-9.1961449093235002E-4</v>
      </c>
      <c r="BM1141">
        <v>-3.1164341270484099E-3</v>
      </c>
      <c r="BN1141">
        <v>-4.4711909232629599E-3</v>
      </c>
      <c r="BO1141">
        <v>-7.0700221248189898E-3</v>
      </c>
      <c r="BP1141">
        <v>-4.7601391574976799E-3</v>
      </c>
      <c r="BQ1141">
        <v>4.6758184281045804E-3</v>
      </c>
      <c r="BR1141">
        <v>1.25570490522E-2</v>
      </c>
      <c r="BS1141">
        <v>0.20886660985450001</v>
      </c>
      <c r="BT1141">
        <v>0.26864176450413002</v>
      </c>
      <c r="BU1141">
        <v>0.29574141789205899</v>
      </c>
      <c r="BV1141">
        <v>0.29469720570926</v>
      </c>
      <c r="BW1141">
        <v>0.23429162913842799</v>
      </c>
      <c r="BX1141">
        <v>-4.03937977042131E-2</v>
      </c>
      <c r="BY1141">
        <v>-8.4204968662552504E-2</v>
      </c>
      <c r="BZ1141">
        <v>-5.4033234878953403E-2</v>
      </c>
      <c r="CA1141">
        <v>-2.9775462538750099E-2</v>
      </c>
      <c r="CB1141">
        <v>-1.7694968319695199E-2</v>
      </c>
      <c r="CC1141">
        <v>-2.3611396030758E-2</v>
      </c>
      <c r="CD1141">
        <v>-1.24536639282354E-2</v>
      </c>
      <c r="CE1141">
        <v>-9.8594972789153301E-3</v>
      </c>
      <c r="CF1141">
        <v>-6.2229137400408004E-3</v>
      </c>
      <c r="CG1141">
        <v>-3.3696421474948102E-3</v>
      </c>
      <c r="CH1141">
        <v>-5.8049274748636602E-3</v>
      </c>
      <c r="CI1141">
        <v>-6.9309427661029804E-3</v>
      </c>
      <c r="CJ1141">
        <v>-5.10635961320784E-4</v>
      </c>
      <c r="CK1141">
        <v>-2.7123242335064099E-3</v>
      </c>
      <c r="CL1141">
        <v>-4.1011364157409096E-3</v>
      </c>
      <c r="CM1141">
        <v>-6.7883557859212303E-3</v>
      </c>
      <c r="CN1141">
        <v>-4.5463220567487196E-3</v>
      </c>
      <c r="CO1141">
        <v>4.8850758751145997E-3</v>
      </c>
      <c r="CP1141">
        <v>1.32069870543413E-2</v>
      </c>
      <c r="CQ1141">
        <v>0.20974739346091101</v>
      </c>
      <c r="CR1141">
        <v>0.26978610450833601</v>
      </c>
      <c r="CS1141">
        <v>0.29701034505356699</v>
      </c>
      <c r="CT1141">
        <v>0.29602659237835499</v>
      </c>
      <c r="CU1141">
        <v>0.23565895391657399</v>
      </c>
      <c r="CV1141">
        <v>-3.93746306174566E-2</v>
      </c>
      <c r="CW1141">
        <v>-8.3320220324281602E-2</v>
      </c>
      <c r="CX1141">
        <v>-5.30804691520219E-2</v>
      </c>
      <c r="CY1141">
        <v>-2.8833378381358299E-2</v>
      </c>
      <c r="CZ1141">
        <v>-1.7017768878598901E-2</v>
      </c>
      <c r="DA1141">
        <v>-2.3120672125371101E-2</v>
      </c>
      <c r="DB1141">
        <v>-1.1949807561837E-2</v>
      </c>
      <c r="DC1141">
        <v>-9.4010898309617504E-3</v>
      </c>
      <c r="DD1141">
        <v>-5.7767369277193902E-3</v>
      </c>
      <c r="DE1141">
        <v>-2.9522613578230402E-3</v>
      </c>
      <c r="DF1141">
        <v>-5.4408685779545E-3</v>
      </c>
      <c r="DG1141">
        <v>-6.4829286136287804E-3</v>
      </c>
      <c r="DH1141">
        <v>-1.0165743170921799E-4</v>
      </c>
      <c r="DI1141">
        <v>-2.3082143399643998E-3</v>
      </c>
      <c r="DJ1141">
        <v>-3.7310819082188701E-3</v>
      </c>
      <c r="DK1141">
        <v>-6.5066894470234699E-3</v>
      </c>
      <c r="DL1141">
        <v>-4.3325049559997603E-3</v>
      </c>
      <c r="DM1141">
        <v>5.0943333221246103E-3</v>
      </c>
      <c r="DN1141">
        <v>1.38569250564827E-2</v>
      </c>
      <c r="DO1141">
        <v>0.21062817706732301</v>
      </c>
      <c r="DP1141">
        <v>0.270930444512541</v>
      </c>
      <c r="DQ1141">
        <v>0.298279272215075</v>
      </c>
      <c r="DR1141">
        <v>0.29735597904744998</v>
      </c>
      <c r="DS1141">
        <v>0.23702627869472101</v>
      </c>
      <c r="DT1141">
        <v>-3.8355463530700101E-2</v>
      </c>
      <c r="DU1141">
        <v>-8.2435471986010797E-2</v>
      </c>
      <c r="DV1141">
        <v>-5.2127703425090301E-2</v>
      </c>
      <c r="DW1141">
        <v>-2.7891294223966499E-2</v>
      </c>
      <c r="DX1141">
        <v>-1.6340569437502499E-2</v>
      </c>
      <c r="DY1141">
        <v>-2.2412144744844702E-2</v>
      </c>
      <c r="DZ1141">
        <v>-1.12223189933631E-2</v>
      </c>
      <c r="EA1141">
        <v>-8.7392222823321503E-3</v>
      </c>
      <c r="EB1141">
        <v>-5.1325284744212097E-3</v>
      </c>
      <c r="EC1141">
        <v>-2.34962978772449E-3</v>
      </c>
      <c r="ED1141">
        <v>-4.9152253521959604E-3</v>
      </c>
      <c r="EE1141">
        <v>-5.8360673329641401E-3</v>
      </c>
      <c r="EF1141">
        <v>4.8884260934498904E-4</v>
      </c>
      <c r="EG1141">
        <v>-1.72474383613721E-3</v>
      </c>
      <c r="EH1141">
        <v>-3.19678197298363E-3</v>
      </c>
      <c r="EI1141">
        <v>-6.1000079890978299E-3</v>
      </c>
      <c r="EJ1141">
        <v>-4.0237870218571802E-3</v>
      </c>
      <c r="EK1141">
        <v>5.3964678404516998E-3</v>
      </c>
      <c r="EL1141">
        <v>1.47953323056644E-2</v>
      </c>
      <c r="EM1141">
        <v>0.211899888705193</v>
      </c>
      <c r="EN1141">
        <v>0.27258268972968003</v>
      </c>
      <c r="EO1141">
        <v>0.30011140149989801</v>
      </c>
      <c r="EP1141">
        <v>0.29927540225879301</v>
      </c>
      <c r="EQ1141">
        <v>0.239000478510043</v>
      </c>
      <c r="ER1141">
        <v>-3.6883948125863597E-2</v>
      </c>
      <c r="ES1141">
        <v>-8.1158035905031706E-2</v>
      </c>
      <c r="ET1141">
        <v>-5.0752061037695403E-2</v>
      </c>
      <c r="EU1141">
        <v>-2.6531074326494802E-2</v>
      </c>
      <c r="EV1141">
        <v>-1.53628010002472E-2</v>
      </c>
      <c r="EW1141">
        <v>75.501644583863396</v>
      </c>
      <c r="EX1141">
        <v>74.320843445465997</v>
      </c>
      <c r="EY1141">
        <v>73.430525214053006</v>
      </c>
      <c r="EZ1141">
        <v>72.129172279122102</v>
      </c>
      <c r="FA1141">
        <v>70.913498972661202</v>
      </c>
      <c r="FB1141">
        <v>70.212828861584597</v>
      </c>
      <c r="FC1141">
        <v>69.057456043817098</v>
      </c>
      <c r="FD1141">
        <v>69.410552265242899</v>
      </c>
      <c r="FE1141">
        <v>72.6370028500654</v>
      </c>
      <c r="FF1141">
        <v>76.815443916385703</v>
      </c>
      <c r="FG1141">
        <v>81.788550417506301</v>
      </c>
      <c r="FH1141">
        <v>85.791489548339996</v>
      </c>
      <c r="FI1141">
        <v>89.229231039988903</v>
      </c>
      <c r="FJ1141">
        <v>91.792388733025007</v>
      </c>
      <c r="FK1141">
        <v>93.815724132739206</v>
      </c>
      <c r="FL1141">
        <v>95.105423645741396</v>
      </c>
      <c r="FM1141">
        <v>95.234346977706906</v>
      </c>
      <c r="FN1141">
        <v>94.693473602468899</v>
      </c>
      <c r="FO1141">
        <v>92.644827240341797</v>
      </c>
      <c r="FP1141">
        <v>89.145597641349497</v>
      </c>
      <c r="FQ1141">
        <v>84.596984966831002</v>
      </c>
      <c r="FR1141">
        <v>81.3449363272846</v>
      </c>
      <c r="FS1141">
        <v>79.001465714060799</v>
      </c>
      <c r="FT1141">
        <v>77.169265427800994</v>
      </c>
      <c r="FU1141">
        <v>2.2848041045686698E-3</v>
      </c>
      <c r="FV1141">
        <v>0</v>
      </c>
      <c r="FW1141">
        <v>0</v>
      </c>
      <c r="FX1141">
        <v>1</v>
      </c>
    </row>
    <row r="1142" spans="1:180" x14ac:dyDescent="0.2">
      <c r="A1142" t="s">
        <v>42</v>
      </c>
      <c r="B1142" t="s">
        <v>58</v>
      </c>
      <c r="C1142" t="s">
        <v>55</v>
      </c>
      <c r="D1142" t="s">
        <v>1</v>
      </c>
      <c r="E1142" t="s">
        <v>77</v>
      </c>
      <c r="F1142" t="s">
        <v>77</v>
      </c>
      <c r="G1142" s="35">
        <v>43704</v>
      </c>
      <c r="H1142">
        <v>33196</v>
      </c>
      <c r="I1142">
        <v>1.0779658156990199</v>
      </c>
      <c r="J1142">
        <v>0.94365902578974503</v>
      </c>
      <c r="K1142">
        <v>0.85414869291656903</v>
      </c>
      <c r="L1142">
        <v>0.79609410254804702</v>
      </c>
      <c r="M1142">
        <v>0.76295794042286602</v>
      </c>
      <c r="N1142">
        <v>0.77424594417577897</v>
      </c>
      <c r="O1142">
        <v>0.83222702875056298</v>
      </c>
      <c r="P1142">
        <v>0.88328510195989096</v>
      </c>
      <c r="Q1142">
        <v>0.92747290223607903</v>
      </c>
      <c r="R1142">
        <v>0.98698517486958803</v>
      </c>
      <c r="S1142">
        <v>1.0849400172369901</v>
      </c>
      <c r="T1142">
        <v>1.2199875029471601</v>
      </c>
      <c r="U1142">
        <v>1.3843401366597301</v>
      </c>
      <c r="V1142">
        <v>1.5590921275219001</v>
      </c>
      <c r="W1142">
        <v>1.7271383674377101</v>
      </c>
      <c r="X1142">
        <v>1.9253746661745901</v>
      </c>
      <c r="Y1142">
        <v>2.0826138885734902</v>
      </c>
      <c r="Z1142">
        <v>2.2130992870837898</v>
      </c>
      <c r="AA1142">
        <v>2.2095768535452902</v>
      </c>
      <c r="AB1142">
        <v>2.0951206544614398</v>
      </c>
      <c r="AC1142">
        <v>1.9617155083793401</v>
      </c>
      <c r="AD1142">
        <v>1.8352318410523001</v>
      </c>
      <c r="AE1142">
        <v>1.5798746639785699</v>
      </c>
      <c r="AF1142">
        <v>1.32032818095447</v>
      </c>
      <c r="AG1142">
        <v>-2.24463082413997E-2</v>
      </c>
      <c r="AH1142">
        <v>-1.2480977786516899E-2</v>
      </c>
      <c r="AI1142">
        <v>-9.6296705718621495E-3</v>
      </c>
      <c r="AJ1142">
        <v>-7.5586570342541003E-3</v>
      </c>
      <c r="AK1142">
        <v>-5.8383342454075204E-3</v>
      </c>
      <c r="AL1142">
        <v>-8.6474029673828303E-3</v>
      </c>
      <c r="AM1142">
        <v>-1.22330463739409E-2</v>
      </c>
      <c r="AN1142">
        <v>-3.2220771696699398E-3</v>
      </c>
      <c r="AO1142">
        <v>-2.94002256835852E-3</v>
      </c>
      <c r="AP1142">
        <v>-3.1503147311058E-3</v>
      </c>
      <c r="AQ1142">
        <v>-6.1705125193270496E-3</v>
      </c>
      <c r="AR1142">
        <v>-6.7030670592332703E-3</v>
      </c>
      <c r="AS1142">
        <v>5.9841111888665902E-3</v>
      </c>
      <c r="AT1142">
        <v>1.54087259532011E-2</v>
      </c>
      <c r="AU1142">
        <v>0.16682887463502599</v>
      </c>
      <c r="AV1142">
        <v>0.21328519708180099</v>
      </c>
      <c r="AW1142">
        <v>0.236255550146898</v>
      </c>
      <c r="AX1142">
        <v>0.23956205077450199</v>
      </c>
      <c r="AY1142">
        <v>0.215118560394192</v>
      </c>
      <c r="AZ1142">
        <v>5.5181236494113604E-3</v>
      </c>
      <c r="BA1142">
        <v>-5.4300319239152697E-2</v>
      </c>
      <c r="BB1142">
        <v>-3.6571960665049197E-2</v>
      </c>
      <c r="BC1142">
        <v>-2.1991327402548201E-2</v>
      </c>
      <c r="BD1142">
        <v>-1.7271359528573699E-2</v>
      </c>
      <c r="BE1142">
        <v>-2.1684508426049E-2</v>
      </c>
      <c r="BF1142">
        <v>-1.1681145048983399E-2</v>
      </c>
      <c r="BG1142">
        <v>-8.8741317087286994E-3</v>
      </c>
      <c r="BH1142">
        <v>-6.8523860432255198E-3</v>
      </c>
      <c r="BI1142">
        <v>-5.2070352617886997E-3</v>
      </c>
      <c r="BJ1142">
        <v>-8.0397129776349809E-3</v>
      </c>
      <c r="BK1142">
        <v>-1.1460043537319E-2</v>
      </c>
      <c r="BL1142">
        <v>-2.5026784009533399E-3</v>
      </c>
      <c r="BM1142">
        <v>-2.28109419476145E-3</v>
      </c>
      <c r="BN1142">
        <v>-2.5620189690390501E-3</v>
      </c>
      <c r="BO1142">
        <v>-5.6652899616185604E-3</v>
      </c>
      <c r="BP1142">
        <v>-6.3821533204841303E-3</v>
      </c>
      <c r="BQ1142">
        <v>6.2969985503498402E-3</v>
      </c>
      <c r="BR1142">
        <v>1.6325817301345399E-2</v>
      </c>
      <c r="BS1142">
        <v>0.16809973695416899</v>
      </c>
      <c r="BT1142">
        <v>0.214911901741276</v>
      </c>
      <c r="BU1142">
        <v>0.23799200005047699</v>
      </c>
      <c r="BV1142">
        <v>0.24125467699779199</v>
      </c>
      <c r="BW1142">
        <v>0.21700039043031999</v>
      </c>
      <c r="BX1142">
        <v>6.9420936668687303E-3</v>
      </c>
      <c r="BY1142">
        <v>-5.3019650920063298E-2</v>
      </c>
      <c r="BZ1142">
        <v>-3.5177177062207902E-2</v>
      </c>
      <c r="CA1142">
        <v>-2.0588573429219201E-2</v>
      </c>
      <c r="CB1142">
        <v>-1.6209756102522999E-2</v>
      </c>
      <c r="CC1142">
        <v>-2.11568881945851E-2</v>
      </c>
      <c r="CD1142">
        <v>-1.11271833314743E-2</v>
      </c>
      <c r="CE1142">
        <v>-8.3508477936978694E-3</v>
      </c>
      <c r="CF1142">
        <v>-6.3632249063312798E-3</v>
      </c>
      <c r="CG1142">
        <v>-4.7697995088414897E-3</v>
      </c>
      <c r="CH1142">
        <v>-7.61882874192343E-3</v>
      </c>
      <c r="CI1142">
        <v>-1.09246641274501E-2</v>
      </c>
      <c r="CJ1142">
        <v>-2.0044250052231398E-3</v>
      </c>
      <c r="CK1142">
        <v>-1.82472241048188E-3</v>
      </c>
      <c r="CL1142">
        <v>-2.15456711633936E-3</v>
      </c>
      <c r="CM1142">
        <v>-5.31537435719399E-3</v>
      </c>
      <c r="CN1142">
        <v>-6.1598894426163897E-3</v>
      </c>
      <c r="CO1142">
        <v>6.5137033837737498E-3</v>
      </c>
      <c r="CP1142">
        <v>1.6960991975362199E-2</v>
      </c>
      <c r="CQ1142">
        <v>0.16897993232501801</v>
      </c>
      <c r="CR1142">
        <v>0.21603855243304701</v>
      </c>
      <c r="CS1142">
        <v>0.23919465996399999</v>
      </c>
      <c r="CT1142">
        <v>0.242426984763846</v>
      </c>
      <c r="CU1142">
        <v>0.21830374018078</v>
      </c>
      <c r="CV1142">
        <v>7.9283309631625193E-3</v>
      </c>
      <c r="CW1142">
        <v>-5.2132663943523602E-2</v>
      </c>
      <c r="CX1142">
        <v>-3.4211154187767497E-2</v>
      </c>
      <c r="CY1142">
        <v>-1.9617030300458801E-2</v>
      </c>
      <c r="CZ1142">
        <v>-1.5474492803571001E-2</v>
      </c>
      <c r="DA1142">
        <v>-2.0629267963121201E-2</v>
      </c>
      <c r="DB1142">
        <v>-1.05732216139651E-2</v>
      </c>
      <c r="DC1142">
        <v>-7.8275638786670394E-3</v>
      </c>
      <c r="DD1142">
        <v>-5.8740637694370303E-3</v>
      </c>
      <c r="DE1142">
        <v>-4.3325637558942701E-3</v>
      </c>
      <c r="DF1142">
        <v>-7.1979445062118801E-3</v>
      </c>
      <c r="DG1142">
        <v>-1.03892847175813E-2</v>
      </c>
      <c r="DH1142">
        <v>-1.50617160949293E-3</v>
      </c>
      <c r="DI1142">
        <v>-1.3683506262023E-3</v>
      </c>
      <c r="DJ1142">
        <v>-1.74711526363968E-3</v>
      </c>
      <c r="DK1142">
        <v>-4.96545875276943E-3</v>
      </c>
      <c r="DL1142">
        <v>-5.9376255647486404E-3</v>
      </c>
      <c r="DM1142">
        <v>6.7304082171976603E-3</v>
      </c>
      <c r="DN1142">
        <v>1.7596166649378998E-2</v>
      </c>
      <c r="DO1142">
        <v>0.169860127695867</v>
      </c>
      <c r="DP1142">
        <v>0.21716520312481699</v>
      </c>
      <c r="DQ1142">
        <v>0.240397319877524</v>
      </c>
      <c r="DR1142">
        <v>0.24359929252990001</v>
      </c>
      <c r="DS1142">
        <v>0.21960708993124001</v>
      </c>
      <c r="DT1142">
        <v>8.9145682594562996E-3</v>
      </c>
      <c r="DU1142">
        <v>-5.1245676966983802E-2</v>
      </c>
      <c r="DV1142">
        <v>-3.3245131313327098E-2</v>
      </c>
      <c r="DW1142">
        <v>-1.8645487171698501E-2</v>
      </c>
      <c r="DX1142">
        <v>-1.4739229504619001E-2</v>
      </c>
      <c r="DY1142">
        <v>-1.9867468147770601E-2</v>
      </c>
      <c r="DZ1142">
        <v>-9.7733888764316296E-3</v>
      </c>
      <c r="EA1142">
        <v>-7.0720250155335901E-3</v>
      </c>
      <c r="EB1142">
        <v>-5.1677927784084497E-3</v>
      </c>
      <c r="EC1142">
        <v>-3.7012647722754598E-3</v>
      </c>
      <c r="ED1142">
        <v>-6.5902545164640298E-3</v>
      </c>
      <c r="EE1142">
        <v>-9.6162818809594295E-3</v>
      </c>
      <c r="EF1142">
        <v>-7.8677284077633401E-4</v>
      </c>
      <c r="EG1142">
        <v>-7.0942225260523396E-4</v>
      </c>
      <c r="EH1142">
        <v>-1.1588195015729301E-3</v>
      </c>
      <c r="EI1142">
        <v>-4.4602361950609303E-3</v>
      </c>
      <c r="EJ1142">
        <v>-5.61671182599951E-3</v>
      </c>
      <c r="EK1142">
        <v>7.0432955786809198E-3</v>
      </c>
      <c r="EL1142">
        <v>1.8513257997523298E-2</v>
      </c>
      <c r="EM1142">
        <v>0.171130990015011</v>
      </c>
      <c r="EN1142">
        <v>0.218791907784292</v>
      </c>
      <c r="EO1142">
        <v>0.24213376978110299</v>
      </c>
      <c r="EP1142">
        <v>0.24529191875319001</v>
      </c>
      <c r="EQ1142">
        <v>0.221488919967368</v>
      </c>
      <c r="ER1142">
        <v>1.03385382769137E-2</v>
      </c>
      <c r="ES1142">
        <v>-4.99650086478945E-2</v>
      </c>
      <c r="ET1142">
        <v>-3.18503477104859E-2</v>
      </c>
      <c r="EU1142">
        <v>-1.72427331983694E-2</v>
      </c>
      <c r="EV1142">
        <v>-1.3677626078568201E-2</v>
      </c>
      <c r="EW1142">
        <v>75.363036491072606</v>
      </c>
      <c r="EX1142">
        <v>74.184941769898799</v>
      </c>
      <c r="EY1142">
        <v>73.275245836204704</v>
      </c>
      <c r="EZ1142">
        <v>71.986615906544301</v>
      </c>
      <c r="FA1142">
        <v>70.790425673791603</v>
      </c>
      <c r="FB1142">
        <v>70.094766740139903</v>
      </c>
      <c r="FC1142">
        <v>68.953654461879594</v>
      </c>
      <c r="FD1142">
        <v>69.273039890487595</v>
      </c>
      <c r="FE1142">
        <v>72.476228469658196</v>
      </c>
      <c r="FF1142">
        <v>76.605498131089007</v>
      </c>
      <c r="FG1142">
        <v>81.571377426720005</v>
      </c>
      <c r="FH1142">
        <v>85.607073555330899</v>
      </c>
      <c r="FI1142">
        <v>89.049595089276707</v>
      </c>
      <c r="FJ1142">
        <v>91.559277196161702</v>
      </c>
      <c r="FK1142">
        <v>93.5197287885657</v>
      </c>
      <c r="FL1142">
        <v>94.797969556516193</v>
      </c>
      <c r="FM1142">
        <v>94.913843577999899</v>
      </c>
      <c r="FN1142">
        <v>94.398414297346406</v>
      </c>
      <c r="FO1142">
        <v>92.352556039711402</v>
      </c>
      <c r="FP1142">
        <v>88.872286887840204</v>
      </c>
      <c r="FQ1142">
        <v>84.386628399762301</v>
      </c>
      <c r="FR1142">
        <v>81.199844676820803</v>
      </c>
      <c r="FS1142">
        <v>78.898195171080403</v>
      </c>
      <c r="FT1142">
        <v>77.048345921425295</v>
      </c>
      <c r="FU1142">
        <v>2.1682524539491598E-3</v>
      </c>
      <c r="FV1142">
        <v>0</v>
      </c>
      <c r="FW1142">
        <v>0</v>
      </c>
      <c r="FX1142">
        <v>1</v>
      </c>
    </row>
    <row r="1143" spans="1:180" x14ac:dyDescent="0.2">
      <c r="A1143" t="s">
        <v>42</v>
      </c>
      <c r="B1143" t="s">
        <v>58</v>
      </c>
      <c r="C1143" t="s">
        <v>55</v>
      </c>
      <c r="D1143" t="s">
        <v>1</v>
      </c>
      <c r="E1143" t="s">
        <v>77</v>
      </c>
      <c r="F1143" t="s">
        <v>78</v>
      </c>
      <c r="G1143" s="35">
        <v>43704</v>
      </c>
      <c r="H1143">
        <v>7898</v>
      </c>
      <c r="I1143">
        <v>0.91063215152227905</v>
      </c>
      <c r="J1143">
        <v>0.79225794049301401</v>
      </c>
      <c r="K1143">
        <v>0.72052168077309198</v>
      </c>
      <c r="L1143">
        <v>0.66656969667752897</v>
      </c>
      <c r="M1143">
        <v>0.64311829923570096</v>
      </c>
      <c r="N1143">
        <v>0.66979644914361103</v>
      </c>
      <c r="O1143">
        <v>0.73976974569717102</v>
      </c>
      <c r="P1143">
        <v>0.80490930606530697</v>
      </c>
      <c r="Q1143">
        <v>0.87182646087831905</v>
      </c>
      <c r="R1143">
        <v>0.94236483908941804</v>
      </c>
      <c r="S1143">
        <v>1.0400918788359399</v>
      </c>
      <c r="T1143">
        <v>1.1942713688670801</v>
      </c>
      <c r="U1143">
        <v>1.37495831635296</v>
      </c>
      <c r="V1143">
        <v>1.56300842415746</v>
      </c>
      <c r="W1143">
        <v>1.7497963367949401</v>
      </c>
      <c r="X1143">
        <v>1.9867356766544799</v>
      </c>
      <c r="Y1143">
        <v>2.1713822836162802</v>
      </c>
      <c r="Z1143">
        <v>2.30834062752275</v>
      </c>
      <c r="AA1143">
        <v>2.27825961731953</v>
      </c>
      <c r="AB1143">
        <v>2.1327406507962201</v>
      </c>
      <c r="AC1143">
        <v>1.93851141196836</v>
      </c>
      <c r="AD1143">
        <v>1.7322922781582299</v>
      </c>
      <c r="AE1143">
        <v>1.4350267771613701</v>
      </c>
      <c r="AF1143">
        <v>1.16562070584456</v>
      </c>
      <c r="AG1143">
        <v>-4.6327094000199999E-2</v>
      </c>
      <c r="AH1143">
        <v>-2.9794543648788599E-2</v>
      </c>
      <c r="AI1143">
        <v>-2.7250343458280198E-2</v>
      </c>
      <c r="AJ1143">
        <v>-1.7337616590871002E-2</v>
      </c>
      <c r="AK1143">
        <v>-9.1318896997519602E-3</v>
      </c>
      <c r="AL1143">
        <v>-7.7775222553898397E-3</v>
      </c>
      <c r="AM1143">
        <v>-7.6869398094550203E-5</v>
      </c>
      <c r="AN1143">
        <v>-5.0849497716969798E-3</v>
      </c>
      <c r="AO1143">
        <v>-1.74538206031606E-2</v>
      </c>
      <c r="AP1143">
        <v>-2.0622003760581101E-2</v>
      </c>
      <c r="AQ1143">
        <v>-1.90315161127271E-2</v>
      </c>
      <c r="AR1143">
        <v>1.34201424154143E-3</v>
      </c>
      <c r="AS1143">
        <v>-3.28151510995194E-3</v>
      </c>
      <c r="AT1143">
        <v>-7.0068412076435202E-3</v>
      </c>
      <c r="AU1143">
        <v>0.374734501668197</v>
      </c>
      <c r="AV1143">
        <v>0.488439642701197</v>
      </c>
      <c r="AW1143">
        <v>0.530316236839109</v>
      </c>
      <c r="AX1143">
        <v>0.51044907742514301</v>
      </c>
      <c r="AY1143">
        <v>0.298294572263683</v>
      </c>
      <c r="AZ1143">
        <v>-0.25027313002419599</v>
      </c>
      <c r="BA1143">
        <v>-0.226231326046549</v>
      </c>
      <c r="BB1143">
        <v>-0.14662694102087201</v>
      </c>
      <c r="BC1143">
        <v>-8.3174434392363397E-2</v>
      </c>
      <c r="BD1143">
        <v>-3.5295237059493001E-2</v>
      </c>
      <c r="BE1143">
        <v>-4.5176822732629102E-2</v>
      </c>
      <c r="BF1143">
        <v>-2.88327495932078E-2</v>
      </c>
      <c r="BG1143">
        <v>-2.65233210161528E-2</v>
      </c>
      <c r="BH1143">
        <v>-1.66067757276308E-2</v>
      </c>
      <c r="BI1143">
        <v>-8.3464106800604093E-3</v>
      </c>
      <c r="BJ1143">
        <v>-7.18694381038135E-3</v>
      </c>
      <c r="BK1143">
        <v>7.6274787573292003E-4</v>
      </c>
      <c r="BL1143">
        <v>-4.0545343736668599E-3</v>
      </c>
      <c r="BM1143">
        <v>-1.66066327411163E-2</v>
      </c>
      <c r="BN1143">
        <v>-1.97052371212669E-2</v>
      </c>
      <c r="BO1143">
        <v>-1.8047751135176999E-2</v>
      </c>
      <c r="BP1143">
        <v>1.97236680774328E-3</v>
      </c>
      <c r="BQ1143">
        <v>-2.64085453886986E-3</v>
      </c>
      <c r="BR1143">
        <v>-5.42664385844606E-3</v>
      </c>
      <c r="BS1143">
        <v>0.37692139230457999</v>
      </c>
      <c r="BT1143">
        <v>0.49167756900443599</v>
      </c>
      <c r="BU1143">
        <v>0.53391151085615995</v>
      </c>
      <c r="BV1143">
        <v>0.51439029377843704</v>
      </c>
      <c r="BW1143">
        <v>0.30204719494245702</v>
      </c>
      <c r="BX1143">
        <v>-0.24687612971581499</v>
      </c>
      <c r="BY1143">
        <v>-0.223296161834417</v>
      </c>
      <c r="BZ1143">
        <v>-0.14398075923110801</v>
      </c>
      <c r="CA1143">
        <v>-8.0890777503474898E-2</v>
      </c>
      <c r="CB1143">
        <v>-3.3800236695389001E-2</v>
      </c>
      <c r="CC1143">
        <v>-4.4380148356746398E-2</v>
      </c>
      <c r="CD1143">
        <v>-2.8166613960196998E-2</v>
      </c>
      <c r="CE1143">
        <v>-2.60197874874421E-2</v>
      </c>
      <c r="CF1143">
        <v>-1.6100597572089301E-2</v>
      </c>
      <c r="CG1143">
        <v>-7.8023903038032397E-3</v>
      </c>
      <c r="CH1143">
        <v>-6.7779109784298804E-3</v>
      </c>
      <c r="CI1143">
        <v>1.3442642418848899E-3</v>
      </c>
      <c r="CJ1143">
        <v>-3.3408718079147399E-3</v>
      </c>
      <c r="CK1143">
        <v>-1.6019873008627401E-2</v>
      </c>
      <c r="CL1143">
        <v>-1.9070287339596599E-2</v>
      </c>
      <c r="CM1143">
        <v>-1.7366398508539601E-2</v>
      </c>
      <c r="CN1143">
        <v>2.4089470748705601E-3</v>
      </c>
      <c r="CO1143">
        <v>-2.1971349789635E-3</v>
      </c>
      <c r="CP1143">
        <v>-4.3322039880997303E-3</v>
      </c>
      <c r="CQ1143">
        <v>0.37843602609748</v>
      </c>
      <c r="CR1143">
        <v>0.49392014689846098</v>
      </c>
      <c r="CS1143">
        <v>0.53640158668819404</v>
      </c>
      <c r="CT1143">
        <v>0.51711996821871897</v>
      </c>
      <c r="CU1143">
        <v>0.304646249978273</v>
      </c>
      <c r="CV1143">
        <v>-0.24452337765040999</v>
      </c>
      <c r="CW1143">
        <v>-0.22126327604239701</v>
      </c>
      <c r="CX1143">
        <v>-0.14214802178450101</v>
      </c>
      <c r="CY1143">
        <v>-7.9309123698866293E-2</v>
      </c>
      <c r="CZ1143">
        <v>-3.2764803997385399E-2</v>
      </c>
      <c r="DA1143">
        <v>-4.3583473980863603E-2</v>
      </c>
      <c r="DB1143">
        <v>-2.75004783271862E-2</v>
      </c>
      <c r="DC1143">
        <v>-2.5516253958731298E-2</v>
      </c>
      <c r="DD1143">
        <v>-1.5594419416547701E-2</v>
      </c>
      <c r="DE1143">
        <v>-7.2583699275460597E-3</v>
      </c>
      <c r="DF1143">
        <v>-6.3688781464784098E-3</v>
      </c>
      <c r="DG1143">
        <v>1.92578060803686E-3</v>
      </c>
      <c r="DH1143">
        <v>-2.62720924216262E-3</v>
      </c>
      <c r="DI1143">
        <v>-1.54331132761386E-2</v>
      </c>
      <c r="DJ1143">
        <v>-1.8435337557926298E-2</v>
      </c>
      <c r="DK1143">
        <v>-1.66850458819022E-2</v>
      </c>
      <c r="DL1143">
        <v>2.8455273419978298E-3</v>
      </c>
      <c r="DM1143">
        <v>-1.75341541905715E-3</v>
      </c>
      <c r="DN1143">
        <v>-3.2377641177534001E-3</v>
      </c>
      <c r="DO1143">
        <v>0.37995065989038002</v>
      </c>
      <c r="DP1143">
        <v>0.49616272479248702</v>
      </c>
      <c r="DQ1143">
        <v>0.53889166252022802</v>
      </c>
      <c r="DR1143">
        <v>0.51984964265900202</v>
      </c>
      <c r="DS1143">
        <v>0.30724530501408898</v>
      </c>
      <c r="DT1143">
        <v>-0.24217062558500499</v>
      </c>
      <c r="DU1143">
        <v>-0.21923039025037699</v>
      </c>
      <c r="DV1143">
        <v>-0.140315284337895</v>
      </c>
      <c r="DW1143">
        <v>-7.7727469894257703E-2</v>
      </c>
      <c r="DX1143">
        <v>-3.17293712993819E-2</v>
      </c>
      <c r="DY1143">
        <v>-4.2433202713292699E-2</v>
      </c>
      <c r="DZ1143">
        <v>-2.6538684271605401E-2</v>
      </c>
      <c r="EA1143">
        <v>-2.4789231516604001E-2</v>
      </c>
      <c r="EB1143">
        <v>-1.4863578553307499E-2</v>
      </c>
      <c r="EC1143">
        <v>-6.4728909078545097E-3</v>
      </c>
      <c r="ED1143">
        <v>-5.7782997014699201E-3</v>
      </c>
      <c r="EE1143">
        <v>2.76539788186433E-3</v>
      </c>
      <c r="EF1143">
        <v>-1.5967938441325E-3</v>
      </c>
      <c r="EG1143">
        <v>-1.45859254140943E-2</v>
      </c>
      <c r="EH1143">
        <v>-1.75185709186121E-2</v>
      </c>
      <c r="EI1143">
        <v>-1.5701280904352199E-2</v>
      </c>
      <c r="EJ1143">
        <v>3.4758799081996798E-3</v>
      </c>
      <c r="EK1143">
        <v>-1.11275484797507E-3</v>
      </c>
      <c r="EL1143">
        <v>-1.6575667685559299E-3</v>
      </c>
      <c r="EM1143">
        <v>0.38213755052676301</v>
      </c>
      <c r="EN1143">
        <v>0.49940065109572601</v>
      </c>
      <c r="EO1143">
        <v>0.54248693653727897</v>
      </c>
      <c r="EP1143">
        <v>0.52379085901229605</v>
      </c>
      <c r="EQ1143">
        <v>0.310997927692862</v>
      </c>
      <c r="ER1143">
        <v>-0.23877362527662299</v>
      </c>
      <c r="ES1143">
        <v>-0.216295226038245</v>
      </c>
      <c r="ET1143">
        <v>-0.13766910254813</v>
      </c>
      <c r="EU1143">
        <v>-7.5443813005369301E-2</v>
      </c>
      <c r="EV1143">
        <v>-3.02343709352779E-2</v>
      </c>
      <c r="EW1143">
        <v>76.564889242592699</v>
      </c>
      <c r="EX1143">
        <v>75.391006083626806</v>
      </c>
      <c r="EY1143">
        <v>74.550469821617497</v>
      </c>
      <c r="EZ1143">
        <v>73.038888841108701</v>
      </c>
      <c r="FA1143">
        <v>71.6405810804917</v>
      </c>
      <c r="FB1143">
        <v>70.931055905852403</v>
      </c>
      <c r="FC1143">
        <v>69.672028456835207</v>
      </c>
      <c r="FD1143">
        <v>70.169805649988206</v>
      </c>
      <c r="FE1143">
        <v>73.583188268841099</v>
      </c>
      <c r="FF1143">
        <v>78.089300222886806</v>
      </c>
      <c r="FG1143">
        <v>83.155286346884097</v>
      </c>
      <c r="FH1143">
        <v>87.0479757917103</v>
      </c>
      <c r="FI1143">
        <v>90.576149934602498</v>
      </c>
      <c r="FJ1143">
        <v>93.521041057008603</v>
      </c>
      <c r="FK1143">
        <v>95.920540031666107</v>
      </c>
      <c r="FL1143">
        <v>97.146872338143893</v>
      </c>
      <c r="FM1143">
        <v>97.231380120509996</v>
      </c>
      <c r="FN1143">
        <v>96.645224355699597</v>
      </c>
      <c r="FO1143">
        <v>94.617780209031906</v>
      </c>
      <c r="FP1143">
        <v>91.010072408483794</v>
      </c>
      <c r="FQ1143">
        <v>86.156729725551301</v>
      </c>
      <c r="FR1143">
        <v>82.539563057601399</v>
      </c>
      <c r="FS1143">
        <v>79.947820817069896</v>
      </c>
      <c r="FT1143">
        <v>78.144317751599502</v>
      </c>
      <c r="FU1143">
        <v>4.4149525847252003E-3</v>
      </c>
      <c r="FV1143">
        <v>0</v>
      </c>
      <c r="FW1143">
        <v>0</v>
      </c>
      <c r="FX1143">
        <v>1</v>
      </c>
    </row>
    <row r="1144" spans="1:180" x14ac:dyDescent="0.2">
      <c r="A1144" t="s">
        <v>42</v>
      </c>
      <c r="B1144" t="s">
        <v>58</v>
      </c>
      <c r="C1144" t="s">
        <v>55</v>
      </c>
      <c r="D1144" t="s">
        <v>1</v>
      </c>
      <c r="E1144" t="s">
        <v>78</v>
      </c>
      <c r="F1144" t="s">
        <v>1</v>
      </c>
      <c r="G1144" s="35">
        <v>43704</v>
      </c>
      <c r="H1144">
        <v>25316</v>
      </c>
      <c r="I1144">
        <v>1.13595897716473</v>
      </c>
      <c r="J1144">
        <v>0.98356384971667699</v>
      </c>
      <c r="K1144">
        <v>0.87643540085300597</v>
      </c>
      <c r="L1144">
        <v>0.795044332277141</v>
      </c>
      <c r="M1144">
        <v>0.74435090062467002</v>
      </c>
      <c r="N1144">
        <v>0.71888622910020195</v>
      </c>
      <c r="O1144">
        <v>0.73123904939211204</v>
      </c>
      <c r="P1144">
        <v>0.77567303149907996</v>
      </c>
      <c r="Q1144">
        <v>0.84015316512621596</v>
      </c>
      <c r="R1144">
        <v>0.96029777481651502</v>
      </c>
      <c r="S1144">
        <v>1.13132482839238</v>
      </c>
      <c r="T1144">
        <v>1.3380164820712599</v>
      </c>
      <c r="U1144">
        <v>1.5737603276160601</v>
      </c>
      <c r="V1144">
        <v>1.8031626575203401</v>
      </c>
      <c r="W1144">
        <v>2.0124688069882302</v>
      </c>
      <c r="X1144">
        <v>2.2193200794067902</v>
      </c>
      <c r="Y1144">
        <v>2.3608266074058899</v>
      </c>
      <c r="Z1144">
        <v>2.42990787373803</v>
      </c>
      <c r="AA1144">
        <v>2.3882579533194099</v>
      </c>
      <c r="AB1144">
        <v>2.2496854646912601</v>
      </c>
      <c r="AC1144">
        <v>2.09066719949938</v>
      </c>
      <c r="AD1144">
        <v>1.9420591581503099</v>
      </c>
      <c r="AE1144">
        <v>1.6825004592678401</v>
      </c>
      <c r="AF1144">
        <v>1.40208699172727</v>
      </c>
      <c r="AG1144">
        <v>-1.3992418813306101E-2</v>
      </c>
      <c r="AH1144">
        <v>-5.9234874464570196E-3</v>
      </c>
      <c r="AI1144">
        <v>-3.2734729093296801E-3</v>
      </c>
      <c r="AJ1144">
        <v>-1.9867133103315801E-3</v>
      </c>
      <c r="AK1144">
        <v>2.9444804840721701E-3</v>
      </c>
      <c r="AL1144">
        <v>1.4099474003958501E-3</v>
      </c>
      <c r="AM1144">
        <v>3.8915025286339398E-3</v>
      </c>
      <c r="AN1144">
        <v>2.3814391707042699E-4</v>
      </c>
      <c r="AO1144">
        <v>3.1555664751231499E-3</v>
      </c>
      <c r="AP1144">
        <v>6.1186627360631804E-3</v>
      </c>
      <c r="AQ1144">
        <v>3.3757389723860802E-3</v>
      </c>
      <c r="AR1144">
        <v>-2.1798905822085E-3</v>
      </c>
      <c r="AS1144">
        <v>8.6007113350206304E-4</v>
      </c>
      <c r="AT1144">
        <v>8.1034375179392503E-3</v>
      </c>
      <c r="AU1144">
        <v>0.14294998478389301</v>
      </c>
      <c r="AV1144">
        <v>0.16545942489400001</v>
      </c>
      <c r="AW1144">
        <v>0.17224975507797499</v>
      </c>
      <c r="AX1144">
        <v>0.169476129216028</v>
      </c>
      <c r="AY1144">
        <v>0.112953409756861</v>
      </c>
      <c r="AZ1144">
        <v>-4.9604199944783503E-2</v>
      </c>
      <c r="BA1144">
        <v>-6.6291463067065903E-2</v>
      </c>
      <c r="BB1144">
        <v>-4.7221966629974001E-2</v>
      </c>
      <c r="BC1144">
        <v>-2.2973177204303499E-2</v>
      </c>
      <c r="BD1144">
        <v>1.6449751493928101E-3</v>
      </c>
      <c r="BE1144">
        <v>-1.27585769709238E-2</v>
      </c>
      <c r="BF1144">
        <v>-4.8116937871950302E-3</v>
      </c>
      <c r="BG1144">
        <v>-2.3500840800576598E-3</v>
      </c>
      <c r="BH1144">
        <v>-9.9008923496071103E-4</v>
      </c>
      <c r="BI1144">
        <v>3.7074180126609999E-3</v>
      </c>
      <c r="BJ1144">
        <v>2.2250855130311899E-3</v>
      </c>
      <c r="BK1144">
        <v>4.7106526411063096E-3</v>
      </c>
      <c r="BL1144">
        <v>1.06052963062716E-3</v>
      </c>
      <c r="BM1144">
        <v>3.8063313527599602E-3</v>
      </c>
      <c r="BN1144">
        <v>6.7153086812134499E-3</v>
      </c>
      <c r="BO1144">
        <v>3.9898797025454298E-3</v>
      </c>
      <c r="BP1144">
        <v>-1.75293861423483E-3</v>
      </c>
      <c r="BQ1144">
        <v>1.28490649751991E-3</v>
      </c>
      <c r="BR1144">
        <v>9.1818398300369704E-3</v>
      </c>
      <c r="BS1144">
        <v>0.144486905885987</v>
      </c>
      <c r="BT1144">
        <v>0.16690586289078899</v>
      </c>
      <c r="BU1144">
        <v>0.17371788483404799</v>
      </c>
      <c r="BV1144">
        <v>0.171171135674626</v>
      </c>
      <c r="BW1144">
        <v>0.11483554525260201</v>
      </c>
      <c r="BX1144">
        <v>-4.8033301717994699E-2</v>
      </c>
      <c r="BY1144">
        <v>-6.4760685016733793E-2</v>
      </c>
      <c r="BZ1144">
        <v>-4.5314147454054599E-2</v>
      </c>
      <c r="CA1144">
        <v>-2.1108694628384099E-2</v>
      </c>
      <c r="CB1144">
        <v>2.9505166136523302E-3</v>
      </c>
      <c r="CC1144">
        <v>-1.19040218695053E-2</v>
      </c>
      <c r="CD1144">
        <v>-4.04166888561388E-3</v>
      </c>
      <c r="CE1144">
        <v>-1.7105477897955701E-3</v>
      </c>
      <c r="CF1144">
        <v>-2.99830436344902E-4</v>
      </c>
      <c r="CG1144">
        <v>4.2358262208478902E-3</v>
      </c>
      <c r="CH1144">
        <v>2.78964768671162E-3</v>
      </c>
      <c r="CI1144">
        <v>5.27799351365223E-3</v>
      </c>
      <c r="CJ1144">
        <v>1.6301114706276001E-3</v>
      </c>
      <c r="CK1144">
        <v>4.2570491246056701E-3</v>
      </c>
      <c r="CL1144">
        <v>7.1285438452798602E-3</v>
      </c>
      <c r="CM1144">
        <v>4.4152317014153003E-3</v>
      </c>
      <c r="CN1144">
        <v>-1.4572329818272401E-3</v>
      </c>
      <c r="CO1144">
        <v>1.57914617647543E-3</v>
      </c>
      <c r="CP1144">
        <v>9.9287379862911997E-3</v>
      </c>
      <c r="CQ1144">
        <v>0.14555137275942001</v>
      </c>
      <c r="CR1144">
        <v>0.16790766144112401</v>
      </c>
      <c r="CS1144">
        <v>0.174734707030784</v>
      </c>
      <c r="CT1144">
        <v>0.17234509198440401</v>
      </c>
      <c r="CU1144">
        <v>0.11613910656346001</v>
      </c>
      <c r="CV1144">
        <v>-4.6945302391500902E-2</v>
      </c>
      <c r="CW1144">
        <v>-6.3700472802237201E-2</v>
      </c>
      <c r="CX1144">
        <v>-4.3992797704545297E-2</v>
      </c>
      <c r="CY1144">
        <v>-1.9817359676019702E-2</v>
      </c>
      <c r="CZ1144">
        <v>3.85473065476663E-3</v>
      </c>
      <c r="DA1144">
        <v>-1.10494667680868E-2</v>
      </c>
      <c r="DB1144">
        <v>-3.2716439840327202E-3</v>
      </c>
      <c r="DC1144">
        <v>-1.0710114995334801E-3</v>
      </c>
      <c r="DD1144">
        <v>3.9042836227090599E-4</v>
      </c>
      <c r="DE1144">
        <v>4.7642344290347799E-3</v>
      </c>
      <c r="DF1144">
        <v>3.35420986039206E-3</v>
      </c>
      <c r="DG1144">
        <v>5.84533438619816E-3</v>
      </c>
      <c r="DH1144">
        <v>2.1996933106280402E-3</v>
      </c>
      <c r="DI1144">
        <v>4.7077668964513797E-3</v>
      </c>
      <c r="DJ1144">
        <v>7.5417790093462696E-3</v>
      </c>
      <c r="DK1144">
        <v>4.84058370028517E-3</v>
      </c>
      <c r="DL1144">
        <v>-1.16152734941966E-3</v>
      </c>
      <c r="DM1144">
        <v>1.87338585543095E-3</v>
      </c>
      <c r="DN1144">
        <v>1.06756361425454E-2</v>
      </c>
      <c r="DO1144">
        <v>0.14661583963285399</v>
      </c>
      <c r="DP1144">
        <v>0.16890945999145901</v>
      </c>
      <c r="DQ1144">
        <v>0.17575152922751999</v>
      </c>
      <c r="DR1144">
        <v>0.17351904829418199</v>
      </c>
      <c r="DS1144">
        <v>0.11744266787431799</v>
      </c>
      <c r="DT1144">
        <v>-4.5857303065007203E-2</v>
      </c>
      <c r="DU1144">
        <v>-6.2640260587740498E-2</v>
      </c>
      <c r="DV1144">
        <v>-4.2671447955036003E-2</v>
      </c>
      <c r="DW1144">
        <v>-1.8526024723655301E-2</v>
      </c>
      <c r="DX1144">
        <v>4.7589446958809399E-3</v>
      </c>
      <c r="DY1144">
        <v>-9.8156249257045393E-3</v>
      </c>
      <c r="DZ1144">
        <v>-2.1598503247707299E-3</v>
      </c>
      <c r="EA1144">
        <v>-1.47622670261459E-4</v>
      </c>
      <c r="EB1144">
        <v>1.38705243764177E-3</v>
      </c>
      <c r="EC1144">
        <v>5.5271719576236097E-3</v>
      </c>
      <c r="ED1144">
        <v>4.1693479730274003E-3</v>
      </c>
      <c r="EE1144">
        <v>6.6644844986705302E-3</v>
      </c>
      <c r="EF1144">
        <v>3.02207902418478E-3</v>
      </c>
      <c r="EG1144">
        <v>5.35853177408819E-3</v>
      </c>
      <c r="EH1144">
        <v>8.1384249544965304E-3</v>
      </c>
      <c r="EI1144">
        <v>5.4547244304445196E-3</v>
      </c>
      <c r="EJ1144">
        <v>-7.3457538144598299E-4</v>
      </c>
      <c r="EK1144">
        <v>2.2982212194487999E-3</v>
      </c>
      <c r="EL1144">
        <v>1.1754038454643199E-2</v>
      </c>
      <c r="EM1144">
        <v>0.14815276073494699</v>
      </c>
      <c r="EN1144">
        <v>0.17035589798824699</v>
      </c>
      <c r="EO1144">
        <v>0.17721965898359299</v>
      </c>
      <c r="EP1144">
        <v>0.17521405475278001</v>
      </c>
      <c r="EQ1144">
        <v>0.11932480337006</v>
      </c>
      <c r="ER1144">
        <v>-4.4286404838218399E-2</v>
      </c>
      <c r="ES1144">
        <v>-6.1109482537408402E-2</v>
      </c>
      <c r="ET1144">
        <v>-4.0763628779116601E-2</v>
      </c>
      <c r="EU1144">
        <v>-1.6661542147735901E-2</v>
      </c>
      <c r="EV1144">
        <v>6.0644861601404504E-3</v>
      </c>
      <c r="EW1144">
        <v>80.489134055699097</v>
      </c>
      <c r="EX1144">
        <v>79.0937959147969</v>
      </c>
      <c r="EY1144">
        <v>78.068150294037395</v>
      </c>
      <c r="EZ1144">
        <v>76.626066160610904</v>
      </c>
      <c r="FA1144">
        <v>75.042858065437599</v>
      </c>
      <c r="FB1144">
        <v>74.114676589044706</v>
      </c>
      <c r="FC1144">
        <v>72.780021399667106</v>
      </c>
      <c r="FD1144">
        <v>72.996816159835802</v>
      </c>
      <c r="FE1144">
        <v>76.278026454441203</v>
      </c>
      <c r="FF1144">
        <v>80.250166966842201</v>
      </c>
      <c r="FG1144">
        <v>84.893614582110203</v>
      </c>
      <c r="FH1144">
        <v>88.606185676638802</v>
      </c>
      <c r="FI1144">
        <v>91.989957028067707</v>
      </c>
      <c r="FJ1144">
        <v>94.718197562677702</v>
      </c>
      <c r="FK1144">
        <v>97.039904382342101</v>
      </c>
      <c r="FL1144">
        <v>98.792119050554305</v>
      </c>
      <c r="FM1144">
        <v>99.252095541758706</v>
      </c>
      <c r="FN1144">
        <v>98.940194269715093</v>
      </c>
      <c r="FO1144">
        <v>97.458324001456205</v>
      </c>
      <c r="FP1144">
        <v>94.707167264454199</v>
      </c>
      <c r="FQ1144">
        <v>90.611158405690702</v>
      </c>
      <c r="FR1144">
        <v>87.383074765010903</v>
      </c>
      <c r="FS1144">
        <v>85.012711971391994</v>
      </c>
      <c r="FT1144">
        <v>82.8768150035242</v>
      </c>
      <c r="FU1144">
        <v>2.1207474464222898E-3</v>
      </c>
      <c r="FV1144">
        <v>0</v>
      </c>
      <c r="FW1144">
        <v>0</v>
      </c>
      <c r="FX1144">
        <v>1</v>
      </c>
    </row>
    <row r="1145" spans="1:180" x14ac:dyDescent="0.2">
      <c r="A1145" t="s">
        <v>42</v>
      </c>
      <c r="B1145" t="s">
        <v>58</v>
      </c>
      <c r="C1145" t="s">
        <v>55</v>
      </c>
      <c r="D1145" t="s">
        <v>1</v>
      </c>
      <c r="E1145" t="s">
        <v>78</v>
      </c>
      <c r="F1145" t="s">
        <v>77</v>
      </c>
      <c r="G1145" s="35">
        <v>43704</v>
      </c>
      <c r="H1145">
        <v>21123</v>
      </c>
      <c r="I1145">
        <v>1.1594918766356901</v>
      </c>
      <c r="J1145">
        <v>1.0043125773016699</v>
      </c>
      <c r="K1145">
        <v>0.89424962778463302</v>
      </c>
      <c r="L1145">
        <v>0.81266838456202295</v>
      </c>
      <c r="M1145">
        <v>0.76164877445895696</v>
      </c>
      <c r="N1145">
        <v>0.73419928779496202</v>
      </c>
      <c r="O1145">
        <v>0.74408990567503897</v>
      </c>
      <c r="P1145">
        <v>0.78879890752970905</v>
      </c>
      <c r="Q1145">
        <v>0.850434915969144</v>
      </c>
      <c r="R1145">
        <v>0.97137783869849104</v>
      </c>
      <c r="S1145">
        <v>1.1429983060030999</v>
      </c>
      <c r="T1145">
        <v>1.3469281912636799</v>
      </c>
      <c r="U1145">
        <v>1.5773347539901199</v>
      </c>
      <c r="V1145">
        <v>1.8012700385906799</v>
      </c>
      <c r="W1145">
        <v>2.0035579673970001</v>
      </c>
      <c r="X1145">
        <v>2.20448386572681</v>
      </c>
      <c r="Y1145">
        <v>2.3419802005038202</v>
      </c>
      <c r="Z1145">
        <v>2.4104547123215299</v>
      </c>
      <c r="AA1145">
        <v>2.3735014472482998</v>
      </c>
      <c r="AB1145">
        <v>2.2401101101164902</v>
      </c>
      <c r="AC1145">
        <v>2.0918846070035402</v>
      </c>
      <c r="AD1145">
        <v>1.9524459246169501</v>
      </c>
      <c r="AE1145">
        <v>1.7016959680230599</v>
      </c>
      <c r="AF1145">
        <v>1.42427592786093</v>
      </c>
      <c r="AG1145">
        <v>-1.1238879923433601E-2</v>
      </c>
      <c r="AH1145">
        <v>-8.8681511714209498E-3</v>
      </c>
      <c r="AI1145">
        <v>-8.2038028182905304E-3</v>
      </c>
      <c r="AJ1145">
        <v>-5.3035145205976098E-3</v>
      </c>
      <c r="AK1145">
        <v>9.3059531380841999E-4</v>
      </c>
      <c r="AL1145">
        <v>-2.0664445957277598E-3</v>
      </c>
      <c r="AM1145">
        <v>4.9250726705713996E-4</v>
      </c>
      <c r="AN1145">
        <v>-1.4086630468660699E-3</v>
      </c>
      <c r="AO1145">
        <v>3.9718416436173801E-3</v>
      </c>
      <c r="AP1145">
        <v>5.9580153378914697E-3</v>
      </c>
      <c r="AQ1145">
        <v>2.9011073420478102E-3</v>
      </c>
      <c r="AR1145">
        <v>-2.49854333480515E-3</v>
      </c>
      <c r="AS1145">
        <v>8.6568640335319802E-4</v>
      </c>
      <c r="AT1145">
        <v>7.9539386763768805E-3</v>
      </c>
      <c r="AU1145">
        <v>8.9458561551223295E-2</v>
      </c>
      <c r="AV1145">
        <v>0.10518305514064601</v>
      </c>
      <c r="AW1145">
        <v>0.100935056827041</v>
      </c>
      <c r="AX1145">
        <v>9.8725587268202006E-2</v>
      </c>
      <c r="AY1145">
        <v>8.8355864702475001E-2</v>
      </c>
      <c r="AZ1145">
        <v>-1.03223627946393E-2</v>
      </c>
      <c r="BA1145">
        <v>-4.2980752443268801E-2</v>
      </c>
      <c r="BB1145">
        <v>-3.4180545813216598E-2</v>
      </c>
      <c r="BC1145">
        <v>-1.56616929352522E-2</v>
      </c>
      <c r="BD1145">
        <v>2.6702457882605401E-3</v>
      </c>
      <c r="BE1145">
        <v>-9.8460848027178399E-3</v>
      </c>
      <c r="BF1145">
        <v>-7.5794031862258596E-3</v>
      </c>
      <c r="BG1145">
        <v>-7.1195416246136803E-3</v>
      </c>
      <c r="BH1145">
        <v>-4.1399274714069602E-3</v>
      </c>
      <c r="BI1145">
        <v>1.7960608921906999E-3</v>
      </c>
      <c r="BJ1145">
        <v>-1.1612971421692301E-3</v>
      </c>
      <c r="BK1145">
        <v>1.4275972642722101E-3</v>
      </c>
      <c r="BL1145">
        <v>-4.0530718432584797E-4</v>
      </c>
      <c r="BM1145">
        <v>4.7046009256115403E-3</v>
      </c>
      <c r="BN1145">
        <v>6.6318685047047996E-3</v>
      </c>
      <c r="BO1145">
        <v>3.6475381161898998E-3</v>
      </c>
      <c r="BP1145">
        <v>-2.03059331164364E-3</v>
      </c>
      <c r="BQ1145">
        <v>1.33259446278125E-3</v>
      </c>
      <c r="BR1145">
        <v>8.9333794933593603E-3</v>
      </c>
      <c r="BS1145">
        <v>9.0948222692139105E-2</v>
      </c>
      <c r="BT1145">
        <v>0.106787038325626</v>
      </c>
      <c r="BU1145">
        <v>0.102583750698741</v>
      </c>
      <c r="BV1145">
        <v>0.10035797451892001</v>
      </c>
      <c r="BW1145">
        <v>9.0213630902449896E-2</v>
      </c>
      <c r="BX1145">
        <v>-8.7271523437533107E-3</v>
      </c>
      <c r="BY1145">
        <v>-4.1402473591403602E-2</v>
      </c>
      <c r="BZ1145">
        <v>-3.2249916681240803E-2</v>
      </c>
      <c r="CA1145">
        <v>-1.37547635831828E-2</v>
      </c>
      <c r="CB1145">
        <v>4.1217424244874498E-3</v>
      </c>
      <c r="CC1145">
        <v>-8.8814391449401793E-3</v>
      </c>
      <c r="CD1145">
        <v>-6.6868202575541104E-3</v>
      </c>
      <c r="CE1145">
        <v>-6.3685856248254704E-3</v>
      </c>
      <c r="CF1145">
        <v>-3.3340306257378699E-3</v>
      </c>
      <c r="CG1145">
        <v>2.3954797153364201E-3</v>
      </c>
      <c r="CH1145">
        <v>-5.3439477315815598E-4</v>
      </c>
      <c r="CI1145">
        <v>2.0752377478067299E-3</v>
      </c>
      <c r="CJ1145">
        <v>2.8961402957661502E-4</v>
      </c>
      <c r="CK1145">
        <v>5.2121077721380598E-3</v>
      </c>
      <c r="CL1145">
        <v>7.0985771553010099E-3</v>
      </c>
      <c r="CM1145">
        <v>4.1645137965310199E-3</v>
      </c>
      <c r="CN1145">
        <v>-1.70649255110411E-3</v>
      </c>
      <c r="CO1145">
        <v>1.6559735624130901E-3</v>
      </c>
      <c r="CP1145">
        <v>9.6117372195602194E-3</v>
      </c>
      <c r="CQ1145">
        <v>9.1979957460427406E-2</v>
      </c>
      <c r="CR1145">
        <v>0.107897952193377</v>
      </c>
      <c r="CS1145">
        <v>0.103725631051914</v>
      </c>
      <c r="CT1145">
        <v>0.101488560956075</v>
      </c>
      <c r="CU1145">
        <v>9.1500314113295095E-2</v>
      </c>
      <c r="CV1145">
        <v>-7.6223144449114799E-3</v>
      </c>
      <c r="CW1145">
        <v>-4.0309362466465298E-2</v>
      </c>
      <c r="CX1145">
        <v>-3.0912768825651998E-2</v>
      </c>
      <c r="CY1145">
        <v>-1.24340301229613E-2</v>
      </c>
      <c r="CZ1145">
        <v>5.1270445730875096E-3</v>
      </c>
      <c r="DA1145">
        <v>-7.9167934871625101E-3</v>
      </c>
      <c r="DB1145">
        <v>-5.79423732888235E-3</v>
      </c>
      <c r="DC1145">
        <v>-5.6176296250372596E-3</v>
      </c>
      <c r="DD1145">
        <v>-2.5281337800687801E-3</v>
      </c>
      <c r="DE1145">
        <v>2.9948985384821401E-3</v>
      </c>
      <c r="DF1145">
        <v>9.2507595852920295E-5</v>
      </c>
      <c r="DG1145">
        <v>2.7228782313412402E-3</v>
      </c>
      <c r="DH1145">
        <v>9.8453524347907797E-4</v>
      </c>
      <c r="DI1145">
        <v>5.7196146186645697E-3</v>
      </c>
      <c r="DJ1145">
        <v>7.5652858058972098E-3</v>
      </c>
      <c r="DK1145">
        <v>4.6814894768721403E-3</v>
      </c>
      <c r="DL1145">
        <v>-1.3823917905645699E-3</v>
      </c>
      <c r="DM1145">
        <v>1.9793526620449299E-3</v>
      </c>
      <c r="DN1145">
        <v>1.0290094945761099E-2</v>
      </c>
      <c r="DO1145">
        <v>9.3011692228715595E-2</v>
      </c>
      <c r="DP1145">
        <v>0.109008866061128</v>
      </c>
      <c r="DQ1145">
        <v>0.104867511405087</v>
      </c>
      <c r="DR1145">
        <v>0.10261914739323</v>
      </c>
      <c r="DS1145">
        <v>9.2786997324140197E-2</v>
      </c>
      <c r="DT1145">
        <v>-6.5174765460696499E-3</v>
      </c>
      <c r="DU1145">
        <v>-3.9216251341527002E-2</v>
      </c>
      <c r="DV1145">
        <v>-2.9575620970063301E-2</v>
      </c>
      <c r="DW1145">
        <v>-1.1113296662739899E-2</v>
      </c>
      <c r="DX1145">
        <v>6.1323467216875703E-3</v>
      </c>
      <c r="DY1145">
        <v>-6.5239983664467996E-3</v>
      </c>
      <c r="DZ1145">
        <v>-4.5054893436872597E-3</v>
      </c>
      <c r="EA1145">
        <v>-4.5333684313603999E-3</v>
      </c>
      <c r="EB1145">
        <v>-1.3645467308781301E-3</v>
      </c>
      <c r="EC1145">
        <v>3.8603641168644199E-3</v>
      </c>
      <c r="ED1145">
        <v>9.9765504941144896E-4</v>
      </c>
      <c r="EE1145">
        <v>3.6579682285563099E-3</v>
      </c>
      <c r="EF1145">
        <v>1.9878911060193E-3</v>
      </c>
      <c r="EG1145">
        <v>6.4523739006587299E-3</v>
      </c>
      <c r="EH1145">
        <v>8.2391389727105406E-3</v>
      </c>
      <c r="EI1145">
        <v>5.4279202510142304E-3</v>
      </c>
      <c r="EJ1145">
        <v>-9.1444176740306199E-4</v>
      </c>
      <c r="EK1145">
        <v>2.4462607214729799E-3</v>
      </c>
      <c r="EL1145">
        <v>1.12695357627436E-2</v>
      </c>
      <c r="EM1145">
        <v>9.4501353369631502E-2</v>
      </c>
      <c r="EN1145">
        <v>0.11061284924610799</v>
      </c>
      <c r="EO1145">
        <v>0.106516205276787</v>
      </c>
      <c r="EP1145">
        <v>0.104251534643948</v>
      </c>
      <c r="EQ1145">
        <v>9.4644763524115202E-2</v>
      </c>
      <c r="ER1145">
        <v>-4.9222660951836802E-3</v>
      </c>
      <c r="ES1145">
        <v>-3.7637972489661803E-2</v>
      </c>
      <c r="ET1145">
        <v>-2.7644991838087499E-2</v>
      </c>
      <c r="EU1145">
        <v>-9.2063673106705206E-3</v>
      </c>
      <c r="EV1145">
        <v>7.58384335791448E-3</v>
      </c>
      <c r="EW1145">
        <v>80.560210093576003</v>
      </c>
      <c r="EX1145">
        <v>79.154021157149302</v>
      </c>
      <c r="EY1145">
        <v>78.107683672583505</v>
      </c>
      <c r="EZ1145">
        <v>76.65483084201</v>
      </c>
      <c r="FA1145">
        <v>75.075349912604295</v>
      </c>
      <c r="FB1145">
        <v>74.150546710037901</v>
      </c>
      <c r="FC1145">
        <v>72.835598240657205</v>
      </c>
      <c r="FD1145">
        <v>73.009348712010393</v>
      </c>
      <c r="FE1145">
        <v>76.299818696161594</v>
      </c>
      <c r="FF1145">
        <v>80.256010011715205</v>
      </c>
      <c r="FG1145">
        <v>84.890255807290799</v>
      </c>
      <c r="FH1145">
        <v>88.619821389556407</v>
      </c>
      <c r="FI1145">
        <v>91.996388895960294</v>
      </c>
      <c r="FJ1145">
        <v>94.714881882738695</v>
      </c>
      <c r="FK1145">
        <v>97.004651439731305</v>
      </c>
      <c r="FL1145">
        <v>98.7571462028952</v>
      </c>
      <c r="FM1145">
        <v>99.221902555633505</v>
      </c>
      <c r="FN1145">
        <v>98.940683493974106</v>
      </c>
      <c r="FO1145">
        <v>97.475997190935303</v>
      </c>
      <c r="FP1145">
        <v>94.755600751108005</v>
      </c>
      <c r="FQ1145">
        <v>90.707245454022598</v>
      </c>
      <c r="FR1145">
        <v>87.5245292191251</v>
      </c>
      <c r="FS1145">
        <v>85.168375258607099</v>
      </c>
      <c r="FT1145">
        <v>82.986491443078805</v>
      </c>
      <c r="FU1145">
        <v>2.1745968964705302E-3</v>
      </c>
      <c r="FV1145">
        <v>0</v>
      </c>
      <c r="FW1145">
        <v>0</v>
      </c>
      <c r="FX1145">
        <v>1</v>
      </c>
    </row>
    <row r="1146" spans="1:180" x14ac:dyDescent="0.2">
      <c r="A1146" t="s">
        <v>42</v>
      </c>
      <c r="B1146" t="s">
        <v>58</v>
      </c>
      <c r="C1146" t="s">
        <v>55</v>
      </c>
      <c r="D1146" t="s">
        <v>1</v>
      </c>
      <c r="E1146" t="s">
        <v>78</v>
      </c>
      <c r="F1146" t="s">
        <v>78</v>
      </c>
      <c r="G1146" s="35">
        <v>43704</v>
      </c>
      <c r="H1146">
        <v>4193</v>
      </c>
      <c r="I1146">
        <v>1.00513179104076</v>
      </c>
      <c r="J1146">
        <v>0.86801338103106196</v>
      </c>
      <c r="K1146">
        <v>0.77726272931764895</v>
      </c>
      <c r="L1146">
        <v>0.69763590035835998</v>
      </c>
      <c r="M1146">
        <v>0.648094069473649</v>
      </c>
      <c r="N1146">
        <v>0.63371335807238105</v>
      </c>
      <c r="O1146">
        <v>0.65710342765266505</v>
      </c>
      <c r="P1146">
        <v>0.69999988851972905</v>
      </c>
      <c r="Q1146">
        <v>0.78087683818404596</v>
      </c>
      <c r="R1146">
        <v>0.89819721923705198</v>
      </c>
      <c r="S1146">
        <v>1.06819913499744</v>
      </c>
      <c r="T1146">
        <v>1.29233269938321</v>
      </c>
      <c r="U1146">
        <v>1.55622826074522</v>
      </c>
      <c r="V1146">
        <v>1.81224684309592</v>
      </c>
      <c r="W1146">
        <v>2.0577014317600999</v>
      </c>
      <c r="X1146">
        <v>2.2923403650372398</v>
      </c>
      <c r="Y1146">
        <v>2.4506444055427101</v>
      </c>
      <c r="Z1146">
        <v>2.52123841980019</v>
      </c>
      <c r="AA1146">
        <v>2.4557339319576501</v>
      </c>
      <c r="AB1146">
        <v>2.2869505491692999</v>
      </c>
      <c r="AC1146">
        <v>2.07170189363055</v>
      </c>
      <c r="AD1146">
        <v>1.87303593770953</v>
      </c>
      <c r="AE1146">
        <v>1.5691998088655299</v>
      </c>
      <c r="AF1146">
        <v>1.2750992670039101</v>
      </c>
      <c r="AG1146">
        <v>-3.9089871006599199E-2</v>
      </c>
      <c r="AH1146">
        <v>-1.4847841708623701E-3</v>
      </c>
      <c r="AI1146">
        <v>1.25423039653417E-2</v>
      </c>
      <c r="AJ1146">
        <v>5.80904187211587E-3</v>
      </c>
      <c r="AK1146">
        <v>4.6446244329210401E-3</v>
      </c>
      <c r="AL1146">
        <v>1.1126739773866599E-2</v>
      </c>
      <c r="AM1146">
        <v>1.18693529550575E-2</v>
      </c>
      <c r="AN1146">
        <v>-1.9570850427884702E-3</v>
      </c>
      <c r="AO1146">
        <v>-1.01605793263045E-2</v>
      </c>
      <c r="AP1146">
        <v>-6.6391541629542104E-4</v>
      </c>
      <c r="AQ1146">
        <v>-7.77914579547524E-4</v>
      </c>
      <c r="AR1146">
        <v>-2.4242624040204299E-3</v>
      </c>
      <c r="AS1146">
        <v>-3.4557781541719298E-4</v>
      </c>
      <c r="AT1146">
        <v>5.7129856079403303E-3</v>
      </c>
      <c r="AU1146">
        <v>0.40779443631393197</v>
      </c>
      <c r="AV1146">
        <v>0.46223947132829402</v>
      </c>
      <c r="AW1146">
        <v>0.52193644180768695</v>
      </c>
      <c r="AX1146">
        <v>0.51617420042164397</v>
      </c>
      <c r="AY1146">
        <v>0.22622391743387199</v>
      </c>
      <c r="AZ1146">
        <v>-0.26261693753038401</v>
      </c>
      <c r="BA1146">
        <v>-0.19875446947376699</v>
      </c>
      <c r="BB1146">
        <v>-0.12916391674689601</v>
      </c>
      <c r="BC1146">
        <v>-7.5412819343713799E-2</v>
      </c>
      <c r="BD1146">
        <v>-1.6949348509118601E-2</v>
      </c>
      <c r="BE1146">
        <v>-3.7732918693946703E-2</v>
      </c>
      <c r="BF1146">
        <v>-2.16518766802308E-4</v>
      </c>
      <c r="BG1146">
        <v>1.3652825897267301E-2</v>
      </c>
      <c r="BH1146">
        <v>6.7298208633427004E-3</v>
      </c>
      <c r="BI1146">
        <v>5.5388996522412999E-3</v>
      </c>
      <c r="BJ1146">
        <v>1.1896575344935901E-2</v>
      </c>
      <c r="BK1146">
        <v>1.27980055108522E-2</v>
      </c>
      <c r="BL1146">
        <v>-9.6518078690921297E-4</v>
      </c>
      <c r="BM1146">
        <v>-9.0605343105379793E-3</v>
      </c>
      <c r="BN1146">
        <v>4.9811367791328704E-4</v>
      </c>
      <c r="BO1146">
        <v>5.0170595102264895E-4</v>
      </c>
      <c r="BP1146">
        <v>-1.3734307306171999E-3</v>
      </c>
      <c r="BQ1146">
        <v>7.0331685581945204E-4</v>
      </c>
      <c r="BR1146">
        <v>8.0387223548940099E-3</v>
      </c>
      <c r="BS1146">
        <v>0.41082578195569402</v>
      </c>
      <c r="BT1146">
        <v>0.46489085474511199</v>
      </c>
      <c r="BU1146">
        <v>0.52550248539025202</v>
      </c>
      <c r="BV1146">
        <v>0.51984623181881195</v>
      </c>
      <c r="BW1146">
        <v>0.23007726770939399</v>
      </c>
      <c r="BX1146">
        <v>-0.25939258338084198</v>
      </c>
      <c r="BY1146">
        <v>-0.19625056778796199</v>
      </c>
      <c r="BZ1146">
        <v>-0.126357215017501</v>
      </c>
      <c r="CA1146">
        <v>-7.2878117988855906E-2</v>
      </c>
      <c r="CB1146">
        <v>-1.49192113503262E-2</v>
      </c>
      <c r="CC1146">
        <v>-3.6793097655846797E-2</v>
      </c>
      <c r="CD1146">
        <v>6.6187798857079896E-4</v>
      </c>
      <c r="CE1146">
        <v>1.44219700043694E-2</v>
      </c>
      <c r="CF1146">
        <v>7.36754958772496E-3</v>
      </c>
      <c r="CG1146">
        <v>6.1582719449387096E-3</v>
      </c>
      <c r="CH1146">
        <v>1.24297611163314E-2</v>
      </c>
      <c r="CI1146">
        <v>1.3441187442069199E-2</v>
      </c>
      <c r="CJ1146">
        <v>-2.7819092089545E-4</v>
      </c>
      <c r="CK1146">
        <v>-8.2986464836522795E-3</v>
      </c>
      <c r="CL1146">
        <v>1.3029314887078301E-3</v>
      </c>
      <c r="CM1146">
        <v>1.3879672324258799E-3</v>
      </c>
      <c r="CN1146">
        <v>-6.4562791473516496E-4</v>
      </c>
      <c r="CO1146">
        <v>1.4297781099015499E-3</v>
      </c>
      <c r="CP1146">
        <v>9.6495205410119696E-3</v>
      </c>
      <c r="CQ1146">
        <v>0.41292528271288098</v>
      </c>
      <c r="CR1146">
        <v>0.46672719482277097</v>
      </c>
      <c r="CS1146">
        <v>0.52797231631240504</v>
      </c>
      <c r="CT1146">
        <v>0.52238946957849097</v>
      </c>
      <c r="CU1146">
        <v>0.23274608637187499</v>
      </c>
      <c r="CV1146">
        <v>-0.25715940551912198</v>
      </c>
      <c r="CW1146">
        <v>-0.19451637310793399</v>
      </c>
      <c r="CX1146">
        <v>-0.12441330194969299</v>
      </c>
      <c r="CY1146">
        <v>-7.1122591551866093E-2</v>
      </c>
      <c r="CZ1146">
        <v>-1.35131445384925E-2</v>
      </c>
      <c r="DA1146">
        <v>-3.5853276617746802E-2</v>
      </c>
      <c r="DB1146">
        <v>1.5402747439439101E-3</v>
      </c>
      <c r="DC1146">
        <v>1.51911141114714E-2</v>
      </c>
      <c r="DD1146">
        <v>8.0052783121072196E-3</v>
      </c>
      <c r="DE1146">
        <v>6.7776442376361297E-3</v>
      </c>
      <c r="DF1146">
        <v>1.29629468877269E-2</v>
      </c>
      <c r="DG1146">
        <v>1.4084369373286099E-2</v>
      </c>
      <c r="DH1146">
        <v>4.0879894511831199E-4</v>
      </c>
      <c r="DI1146">
        <v>-7.5367586567665701E-3</v>
      </c>
      <c r="DJ1146">
        <v>2.1077492995023798E-3</v>
      </c>
      <c r="DK1146">
        <v>2.27422851382911E-3</v>
      </c>
      <c r="DL1146">
        <v>8.2174901146873E-5</v>
      </c>
      <c r="DM1146">
        <v>2.15623936398365E-3</v>
      </c>
      <c r="DN1146">
        <v>1.12603187271299E-2</v>
      </c>
      <c r="DO1146">
        <v>0.41502478347006799</v>
      </c>
      <c r="DP1146">
        <v>0.46856353490042901</v>
      </c>
      <c r="DQ1146">
        <v>0.53044214723455796</v>
      </c>
      <c r="DR1146">
        <v>0.52493270733816999</v>
      </c>
      <c r="DS1146">
        <v>0.235414905034357</v>
      </c>
      <c r="DT1146">
        <v>-0.25492622765740303</v>
      </c>
      <c r="DU1146">
        <v>-0.19278217842790499</v>
      </c>
      <c r="DV1146">
        <v>-0.12246938888188499</v>
      </c>
      <c r="DW1146">
        <v>-6.9367065114876197E-2</v>
      </c>
      <c r="DX1146">
        <v>-1.2107077726658901E-2</v>
      </c>
      <c r="DY1146">
        <v>-3.4496324305094299E-2</v>
      </c>
      <c r="DZ1146">
        <v>2.8085401480039702E-3</v>
      </c>
      <c r="EA1146">
        <v>1.63016360433971E-2</v>
      </c>
      <c r="EB1146">
        <v>8.92605730333405E-3</v>
      </c>
      <c r="EC1146">
        <v>7.6719194569563904E-3</v>
      </c>
      <c r="ED1146">
        <v>1.3732782458796101E-2</v>
      </c>
      <c r="EE1146">
        <v>1.50130219290808E-2</v>
      </c>
      <c r="EF1146">
        <v>1.40070320099757E-3</v>
      </c>
      <c r="EG1146">
        <v>-6.4367136410000804E-3</v>
      </c>
      <c r="EH1146">
        <v>3.2697783937110899E-3</v>
      </c>
      <c r="EI1146">
        <v>3.5538490443992798E-3</v>
      </c>
      <c r="EJ1146">
        <v>1.1330065745501E-3</v>
      </c>
      <c r="EK1146">
        <v>3.2051340352202899E-3</v>
      </c>
      <c r="EL1146">
        <v>1.35860554740836E-2</v>
      </c>
      <c r="EM1146">
        <v>0.41805612911182999</v>
      </c>
      <c r="EN1146">
        <v>0.47121491831724799</v>
      </c>
      <c r="EO1146">
        <v>0.53400819081712303</v>
      </c>
      <c r="EP1146">
        <v>0.52860473873533698</v>
      </c>
      <c r="EQ1146">
        <v>0.239268255309879</v>
      </c>
      <c r="ER1146">
        <v>-0.251701873507861</v>
      </c>
      <c r="ES1146">
        <v>-0.19027827674209999</v>
      </c>
      <c r="ET1146">
        <v>-0.11966268715249</v>
      </c>
      <c r="EU1146">
        <v>-6.6832363760018304E-2</v>
      </c>
      <c r="EV1146">
        <v>-1.00769405678665E-2</v>
      </c>
      <c r="EW1146">
        <v>80.325300920851902</v>
      </c>
      <c r="EX1146">
        <v>78.994757293494999</v>
      </c>
      <c r="EY1146">
        <v>78.049090989852502</v>
      </c>
      <c r="EZ1146">
        <v>76.615360352878994</v>
      </c>
      <c r="FA1146">
        <v>74.979605588971495</v>
      </c>
      <c r="FB1146">
        <v>74.018678707245897</v>
      </c>
      <c r="FC1146">
        <v>72.557769721476603</v>
      </c>
      <c r="FD1146">
        <v>72.992726591326502</v>
      </c>
      <c r="FE1146">
        <v>76.242566452246194</v>
      </c>
      <c r="FF1146">
        <v>80.292430541646496</v>
      </c>
      <c r="FG1146">
        <v>84.965568729897996</v>
      </c>
      <c r="FH1146">
        <v>88.595089756179505</v>
      </c>
      <c r="FI1146">
        <v>92.051684993351799</v>
      </c>
      <c r="FJ1146">
        <v>94.869425733011497</v>
      </c>
      <c r="FK1146">
        <v>97.395243843713601</v>
      </c>
      <c r="FL1146">
        <v>99.152396479598295</v>
      </c>
      <c r="FM1146">
        <v>99.570706054329904</v>
      </c>
      <c r="FN1146">
        <v>99.127860156782006</v>
      </c>
      <c r="FO1146">
        <v>97.573603071142202</v>
      </c>
      <c r="FP1146">
        <v>94.679630566295998</v>
      </c>
      <c r="FQ1146">
        <v>90.361848886766396</v>
      </c>
      <c r="FR1146">
        <v>86.889111993603095</v>
      </c>
      <c r="FS1146">
        <v>84.437402114018099</v>
      </c>
      <c r="FT1146">
        <v>82.516873791997995</v>
      </c>
      <c r="FU1146">
        <v>4.4308607248166199E-3</v>
      </c>
      <c r="FV1146">
        <v>0</v>
      </c>
      <c r="FW1146">
        <v>0</v>
      </c>
      <c r="FX1146">
        <v>1</v>
      </c>
    </row>
    <row r="1147" spans="1:180" x14ac:dyDescent="0.2">
      <c r="A1147" t="s">
        <v>42</v>
      </c>
      <c r="B1147" t="s">
        <v>58</v>
      </c>
      <c r="C1147" t="s">
        <v>55</v>
      </c>
      <c r="D1147" t="s">
        <v>37</v>
      </c>
      <c r="E1147" t="s">
        <v>1</v>
      </c>
      <c r="F1147" t="s">
        <v>1</v>
      </c>
      <c r="G1147" s="35">
        <v>43704</v>
      </c>
      <c r="H1147">
        <v>9456</v>
      </c>
      <c r="I1147">
        <v>0.78703184973580198</v>
      </c>
      <c r="J1147">
        <v>0.676848775803501</v>
      </c>
      <c r="K1147">
        <v>0.60727943854968502</v>
      </c>
      <c r="L1147">
        <v>0.59445809039111797</v>
      </c>
      <c r="M1147">
        <v>0.58378996049923604</v>
      </c>
      <c r="N1147">
        <v>0.58716285606500795</v>
      </c>
      <c r="O1147">
        <v>0.63916136585615702</v>
      </c>
      <c r="P1147">
        <v>0.70497941753739801</v>
      </c>
      <c r="Q1147">
        <v>0.73102179679746804</v>
      </c>
      <c r="R1147">
        <v>0.75639157014347003</v>
      </c>
      <c r="S1147">
        <v>0.80747144342583499</v>
      </c>
      <c r="T1147">
        <v>0.88578707274005997</v>
      </c>
      <c r="U1147">
        <v>0.99356634776325603</v>
      </c>
      <c r="V1147">
        <v>1.1040413717478601</v>
      </c>
      <c r="W1147">
        <v>1.2162458297814001</v>
      </c>
      <c r="X1147">
        <v>1.34619293013244</v>
      </c>
      <c r="Y1147">
        <v>1.4380523605739599</v>
      </c>
      <c r="Z1147">
        <v>1.5659947710715001</v>
      </c>
      <c r="AA1147">
        <v>1.5714304076035099</v>
      </c>
      <c r="AB1147">
        <v>1.5005941971601</v>
      </c>
      <c r="AC1147">
        <v>1.4381139135446801</v>
      </c>
      <c r="AD1147">
        <v>1.3670188062083599</v>
      </c>
      <c r="AE1147">
        <v>1.1769558217478999</v>
      </c>
      <c r="AF1147">
        <v>0.97944751202781699</v>
      </c>
      <c r="AG1147">
        <v>-1.44191418395285E-2</v>
      </c>
      <c r="AH1147">
        <v>4.9904812705272904E-3</v>
      </c>
      <c r="AI1147">
        <v>4.1681498903150304E-3</v>
      </c>
      <c r="AJ1147">
        <v>6.0032718707352601E-3</v>
      </c>
      <c r="AK1147">
        <v>1.26800143707601E-2</v>
      </c>
      <c r="AL1147">
        <v>6.2297161967191398E-3</v>
      </c>
      <c r="AM1147">
        <v>3.9444155617946296E-3</v>
      </c>
      <c r="AN1147">
        <v>1.58349473792781E-3</v>
      </c>
      <c r="AO1147">
        <v>-1.47404332685575E-2</v>
      </c>
      <c r="AP1147">
        <v>-5.2331112937152799E-3</v>
      </c>
      <c r="AQ1147">
        <v>-1.0432983076033399E-3</v>
      </c>
      <c r="AR1147">
        <v>-1.01494834057123E-2</v>
      </c>
      <c r="AS1147">
        <v>-1.1999083193637899E-3</v>
      </c>
      <c r="AT1147">
        <v>3.60185497671925E-3</v>
      </c>
      <c r="AU1147">
        <v>0.115427546847595</v>
      </c>
      <c r="AV1147">
        <v>0.14265669948783</v>
      </c>
      <c r="AW1147">
        <v>0.16265389447638401</v>
      </c>
      <c r="AX1147">
        <v>0.163622235108456</v>
      </c>
      <c r="AY1147">
        <v>0.116329193554354</v>
      </c>
      <c r="AZ1147">
        <v>-2.9348167259518401E-2</v>
      </c>
      <c r="BA1147">
        <v>-4.0016182561338702E-2</v>
      </c>
      <c r="BB1147">
        <v>-2.8247958225281498E-2</v>
      </c>
      <c r="BC1147">
        <v>-8.0548432014201608E-3</v>
      </c>
      <c r="BD1147">
        <v>-2.1905675913736402E-3</v>
      </c>
      <c r="BE1147">
        <v>-6.36267376272191E-3</v>
      </c>
      <c r="BF1147">
        <v>1.16410596917944E-2</v>
      </c>
      <c r="BG1147">
        <v>1.0244066101872E-2</v>
      </c>
      <c r="BH1147">
        <v>1.25729532062001E-2</v>
      </c>
      <c r="BI1147">
        <v>1.7995685825232401E-2</v>
      </c>
      <c r="BJ1147">
        <v>1.18019063459522E-2</v>
      </c>
      <c r="BK1147">
        <v>1.0516793032813099E-2</v>
      </c>
      <c r="BL1147">
        <v>8.1234655415153706E-3</v>
      </c>
      <c r="BM1147">
        <v>-9.0487249172789396E-3</v>
      </c>
      <c r="BN1147">
        <v>2.1372758590991301E-3</v>
      </c>
      <c r="BO1147">
        <v>4.3412069943827699E-3</v>
      </c>
      <c r="BP1147">
        <v>-6.7167860412697096E-3</v>
      </c>
      <c r="BQ1147">
        <v>2.1837827544268899E-3</v>
      </c>
      <c r="BR1147">
        <v>1.24835453962161E-2</v>
      </c>
      <c r="BS1147">
        <v>0.124985226309307</v>
      </c>
      <c r="BT1147">
        <v>0.15290326480483599</v>
      </c>
      <c r="BU1147">
        <v>0.17470486845297001</v>
      </c>
      <c r="BV1147">
        <v>0.17929212992494201</v>
      </c>
      <c r="BW1147">
        <v>0.13256387181381399</v>
      </c>
      <c r="BX1147">
        <v>-1.3977277440138601E-2</v>
      </c>
      <c r="BY1147">
        <v>-2.64054529154823E-2</v>
      </c>
      <c r="BZ1147">
        <v>-1.41478997270019E-2</v>
      </c>
      <c r="CA1147">
        <v>3.62611429229848E-4</v>
      </c>
      <c r="CB1147">
        <v>4.2651216818866801E-3</v>
      </c>
      <c r="CC1147">
        <v>-7.8278851490289796E-4</v>
      </c>
      <c r="CD1147">
        <v>1.62472300469063E-2</v>
      </c>
      <c r="CE1147">
        <v>1.4452227161114901E-2</v>
      </c>
      <c r="CF1147">
        <v>1.7123094486119698E-2</v>
      </c>
      <c r="CG1147">
        <v>2.1677303681629401E-2</v>
      </c>
      <c r="CH1147">
        <v>1.5661188268915101E-2</v>
      </c>
      <c r="CI1147">
        <v>1.5068801648003999E-2</v>
      </c>
      <c r="CJ1147">
        <v>1.2653029397563E-2</v>
      </c>
      <c r="CK1147">
        <v>-5.1066650516639802E-3</v>
      </c>
      <c r="CL1147">
        <v>7.2419835489488903E-3</v>
      </c>
      <c r="CM1147">
        <v>8.0704989638812202E-3</v>
      </c>
      <c r="CN1147">
        <v>-4.3393103035798703E-3</v>
      </c>
      <c r="CO1147">
        <v>4.5273168844976097E-3</v>
      </c>
      <c r="CP1147">
        <v>1.8634977124732201E-2</v>
      </c>
      <c r="CQ1147">
        <v>0.13160484598921601</v>
      </c>
      <c r="CR1147">
        <v>0.160000004729589</v>
      </c>
      <c r="CS1147">
        <v>0.18305133631863199</v>
      </c>
      <c r="CT1147">
        <v>0.19014505134011001</v>
      </c>
      <c r="CU1147">
        <v>0.14380796052110301</v>
      </c>
      <c r="CV1147">
        <v>-3.33144597511711E-3</v>
      </c>
      <c r="CW1147">
        <v>-1.6978703024720002E-2</v>
      </c>
      <c r="CX1147">
        <v>-4.3822421636791004E-3</v>
      </c>
      <c r="CY1147">
        <v>6.1925148645782697E-3</v>
      </c>
      <c r="CZ1147">
        <v>8.7363124067740099E-3</v>
      </c>
      <c r="DA1147">
        <v>4.7970967329161096E-3</v>
      </c>
      <c r="DB1147">
        <v>2.0853400402018201E-2</v>
      </c>
      <c r="DC1147">
        <v>1.8660388220357801E-2</v>
      </c>
      <c r="DD1147">
        <v>2.16732357660393E-2</v>
      </c>
      <c r="DE1147">
        <v>2.53589215380263E-2</v>
      </c>
      <c r="DF1147">
        <v>1.9520470191878001E-2</v>
      </c>
      <c r="DG1147">
        <v>1.9620810263194899E-2</v>
      </c>
      <c r="DH1147">
        <v>1.7182593253610701E-2</v>
      </c>
      <c r="DI1147">
        <v>-1.1646051860490299E-3</v>
      </c>
      <c r="DJ1147">
        <v>1.2346691238798699E-2</v>
      </c>
      <c r="DK1147">
        <v>1.1799790933379699E-2</v>
      </c>
      <c r="DL1147">
        <v>-1.9618345658900401E-3</v>
      </c>
      <c r="DM1147">
        <v>6.8708510145683204E-3</v>
      </c>
      <c r="DN1147">
        <v>2.4786408853248398E-2</v>
      </c>
      <c r="DO1147">
        <v>0.138224465669126</v>
      </c>
      <c r="DP1147">
        <v>0.16709674465434199</v>
      </c>
      <c r="DQ1147">
        <v>0.191397804184295</v>
      </c>
      <c r="DR1147">
        <v>0.200997972755277</v>
      </c>
      <c r="DS1147">
        <v>0.155052049228391</v>
      </c>
      <c r="DT1147">
        <v>7.3143854899043702E-3</v>
      </c>
      <c r="DU1147">
        <v>-7.5519531339576203E-3</v>
      </c>
      <c r="DV1147">
        <v>5.3834153996437199E-3</v>
      </c>
      <c r="DW1147">
        <v>1.20224182999267E-2</v>
      </c>
      <c r="DX1147">
        <v>1.3207503131661301E-2</v>
      </c>
      <c r="DY1147">
        <v>1.28535648097227E-2</v>
      </c>
      <c r="DZ1147">
        <v>2.7503978823285299E-2</v>
      </c>
      <c r="EA1147">
        <v>2.47363044319148E-2</v>
      </c>
      <c r="EB1147">
        <v>2.82429171015042E-2</v>
      </c>
      <c r="EC1147">
        <v>3.0674592992498698E-2</v>
      </c>
      <c r="ED1147">
        <v>2.5092660341111E-2</v>
      </c>
      <c r="EE1147">
        <v>2.6193187734213402E-2</v>
      </c>
      <c r="EF1147">
        <v>2.37225640571983E-2</v>
      </c>
      <c r="EG1147">
        <v>4.5271031652295299E-3</v>
      </c>
      <c r="EH1147">
        <v>1.9717078391613099E-2</v>
      </c>
      <c r="EI1147">
        <v>1.7184296235365801E-2</v>
      </c>
      <c r="EJ1147">
        <v>1.4708627985525601E-3</v>
      </c>
      <c r="EK1147">
        <v>1.0254542088359001E-2</v>
      </c>
      <c r="EL1147">
        <v>3.3668099272745201E-2</v>
      </c>
      <c r="EM1147">
        <v>0.14778214513083801</v>
      </c>
      <c r="EN1147">
        <v>0.17734330997134801</v>
      </c>
      <c r="EO1147">
        <v>0.20344877816088</v>
      </c>
      <c r="EP1147">
        <v>0.21666786757176301</v>
      </c>
      <c r="EQ1147">
        <v>0.17128672748785201</v>
      </c>
      <c r="ER1147">
        <v>2.26852753092842E-2</v>
      </c>
      <c r="ES1147">
        <v>6.0587765118987899E-3</v>
      </c>
      <c r="ET1147">
        <v>1.9483473897923299E-2</v>
      </c>
      <c r="EU1147">
        <v>2.04398729305767E-2</v>
      </c>
      <c r="EV1147">
        <v>1.96631924049217E-2</v>
      </c>
      <c r="EW1147">
        <v>68.012730283585199</v>
      </c>
      <c r="EX1147">
        <v>67.5675326019458</v>
      </c>
      <c r="EY1147">
        <v>66.625784861657394</v>
      </c>
      <c r="EZ1147">
        <v>64.566325122472904</v>
      </c>
      <c r="FA1147">
        <v>63.2449113365073</v>
      </c>
      <c r="FB1147">
        <v>62.839284482163798</v>
      </c>
      <c r="FC1147">
        <v>62.170237355965</v>
      </c>
      <c r="FD1147">
        <v>62.237735458497198</v>
      </c>
      <c r="FE1147">
        <v>65.404402125163898</v>
      </c>
      <c r="FF1147">
        <v>70.254657420823804</v>
      </c>
      <c r="FG1147">
        <v>74.865366038777296</v>
      </c>
      <c r="FH1147">
        <v>79.068308838749701</v>
      </c>
      <c r="FI1147">
        <v>82.394207548471698</v>
      </c>
      <c r="FJ1147">
        <v>85.129010556820504</v>
      </c>
      <c r="FK1147">
        <v>87.121230939073996</v>
      </c>
      <c r="FL1147">
        <v>88.104671220589296</v>
      </c>
      <c r="FM1147">
        <v>87.050731387566401</v>
      </c>
      <c r="FN1147">
        <v>86.375526116055994</v>
      </c>
      <c r="FO1147">
        <v>83.428241219899306</v>
      </c>
      <c r="FP1147">
        <v>79.153332643345095</v>
      </c>
      <c r="FQ1147">
        <v>74.829917891395894</v>
      </c>
      <c r="FR1147">
        <v>71.638204650520905</v>
      </c>
      <c r="FS1147">
        <v>69.555112813082204</v>
      </c>
      <c r="FT1147">
        <v>68.258469606016703</v>
      </c>
      <c r="FU1147">
        <v>1.6842026856433399E-2</v>
      </c>
      <c r="FV1147">
        <v>0</v>
      </c>
      <c r="FW1147">
        <v>0</v>
      </c>
      <c r="FX1147">
        <v>1</v>
      </c>
    </row>
    <row r="1148" spans="1:180" x14ac:dyDescent="0.2">
      <c r="A1148" t="s">
        <v>42</v>
      </c>
      <c r="B1148" t="s">
        <v>58</v>
      </c>
      <c r="C1148" t="s">
        <v>55</v>
      </c>
      <c r="D1148" t="s">
        <v>37</v>
      </c>
      <c r="E1148" t="s">
        <v>1</v>
      </c>
      <c r="F1148" t="s">
        <v>77</v>
      </c>
      <c r="G1148" s="35">
        <v>43704</v>
      </c>
      <c r="H1148">
        <v>7449</v>
      </c>
      <c r="I1148">
        <v>0.80421866442858403</v>
      </c>
      <c r="J1148">
        <v>0.695277091761062</v>
      </c>
      <c r="K1148">
        <v>0.62628769873613599</v>
      </c>
      <c r="L1148">
        <v>0.61160505329410897</v>
      </c>
      <c r="M1148">
        <v>0.59760205154298796</v>
      </c>
      <c r="N1148">
        <v>0.60046312742040897</v>
      </c>
      <c r="O1148">
        <v>0.65137721039472696</v>
      </c>
      <c r="P1148">
        <v>0.71553749407732403</v>
      </c>
      <c r="Q1148">
        <v>0.73657834854039295</v>
      </c>
      <c r="R1148">
        <v>0.758646746198546</v>
      </c>
      <c r="S1148">
        <v>0.80632546663454596</v>
      </c>
      <c r="T1148">
        <v>0.87963573751181001</v>
      </c>
      <c r="U1148">
        <v>0.98128125884599904</v>
      </c>
      <c r="V1148">
        <v>1.0827667715293099</v>
      </c>
      <c r="W1148">
        <v>1.18202072742843</v>
      </c>
      <c r="X1148">
        <v>1.2970679675227099</v>
      </c>
      <c r="Y1148">
        <v>1.3765304807396199</v>
      </c>
      <c r="Z1148">
        <v>1.49370878047004</v>
      </c>
      <c r="AA1148">
        <v>1.5017114662125499</v>
      </c>
      <c r="AB1148">
        <v>1.44286601270191</v>
      </c>
      <c r="AC1148">
        <v>1.39805566405633</v>
      </c>
      <c r="AD1148">
        <v>1.34775510229032</v>
      </c>
      <c r="AE1148">
        <v>1.17246797362072</v>
      </c>
      <c r="AF1148">
        <v>0.98544337774559998</v>
      </c>
      <c r="AG1148">
        <v>-1.4795344939849299E-2</v>
      </c>
      <c r="AH1148">
        <v>2.1913495467477499E-3</v>
      </c>
      <c r="AI1148">
        <v>8.4083791163352105E-4</v>
      </c>
      <c r="AJ1148">
        <v>-2.3202124064003601E-4</v>
      </c>
      <c r="AK1148">
        <v>5.9662056898803903E-3</v>
      </c>
      <c r="AL1148">
        <v>1.17247189332053E-3</v>
      </c>
      <c r="AM1148">
        <v>-3.2717611389696602E-3</v>
      </c>
      <c r="AN1148">
        <v>-4.1549558559256404E-3</v>
      </c>
      <c r="AO1148">
        <v>-2.0391750375147399E-2</v>
      </c>
      <c r="AP1148">
        <v>-3.4629863803288001E-3</v>
      </c>
      <c r="AQ1148">
        <v>1.7031778074202101E-3</v>
      </c>
      <c r="AR1148">
        <v>-1.15987413568588E-2</v>
      </c>
      <c r="AS1148">
        <v>5.7101503448923495E-4</v>
      </c>
      <c r="AT1148">
        <v>1.44514559473228E-2</v>
      </c>
      <c r="AU1148">
        <v>7.8365648938916302E-2</v>
      </c>
      <c r="AV1148">
        <v>9.6587344083592305E-2</v>
      </c>
      <c r="AW1148">
        <v>0.105111313365681</v>
      </c>
      <c r="AX1148">
        <v>0.113213133354214</v>
      </c>
      <c r="AY1148">
        <v>0.106728239859088</v>
      </c>
      <c r="AZ1148">
        <v>1.6823417144936299E-2</v>
      </c>
      <c r="BA1148">
        <v>-2.7456213609151701E-2</v>
      </c>
      <c r="BB1148">
        <v>-1.6771406308988501E-2</v>
      </c>
      <c r="BC1148">
        <v>-4.0133042093208303E-3</v>
      </c>
      <c r="BD1148">
        <v>-8.0730440853433207E-3</v>
      </c>
      <c r="BE1148">
        <v>-5.1619055381577402E-3</v>
      </c>
      <c r="BF1148">
        <v>1.12741947379185E-2</v>
      </c>
      <c r="BG1148">
        <v>9.5380059905271399E-3</v>
      </c>
      <c r="BH1148">
        <v>8.2767340774550103E-3</v>
      </c>
      <c r="BI1148">
        <v>1.2951488583881701E-2</v>
      </c>
      <c r="BJ1148">
        <v>8.4263085270095996E-3</v>
      </c>
      <c r="BK1148">
        <v>4.9884076860574602E-3</v>
      </c>
      <c r="BL1148">
        <v>3.93294436545255E-3</v>
      </c>
      <c r="BM1148">
        <v>-1.2124243156926E-2</v>
      </c>
      <c r="BN1148">
        <v>5.6236976798333897E-3</v>
      </c>
      <c r="BO1148">
        <v>8.4167139789006994E-3</v>
      </c>
      <c r="BP1148">
        <v>-8.2165031191823307E-3</v>
      </c>
      <c r="BQ1148">
        <v>3.8459265379156699E-3</v>
      </c>
      <c r="BR1148">
        <v>2.3294759049158498E-2</v>
      </c>
      <c r="BS1148">
        <v>8.9409177006873897E-2</v>
      </c>
      <c r="BT1148">
        <v>0.109062841543942</v>
      </c>
      <c r="BU1148">
        <v>0.118434530154808</v>
      </c>
      <c r="BV1148">
        <v>0.12621530401584199</v>
      </c>
      <c r="BW1148">
        <v>0.118320056376648</v>
      </c>
      <c r="BX1148">
        <v>2.6873032753792599E-2</v>
      </c>
      <c r="BY1148">
        <v>-1.29796035817325E-2</v>
      </c>
      <c r="BZ1148">
        <v>-2.4510218214792E-3</v>
      </c>
      <c r="CA1148">
        <v>5.1507794838808003E-3</v>
      </c>
      <c r="CB1148">
        <v>1.60034117037983E-3</v>
      </c>
      <c r="CC1148">
        <v>1.5101852453961099E-3</v>
      </c>
      <c r="CD1148">
        <v>1.7564945648524202E-2</v>
      </c>
      <c r="CE1148">
        <v>1.5561638108046401E-2</v>
      </c>
      <c r="CF1148">
        <v>1.4169872090801301E-2</v>
      </c>
      <c r="CG1148">
        <v>1.7789474237208999E-2</v>
      </c>
      <c r="CH1148">
        <v>1.3450293682357501E-2</v>
      </c>
      <c r="CI1148">
        <v>1.07093754515665E-2</v>
      </c>
      <c r="CJ1148">
        <v>9.5345994208510306E-3</v>
      </c>
      <c r="CK1148">
        <v>-6.3981928426453403E-3</v>
      </c>
      <c r="CL1148">
        <v>1.19171073794084E-2</v>
      </c>
      <c r="CM1148">
        <v>1.3066488680024101E-2</v>
      </c>
      <c r="CN1148">
        <v>-5.8739752189785497E-3</v>
      </c>
      <c r="CO1148">
        <v>6.1141202689240599E-3</v>
      </c>
      <c r="CP1148">
        <v>2.9419603838400699E-2</v>
      </c>
      <c r="CQ1148">
        <v>9.7057890905172806E-2</v>
      </c>
      <c r="CR1148">
        <v>0.117703333081246</v>
      </c>
      <c r="CS1148">
        <v>0.12766214951683999</v>
      </c>
      <c r="CT1148">
        <v>0.13522056780796299</v>
      </c>
      <c r="CU1148">
        <v>0.126348513184906</v>
      </c>
      <c r="CV1148">
        <v>3.3833365910643599E-2</v>
      </c>
      <c r="CW1148">
        <v>-2.9531475764051698E-3</v>
      </c>
      <c r="CX1148">
        <v>7.4672328508116103E-3</v>
      </c>
      <c r="CY1148">
        <v>1.14977959335187E-2</v>
      </c>
      <c r="CZ1148">
        <v>8.3000983307500893E-3</v>
      </c>
      <c r="DA1148">
        <v>8.1822760289499592E-3</v>
      </c>
      <c r="DB1148">
        <v>2.3855696559129901E-2</v>
      </c>
      <c r="DC1148">
        <v>2.1585270225565601E-2</v>
      </c>
      <c r="DD1148">
        <v>2.0063010104147599E-2</v>
      </c>
      <c r="DE1148">
        <v>2.2627459890536401E-2</v>
      </c>
      <c r="DF1148">
        <v>1.8474278837705398E-2</v>
      </c>
      <c r="DG1148">
        <v>1.64303432170755E-2</v>
      </c>
      <c r="DH1148">
        <v>1.51362544762495E-2</v>
      </c>
      <c r="DI1148">
        <v>-6.7214252836465501E-4</v>
      </c>
      <c r="DJ1148">
        <v>1.8210517078983399E-2</v>
      </c>
      <c r="DK1148">
        <v>1.7716263381147401E-2</v>
      </c>
      <c r="DL1148">
        <v>-3.5314473187747801E-3</v>
      </c>
      <c r="DM1148">
        <v>8.3823139999324395E-3</v>
      </c>
      <c r="DN1148">
        <v>3.5544448627642999E-2</v>
      </c>
      <c r="DO1148">
        <v>0.10470660480347201</v>
      </c>
      <c r="DP1148">
        <v>0.12634382461855001</v>
      </c>
      <c r="DQ1148">
        <v>0.136889768878873</v>
      </c>
      <c r="DR1148">
        <v>0.14422583160008301</v>
      </c>
      <c r="DS1148">
        <v>0.13437696999316501</v>
      </c>
      <c r="DT1148">
        <v>4.0793699067494603E-2</v>
      </c>
      <c r="DU1148">
        <v>7.0733084289221404E-3</v>
      </c>
      <c r="DV1148">
        <v>1.73854875231024E-2</v>
      </c>
      <c r="DW1148">
        <v>1.7844812383156699E-2</v>
      </c>
      <c r="DX1148">
        <v>1.4999855491120401E-2</v>
      </c>
      <c r="DY1148">
        <v>1.7815715430641501E-2</v>
      </c>
      <c r="DZ1148">
        <v>3.2938541750300601E-2</v>
      </c>
      <c r="EA1148">
        <v>3.02824383044593E-2</v>
      </c>
      <c r="EB1148">
        <v>2.8571765422242702E-2</v>
      </c>
      <c r="EC1148">
        <v>2.96127427845377E-2</v>
      </c>
      <c r="ED1148">
        <v>2.5728115471394499E-2</v>
      </c>
      <c r="EE1148">
        <v>2.4690512042102701E-2</v>
      </c>
      <c r="EF1148">
        <v>2.3224154697627699E-2</v>
      </c>
      <c r="EG1148">
        <v>7.5953646898567597E-3</v>
      </c>
      <c r="EH1148">
        <v>2.7297201139145601E-2</v>
      </c>
      <c r="EI1148">
        <v>2.44297995526279E-2</v>
      </c>
      <c r="EJ1148">
        <v>-1.4920908109827301E-4</v>
      </c>
      <c r="EK1148">
        <v>1.16572255033589E-2</v>
      </c>
      <c r="EL1148">
        <v>4.4387751729478703E-2</v>
      </c>
      <c r="EM1148">
        <v>0.115750132871429</v>
      </c>
      <c r="EN1148">
        <v>0.13881932207889999</v>
      </c>
      <c r="EO1148">
        <v>0.15021298566800001</v>
      </c>
      <c r="EP1148">
        <v>0.15722800226171099</v>
      </c>
      <c r="EQ1148">
        <v>0.14596878651072501</v>
      </c>
      <c r="ER1148">
        <v>5.0843314676350802E-2</v>
      </c>
      <c r="ES1148">
        <v>2.15499184563414E-2</v>
      </c>
      <c r="ET1148">
        <v>3.1705872010611702E-2</v>
      </c>
      <c r="EU1148">
        <v>2.7008896076358299E-2</v>
      </c>
      <c r="EV1148">
        <v>2.4673240746843499E-2</v>
      </c>
      <c r="EW1148">
        <v>67.6562818402696</v>
      </c>
      <c r="EX1148">
        <v>67.214456462105204</v>
      </c>
      <c r="EY1148">
        <v>66.285719884003498</v>
      </c>
      <c r="EZ1148">
        <v>64.324868720119099</v>
      </c>
      <c r="FA1148">
        <v>63.074868720119099</v>
      </c>
      <c r="FB1148">
        <v>62.660083078611201</v>
      </c>
      <c r="FC1148">
        <v>62.024218198918398</v>
      </c>
      <c r="FD1148">
        <v>62.105905635237903</v>
      </c>
      <c r="FE1148">
        <v>65.238498314915006</v>
      </c>
      <c r="FF1148">
        <v>70.000764166470702</v>
      </c>
      <c r="FG1148">
        <v>74.545497296026298</v>
      </c>
      <c r="FH1148">
        <v>78.727270945998896</v>
      </c>
      <c r="FI1148">
        <v>81.973058233403904</v>
      </c>
      <c r="FJ1148">
        <v>84.602417901089396</v>
      </c>
      <c r="FK1148">
        <v>86.486715259816606</v>
      </c>
      <c r="FL1148">
        <v>87.526177600125393</v>
      </c>
      <c r="FM1148">
        <v>86.527078924680595</v>
      </c>
      <c r="FN1148">
        <v>85.814033231444498</v>
      </c>
      <c r="FO1148">
        <v>82.8610588604123</v>
      </c>
      <c r="FP1148">
        <v>78.621051806567905</v>
      </c>
      <c r="FQ1148">
        <v>74.338251430362902</v>
      </c>
      <c r="FR1148">
        <v>71.221608276510693</v>
      </c>
      <c r="FS1148">
        <v>69.184105337408894</v>
      </c>
      <c r="FT1148">
        <v>67.925797476291294</v>
      </c>
      <c r="FU1148">
        <v>1.6228262317395999E-2</v>
      </c>
      <c r="FV1148">
        <v>0</v>
      </c>
      <c r="FW1148">
        <v>0</v>
      </c>
      <c r="FX1148">
        <v>1</v>
      </c>
    </row>
    <row r="1149" spans="1:180" x14ac:dyDescent="0.2">
      <c r="A1149" t="s">
        <v>42</v>
      </c>
      <c r="B1149" t="s">
        <v>58</v>
      </c>
      <c r="C1149" t="s">
        <v>55</v>
      </c>
      <c r="D1149" t="s">
        <v>37</v>
      </c>
      <c r="E1149" t="s">
        <v>1</v>
      </c>
      <c r="F1149" t="s">
        <v>78</v>
      </c>
      <c r="G1149" s="35">
        <v>43704</v>
      </c>
      <c r="H1149">
        <v>2007</v>
      </c>
      <c r="I1149">
        <v>0.73275303496677702</v>
      </c>
      <c r="J1149">
        <v>0.63685912307841797</v>
      </c>
      <c r="K1149">
        <v>0.57400896561191395</v>
      </c>
      <c r="L1149">
        <v>0.51111644266338896</v>
      </c>
      <c r="M1149">
        <v>0.488568464807765</v>
      </c>
      <c r="N1149">
        <v>0.50366595717667395</v>
      </c>
      <c r="O1149">
        <v>0.55950909224598799</v>
      </c>
      <c r="P1149">
        <v>0.62776494764038404</v>
      </c>
      <c r="Q1149">
        <v>0.683307716581945</v>
      </c>
      <c r="R1149">
        <v>0.73893418309358205</v>
      </c>
      <c r="S1149">
        <v>0.80824718705176701</v>
      </c>
      <c r="T1149">
        <v>0.90761660362566099</v>
      </c>
      <c r="U1149">
        <v>1.0405192300491299</v>
      </c>
      <c r="V1149">
        <v>1.1893430493909201</v>
      </c>
      <c r="W1149">
        <v>1.35522039460407</v>
      </c>
      <c r="X1149">
        <v>1.53308203625189</v>
      </c>
      <c r="Y1149">
        <v>1.6598260238220699</v>
      </c>
      <c r="Z1149">
        <v>1.8191611490022801</v>
      </c>
      <c r="AA1149">
        <v>1.8142111239551599</v>
      </c>
      <c r="AB1149">
        <v>1.7019684858723501</v>
      </c>
      <c r="AC1149">
        <v>1.57459089755337</v>
      </c>
      <c r="AD1149">
        <v>1.42389661825596</v>
      </c>
      <c r="AE1149">
        <v>1.17902483755427</v>
      </c>
      <c r="AF1149">
        <v>0.95019528776856299</v>
      </c>
      <c r="AG1149">
        <v>-3.8819471219901598E-2</v>
      </c>
      <c r="AH1149">
        <v>-1.29447706883746E-2</v>
      </c>
      <c r="AI1149">
        <v>-1.0813905455748901E-2</v>
      </c>
      <c r="AJ1149">
        <v>3.4829759275059398E-3</v>
      </c>
      <c r="AK1149">
        <v>1.03685465971884E-2</v>
      </c>
      <c r="AL1149">
        <v>7.4393675255392698E-3</v>
      </c>
      <c r="AM1149">
        <v>6.8272603877876396E-3</v>
      </c>
      <c r="AN1149">
        <v>-3.5336100328716901E-3</v>
      </c>
      <c r="AO1149">
        <v>-2.5912375669481E-2</v>
      </c>
      <c r="AP1149">
        <v>-3.34229975685481E-2</v>
      </c>
      <c r="AQ1149">
        <v>-2.70827341583839E-2</v>
      </c>
      <c r="AR1149">
        <v>-1.30529877476628E-2</v>
      </c>
      <c r="AS1149">
        <v>-1.1929234343328999E-2</v>
      </c>
      <c r="AT1149">
        <v>-4.6478813812928899E-2</v>
      </c>
      <c r="AU1149">
        <v>0.22689738241926599</v>
      </c>
      <c r="AV1149">
        <v>0.262777839933863</v>
      </c>
      <c r="AW1149">
        <v>0.31468473382712597</v>
      </c>
      <c r="AX1149">
        <v>0.30386213889476699</v>
      </c>
      <c r="AY1149">
        <v>0.10487397843328</v>
      </c>
      <c r="AZ1149">
        <v>-0.23844355569452</v>
      </c>
      <c r="BA1149">
        <v>-0.14725269009480699</v>
      </c>
      <c r="BB1149">
        <v>-0.113757347225694</v>
      </c>
      <c r="BC1149">
        <v>-6.9012541855674001E-2</v>
      </c>
      <c r="BD1149">
        <v>-2.0614575512820001E-2</v>
      </c>
      <c r="BE1149">
        <v>-2.6542914917565798E-2</v>
      </c>
      <c r="BF1149">
        <v>-2.9605975045407101E-3</v>
      </c>
      <c r="BG1149">
        <v>-4.1649291134650502E-3</v>
      </c>
      <c r="BH1149">
        <v>9.7376122359498704E-3</v>
      </c>
      <c r="BI1149">
        <v>1.8050958773662501E-2</v>
      </c>
      <c r="BJ1149">
        <v>1.04005318154468E-2</v>
      </c>
      <c r="BK1149">
        <v>1.4228247639125099E-2</v>
      </c>
      <c r="BL1149">
        <v>5.7491552453846203E-3</v>
      </c>
      <c r="BM1149">
        <v>-1.6831163644324802E-2</v>
      </c>
      <c r="BN1149">
        <v>-2.4509656253111401E-2</v>
      </c>
      <c r="BO1149">
        <v>-2.0238979741588801E-2</v>
      </c>
      <c r="BP1149">
        <v>-5.7186230900229196E-3</v>
      </c>
      <c r="BQ1149">
        <v>-4.3681286612849701E-3</v>
      </c>
      <c r="BR1149">
        <v>-2.8205683916862501E-2</v>
      </c>
      <c r="BS1149">
        <v>0.249152281450538</v>
      </c>
      <c r="BT1149">
        <v>0.297320244078081</v>
      </c>
      <c r="BU1149">
        <v>0.35715912852144199</v>
      </c>
      <c r="BV1149">
        <v>0.35440679866125702</v>
      </c>
      <c r="BW1149">
        <v>0.16231061482147299</v>
      </c>
      <c r="BX1149">
        <v>-0.185198530385666</v>
      </c>
      <c r="BY1149">
        <v>-0.10407354981259601</v>
      </c>
      <c r="BZ1149">
        <v>-8.0716990468903196E-2</v>
      </c>
      <c r="CA1149">
        <v>-4.3135913803301403E-2</v>
      </c>
      <c r="CB1149">
        <v>-7.3696093794843104E-3</v>
      </c>
      <c r="CC1149">
        <v>-1.8040209420273599E-2</v>
      </c>
      <c r="CD1149">
        <v>3.9544104280950796E-3</v>
      </c>
      <c r="CE1149">
        <v>4.40131646623401E-4</v>
      </c>
      <c r="CF1149">
        <v>1.4069554289867E-2</v>
      </c>
      <c r="CG1149">
        <v>2.33717740443866E-2</v>
      </c>
      <c r="CH1149">
        <v>1.24514251821308E-2</v>
      </c>
      <c r="CI1149">
        <v>1.93541488639958E-2</v>
      </c>
      <c r="CJ1149">
        <v>1.21783701992953E-2</v>
      </c>
      <c r="CK1149">
        <v>-1.0541543859525699E-2</v>
      </c>
      <c r="CL1149">
        <v>-1.83363032104845E-2</v>
      </c>
      <c r="CM1149">
        <v>-1.54990162804405E-2</v>
      </c>
      <c r="CN1149">
        <v>-6.38864470596799E-4</v>
      </c>
      <c r="CO1149">
        <v>8.6867010092910903E-4</v>
      </c>
      <c r="CP1149">
        <v>-1.55497698157349E-2</v>
      </c>
      <c r="CQ1149">
        <v>0.26456595672516497</v>
      </c>
      <c r="CR1149">
        <v>0.321244207962876</v>
      </c>
      <c r="CS1149">
        <v>0.38657676489824999</v>
      </c>
      <c r="CT1149">
        <v>0.389413876042845</v>
      </c>
      <c r="CU1149">
        <v>0.20209105421643</v>
      </c>
      <c r="CV1149">
        <v>-0.148321188055478</v>
      </c>
      <c r="CW1149">
        <v>-7.4167808788457801E-2</v>
      </c>
      <c r="CX1149">
        <v>-5.7833340028998599E-2</v>
      </c>
      <c r="CY1149">
        <v>-2.5213840041424799E-2</v>
      </c>
      <c r="CZ1149">
        <v>1.8038138167205599E-3</v>
      </c>
      <c r="DA1149">
        <v>-9.5375039229813798E-3</v>
      </c>
      <c r="DB1149">
        <v>1.08694183607309E-2</v>
      </c>
      <c r="DC1149">
        <v>5.0451924067118504E-3</v>
      </c>
      <c r="DD1149">
        <v>1.8401496343784102E-2</v>
      </c>
      <c r="DE1149">
        <v>2.8692589315110598E-2</v>
      </c>
      <c r="DF1149">
        <v>1.45023185488147E-2</v>
      </c>
      <c r="DG1149">
        <v>2.44800500888664E-2</v>
      </c>
      <c r="DH1149">
        <v>1.8607585153205899E-2</v>
      </c>
      <c r="DI1149">
        <v>-4.2519240747266197E-3</v>
      </c>
      <c r="DJ1149">
        <v>-1.21629501678576E-2</v>
      </c>
      <c r="DK1149">
        <v>-1.07590528192922E-2</v>
      </c>
      <c r="DL1149">
        <v>4.4408941488293203E-3</v>
      </c>
      <c r="DM1149">
        <v>6.1054688631431899E-3</v>
      </c>
      <c r="DN1149">
        <v>-2.8938557146073198E-3</v>
      </c>
      <c r="DO1149">
        <v>0.27997963199979198</v>
      </c>
      <c r="DP1149">
        <v>0.34516817184767101</v>
      </c>
      <c r="DQ1149">
        <v>0.41599440127505799</v>
      </c>
      <c r="DR1149">
        <v>0.42442095342443398</v>
      </c>
      <c r="DS1149">
        <v>0.24187149361138799</v>
      </c>
      <c r="DT1149">
        <v>-0.11144384572529099</v>
      </c>
      <c r="DU1149">
        <v>-4.4262067764319499E-2</v>
      </c>
      <c r="DV1149">
        <v>-3.4949689589094099E-2</v>
      </c>
      <c r="DW1149">
        <v>-7.2917662795480799E-3</v>
      </c>
      <c r="DX1149">
        <v>1.0977237012925399E-2</v>
      </c>
      <c r="DY1149">
        <v>2.7390523793544E-3</v>
      </c>
      <c r="DZ1149">
        <v>2.08535915445647E-2</v>
      </c>
      <c r="EA1149">
        <v>1.16941687489957E-2</v>
      </c>
      <c r="EB1149">
        <v>2.4656132652228002E-2</v>
      </c>
      <c r="EC1149">
        <v>3.6375001491584798E-2</v>
      </c>
      <c r="ED1149">
        <v>1.7463482838722299E-2</v>
      </c>
      <c r="EE1149">
        <v>3.1881037340203901E-2</v>
      </c>
      <c r="EF1149">
        <v>2.7890350431462201E-2</v>
      </c>
      <c r="EG1149">
        <v>4.82928795042953E-3</v>
      </c>
      <c r="EH1149">
        <v>-3.2496088524208602E-3</v>
      </c>
      <c r="EI1149">
        <v>-3.9152984024971001E-3</v>
      </c>
      <c r="EJ1149">
        <v>1.1775258806469201E-2</v>
      </c>
      <c r="EK1149">
        <v>1.3666574545187301E-2</v>
      </c>
      <c r="EL1149">
        <v>1.53792741814591E-2</v>
      </c>
      <c r="EM1149">
        <v>0.30223453103106401</v>
      </c>
      <c r="EN1149">
        <v>0.37971057599188901</v>
      </c>
      <c r="EO1149">
        <v>0.45846879596937501</v>
      </c>
      <c r="EP1149">
        <v>0.47496561319092401</v>
      </c>
      <c r="EQ1149">
        <v>0.29930812999958001</v>
      </c>
      <c r="ER1149">
        <v>-5.81988204164363E-2</v>
      </c>
      <c r="ES1149">
        <v>-1.0829274821086399E-3</v>
      </c>
      <c r="ET1149">
        <v>-1.9093328323035201E-3</v>
      </c>
      <c r="EU1149">
        <v>1.8584861772824399E-2</v>
      </c>
      <c r="EV1149">
        <v>2.4222203146261102E-2</v>
      </c>
      <c r="EW1149">
        <v>71.510229027277404</v>
      </c>
      <c r="EX1149">
        <v>71.099652599073593</v>
      </c>
      <c r="EY1149">
        <v>69.964037570766905</v>
      </c>
      <c r="EZ1149">
        <v>66.803010808028802</v>
      </c>
      <c r="FA1149">
        <v>64.802753474009293</v>
      </c>
      <c r="FB1149">
        <v>64.467575913535796</v>
      </c>
      <c r="FC1149">
        <v>63.476904271744701</v>
      </c>
      <c r="FD1149">
        <v>63.407938754503299</v>
      </c>
      <c r="FE1149">
        <v>66.882913021101402</v>
      </c>
      <c r="FF1149">
        <v>72.576363870303695</v>
      </c>
      <c r="FG1149">
        <v>77.743952650540393</v>
      </c>
      <c r="FH1149">
        <v>82.088780236747297</v>
      </c>
      <c r="FI1149">
        <v>86.168682449819897</v>
      </c>
      <c r="FJ1149">
        <v>89.896937725167305</v>
      </c>
      <c r="FK1149">
        <v>93.003795676788499</v>
      </c>
      <c r="FL1149">
        <v>93.3879953679876</v>
      </c>
      <c r="FM1149">
        <v>91.5588008234689</v>
      </c>
      <c r="FN1149">
        <v>91.342382913021098</v>
      </c>
      <c r="FO1149">
        <v>88.541044776119406</v>
      </c>
      <c r="FP1149">
        <v>84.0845985589295</v>
      </c>
      <c r="FQ1149">
        <v>79.522516726711302</v>
      </c>
      <c r="FR1149">
        <v>75.655236747298005</v>
      </c>
      <c r="FS1149">
        <v>73.127380339680897</v>
      </c>
      <c r="FT1149">
        <v>71.515375707668596</v>
      </c>
      <c r="FU1149">
        <v>5.4745481300737697E-2</v>
      </c>
      <c r="FV1149">
        <v>0</v>
      </c>
      <c r="FW1149">
        <v>0</v>
      </c>
      <c r="FX1149">
        <v>1</v>
      </c>
    </row>
    <row r="1150" spans="1:180" x14ac:dyDescent="0.2">
      <c r="A1150" t="s">
        <v>42</v>
      </c>
      <c r="B1150" t="s">
        <v>58</v>
      </c>
      <c r="C1150" t="s">
        <v>55</v>
      </c>
      <c r="D1150" t="s">
        <v>37</v>
      </c>
      <c r="E1150" t="s">
        <v>77</v>
      </c>
      <c r="F1150" t="s">
        <v>1</v>
      </c>
      <c r="G1150" s="35">
        <v>43704</v>
      </c>
      <c r="H1150">
        <v>7633</v>
      </c>
      <c r="I1150">
        <v>0.79530077115640996</v>
      </c>
      <c r="J1150">
        <v>0.68375286093493703</v>
      </c>
      <c r="K1150">
        <v>0.61476324974940899</v>
      </c>
      <c r="L1150">
        <v>0.60834325140735701</v>
      </c>
      <c r="M1150">
        <v>0.60030213400547805</v>
      </c>
      <c r="N1150">
        <v>0.60348158533942298</v>
      </c>
      <c r="O1150">
        <v>0.65962452885133005</v>
      </c>
      <c r="P1150">
        <v>0.72828932453086803</v>
      </c>
      <c r="Q1150">
        <v>0.75250474997758099</v>
      </c>
      <c r="R1150">
        <v>0.77245517127330399</v>
      </c>
      <c r="S1150">
        <v>0.818419830822677</v>
      </c>
      <c r="T1150">
        <v>0.89423075176845501</v>
      </c>
      <c r="U1150">
        <v>0.99896916030968896</v>
      </c>
      <c r="V1150">
        <v>1.1053004711725101</v>
      </c>
      <c r="W1150">
        <v>1.21628468840451</v>
      </c>
      <c r="X1150">
        <v>1.3461185896994201</v>
      </c>
      <c r="Y1150">
        <v>1.4385468125979599</v>
      </c>
      <c r="Z1150">
        <v>1.57197040770872</v>
      </c>
      <c r="AA1150">
        <v>1.5873377294490401</v>
      </c>
      <c r="AB1150">
        <v>1.51525132544776</v>
      </c>
      <c r="AC1150">
        <v>1.45171766235424</v>
      </c>
      <c r="AD1150">
        <v>1.3852775961199899</v>
      </c>
      <c r="AE1150">
        <v>1.19372062874411</v>
      </c>
      <c r="AF1150">
        <v>0.993299793736098</v>
      </c>
      <c r="AG1150">
        <v>-2.2383542810026601E-2</v>
      </c>
      <c r="AH1150">
        <v>-2.6821867767199601E-3</v>
      </c>
      <c r="AI1150">
        <v>2.8886041734240198E-3</v>
      </c>
      <c r="AJ1150">
        <v>5.7006999555505398E-3</v>
      </c>
      <c r="AK1150">
        <v>1.29426277942846E-2</v>
      </c>
      <c r="AL1150">
        <v>3.9702613802958002E-3</v>
      </c>
      <c r="AM1150">
        <v>1.5440147462648501E-3</v>
      </c>
      <c r="AN1150">
        <v>2.5900195984607998E-3</v>
      </c>
      <c r="AO1150">
        <v>-1.5057372664267901E-2</v>
      </c>
      <c r="AP1150">
        <v>-6.2371954143827903E-3</v>
      </c>
      <c r="AQ1150">
        <v>-2.3294061134431301E-4</v>
      </c>
      <c r="AR1150">
        <v>-1.06523328533623E-2</v>
      </c>
      <c r="AS1150">
        <v>-1.5609300178933501E-3</v>
      </c>
      <c r="AT1150">
        <v>-6.5899423064955604E-3</v>
      </c>
      <c r="AU1150">
        <v>0.10814995798303501</v>
      </c>
      <c r="AV1150">
        <v>0.13959067823511501</v>
      </c>
      <c r="AW1150">
        <v>0.162501570248478</v>
      </c>
      <c r="AX1150">
        <v>0.16253600749362099</v>
      </c>
      <c r="AY1150">
        <v>0.112919971062031</v>
      </c>
      <c r="AZ1150">
        <v>-4.1276085869562197E-2</v>
      </c>
      <c r="BA1150">
        <v>-4.8524625186788399E-2</v>
      </c>
      <c r="BB1150">
        <v>-4.4068698764851498E-2</v>
      </c>
      <c r="BC1150">
        <v>-1.53431001697149E-2</v>
      </c>
      <c r="BD1150">
        <v>-3.6417578663642601E-3</v>
      </c>
      <c r="BE1150">
        <v>-1.23654385952003E-2</v>
      </c>
      <c r="BF1150">
        <v>5.6839051048821502E-3</v>
      </c>
      <c r="BG1150">
        <v>9.1393293786804497E-3</v>
      </c>
      <c r="BH1150">
        <v>1.30145644256792E-2</v>
      </c>
      <c r="BI1150">
        <v>1.9005071170054001E-2</v>
      </c>
      <c r="BJ1150">
        <v>1.03928428705845E-2</v>
      </c>
      <c r="BK1150">
        <v>7.9578246837160999E-3</v>
      </c>
      <c r="BL1150">
        <v>8.6753669792038399E-3</v>
      </c>
      <c r="BM1150">
        <v>-8.7644091043239808E-3</v>
      </c>
      <c r="BN1150">
        <v>1.86646288318453E-3</v>
      </c>
      <c r="BO1150">
        <v>5.7891302159193301E-3</v>
      </c>
      <c r="BP1150">
        <v>-6.9824059765405998E-3</v>
      </c>
      <c r="BQ1150">
        <v>2.0907278366296199E-3</v>
      </c>
      <c r="BR1150">
        <v>3.8720266631490602E-3</v>
      </c>
      <c r="BS1150">
        <v>0.119542666967776</v>
      </c>
      <c r="BT1150">
        <v>0.15296775746863001</v>
      </c>
      <c r="BU1150">
        <v>0.17915498667405599</v>
      </c>
      <c r="BV1150">
        <v>0.18174743061219301</v>
      </c>
      <c r="BW1150">
        <v>0.13244418634704699</v>
      </c>
      <c r="BX1150">
        <v>-2.3341211912283302E-2</v>
      </c>
      <c r="BY1150">
        <v>-3.4039490082904703E-2</v>
      </c>
      <c r="BZ1150">
        <v>-2.6432457714573001E-2</v>
      </c>
      <c r="CA1150">
        <v>-3.1960026151582302E-3</v>
      </c>
      <c r="CB1150">
        <v>3.4267687439501998E-3</v>
      </c>
      <c r="CC1150">
        <v>-5.4269301338622398E-3</v>
      </c>
      <c r="CD1150">
        <v>1.1478234856704799E-2</v>
      </c>
      <c r="CE1150">
        <v>1.34685626144442E-2</v>
      </c>
      <c r="CF1150">
        <v>1.8080124677684099E-2</v>
      </c>
      <c r="CG1150">
        <v>2.3203900984272299E-2</v>
      </c>
      <c r="CH1150">
        <v>1.4841103245840899E-2</v>
      </c>
      <c r="CI1150">
        <v>1.24000099081978E-2</v>
      </c>
      <c r="CJ1150">
        <v>1.2890060037495101E-2</v>
      </c>
      <c r="CK1150">
        <v>-4.4059217127731202E-3</v>
      </c>
      <c r="CL1150">
        <v>7.4790319341482498E-3</v>
      </c>
      <c r="CM1150">
        <v>9.9599981260282498E-3</v>
      </c>
      <c r="CN1150">
        <v>-4.4406258012421396E-3</v>
      </c>
      <c r="CO1150">
        <v>4.61985494273634E-3</v>
      </c>
      <c r="CP1150">
        <v>1.1117954501542401E-2</v>
      </c>
      <c r="CQ1150">
        <v>0.12743322250534</v>
      </c>
      <c r="CR1150">
        <v>0.16223268179556599</v>
      </c>
      <c r="CS1150">
        <v>0.190689092159609</v>
      </c>
      <c r="CT1150">
        <v>0.19505320374093299</v>
      </c>
      <c r="CU1150">
        <v>0.14596659837741799</v>
      </c>
      <c r="CV1150">
        <v>-1.0919572843940999E-2</v>
      </c>
      <c r="CW1150">
        <v>-2.40071296355878E-2</v>
      </c>
      <c r="CX1150">
        <v>-1.4217650887902699E-2</v>
      </c>
      <c r="CY1150">
        <v>5.2170401477884898E-3</v>
      </c>
      <c r="CZ1150">
        <v>8.3224087416132308E-3</v>
      </c>
      <c r="DA1150">
        <v>1.51157832747584E-3</v>
      </c>
      <c r="DB1150">
        <v>1.7272564608527399E-2</v>
      </c>
      <c r="DC1150">
        <v>1.7797795850207899E-2</v>
      </c>
      <c r="DD1150">
        <v>2.31456849296891E-2</v>
      </c>
      <c r="DE1150">
        <v>2.7402730798490701E-2</v>
      </c>
      <c r="DF1150">
        <v>1.9289363621097299E-2</v>
      </c>
      <c r="DG1150">
        <v>1.6842195132679601E-2</v>
      </c>
      <c r="DH1150">
        <v>1.71047530957864E-2</v>
      </c>
      <c r="DI1150">
        <v>-4.7434321222271703E-5</v>
      </c>
      <c r="DJ1150">
        <v>1.3091600985112001E-2</v>
      </c>
      <c r="DK1150">
        <v>1.41308660361372E-2</v>
      </c>
      <c r="DL1150">
        <v>-1.89884562594369E-3</v>
      </c>
      <c r="DM1150">
        <v>7.1489820488430597E-3</v>
      </c>
      <c r="DN1150">
        <v>1.8363882339935699E-2</v>
      </c>
      <c r="DO1150">
        <v>0.13532377804290399</v>
      </c>
      <c r="DP1150">
        <v>0.171497606122503</v>
      </c>
      <c r="DQ1150">
        <v>0.202223197645161</v>
      </c>
      <c r="DR1150">
        <v>0.208358976869673</v>
      </c>
      <c r="DS1150">
        <v>0.15948901040778801</v>
      </c>
      <c r="DT1150">
        <v>1.50206622440125E-3</v>
      </c>
      <c r="DU1150">
        <v>-1.3974769188270999E-2</v>
      </c>
      <c r="DV1150">
        <v>-2.0028440612324199E-3</v>
      </c>
      <c r="DW1150">
        <v>1.3630082910735201E-2</v>
      </c>
      <c r="DX1150">
        <v>1.32180487392763E-2</v>
      </c>
      <c r="DY1150">
        <v>1.1529682542302201E-2</v>
      </c>
      <c r="DZ1150">
        <v>2.5638656490129499E-2</v>
      </c>
      <c r="EA1150">
        <v>2.40485210554644E-2</v>
      </c>
      <c r="EB1150">
        <v>3.0459549399817699E-2</v>
      </c>
      <c r="EC1150">
        <v>3.34651741742601E-2</v>
      </c>
      <c r="ED1150">
        <v>2.5711945111386001E-2</v>
      </c>
      <c r="EE1150">
        <v>2.32560050701308E-2</v>
      </c>
      <c r="EF1150">
        <v>2.3190100476529401E-2</v>
      </c>
      <c r="EG1150">
        <v>6.2455292387216298E-3</v>
      </c>
      <c r="EH1150">
        <v>2.1195259282679301E-2</v>
      </c>
      <c r="EI1150">
        <v>2.0152936863400799E-2</v>
      </c>
      <c r="EJ1150">
        <v>1.7710812508780201E-3</v>
      </c>
      <c r="EK1150">
        <v>1.0800639903366001E-2</v>
      </c>
      <c r="EL1150">
        <v>2.8825851309580399E-2</v>
      </c>
      <c r="EM1150">
        <v>0.146716487027645</v>
      </c>
      <c r="EN1150">
        <v>0.184874685356018</v>
      </c>
      <c r="EO1150">
        <v>0.218876614070739</v>
      </c>
      <c r="EP1150">
        <v>0.22757039998824499</v>
      </c>
      <c r="EQ1150">
        <v>0.17901322569280401</v>
      </c>
      <c r="ER1150">
        <v>1.9436940181680101E-2</v>
      </c>
      <c r="ES1150">
        <v>5.10365915612689E-4</v>
      </c>
      <c r="ET1150">
        <v>1.5633396989046099E-2</v>
      </c>
      <c r="EU1150">
        <v>2.5777180465291899E-2</v>
      </c>
      <c r="EV1150">
        <v>2.0286575349590701E-2</v>
      </c>
      <c r="EW1150">
        <v>68.201075870895494</v>
      </c>
      <c r="EX1150">
        <v>67.763188417389898</v>
      </c>
      <c r="EY1150">
        <v>66.844718633763904</v>
      </c>
      <c r="EZ1150">
        <v>64.747250329960394</v>
      </c>
      <c r="FA1150">
        <v>63.376754789425298</v>
      </c>
      <c r="FB1150">
        <v>63.000239971203499</v>
      </c>
      <c r="FC1150">
        <v>62.310282766068099</v>
      </c>
      <c r="FD1150">
        <v>62.367615886093702</v>
      </c>
      <c r="FE1150">
        <v>65.507539095308601</v>
      </c>
      <c r="FF1150">
        <v>70.422029356477196</v>
      </c>
      <c r="FG1150">
        <v>75.040435147782304</v>
      </c>
      <c r="FH1150">
        <v>79.221133463984302</v>
      </c>
      <c r="FI1150">
        <v>82.569371675398997</v>
      </c>
      <c r="FJ1150">
        <v>85.337839459264899</v>
      </c>
      <c r="FK1150">
        <v>87.387313522377298</v>
      </c>
      <c r="FL1150">
        <v>88.319861616606005</v>
      </c>
      <c r="FM1150">
        <v>87.251229852417694</v>
      </c>
      <c r="FN1150">
        <v>86.585309762828501</v>
      </c>
      <c r="FO1150">
        <v>83.6643002839659</v>
      </c>
      <c r="FP1150">
        <v>79.351057873055197</v>
      </c>
      <c r="FQ1150">
        <v>75.015258169019702</v>
      </c>
      <c r="FR1150">
        <v>71.814062312522495</v>
      </c>
      <c r="FS1150">
        <v>69.728432588089404</v>
      </c>
      <c r="FT1150">
        <v>68.427288725352994</v>
      </c>
      <c r="FU1150">
        <v>2.1173804816652899E-2</v>
      </c>
      <c r="FV1150">
        <v>0</v>
      </c>
      <c r="FW1150">
        <v>0</v>
      </c>
      <c r="FX1150">
        <v>1</v>
      </c>
    </row>
    <row r="1151" spans="1:180" x14ac:dyDescent="0.2">
      <c r="A1151" t="s">
        <v>42</v>
      </c>
      <c r="B1151" t="s">
        <v>58</v>
      </c>
      <c r="C1151" t="s">
        <v>55</v>
      </c>
      <c r="D1151" t="s">
        <v>37</v>
      </c>
      <c r="E1151" t="s">
        <v>77</v>
      </c>
      <c r="F1151" t="s">
        <v>77</v>
      </c>
      <c r="G1151" s="35">
        <v>43704</v>
      </c>
      <c r="H1151">
        <v>5963</v>
      </c>
      <c r="I1151">
        <v>0.82203902102187998</v>
      </c>
      <c r="J1151">
        <v>0.71050086134832302</v>
      </c>
      <c r="K1151">
        <v>0.64100157369196298</v>
      </c>
      <c r="L1151">
        <v>0.63163542365336001</v>
      </c>
      <c r="M1151">
        <v>0.61962368449504002</v>
      </c>
      <c r="N1151">
        <v>0.62189084331724498</v>
      </c>
      <c r="O1151">
        <v>0.67713537665105805</v>
      </c>
      <c r="P1151">
        <v>0.743682263770996</v>
      </c>
      <c r="Q1151">
        <v>0.76314921048134099</v>
      </c>
      <c r="R1151">
        <v>0.77971594962339497</v>
      </c>
      <c r="S1151">
        <v>0.82427911209259597</v>
      </c>
      <c r="T1151">
        <v>0.89585908771281797</v>
      </c>
      <c r="U1151">
        <v>0.99492700657092104</v>
      </c>
      <c r="V1151">
        <v>1.09297693454497</v>
      </c>
      <c r="W1151">
        <v>1.1931437078506799</v>
      </c>
      <c r="X1151">
        <v>1.30766951631031</v>
      </c>
      <c r="Y1151">
        <v>1.3861553635330801</v>
      </c>
      <c r="Z1151">
        <v>1.50915868395297</v>
      </c>
      <c r="AA1151">
        <v>1.5278356299142599</v>
      </c>
      <c r="AB1151">
        <v>1.4669862255405799</v>
      </c>
      <c r="AC1151">
        <v>1.41947467245808</v>
      </c>
      <c r="AD1151">
        <v>1.3769961651770799</v>
      </c>
      <c r="AE1151">
        <v>1.2005318176704001</v>
      </c>
      <c r="AF1151">
        <v>1.00936733503033</v>
      </c>
      <c r="AG1151">
        <v>-1.98665948937948E-2</v>
      </c>
      <c r="AH1151">
        <v>-5.0046898760375998E-3</v>
      </c>
      <c r="AI1151">
        <v>-9.8537184240555706E-4</v>
      </c>
      <c r="AJ1151">
        <v>7.19495384933138E-4</v>
      </c>
      <c r="AK1151">
        <v>8.7108476012032997E-3</v>
      </c>
      <c r="AL1151">
        <v>8.28830910296884E-4</v>
      </c>
      <c r="AM1151">
        <v>-3.8457968841735502E-3</v>
      </c>
      <c r="AN1151">
        <v>-2.9217367424125701E-3</v>
      </c>
      <c r="AO1151">
        <v>-1.9923241199361699E-2</v>
      </c>
      <c r="AP1151">
        <v>-6.5113638298948404E-3</v>
      </c>
      <c r="AQ1151">
        <v>2.1926649508757401E-3</v>
      </c>
      <c r="AR1151">
        <v>-1.20288463239848E-2</v>
      </c>
      <c r="AS1151">
        <v>-1.01485660178736E-4</v>
      </c>
      <c r="AT1151">
        <v>6.7269512863931897E-3</v>
      </c>
      <c r="AU1151">
        <v>7.5427676284121697E-2</v>
      </c>
      <c r="AV1151">
        <v>9.7800247008867303E-2</v>
      </c>
      <c r="AW1151">
        <v>0.113418244032214</v>
      </c>
      <c r="AX1151">
        <v>0.121179611535338</v>
      </c>
      <c r="AY1151">
        <v>0.113649491351096</v>
      </c>
      <c r="AZ1151">
        <v>1.3373026405085199E-2</v>
      </c>
      <c r="BA1151">
        <v>-3.24928384752158E-2</v>
      </c>
      <c r="BB1151">
        <v>-2.9470379042235598E-2</v>
      </c>
      <c r="BC1151">
        <v>-9.9103096049955493E-3</v>
      </c>
      <c r="BD1151">
        <v>-8.6282940229611207E-3</v>
      </c>
      <c r="BE1151">
        <v>-8.4264087422305806E-3</v>
      </c>
      <c r="BF1151">
        <v>5.89744348566056E-3</v>
      </c>
      <c r="BG1151">
        <v>8.2302953274574191E-3</v>
      </c>
      <c r="BH1151">
        <v>1.01373890771669E-2</v>
      </c>
      <c r="BI1151">
        <v>1.6089643530378499E-2</v>
      </c>
      <c r="BJ1151">
        <v>8.7117554286815502E-3</v>
      </c>
      <c r="BK1151">
        <v>4.0304474874371804E-3</v>
      </c>
      <c r="BL1151">
        <v>4.4324133257962004E-3</v>
      </c>
      <c r="BM1151">
        <v>-1.1446755381991599E-2</v>
      </c>
      <c r="BN1151">
        <v>3.84718791956253E-3</v>
      </c>
      <c r="BO1151">
        <v>1.01158712218318E-2</v>
      </c>
      <c r="BP1151">
        <v>-8.3330510181169794E-3</v>
      </c>
      <c r="BQ1151">
        <v>3.51527853548066E-3</v>
      </c>
      <c r="BR1151">
        <v>1.7558737863220899E-2</v>
      </c>
      <c r="BS1151">
        <v>8.8232088390626795E-2</v>
      </c>
      <c r="BT1151">
        <v>0.112159835390355</v>
      </c>
      <c r="BU1151">
        <v>0.12937214439512701</v>
      </c>
      <c r="BV1151">
        <v>0.13543963196657299</v>
      </c>
      <c r="BW1151">
        <v>0.126880320303047</v>
      </c>
      <c r="BX1151">
        <v>2.3833905188464E-2</v>
      </c>
      <c r="BY1151">
        <v>-1.8755921146617598E-2</v>
      </c>
      <c r="BZ1151">
        <v>-1.38596776637256E-2</v>
      </c>
      <c r="CA1151">
        <v>2.1452989081272899E-3</v>
      </c>
      <c r="CB1151">
        <v>1.2630537172984701E-3</v>
      </c>
      <c r="CC1151">
        <v>-5.0297066355345897E-4</v>
      </c>
      <c r="CD1151">
        <v>1.3448227841130599E-2</v>
      </c>
      <c r="CE1151">
        <v>1.4613038335893801E-2</v>
      </c>
      <c r="CF1151">
        <v>1.6660193558960801E-2</v>
      </c>
      <c r="CG1151">
        <v>2.12001751131204E-2</v>
      </c>
      <c r="CH1151">
        <v>1.4171444936598099E-2</v>
      </c>
      <c r="CI1151">
        <v>9.4855103460475803E-3</v>
      </c>
      <c r="CJ1151">
        <v>9.5258752603106407E-3</v>
      </c>
      <c r="CK1151">
        <v>-5.5759671265457299E-3</v>
      </c>
      <c r="CL1151">
        <v>1.10214893062909E-2</v>
      </c>
      <c r="CM1151">
        <v>1.56034597488701E-2</v>
      </c>
      <c r="CN1151">
        <v>-5.77335444766338E-3</v>
      </c>
      <c r="CO1151">
        <v>6.0202383997539901E-3</v>
      </c>
      <c r="CP1151">
        <v>2.5060800249784899E-2</v>
      </c>
      <c r="CQ1151">
        <v>9.7100385209895404E-2</v>
      </c>
      <c r="CR1151">
        <v>0.12210524256018999</v>
      </c>
      <c r="CS1151">
        <v>0.140421767186591</v>
      </c>
      <c r="CT1151">
        <v>0.14531607867737401</v>
      </c>
      <c r="CU1151">
        <v>0.13604395213049</v>
      </c>
      <c r="CV1151">
        <v>3.1079077967170601E-2</v>
      </c>
      <c r="CW1151">
        <v>-9.2417740511900309E-3</v>
      </c>
      <c r="CX1151">
        <v>-3.0477534433813098E-3</v>
      </c>
      <c r="CY1151">
        <v>1.04949766396773E-2</v>
      </c>
      <c r="CZ1151">
        <v>8.1137710304860795E-3</v>
      </c>
      <c r="DA1151">
        <v>7.4204674151236698E-3</v>
      </c>
      <c r="DB1151">
        <v>2.0999012196600601E-2</v>
      </c>
      <c r="DC1151">
        <v>2.0995781344330201E-2</v>
      </c>
      <c r="DD1151">
        <v>2.3182998040754601E-2</v>
      </c>
      <c r="DE1151">
        <v>2.6310706695862201E-2</v>
      </c>
      <c r="DF1151">
        <v>1.96311344445146E-2</v>
      </c>
      <c r="DG1151">
        <v>1.4940573204657999E-2</v>
      </c>
      <c r="DH1151">
        <v>1.46193371948251E-2</v>
      </c>
      <c r="DI1151">
        <v>2.9482112890010903E-4</v>
      </c>
      <c r="DJ1151">
        <v>1.8195790693019399E-2</v>
      </c>
      <c r="DK1151">
        <v>2.1091048275908401E-2</v>
      </c>
      <c r="DL1151">
        <v>-3.21365787720978E-3</v>
      </c>
      <c r="DM1151">
        <v>8.5251982640273099E-3</v>
      </c>
      <c r="DN1151">
        <v>3.2562862636348902E-2</v>
      </c>
      <c r="DO1151">
        <v>0.105968682029164</v>
      </c>
      <c r="DP1151">
        <v>0.132050649730025</v>
      </c>
      <c r="DQ1151">
        <v>0.15147138997805601</v>
      </c>
      <c r="DR1151">
        <v>0.15519252538817499</v>
      </c>
      <c r="DS1151">
        <v>0.14520758395793401</v>
      </c>
      <c r="DT1151">
        <v>3.8324250745877302E-2</v>
      </c>
      <c r="DU1151">
        <v>2.7237304423753298E-4</v>
      </c>
      <c r="DV1151">
        <v>7.76417077696296E-3</v>
      </c>
      <c r="DW1151">
        <v>1.8844654371227201E-2</v>
      </c>
      <c r="DX1151">
        <v>1.49644883436737E-2</v>
      </c>
      <c r="DY1151">
        <v>1.8860653566687799E-2</v>
      </c>
      <c r="DZ1151">
        <v>3.1901145558298802E-2</v>
      </c>
      <c r="EA1151">
        <v>3.02114485141932E-2</v>
      </c>
      <c r="EB1151">
        <v>3.2600891732988399E-2</v>
      </c>
      <c r="EC1151">
        <v>3.36895026250374E-2</v>
      </c>
      <c r="ED1151">
        <v>2.7514058962899199E-2</v>
      </c>
      <c r="EE1151">
        <v>2.2816817576268699E-2</v>
      </c>
      <c r="EF1151">
        <v>2.1973487263033799E-2</v>
      </c>
      <c r="EG1151">
        <v>8.7713069462702405E-3</v>
      </c>
      <c r="EH1151">
        <v>2.8554342442476701E-2</v>
      </c>
      <c r="EI1151">
        <v>2.9014254546864401E-2</v>
      </c>
      <c r="EJ1151">
        <v>4.8213742865807702E-4</v>
      </c>
      <c r="EK1151">
        <v>1.2141962459686699E-2</v>
      </c>
      <c r="EL1151">
        <v>4.3394649213176602E-2</v>
      </c>
      <c r="EM1151">
        <v>0.118773094135669</v>
      </c>
      <c r="EN1151">
        <v>0.14641023811151199</v>
      </c>
      <c r="EO1151">
        <v>0.16742529034096901</v>
      </c>
      <c r="EP1151">
        <v>0.16945254581940999</v>
      </c>
      <c r="EQ1151">
        <v>0.158438412909885</v>
      </c>
      <c r="ER1151">
        <v>4.8785129529256101E-2</v>
      </c>
      <c r="ES1151">
        <v>1.4009290372835799E-2</v>
      </c>
      <c r="ET1151">
        <v>2.3374872155473E-2</v>
      </c>
      <c r="EU1151">
        <v>3.0900262884350101E-2</v>
      </c>
      <c r="EV1151">
        <v>2.48558360839333E-2</v>
      </c>
      <c r="EW1151">
        <v>67.838156508997699</v>
      </c>
      <c r="EX1151">
        <v>67.401460689592</v>
      </c>
      <c r="EY1151">
        <v>66.495146297907397</v>
      </c>
      <c r="EZ1151">
        <v>64.499221576079506</v>
      </c>
      <c r="FA1151">
        <v>63.203214432895301</v>
      </c>
      <c r="FB1151">
        <v>62.8159943220843</v>
      </c>
      <c r="FC1151">
        <v>62.160034800128201</v>
      </c>
      <c r="FD1151">
        <v>62.233046384907702</v>
      </c>
      <c r="FE1151">
        <v>65.337561243646704</v>
      </c>
      <c r="FF1151">
        <v>70.159599798525605</v>
      </c>
      <c r="FG1151">
        <v>74.706717340537594</v>
      </c>
      <c r="FH1151">
        <v>78.865126608361194</v>
      </c>
      <c r="FI1151">
        <v>82.134392600393795</v>
      </c>
      <c r="FJ1151">
        <v>84.798777416548404</v>
      </c>
      <c r="FK1151">
        <v>86.740761939649204</v>
      </c>
      <c r="FL1151">
        <v>87.734649022391096</v>
      </c>
      <c r="FM1151">
        <v>86.725536883556899</v>
      </c>
      <c r="FN1151">
        <v>86.021315078529199</v>
      </c>
      <c r="FO1151">
        <v>83.095769037043794</v>
      </c>
      <c r="FP1151">
        <v>78.814666422455204</v>
      </c>
      <c r="FQ1151">
        <v>74.516209533403497</v>
      </c>
      <c r="FR1151">
        <v>71.390425385777704</v>
      </c>
      <c r="FS1151">
        <v>69.351504189752305</v>
      </c>
      <c r="FT1151">
        <v>68.087504006593704</v>
      </c>
      <c r="FU1151">
        <v>1.86511660967957E-2</v>
      </c>
      <c r="FV1151">
        <v>0</v>
      </c>
      <c r="FW1151">
        <v>0</v>
      </c>
      <c r="FX1151">
        <v>1</v>
      </c>
    </row>
    <row r="1152" spans="1:180" x14ac:dyDescent="0.2">
      <c r="A1152" t="s">
        <v>42</v>
      </c>
      <c r="B1152" t="s">
        <v>58</v>
      </c>
      <c r="C1152" t="s">
        <v>55</v>
      </c>
      <c r="D1152" t="s">
        <v>37</v>
      </c>
      <c r="E1152" t="s">
        <v>77</v>
      </c>
      <c r="F1152" t="s">
        <v>78</v>
      </c>
      <c r="G1152" s="35">
        <v>43704</v>
      </c>
      <c r="H1152">
        <v>1670</v>
      </c>
      <c r="I1152">
        <v>0.71538581903890797</v>
      </c>
      <c r="J1152">
        <v>0.624385108515085</v>
      </c>
      <c r="K1152">
        <v>0.56780855024862698</v>
      </c>
      <c r="L1152">
        <v>0.51014964378043104</v>
      </c>
      <c r="M1152">
        <v>0.48809106712380801</v>
      </c>
      <c r="N1152">
        <v>0.50528168829825604</v>
      </c>
      <c r="O1152">
        <v>0.56489576479535397</v>
      </c>
      <c r="P1152">
        <v>0.63652743834570802</v>
      </c>
      <c r="Q1152">
        <v>0.68875843191225505</v>
      </c>
      <c r="R1152">
        <v>0.74139328220015599</v>
      </c>
      <c r="S1152">
        <v>0.79709214191773803</v>
      </c>
      <c r="T1152">
        <v>0.88789807874739302</v>
      </c>
      <c r="U1152">
        <v>1.0141779259958501</v>
      </c>
      <c r="V1152">
        <v>1.15497186497643</v>
      </c>
      <c r="W1152">
        <v>1.3078872048961701</v>
      </c>
      <c r="X1152">
        <v>1.4852688307750701</v>
      </c>
      <c r="Y1152">
        <v>1.61849545427812</v>
      </c>
      <c r="Z1152">
        <v>1.7798594990424299</v>
      </c>
      <c r="AA1152">
        <v>1.7840267670082199</v>
      </c>
      <c r="AB1152">
        <v>1.67572427646362</v>
      </c>
      <c r="AC1152">
        <v>1.55660125066194</v>
      </c>
      <c r="AD1152">
        <v>1.4043865235848201</v>
      </c>
      <c r="AE1152">
        <v>1.1596801076122001</v>
      </c>
      <c r="AF1152">
        <v>0.93417677686468603</v>
      </c>
      <c r="AG1152">
        <v>-5.2347867173552998E-2</v>
      </c>
      <c r="AH1152">
        <v>-1.8823791488363099E-2</v>
      </c>
      <c r="AI1152">
        <v>-8.9350201753717207E-3</v>
      </c>
      <c r="AJ1152">
        <v>2.0955034438444698E-6</v>
      </c>
      <c r="AK1152">
        <v>5.2941136206696299E-3</v>
      </c>
      <c r="AL1152">
        <v>3.4869450358792102E-3</v>
      </c>
      <c r="AM1152">
        <v>8.8351675011238496E-4</v>
      </c>
      <c r="AN1152">
        <v>2.1716147875148299E-3</v>
      </c>
      <c r="AO1152">
        <v>-2.2799241023309502E-2</v>
      </c>
      <c r="AP1152">
        <v>-2.56747667061481E-2</v>
      </c>
      <c r="AQ1152">
        <v>-2.94325138603443E-2</v>
      </c>
      <c r="AR1152">
        <v>-1.34806294666936E-2</v>
      </c>
      <c r="AS1152">
        <v>-1.1495405332608601E-2</v>
      </c>
      <c r="AT1152">
        <v>-6.1036642654383202E-2</v>
      </c>
      <c r="AU1152">
        <v>0.202343134232702</v>
      </c>
      <c r="AV1152">
        <v>0.24947805337966</v>
      </c>
      <c r="AW1152">
        <v>0.293290038845756</v>
      </c>
      <c r="AX1152">
        <v>0.27686084441064102</v>
      </c>
      <c r="AY1152">
        <v>7.6875693229856795E-2</v>
      </c>
      <c r="AZ1152">
        <v>-0.26025193692634202</v>
      </c>
      <c r="BA1152">
        <v>-0.15725868878322199</v>
      </c>
      <c r="BB1152">
        <v>-0.12843121388798401</v>
      </c>
      <c r="BC1152">
        <v>-7.1677696064570098E-2</v>
      </c>
      <c r="BD1152">
        <v>-2.2290305187360901E-2</v>
      </c>
      <c r="BE1152">
        <v>-3.8054280611748099E-2</v>
      </c>
      <c r="BF1152">
        <v>-7.1672844870508999E-3</v>
      </c>
      <c r="BG1152">
        <v>-1.8341705523097899E-3</v>
      </c>
      <c r="BH1152">
        <v>7.9149609011898298E-3</v>
      </c>
      <c r="BI1152">
        <v>1.49081949276347E-2</v>
      </c>
      <c r="BJ1152">
        <v>7.3192349495625102E-3</v>
      </c>
      <c r="BK1152">
        <v>9.5300301261621902E-3</v>
      </c>
      <c r="BL1152">
        <v>1.09894006563186E-2</v>
      </c>
      <c r="BM1152">
        <v>-1.33714178726919E-2</v>
      </c>
      <c r="BN1152">
        <v>-1.6343852142300299E-2</v>
      </c>
      <c r="BO1152">
        <v>-1.9684325976035699E-2</v>
      </c>
      <c r="BP1152">
        <v>-6.2466869703795601E-3</v>
      </c>
      <c r="BQ1152">
        <v>-3.9567834518799902E-3</v>
      </c>
      <c r="BR1152">
        <v>-4.4173782509082E-2</v>
      </c>
      <c r="BS1152">
        <v>0.224866235817343</v>
      </c>
      <c r="BT1152">
        <v>0.28561862608720701</v>
      </c>
      <c r="BU1152">
        <v>0.33789176556338002</v>
      </c>
      <c r="BV1152">
        <v>0.33084178953522803</v>
      </c>
      <c r="BW1152">
        <v>0.13588857848073799</v>
      </c>
      <c r="BX1152">
        <v>-0.204562121415193</v>
      </c>
      <c r="BY1152">
        <v>-0.11141990485131301</v>
      </c>
      <c r="BZ1152">
        <v>-8.7950839814974702E-2</v>
      </c>
      <c r="CA1152">
        <v>-4.2134196356440397E-2</v>
      </c>
      <c r="CB1152">
        <v>-6.6762639521563598E-3</v>
      </c>
      <c r="CC1152">
        <v>-2.8154586101166501E-2</v>
      </c>
      <c r="CD1152">
        <v>9.0597675319000598E-4</v>
      </c>
      <c r="CE1152">
        <v>3.0838562655175102E-3</v>
      </c>
      <c r="CF1152">
        <v>1.3395387370943999E-2</v>
      </c>
      <c r="CG1152">
        <v>2.1566878353750998E-2</v>
      </c>
      <c r="CH1152">
        <v>9.9734672695896507E-3</v>
      </c>
      <c r="CI1152">
        <v>1.5518578950799699E-2</v>
      </c>
      <c r="CJ1152">
        <v>1.7096572287695299E-2</v>
      </c>
      <c r="CK1152">
        <v>-6.84173627826917E-3</v>
      </c>
      <c r="CL1152">
        <v>-9.8812891398647098E-3</v>
      </c>
      <c r="CM1152">
        <v>-1.2932760742976199E-2</v>
      </c>
      <c r="CN1152">
        <v>-1.2364804339746599E-3</v>
      </c>
      <c r="CO1152">
        <v>1.26444309803477E-3</v>
      </c>
      <c r="CP1152">
        <v>-3.2494616941271898E-2</v>
      </c>
      <c r="CQ1152">
        <v>0.24046566736341601</v>
      </c>
      <c r="CR1152">
        <v>0.31064947665051001</v>
      </c>
      <c r="CS1152">
        <v>0.36878278561910299</v>
      </c>
      <c r="CT1152">
        <v>0.36822882768798099</v>
      </c>
      <c r="CU1152">
        <v>0.17676072303631399</v>
      </c>
      <c r="CV1152">
        <v>-0.165991524838387</v>
      </c>
      <c r="CW1152">
        <v>-7.9672102737386202E-2</v>
      </c>
      <c r="CX1152">
        <v>-5.9914256046159103E-2</v>
      </c>
      <c r="CY1152">
        <v>-2.1672458456067599E-2</v>
      </c>
      <c r="CZ1152">
        <v>4.1379734427604703E-3</v>
      </c>
      <c r="DA1152">
        <v>-1.8254891590584799E-2</v>
      </c>
      <c r="DB1152">
        <v>8.9792379934309097E-3</v>
      </c>
      <c r="DC1152">
        <v>8.0018830833448098E-3</v>
      </c>
      <c r="DD1152">
        <v>1.88758138406981E-2</v>
      </c>
      <c r="DE1152">
        <v>2.8225561779867198E-2</v>
      </c>
      <c r="DF1152">
        <v>1.2627699589616801E-2</v>
      </c>
      <c r="DG1152">
        <v>2.1507127775437299E-2</v>
      </c>
      <c r="DH1152">
        <v>2.3203743919071901E-2</v>
      </c>
      <c r="DI1152">
        <v>-3.12054683846485E-4</v>
      </c>
      <c r="DJ1152">
        <v>-3.4187261374291102E-3</v>
      </c>
      <c r="DK1152">
        <v>-6.1811955099166397E-3</v>
      </c>
      <c r="DL1152">
        <v>3.7737261024302399E-3</v>
      </c>
      <c r="DM1152">
        <v>6.4856696479495199E-3</v>
      </c>
      <c r="DN1152">
        <v>-2.0815451373461701E-2</v>
      </c>
      <c r="DO1152">
        <v>0.25606509890948997</v>
      </c>
      <c r="DP1152">
        <v>0.33568032721381402</v>
      </c>
      <c r="DQ1152">
        <v>0.39967380567482602</v>
      </c>
      <c r="DR1152">
        <v>0.405615865840735</v>
      </c>
      <c r="DS1152">
        <v>0.21763286759188999</v>
      </c>
      <c r="DT1152">
        <v>-0.12742092826158199</v>
      </c>
      <c r="DU1152">
        <v>-4.7924300623459801E-2</v>
      </c>
      <c r="DV1152">
        <v>-3.1877672277343498E-2</v>
      </c>
      <c r="DW1152">
        <v>-1.2107205556947699E-3</v>
      </c>
      <c r="DX1152">
        <v>1.49522108376773E-2</v>
      </c>
      <c r="DY1152">
        <v>-3.9613050287799802E-3</v>
      </c>
      <c r="DZ1152">
        <v>2.0635744994743101E-2</v>
      </c>
      <c r="EA1152">
        <v>1.5102732706406699E-2</v>
      </c>
      <c r="EB1152">
        <v>2.6788679238444101E-2</v>
      </c>
      <c r="EC1152">
        <v>3.7839643086832297E-2</v>
      </c>
      <c r="ED1152">
        <v>1.6459989503300101E-2</v>
      </c>
      <c r="EE1152">
        <v>3.0153641151487099E-2</v>
      </c>
      <c r="EF1152">
        <v>3.2021529787875702E-2</v>
      </c>
      <c r="EG1152">
        <v>9.1157684667711996E-3</v>
      </c>
      <c r="EH1152">
        <v>5.9121884264187003E-3</v>
      </c>
      <c r="EI1152">
        <v>3.5669923743919698E-3</v>
      </c>
      <c r="EJ1152">
        <v>1.1007668598744301E-2</v>
      </c>
      <c r="EK1152">
        <v>1.40242915286782E-2</v>
      </c>
      <c r="EL1152">
        <v>-3.9525912281605201E-3</v>
      </c>
      <c r="EM1152">
        <v>0.27858820049413102</v>
      </c>
      <c r="EN1152">
        <v>0.37182089992136103</v>
      </c>
      <c r="EO1152">
        <v>0.44427553239244999</v>
      </c>
      <c r="EP1152">
        <v>0.45959681096532201</v>
      </c>
      <c r="EQ1152">
        <v>0.27664575284277099</v>
      </c>
      <c r="ER1152">
        <v>-7.1731112750432993E-2</v>
      </c>
      <c r="ES1152">
        <v>-2.08551669155081E-3</v>
      </c>
      <c r="ET1152">
        <v>8.6027017956653903E-3</v>
      </c>
      <c r="EU1152">
        <v>2.83327791524349E-2</v>
      </c>
      <c r="EV1152">
        <v>3.0566252072881901E-2</v>
      </c>
      <c r="EW1152">
        <v>71.480086194085303</v>
      </c>
      <c r="EX1152">
        <v>71.084930896121307</v>
      </c>
      <c r="EY1152">
        <v>70.011443007876395</v>
      </c>
      <c r="EZ1152">
        <v>66.8733095556546</v>
      </c>
      <c r="FA1152">
        <v>64.823896567097606</v>
      </c>
      <c r="FB1152">
        <v>64.559295586268405</v>
      </c>
      <c r="FC1152">
        <v>63.547406746916302</v>
      </c>
      <c r="FD1152">
        <v>63.456680041610902</v>
      </c>
      <c r="FE1152">
        <v>66.888913657304201</v>
      </c>
      <c r="FF1152">
        <v>72.663248625352907</v>
      </c>
      <c r="FG1152">
        <v>77.857928369742893</v>
      </c>
      <c r="FH1152">
        <v>82.186580472581397</v>
      </c>
      <c r="FI1152">
        <v>86.239114281468304</v>
      </c>
      <c r="FJ1152">
        <v>89.920344776341196</v>
      </c>
      <c r="FK1152">
        <v>92.990340318026497</v>
      </c>
      <c r="FL1152">
        <v>93.306583444791201</v>
      </c>
      <c r="FM1152">
        <v>91.535294991826404</v>
      </c>
      <c r="FN1152">
        <v>91.293505721503905</v>
      </c>
      <c r="FO1152">
        <v>88.493089612126596</v>
      </c>
      <c r="FP1152">
        <v>83.994055580324002</v>
      </c>
      <c r="FQ1152">
        <v>79.444791202258898</v>
      </c>
      <c r="FR1152">
        <v>75.612795363352603</v>
      </c>
      <c r="FS1152">
        <v>73.104027344330504</v>
      </c>
      <c r="FT1152">
        <v>71.511220092138501</v>
      </c>
      <c r="FU1152">
        <v>5.7124461644765701E-2</v>
      </c>
      <c r="FV1152">
        <v>0</v>
      </c>
      <c r="FW1152">
        <v>0</v>
      </c>
      <c r="FX1152">
        <v>1</v>
      </c>
    </row>
    <row r="1153" spans="1:180" x14ac:dyDescent="0.2">
      <c r="A1153" t="s">
        <v>42</v>
      </c>
      <c r="B1153" t="s">
        <v>58</v>
      </c>
      <c r="C1153" t="s">
        <v>55</v>
      </c>
      <c r="D1153" t="s">
        <v>37</v>
      </c>
      <c r="E1153" t="s">
        <v>78</v>
      </c>
      <c r="F1153" t="s">
        <v>1</v>
      </c>
      <c r="G1153" s="35">
        <v>43704</v>
      </c>
      <c r="H1153">
        <v>1823</v>
      </c>
      <c r="I1153">
        <v>0.760143434655283</v>
      </c>
      <c r="J1153">
        <v>0.66670929680121505</v>
      </c>
      <c r="K1153">
        <v>0.59255951067797796</v>
      </c>
      <c r="L1153">
        <v>0.51279692328928705</v>
      </c>
      <c r="M1153">
        <v>0.48913753963897499</v>
      </c>
      <c r="N1153">
        <v>0.49875479747562101</v>
      </c>
      <c r="O1153">
        <v>0.53532651573605405</v>
      </c>
      <c r="P1153">
        <v>0.582982148103799</v>
      </c>
      <c r="Q1153">
        <v>0.61321288218935099</v>
      </c>
      <c r="R1153">
        <v>0.67288009682573602</v>
      </c>
      <c r="S1153">
        <v>0.75397702727768101</v>
      </c>
      <c r="T1153">
        <v>0.850420439790736</v>
      </c>
      <c r="U1153">
        <v>0.97054142742560501</v>
      </c>
      <c r="V1153">
        <v>1.09758232476092</v>
      </c>
      <c r="W1153">
        <v>1.21445758765097</v>
      </c>
      <c r="X1153">
        <v>1.3451325935534999</v>
      </c>
      <c r="Y1153">
        <v>1.4364602052342601</v>
      </c>
      <c r="Z1153">
        <v>1.54064757875721</v>
      </c>
      <c r="AA1153">
        <v>1.50546550001074</v>
      </c>
      <c r="AB1153">
        <v>1.4392166751672599</v>
      </c>
      <c r="AC1153">
        <v>1.3807466375175299</v>
      </c>
      <c r="AD1153">
        <v>1.2882836162151701</v>
      </c>
      <c r="AE1153">
        <v>1.1037955293433099</v>
      </c>
      <c r="AF1153">
        <v>0.91854067796932304</v>
      </c>
      <c r="AG1153">
        <v>-1.8747582643784001E-2</v>
      </c>
      <c r="AH1153">
        <v>-3.6503256199955599E-4</v>
      </c>
      <c r="AI1153">
        <v>-1.9131466505235801E-2</v>
      </c>
      <c r="AJ1153">
        <v>-2.0191241929996499E-2</v>
      </c>
      <c r="AK1153">
        <v>-1.2208993914998001E-2</v>
      </c>
      <c r="AL1153">
        <v>-6.4930165565090098E-3</v>
      </c>
      <c r="AM1153">
        <v>-6.4442775321119196E-3</v>
      </c>
      <c r="AN1153">
        <v>-1.7227453657028699E-2</v>
      </c>
      <c r="AO1153">
        <v>-3.5115629259287497E-2</v>
      </c>
      <c r="AP1153">
        <v>-2.5554467249487001E-2</v>
      </c>
      <c r="AQ1153">
        <v>-1.9199289398067799E-2</v>
      </c>
      <c r="AR1153">
        <v>-1.5667960208939201E-2</v>
      </c>
      <c r="AS1153">
        <v>-5.2453882470089802E-3</v>
      </c>
      <c r="AT1153">
        <v>2.3988635754858899E-2</v>
      </c>
      <c r="AU1153">
        <v>0.122289276356082</v>
      </c>
      <c r="AV1153">
        <v>0.115814507399547</v>
      </c>
      <c r="AW1153">
        <v>9.9037025634922796E-2</v>
      </c>
      <c r="AX1153">
        <v>0.123499083013053</v>
      </c>
      <c r="AY1153">
        <v>9.2440201772018005E-2</v>
      </c>
      <c r="AZ1153">
        <v>-1.7562300098312299E-2</v>
      </c>
      <c r="BA1153">
        <v>-3.64004751619822E-2</v>
      </c>
      <c r="BB1153">
        <v>-1.4049366164824099E-2</v>
      </c>
      <c r="BC1153">
        <v>-2.6751279811696501E-2</v>
      </c>
      <c r="BD1153">
        <v>-2.4993039906439599E-2</v>
      </c>
      <c r="BE1153">
        <v>-6.7925055662596398E-3</v>
      </c>
      <c r="BF1153">
        <v>1.0211930398188299E-2</v>
      </c>
      <c r="BG1153">
        <v>-9.4257657370162996E-3</v>
      </c>
      <c r="BH1153">
        <v>-9.9159612467027702E-3</v>
      </c>
      <c r="BI1153">
        <v>-3.3920763344641399E-3</v>
      </c>
      <c r="BJ1153">
        <v>1.47580463863446E-3</v>
      </c>
      <c r="BK1153">
        <v>4.59853102050513E-3</v>
      </c>
      <c r="BL1153">
        <v>-8.7162723737703503E-3</v>
      </c>
      <c r="BM1153">
        <v>-2.6350081679176299E-2</v>
      </c>
      <c r="BN1153">
        <v>-1.4208053300450401E-2</v>
      </c>
      <c r="BO1153">
        <v>-1.2924204440790401E-2</v>
      </c>
      <c r="BP1153">
        <v>-9.4525144195253697E-3</v>
      </c>
      <c r="BQ1153">
        <v>8.9843280374854299E-4</v>
      </c>
      <c r="BR1153">
        <v>4.0592500852821303E-2</v>
      </c>
      <c r="BS1153">
        <v>0.139471918959229</v>
      </c>
      <c r="BT1153">
        <v>0.13806903258973199</v>
      </c>
      <c r="BU1153">
        <v>0.13142581333016501</v>
      </c>
      <c r="BV1153">
        <v>0.15395456003195801</v>
      </c>
      <c r="BW1153">
        <v>0.119714666519923</v>
      </c>
      <c r="BX1153">
        <v>1.0294137400191E-2</v>
      </c>
      <c r="BY1153">
        <v>-7.3606313200643798E-3</v>
      </c>
      <c r="BZ1153">
        <v>1.29585593121974E-2</v>
      </c>
      <c r="CA1153">
        <v>-9.8115230281379494E-3</v>
      </c>
      <c r="CB1153">
        <v>-1.06829827546346E-2</v>
      </c>
      <c r="CC1153">
        <v>1.4875443992406899E-3</v>
      </c>
      <c r="CD1153">
        <v>1.75375027241291E-2</v>
      </c>
      <c r="CE1153">
        <v>-2.7036269511328602E-3</v>
      </c>
      <c r="CF1153">
        <v>-2.7993331467331701E-3</v>
      </c>
      <c r="CG1153">
        <v>2.7144939231018399E-3</v>
      </c>
      <c r="CH1153">
        <v>6.9949859232096403E-3</v>
      </c>
      <c r="CI1153">
        <v>1.2246746584671E-2</v>
      </c>
      <c r="CJ1153">
        <v>-2.8214541443420602E-3</v>
      </c>
      <c r="CK1153">
        <v>-2.0279090127416199E-2</v>
      </c>
      <c r="CL1153">
        <v>-6.3495615635884902E-3</v>
      </c>
      <c r="CM1153">
        <v>-8.5780997149832398E-3</v>
      </c>
      <c r="CN1153">
        <v>-5.1477155997036199E-3</v>
      </c>
      <c r="CO1153">
        <v>5.1536245477652601E-3</v>
      </c>
      <c r="CP1153">
        <v>5.2092287239813399E-2</v>
      </c>
      <c r="CQ1153">
        <v>0.151372564883199</v>
      </c>
      <c r="CR1153">
        <v>0.15348244894316199</v>
      </c>
      <c r="CS1153">
        <v>0.153858189022896</v>
      </c>
      <c r="CT1153">
        <v>0.17504793063964499</v>
      </c>
      <c r="CU1153">
        <v>0.13860487771893701</v>
      </c>
      <c r="CV1153">
        <v>2.95874211534237E-2</v>
      </c>
      <c r="CW1153">
        <v>1.27522760616419E-2</v>
      </c>
      <c r="CX1153">
        <v>3.1664166224148499E-2</v>
      </c>
      <c r="CY1153">
        <v>1.9209009170812999E-3</v>
      </c>
      <c r="CZ1153">
        <v>-7.7188076359268796E-4</v>
      </c>
      <c r="DA1153">
        <v>9.76759436474103E-3</v>
      </c>
      <c r="DB1153">
        <v>2.4863075050069901E-2</v>
      </c>
      <c r="DC1153">
        <v>4.0185118347505697E-3</v>
      </c>
      <c r="DD1153">
        <v>4.3172949532364301E-3</v>
      </c>
      <c r="DE1153">
        <v>8.8210641806678192E-3</v>
      </c>
      <c r="DF1153">
        <v>1.2514167207784799E-2</v>
      </c>
      <c r="DG1153">
        <v>1.9894962148836799E-2</v>
      </c>
      <c r="DH1153">
        <v>3.07336408508624E-3</v>
      </c>
      <c r="DI1153">
        <v>-1.42080985756561E-2</v>
      </c>
      <c r="DJ1153">
        <v>1.5089301732734599E-3</v>
      </c>
      <c r="DK1153">
        <v>-4.2319949891761102E-3</v>
      </c>
      <c r="DL1153">
        <v>-8.4291677988186002E-4</v>
      </c>
      <c r="DM1153">
        <v>9.4088162917819792E-3</v>
      </c>
      <c r="DN1153">
        <v>6.3592073626805398E-2</v>
      </c>
      <c r="DO1153">
        <v>0.16327321080717</v>
      </c>
      <c r="DP1153">
        <v>0.16889586529659101</v>
      </c>
      <c r="DQ1153">
        <v>0.17629056471562801</v>
      </c>
      <c r="DR1153">
        <v>0.19614130124733201</v>
      </c>
      <c r="DS1153">
        <v>0.157495088917951</v>
      </c>
      <c r="DT1153">
        <v>4.8880704906656303E-2</v>
      </c>
      <c r="DU1153">
        <v>3.28651834433481E-2</v>
      </c>
      <c r="DV1153">
        <v>5.0369773136099603E-2</v>
      </c>
      <c r="DW1153">
        <v>1.36533248623006E-2</v>
      </c>
      <c r="DX1153">
        <v>9.1392212274492395E-3</v>
      </c>
      <c r="DY1153">
        <v>2.17226714422654E-2</v>
      </c>
      <c r="DZ1153">
        <v>3.5440038010257802E-2</v>
      </c>
      <c r="EA1153">
        <v>1.37242126029701E-2</v>
      </c>
      <c r="EB1153">
        <v>1.4592575636530099E-2</v>
      </c>
      <c r="EC1153">
        <v>1.7637981761201699E-2</v>
      </c>
      <c r="ED1153">
        <v>2.0482988402928299E-2</v>
      </c>
      <c r="EE1153">
        <v>3.0937770701453801E-2</v>
      </c>
      <c r="EF1153">
        <v>1.15845453683446E-2</v>
      </c>
      <c r="EG1153">
        <v>-5.4425509955449E-3</v>
      </c>
      <c r="EH1153">
        <v>1.285534412231E-2</v>
      </c>
      <c r="EI1153">
        <v>2.04308996810136E-3</v>
      </c>
      <c r="EJ1153">
        <v>5.37252900953193E-3</v>
      </c>
      <c r="EK1153">
        <v>1.55526373425395E-2</v>
      </c>
      <c r="EL1153">
        <v>8.0195938724767796E-2</v>
      </c>
      <c r="EM1153">
        <v>0.180455853410317</v>
      </c>
      <c r="EN1153">
        <v>0.19115039048677701</v>
      </c>
      <c r="EO1153">
        <v>0.20867935241086999</v>
      </c>
      <c r="EP1153">
        <v>0.226596778266237</v>
      </c>
      <c r="EQ1153">
        <v>0.18476955366585601</v>
      </c>
      <c r="ER1153">
        <v>7.6737142405159706E-2</v>
      </c>
      <c r="ES1153">
        <v>6.1905027285265903E-2</v>
      </c>
      <c r="ET1153">
        <v>7.7377698613121104E-2</v>
      </c>
      <c r="EU1153">
        <v>3.05930816458591E-2</v>
      </c>
      <c r="EV1153">
        <v>2.3449278379254299E-2</v>
      </c>
      <c r="EW1153">
        <v>68.730104679026397</v>
      </c>
      <c r="EX1153">
        <v>68.284840459074303</v>
      </c>
      <c r="EY1153">
        <v>67.055807794173305</v>
      </c>
      <c r="EZ1153">
        <v>64.594463362340804</v>
      </c>
      <c r="FA1153">
        <v>63.285155757346502</v>
      </c>
      <c r="FB1153">
        <v>62.676188674486099</v>
      </c>
      <c r="FC1153">
        <v>62.0068735023332</v>
      </c>
      <c r="FD1153">
        <v>62.087148442426503</v>
      </c>
      <c r="FE1153">
        <v>65.504792533736904</v>
      </c>
      <c r="FF1153">
        <v>70.298587463740702</v>
      </c>
      <c r="FG1153">
        <v>74.988397023584298</v>
      </c>
      <c r="FH1153">
        <v>79.335792659856196</v>
      </c>
      <c r="FI1153">
        <v>82.903014251481906</v>
      </c>
      <c r="FJ1153">
        <v>85.935931391096005</v>
      </c>
      <c r="FK1153">
        <v>88.224303190818503</v>
      </c>
      <c r="FL1153">
        <v>89.2463740698701</v>
      </c>
      <c r="FM1153">
        <v>87.675810316559506</v>
      </c>
      <c r="FN1153">
        <v>87.213141631983902</v>
      </c>
      <c r="FO1153">
        <v>84.268192710303893</v>
      </c>
      <c r="FP1153">
        <v>80.224618489090702</v>
      </c>
      <c r="FQ1153">
        <v>75.955795182242397</v>
      </c>
      <c r="FR1153">
        <v>72.547736158405897</v>
      </c>
      <c r="FS1153">
        <v>70.277651658468898</v>
      </c>
      <c r="FT1153">
        <v>68.885798965821706</v>
      </c>
      <c r="FU1153">
        <v>3.4221942047104499E-2</v>
      </c>
      <c r="FV1153">
        <v>0</v>
      </c>
      <c r="FW1153">
        <v>0</v>
      </c>
      <c r="FX1153">
        <v>1</v>
      </c>
    </row>
    <row r="1154" spans="1:180" x14ac:dyDescent="0.2">
      <c r="A1154" t="s">
        <v>42</v>
      </c>
      <c r="B1154" t="s">
        <v>58</v>
      </c>
      <c r="C1154" t="s">
        <v>55</v>
      </c>
      <c r="D1154" t="s">
        <v>37</v>
      </c>
      <c r="E1154" t="s">
        <v>78</v>
      </c>
      <c r="F1154" t="s">
        <v>77</v>
      </c>
      <c r="G1154" s="35">
        <v>43704</v>
      </c>
      <c r="H1154">
        <v>1486</v>
      </c>
      <c r="I1154">
        <v>0.74316416840085298</v>
      </c>
      <c r="J1154">
        <v>0.65583390826445598</v>
      </c>
      <c r="K1154">
        <v>0.58660256596503502</v>
      </c>
      <c r="L1154">
        <v>0.50991650858105697</v>
      </c>
      <c r="M1154">
        <v>0.48683303643897202</v>
      </c>
      <c r="N1154">
        <v>0.49767577913699801</v>
      </c>
      <c r="O1154">
        <v>0.53393971054445899</v>
      </c>
      <c r="P1154">
        <v>0.58129813121007501</v>
      </c>
      <c r="Q1154">
        <v>0.60271156552739302</v>
      </c>
      <c r="R1154">
        <v>0.65804088055004095</v>
      </c>
      <c r="S1154">
        <v>0.728170372981646</v>
      </c>
      <c r="T1154">
        <v>0.81507243984762701</v>
      </c>
      <c r="U1154">
        <v>0.92559053974271699</v>
      </c>
      <c r="V1154">
        <v>1.0402611372963799</v>
      </c>
      <c r="W1154">
        <v>1.13581386704249</v>
      </c>
      <c r="X1154">
        <v>1.2526497278036199</v>
      </c>
      <c r="Y1154">
        <v>1.33751242353061</v>
      </c>
      <c r="Z1154">
        <v>1.42991900471124</v>
      </c>
      <c r="AA1154">
        <v>1.3979747302504499</v>
      </c>
      <c r="AB1154">
        <v>1.34635912848758</v>
      </c>
      <c r="AC1154">
        <v>1.3119230922042</v>
      </c>
      <c r="AD1154">
        <v>1.2296283854454699</v>
      </c>
      <c r="AE1154">
        <v>1.0586389351277701</v>
      </c>
      <c r="AF1154">
        <v>0.88803755102202597</v>
      </c>
      <c r="AG1154">
        <v>-3.02972415941214E-2</v>
      </c>
      <c r="AH1154">
        <v>-4.1366699184810004E-3</v>
      </c>
      <c r="AI1154">
        <v>-2.11741981009398E-2</v>
      </c>
      <c r="AJ1154">
        <v>-2.86662153490823E-2</v>
      </c>
      <c r="AK1154">
        <v>-2.2024577430833199E-2</v>
      </c>
      <c r="AL1154">
        <v>-1.3303092079042501E-2</v>
      </c>
      <c r="AM1154">
        <v>-1.54996399514917E-2</v>
      </c>
      <c r="AN1154">
        <v>-1.9331545493141301E-2</v>
      </c>
      <c r="AO1154">
        <v>-4.0576127797109202E-2</v>
      </c>
      <c r="AP1154">
        <v>-2.0382478674717701E-2</v>
      </c>
      <c r="AQ1154">
        <v>-2.0120758554114701E-2</v>
      </c>
      <c r="AR1154">
        <v>-1.7846043509734202E-2</v>
      </c>
      <c r="AS1154">
        <v>-3.33789674306229E-3</v>
      </c>
      <c r="AT1154">
        <v>2.0361593496881599E-2</v>
      </c>
      <c r="AU1154">
        <v>6.9422637950486601E-2</v>
      </c>
      <c r="AV1154">
        <v>6.06970242341636E-2</v>
      </c>
      <c r="AW1154">
        <v>2.0269070710244599E-2</v>
      </c>
      <c r="AX1154">
        <v>4.06516208338124E-2</v>
      </c>
      <c r="AY1154">
        <v>4.1284916720268502E-2</v>
      </c>
      <c r="AZ1154">
        <v>-2.63406921938324E-3</v>
      </c>
      <c r="BA1154">
        <v>-2.9386557669161401E-2</v>
      </c>
      <c r="BB1154">
        <v>-4.81743200543726E-3</v>
      </c>
      <c r="BC1154">
        <v>-2.8112674371777498E-2</v>
      </c>
      <c r="BD1154">
        <v>-3.2341476422843497E-2</v>
      </c>
      <c r="BE1154">
        <v>-1.63470471120424E-2</v>
      </c>
      <c r="BF1154">
        <v>7.7399513513947502E-3</v>
      </c>
      <c r="BG1154">
        <v>-9.6480884306396602E-3</v>
      </c>
      <c r="BH1154">
        <v>-1.7128226143445498E-2</v>
      </c>
      <c r="BI1154">
        <v>-1.2018301733365599E-2</v>
      </c>
      <c r="BJ1154">
        <v>-4.4002773079152803E-3</v>
      </c>
      <c r="BK1154">
        <v>-3.2617991122515502E-3</v>
      </c>
      <c r="BL1154">
        <v>-8.7641894548660202E-3</v>
      </c>
      <c r="BM1154">
        <v>-2.8196139397544898E-2</v>
      </c>
      <c r="BN1154">
        <v>-6.5679292947021196E-3</v>
      </c>
      <c r="BO1154">
        <v>-1.1152706498185E-2</v>
      </c>
      <c r="BP1154">
        <v>-1.15551446501492E-2</v>
      </c>
      <c r="BQ1154">
        <v>2.86739867208698E-3</v>
      </c>
      <c r="BR1154">
        <v>3.7210996288776901E-2</v>
      </c>
      <c r="BS1154">
        <v>8.7238607311326197E-2</v>
      </c>
      <c r="BT1154">
        <v>8.5635986165659303E-2</v>
      </c>
      <c r="BU1154">
        <v>5.4474661475137902E-2</v>
      </c>
      <c r="BV1154">
        <v>7.4958362842586099E-2</v>
      </c>
      <c r="BW1154">
        <v>7.0815381810720404E-2</v>
      </c>
      <c r="BX1154">
        <v>2.6204647447518201E-2</v>
      </c>
      <c r="BY1154">
        <v>1.5652303202035301E-3</v>
      </c>
      <c r="BZ1154">
        <v>2.49551257729759E-2</v>
      </c>
      <c r="CA1154">
        <v>-6.6114645498388802E-3</v>
      </c>
      <c r="CB1154">
        <v>-1.43466297404707E-2</v>
      </c>
      <c r="CC1154">
        <v>-6.6851849098138296E-3</v>
      </c>
      <c r="CD1154">
        <v>1.5965663063515299E-2</v>
      </c>
      <c r="CE1154">
        <v>-1.6651399846321999E-3</v>
      </c>
      <c r="CF1154">
        <v>-9.1370499674521197E-3</v>
      </c>
      <c r="CG1154">
        <v>-5.0879856671172197E-3</v>
      </c>
      <c r="CH1154">
        <v>1.76578508218957E-3</v>
      </c>
      <c r="CI1154">
        <v>5.2140921732383898E-3</v>
      </c>
      <c r="CJ1154">
        <v>-1.4452708537765601E-3</v>
      </c>
      <c r="CK1154">
        <v>-1.9621797144794301E-2</v>
      </c>
      <c r="CL1154">
        <v>2.9999855230489298E-3</v>
      </c>
      <c r="CM1154">
        <v>-4.9414609633563504E-3</v>
      </c>
      <c r="CN1154">
        <v>-7.1980872637772402E-3</v>
      </c>
      <c r="CO1154">
        <v>7.1651673736139202E-3</v>
      </c>
      <c r="CP1154">
        <v>4.8880841334612901E-2</v>
      </c>
      <c r="CQ1154">
        <v>9.9577893418390198E-2</v>
      </c>
      <c r="CR1154">
        <v>0.102908635228601</v>
      </c>
      <c r="CS1154">
        <v>7.8165349439436996E-2</v>
      </c>
      <c r="CT1154">
        <v>9.8719107850262694E-2</v>
      </c>
      <c r="CU1154">
        <v>9.1268091974596594E-2</v>
      </c>
      <c r="CV1154">
        <v>4.6178254760495897E-2</v>
      </c>
      <c r="CW1154">
        <v>2.3002344394133501E-2</v>
      </c>
      <c r="CX1154">
        <v>4.5575508595054298E-2</v>
      </c>
      <c r="CY1154">
        <v>8.2802078743446795E-3</v>
      </c>
      <c r="CZ1154">
        <v>-1.8834537454215201E-3</v>
      </c>
      <c r="DA1154">
        <v>2.97667729241475E-3</v>
      </c>
      <c r="DB1154">
        <v>2.41913747756358E-2</v>
      </c>
      <c r="DC1154">
        <v>6.3178084613752499E-3</v>
      </c>
      <c r="DD1154">
        <v>-1.14587379145877E-3</v>
      </c>
      <c r="DE1154">
        <v>1.84233039913111E-3</v>
      </c>
      <c r="DF1154">
        <v>7.9318474722944194E-3</v>
      </c>
      <c r="DG1154">
        <v>1.3689983458728299E-2</v>
      </c>
      <c r="DH1154">
        <v>5.8736477473129104E-3</v>
      </c>
      <c r="DI1154">
        <v>-1.1047454892043699E-2</v>
      </c>
      <c r="DJ1154">
        <v>1.2567900340799999E-2</v>
      </c>
      <c r="DK1154">
        <v>1.2697845714723301E-3</v>
      </c>
      <c r="DL1154">
        <v>-2.84102987740532E-3</v>
      </c>
      <c r="DM1154">
        <v>1.14629360751408E-2</v>
      </c>
      <c r="DN1154">
        <v>6.0550686380448797E-2</v>
      </c>
      <c r="DO1154">
        <v>0.11191717952545401</v>
      </c>
      <c r="DP1154">
        <v>0.120181284291542</v>
      </c>
      <c r="DQ1154">
        <v>0.101856037403736</v>
      </c>
      <c r="DR1154">
        <v>0.122479852857939</v>
      </c>
      <c r="DS1154">
        <v>0.111720802138473</v>
      </c>
      <c r="DT1154">
        <v>6.6151862073473497E-2</v>
      </c>
      <c r="DU1154">
        <v>4.4439458468063499E-2</v>
      </c>
      <c r="DV1154">
        <v>6.6195891417132696E-2</v>
      </c>
      <c r="DW1154">
        <v>2.3171880298528201E-2</v>
      </c>
      <c r="DX1154">
        <v>1.05797222496277E-2</v>
      </c>
      <c r="DY1154">
        <v>1.6926871774493799E-2</v>
      </c>
      <c r="DZ1154">
        <v>3.6067996045511502E-2</v>
      </c>
      <c r="EA1154">
        <v>1.78439181316754E-2</v>
      </c>
      <c r="EB1154">
        <v>1.03921154141781E-2</v>
      </c>
      <c r="EC1154">
        <v>1.18486060965988E-2</v>
      </c>
      <c r="ED1154">
        <v>1.6834662243421599E-2</v>
      </c>
      <c r="EE1154">
        <v>2.5927824297968499E-2</v>
      </c>
      <c r="EF1154">
        <v>1.6441003785588201E-2</v>
      </c>
      <c r="EG1154">
        <v>1.33253350752063E-3</v>
      </c>
      <c r="EH1154">
        <v>2.63824497208156E-2</v>
      </c>
      <c r="EI1154">
        <v>1.0237836627402E-2</v>
      </c>
      <c r="EJ1154">
        <v>3.4498689821797E-3</v>
      </c>
      <c r="EK1154">
        <v>1.76682314902901E-2</v>
      </c>
      <c r="EL1154">
        <v>7.7400089172344103E-2</v>
      </c>
      <c r="EM1154">
        <v>0.129733148886294</v>
      </c>
      <c r="EN1154">
        <v>0.14512024622303801</v>
      </c>
      <c r="EO1154">
        <v>0.13606162816862899</v>
      </c>
      <c r="EP1154">
        <v>0.15678659486671301</v>
      </c>
      <c r="EQ1154">
        <v>0.141251267228925</v>
      </c>
      <c r="ER1154">
        <v>9.4990578740375003E-2</v>
      </c>
      <c r="ES1154">
        <v>7.5391246457428396E-2</v>
      </c>
      <c r="ET1154">
        <v>9.5968449195545799E-2</v>
      </c>
      <c r="EU1154">
        <v>4.4673090120466802E-2</v>
      </c>
      <c r="EV1154">
        <v>2.8574568932000399E-2</v>
      </c>
      <c r="EW1154">
        <v>68.1434218377088</v>
      </c>
      <c r="EX1154">
        <v>67.706369331742195</v>
      </c>
      <c r="EY1154">
        <v>66.525208830548905</v>
      </c>
      <c r="EZ1154">
        <v>64.235978520286395</v>
      </c>
      <c r="FA1154">
        <v>63.016557279236302</v>
      </c>
      <c r="FB1154">
        <v>62.422807279236302</v>
      </c>
      <c r="FC1154">
        <v>61.797658114558502</v>
      </c>
      <c r="FD1154">
        <v>61.887604415274502</v>
      </c>
      <c r="FE1154">
        <v>65.249925417661103</v>
      </c>
      <c r="FF1154">
        <v>69.942571599045394</v>
      </c>
      <c r="FG1154">
        <v>74.567124105011899</v>
      </c>
      <c r="FH1154">
        <v>78.897822195704094</v>
      </c>
      <c r="FI1154">
        <v>82.330101431980907</v>
      </c>
      <c r="FJ1154">
        <v>85.173926014319804</v>
      </c>
      <c r="FK1154">
        <v>87.257831145584703</v>
      </c>
      <c r="FL1154">
        <v>88.342258353221993</v>
      </c>
      <c r="FM1154">
        <v>86.891408114558502</v>
      </c>
      <c r="FN1154">
        <v>86.349418257756597</v>
      </c>
      <c r="FO1154">
        <v>83.374030429594299</v>
      </c>
      <c r="FP1154">
        <v>79.366721360381902</v>
      </c>
      <c r="FQ1154">
        <v>75.162440334128902</v>
      </c>
      <c r="FR1154">
        <v>71.879400357995195</v>
      </c>
      <c r="FS1154">
        <v>69.681458830548905</v>
      </c>
      <c r="FT1154">
        <v>68.353594868735101</v>
      </c>
      <c r="FU1154">
        <v>3.7191450405827303E-2</v>
      </c>
      <c r="FV1154">
        <v>0</v>
      </c>
      <c r="FW1154">
        <v>0</v>
      </c>
      <c r="FX1154">
        <v>1</v>
      </c>
    </row>
    <row r="1155" spans="1:180" x14ac:dyDescent="0.2">
      <c r="A1155" t="s">
        <v>42</v>
      </c>
      <c r="B1155" t="s">
        <v>58</v>
      </c>
      <c r="C1155" t="s">
        <v>55</v>
      </c>
      <c r="D1155" t="s">
        <v>37</v>
      </c>
      <c r="E1155" t="s">
        <v>78</v>
      </c>
      <c r="F1155" t="s">
        <v>78</v>
      </c>
      <c r="G1155" s="35">
        <v>43704</v>
      </c>
      <c r="H1155">
        <v>337</v>
      </c>
      <c r="I1155">
        <v>0.815918872572853</v>
      </c>
      <c r="J1155">
        <v>0.69658269663904704</v>
      </c>
      <c r="K1155">
        <v>0.603389686778107</v>
      </c>
      <c r="L1155">
        <v>0.51333935904969297</v>
      </c>
      <c r="M1155">
        <v>0.48897634027868098</v>
      </c>
      <c r="N1155">
        <v>0.49316687629948902</v>
      </c>
      <c r="O1155">
        <v>0.53054842056269202</v>
      </c>
      <c r="P1155">
        <v>0.58051035485804303</v>
      </c>
      <c r="Q1155">
        <v>0.65144612711476901</v>
      </c>
      <c r="R1155">
        <v>0.728754231574266</v>
      </c>
      <c r="S1155">
        <v>0.86160354793048599</v>
      </c>
      <c r="T1155">
        <v>1.00516772401204</v>
      </c>
      <c r="U1155">
        <v>1.17118126144572</v>
      </c>
      <c r="V1155">
        <v>1.3581404100219201</v>
      </c>
      <c r="W1155">
        <v>1.58347433882961</v>
      </c>
      <c r="X1155">
        <v>1.7672033573366199</v>
      </c>
      <c r="Y1155">
        <v>1.8590098160427699</v>
      </c>
      <c r="Z1155">
        <v>2.0094312195562898</v>
      </c>
      <c r="AA1155">
        <v>1.9625233591237701</v>
      </c>
      <c r="AB1155">
        <v>1.83412225350848</v>
      </c>
      <c r="AC1155">
        <v>1.66556506205141</v>
      </c>
      <c r="AD1155">
        <v>1.5198840119589101</v>
      </c>
      <c r="AE1155">
        <v>1.2724251505764901</v>
      </c>
      <c r="AF1155">
        <v>1.0270996802018999</v>
      </c>
      <c r="AG1155">
        <v>-5.1254096228193404E-3</v>
      </c>
      <c r="AH1155">
        <v>-1.1567175152898601E-2</v>
      </c>
      <c r="AI1155">
        <v>-3.97694729606618E-2</v>
      </c>
      <c r="AJ1155">
        <v>-7.3804400440829303E-3</v>
      </c>
      <c r="AK1155">
        <v>9.5760327793103402E-3</v>
      </c>
      <c r="AL1155">
        <v>-2.18583448196972E-3</v>
      </c>
      <c r="AM1155">
        <v>7.9575639000867403E-3</v>
      </c>
      <c r="AN1155">
        <v>-4.1369877776224299E-2</v>
      </c>
      <c r="AO1155">
        <v>-6.16922379729829E-2</v>
      </c>
      <c r="AP1155">
        <v>-9.8232438666386507E-2</v>
      </c>
      <c r="AQ1155">
        <v>-7.2670128570950704E-2</v>
      </c>
      <c r="AR1155">
        <v>-3.2224275376845198E-2</v>
      </c>
      <c r="AS1155">
        <v>-3.4666236561328299E-2</v>
      </c>
      <c r="AT1155">
        <v>5.4202268669104898E-3</v>
      </c>
      <c r="AU1155">
        <v>0.29004175363038698</v>
      </c>
      <c r="AV1155">
        <v>0.28404494187489598</v>
      </c>
      <c r="AW1155">
        <v>0.369670141933576</v>
      </c>
      <c r="AX1155">
        <v>0.38345395754488698</v>
      </c>
      <c r="AY1155">
        <v>0.20929985851529201</v>
      </c>
      <c r="AZ1155">
        <v>-0.154307956131994</v>
      </c>
      <c r="BA1155">
        <v>-0.130275588309268</v>
      </c>
      <c r="BB1155">
        <v>-0.103276239131596</v>
      </c>
      <c r="BC1155">
        <v>-8.9903214679361507E-2</v>
      </c>
      <c r="BD1155">
        <v>-3.1267613591364901E-2</v>
      </c>
      <c r="BE1155">
        <v>1.76498645856486E-2</v>
      </c>
      <c r="BF1155">
        <v>7.94397847353219E-3</v>
      </c>
      <c r="BG1155">
        <v>-2.1612602981764002E-2</v>
      </c>
      <c r="BH1155">
        <v>6.6444331995945197E-3</v>
      </c>
      <c r="BI1155">
        <v>2.2193748752266099E-2</v>
      </c>
      <c r="BJ1155">
        <v>1.21435971084388E-2</v>
      </c>
      <c r="BK1155">
        <v>2.4754115917236402E-2</v>
      </c>
      <c r="BL1155">
        <v>-2.6213404450778199E-2</v>
      </c>
      <c r="BM1155">
        <v>-4.4324759144621598E-2</v>
      </c>
      <c r="BN1155">
        <v>-7.3428868650019602E-2</v>
      </c>
      <c r="BO1155">
        <v>-4.6918314487825498E-2</v>
      </c>
      <c r="BP1155">
        <v>-1.2046219175689E-2</v>
      </c>
      <c r="BQ1155">
        <v>-1.4417599628828799E-2</v>
      </c>
      <c r="BR1155">
        <v>4.3650650778962699E-2</v>
      </c>
      <c r="BS1155">
        <v>0.34633361062623003</v>
      </c>
      <c r="BT1155">
        <v>0.33766221245239902</v>
      </c>
      <c r="BU1155">
        <v>0.43368663193165402</v>
      </c>
      <c r="BV1155">
        <v>0.45243509830753098</v>
      </c>
      <c r="BW1155">
        <v>0.281671612260816</v>
      </c>
      <c r="BX1155">
        <v>-9.7281524370316605E-2</v>
      </c>
      <c r="BY1155">
        <v>-7.9964578693007701E-2</v>
      </c>
      <c r="BZ1155">
        <v>-6.9473450183690305E-2</v>
      </c>
      <c r="CA1155">
        <v>-6.1200188407768502E-2</v>
      </c>
      <c r="CB1155">
        <v>-1.6767487736204501E-2</v>
      </c>
      <c r="CC1155">
        <v>3.34239501227983E-2</v>
      </c>
      <c r="CD1155">
        <v>2.1457344038955599E-2</v>
      </c>
      <c r="CE1155">
        <v>-9.0372101451081793E-3</v>
      </c>
      <c r="CF1155">
        <v>1.63580176846145E-2</v>
      </c>
      <c r="CG1155">
        <v>3.09327403981653E-2</v>
      </c>
      <c r="CH1155">
        <v>2.20681177766377E-2</v>
      </c>
      <c r="CI1155">
        <v>3.6387356677481199E-2</v>
      </c>
      <c r="CJ1155">
        <v>-1.5716077196284699E-2</v>
      </c>
      <c r="CK1155">
        <v>-3.2296096214128898E-2</v>
      </c>
      <c r="CL1155">
        <v>-5.6249991615055901E-2</v>
      </c>
      <c r="CM1155">
        <v>-2.90826865008325E-2</v>
      </c>
      <c r="CN1155">
        <v>1.92904108142391E-3</v>
      </c>
      <c r="CO1155">
        <v>-3.9345537219547899E-4</v>
      </c>
      <c r="CP1155">
        <v>7.0128925920255394E-2</v>
      </c>
      <c r="CQ1155">
        <v>0.38532117930135401</v>
      </c>
      <c r="CR1155">
        <v>0.374797370721693</v>
      </c>
      <c r="CS1155">
        <v>0.478024257892809</v>
      </c>
      <c r="CT1155">
        <v>0.50021122626455705</v>
      </c>
      <c r="CU1155">
        <v>0.33179606844106102</v>
      </c>
      <c r="CV1155">
        <v>-5.7785191450088702E-2</v>
      </c>
      <c r="CW1155">
        <v>-4.5119326693706503E-2</v>
      </c>
      <c r="CX1155">
        <v>-4.60617415307936E-2</v>
      </c>
      <c r="CY1155">
        <v>-4.1320559849231803E-2</v>
      </c>
      <c r="CZ1155">
        <v>-6.7247447402191997E-3</v>
      </c>
      <c r="DA1155">
        <v>4.9198035659947903E-2</v>
      </c>
      <c r="DB1155">
        <v>3.4970709604379098E-2</v>
      </c>
      <c r="DC1155">
        <v>3.5381826915476199E-3</v>
      </c>
      <c r="DD1155">
        <v>2.60716021696344E-2</v>
      </c>
      <c r="DE1155">
        <v>3.9671732044064399E-2</v>
      </c>
      <c r="DF1155">
        <v>3.1992638444836602E-2</v>
      </c>
      <c r="DG1155">
        <v>4.8020597437726097E-2</v>
      </c>
      <c r="DH1155">
        <v>-5.2187499417911901E-3</v>
      </c>
      <c r="DI1155">
        <v>-2.0267433283636099E-2</v>
      </c>
      <c r="DJ1155">
        <v>-3.9071114580092201E-2</v>
      </c>
      <c r="DK1155">
        <v>-1.1247058513839499E-2</v>
      </c>
      <c r="DL1155">
        <v>1.5904301338536798E-2</v>
      </c>
      <c r="DM1155">
        <v>1.3630688884437799E-2</v>
      </c>
      <c r="DN1155">
        <v>9.6607201061548104E-2</v>
      </c>
      <c r="DO1155">
        <v>0.424308747976478</v>
      </c>
      <c r="DP1155">
        <v>0.41193252899098698</v>
      </c>
      <c r="DQ1155">
        <v>0.52236188385396298</v>
      </c>
      <c r="DR1155">
        <v>0.54798735422158396</v>
      </c>
      <c r="DS1155">
        <v>0.38192052462130699</v>
      </c>
      <c r="DT1155">
        <v>-1.82888585298609E-2</v>
      </c>
      <c r="DU1155">
        <v>-1.0274074694405199E-2</v>
      </c>
      <c r="DV1155">
        <v>-2.2650032877896999E-2</v>
      </c>
      <c r="DW1155">
        <v>-2.14409312906951E-2</v>
      </c>
      <c r="DX1155">
        <v>3.3179982557660702E-3</v>
      </c>
      <c r="DY1155">
        <v>7.1973309868415894E-2</v>
      </c>
      <c r="DZ1155">
        <v>5.4481863230809897E-2</v>
      </c>
      <c r="EA1155">
        <v>2.1695052670445501E-2</v>
      </c>
      <c r="EB1155">
        <v>4.0096475413311898E-2</v>
      </c>
      <c r="EC1155">
        <v>5.22894480170202E-2</v>
      </c>
      <c r="ED1155">
        <v>4.6322070035245203E-2</v>
      </c>
      <c r="EE1155">
        <v>6.4817149454875697E-2</v>
      </c>
      <c r="EF1155">
        <v>9.9377233836549193E-3</v>
      </c>
      <c r="EG1155">
        <v>-2.8999544552748601E-3</v>
      </c>
      <c r="EH1155">
        <v>-1.4267544563725299E-2</v>
      </c>
      <c r="EI1155">
        <v>1.4504755569285601E-2</v>
      </c>
      <c r="EJ1155">
        <v>3.6082357539693001E-2</v>
      </c>
      <c r="EK1155">
        <v>3.3879325816937297E-2</v>
      </c>
      <c r="EL1155">
        <v>0.1348376249736</v>
      </c>
      <c r="EM1155">
        <v>0.48060060497232099</v>
      </c>
      <c r="EN1155">
        <v>0.46554979956848902</v>
      </c>
      <c r="EO1155">
        <v>0.58637837385204195</v>
      </c>
      <c r="EP1155">
        <v>0.61696849498422801</v>
      </c>
      <c r="EQ1155">
        <v>0.454292278366831</v>
      </c>
      <c r="ER1155">
        <v>3.8737573231816702E-2</v>
      </c>
      <c r="ES1155">
        <v>4.0036934921855297E-2</v>
      </c>
      <c r="ET1155">
        <v>1.1152756070008801E-2</v>
      </c>
      <c r="EU1155">
        <v>7.2620949808979403E-3</v>
      </c>
      <c r="EV1155">
        <v>1.7818124110926498E-2</v>
      </c>
      <c r="EW1155">
        <v>72.413903432227997</v>
      </c>
      <c r="EX1155">
        <v>71.936591041303103</v>
      </c>
      <c r="EY1155">
        <v>70.367364746945896</v>
      </c>
      <c r="EZ1155">
        <v>66.766433973240296</v>
      </c>
      <c r="FA1155">
        <v>64.916521233275205</v>
      </c>
      <c r="FB1155">
        <v>64.181210005817306</v>
      </c>
      <c r="FC1155">
        <v>63.2510180337406</v>
      </c>
      <c r="FD1155">
        <v>63.269342641070402</v>
      </c>
      <c r="FE1155">
        <v>67.031995346131495</v>
      </c>
      <c r="FF1155">
        <v>72.4252472367656</v>
      </c>
      <c r="FG1155">
        <v>77.476439790575895</v>
      </c>
      <c r="FH1155">
        <v>81.914485165794105</v>
      </c>
      <c r="FI1155">
        <v>86.325189063408999</v>
      </c>
      <c r="FJ1155">
        <v>90.539848749272807</v>
      </c>
      <c r="FK1155">
        <v>94.137870855148293</v>
      </c>
      <c r="FL1155">
        <v>94.759162303664894</v>
      </c>
      <c r="FM1155">
        <v>92.296393251890606</v>
      </c>
      <c r="FN1155">
        <v>92.363292611983695</v>
      </c>
      <c r="FO1155">
        <v>89.638743455497405</v>
      </c>
      <c r="FP1155">
        <v>85.449389179755698</v>
      </c>
      <c r="FQ1155">
        <v>80.863001745200705</v>
      </c>
      <c r="FR1155">
        <v>76.704770215241396</v>
      </c>
      <c r="FS1155">
        <v>73.984293193717306</v>
      </c>
      <c r="FT1155">
        <v>72.209714950552694</v>
      </c>
      <c r="FU1155">
        <v>8.3280214931603494E-2</v>
      </c>
      <c r="FV1155">
        <v>0</v>
      </c>
      <c r="FW1155">
        <v>0</v>
      </c>
      <c r="FX1155">
        <v>1</v>
      </c>
    </row>
    <row r="1156" spans="1:180" x14ac:dyDescent="0.2">
      <c r="A1156" t="s">
        <v>42</v>
      </c>
      <c r="B1156" t="s">
        <v>58</v>
      </c>
      <c r="C1156" t="s">
        <v>55</v>
      </c>
      <c r="D1156" t="s">
        <v>80</v>
      </c>
      <c r="E1156" t="s">
        <v>1</v>
      </c>
      <c r="F1156" t="s">
        <v>1</v>
      </c>
      <c r="G1156" s="35">
        <v>43704</v>
      </c>
      <c r="H1156">
        <v>14625</v>
      </c>
      <c r="I1156">
        <v>1.4245680121405599</v>
      </c>
      <c r="J1156">
        <v>1.22649859699101</v>
      </c>
      <c r="K1156">
        <v>1.07757604742247</v>
      </c>
      <c r="L1156">
        <v>0.96955494119510899</v>
      </c>
      <c r="M1156">
        <v>0.90591156479859603</v>
      </c>
      <c r="N1156">
        <v>0.88208274596353697</v>
      </c>
      <c r="O1156">
        <v>0.91299556321749797</v>
      </c>
      <c r="P1156">
        <v>0.96026254298102398</v>
      </c>
      <c r="Q1156">
        <v>1.0246992085133799</v>
      </c>
      <c r="R1156">
        <v>1.1563442149971199</v>
      </c>
      <c r="S1156">
        <v>1.3525333953980301</v>
      </c>
      <c r="T1156">
        <v>1.60611401304783</v>
      </c>
      <c r="U1156">
        <v>1.8892572678672801</v>
      </c>
      <c r="V1156">
        <v>2.1598141961839099</v>
      </c>
      <c r="W1156">
        <v>2.41461109893118</v>
      </c>
      <c r="X1156">
        <v>2.6804698382573702</v>
      </c>
      <c r="Y1156">
        <v>2.8694840334205098</v>
      </c>
      <c r="Z1156">
        <v>2.9699346981689598</v>
      </c>
      <c r="AA1156">
        <v>2.92959660156568</v>
      </c>
      <c r="AB1156">
        <v>2.7718531947737102</v>
      </c>
      <c r="AC1156">
        <v>2.5830103760203298</v>
      </c>
      <c r="AD1156">
        <v>2.38838334727079</v>
      </c>
      <c r="AE1156">
        <v>2.0923637106500999</v>
      </c>
      <c r="AF1156">
        <v>1.7499258980074399</v>
      </c>
      <c r="AG1156">
        <v>-4.2212647173531799E-2</v>
      </c>
      <c r="AH1156">
        <v>-2.98539810051376E-2</v>
      </c>
      <c r="AI1156">
        <v>-3.0527604319364202E-2</v>
      </c>
      <c r="AJ1156">
        <v>-3.5333632179712103E-2</v>
      </c>
      <c r="AK1156">
        <v>-1.2858976942136099E-2</v>
      </c>
      <c r="AL1156">
        <v>-1.7446229921586402E-2</v>
      </c>
      <c r="AM1156">
        <v>-1.7032731132165E-2</v>
      </c>
      <c r="AN1156">
        <v>6.2062742099374402E-3</v>
      </c>
      <c r="AO1156">
        <v>-3.68585336877973E-4</v>
      </c>
      <c r="AP1156">
        <v>-1.07219588394461E-2</v>
      </c>
      <c r="AQ1156">
        <v>-3.3688161667885602E-2</v>
      </c>
      <c r="AR1156">
        <v>-1.3068067277636901E-2</v>
      </c>
      <c r="AS1156">
        <v>-6.2481852616430899E-3</v>
      </c>
      <c r="AT1156">
        <v>8.7851600582647699E-3</v>
      </c>
      <c r="AU1156">
        <v>0.18642157650367999</v>
      </c>
      <c r="AV1156">
        <v>0.237240761638427</v>
      </c>
      <c r="AW1156">
        <v>0.26275040280541301</v>
      </c>
      <c r="AX1156">
        <v>0.26199996612913901</v>
      </c>
      <c r="AY1156">
        <v>0.165023850295163</v>
      </c>
      <c r="AZ1156">
        <v>-0.108095957824966</v>
      </c>
      <c r="BA1156">
        <v>-0.119147686705757</v>
      </c>
      <c r="BB1156">
        <v>-9.2832380470484102E-2</v>
      </c>
      <c r="BC1156">
        <v>-8.0234565973765798E-2</v>
      </c>
      <c r="BD1156">
        <v>-2.87525023910651E-2</v>
      </c>
      <c r="BE1156">
        <v>-3.44158307061187E-2</v>
      </c>
      <c r="BF1156">
        <v>-2.1964582686208801E-2</v>
      </c>
      <c r="BG1156">
        <v>-2.2985390689781001E-2</v>
      </c>
      <c r="BH1156">
        <v>-2.7108299730737102E-2</v>
      </c>
      <c r="BI1156">
        <v>-5.7430131762078798E-3</v>
      </c>
      <c r="BJ1156">
        <v>-1.0081858123653101E-2</v>
      </c>
      <c r="BK1156">
        <v>-1.10510262519365E-2</v>
      </c>
      <c r="BL1156">
        <v>1.0174566642112399E-2</v>
      </c>
      <c r="BM1156">
        <v>4.3421638673364696E-3</v>
      </c>
      <c r="BN1156">
        <v>-4.9087252749164603E-3</v>
      </c>
      <c r="BO1156">
        <v>-2.73687823672378E-2</v>
      </c>
      <c r="BP1156">
        <v>-7.1164037818829597E-3</v>
      </c>
      <c r="BQ1156">
        <v>-3.9784381877740503E-4</v>
      </c>
      <c r="BR1156">
        <v>2.06414426270475E-2</v>
      </c>
      <c r="BS1156">
        <v>0.20381044683524899</v>
      </c>
      <c r="BT1156">
        <v>0.25427785116596702</v>
      </c>
      <c r="BU1156">
        <v>0.28127663012077497</v>
      </c>
      <c r="BV1156">
        <v>0.28622871257509402</v>
      </c>
      <c r="BW1156">
        <v>0.18757859307246</v>
      </c>
      <c r="BX1156">
        <v>-8.83119364899108E-2</v>
      </c>
      <c r="BY1156">
        <v>-0.1038211448302</v>
      </c>
      <c r="BZ1156">
        <v>-7.1755605334844194E-2</v>
      </c>
      <c r="CA1156">
        <v>-6.0627182234235501E-2</v>
      </c>
      <c r="CB1156">
        <v>-1.7496165412205399E-2</v>
      </c>
      <c r="CC1156">
        <v>-2.90157793719968E-2</v>
      </c>
      <c r="CD1156">
        <v>-1.65004094437564E-2</v>
      </c>
      <c r="CE1156">
        <v>-1.7761676505551102E-2</v>
      </c>
      <c r="CF1156">
        <v>-2.14114595331607E-2</v>
      </c>
      <c r="CG1156">
        <v>-8.1451834907317496E-4</v>
      </c>
      <c r="CH1156">
        <v>-4.9813166502695504E-3</v>
      </c>
      <c r="CI1156">
        <v>-6.90811567377862E-3</v>
      </c>
      <c r="CJ1156">
        <v>1.2922993892146401E-2</v>
      </c>
      <c r="CK1156">
        <v>7.6048144159612703E-3</v>
      </c>
      <c r="CL1156">
        <v>-8.8249741680245495E-4</v>
      </c>
      <c r="CM1156">
        <v>-2.2991999514145E-2</v>
      </c>
      <c r="CN1156">
        <v>-2.99429977509795E-3</v>
      </c>
      <c r="CO1156">
        <v>3.6540848428315599E-3</v>
      </c>
      <c r="CP1156">
        <v>2.88530678167482E-2</v>
      </c>
      <c r="CQ1156">
        <v>0.21585392545569901</v>
      </c>
      <c r="CR1156">
        <v>0.26607768747316501</v>
      </c>
      <c r="CS1156">
        <v>0.29410783872350399</v>
      </c>
      <c r="CT1156">
        <v>0.30300946855625799</v>
      </c>
      <c r="CU1156">
        <v>0.20319993921217899</v>
      </c>
      <c r="CV1156">
        <v>-7.4609583580722796E-2</v>
      </c>
      <c r="CW1156">
        <v>-9.3206028615974601E-2</v>
      </c>
      <c r="CX1156">
        <v>-5.7157895081448397E-2</v>
      </c>
      <c r="CY1156">
        <v>-4.70471679856223E-2</v>
      </c>
      <c r="CZ1156">
        <v>-9.7000607104892507E-3</v>
      </c>
      <c r="DA1156">
        <v>-2.36157280378748E-2</v>
      </c>
      <c r="DB1156">
        <v>-1.1036236201304001E-2</v>
      </c>
      <c r="DC1156">
        <v>-1.25379623213211E-2</v>
      </c>
      <c r="DD1156">
        <v>-1.5714619335584299E-2</v>
      </c>
      <c r="DE1156">
        <v>4.1139764780615297E-3</v>
      </c>
      <c r="DF1156">
        <v>1.19224823113977E-4</v>
      </c>
      <c r="DG1156">
        <v>-2.7652050956207099E-3</v>
      </c>
      <c r="DH1156">
        <v>1.5671421142180501E-2</v>
      </c>
      <c r="DI1156">
        <v>1.0867464964586101E-2</v>
      </c>
      <c r="DJ1156">
        <v>3.1437304413115502E-3</v>
      </c>
      <c r="DK1156">
        <v>-1.8615216661052099E-2</v>
      </c>
      <c r="DL1156">
        <v>1.12780423168706E-3</v>
      </c>
      <c r="DM1156">
        <v>7.70601350444052E-3</v>
      </c>
      <c r="DN1156">
        <v>3.7064693006448803E-2</v>
      </c>
      <c r="DO1156">
        <v>0.22789740407615</v>
      </c>
      <c r="DP1156">
        <v>0.27787752378036401</v>
      </c>
      <c r="DQ1156">
        <v>0.30693904732623201</v>
      </c>
      <c r="DR1156">
        <v>0.31979022453742301</v>
      </c>
      <c r="DS1156">
        <v>0.21882128535189799</v>
      </c>
      <c r="DT1156">
        <v>-6.0907230671534703E-2</v>
      </c>
      <c r="DU1156">
        <v>-8.25909124017489E-2</v>
      </c>
      <c r="DV1156">
        <v>-4.2560184828052697E-2</v>
      </c>
      <c r="DW1156">
        <v>-3.3467153737009099E-2</v>
      </c>
      <c r="DX1156">
        <v>-1.90395600877306E-3</v>
      </c>
      <c r="DY1156">
        <v>-1.58189115704617E-2</v>
      </c>
      <c r="DZ1156">
        <v>-3.1468378823752202E-3</v>
      </c>
      <c r="EA1156">
        <v>-4.9957486917379303E-3</v>
      </c>
      <c r="EB1156">
        <v>-7.4892868866093202E-3</v>
      </c>
      <c r="EC1156">
        <v>1.1229940243989701E-2</v>
      </c>
      <c r="ED1156">
        <v>7.4835966210473198E-3</v>
      </c>
      <c r="EE1156">
        <v>3.2164997846077202E-3</v>
      </c>
      <c r="EF1156">
        <v>1.96397135743554E-2</v>
      </c>
      <c r="EG1156">
        <v>1.55782141688005E-2</v>
      </c>
      <c r="EH1156">
        <v>8.9569640058411396E-3</v>
      </c>
      <c r="EI1156">
        <v>-1.2295837360404301E-2</v>
      </c>
      <c r="EJ1156">
        <v>7.0794677274409598E-3</v>
      </c>
      <c r="EK1156">
        <v>1.35563549473062E-2</v>
      </c>
      <c r="EL1156">
        <v>4.8920975575231597E-2</v>
      </c>
      <c r="EM1156">
        <v>0.245286274407719</v>
      </c>
      <c r="EN1156">
        <v>0.29491461330790403</v>
      </c>
      <c r="EO1156">
        <v>0.32546527464159403</v>
      </c>
      <c r="EP1156">
        <v>0.34401897098337803</v>
      </c>
      <c r="EQ1156">
        <v>0.24137602812919501</v>
      </c>
      <c r="ER1156">
        <v>-4.1123209336479401E-2</v>
      </c>
      <c r="ES1156">
        <v>-6.7264370526191802E-2</v>
      </c>
      <c r="ET1156">
        <v>-2.1483409692412799E-2</v>
      </c>
      <c r="EU1156">
        <v>-1.3859769997478901E-2</v>
      </c>
      <c r="EV1156">
        <v>9.3523809700865705E-3</v>
      </c>
      <c r="EW1156">
        <v>87.849092908191295</v>
      </c>
      <c r="EX1156">
        <v>85.847556099755096</v>
      </c>
      <c r="EY1156">
        <v>83.945836873407004</v>
      </c>
      <c r="EZ1156">
        <v>82.034596931380904</v>
      </c>
      <c r="FA1156">
        <v>80.074728872007597</v>
      </c>
      <c r="FB1156">
        <v>78.604315557998902</v>
      </c>
      <c r="FC1156">
        <v>77.595307111799698</v>
      </c>
      <c r="FD1156">
        <v>77.183554900294894</v>
      </c>
      <c r="FE1156">
        <v>80.674546454095704</v>
      </c>
      <c r="FF1156">
        <v>84.273851766704993</v>
      </c>
      <c r="FG1156">
        <v>89.274876305662403</v>
      </c>
      <c r="FH1156">
        <v>92.755322604827796</v>
      </c>
      <c r="FI1156">
        <v>96.215702933679907</v>
      </c>
      <c r="FJ1156">
        <v>99.627455145184697</v>
      </c>
      <c r="FK1156">
        <v>101.656529561697</v>
      </c>
      <c r="FL1156">
        <v>103.626430606227</v>
      </c>
      <c r="FM1156">
        <v>104.55722424908799</v>
      </c>
      <c r="FN1156">
        <v>104.448398220801</v>
      </c>
      <c r="FO1156">
        <v>103.398745564496</v>
      </c>
      <c r="FP1156">
        <v>101.37919186366101</v>
      </c>
      <c r="FQ1156">
        <v>98.270878104852798</v>
      </c>
      <c r="FR1156">
        <v>94.770878104852798</v>
      </c>
      <c r="FS1156">
        <v>92.750812134539501</v>
      </c>
      <c r="FT1156">
        <v>89.858101354390499</v>
      </c>
      <c r="FU1156">
        <v>2.6344987839369002E-2</v>
      </c>
      <c r="FV1156">
        <v>0</v>
      </c>
      <c r="FW1156">
        <v>0</v>
      </c>
      <c r="FX1156">
        <v>1</v>
      </c>
    </row>
    <row r="1157" spans="1:180" x14ac:dyDescent="0.2">
      <c r="A1157" t="s">
        <v>42</v>
      </c>
      <c r="B1157" t="s">
        <v>58</v>
      </c>
      <c r="C1157" t="s">
        <v>55</v>
      </c>
      <c r="D1157" t="s">
        <v>80</v>
      </c>
      <c r="E1157" t="s">
        <v>1</v>
      </c>
      <c r="F1157" t="s">
        <v>77</v>
      </c>
      <c r="G1157" s="35">
        <v>43704</v>
      </c>
      <c r="H1157">
        <v>12286</v>
      </c>
      <c r="I1157">
        <v>1.4587130051316699</v>
      </c>
      <c r="J1157">
        <v>1.25634144554801</v>
      </c>
      <c r="K1157">
        <v>1.10756006490851</v>
      </c>
      <c r="L1157">
        <v>1.00298436367246</v>
      </c>
      <c r="M1157">
        <v>0.93273791545463003</v>
      </c>
      <c r="N1157">
        <v>0.90325025729978303</v>
      </c>
      <c r="O1157">
        <v>0.93049129386199902</v>
      </c>
      <c r="P1157">
        <v>0.97317684336459798</v>
      </c>
      <c r="Q1157">
        <v>1.03694332371066</v>
      </c>
      <c r="R1157">
        <v>1.1680070683125701</v>
      </c>
      <c r="S1157">
        <v>1.3740262008766999</v>
      </c>
      <c r="T1157">
        <v>1.62302158499067</v>
      </c>
      <c r="U1157">
        <v>1.9000975561040601</v>
      </c>
      <c r="V1157">
        <v>2.17447328439679</v>
      </c>
      <c r="W1157">
        <v>2.4286351593644802</v>
      </c>
      <c r="X1157">
        <v>2.6872862779362401</v>
      </c>
      <c r="Y1157">
        <v>2.8766631295394398</v>
      </c>
      <c r="Z1157">
        <v>2.9749817122557198</v>
      </c>
      <c r="AA1157">
        <v>2.9350389105904799</v>
      </c>
      <c r="AB1157">
        <v>2.77442461894818</v>
      </c>
      <c r="AC1157">
        <v>2.5881861584341399</v>
      </c>
      <c r="AD1157">
        <v>2.4070521716265398</v>
      </c>
      <c r="AE1157">
        <v>2.1154411358409102</v>
      </c>
      <c r="AF1157">
        <v>1.7783497307440299</v>
      </c>
      <c r="AG1157">
        <v>-3.04171363650034E-2</v>
      </c>
      <c r="AH1157">
        <v>-2.61270558549738E-2</v>
      </c>
      <c r="AI1157">
        <v>-2.8233921448741501E-2</v>
      </c>
      <c r="AJ1157">
        <v>-2.2057296485563201E-2</v>
      </c>
      <c r="AK1157">
        <v>-2.3429721979663898E-3</v>
      </c>
      <c r="AL1157">
        <v>-1.4646195171569299E-2</v>
      </c>
      <c r="AM1157">
        <v>-1.5800807107891199E-2</v>
      </c>
      <c r="AN1157">
        <v>1.05768140496529E-2</v>
      </c>
      <c r="AO1157">
        <v>1.5117298332291201E-4</v>
      </c>
      <c r="AP1157">
        <v>-8.9765135064754798E-3</v>
      </c>
      <c r="AQ1157">
        <v>-2.4576598505323798E-2</v>
      </c>
      <c r="AR1157">
        <v>-8.4692331412967899E-3</v>
      </c>
      <c r="AS1157">
        <v>-5.9175179058841504E-3</v>
      </c>
      <c r="AT1157">
        <v>-1.1137371302887099E-2</v>
      </c>
      <c r="AU1157">
        <v>0.127564793427591</v>
      </c>
      <c r="AV1157">
        <v>0.188429388658333</v>
      </c>
      <c r="AW1157">
        <v>0.212676578233045</v>
      </c>
      <c r="AX1157">
        <v>0.21591881789853401</v>
      </c>
      <c r="AY1157">
        <v>0.157213800411559</v>
      </c>
      <c r="AZ1157">
        <v>-4.2703946403087598E-2</v>
      </c>
      <c r="BA1157">
        <v>-7.7421034204733105E-2</v>
      </c>
      <c r="BB1157">
        <v>-8.1865438250445802E-2</v>
      </c>
      <c r="BC1157">
        <v>-6.7860609564986102E-2</v>
      </c>
      <c r="BD1157">
        <v>-3.2837909920785002E-2</v>
      </c>
      <c r="BE1157">
        <v>-2.2076832263732402E-2</v>
      </c>
      <c r="BF1157">
        <v>-1.8831984068011901E-2</v>
      </c>
      <c r="BG1157">
        <v>-2.2476213426173501E-2</v>
      </c>
      <c r="BH1157">
        <v>-1.4815941530391201E-2</v>
      </c>
      <c r="BI1157">
        <v>2.6163536136460698E-3</v>
      </c>
      <c r="BJ1157">
        <v>-7.8718255766004191E-3</v>
      </c>
      <c r="BK1157">
        <v>-9.1699596362412594E-3</v>
      </c>
      <c r="BL1157">
        <v>1.5442464241862601E-2</v>
      </c>
      <c r="BM1157">
        <v>6.8392013287889002E-3</v>
      </c>
      <c r="BN1157">
        <v>-3.84963893217662E-3</v>
      </c>
      <c r="BO1157">
        <v>-2.0652988010946699E-2</v>
      </c>
      <c r="BP1157">
        <v>-4.0167055685761399E-3</v>
      </c>
      <c r="BQ1157">
        <v>-1.51051969667914E-3</v>
      </c>
      <c r="BR1157">
        <v>2.3086078967371601E-3</v>
      </c>
      <c r="BS1157">
        <v>0.14662608132791299</v>
      </c>
      <c r="BT1157">
        <v>0.20486323002798201</v>
      </c>
      <c r="BU1157">
        <v>0.227079985817908</v>
      </c>
      <c r="BV1157">
        <v>0.230544220336656</v>
      </c>
      <c r="BW1157">
        <v>0.17715536363185799</v>
      </c>
      <c r="BX1157">
        <v>-2.3979777014272501E-2</v>
      </c>
      <c r="BY1157">
        <v>-6.2377800183155301E-2</v>
      </c>
      <c r="BZ1157">
        <v>-6.0149802546164401E-2</v>
      </c>
      <c r="CA1157">
        <v>-4.8040084110530901E-2</v>
      </c>
      <c r="CB1157">
        <v>-2.0356559572387901E-2</v>
      </c>
      <c r="CC1157">
        <v>-1.6300363050010501E-2</v>
      </c>
      <c r="CD1157">
        <v>-1.37794395711206E-2</v>
      </c>
      <c r="CE1157">
        <v>-1.84884423892764E-2</v>
      </c>
      <c r="CF1157">
        <v>-9.8006011475616894E-3</v>
      </c>
      <c r="CG1157">
        <v>6.0511675633232696E-3</v>
      </c>
      <c r="CH1157">
        <v>-3.1799178316840198E-3</v>
      </c>
      <c r="CI1157">
        <v>-4.5774548767284103E-3</v>
      </c>
      <c r="CJ1157">
        <v>1.8812398742902699E-2</v>
      </c>
      <c r="CK1157">
        <v>1.14713093873183E-2</v>
      </c>
      <c r="CL1157">
        <v>-2.9878121986160399E-4</v>
      </c>
      <c r="CM1157">
        <v>-1.7935507334918201E-2</v>
      </c>
      <c r="CN1157">
        <v>-9.3289853531112901E-4</v>
      </c>
      <c r="CO1157">
        <v>1.5417538381096801E-3</v>
      </c>
      <c r="CP1157">
        <v>1.16212521303135E-2</v>
      </c>
      <c r="CQ1157">
        <v>0.159827871261846</v>
      </c>
      <c r="CR1157">
        <v>0.21624525849868301</v>
      </c>
      <c r="CS1157">
        <v>0.23705574203451499</v>
      </c>
      <c r="CT1157">
        <v>0.24067372951237501</v>
      </c>
      <c r="CU1157">
        <v>0.19096682957085001</v>
      </c>
      <c r="CV1157">
        <v>-1.10114743344552E-2</v>
      </c>
      <c r="CW1157">
        <v>-5.1958902125563498E-2</v>
      </c>
      <c r="CX1157">
        <v>-4.5109619409069303E-2</v>
      </c>
      <c r="CY1157">
        <v>-3.43124485594479E-2</v>
      </c>
      <c r="CZ1157">
        <v>-1.17120143426516E-2</v>
      </c>
      <c r="DA1157">
        <v>-1.0523893836288699E-2</v>
      </c>
      <c r="DB1157">
        <v>-8.7268950742292999E-3</v>
      </c>
      <c r="DC1157">
        <v>-1.4500671352379301E-2</v>
      </c>
      <c r="DD1157">
        <v>-4.7852607647321504E-3</v>
      </c>
      <c r="DE1157">
        <v>9.4859815130004695E-3</v>
      </c>
      <c r="DF1157">
        <v>1.5119899132323799E-3</v>
      </c>
      <c r="DG1157">
        <v>1.50498827844389E-5</v>
      </c>
      <c r="DH1157">
        <v>2.2182333243942799E-2</v>
      </c>
      <c r="DI1157">
        <v>1.6103417445847801E-2</v>
      </c>
      <c r="DJ1157">
        <v>3.2520764924534201E-3</v>
      </c>
      <c r="DK1157">
        <v>-1.52180266588896E-2</v>
      </c>
      <c r="DL1157">
        <v>2.1509084979538899E-3</v>
      </c>
      <c r="DM1157">
        <v>4.5940273728984999E-3</v>
      </c>
      <c r="DN1157">
        <v>2.0933896363889801E-2</v>
      </c>
      <c r="DO1157">
        <v>0.17302966119577801</v>
      </c>
      <c r="DP1157">
        <v>0.227627286969383</v>
      </c>
      <c r="DQ1157">
        <v>0.247031498251123</v>
      </c>
      <c r="DR1157">
        <v>0.25080323868809301</v>
      </c>
      <c r="DS1157">
        <v>0.204778295509843</v>
      </c>
      <c r="DT1157">
        <v>1.9568283453621398E-3</v>
      </c>
      <c r="DU1157">
        <v>-4.1540004067971703E-2</v>
      </c>
      <c r="DV1157">
        <v>-3.0069436271974202E-2</v>
      </c>
      <c r="DW1157">
        <v>-2.0584813008364899E-2</v>
      </c>
      <c r="DX1157">
        <v>-3.06746911291533E-3</v>
      </c>
      <c r="DY1157">
        <v>-2.18358973501771E-3</v>
      </c>
      <c r="DZ1157">
        <v>-1.4318232872673499E-3</v>
      </c>
      <c r="EA1157">
        <v>-8.7429633298113495E-3</v>
      </c>
      <c r="EB1157">
        <v>2.4560941904398499E-3</v>
      </c>
      <c r="EC1157">
        <v>1.44453073246129E-2</v>
      </c>
      <c r="ED1157">
        <v>8.2863595082013092E-3</v>
      </c>
      <c r="EE1157">
        <v>6.6458973544344198E-3</v>
      </c>
      <c r="EF1157">
        <v>2.7047983436152501E-2</v>
      </c>
      <c r="EG1157">
        <v>2.27914457913138E-2</v>
      </c>
      <c r="EH1157">
        <v>8.3789510667522694E-3</v>
      </c>
      <c r="EI1157">
        <v>-1.1294416164512501E-2</v>
      </c>
      <c r="EJ1157">
        <v>6.6034360706745303E-3</v>
      </c>
      <c r="EK1157">
        <v>9.0010255821035105E-3</v>
      </c>
      <c r="EL1157">
        <v>3.4379875563514101E-2</v>
      </c>
      <c r="EM1157">
        <v>0.1920909490961</v>
      </c>
      <c r="EN1157">
        <v>0.24406112833903201</v>
      </c>
      <c r="EO1157">
        <v>0.261434905835986</v>
      </c>
      <c r="EP1157">
        <v>0.265428641126216</v>
      </c>
      <c r="EQ1157">
        <v>0.224719858730141</v>
      </c>
      <c r="ER1157">
        <v>2.0680997734177298E-2</v>
      </c>
      <c r="ES1157">
        <v>-2.6496770046393898E-2</v>
      </c>
      <c r="ET1157">
        <v>-8.3538005676927294E-3</v>
      </c>
      <c r="EU1157">
        <v>-7.6428755390972603E-4</v>
      </c>
      <c r="EV1157">
        <v>9.4138812354817303E-3</v>
      </c>
      <c r="EW1157">
        <v>87.870292834891004</v>
      </c>
      <c r="EX1157">
        <v>85.873507788162001</v>
      </c>
      <c r="EY1157">
        <v>83.969632398753902</v>
      </c>
      <c r="EZ1157">
        <v>82.055501557632397</v>
      </c>
      <c r="FA1157">
        <v>80.092236760124607</v>
      </c>
      <c r="FB1157">
        <v>78.620859813084095</v>
      </c>
      <c r="FC1157">
        <v>77.609532710280405</v>
      </c>
      <c r="FD1157">
        <v>77.196473520249199</v>
      </c>
      <c r="FE1157">
        <v>80.685146417445495</v>
      </c>
      <c r="FF1157">
        <v>84.279127725856696</v>
      </c>
      <c r="FG1157">
        <v>89.276984423675998</v>
      </c>
      <c r="FH1157">
        <v>92.757545171339601</v>
      </c>
      <c r="FI1157">
        <v>96.219738317757006</v>
      </c>
      <c r="FJ1157">
        <v>99.632797507788197</v>
      </c>
      <c r="FK1157">
        <v>101.662492211838</v>
      </c>
      <c r="FL1157">
        <v>103.634940809969</v>
      </c>
      <c r="FM1157">
        <v>104.568510903427</v>
      </c>
      <c r="FN1157">
        <v>104.46427414330201</v>
      </c>
      <c r="FO1157">
        <v>103.417283489097</v>
      </c>
      <c r="FP1157">
        <v>101.39784423675999</v>
      </c>
      <c r="FQ1157">
        <v>98.292535825545201</v>
      </c>
      <c r="FR1157">
        <v>94.792535825545201</v>
      </c>
      <c r="FS1157">
        <v>92.774168224299103</v>
      </c>
      <c r="FT1157">
        <v>89.881619937694694</v>
      </c>
      <c r="FU1157">
        <v>2.2311400663531201E-2</v>
      </c>
      <c r="FV1157">
        <v>0</v>
      </c>
      <c r="FW1157">
        <v>0</v>
      </c>
      <c r="FX1157">
        <v>1</v>
      </c>
    </row>
    <row r="1158" spans="1:180" x14ac:dyDescent="0.2">
      <c r="A1158" t="s">
        <v>42</v>
      </c>
      <c r="B1158" t="s">
        <v>58</v>
      </c>
      <c r="C1158" t="s">
        <v>55</v>
      </c>
      <c r="D1158" t="s">
        <v>80</v>
      </c>
      <c r="E1158" t="s">
        <v>1</v>
      </c>
      <c r="F1158" t="s">
        <v>78</v>
      </c>
      <c r="G1158" s="35">
        <v>43704</v>
      </c>
      <c r="H1158">
        <v>2339</v>
      </c>
      <c r="I1158">
        <v>1.2281092557447599</v>
      </c>
      <c r="J1158">
        <v>1.0528306521617401</v>
      </c>
      <c r="K1158">
        <v>0.92093444134819002</v>
      </c>
      <c r="L1158">
        <v>0.82317916649023404</v>
      </c>
      <c r="M1158">
        <v>0.77445539998282698</v>
      </c>
      <c r="N1158">
        <v>0.78257178832646901</v>
      </c>
      <c r="O1158">
        <v>0.83749119102853697</v>
      </c>
      <c r="P1158">
        <v>0.886277264859752</v>
      </c>
      <c r="Q1158">
        <v>0.96035333790781197</v>
      </c>
      <c r="R1158">
        <v>1.0950683236907901</v>
      </c>
      <c r="S1158">
        <v>1.2620324530496001</v>
      </c>
      <c r="T1158">
        <v>1.5154898981119</v>
      </c>
      <c r="U1158">
        <v>1.8198613893501401</v>
      </c>
      <c r="V1158">
        <v>2.09588060895189</v>
      </c>
      <c r="W1158">
        <v>2.34701995255748</v>
      </c>
      <c r="X1158">
        <v>2.6382595621093898</v>
      </c>
      <c r="Y1158">
        <v>2.8221859603318502</v>
      </c>
      <c r="Z1158">
        <v>2.9235219350358101</v>
      </c>
      <c r="AA1158">
        <v>2.8620151727684502</v>
      </c>
      <c r="AB1158">
        <v>2.6989238119496801</v>
      </c>
      <c r="AC1158">
        <v>2.4767331432446</v>
      </c>
      <c r="AD1158">
        <v>2.2252964520899101</v>
      </c>
      <c r="AE1158">
        <v>1.89302851890702</v>
      </c>
      <c r="AF1158">
        <v>1.5377807506607</v>
      </c>
      <c r="AG1158">
        <v>-7.3478788008365603E-2</v>
      </c>
      <c r="AH1158">
        <v>-5.5142167512115703E-2</v>
      </c>
      <c r="AI1158">
        <v>-4.2545083592112898E-2</v>
      </c>
      <c r="AJ1158">
        <v>-6.0722693607179197E-2</v>
      </c>
      <c r="AK1158">
        <v>-3.2355874922700902E-2</v>
      </c>
      <c r="AL1158">
        <v>-2.47491147628227E-2</v>
      </c>
      <c r="AM1158">
        <v>-1.4613744706681499E-2</v>
      </c>
      <c r="AN1158">
        <v>-2.7697205242769099E-2</v>
      </c>
      <c r="AO1158">
        <v>-2.0202986099300699E-2</v>
      </c>
      <c r="AP1158">
        <v>-3.308205031559E-3</v>
      </c>
      <c r="AQ1158">
        <v>-3.9101780735478202E-2</v>
      </c>
      <c r="AR1158">
        <v>-4.4561150337296598E-3</v>
      </c>
      <c r="AS1158">
        <v>-2.5166199237719601E-2</v>
      </c>
      <c r="AT1158">
        <v>-8.4657614639208796E-3</v>
      </c>
      <c r="AU1158">
        <v>0.42994486291114897</v>
      </c>
      <c r="AV1158">
        <v>0.50615981254494702</v>
      </c>
      <c r="AW1158">
        <v>0.52355427762186302</v>
      </c>
      <c r="AX1158">
        <v>0.52143819577575001</v>
      </c>
      <c r="AY1158">
        <v>0.217420627733038</v>
      </c>
      <c r="AZ1158">
        <v>-0.40811600626806499</v>
      </c>
      <c r="BA1158">
        <v>-0.35433219104639802</v>
      </c>
      <c r="BB1158">
        <v>-0.237005665945904</v>
      </c>
      <c r="BC1158">
        <v>-0.170612082055943</v>
      </c>
      <c r="BD1158">
        <v>-8.9457321972632495E-2</v>
      </c>
      <c r="BE1158">
        <v>-6.1943557594604501E-2</v>
      </c>
      <c r="BF1158">
        <v>-4.5111962194597198E-2</v>
      </c>
      <c r="BG1158">
        <v>-3.1914862326224203E-2</v>
      </c>
      <c r="BH1158">
        <v>-4.95673113184927E-2</v>
      </c>
      <c r="BI1158">
        <v>-2.25425573016685E-2</v>
      </c>
      <c r="BJ1158">
        <v>-1.7354397893900801E-2</v>
      </c>
      <c r="BK1158">
        <v>-6.2070288177807501E-3</v>
      </c>
      <c r="BL1158">
        <v>-1.6493673794081901E-2</v>
      </c>
      <c r="BM1158">
        <v>-1.13923847930764E-2</v>
      </c>
      <c r="BN1158">
        <v>5.0467346493097498E-3</v>
      </c>
      <c r="BO1158">
        <v>-3.1809115328440801E-2</v>
      </c>
      <c r="BP1158">
        <v>5.1782354572178398E-3</v>
      </c>
      <c r="BQ1158">
        <v>-1.5706834761758201E-2</v>
      </c>
      <c r="BR1158">
        <v>1.4798543682713499E-2</v>
      </c>
      <c r="BS1158">
        <v>0.46119126977229602</v>
      </c>
      <c r="BT1158">
        <v>0.54148444985817301</v>
      </c>
      <c r="BU1158">
        <v>0.57487696626590001</v>
      </c>
      <c r="BV1158">
        <v>0.56767084619771302</v>
      </c>
      <c r="BW1158">
        <v>0.25947294284644301</v>
      </c>
      <c r="BX1158">
        <v>-0.36604496896336303</v>
      </c>
      <c r="BY1158">
        <v>-0.32245029401083802</v>
      </c>
      <c r="BZ1158">
        <v>-0.20445514187191699</v>
      </c>
      <c r="CA1158">
        <v>-0.143476146468621</v>
      </c>
      <c r="CB1158">
        <v>-7.1518115001578494E-2</v>
      </c>
      <c r="CC1158">
        <v>-5.3954292149460202E-2</v>
      </c>
      <c r="CD1158">
        <v>-3.81650725463979E-2</v>
      </c>
      <c r="CE1158">
        <v>-2.4552403459994199E-2</v>
      </c>
      <c r="CF1158">
        <v>-4.1841127527655203E-2</v>
      </c>
      <c r="CG1158">
        <v>-1.5745883411356802E-2</v>
      </c>
      <c r="CH1158">
        <v>-1.22328395167899E-2</v>
      </c>
      <c r="CI1158">
        <v>-3.8456300225477399E-4</v>
      </c>
      <c r="CJ1158">
        <v>-8.73414204170328E-3</v>
      </c>
      <c r="CK1158">
        <v>-5.2901891678561299E-3</v>
      </c>
      <c r="CL1158">
        <v>1.0833340420877101E-2</v>
      </c>
      <c r="CM1158">
        <v>-2.6758237482954701E-2</v>
      </c>
      <c r="CN1158">
        <v>1.1850957258414899E-2</v>
      </c>
      <c r="CO1158">
        <v>-9.1553077414858307E-3</v>
      </c>
      <c r="CP1158">
        <v>3.0911330557916901E-2</v>
      </c>
      <c r="CQ1158">
        <v>0.48283243597933401</v>
      </c>
      <c r="CR1158">
        <v>0.56595018605293002</v>
      </c>
      <c r="CS1158">
        <v>0.61042290407799205</v>
      </c>
      <c r="CT1158">
        <v>0.59969143904282696</v>
      </c>
      <c r="CU1158">
        <v>0.28859824819128099</v>
      </c>
      <c r="CV1158">
        <v>-0.33690669668586598</v>
      </c>
      <c r="CW1158">
        <v>-0.30036898924487598</v>
      </c>
      <c r="CX1158">
        <v>-0.18191074805596</v>
      </c>
      <c r="CY1158">
        <v>-0.124681880144229</v>
      </c>
      <c r="CZ1158">
        <v>-5.9093474901095101E-2</v>
      </c>
      <c r="DA1158">
        <v>-4.5965026704316E-2</v>
      </c>
      <c r="DB1158">
        <v>-3.1218182898198499E-2</v>
      </c>
      <c r="DC1158">
        <v>-1.71899445937642E-2</v>
      </c>
      <c r="DD1158">
        <v>-3.4114943736817602E-2</v>
      </c>
      <c r="DE1158">
        <v>-8.9492095210451893E-3</v>
      </c>
      <c r="DF1158">
        <v>-7.11128113967894E-3</v>
      </c>
      <c r="DG1158">
        <v>5.4379028132712001E-3</v>
      </c>
      <c r="DH1158">
        <v>-9.7461028932462697E-4</v>
      </c>
      <c r="DI1158">
        <v>8.1200645736413603E-4</v>
      </c>
      <c r="DJ1158">
        <v>1.6619946192444401E-2</v>
      </c>
      <c r="DK1158">
        <v>-2.1707359637468698E-2</v>
      </c>
      <c r="DL1158">
        <v>1.8523679059612001E-2</v>
      </c>
      <c r="DM1158">
        <v>-2.6037807212134501E-3</v>
      </c>
      <c r="DN1158">
        <v>4.7024117433120301E-2</v>
      </c>
      <c r="DO1158">
        <v>0.50447360218637205</v>
      </c>
      <c r="DP1158">
        <v>0.59041592224768602</v>
      </c>
      <c r="DQ1158">
        <v>0.64596884189008397</v>
      </c>
      <c r="DR1158">
        <v>0.63171203188794101</v>
      </c>
      <c r="DS1158">
        <v>0.31772355353611798</v>
      </c>
      <c r="DT1158">
        <v>-0.30776842440836999</v>
      </c>
      <c r="DU1158">
        <v>-0.278287684478915</v>
      </c>
      <c r="DV1158">
        <v>-0.15936635424000301</v>
      </c>
      <c r="DW1158">
        <v>-0.105887613819837</v>
      </c>
      <c r="DX1158">
        <v>-4.6668834800611597E-2</v>
      </c>
      <c r="DY1158">
        <v>-3.4429796290554898E-2</v>
      </c>
      <c r="DZ1158">
        <v>-2.1187977580680101E-2</v>
      </c>
      <c r="EA1158">
        <v>-6.5597233278755799E-3</v>
      </c>
      <c r="EB1158">
        <v>-2.2959561448131102E-2</v>
      </c>
      <c r="EC1158">
        <v>8.6410809998718101E-4</v>
      </c>
      <c r="ED1158">
        <v>2.83435729242979E-4</v>
      </c>
      <c r="EE1158">
        <v>1.38446187021719E-2</v>
      </c>
      <c r="EF1158">
        <v>1.0228921159362501E-2</v>
      </c>
      <c r="EG1158">
        <v>9.6226077635884807E-3</v>
      </c>
      <c r="EH1158">
        <v>2.4974885873313198E-2</v>
      </c>
      <c r="EI1158">
        <v>-1.44146942304313E-2</v>
      </c>
      <c r="EJ1158">
        <v>2.8158029550559498E-2</v>
      </c>
      <c r="EK1158">
        <v>6.85558375474797E-3</v>
      </c>
      <c r="EL1158">
        <v>7.0288422579754595E-2</v>
      </c>
      <c r="EM1158">
        <v>0.53572000904751904</v>
      </c>
      <c r="EN1158">
        <v>0.62574055956091201</v>
      </c>
      <c r="EO1158">
        <v>0.69729153053412196</v>
      </c>
      <c r="EP1158">
        <v>0.67794468230990401</v>
      </c>
      <c r="EQ1158">
        <v>0.35977586864952299</v>
      </c>
      <c r="ER1158">
        <v>-0.26569738710366803</v>
      </c>
      <c r="ES1158">
        <v>-0.24640578744335501</v>
      </c>
      <c r="ET1158">
        <v>-0.126815830166016</v>
      </c>
      <c r="EU1158">
        <v>-7.8751678232515596E-2</v>
      </c>
      <c r="EV1158">
        <v>-2.87296278295576E-2</v>
      </c>
      <c r="EW1158">
        <v>87.889842260357099</v>
      </c>
      <c r="EX1158">
        <v>85.868131391922304</v>
      </c>
      <c r="EY1158">
        <v>83.955754896862501</v>
      </c>
      <c r="EZ1158">
        <v>82.038958224995696</v>
      </c>
      <c r="FA1158">
        <v>80.085586756803593</v>
      </c>
      <c r="FB1158">
        <v>78.613321199514601</v>
      </c>
      <c r="FC1158">
        <v>77.616137978852507</v>
      </c>
      <c r="FD1158">
        <v>77.192104350840694</v>
      </c>
      <c r="FE1158">
        <v>80.6949211301785</v>
      </c>
      <c r="FF1158">
        <v>84.297018547408598</v>
      </c>
      <c r="FG1158">
        <v>89.3114924596984</v>
      </c>
      <c r="FH1158">
        <v>92.795415149939302</v>
      </c>
      <c r="FI1158">
        <v>96.256023574276298</v>
      </c>
      <c r="FJ1158">
        <v>99.680057202288097</v>
      </c>
      <c r="FK1158">
        <v>101.700554688854</v>
      </c>
      <c r="FL1158">
        <v>103.665583289998</v>
      </c>
      <c r="FM1158">
        <v>104.598457271624</v>
      </c>
      <c r="FN1158">
        <v>104.491939677587</v>
      </c>
      <c r="FO1158">
        <v>103.440890968972</v>
      </c>
      <c r="FP1158">
        <v>101.424813659213</v>
      </c>
      <c r="FQ1158">
        <v>98.325533021320894</v>
      </c>
      <c r="FR1158">
        <v>94.825533021320894</v>
      </c>
      <c r="FS1158">
        <v>92.802218755416902</v>
      </c>
      <c r="FT1158">
        <v>89.887025481019194</v>
      </c>
      <c r="FU1158">
        <v>5.4461708157536003E-2</v>
      </c>
      <c r="FV1158">
        <v>0</v>
      </c>
      <c r="FW1158">
        <v>0</v>
      </c>
      <c r="FX1158">
        <v>1</v>
      </c>
    </row>
    <row r="1159" spans="1:180" x14ac:dyDescent="0.2">
      <c r="A1159" t="s">
        <v>42</v>
      </c>
      <c r="B1159" t="s">
        <v>58</v>
      </c>
      <c r="C1159" t="s">
        <v>55</v>
      </c>
      <c r="D1159" t="s">
        <v>80</v>
      </c>
      <c r="E1159" t="s">
        <v>77</v>
      </c>
      <c r="F1159" t="s">
        <v>1</v>
      </c>
      <c r="G1159" s="35">
        <v>43704</v>
      </c>
      <c r="H1159">
        <v>7118</v>
      </c>
      <c r="I1159">
        <v>1.50063944830344</v>
      </c>
      <c r="J1159">
        <v>1.2972883056415101</v>
      </c>
      <c r="K1159">
        <v>1.14949062147003</v>
      </c>
      <c r="L1159">
        <v>1.03843826154236</v>
      </c>
      <c r="M1159">
        <v>0.977146165665152</v>
      </c>
      <c r="N1159">
        <v>0.97497968756428699</v>
      </c>
      <c r="O1159">
        <v>1.0362879269362</v>
      </c>
      <c r="P1159">
        <v>1.08374864959771</v>
      </c>
      <c r="Q1159">
        <v>1.1283707121677</v>
      </c>
      <c r="R1159">
        <v>1.2346987085734</v>
      </c>
      <c r="S1159">
        <v>1.3990008034138099</v>
      </c>
      <c r="T1159">
        <v>1.62939362215225</v>
      </c>
      <c r="U1159">
        <v>1.9003392986165499</v>
      </c>
      <c r="V1159">
        <v>2.1754405469932498</v>
      </c>
      <c r="W1159">
        <v>2.4246444777527101</v>
      </c>
      <c r="X1159">
        <v>2.7292669799810598</v>
      </c>
      <c r="Y1159">
        <v>2.94086597489621</v>
      </c>
      <c r="Z1159">
        <v>3.0787421609284</v>
      </c>
      <c r="AA1159">
        <v>3.0507055868225099</v>
      </c>
      <c r="AB1159">
        <v>2.9051683561737498</v>
      </c>
      <c r="AC1159">
        <v>2.69778856695345</v>
      </c>
      <c r="AD1159">
        <v>2.5029101814526999</v>
      </c>
      <c r="AE1159">
        <v>2.1972617414022202</v>
      </c>
      <c r="AF1159">
        <v>1.8395183493337599</v>
      </c>
      <c r="AG1159">
        <v>-4.9020876909658603E-2</v>
      </c>
      <c r="AH1159">
        <v>-4.2048821303060903E-2</v>
      </c>
      <c r="AI1159">
        <v>-4.8627603842847499E-2</v>
      </c>
      <c r="AJ1159">
        <v>-3.2848444503744002E-2</v>
      </c>
      <c r="AK1159">
        <v>-1.44856591169331E-2</v>
      </c>
      <c r="AL1159">
        <v>-2.9919537379298401E-2</v>
      </c>
      <c r="AM1159">
        <v>-2.3024598963886998E-2</v>
      </c>
      <c r="AN1159">
        <v>-6.6352554749033801E-3</v>
      </c>
      <c r="AO1159">
        <v>-1.0901793220124099E-2</v>
      </c>
      <c r="AP1159">
        <v>-2.2620864299111601E-2</v>
      </c>
      <c r="AQ1159">
        <v>-5.2094908871856402E-2</v>
      </c>
      <c r="AR1159">
        <v>-1.7234850024812801E-2</v>
      </c>
      <c r="AS1159">
        <v>-3.5095723811023102E-3</v>
      </c>
      <c r="AT1159">
        <v>-5.8779418806298098E-4</v>
      </c>
      <c r="AU1159">
        <v>0.23612769426091801</v>
      </c>
      <c r="AV1159">
        <v>0.31702428068976202</v>
      </c>
      <c r="AW1159">
        <v>0.337909739482184</v>
      </c>
      <c r="AX1159">
        <v>0.36897077367310099</v>
      </c>
      <c r="AY1159">
        <v>0.26017624785133298</v>
      </c>
      <c r="AZ1159">
        <v>-0.11953043478570299</v>
      </c>
      <c r="BA1159">
        <v>-0.159296196508356</v>
      </c>
      <c r="BB1159">
        <v>-0.13473698143944399</v>
      </c>
      <c r="BC1159">
        <v>-9.5965816387301894E-2</v>
      </c>
      <c r="BD1159">
        <v>-4.8805580998391301E-2</v>
      </c>
      <c r="BE1159">
        <v>-3.6949748131961599E-2</v>
      </c>
      <c r="BF1159">
        <v>-3.05933965339346E-2</v>
      </c>
      <c r="BG1159">
        <v>-3.8293404577586503E-2</v>
      </c>
      <c r="BH1159">
        <v>-2.51684470843642E-2</v>
      </c>
      <c r="BI1159">
        <v>-6.8442738832920503E-3</v>
      </c>
      <c r="BJ1159">
        <v>-2.01879481903448E-2</v>
      </c>
      <c r="BK1159">
        <v>-1.4853316581851E-2</v>
      </c>
      <c r="BL1159">
        <v>2.7691744452416002E-3</v>
      </c>
      <c r="BM1159">
        <v>-2.9025186390402801E-3</v>
      </c>
      <c r="BN1159">
        <v>-1.48974309398193E-2</v>
      </c>
      <c r="BO1159">
        <v>-4.5609209297018997E-2</v>
      </c>
      <c r="BP1159">
        <v>-1.0679166349438199E-2</v>
      </c>
      <c r="BQ1159">
        <v>2.86935728760759E-3</v>
      </c>
      <c r="BR1159">
        <v>1.5885535335919201E-2</v>
      </c>
      <c r="BS1159">
        <v>0.25868436842724502</v>
      </c>
      <c r="BT1159">
        <v>0.342949919920921</v>
      </c>
      <c r="BU1159">
        <v>0.36731087816945601</v>
      </c>
      <c r="BV1159">
        <v>0.39771722215894401</v>
      </c>
      <c r="BW1159">
        <v>0.29276644783073102</v>
      </c>
      <c r="BX1159">
        <v>-8.7510647040827602E-2</v>
      </c>
      <c r="BY1159">
        <v>-0.13360023607073199</v>
      </c>
      <c r="BZ1159">
        <v>-0.106626985959764</v>
      </c>
      <c r="CA1159">
        <v>-7.4676462229424298E-2</v>
      </c>
      <c r="CB1159">
        <v>-3.4696551744919799E-2</v>
      </c>
      <c r="CC1159">
        <v>-2.85893211124464E-2</v>
      </c>
      <c r="CD1159">
        <v>-2.26594042351549E-2</v>
      </c>
      <c r="CE1159">
        <v>-3.1135969647228201E-2</v>
      </c>
      <c r="CF1159">
        <v>-1.9849304267047799E-2</v>
      </c>
      <c r="CG1159">
        <v>-1.5518737481951201E-3</v>
      </c>
      <c r="CH1159">
        <v>-1.3447879163123899E-2</v>
      </c>
      <c r="CI1159">
        <v>-9.1939112959854904E-3</v>
      </c>
      <c r="CJ1159">
        <v>9.2826539595009996E-3</v>
      </c>
      <c r="CK1159">
        <v>2.6377545678679401E-3</v>
      </c>
      <c r="CL1159">
        <v>-9.5482045228370699E-3</v>
      </c>
      <c r="CM1159">
        <v>-4.1117233528678798E-2</v>
      </c>
      <c r="CN1159">
        <v>-6.1387198062564496E-3</v>
      </c>
      <c r="CO1159">
        <v>7.28738454421378E-3</v>
      </c>
      <c r="CP1159">
        <v>2.7294913182019199E-2</v>
      </c>
      <c r="CQ1159">
        <v>0.27430705224112301</v>
      </c>
      <c r="CR1159">
        <v>0.36090593867592402</v>
      </c>
      <c r="CS1159">
        <v>0.38767401726045297</v>
      </c>
      <c r="CT1159">
        <v>0.417626924810794</v>
      </c>
      <c r="CU1159">
        <v>0.31533832105791298</v>
      </c>
      <c r="CV1159">
        <v>-6.5333839589646905E-2</v>
      </c>
      <c r="CW1159">
        <v>-0.115803292148468</v>
      </c>
      <c r="CX1159">
        <v>-8.7158088721173504E-2</v>
      </c>
      <c r="CY1159">
        <v>-5.9931520392799698E-2</v>
      </c>
      <c r="CZ1159">
        <v>-2.49246810638784E-2</v>
      </c>
      <c r="DA1159">
        <v>-2.0228894092931202E-2</v>
      </c>
      <c r="DB1159">
        <v>-1.47254119363751E-2</v>
      </c>
      <c r="DC1159">
        <v>-2.397853471687E-2</v>
      </c>
      <c r="DD1159">
        <v>-1.4530161449731301E-2</v>
      </c>
      <c r="DE1159">
        <v>3.7405263869018102E-3</v>
      </c>
      <c r="DF1159">
        <v>-6.7078101359031202E-3</v>
      </c>
      <c r="DG1159">
        <v>-3.5345060101199801E-3</v>
      </c>
      <c r="DH1159">
        <v>1.5796133473760399E-2</v>
      </c>
      <c r="DI1159">
        <v>8.1780277747761608E-3</v>
      </c>
      <c r="DJ1159">
        <v>-4.1989781058548101E-3</v>
      </c>
      <c r="DK1159">
        <v>-3.6625257760338703E-2</v>
      </c>
      <c r="DL1159">
        <v>-1.5982732630747201E-3</v>
      </c>
      <c r="DM1159">
        <v>1.1705411800819999E-2</v>
      </c>
      <c r="DN1159">
        <v>3.8704291028119203E-2</v>
      </c>
      <c r="DO1159">
        <v>0.289929736055</v>
      </c>
      <c r="DP1159">
        <v>0.37886195743092699</v>
      </c>
      <c r="DQ1159">
        <v>0.40803715635144899</v>
      </c>
      <c r="DR1159">
        <v>0.43753662746264399</v>
      </c>
      <c r="DS1159">
        <v>0.337910194285095</v>
      </c>
      <c r="DT1159">
        <v>-4.3157032138466202E-2</v>
      </c>
      <c r="DU1159">
        <v>-9.8006348226203896E-2</v>
      </c>
      <c r="DV1159">
        <v>-6.7689191482583302E-2</v>
      </c>
      <c r="DW1159">
        <v>-4.5186578556175201E-2</v>
      </c>
      <c r="DX1159">
        <v>-1.51528103828369E-2</v>
      </c>
      <c r="DY1159">
        <v>-8.1577653152341799E-3</v>
      </c>
      <c r="DZ1159">
        <v>-3.2699871672488201E-3</v>
      </c>
      <c r="EA1159">
        <v>-1.3644335451609001E-2</v>
      </c>
      <c r="EB1159">
        <v>-6.8501640303515699E-3</v>
      </c>
      <c r="EC1159">
        <v>1.1381911620542799E-2</v>
      </c>
      <c r="ED1159">
        <v>3.0237790530505499E-3</v>
      </c>
      <c r="EE1159">
        <v>4.6367763719160401E-3</v>
      </c>
      <c r="EF1159">
        <v>2.52005633939054E-2</v>
      </c>
      <c r="EG1159">
        <v>1.6177302355859999E-2</v>
      </c>
      <c r="EH1159">
        <v>3.5244552534374799E-3</v>
      </c>
      <c r="EI1159">
        <v>-3.0139558185501299E-2</v>
      </c>
      <c r="EJ1159">
        <v>4.9574104122998702E-3</v>
      </c>
      <c r="EK1159">
        <v>1.8084341469529901E-2</v>
      </c>
      <c r="EL1159">
        <v>5.5177620552101403E-2</v>
      </c>
      <c r="EM1159">
        <v>0.312486410221327</v>
      </c>
      <c r="EN1159">
        <v>0.40478759666208602</v>
      </c>
      <c r="EO1159">
        <v>0.437438295038721</v>
      </c>
      <c r="EP1159">
        <v>0.466283075948487</v>
      </c>
      <c r="EQ1159">
        <v>0.37050039426449299</v>
      </c>
      <c r="ER1159">
        <v>-1.1137244393590999E-2</v>
      </c>
      <c r="ES1159">
        <v>-7.2310387788580094E-2</v>
      </c>
      <c r="ET1159">
        <v>-3.9579196002902599E-2</v>
      </c>
      <c r="EU1159">
        <v>-2.3897224398297501E-2</v>
      </c>
      <c r="EV1159">
        <v>-1.0437811293653901E-3</v>
      </c>
      <c r="EW1159">
        <v>87.840557989393602</v>
      </c>
      <c r="EX1159">
        <v>85.805971869956196</v>
      </c>
      <c r="EY1159">
        <v>83.898201521789304</v>
      </c>
      <c r="EZ1159">
        <v>81.988125432326498</v>
      </c>
      <c r="FA1159">
        <v>80.043463223426301</v>
      </c>
      <c r="FB1159">
        <v>78.573437860272094</v>
      </c>
      <c r="FC1159">
        <v>77.582660825455406</v>
      </c>
      <c r="FD1159">
        <v>77.161056029513503</v>
      </c>
      <c r="FE1159">
        <v>80.670278994696801</v>
      </c>
      <c r="FF1159">
        <v>84.285566059488104</v>
      </c>
      <c r="FG1159">
        <v>89.308623472446399</v>
      </c>
      <c r="FH1159">
        <v>92.792483283375603</v>
      </c>
      <c r="FI1159">
        <v>96.248674198754898</v>
      </c>
      <c r="FJ1159">
        <v>99.670278994696801</v>
      </c>
      <c r="FK1159">
        <v>101.688724925063</v>
      </c>
      <c r="FL1159">
        <v>103.647221581739</v>
      </c>
      <c r="FM1159">
        <v>104.57343786027199</v>
      </c>
      <c r="FN1159">
        <v>104.455845054185</v>
      </c>
      <c r="FO1159">
        <v>103.39820152178901</v>
      </c>
      <c r="FP1159">
        <v>101.382061332718</v>
      </c>
      <c r="FQ1159">
        <v>98.275997233110402</v>
      </c>
      <c r="FR1159">
        <v>94.775997233110402</v>
      </c>
      <c r="FS1159">
        <v>92.748328337560494</v>
      </c>
      <c r="FT1159">
        <v>89.831335024210304</v>
      </c>
      <c r="FU1159">
        <v>3.6774722831971203E-2</v>
      </c>
      <c r="FV1159">
        <v>0</v>
      </c>
      <c r="FW1159">
        <v>0</v>
      </c>
      <c r="FX1159">
        <v>1</v>
      </c>
    </row>
    <row r="1160" spans="1:180" x14ac:dyDescent="0.2">
      <c r="A1160" t="s">
        <v>42</v>
      </c>
      <c r="B1160" t="s">
        <v>58</v>
      </c>
      <c r="C1160" t="s">
        <v>55</v>
      </c>
      <c r="D1160" t="s">
        <v>80</v>
      </c>
      <c r="E1160" t="s">
        <v>77</v>
      </c>
      <c r="F1160" t="s">
        <v>77</v>
      </c>
      <c r="G1160" s="35">
        <v>43704</v>
      </c>
      <c r="H1160">
        <v>5929</v>
      </c>
      <c r="I1160">
        <v>1.5431224217231501</v>
      </c>
      <c r="J1160">
        <v>1.3368053297332001</v>
      </c>
      <c r="K1160">
        <v>1.18526147444736</v>
      </c>
      <c r="L1160">
        <v>1.0718176198110101</v>
      </c>
      <c r="M1160">
        <v>1.0053190380402299</v>
      </c>
      <c r="N1160">
        <v>0.994259688100956</v>
      </c>
      <c r="O1160">
        <v>1.0494661898490201</v>
      </c>
      <c r="P1160">
        <v>1.09498829282424</v>
      </c>
      <c r="Q1160">
        <v>1.1406887475546299</v>
      </c>
      <c r="R1160">
        <v>1.2450463780340499</v>
      </c>
      <c r="S1160">
        <v>1.4190601708167001</v>
      </c>
      <c r="T1160">
        <v>1.6498393949044701</v>
      </c>
      <c r="U1160">
        <v>1.9188578281851201</v>
      </c>
      <c r="V1160">
        <v>2.19811041286609</v>
      </c>
      <c r="W1160">
        <v>2.45261951995841</v>
      </c>
      <c r="X1160">
        <v>2.7552636973114302</v>
      </c>
      <c r="Y1160">
        <v>2.9712851784079501</v>
      </c>
      <c r="Z1160">
        <v>3.1039759893549599</v>
      </c>
      <c r="AA1160">
        <v>3.0786808726190098</v>
      </c>
      <c r="AB1160">
        <v>2.9294367297271302</v>
      </c>
      <c r="AC1160">
        <v>2.7248953776010199</v>
      </c>
      <c r="AD1160">
        <v>2.5418699146117398</v>
      </c>
      <c r="AE1160">
        <v>2.2422983494304698</v>
      </c>
      <c r="AF1160">
        <v>1.88363285532516</v>
      </c>
      <c r="AG1160">
        <v>-4.6026480628159401E-2</v>
      </c>
      <c r="AH1160">
        <v>-3.8759401883932898E-2</v>
      </c>
      <c r="AI1160">
        <v>-4.7426481718896699E-2</v>
      </c>
      <c r="AJ1160">
        <v>-3.0919387014647699E-2</v>
      </c>
      <c r="AK1160">
        <v>-1.53308653864849E-2</v>
      </c>
      <c r="AL1160">
        <v>-3.1838032997635997E-2</v>
      </c>
      <c r="AM1160">
        <v>-3.2263828135033597E-2</v>
      </c>
      <c r="AN1160">
        <v>-7.3460706561252701E-3</v>
      </c>
      <c r="AO1160">
        <v>-8.2510145214067E-3</v>
      </c>
      <c r="AP1160">
        <v>-2.40740326516822E-2</v>
      </c>
      <c r="AQ1160">
        <v>-5.3048275529071501E-2</v>
      </c>
      <c r="AR1160">
        <v>-2.37792629379498E-2</v>
      </c>
      <c r="AS1160">
        <v>3.0296323075324001E-3</v>
      </c>
      <c r="AT1160">
        <v>-3.1560725009323501E-3</v>
      </c>
      <c r="AU1160">
        <v>0.19475562424214099</v>
      </c>
      <c r="AV1160">
        <v>0.27424789145539802</v>
      </c>
      <c r="AW1160">
        <v>0.29950555513837501</v>
      </c>
      <c r="AX1160">
        <v>0.32762465469874802</v>
      </c>
      <c r="AY1160">
        <v>0.24904425718353199</v>
      </c>
      <c r="AZ1160">
        <v>-5.3309964979565201E-2</v>
      </c>
      <c r="BA1160">
        <v>-0.108607598549993</v>
      </c>
      <c r="BB1160">
        <v>-0.10769854835010299</v>
      </c>
      <c r="BC1160">
        <v>-8.0448800257925904E-2</v>
      </c>
      <c r="BD1160">
        <v>-4.0996260913357098E-2</v>
      </c>
      <c r="BE1160">
        <v>-3.4765367743568899E-2</v>
      </c>
      <c r="BF1160">
        <v>-2.6839235215704599E-2</v>
      </c>
      <c r="BG1160">
        <v>-3.6932495829106397E-2</v>
      </c>
      <c r="BH1160">
        <v>-2.3490494618811902E-2</v>
      </c>
      <c r="BI1160">
        <v>-7.4580128006901704E-3</v>
      </c>
      <c r="BJ1160">
        <v>-2.1678723910889999E-2</v>
      </c>
      <c r="BK1160">
        <v>-2.32909584743758E-2</v>
      </c>
      <c r="BL1160">
        <v>3.2207363704078798E-3</v>
      </c>
      <c r="BM1160">
        <v>8.9125855954958605E-4</v>
      </c>
      <c r="BN1160">
        <v>-1.54363240962973E-2</v>
      </c>
      <c r="BO1160">
        <v>-4.5643168027996603E-2</v>
      </c>
      <c r="BP1160">
        <v>-1.7242746209187702E-2</v>
      </c>
      <c r="BQ1160">
        <v>9.3981256653176398E-3</v>
      </c>
      <c r="BR1160">
        <v>1.3321917098222299E-2</v>
      </c>
      <c r="BS1160">
        <v>0.216614052824978</v>
      </c>
      <c r="BT1160">
        <v>0.30004871754277301</v>
      </c>
      <c r="BU1160">
        <v>0.32537653890781498</v>
      </c>
      <c r="BV1160">
        <v>0.35297569541319901</v>
      </c>
      <c r="BW1160">
        <v>0.28019142887159898</v>
      </c>
      <c r="BX1160">
        <v>-2.4488255210326101E-2</v>
      </c>
      <c r="BY1160">
        <v>-8.3564445143939001E-2</v>
      </c>
      <c r="BZ1160">
        <v>-7.8998419143100601E-2</v>
      </c>
      <c r="CA1160">
        <v>-5.89137076612666E-2</v>
      </c>
      <c r="CB1160">
        <v>-2.5247901469438401E-2</v>
      </c>
      <c r="CC1160">
        <v>-2.6965955264092199E-2</v>
      </c>
      <c r="CD1160">
        <v>-1.8583364093336201E-2</v>
      </c>
      <c r="CE1160">
        <v>-2.96643931693523E-2</v>
      </c>
      <c r="CF1160">
        <v>-1.83452663758682E-2</v>
      </c>
      <c r="CG1160">
        <v>-2.0052990826036001E-3</v>
      </c>
      <c r="CH1160">
        <v>-1.4642417385408399E-2</v>
      </c>
      <c r="CI1160">
        <v>-1.7076376281188101E-2</v>
      </c>
      <c r="CJ1160">
        <v>1.05392747276372E-2</v>
      </c>
      <c r="CK1160">
        <v>7.2231690455874104E-3</v>
      </c>
      <c r="CL1160">
        <v>-9.4538734636303804E-3</v>
      </c>
      <c r="CM1160">
        <v>-4.0514413130709102E-2</v>
      </c>
      <c r="CN1160">
        <v>-1.27155746348422E-2</v>
      </c>
      <c r="CO1160">
        <v>1.38089247647692E-2</v>
      </c>
      <c r="CP1160">
        <v>2.47345224981909E-2</v>
      </c>
      <c r="CQ1160">
        <v>0.231753133874776</v>
      </c>
      <c r="CR1160">
        <v>0.31791829109460501</v>
      </c>
      <c r="CS1160">
        <v>0.34329470345652702</v>
      </c>
      <c r="CT1160">
        <v>0.37053374898591201</v>
      </c>
      <c r="CU1160">
        <v>0.30176386510005898</v>
      </c>
      <c r="CV1160">
        <v>-4.52642682286183E-3</v>
      </c>
      <c r="CW1160">
        <v>-6.6219633383113902E-2</v>
      </c>
      <c r="CX1160">
        <v>-5.9120797082674002E-2</v>
      </c>
      <c r="CY1160">
        <v>-4.3998568130527597E-2</v>
      </c>
      <c r="CZ1160">
        <v>-1.4340635692335801E-2</v>
      </c>
      <c r="DA1160">
        <v>-1.91665427846156E-2</v>
      </c>
      <c r="DB1160">
        <v>-1.0327492970967699E-2</v>
      </c>
      <c r="DC1160">
        <v>-2.23962905095982E-2</v>
      </c>
      <c r="DD1160">
        <v>-1.3200038132924599E-2</v>
      </c>
      <c r="DE1160">
        <v>3.4474146354829698E-3</v>
      </c>
      <c r="DF1160">
        <v>-7.6061108599269102E-3</v>
      </c>
      <c r="DG1160">
        <v>-1.08617940880004E-2</v>
      </c>
      <c r="DH1160">
        <v>1.7857813084866499E-2</v>
      </c>
      <c r="DI1160">
        <v>1.35550795316252E-2</v>
      </c>
      <c r="DJ1160">
        <v>-3.4714228309634799E-3</v>
      </c>
      <c r="DK1160">
        <v>-3.5385658233421699E-2</v>
      </c>
      <c r="DL1160">
        <v>-8.1884030604965699E-3</v>
      </c>
      <c r="DM1160">
        <v>1.8219723864220799E-2</v>
      </c>
      <c r="DN1160">
        <v>3.6147127898159499E-2</v>
      </c>
      <c r="DO1160">
        <v>0.246892214924573</v>
      </c>
      <c r="DP1160">
        <v>0.33578786464643701</v>
      </c>
      <c r="DQ1160">
        <v>0.36121286800524</v>
      </c>
      <c r="DR1160">
        <v>0.38809180255862502</v>
      </c>
      <c r="DS1160">
        <v>0.32333630132851798</v>
      </c>
      <c r="DT1160">
        <v>1.54354015646025E-2</v>
      </c>
      <c r="DU1160">
        <v>-4.8874821622288803E-2</v>
      </c>
      <c r="DV1160">
        <v>-3.9243175022247501E-2</v>
      </c>
      <c r="DW1160">
        <v>-2.9083428599788599E-2</v>
      </c>
      <c r="DX1160">
        <v>-3.4333699152331101E-3</v>
      </c>
      <c r="DY1160">
        <v>-7.9054299000250391E-3</v>
      </c>
      <c r="DZ1160">
        <v>1.5926736972605401E-3</v>
      </c>
      <c r="EA1160">
        <v>-1.19023046198079E-2</v>
      </c>
      <c r="EB1160">
        <v>-5.7711457370887799E-3</v>
      </c>
      <c r="EC1160">
        <v>1.1320267221277699E-2</v>
      </c>
      <c r="ED1160">
        <v>2.5531982268191598E-3</v>
      </c>
      <c r="EE1160">
        <v>-1.8889244273426499E-3</v>
      </c>
      <c r="EF1160">
        <v>2.8424620111399599E-2</v>
      </c>
      <c r="EG1160">
        <v>2.26973526125815E-2</v>
      </c>
      <c r="EH1160">
        <v>5.1662857244214504E-3</v>
      </c>
      <c r="EI1160">
        <v>-2.7980550732346801E-2</v>
      </c>
      <c r="EJ1160">
        <v>-1.6518863317345101E-3</v>
      </c>
      <c r="EK1160">
        <v>2.45882172220061E-2</v>
      </c>
      <c r="EL1160">
        <v>5.2625117497314099E-2</v>
      </c>
      <c r="EM1160">
        <v>0.26875064350741001</v>
      </c>
      <c r="EN1160">
        <v>0.361588690733812</v>
      </c>
      <c r="EO1160">
        <v>0.38708385177468002</v>
      </c>
      <c r="EP1160">
        <v>0.41344284327307501</v>
      </c>
      <c r="EQ1160">
        <v>0.354483473016585</v>
      </c>
      <c r="ER1160">
        <v>4.4257111333841498E-2</v>
      </c>
      <c r="ES1160">
        <v>-2.38316682162351E-2</v>
      </c>
      <c r="ET1160">
        <v>-1.05430458152448E-2</v>
      </c>
      <c r="EU1160">
        <v>-7.5483360031293502E-3</v>
      </c>
      <c r="EV1160">
        <v>1.23149895286855E-2</v>
      </c>
      <c r="EW1160">
        <v>87.888958642468495</v>
      </c>
      <c r="EX1160">
        <v>85.862705931590796</v>
      </c>
      <c r="EY1160">
        <v>83.949454019708597</v>
      </c>
      <c r="EZ1160">
        <v>82.032777841190097</v>
      </c>
      <c r="FA1160">
        <v>80.081478522238697</v>
      </c>
      <c r="FB1160">
        <v>78.609253129399207</v>
      </c>
      <c r="FC1160">
        <v>77.6145797663889</v>
      </c>
      <c r="FD1160">
        <v>77.189152684244604</v>
      </c>
      <c r="FE1160">
        <v>80.694479321234297</v>
      </c>
      <c r="FF1160">
        <v>84.298729216603903</v>
      </c>
      <c r="FG1160">
        <v>89.316231023855707</v>
      </c>
      <c r="FH1160">
        <v>92.800631586957394</v>
      </c>
      <c r="FI1160">
        <v>96.260681809534702</v>
      </c>
      <c r="FJ1160">
        <v>99.686108891678998</v>
      </c>
      <c r="FK1160">
        <v>101.705132595214</v>
      </c>
      <c r="FL1160">
        <v>103.66860708442699</v>
      </c>
      <c r="FM1160">
        <v>104.60088269984399</v>
      </c>
      <c r="FN1160">
        <v>104.493208537838</v>
      </c>
      <c r="FO1160">
        <v>103.441083590153</v>
      </c>
      <c r="FP1160">
        <v>101.425484153255</v>
      </c>
      <c r="FQ1160">
        <v>98.326560894875001</v>
      </c>
      <c r="FR1160">
        <v>94.826560894875001</v>
      </c>
      <c r="FS1160">
        <v>92.802210554350694</v>
      </c>
      <c r="FT1160">
        <v>89.883632005478802</v>
      </c>
      <c r="FU1160">
        <v>3.4346766171700301E-2</v>
      </c>
      <c r="FV1160">
        <v>0</v>
      </c>
      <c r="FW1160">
        <v>0</v>
      </c>
      <c r="FX1160">
        <v>1</v>
      </c>
    </row>
    <row r="1161" spans="1:180" x14ac:dyDescent="0.2">
      <c r="A1161" t="s">
        <v>42</v>
      </c>
      <c r="B1161" t="s">
        <v>58</v>
      </c>
      <c r="C1161" t="s">
        <v>55</v>
      </c>
      <c r="D1161" t="s">
        <v>80</v>
      </c>
      <c r="E1161" t="s">
        <v>77</v>
      </c>
      <c r="F1161" t="s">
        <v>78</v>
      </c>
      <c r="G1161" s="35">
        <v>43704</v>
      </c>
      <c r="H1161">
        <v>1189</v>
      </c>
      <c r="I1161">
        <v>1.2636070633899701</v>
      </c>
      <c r="J1161">
        <v>1.07789042732697</v>
      </c>
      <c r="K1161">
        <v>0.94835609559808798</v>
      </c>
      <c r="L1161">
        <v>0.85204506322540796</v>
      </c>
      <c r="M1161">
        <v>0.81820636621448894</v>
      </c>
      <c r="N1161">
        <v>0.86303673026801397</v>
      </c>
      <c r="O1161">
        <v>0.95578004891576096</v>
      </c>
      <c r="P1161">
        <v>1.01394607098991</v>
      </c>
      <c r="Q1161">
        <v>1.05659415533718</v>
      </c>
      <c r="R1161">
        <v>1.17604397417131</v>
      </c>
      <c r="S1161">
        <v>1.29435063973358</v>
      </c>
      <c r="T1161">
        <v>1.5269086046901299</v>
      </c>
      <c r="U1161">
        <v>1.8084509229971499</v>
      </c>
      <c r="V1161">
        <v>2.0602865045302798</v>
      </c>
      <c r="W1161">
        <v>2.2784207298543602</v>
      </c>
      <c r="X1161">
        <v>2.5883507114834998</v>
      </c>
      <c r="Y1161">
        <v>2.7812771069657098</v>
      </c>
      <c r="Z1161">
        <v>2.9470345043552002</v>
      </c>
      <c r="AA1161">
        <v>2.9066834016737499</v>
      </c>
      <c r="AB1161">
        <v>2.7804441445307799</v>
      </c>
      <c r="AC1161">
        <v>2.5534617006406601</v>
      </c>
      <c r="AD1161">
        <v>2.28880214104983</v>
      </c>
      <c r="AE1161">
        <v>1.9481659160831599</v>
      </c>
      <c r="AF1161">
        <v>1.59163778452421</v>
      </c>
      <c r="AG1161">
        <v>-9.8159277852086294E-2</v>
      </c>
      <c r="AH1161">
        <v>-9.5171034600056006E-2</v>
      </c>
      <c r="AI1161">
        <v>-8.8684440649130794E-2</v>
      </c>
      <c r="AJ1161">
        <v>-7.3183413402091294E-2</v>
      </c>
      <c r="AK1161">
        <v>-3.9291014472049898E-2</v>
      </c>
      <c r="AL1161">
        <v>-4.1283110039906201E-2</v>
      </c>
      <c r="AM1161">
        <v>-7.8116183606036596E-4</v>
      </c>
      <c r="AN1161">
        <v>-3.7224874170600303E-2</v>
      </c>
      <c r="AO1161">
        <v>-5.2840050615053098E-2</v>
      </c>
      <c r="AP1161">
        <v>-4.22295990129367E-2</v>
      </c>
      <c r="AQ1161">
        <v>-7.5775237204591603E-2</v>
      </c>
      <c r="AR1161">
        <v>9.4411113595239404E-3</v>
      </c>
      <c r="AS1161">
        <v>-4.7313015372938201E-2</v>
      </c>
      <c r="AT1161">
        <v>-1.03525148458876E-2</v>
      </c>
      <c r="AU1161">
        <v>0.40770099797991399</v>
      </c>
      <c r="AV1161">
        <v>0.473120705774286</v>
      </c>
      <c r="AW1161">
        <v>0.47576118850758398</v>
      </c>
      <c r="AX1161">
        <v>0.54612607893510101</v>
      </c>
      <c r="AY1161">
        <v>0.29148896103998401</v>
      </c>
      <c r="AZ1161">
        <v>-0.47729242722219301</v>
      </c>
      <c r="BA1161">
        <v>-0.45914621650142201</v>
      </c>
      <c r="BB1161">
        <v>-0.320719945547975</v>
      </c>
      <c r="BC1161">
        <v>-0.22411275870585401</v>
      </c>
      <c r="BD1161">
        <v>-0.141229369743821</v>
      </c>
      <c r="BE1161">
        <v>-7.7011338679690206E-2</v>
      </c>
      <c r="BF1161">
        <v>-7.8303739546693105E-2</v>
      </c>
      <c r="BG1161">
        <v>-7.2121437844594599E-2</v>
      </c>
      <c r="BH1161">
        <v>-5.8185529069312701E-2</v>
      </c>
      <c r="BI1161">
        <v>-2.7317711901974202E-2</v>
      </c>
      <c r="BJ1161">
        <v>-3.0246190298905601E-2</v>
      </c>
      <c r="BK1161">
        <v>1.0112658697710801E-2</v>
      </c>
      <c r="BL1161">
        <v>-2.16522373469566E-2</v>
      </c>
      <c r="BM1161">
        <v>-3.9799970717111603E-2</v>
      </c>
      <c r="BN1161">
        <v>-2.5797737602924101E-2</v>
      </c>
      <c r="BO1161">
        <v>-6.0761781951798502E-2</v>
      </c>
      <c r="BP1161">
        <v>2.1047481041272499E-2</v>
      </c>
      <c r="BQ1161">
        <v>-3.58008905035965E-2</v>
      </c>
      <c r="BR1161">
        <v>1.7828291217185099E-2</v>
      </c>
      <c r="BS1161">
        <v>0.44843397808770702</v>
      </c>
      <c r="BT1161">
        <v>0.52700338019492898</v>
      </c>
      <c r="BU1161">
        <v>0.54741753834284901</v>
      </c>
      <c r="BV1161">
        <v>0.60282851369797597</v>
      </c>
      <c r="BW1161">
        <v>0.34407767297512298</v>
      </c>
      <c r="BX1161">
        <v>-0.41420740406687701</v>
      </c>
      <c r="BY1161">
        <v>-0.40834092568455699</v>
      </c>
      <c r="BZ1161">
        <v>-0.27528273602255598</v>
      </c>
      <c r="CA1161">
        <v>-0.18706368216642599</v>
      </c>
      <c r="CB1161">
        <v>-0.11679492481777599</v>
      </c>
      <c r="CC1161">
        <v>-6.2364340431221903E-2</v>
      </c>
      <c r="CD1161">
        <v>-6.6621502375069405E-2</v>
      </c>
      <c r="CE1161">
        <v>-6.0649952557551901E-2</v>
      </c>
      <c r="CF1161">
        <v>-4.7798040068035903E-2</v>
      </c>
      <c r="CG1161">
        <v>-1.9025039015852601E-2</v>
      </c>
      <c r="CH1161">
        <v>-2.26020533077264E-2</v>
      </c>
      <c r="CI1161">
        <v>1.7657685613881698E-2</v>
      </c>
      <c r="CJ1161">
        <v>-1.0866676521357799E-2</v>
      </c>
      <c r="CK1161">
        <v>-3.07684511034018E-2</v>
      </c>
      <c r="CL1161">
        <v>-1.4417080446236401E-2</v>
      </c>
      <c r="CM1161">
        <v>-5.0363508578752797E-2</v>
      </c>
      <c r="CN1161">
        <v>2.9086017326715501E-2</v>
      </c>
      <c r="CO1161">
        <v>-2.7827627888131298E-2</v>
      </c>
      <c r="CP1161">
        <v>3.7346231650124302E-2</v>
      </c>
      <c r="CQ1161">
        <v>0.47664551602670802</v>
      </c>
      <c r="CR1161">
        <v>0.56432235635749095</v>
      </c>
      <c r="CS1161">
        <v>0.59704650795416303</v>
      </c>
      <c r="CT1161">
        <v>0.64210044728381599</v>
      </c>
      <c r="CU1161">
        <v>0.38050045466198401</v>
      </c>
      <c r="CV1161">
        <v>-0.37051490920351998</v>
      </c>
      <c r="CW1161">
        <v>-0.37315333603143003</v>
      </c>
      <c r="CX1161">
        <v>-0.24381306311926099</v>
      </c>
      <c r="CY1161">
        <v>-0.16140360461670999</v>
      </c>
      <c r="CZ1161">
        <v>-9.9871702695914097E-2</v>
      </c>
      <c r="DA1161">
        <v>-4.7717342182753697E-2</v>
      </c>
      <c r="DB1161">
        <v>-5.4939265203445602E-2</v>
      </c>
      <c r="DC1161">
        <v>-4.9178467270509202E-2</v>
      </c>
      <c r="DD1161">
        <v>-3.7410551066759098E-2</v>
      </c>
      <c r="DE1161">
        <v>-1.0732366129731E-2</v>
      </c>
      <c r="DF1161">
        <v>-1.49579163165473E-2</v>
      </c>
      <c r="DG1161">
        <v>2.5202712530052501E-2</v>
      </c>
      <c r="DH1161">
        <v>-8.11156957590264E-5</v>
      </c>
      <c r="DI1161">
        <v>-2.17369314896921E-2</v>
      </c>
      <c r="DJ1161">
        <v>-3.03642328954872E-3</v>
      </c>
      <c r="DK1161">
        <v>-3.9965235205707099E-2</v>
      </c>
      <c r="DL1161">
        <v>3.7124553612158398E-2</v>
      </c>
      <c r="DM1161">
        <v>-1.9854365272666201E-2</v>
      </c>
      <c r="DN1161">
        <v>5.6864172083063498E-2</v>
      </c>
      <c r="DO1161">
        <v>0.50485705396570901</v>
      </c>
      <c r="DP1161">
        <v>0.60164133252005203</v>
      </c>
      <c r="DQ1161">
        <v>0.64667547756547605</v>
      </c>
      <c r="DR1161">
        <v>0.68137238086965601</v>
      </c>
      <c r="DS1161">
        <v>0.41692323634884498</v>
      </c>
      <c r="DT1161">
        <v>-0.32682241434016401</v>
      </c>
      <c r="DU1161">
        <v>-0.33796574637830401</v>
      </c>
      <c r="DV1161">
        <v>-0.21234339021596499</v>
      </c>
      <c r="DW1161">
        <v>-0.135743527066993</v>
      </c>
      <c r="DX1161">
        <v>-8.2948480574052297E-2</v>
      </c>
      <c r="DY1161">
        <v>-2.6569403010357599E-2</v>
      </c>
      <c r="DZ1161">
        <v>-3.80719701500827E-2</v>
      </c>
      <c r="EA1161">
        <v>-3.2615464465973E-2</v>
      </c>
      <c r="EB1161">
        <v>-2.24126667339806E-2</v>
      </c>
      <c r="EC1161">
        <v>1.2409364403446999E-3</v>
      </c>
      <c r="ED1161">
        <v>-3.9209965755466402E-3</v>
      </c>
      <c r="EE1161">
        <v>3.6096533063823703E-2</v>
      </c>
      <c r="EF1161">
        <v>1.5491521127884701E-2</v>
      </c>
      <c r="EG1161">
        <v>-8.6968515917505793E-3</v>
      </c>
      <c r="EH1161">
        <v>1.3395438120463799E-2</v>
      </c>
      <c r="EI1161">
        <v>-2.4951779952914001E-2</v>
      </c>
      <c r="EJ1161">
        <v>4.8730923293906998E-2</v>
      </c>
      <c r="EK1161">
        <v>-8.3422404033244597E-3</v>
      </c>
      <c r="EL1161">
        <v>8.5044978146136194E-2</v>
      </c>
      <c r="EM1161">
        <v>0.54559003407350204</v>
      </c>
      <c r="EN1161">
        <v>0.65552400694069601</v>
      </c>
      <c r="EO1161">
        <v>0.71833182740074097</v>
      </c>
      <c r="EP1161">
        <v>0.73807481563253197</v>
      </c>
      <c r="EQ1161">
        <v>0.46951194828398501</v>
      </c>
      <c r="ER1161">
        <v>-0.26373739118484801</v>
      </c>
      <c r="ES1161">
        <v>-0.28716045556143899</v>
      </c>
      <c r="ET1161">
        <v>-0.166906180690546</v>
      </c>
      <c r="EU1161">
        <v>-9.86944505275653E-2</v>
      </c>
      <c r="EV1161">
        <v>-5.8514035648006897E-2</v>
      </c>
      <c r="EW1161">
        <v>87.803867403314896</v>
      </c>
      <c r="EX1161">
        <v>85.737569060773495</v>
      </c>
      <c r="EY1161">
        <v>83.828310731625606</v>
      </c>
      <c r="EZ1161">
        <v>81.923237903900898</v>
      </c>
      <c r="FA1161">
        <v>79.9948936882639</v>
      </c>
      <c r="FB1161">
        <v>78.526536079022307</v>
      </c>
      <c r="FC1161">
        <v>77.552821027959197</v>
      </c>
      <c r="FD1161">
        <v>77.125648752720593</v>
      </c>
      <c r="FE1161">
        <v>80.651933701657498</v>
      </c>
      <c r="FF1161">
        <v>84.2868742675373</v>
      </c>
      <c r="FG1161">
        <v>89.331073162564905</v>
      </c>
      <c r="FH1161">
        <v>92.8173447178972</v>
      </c>
      <c r="FI1161">
        <v>96.267788381048007</v>
      </c>
      <c r="FJ1161">
        <v>99.694960656286597</v>
      </c>
      <c r="FK1161">
        <v>101.70450359953099</v>
      </c>
      <c r="FL1161">
        <v>103.65076176125901</v>
      </c>
      <c r="FM1161">
        <v>104.56956303365099</v>
      </c>
      <c r="FN1161">
        <v>104.438807969195</v>
      </c>
      <c r="FO1161">
        <v>103.371337686255</v>
      </c>
      <c r="FP1161">
        <v>101.357609241587</v>
      </c>
      <c r="FQ1161">
        <v>98.248953624644201</v>
      </c>
      <c r="FR1161">
        <v>94.748953624644201</v>
      </c>
      <c r="FS1161">
        <v>92.7131257324627</v>
      </c>
      <c r="FT1161">
        <v>89.777582454378006</v>
      </c>
      <c r="FU1161">
        <v>7.2789478408399097E-2</v>
      </c>
      <c r="FV1161">
        <v>0</v>
      </c>
      <c r="FW1161">
        <v>0</v>
      </c>
      <c r="FX1161">
        <v>1</v>
      </c>
    </row>
    <row r="1162" spans="1:180" x14ac:dyDescent="0.2">
      <c r="A1162" t="s">
        <v>42</v>
      </c>
      <c r="B1162" t="s">
        <v>58</v>
      </c>
      <c r="C1162" t="s">
        <v>55</v>
      </c>
      <c r="D1162" t="s">
        <v>80</v>
      </c>
      <c r="E1162" t="s">
        <v>78</v>
      </c>
      <c r="F1162" t="s">
        <v>1</v>
      </c>
      <c r="G1162" s="35">
        <v>43704</v>
      </c>
      <c r="H1162">
        <v>7507</v>
      </c>
      <c r="I1162">
        <v>1.3525145220386701</v>
      </c>
      <c r="J1162">
        <v>1.1601004121760099</v>
      </c>
      <c r="K1162">
        <v>1.0106653974149</v>
      </c>
      <c r="L1162">
        <v>0.90914566749941605</v>
      </c>
      <c r="M1162">
        <v>0.83944526882713499</v>
      </c>
      <c r="N1162">
        <v>0.798022009687397</v>
      </c>
      <c r="O1162">
        <v>0.80124010420564995</v>
      </c>
      <c r="P1162">
        <v>0.84284299140293395</v>
      </c>
      <c r="Q1162">
        <v>0.92314719773090004</v>
      </c>
      <c r="R1162">
        <v>1.0762041807706</v>
      </c>
      <c r="S1162">
        <v>1.30309969074062</v>
      </c>
      <c r="T1162">
        <v>1.57232772175417</v>
      </c>
      <c r="U1162">
        <v>1.8625168839357999</v>
      </c>
      <c r="V1162">
        <v>2.1357158964971901</v>
      </c>
      <c r="W1162">
        <v>2.3910739792722899</v>
      </c>
      <c r="X1162">
        <v>2.6183068326043499</v>
      </c>
      <c r="Y1162">
        <v>2.78007163904587</v>
      </c>
      <c r="Z1162">
        <v>2.8428548301672301</v>
      </c>
      <c r="AA1162">
        <v>2.7888352645489101</v>
      </c>
      <c r="AB1162">
        <v>2.6257856595263398</v>
      </c>
      <c r="AC1162">
        <v>2.44854258538335</v>
      </c>
      <c r="AD1162">
        <v>2.2603910438922199</v>
      </c>
      <c r="AE1162">
        <v>1.9792461240494501</v>
      </c>
      <c r="AF1162">
        <v>1.6565511058958999</v>
      </c>
      <c r="AG1162">
        <v>-3.9225830516191697E-2</v>
      </c>
      <c r="AH1162">
        <v>-3.1119755143504201E-2</v>
      </c>
      <c r="AI1162">
        <v>-2.8012562545735298E-2</v>
      </c>
      <c r="AJ1162">
        <v>-2.8474217142359801E-2</v>
      </c>
      <c r="AK1162">
        <v>-8.1096590289289703E-3</v>
      </c>
      <c r="AL1162">
        <v>-6.2759732369748701E-3</v>
      </c>
      <c r="AM1162">
        <v>-1.1027382555579701E-2</v>
      </c>
      <c r="AN1162">
        <v>7.1153991994289496E-3</v>
      </c>
      <c r="AO1162">
        <v>2.5250401189103201E-3</v>
      </c>
      <c r="AP1162">
        <v>3.7578747000964101E-3</v>
      </c>
      <c r="AQ1162">
        <v>-7.9515793312560801E-3</v>
      </c>
      <c r="AR1162">
        <v>-7.4869694319233899E-3</v>
      </c>
      <c r="AS1162">
        <v>-5.54712220460391E-3</v>
      </c>
      <c r="AT1162">
        <v>9.90283202298433E-4</v>
      </c>
      <c r="AU1162">
        <v>0.12479582294212101</v>
      </c>
      <c r="AV1162">
        <v>0.160639871848516</v>
      </c>
      <c r="AW1162">
        <v>0.17559315946607801</v>
      </c>
      <c r="AX1162">
        <v>0.157194331730489</v>
      </c>
      <c r="AY1162">
        <v>7.7949399444998804E-2</v>
      </c>
      <c r="AZ1162">
        <v>-9.5758426996342197E-2</v>
      </c>
      <c r="BA1162">
        <v>-9.5406946286590702E-2</v>
      </c>
      <c r="BB1162">
        <v>-8.53020904023742E-2</v>
      </c>
      <c r="BC1162">
        <v>-7.28306504186539E-2</v>
      </c>
      <c r="BD1162">
        <v>-2.7592918576823399E-2</v>
      </c>
      <c r="BE1162">
        <v>-2.6503151204849501E-2</v>
      </c>
      <c r="BF1162">
        <v>-1.9465304962586999E-2</v>
      </c>
      <c r="BG1162">
        <v>-1.84838326575077E-2</v>
      </c>
      <c r="BH1162">
        <v>-1.8247575544247201E-2</v>
      </c>
      <c r="BI1162">
        <v>-7.3293617018421297E-4</v>
      </c>
      <c r="BJ1162">
        <v>1.80024237373461E-3</v>
      </c>
      <c r="BK1162">
        <v>-3.2949344236032699E-3</v>
      </c>
      <c r="BL1162">
        <v>1.3655553648319999E-2</v>
      </c>
      <c r="BM1162">
        <v>8.6417364648768598E-3</v>
      </c>
      <c r="BN1162">
        <v>8.5478294401263796E-3</v>
      </c>
      <c r="BO1162">
        <v>-2.4256188423181198E-3</v>
      </c>
      <c r="BP1162">
        <v>-3.61886513688622E-3</v>
      </c>
      <c r="BQ1162">
        <v>-1.6796606320170699E-3</v>
      </c>
      <c r="BR1162">
        <v>1.2162193153082101E-2</v>
      </c>
      <c r="BS1162">
        <v>0.140415076619369</v>
      </c>
      <c r="BT1162">
        <v>0.17516775350141101</v>
      </c>
      <c r="BU1162">
        <v>0.19005525024272599</v>
      </c>
      <c r="BV1162">
        <v>0.17377950256920299</v>
      </c>
      <c r="BW1162">
        <v>9.6434537414529606E-2</v>
      </c>
      <c r="BX1162">
        <v>-8.0301570391470303E-2</v>
      </c>
      <c r="BY1162">
        <v>-8.0005232435118895E-2</v>
      </c>
      <c r="BZ1162">
        <v>-6.5293373652061407E-2</v>
      </c>
      <c r="CA1162">
        <v>-5.2328594693863299E-2</v>
      </c>
      <c r="CB1162">
        <v>-1.4164953082051899E-2</v>
      </c>
      <c r="CC1162">
        <v>-1.7691462270530599E-2</v>
      </c>
      <c r="CD1162">
        <v>-1.1393468269885999E-2</v>
      </c>
      <c r="CE1162">
        <v>-1.1884263364005601E-2</v>
      </c>
      <c r="CF1162">
        <v>-1.11646347265062E-2</v>
      </c>
      <c r="CG1162">
        <v>4.3761596102926403E-3</v>
      </c>
      <c r="CH1162">
        <v>7.3938047033784201E-3</v>
      </c>
      <c r="CI1162">
        <v>2.06053559747861E-3</v>
      </c>
      <c r="CJ1162">
        <v>1.8185244696545401E-2</v>
      </c>
      <c r="CK1162">
        <v>1.28781417209845E-2</v>
      </c>
      <c r="CL1162">
        <v>1.1865337501575601E-2</v>
      </c>
      <c r="CM1162">
        <v>1.4016445587524901E-3</v>
      </c>
      <c r="CN1162">
        <v>-9.3982788543367003E-4</v>
      </c>
      <c r="CO1162">
        <v>9.9893147182429707E-4</v>
      </c>
      <c r="CP1162">
        <v>1.9899823952340499E-2</v>
      </c>
      <c r="CQ1162">
        <v>0.151232924135767</v>
      </c>
      <c r="CR1162">
        <v>0.185229720078356</v>
      </c>
      <c r="CS1162">
        <v>0.20007165025919799</v>
      </c>
      <c r="CT1162">
        <v>0.18526634136918799</v>
      </c>
      <c r="CU1162">
        <v>0.10923728766150501</v>
      </c>
      <c r="CV1162">
        <v>-6.9596198592695002E-2</v>
      </c>
      <c r="CW1162">
        <v>-6.9338052339368794E-2</v>
      </c>
      <c r="CX1162">
        <v>-5.1435397382748903E-2</v>
      </c>
      <c r="CY1162">
        <v>-3.81289333536712E-2</v>
      </c>
      <c r="CZ1162">
        <v>-4.8647850855820804E-3</v>
      </c>
      <c r="DA1162">
        <v>-8.8797733362116407E-3</v>
      </c>
      <c r="DB1162">
        <v>-3.3216315771850699E-3</v>
      </c>
      <c r="DC1162">
        <v>-5.2846940705034203E-3</v>
      </c>
      <c r="DD1162">
        <v>-4.08169390876526E-3</v>
      </c>
      <c r="DE1162">
        <v>9.4852553907694894E-3</v>
      </c>
      <c r="DF1162">
        <v>1.2987367033022199E-2</v>
      </c>
      <c r="DG1162">
        <v>7.41600561856049E-3</v>
      </c>
      <c r="DH1162">
        <v>2.2714935744770799E-2</v>
      </c>
      <c r="DI1162">
        <v>1.71145469770922E-2</v>
      </c>
      <c r="DJ1162">
        <v>1.51828455630247E-2</v>
      </c>
      <c r="DK1162">
        <v>5.2289079598231E-3</v>
      </c>
      <c r="DL1162">
        <v>1.7392093660188799E-3</v>
      </c>
      <c r="DM1162">
        <v>3.6775235756656599E-3</v>
      </c>
      <c r="DN1162">
        <v>2.7637454751598799E-2</v>
      </c>
      <c r="DO1162">
        <v>0.162050771652164</v>
      </c>
      <c r="DP1162">
        <v>0.1952916866553</v>
      </c>
      <c r="DQ1162">
        <v>0.21008805027567101</v>
      </c>
      <c r="DR1162">
        <v>0.19675318016917301</v>
      </c>
      <c r="DS1162">
        <v>0.12204003790848</v>
      </c>
      <c r="DT1162">
        <v>-5.8890826793919798E-2</v>
      </c>
      <c r="DU1162">
        <v>-5.8670872243618701E-2</v>
      </c>
      <c r="DV1162">
        <v>-3.7577421113436399E-2</v>
      </c>
      <c r="DW1162">
        <v>-2.3929272013479101E-2</v>
      </c>
      <c r="DX1162">
        <v>4.4353829108877696E-3</v>
      </c>
      <c r="DY1162">
        <v>3.8429059751305902E-3</v>
      </c>
      <c r="DZ1162">
        <v>8.3328186037321395E-3</v>
      </c>
      <c r="EA1162">
        <v>4.2440358177241698E-3</v>
      </c>
      <c r="EB1162">
        <v>6.1449476893473201E-3</v>
      </c>
      <c r="EC1162">
        <v>1.6861978249514201E-2</v>
      </c>
      <c r="ED1162">
        <v>2.1063582643731701E-2</v>
      </c>
      <c r="EE1162">
        <v>1.5148453750536899E-2</v>
      </c>
      <c r="EF1162">
        <v>2.9255090193661799E-2</v>
      </c>
      <c r="EG1162">
        <v>2.32312433230587E-2</v>
      </c>
      <c r="EH1162">
        <v>1.9972800303054698E-2</v>
      </c>
      <c r="EI1162">
        <v>1.07548684487611E-2</v>
      </c>
      <c r="EJ1162">
        <v>5.6073136610560502E-3</v>
      </c>
      <c r="EK1162">
        <v>7.5449851482525098E-3</v>
      </c>
      <c r="EL1162">
        <v>3.8809364702382498E-2</v>
      </c>
      <c r="EM1162">
        <v>0.17767002532941201</v>
      </c>
      <c r="EN1162">
        <v>0.20981956830819501</v>
      </c>
      <c r="EO1162">
        <v>0.22455014105231899</v>
      </c>
      <c r="EP1162">
        <v>0.21333835100788701</v>
      </c>
      <c r="EQ1162">
        <v>0.140525175878011</v>
      </c>
      <c r="ER1162">
        <v>-4.3433970189047898E-2</v>
      </c>
      <c r="ES1162">
        <v>-4.32691583921469E-2</v>
      </c>
      <c r="ET1162">
        <v>-1.7568704363123602E-2</v>
      </c>
      <c r="EU1162">
        <v>-3.4272162886884402E-3</v>
      </c>
      <c r="EV1162">
        <v>1.7863348405659198E-2</v>
      </c>
      <c r="EW1162">
        <v>87.915605594931904</v>
      </c>
      <c r="EX1162">
        <v>85.944772000250893</v>
      </c>
      <c r="EY1162">
        <v>84.039798030483595</v>
      </c>
      <c r="EZ1162">
        <v>82.119488176629204</v>
      </c>
      <c r="FA1162">
        <v>80.141943172552203</v>
      </c>
      <c r="FB1162">
        <v>78.668506554600796</v>
      </c>
      <c r="FC1162">
        <v>77.643448535407401</v>
      </c>
      <c r="FD1162">
        <v>77.232860816659397</v>
      </c>
      <c r="FE1162">
        <v>80.707802797466002</v>
      </c>
      <c r="FF1162">
        <v>84.283384557486002</v>
      </c>
      <c r="FG1162">
        <v>89.2639402872734</v>
      </c>
      <c r="FH1162">
        <v>92.742990654205599</v>
      </c>
      <c r="FI1162">
        <v>96.210813523176299</v>
      </c>
      <c r="FJ1162">
        <v>99.621401241924403</v>
      </c>
      <c r="FK1162">
        <v>101.657686759079</v>
      </c>
      <c r="FL1162">
        <v>103.64084551213701</v>
      </c>
      <c r="FM1162">
        <v>104.582104999059</v>
      </c>
      <c r="FN1162">
        <v>104.491187354952</v>
      </c>
      <c r="FO1162">
        <v>103.453396474942</v>
      </c>
      <c r="FP1162">
        <v>101.432446841874</v>
      </c>
      <c r="FQ1162">
        <v>98.331807062660701</v>
      </c>
      <c r="FR1162">
        <v>94.831807062660701</v>
      </c>
      <c r="FS1162">
        <v>92.820579564699202</v>
      </c>
      <c r="FT1162">
        <v>89.940663614125299</v>
      </c>
      <c r="FU1162">
        <v>2.1047196491777401E-2</v>
      </c>
      <c r="FV1162">
        <v>0</v>
      </c>
      <c r="FW1162">
        <v>0</v>
      </c>
      <c r="FX1162">
        <v>1</v>
      </c>
    </row>
    <row r="1163" spans="1:180" x14ac:dyDescent="0.2">
      <c r="A1163" t="s">
        <v>42</v>
      </c>
      <c r="B1163" t="s">
        <v>58</v>
      </c>
      <c r="C1163" t="s">
        <v>55</v>
      </c>
      <c r="D1163" t="s">
        <v>80</v>
      </c>
      <c r="E1163" t="s">
        <v>78</v>
      </c>
      <c r="F1163" t="s">
        <v>77</v>
      </c>
      <c r="G1163" s="35">
        <v>43704</v>
      </c>
      <c r="H1163">
        <v>6357</v>
      </c>
      <c r="I1163">
        <v>1.3800433341035301</v>
      </c>
      <c r="J1163">
        <v>1.18194384629538</v>
      </c>
      <c r="K1163">
        <v>1.0294501980852699</v>
      </c>
      <c r="L1163">
        <v>0.92768535793652596</v>
      </c>
      <c r="M1163">
        <v>0.85761063428644602</v>
      </c>
      <c r="N1163">
        <v>0.81359454208619397</v>
      </c>
      <c r="O1163">
        <v>0.81419315036809703</v>
      </c>
      <c r="P1163">
        <v>0.85643342161459501</v>
      </c>
      <c r="Q1163">
        <v>0.93308980327510405</v>
      </c>
      <c r="R1163">
        <v>1.0871935182388499</v>
      </c>
      <c r="S1163">
        <v>1.31636404435662</v>
      </c>
      <c r="T1163">
        <v>1.58475039598469</v>
      </c>
      <c r="U1163">
        <v>1.86805108576382</v>
      </c>
      <c r="V1163">
        <v>2.1358859619541102</v>
      </c>
      <c r="W1163">
        <v>2.3866790306990202</v>
      </c>
      <c r="X1163">
        <v>2.60709597200694</v>
      </c>
      <c r="Y1163">
        <v>2.7662822726852898</v>
      </c>
      <c r="Z1163">
        <v>2.8331765971274199</v>
      </c>
      <c r="AA1163">
        <v>2.7828446153519102</v>
      </c>
      <c r="AB1163">
        <v>2.6257837669578099</v>
      </c>
      <c r="AC1163">
        <v>2.4558871108810298</v>
      </c>
      <c r="AD1163">
        <v>2.2767473510849401</v>
      </c>
      <c r="AE1163">
        <v>2.0028057608121501</v>
      </c>
      <c r="AF1163">
        <v>1.68606612718411</v>
      </c>
      <c r="AG1163">
        <v>-3.7404123475335602E-2</v>
      </c>
      <c r="AH1163">
        <v>-3.5499781588649998E-2</v>
      </c>
      <c r="AI1163">
        <v>-3.6367738355561098E-2</v>
      </c>
      <c r="AJ1163">
        <v>-2.81505603550006E-2</v>
      </c>
      <c r="AK1163">
        <v>-7.2995858183549402E-3</v>
      </c>
      <c r="AL1163">
        <v>-6.81184192629953E-3</v>
      </c>
      <c r="AM1163">
        <v>-1.0442986407397501E-2</v>
      </c>
      <c r="AN1163">
        <v>7.0895723640954696E-3</v>
      </c>
      <c r="AO1163">
        <v>-1.0080365516828499E-3</v>
      </c>
      <c r="AP1163">
        <v>-3.12894144993496E-3</v>
      </c>
      <c r="AQ1163">
        <v>-9.5564710155305304E-3</v>
      </c>
      <c r="AR1163">
        <v>-7.2838146088002797E-3</v>
      </c>
      <c r="AS1163">
        <v>-8.2445723629789892E-3</v>
      </c>
      <c r="AT1163">
        <v>1.8511494280649E-3</v>
      </c>
      <c r="AU1163">
        <v>6.48975278293622E-2</v>
      </c>
      <c r="AV1163">
        <v>9.0398749743995102E-2</v>
      </c>
      <c r="AW1163">
        <v>9.6796218014497601E-2</v>
      </c>
      <c r="AX1163">
        <v>9.2416524050119006E-2</v>
      </c>
      <c r="AY1163">
        <v>6.4280502778393298E-2</v>
      </c>
      <c r="AZ1163">
        <v>-5.4796194064759801E-2</v>
      </c>
      <c r="BA1163">
        <v>-6.8694880312892698E-2</v>
      </c>
      <c r="BB1163">
        <v>-7.4074950128959996E-2</v>
      </c>
      <c r="BC1163">
        <v>-6.6090510725364496E-2</v>
      </c>
      <c r="BD1163">
        <v>-2.8441482033114002E-2</v>
      </c>
      <c r="BE1163">
        <v>-2.3661366256214601E-2</v>
      </c>
      <c r="BF1163">
        <v>-2.2699439710013699E-2</v>
      </c>
      <c r="BG1163">
        <v>-2.58047854291013E-2</v>
      </c>
      <c r="BH1163">
        <v>-1.6848533404037101E-2</v>
      </c>
      <c r="BI1163">
        <v>5.2554628010284001E-4</v>
      </c>
      <c r="BJ1163">
        <v>1.4391365902401399E-3</v>
      </c>
      <c r="BK1163">
        <v>-2.301573463958E-3</v>
      </c>
      <c r="BL1163">
        <v>1.47462191938045E-2</v>
      </c>
      <c r="BM1163">
        <v>5.38646667800076E-3</v>
      </c>
      <c r="BN1163">
        <v>2.70856359109653E-3</v>
      </c>
      <c r="BO1163">
        <v>-2.6657122026779198E-3</v>
      </c>
      <c r="BP1163">
        <v>-2.90498641668223E-3</v>
      </c>
      <c r="BQ1163">
        <v>-3.8503558974950099E-3</v>
      </c>
      <c r="BR1163">
        <v>1.1593311952009E-2</v>
      </c>
      <c r="BS1163">
        <v>7.9633023014155105E-2</v>
      </c>
      <c r="BT1163">
        <v>0.106142748807452</v>
      </c>
      <c r="BU1163">
        <v>0.112841183885719</v>
      </c>
      <c r="BV1163">
        <v>0.107464307212824</v>
      </c>
      <c r="BW1163">
        <v>8.1202340940726106E-2</v>
      </c>
      <c r="BX1163">
        <v>-4.0099795793548401E-2</v>
      </c>
      <c r="BY1163">
        <v>-5.3447050372535901E-2</v>
      </c>
      <c r="BZ1163">
        <v>-5.4410469136376101E-2</v>
      </c>
      <c r="CA1163">
        <v>-4.57272130479758E-2</v>
      </c>
      <c r="CB1163">
        <v>-1.4031735060171101E-2</v>
      </c>
      <c r="CC1163">
        <v>-1.41431744704009E-2</v>
      </c>
      <c r="CD1163">
        <v>-1.3833961918168099E-2</v>
      </c>
      <c r="CE1163">
        <v>-1.8488916409842199E-2</v>
      </c>
      <c r="CF1163">
        <v>-9.02078396682582E-3</v>
      </c>
      <c r="CG1163">
        <v>5.9452089340292997E-3</v>
      </c>
      <c r="CH1163">
        <v>7.1537391760869403E-3</v>
      </c>
      <c r="CI1163">
        <v>3.3371443397259698E-3</v>
      </c>
      <c r="CJ1163">
        <v>2.0049189463847102E-2</v>
      </c>
      <c r="CK1163">
        <v>9.8152801354960892E-3</v>
      </c>
      <c r="CL1163">
        <v>6.7516017998982903E-3</v>
      </c>
      <c r="CM1163">
        <v>2.1068063599917501E-3</v>
      </c>
      <c r="CN1163">
        <v>1.2777665008563801E-4</v>
      </c>
      <c r="CO1163">
        <v>-8.0693495947073901E-4</v>
      </c>
      <c r="CP1163">
        <v>1.83407040388349E-2</v>
      </c>
      <c r="CQ1163">
        <v>8.9838782090845296E-2</v>
      </c>
      <c r="CR1163">
        <v>0.11704699459833</v>
      </c>
      <c r="CS1163">
        <v>0.123953878370829</v>
      </c>
      <c r="CT1163">
        <v>0.117886355991702</v>
      </c>
      <c r="CU1163">
        <v>9.2922354503469404E-2</v>
      </c>
      <c r="CV1163">
        <v>-2.9921115120105E-2</v>
      </c>
      <c r="CW1163">
        <v>-4.2886449804852199E-2</v>
      </c>
      <c r="CX1163">
        <v>-4.0790909504231497E-2</v>
      </c>
      <c r="CY1163">
        <v>-3.1623655108719902E-2</v>
      </c>
      <c r="CZ1163">
        <v>-4.0515882026910897E-3</v>
      </c>
      <c r="DA1163">
        <v>-4.6249826845872399E-3</v>
      </c>
      <c r="DB1163">
        <v>-4.9684841263224902E-3</v>
      </c>
      <c r="DC1163">
        <v>-1.1173047390583101E-2</v>
      </c>
      <c r="DD1163">
        <v>-1.1930345296145199E-3</v>
      </c>
      <c r="DE1163">
        <v>1.1364871587955801E-2</v>
      </c>
      <c r="DF1163">
        <v>1.28683417619337E-2</v>
      </c>
      <c r="DG1163">
        <v>8.9758621434099291E-3</v>
      </c>
      <c r="DH1163">
        <v>2.5352159733889799E-2</v>
      </c>
      <c r="DI1163">
        <v>1.42440935929914E-2</v>
      </c>
      <c r="DJ1163">
        <v>1.07946400087E-2</v>
      </c>
      <c r="DK1163">
        <v>6.87932492266141E-3</v>
      </c>
      <c r="DL1163">
        <v>3.1605397168535101E-3</v>
      </c>
      <c r="DM1163">
        <v>2.2364859785535302E-3</v>
      </c>
      <c r="DN1163">
        <v>2.5088096125660899E-2</v>
      </c>
      <c r="DO1163">
        <v>0.100044541167536</v>
      </c>
      <c r="DP1163">
        <v>0.12795124038920699</v>
      </c>
      <c r="DQ1163">
        <v>0.13506657285593801</v>
      </c>
      <c r="DR1163">
        <v>0.128308404770581</v>
      </c>
      <c r="DS1163">
        <v>0.10464236806621301</v>
      </c>
      <c r="DT1163">
        <v>-1.97424344466616E-2</v>
      </c>
      <c r="DU1163">
        <v>-3.2325849237168497E-2</v>
      </c>
      <c r="DV1163">
        <v>-2.7171349872087001E-2</v>
      </c>
      <c r="DW1163">
        <v>-1.75200971694639E-2</v>
      </c>
      <c r="DX1163">
        <v>5.9285586547888703E-3</v>
      </c>
      <c r="DY1163">
        <v>9.1177745345336902E-3</v>
      </c>
      <c r="DZ1163">
        <v>7.8318577523137593E-3</v>
      </c>
      <c r="EA1163">
        <v>-6.1009446412323501E-4</v>
      </c>
      <c r="EB1163">
        <v>1.0108992421348899E-2</v>
      </c>
      <c r="EC1163">
        <v>1.91900036864135E-2</v>
      </c>
      <c r="ED1163">
        <v>2.1119320278473401E-2</v>
      </c>
      <c r="EE1163">
        <v>1.7117275086849501E-2</v>
      </c>
      <c r="EF1163">
        <v>3.3008806563598801E-2</v>
      </c>
      <c r="EG1163">
        <v>2.0638596822675E-2</v>
      </c>
      <c r="EH1163">
        <v>1.6632145049731501E-2</v>
      </c>
      <c r="EI1163">
        <v>1.3770083735513999E-2</v>
      </c>
      <c r="EJ1163">
        <v>7.5393679089715603E-3</v>
      </c>
      <c r="EK1163">
        <v>6.6307024440375104E-3</v>
      </c>
      <c r="EL1163">
        <v>3.48302586496049E-2</v>
      </c>
      <c r="EM1163">
        <v>0.114780036352328</v>
      </c>
      <c r="EN1163">
        <v>0.14369523945266399</v>
      </c>
      <c r="EO1163">
        <v>0.15111153872715899</v>
      </c>
      <c r="EP1163">
        <v>0.143356187933285</v>
      </c>
      <c r="EQ1163">
        <v>0.121564206228545</v>
      </c>
      <c r="ER1163">
        <v>-5.0460361754501798E-3</v>
      </c>
      <c r="ES1163">
        <v>-1.70780192968117E-2</v>
      </c>
      <c r="ET1163">
        <v>-7.5068688795030501E-3</v>
      </c>
      <c r="EU1163">
        <v>2.8432005079247402E-3</v>
      </c>
      <c r="EV1163">
        <v>2.0338305627731899E-2</v>
      </c>
      <c r="EW1163">
        <v>87.932408204245505</v>
      </c>
      <c r="EX1163">
        <v>85.960915088927095</v>
      </c>
      <c r="EY1163">
        <v>84.053248709122201</v>
      </c>
      <c r="EZ1163">
        <v>82.130647590361406</v>
      </c>
      <c r="FA1163">
        <v>80.152377366609301</v>
      </c>
      <c r="FB1163">
        <v>78.678176993688993</v>
      </c>
      <c r="FC1163">
        <v>77.653739959839399</v>
      </c>
      <c r="FD1163">
        <v>77.240641135972496</v>
      </c>
      <c r="FE1163">
        <v>80.716204102122802</v>
      </c>
      <c r="FF1163">
        <v>84.289533132530096</v>
      </c>
      <c r="FG1163">
        <v>89.270528542742397</v>
      </c>
      <c r="FH1163">
        <v>92.750161359724601</v>
      </c>
      <c r="FI1163">
        <v>96.218929288582899</v>
      </c>
      <c r="FJ1163">
        <v>99.632028112449802</v>
      </c>
      <c r="FK1163">
        <v>101.667330034423</v>
      </c>
      <c r="FL1163">
        <v>103.651032702238</v>
      </c>
      <c r="FM1163">
        <v>104.59400100401599</v>
      </c>
      <c r="FN1163">
        <v>104.505737234653</v>
      </c>
      <c r="FO1163">
        <v>103.469072719449</v>
      </c>
      <c r="FP1163">
        <v>101.44870553643101</v>
      </c>
      <c r="FQ1163">
        <v>98.350939472174403</v>
      </c>
      <c r="FR1163">
        <v>94.850939472174403</v>
      </c>
      <c r="FS1163">
        <v>92.840074584050498</v>
      </c>
      <c r="FT1163">
        <v>89.956845238095198</v>
      </c>
      <c r="FU1163">
        <v>2.0734061228718299E-2</v>
      </c>
      <c r="FV1163">
        <v>0</v>
      </c>
      <c r="FW1163">
        <v>0</v>
      </c>
      <c r="FX1163">
        <v>1</v>
      </c>
    </row>
    <row r="1164" spans="1:180" x14ac:dyDescent="0.2">
      <c r="A1164" t="s">
        <v>42</v>
      </c>
      <c r="B1164" t="s">
        <v>58</v>
      </c>
      <c r="C1164" t="s">
        <v>55</v>
      </c>
      <c r="D1164" t="s">
        <v>80</v>
      </c>
      <c r="E1164" t="s">
        <v>78</v>
      </c>
      <c r="F1164" t="s">
        <v>78</v>
      </c>
      <c r="G1164" s="35">
        <v>43704</v>
      </c>
      <c r="H1164">
        <v>1150</v>
      </c>
      <c r="I1164">
        <v>1.19577258866105</v>
      </c>
      <c r="J1164">
        <v>1.0354037673251799</v>
      </c>
      <c r="K1164">
        <v>0.90298175644635703</v>
      </c>
      <c r="L1164">
        <v>0.80390278156393402</v>
      </c>
      <c r="M1164">
        <v>0.73627193229175603</v>
      </c>
      <c r="N1164">
        <v>0.70911836503429704</v>
      </c>
      <c r="O1164">
        <v>0.72680268323766895</v>
      </c>
      <c r="P1164">
        <v>0.76426255146778999</v>
      </c>
      <c r="Q1164">
        <v>0.86527274683598498</v>
      </c>
      <c r="R1164">
        <v>1.0125788649064</v>
      </c>
      <c r="S1164">
        <v>1.2285199649802701</v>
      </c>
      <c r="T1164">
        <v>1.50338292063089</v>
      </c>
      <c r="U1164">
        <v>1.8319870876925299</v>
      </c>
      <c r="V1164">
        <v>2.13398182745133</v>
      </c>
      <c r="W1164">
        <v>2.41401791709389</v>
      </c>
      <c r="X1164">
        <v>2.6784804524318702</v>
      </c>
      <c r="Y1164">
        <v>2.8538554269790399</v>
      </c>
      <c r="Z1164">
        <v>2.8939797125600499</v>
      </c>
      <c r="AA1164">
        <v>2.81817163171762</v>
      </c>
      <c r="AB1164">
        <v>2.6207682219958399</v>
      </c>
      <c r="AC1164">
        <v>2.4014431438780601</v>
      </c>
      <c r="AD1164">
        <v>2.16233930522408</v>
      </c>
      <c r="AE1164">
        <v>1.8409412272508401</v>
      </c>
      <c r="AF1164">
        <v>1.48506000926325</v>
      </c>
      <c r="AG1164">
        <v>-6.7161352900598895E-2</v>
      </c>
      <c r="AH1164">
        <v>-2.49913645826658E-2</v>
      </c>
      <c r="AI1164">
        <v>5.3286457358044798E-4</v>
      </c>
      <c r="AJ1164">
        <v>-4.4540581446536102E-2</v>
      </c>
      <c r="AK1164">
        <v>-2.3966173322637299E-2</v>
      </c>
      <c r="AL1164">
        <v>-7.5384748293874596E-3</v>
      </c>
      <c r="AM1164">
        <v>-2.4100098998631001E-2</v>
      </c>
      <c r="AN1164">
        <v>-1.3381699409813401E-2</v>
      </c>
      <c r="AO1164">
        <v>7.8831340669397506E-3</v>
      </c>
      <c r="AP1164">
        <v>2.3503539309238101E-2</v>
      </c>
      <c r="AQ1164">
        <v>-2.2820330224775701E-2</v>
      </c>
      <c r="AR1164">
        <v>-2.4362469119883701E-2</v>
      </c>
      <c r="AS1164">
        <v>-8.1750062851007697E-3</v>
      </c>
      <c r="AT1164">
        <v>-2.2916226764363602E-2</v>
      </c>
      <c r="AU1164">
        <v>0.42607363843597101</v>
      </c>
      <c r="AV1164">
        <v>0.51403323099849996</v>
      </c>
      <c r="AW1164">
        <v>0.55302915578399603</v>
      </c>
      <c r="AX1164">
        <v>0.48215791063393099</v>
      </c>
      <c r="AY1164">
        <v>0.13135543130643501</v>
      </c>
      <c r="AZ1164">
        <v>-0.35499171942549301</v>
      </c>
      <c r="BA1164">
        <v>-0.26180778541413402</v>
      </c>
      <c r="BB1164">
        <v>-0.16693692634294399</v>
      </c>
      <c r="BC1164">
        <v>-0.132204892727568</v>
      </c>
      <c r="BD1164">
        <v>-5.2622515271499699E-2</v>
      </c>
      <c r="BE1164">
        <v>-5.26599320398193E-2</v>
      </c>
      <c r="BF1164">
        <v>-1.1663513458658899E-2</v>
      </c>
      <c r="BG1164">
        <v>1.2723851787780301E-2</v>
      </c>
      <c r="BH1164">
        <v>-3.4360635955870203E-2</v>
      </c>
      <c r="BI1164">
        <v>-1.3843327761236699E-2</v>
      </c>
      <c r="BJ1164">
        <v>9.5850195963189495E-4</v>
      </c>
      <c r="BK1164">
        <v>-1.49419502302403E-2</v>
      </c>
      <c r="BL1164">
        <v>-3.84286049095766E-3</v>
      </c>
      <c r="BM1164">
        <v>1.8327765198840901E-2</v>
      </c>
      <c r="BN1164">
        <v>3.2431528749803797E-2</v>
      </c>
      <c r="BO1164">
        <v>-1.0733414808591E-2</v>
      </c>
      <c r="BP1164">
        <v>-1.3465998201425199E-2</v>
      </c>
      <c r="BQ1164">
        <v>2.61004395840025E-3</v>
      </c>
      <c r="BR1164">
        <v>5.1124868626724199E-3</v>
      </c>
      <c r="BS1164">
        <v>0.46141021956693101</v>
      </c>
      <c r="BT1164">
        <v>0.54047286202547695</v>
      </c>
      <c r="BU1164">
        <v>0.59109721066705001</v>
      </c>
      <c r="BV1164">
        <v>0.52395771257692103</v>
      </c>
      <c r="BW1164">
        <v>0.169658265527806</v>
      </c>
      <c r="BX1164">
        <v>-0.32102477039983202</v>
      </c>
      <c r="BY1164">
        <v>-0.23848357750793001</v>
      </c>
      <c r="BZ1164">
        <v>-0.13635272854056499</v>
      </c>
      <c r="CA1164">
        <v>-0.102670125743687</v>
      </c>
      <c r="CB1164">
        <v>-2.9840670061433001E-2</v>
      </c>
      <c r="CC1164">
        <v>-4.2616292126887098E-2</v>
      </c>
      <c r="CD1164">
        <v>-2.4326843704051198E-3</v>
      </c>
      <c r="CE1164">
        <v>2.1167292395296199E-2</v>
      </c>
      <c r="CF1164">
        <v>-2.7310036719897901E-2</v>
      </c>
      <c r="CG1164">
        <v>-6.8322757623317503E-3</v>
      </c>
      <c r="CH1164">
        <v>6.8434821996209497E-3</v>
      </c>
      <c r="CI1164">
        <v>-8.5990442914470906E-3</v>
      </c>
      <c r="CJ1164">
        <v>2.7637102863627299E-3</v>
      </c>
      <c r="CK1164">
        <v>2.5561684903628899E-2</v>
      </c>
      <c r="CL1164">
        <v>3.8615027039272803E-2</v>
      </c>
      <c r="CM1164">
        <v>-2.3620540113497299E-3</v>
      </c>
      <c r="CN1164">
        <v>-5.9191356368936097E-3</v>
      </c>
      <c r="CO1164">
        <v>1.00797369028737E-2</v>
      </c>
      <c r="CP1164">
        <v>2.4525088537727301E-2</v>
      </c>
      <c r="CQ1164">
        <v>0.48588422801346598</v>
      </c>
      <c r="CR1164">
        <v>0.55878486993250598</v>
      </c>
      <c r="CS1164">
        <v>0.61746302951347798</v>
      </c>
      <c r="CT1164">
        <v>0.55290812806915202</v>
      </c>
      <c r="CU1164">
        <v>0.19618669182875201</v>
      </c>
      <c r="CV1164">
        <v>-0.29749936497715801</v>
      </c>
      <c r="CW1164">
        <v>-0.22232930216392899</v>
      </c>
      <c r="CX1164">
        <v>-0.115170206310362</v>
      </c>
      <c r="CY1164">
        <v>-8.2214436101526706E-2</v>
      </c>
      <c r="CZ1164">
        <v>-1.40620334685931E-2</v>
      </c>
      <c r="DA1164">
        <v>-3.2572652213954903E-2</v>
      </c>
      <c r="DB1164">
        <v>6.7981447178486502E-3</v>
      </c>
      <c r="DC1164">
        <v>2.9610733002812001E-2</v>
      </c>
      <c r="DD1164">
        <v>-2.0259437483925499E-2</v>
      </c>
      <c r="DE1164">
        <v>1.7877623657321399E-4</v>
      </c>
      <c r="DF1164">
        <v>1.2728462439610001E-2</v>
      </c>
      <c r="DG1164">
        <v>-2.2561383526538401E-3</v>
      </c>
      <c r="DH1164">
        <v>9.3702810636831207E-3</v>
      </c>
      <c r="DI1164">
        <v>3.2795604608416802E-2</v>
      </c>
      <c r="DJ1164">
        <v>4.4798525328741901E-2</v>
      </c>
      <c r="DK1164">
        <v>6.0093067858915704E-3</v>
      </c>
      <c r="DL1164">
        <v>1.62772692763799E-3</v>
      </c>
      <c r="DM1164">
        <v>1.7549429847347201E-2</v>
      </c>
      <c r="DN1164">
        <v>4.3937690212782099E-2</v>
      </c>
      <c r="DO1164">
        <v>0.51035823646</v>
      </c>
      <c r="DP1164">
        <v>0.57709687783953401</v>
      </c>
      <c r="DQ1164">
        <v>0.64382884835990595</v>
      </c>
      <c r="DR1164">
        <v>0.581858543561383</v>
      </c>
      <c r="DS1164">
        <v>0.22271511812969799</v>
      </c>
      <c r="DT1164">
        <v>-0.273973959554484</v>
      </c>
      <c r="DU1164">
        <v>-0.206175026819928</v>
      </c>
      <c r="DV1164">
        <v>-9.3987684080160006E-2</v>
      </c>
      <c r="DW1164">
        <v>-6.1758746459366499E-2</v>
      </c>
      <c r="DX1164">
        <v>1.7166031242468499E-3</v>
      </c>
      <c r="DY1164">
        <v>-1.8071231353175302E-2</v>
      </c>
      <c r="DZ1164">
        <v>2.01259958418556E-2</v>
      </c>
      <c r="EA1164">
        <v>4.1801720217011902E-2</v>
      </c>
      <c r="EB1164">
        <v>-1.00794919932597E-2</v>
      </c>
      <c r="EC1164">
        <v>1.03016217979738E-2</v>
      </c>
      <c r="ED1164">
        <v>2.1225439228629399E-2</v>
      </c>
      <c r="EE1164">
        <v>6.90201041573684E-3</v>
      </c>
      <c r="EF1164">
        <v>1.8909119982538899E-2</v>
      </c>
      <c r="EG1164">
        <v>4.3240235740318003E-2</v>
      </c>
      <c r="EH1164">
        <v>5.37265147693076E-2</v>
      </c>
      <c r="EI1164">
        <v>1.8096222202076202E-2</v>
      </c>
      <c r="EJ1164">
        <v>1.2524197846096499E-2</v>
      </c>
      <c r="EK1164">
        <v>2.8334480090848199E-2</v>
      </c>
      <c r="EL1164">
        <v>7.1966403839818199E-2</v>
      </c>
      <c r="EM1164">
        <v>0.54569481759096095</v>
      </c>
      <c r="EN1164">
        <v>0.603536508866511</v>
      </c>
      <c r="EO1164">
        <v>0.68189690324296004</v>
      </c>
      <c r="EP1164">
        <v>0.62365834550437305</v>
      </c>
      <c r="EQ1164">
        <v>0.26101795235107</v>
      </c>
      <c r="ER1164">
        <v>-0.24000701052882401</v>
      </c>
      <c r="ES1164">
        <v>-0.18285081891372501</v>
      </c>
      <c r="ET1164">
        <v>-6.3403486277781196E-2</v>
      </c>
      <c r="EU1164">
        <v>-3.22239794754859E-2</v>
      </c>
      <c r="EV1164">
        <v>2.44984483343136E-2</v>
      </c>
      <c r="EW1164">
        <v>88.016262860935896</v>
      </c>
      <c r="EX1164">
        <v>86.039661466976398</v>
      </c>
      <c r="EY1164">
        <v>84.118154663126404</v>
      </c>
      <c r="EZ1164">
        <v>82.184118818453399</v>
      </c>
      <c r="FA1164">
        <v>80.203036840358493</v>
      </c>
      <c r="FB1164">
        <v>78.725024892134101</v>
      </c>
      <c r="FC1164">
        <v>77.704696315964199</v>
      </c>
      <c r="FD1164">
        <v>77.2784600066379</v>
      </c>
      <c r="FE1164">
        <v>80.758131430467998</v>
      </c>
      <c r="FF1164">
        <v>84.321025555924294</v>
      </c>
      <c r="FG1164">
        <v>89.305426485230697</v>
      </c>
      <c r="FH1164">
        <v>92.788167938931295</v>
      </c>
      <c r="FI1164">
        <v>96.261450381679396</v>
      </c>
      <c r="FJ1164">
        <v>99.687686691005595</v>
      </c>
      <c r="FK1164">
        <v>101.71747427812799</v>
      </c>
      <c r="FL1164">
        <v>103.70328576169899</v>
      </c>
      <c r="FM1164">
        <v>104.654580152672</v>
      </c>
      <c r="FN1164">
        <v>104.57915698639199</v>
      </c>
      <c r="FO1164">
        <v>103.547709923664</v>
      </c>
      <c r="FP1164">
        <v>101.530451377365</v>
      </c>
      <c r="FQ1164">
        <v>98.447228675738501</v>
      </c>
      <c r="FR1164">
        <v>94.947228675738501</v>
      </c>
      <c r="FS1164">
        <v>92.937769664785904</v>
      </c>
      <c r="FT1164">
        <v>90.036591437105898</v>
      </c>
      <c r="FU1164">
        <v>4.7532629725919602E-2</v>
      </c>
      <c r="FV1164">
        <v>0</v>
      </c>
      <c r="FW1164">
        <v>0</v>
      </c>
      <c r="FX1164">
        <v>1</v>
      </c>
    </row>
    <row r="1165" spans="1:180" x14ac:dyDescent="0.2">
      <c r="A1165" t="s">
        <v>42</v>
      </c>
      <c r="B1165" t="s">
        <v>58</v>
      </c>
      <c r="C1165" t="s">
        <v>55</v>
      </c>
      <c r="D1165" t="s">
        <v>39</v>
      </c>
      <c r="E1165" t="s">
        <v>1</v>
      </c>
      <c r="F1165" t="s">
        <v>1</v>
      </c>
      <c r="G1165" s="35">
        <v>43704</v>
      </c>
      <c r="H1165">
        <v>6510</v>
      </c>
      <c r="I1165">
        <v>1.4743199638808699</v>
      </c>
      <c r="J1165">
        <v>1.3043994850626099</v>
      </c>
      <c r="K1165">
        <v>1.18777403861075</v>
      </c>
      <c r="L1165">
        <v>1.06998222076616</v>
      </c>
      <c r="M1165">
        <v>0.99603414614762098</v>
      </c>
      <c r="N1165">
        <v>0.95563405936900803</v>
      </c>
      <c r="O1165">
        <v>0.94622550269721295</v>
      </c>
      <c r="P1165">
        <v>0.965143627867321</v>
      </c>
      <c r="Q1165">
        <v>1.03926412286273</v>
      </c>
      <c r="R1165">
        <v>1.1870602912124</v>
      </c>
      <c r="S1165">
        <v>1.37960387408264</v>
      </c>
      <c r="T1165">
        <v>1.61065141074396</v>
      </c>
      <c r="U1165">
        <v>1.88549019649488</v>
      </c>
      <c r="V1165">
        <v>2.16265225607984</v>
      </c>
      <c r="W1165">
        <v>2.41524154651791</v>
      </c>
      <c r="X1165">
        <v>2.6747521844454898</v>
      </c>
      <c r="Y1165">
        <v>2.8250757729132001</v>
      </c>
      <c r="Z1165">
        <v>2.93871837311357</v>
      </c>
      <c r="AA1165">
        <v>2.9413525738620199</v>
      </c>
      <c r="AB1165">
        <v>2.8077473155255799</v>
      </c>
      <c r="AC1165">
        <v>2.6247613113891601</v>
      </c>
      <c r="AD1165">
        <v>2.4733821842113</v>
      </c>
      <c r="AE1165">
        <v>2.1739826301576999</v>
      </c>
      <c r="AF1165">
        <v>1.8125670631494699</v>
      </c>
      <c r="AG1165">
        <v>-1.71437282906566E-2</v>
      </c>
      <c r="AH1165">
        <v>-2.6270551628181801E-2</v>
      </c>
      <c r="AI1165">
        <v>-1.14896535035752E-2</v>
      </c>
      <c r="AJ1165">
        <v>-1.6201686631230498E-2</v>
      </c>
      <c r="AK1165">
        <v>-1.35400389879929E-2</v>
      </c>
      <c r="AL1165">
        <v>-1.54331975790808E-2</v>
      </c>
      <c r="AM1165">
        <v>-5.9286535397166896E-3</v>
      </c>
      <c r="AN1165">
        <v>-2.1076722479824801E-2</v>
      </c>
      <c r="AO1165">
        <v>-1.9146398881605499E-2</v>
      </c>
      <c r="AP1165">
        <v>-1.7529945492410898E-2</v>
      </c>
      <c r="AQ1165">
        <v>-1.05828718596828E-2</v>
      </c>
      <c r="AR1165">
        <v>-1.2638785308297E-2</v>
      </c>
      <c r="AS1165">
        <v>2.9625800897961998E-4</v>
      </c>
      <c r="AT1165">
        <v>6.9284343849562802E-3</v>
      </c>
      <c r="AU1165">
        <v>0.172183914136364</v>
      </c>
      <c r="AV1165">
        <v>0.202289048174327</v>
      </c>
      <c r="AW1165">
        <v>0.20415202595167001</v>
      </c>
      <c r="AX1165">
        <v>0.22132330582061699</v>
      </c>
      <c r="AY1165">
        <v>0.181595269307843</v>
      </c>
      <c r="AZ1165">
        <v>-4.6320415622143098E-2</v>
      </c>
      <c r="BA1165">
        <v>-9.3271884473045297E-2</v>
      </c>
      <c r="BB1165">
        <v>-8.2800301554608297E-2</v>
      </c>
      <c r="BC1165">
        <v>-4.8062172235997902E-2</v>
      </c>
      <c r="BD1165">
        <v>-4.7373524625330302E-2</v>
      </c>
      <c r="BE1165">
        <v>-1.0376886966768599E-2</v>
      </c>
      <c r="BF1165">
        <v>-1.9308939505564199E-2</v>
      </c>
      <c r="BG1165">
        <v>-6.4943702048289196E-3</v>
      </c>
      <c r="BH1165">
        <v>-1.0706966920173699E-2</v>
      </c>
      <c r="BI1165">
        <v>-7.7207639738138501E-3</v>
      </c>
      <c r="BJ1165">
        <v>-9.6523257679564101E-3</v>
      </c>
      <c r="BK1165">
        <v>6.7771230413114498E-4</v>
      </c>
      <c r="BL1165">
        <v>-1.3350926907536699E-2</v>
      </c>
      <c r="BM1165">
        <v>-1.0788687658588101E-2</v>
      </c>
      <c r="BN1165">
        <v>-9.8578458020052093E-3</v>
      </c>
      <c r="BO1165">
        <v>-2.6477280257437199E-3</v>
      </c>
      <c r="BP1165">
        <v>-8.9700907800115207E-3</v>
      </c>
      <c r="BQ1165">
        <v>3.9446567693611698E-3</v>
      </c>
      <c r="BR1165">
        <v>1.8551767359310498E-2</v>
      </c>
      <c r="BS1165">
        <v>0.18293712538552101</v>
      </c>
      <c r="BT1165">
        <v>0.21704596164656001</v>
      </c>
      <c r="BU1165">
        <v>0.21993015701872101</v>
      </c>
      <c r="BV1165">
        <v>0.233456706259455</v>
      </c>
      <c r="BW1165">
        <v>0.19448318890889599</v>
      </c>
      <c r="BX1165">
        <v>-3.6918187567939097E-2</v>
      </c>
      <c r="BY1165">
        <v>-8.0729637532759996E-2</v>
      </c>
      <c r="BZ1165">
        <v>-7.3922823289917894E-2</v>
      </c>
      <c r="CA1165">
        <v>-4.1772769999793097E-2</v>
      </c>
      <c r="CB1165">
        <v>-3.74927783611066E-2</v>
      </c>
      <c r="CC1165">
        <v>-5.6901932794696398E-3</v>
      </c>
      <c r="CD1165">
        <v>-1.4487348156389499E-2</v>
      </c>
      <c r="CE1165">
        <v>-3.0346522090990498E-3</v>
      </c>
      <c r="CF1165">
        <v>-6.9013407866957404E-3</v>
      </c>
      <c r="CG1165">
        <v>-3.6903518260765198E-3</v>
      </c>
      <c r="CH1165">
        <v>-5.6485115616682E-3</v>
      </c>
      <c r="CI1165">
        <v>5.2532611628058803E-3</v>
      </c>
      <c r="CJ1165">
        <v>-8.0000644290294798E-3</v>
      </c>
      <c r="CK1165">
        <v>-5.0001623253713903E-3</v>
      </c>
      <c r="CL1165">
        <v>-4.5441729277175599E-3</v>
      </c>
      <c r="CM1165">
        <v>2.8481284210516199E-3</v>
      </c>
      <c r="CN1165">
        <v>-6.4291641255551897E-3</v>
      </c>
      <c r="CO1165">
        <v>6.47152663679363E-3</v>
      </c>
      <c r="CP1165">
        <v>2.6602052369537301E-2</v>
      </c>
      <c r="CQ1165">
        <v>0.190384766739501</v>
      </c>
      <c r="CR1165">
        <v>0.22726655496388501</v>
      </c>
      <c r="CS1165">
        <v>0.23085804253131201</v>
      </c>
      <c r="CT1165">
        <v>0.24186026244177999</v>
      </c>
      <c r="CU1165">
        <v>0.20340932276450299</v>
      </c>
      <c r="CV1165">
        <v>-3.0406233059322899E-2</v>
      </c>
      <c r="CW1165">
        <v>-7.2042915508989405E-2</v>
      </c>
      <c r="CX1165">
        <v>-6.7774308886989307E-2</v>
      </c>
      <c r="CY1165">
        <v>-3.7416749170215299E-2</v>
      </c>
      <c r="CZ1165">
        <v>-3.0649403597926499E-2</v>
      </c>
      <c r="DA1165">
        <v>-1.00349959217071E-3</v>
      </c>
      <c r="DB1165">
        <v>-9.66575680721494E-3</v>
      </c>
      <c r="DC1165">
        <v>4.2506578663083E-4</v>
      </c>
      <c r="DD1165">
        <v>-3.0957146532177601E-3</v>
      </c>
      <c r="DE1165">
        <v>3.4006032166080698E-4</v>
      </c>
      <c r="DF1165">
        <v>-1.64469735538E-3</v>
      </c>
      <c r="DG1165">
        <v>9.8288100214806093E-3</v>
      </c>
      <c r="DH1165">
        <v>-2.6492019505222398E-3</v>
      </c>
      <c r="DI1165">
        <v>7.88363007845281E-4</v>
      </c>
      <c r="DJ1165">
        <v>7.6949994657008695E-4</v>
      </c>
      <c r="DK1165">
        <v>8.3439848678469597E-3</v>
      </c>
      <c r="DL1165">
        <v>-3.8882374710988601E-3</v>
      </c>
      <c r="DM1165">
        <v>8.9983965042260902E-3</v>
      </c>
      <c r="DN1165">
        <v>3.46523373797641E-2</v>
      </c>
      <c r="DO1165">
        <v>0.19783240809348199</v>
      </c>
      <c r="DP1165">
        <v>0.23748714828121001</v>
      </c>
      <c r="DQ1165">
        <v>0.241785928043904</v>
      </c>
      <c r="DR1165">
        <v>0.25026381862410502</v>
      </c>
      <c r="DS1165">
        <v>0.212335456620109</v>
      </c>
      <c r="DT1165">
        <v>-2.38942785507067E-2</v>
      </c>
      <c r="DU1165">
        <v>-6.3356193485218801E-2</v>
      </c>
      <c r="DV1165">
        <v>-6.1625794484060803E-2</v>
      </c>
      <c r="DW1165">
        <v>-3.3060728340637398E-2</v>
      </c>
      <c r="DX1165">
        <v>-2.38060288347464E-2</v>
      </c>
      <c r="DY1165">
        <v>5.7633417317173299E-3</v>
      </c>
      <c r="DZ1165">
        <v>-2.7041446845973002E-3</v>
      </c>
      <c r="EA1165">
        <v>5.4203490853771304E-3</v>
      </c>
      <c r="EB1165">
        <v>2.39900505783907E-3</v>
      </c>
      <c r="EC1165">
        <v>6.15933533583985E-3</v>
      </c>
      <c r="ED1165">
        <v>4.1361744557444E-3</v>
      </c>
      <c r="EE1165">
        <v>1.6435175865328399E-2</v>
      </c>
      <c r="EF1165">
        <v>5.07659362176588E-3</v>
      </c>
      <c r="EG1165">
        <v>9.1460742308627392E-3</v>
      </c>
      <c r="EH1165">
        <v>8.4415996369758203E-3</v>
      </c>
      <c r="EI1165">
        <v>1.6279128701786001E-2</v>
      </c>
      <c r="EJ1165">
        <v>-2.1954294281338499E-4</v>
      </c>
      <c r="EK1165">
        <v>1.26467952646076E-2</v>
      </c>
      <c r="EL1165">
        <v>4.6275670354118302E-2</v>
      </c>
      <c r="EM1165">
        <v>0.208585619342639</v>
      </c>
      <c r="EN1165">
        <v>0.25224406175344299</v>
      </c>
      <c r="EO1165">
        <v>0.25756405911095398</v>
      </c>
      <c r="EP1165">
        <v>0.262397219062943</v>
      </c>
      <c r="EQ1165">
        <v>0.22522337622116301</v>
      </c>
      <c r="ER1165">
        <v>-1.4492050496502601E-2</v>
      </c>
      <c r="ES1165">
        <v>-5.0813946544933597E-2</v>
      </c>
      <c r="ET1165">
        <v>-5.27483162193704E-2</v>
      </c>
      <c r="EU1165">
        <v>-2.67713261044326E-2</v>
      </c>
      <c r="EV1165">
        <v>-1.3925282570522699E-2</v>
      </c>
      <c r="EW1165">
        <v>86</v>
      </c>
      <c r="EX1165">
        <v>84.5</v>
      </c>
      <c r="EY1165">
        <v>84</v>
      </c>
      <c r="EZ1165">
        <v>82.5</v>
      </c>
      <c r="FA1165">
        <v>80.5</v>
      </c>
      <c r="FB1165">
        <v>80</v>
      </c>
      <c r="FC1165">
        <v>78.5</v>
      </c>
      <c r="FD1165">
        <v>78</v>
      </c>
      <c r="FE1165">
        <v>81</v>
      </c>
      <c r="FF1165">
        <v>84.5</v>
      </c>
      <c r="FG1165">
        <v>88</v>
      </c>
      <c r="FH1165">
        <v>91.5</v>
      </c>
      <c r="FI1165">
        <v>94.5</v>
      </c>
      <c r="FJ1165">
        <v>97</v>
      </c>
      <c r="FK1165">
        <v>99.5</v>
      </c>
      <c r="FL1165">
        <v>101.5</v>
      </c>
      <c r="FM1165">
        <v>102</v>
      </c>
      <c r="FN1165">
        <v>103</v>
      </c>
      <c r="FO1165">
        <v>103</v>
      </c>
      <c r="FP1165">
        <v>101.5</v>
      </c>
      <c r="FQ1165">
        <v>98.5</v>
      </c>
      <c r="FR1165">
        <v>96.5</v>
      </c>
      <c r="FS1165">
        <v>94</v>
      </c>
      <c r="FT1165">
        <v>91</v>
      </c>
      <c r="FU1165">
        <v>1.7515547414195001E-2</v>
      </c>
      <c r="FV1165">
        <v>0</v>
      </c>
      <c r="FW1165">
        <v>0</v>
      </c>
      <c r="FX1165">
        <v>1</v>
      </c>
    </row>
    <row r="1166" spans="1:180" x14ac:dyDescent="0.2">
      <c r="A1166" t="s">
        <v>42</v>
      </c>
      <c r="B1166" t="s">
        <v>58</v>
      </c>
      <c r="C1166" t="s">
        <v>55</v>
      </c>
      <c r="D1166" t="s">
        <v>39</v>
      </c>
      <c r="E1166" t="s">
        <v>1</v>
      </c>
      <c r="F1166" t="s">
        <v>77</v>
      </c>
      <c r="G1166" s="35">
        <v>43704</v>
      </c>
      <c r="H1166">
        <v>5810</v>
      </c>
      <c r="I1166">
        <v>1.47711398715621</v>
      </c>
      <c r="J1166">
        <v>1.3077585997841901</v>
      </c>
      <c r="K1166">
        <v>1.1905690239322799</v>
      </c>
      <c r="L1166">
        <v>1.0743198131495899</v>
      </c>
      <c r="M1166">
        <v>1.0009464931024401</v>
      </c>
      <c r="N1166">
        <v>0.95784721169831499</v>
      </c>
      <c r="O1166">
        <v>0.94477313306219102</v>
      </c>
      <c r="P1166">
        <v>0.96454942222582496</v>
      </c>
      <c r="Q1166">
        <v>1.0393048779174101</v>
      </c>
      <c r="R1166">
        <v>1.18652292951073</v>
      </c>
      <c r="S1166">
        <v>1.3772114786934899</v>
      </c>
      <c r="T1166">
        <v>1.6033406784328701</v>
      </c>
      <c r="U1166">
        <v>1.8761482090194099</v>
      </c>
      <c r="V1166">
        <v>2.1525713285060801</v>
      </c>
      <c r="W1166">
        <v>2.40576466697825</v>
      </c>
      <c r="X1166">
        <v>2.66161575705928</v>
      </c>
      <c r="Y1166">
        <v>2.8109855826828301</v>
      </c>
      <c r="Z1166">
        <v>2.91985124139552</v>
      </c>
      <c r="AA1166">
        <v>2.9212276469570502</v>
      </c>
      <c r="AB1166">
        <v>2.7845351443378301</v>
      </c>
      <c r="AC1166">
        <v>2.6032932691865001</v>
      </c>
      <c r="AD1166">
        <v>2.4548175186101902</v>
      </c>
      <c r="AE1166">
        <v>2.1615729041071599</v>
      </c>
      <c r="AF1166">
        <v>1.80621528080927</v>
      </c>
      <c r="AG1166">
        <v>-1.6264567416512499E-2</v>
      </c>
      <c r="AH1166">
        <v>-3.0711170359416201E-2</v>
      </c>
      <c r="AI1166">
        <v>-1.59557459665714E-2</v>
      </c>
      <c r="AJ1166">
        <v>-2.1303057479985399E-2</v>
      </c>
      <c r="AK1166">
        <v>-1.3213716120223099E-2</v>
      </c>
      <c r="AL1166">
        <v>-1.9133567042703799E-2</v>
      </c>
      <c r="AM1166">
        <v>-1.01186593489589E-2</v>
      </c>
      <c r="AN1166">
        <v>-2.3592055527883699E-2</v>
      </c>
      <c r="AO1166">
        <v>-2.0763445812277601E-2</v>
      </c>
      <c r="AP1166">
        <v>-2.1997405393394599E-2</v>
      </c>
      <c r="AQ1166">
        <v>-1.3720680433638201E-2</v>
      </c>
      <c r="AR1166">
        <v>-1.30629851395425E-2</v>
      </c>
      <c r="AS1166">
        <v>2.6065158284418999E-3</v>
      </c>
      <c r="AT1166">
        <v>3.5402537877774602E-3</v>
      </c>
      <c r="AU1166">
        <v>0.12587380666248901</v>
      </c>
      <c r="AV1166">
        <v>0.15213379813768399</v>
      </c>
      <c r="AW1166">
        <v>0.153085143428216</v>
      </c>
      <c r="AX1166">
        <v>0.167480812550276</v>
      </c>
      <c r="AY1166">
        <v>0.16328760301947301</v>
      </c>
      <c r="AZ1166">
        <v>-1.5195248917378E-2</v>
      </c>
      <c r="BA1166">
        <v>-6.9141400349001805E-2</v>
      </c>
      <c r="BB1166">
        <v>-6.7279164228150098E-2</v>
      </c>
      <c r="BC1166">
        <v>-4.3795022627788303E-2</v>
      </c>
      <c r="BD1166">
        <v>-4.6022749325676703E-2</v>
      </c>
      <c r="BE1166">
        <v>-9.6617979989835501E-3</v>
      </c>
      <c r="BF1166">
        <v>-2.4297334567056999E-2</v>
      </c>
      <c r="BG1166">
        <v>-1.13409779325371E-2</v>
      </c>
      <c r="BH1166">
        <v>-1.53954714378892E-2</v>
      </c>
      <c r="BI1166">
        <v>-8.0306297746664101E-3</v>
      </c>
      <c r="BJ1166">
        <v>-1.37447672420385E-2</v>
      </c>
      <c r="BK1166">
        <v>-3.7923708823736999E-3</v>
      </c>
      <c r="BL1166">
        <v>-1.6102132334427401E-2</v>
      </c>
      <c r="BM1166">
        <v>-1.24633232058528E-2</v>
      </c>
      <c r="BN1166">
        <v>-1.4210200202754399E-2</v>
      </c>
      <c r="BO1166">
        <v>-4.9981867121127697E-3</v>
      </c>
      <c r="BP1166">
        <v>-9.9954683309038308E-3</v>
      </c>
      <c r="BQ1166">
        <v>5.6635482152409596E-3</v>
      </c>
      <c r="BR1166">
        <v>1.40777060525247E-2</v>
      </c>
      <c r="BS1166">
        <v>0.13425916146352401</v>
      </c>
      <c r="BT1166">
        <v>0.16551437048789999</v>
      </c>
      <c r="BU1166">
        <v>0.16700874819693801</v>
      </c>
      <c r="BV1166">
        <v>0.179060479649299</v>
      </c>
      <c r="BW1166">
        <v>0.17490159537317801</v>
      </c>
      <c r="BX1166">
        <v>-6.1736308063375604E-3</v>
      </c>
      <c r="BY1166">
        <v>-5.6967582344457597E-2</v>
      </c>
      <c r="BZ1166">
        <v>-5.7574239901110297E-2</v>
      </c>
      <c r="CA1166">
        <v>-3.6606770859116601E-2</v>
      </c>
      <c r="CB1166">
        <v>-3.5074040920824098E-2</v>
      </c>
      <c r="CC1166">
        <v>-5.0887400142215697E-3</v>
      </c>
      <c r="CD1166">
        <v>-1.98551314355448E-2</v>
      </c>
      <c r="CE1166">
        <v>-8.1448036499945E-3</v>
      </c>
      <c r="CF1166">
        <v>-1.1303895341235701E-2</v>
      </c>
      <c r="CG1166">
        <v>-4.4408399608144699E-3</v>
      </c>
      <c r="CH1166">
        <v>-1.0012500915837001E-2</v>
      </c>
      <c r="CI1166">
        <v>5.8919723800022203E-4</v>
      </c>
      <c r="CJ1166">
        <v>-1.09146343469682E-2</v>
      </c>
      <c r="CK1166">
        <v>-6.7146835730577904E-3</v>
      </c>
      <c r="CL1166">
        <v>-8.8168056096468196E-3</v>
      </c>
      <c r="CM1166">
        <v>1.0429858683445501E-3</v>
      </c>
      <c r="CN1166">
        <v>-7.8709155337251795E-3</v>
      </c>
      <c r="CO1166">
        <v>7.7808395337918401E-3</v>
      </c>
      <c r="CP1166">
        <v>2.1375913391163601E-2</v>
      </c>
      <c r="CQ1166">
        <v>0.14006683265466499</v>
      </c>
      <c r="CR1166">
        <v>0.174781714136822</v>
      </c>
      <c r="CS1166">
        <v>0.17665219444469499</v>
      </c>
      <c r="CT1166">
        <v>0.18708052180728901</v>
      </c>
      <c r="CU1166">
        <v>0.182945411097997</v>
      </c>
      <c r="CV1166">
        <v>7.4714415084195697E-5</v>
      </c>
      <c r="CW1166">
        <v>-4.8536033079247302E-2</v>
      </c>
      <c r="CX1166">
        <v>-5.0852638876022697E-2</v>
      </c>
      <c r="CY1166">
        <v>-3.1628209581490499E-2</v>
      </c>
      <c r="CZ1166">
        <v>-2.74909988323454E-2</v>
      </c>
      <c r="DA1166">
        <v>-5.1568202945959899E-4</v>
      </c>
      <c r="DB1166">
        <v>-1.54129283040325E-2</v>
      </c>
      <c r="DC1166">
        <v>-4.94862936745192E-3</v>
      </c>
      <c r="DD1166">
        <v>-7.2123192445822399E-3</v>
      </c>
      <c r="DE1166">
        <v>-8.5105014696253297E-4</v>
      </c>
      <c r="DF1166">
        <v>-6.2802345896355799E-3</v>
      </c>
      <c r="DG1166">
        <v>4.9707653583741396E-3</v>
      </c>
      <c r="DH1166">
        <v>-5.7271363595088904E-3</v>
      </c>
      <c r="DI1166">
        <v>-9.6604394026275305E-4</v>
      </c>
      <c r="DJ1166">
        <v>-3.42341101653921E-3</v>
      </c>
      <c r="DK1166">
        <v>7.0841584488018699E-3</v>
      </c>
      <c r="DL1166">
        <v>-5.74636273654653E-3</v>
      </c>
      <c r="DM1166">
        <v>9.8981308523427292E-3</v>
      </c>
      <c r="DN1166">
        <v>2.8674120729802501E-2</v>
      </c>
      <c r="DO1166">
        <v>0.145874503845807</v>
      </c>
      <c r="DP1166">
        <v>0.18404905778574501</v>
      </c>
      <c r="DQ1166">
        <v>0.186295640692452</v>
      </c>
      <c r="DR1166">
        <v>0.195100563965279</v>
      </c>
      <c r="DS1166">
        <v>0.19098922682281599</v>
      </c>
      <c r="DT1166">
        <v>6.3230596365059502E-3</v>
      </c>
      <c r="DU1166">
        <v>-4.0104483814036897E-2</v>
      </c>
      <c r="DV1166">
        <v>-4.4131037850935001E-2</v>
      </c>
      <c r="DW1166">
        <v>-2.66496483038644E-2</v>
      </c>
      <c r="DX1166">
        <v>-1.9907956743866799E-2</v>
      </c>
      <c r="DY1166">
        <v>6.0870873880693802E-3</v>
      </c>
      <c r="DZ1166">
        <v>-8.9990925116733202E-3</v>
      </c>
      <c r="EA1166">
        <v>-3.3386133341765099E-4</v>
      </c>
      <c r="EB1166">
        <v>-1.3047332024860899E-3</v>
      </c>
      <c r="EC1166">
        <v>4.3320361985941204E-3</v>
      </c>
      <c r="ED1166">
        <v>-8.9143478897027797E-4</v>
      </c>
      <c r="EE1166">
        <v>1.12970538249593E-2</v>
      </c>
      <c r="EF1166">
        <v>1.7627868339474E-3</v>
      </c>
      <c r="EG1166">
        <v>7.3340786661619901E-3</v>
      </c>
      <c r="EH1166">
        <v>4.3637941741009904E-3</v>
      </c>
      <c r="EI1166">
        <v>1.5806652170327298E-2</v>
      </c>
      <c r="EJ1166">
        <v>-2.67884592790783E-3</v>
      </c>
      <c r="EK1166">
        <v>1.2955163239141801E-2</v>
      </c>
      <c r="EL1166">
        <v>3.92115729945497E-2</v>
      </c>
      <c r="EM1166">
        <v>0.154259858646841</v>
      </c>
      <c r="EN1166">
        <v>0.19742963013595999</v>
      </c>
      <c r="EO1166">
        <v>0.200219245461175</v>
      </c>
      <c r="EP1166">
        <v>0.206680231064302</v>
      </c>
      <c r="EQ1166">
        <v>0.20260321917652099</v>
      </c>
      <c r="ER1166">
        <v>1.5344677747546401E-2</v>
      </c>
      <c r="ES1166">
        <v>-2.7930665809492699E-2</v>
      </c>
      <c r="ET1166">
        <v>-3.4426113523895303E-2</v>
      </c>
      <c r="EU1166">
        <v>-1.9461396535192799E-2</v>
      </c>
      <c r="EV1166">
        <v>-8.9592483390141201E-3</v>
      </c>
      <c r="EW1166">
        <v>86</v>
      </c>
      <c r="EX1166">
        <v>84.5</v>
      </c>
      <c r="EY1166">
        <v>84</v>
      </c>
      <c r="EZ1166">
        <v>82.5</v>
      </c>
      <c r="FA1166">
        <v>80.5</v>
      </c>
      <c r="FB1166">
        <v>80</v>
      </c>
      <c r="FC1166">
        <v>78.5</v>
      </c>
      <c r="FD1166">
        <v>78</v>
      </c>
      <c r="FE1166">
        <v>81</v>
      </c>
      <c r="FF1166">
        <v>84.5</v>
      </c>
      <c r="FG1166">
        <v>88</v>
      </c>
      <c r="FH1166">
        <v>91.5</v>
      </c>
      <c r="FI1166">
        <v>94.5</v>
      </c>
      <c r="FJ1166">
        <v>97</v>
      </c>
      <c r="FK1166">
        <v>99.5</v>
      </c>
      <c r="FL1166">
        <v>101.5</v>
      </c>
      <c r="FM1166">
        <v>102</v>
      </c>
      <c r="FN1166">
        <v>103</v>
      </c>
      <c r="FO1166">
        <v>103</v>
      </c>
      <c r="FP1166">
        <v>101.5</v>
      </c>
      <c r="FQ1166">
        <v>98.5</v>
      </c>
      <c r="FR1166">
        <v>96.5</v>
      </c>
      <c r="FS1166">
        <v>94</v>
      </c>
      <c r="FT1166">
        <v>91</v>
      </c>
      <c r="FU1166">
        <v>1.5553882188264E-2</v>
      </c>
      <c r="FV1166">
        <v>0</v>
      </c>
      <c r="FW1166">
        <v>0</v>
      </c>
      <c r="FX1166">
        <v>1</v>
      </c>
    </row>
    <row r="1167" spans="1:180" x14ac:dyDescent="0.2">
      <c r="A1167" t="s">
        <v>42</v>
      </c>
      <c r="B1167" t="s">
        <v>58</v>
      </c>
      <c r="C1167" t="s">
        <v>55</v>
      </c>
      <c r="D1167" t="s">
        <v>39</v>
      </c>
      <c r="E1167" t="s">
        <v>1</v>
      </c>
      <c r="F1167" t="s">
        <v>78</v>
      </c>
      <c r="G1167" s="35">
        <v>43704</v>
      </c>
      <c r="H1167">
        <v>700</v>
      </c>
      <c r="I1167">
        <v>1.4296774683333699</v>
      </c>
      <c r="J1167">
        <v>1.25880507879843</v>
      </c>
      <c r="K1167">
        <v>1.15151220936427</v>
      </c>
      <c r="L1167">
        <v>1.02060719267778</v>
      </c>
      <c r="M1167">
        <v>0.94088445464605097</v>
      </c>
      <c r="N1167">
        <v>0.92518401804056605</v>
      </c>
      <c r="O1167">
        <v>0.94619246971943305</v>
      </c>
      <c r="P1167">
        <v>0.956627171232868</v>
      </c>
      <c r="Q1167">
        <v>1.0251890168259601</v>
      </c>
      <c r="R1167">
        <v>1.17959753437257</v>
      </c>
      <c r="S1167">
        <v>1.3931851610186801</v>
      </c>
      <c r="T1167">
        <v>1.67260044770176</v>
      </c>
      <c r="U1167">
        <v>1.96646908707148</v>
      </c>
      <c r="V1167">
        <v>2.2466185198056898</v>
      </c>
      <c r="W1167">
        <v>2.4898780173578698</v>
      </c>
      <c r="X1167">
        <v>2.7788816462932902</v>
      </c>
      <c r="Y1167">
        <v>2.93570731924365</v>
      </c>
      <c r="Z1167">
        <v>3.08956070531955</v>
      </c>
      <c r="AA1167">
        <v>3.10202450048003</v>
      </c>
      <c r="AB1167">
        <v>2.9885929558833801</v>
      </c>
      <c r="AC1167">
        <v>2.7864158249419799</v>
      </c>
      <c r="AD1167">
        <v>2.6128922248617599</v>
      </c>
      <c r="AE1167">
        <v>2.2667484970685101</v>
      </c>
      <c r="AF1167">
        <v>1.8537591081420099</v>
      </c>
      <c r="AG1167">
        <v>-6.8562419764343893E-2</v>
      </c>
      <c r="AH1167">
        <v>-1.12077377685222E-2</v>
      </c>
      <c r="AI1167">
        <v>1.47052682062209E-3</v>
      </c>
      <c r="AJ1167">
        <v>-8.2429632895235291E-3</v>
      </c>
      <c r="AK1167">
        <v>-4.13283052781864E-2</v>
      </c>
      <c r="AL1167">
        <v>-3.2740238583287801E-3</v>
      </c>
      <c r="AM1167">
        <v>6.5791008284945404E-3</v>
      </c>
      <c r="AN1167">
        <v>-2.12040406673689E-2</v>
      </c>
      <c r="AO1167">
        <v>-3.5179886196554003E-2</v>
      </c>
      <c r="AP1167">
        <v>-3.3384351478877002E-3</v>
      </c>
      <c r="AQ1167">
        <v>-1.19391501204754E-2</v>
      </c>
      <c r="AR1167">
        <v>-1.2959477688900101E-2</v>
      </c>
      <c r="AS1167">
        <v>-2.2241796329527001E-2</v>
      </c>
      <c r="AT1167">
        <v>1.21491686899355E-3</v>
      </c>
      <c r="AU1167">
        <v>0.53874797567240695</v>
      </c>
      <c r="AV1167">
        <v>0.58824870611660096</v>
      </c>
      <c r="AW1167">
        <v>0.61124264113589399</v>
      </c>
      <c r="AX1167">
        <v>0.63346692032129104</v>
      </c>
      <c r="AY1167">
        <v>0.28763139001012</v>
      </c>
      <c r="AZ1167">
        <v>-0.37531525499025398</v>
      </c>
      <c r="BA1167">
        <v>-0.36772587122265099</v>
      </c>
      <c r="BB1167">
        <v>-0.28505027829924401</v>
      </c>
      <c r="BC1167">
        <v>-0.14600172331890901</v>
      </c>
      <c r="BD1167">
        <v>-0.109569436717318</v>
      </c>
      <c r="BE1167">
        <v>-4.6015181037055902E-2</v>
      </c>
      <c r="BF1167">
        <v>4.5342599273497904E-3</v>
      </c>
      <c r="BG1167">
        <v>1.7181281489120299E-2</v>
      </c>
      <c r="BH1167">
        <v>6.3139086305001599E-3</v>
      </c>
      <c r="BI1167">
        <v>-2.35068285326024E-2</v>
      </c>
      <c r="BJ1167">
        <v>9.8961259255928493E-3</v>
      </c>
      <c r="BK1167">
        <v>2.1029592290121E-2</v>
      </c>
      <c r="BL1167">
        <v>-6.98705646292267E-3</v>
      </c>
      <c r="BM1167">
        <v>-1.73999714171502E-2</v>
      </c>
      <c r="BN1167">
        <v>9.9746635368054403E-3</v>
      </c>
      <c r="BO1167">
        <v>1.7060162540319199E-3</v>
      </c>
      <c r="BP1167">
        <v>-2.2499495594190898E-3</v>
      </c>
      <c r="BQ1167">
        <v>-1.1401989321821E-2</v>
      </c>
      <c r="BR1167">
        <v>3.96428713074721E-2</v>
      </c>
      <c r="BS1167">
        <v>0.58241036865401097</v>
      </c>
      <c r="BT1167">
        <v>0.63482854782645604</v>
      </c>
      <c r="BU1167">
        <v>0.65482450926126301</v>
      </c>
      <c r="BV1167">
        <v>0.67031166887495797</v>
      </c>
      <c r="BW1167">
        <v>0.331778389668406</v>
      </c>
      <c r="BX1167">
        <v>-0.34025462177280202</v>
      </c>
      <c r="BY1167">
        <v>-0.32862221432722499</v>
      </c>
      <c r="BZ1167">
        <v>-0.25884183301484598</v>
      </c>
      <c r="CA1167">
        <v>-0.12584421766770801</v>
      </c>
      <c r="CB1167">
        <v>-9.1304057445808898E-2</v>
      </c>
      <c r="CC1167">
        <v>-3.03990321795139E-2</v>
      </c>
      <c r="CD1167">
        <v>1.5437119577135E-2</v>
      </c>
      <c r="CE1167">
        <v>2.8062502313321101E-2</v>
      </c>
      <c r="CF1167">
        <v>1.63959537781459E-2</v>
      </c>
      <c r="CG1167">
        <v>-1.1163728027641401E-2</v>
      </c>
      <c r="CH1167">
        <v>1.9017731546104401E-2</v>
      </c>
      <c r="CI1167">
        <v>3.1037958656344299E-2</v>
      </c>
      <c r="CJ1167">
        <v>2.8595834883038602E-3</v>
      </c>
      <c r="CK1167">
        <v>-5.0856566033567101E-3</v>
      </c>
      <c r="CL1167">
        <v>1.91952751305304E-2</v>
      </c>
      <c r="CM1167">
        <v>1.11566169181543E-2</v>
      </c>
      <c r="CN1167">
        <v>5.1674369989449E-3</v>
      </c>
      <c r="CO1167">
        <v>-3.8943720092630201E-3</v>
      </c>
      <c r="CP1167">
        <v>6.6257955489636394E-2</v>
      </c>
      <c r="CQ1167">
        <v>0.61265080902563096</v>
      </c>
      <c r="CR1167">
        <v>0.66708960429992703</v>
      </c>
      <c r="CS1167">
        <v>0.68500917836275499</v>
      </c>
      <c r="CT1167">
        <v>0.69583022948417494</v>
      </c>
      <c r="CU1167">
        <v>0.36235446714805303</v>
      </c>
      <c r="CV1167">
        <v>-0.31597173401055101</v>
      </c>
      <c r="CW1167">
        <v>-0.30153914068174997</v>
      </c>
      <c r="CX1167">
        <v>-0.240689943648873</v>
      </c>
      <c r="CY1167">
        <v>-0.111883190658892</v>
      </c>
      <c r="CZ1167">
        <v>-7.8653511403638895E-2</v>
      </c>
      <c r="DA1167">
        <v>-1.4782883321971901E-2</v>
      </c>
      <c r="DB1167">
        <v>2.63399792269201E-2</v>
      </c>
      <c r="DC1167">
        <v>3.8943723137521903E-2</v>
      </c>
      <c r="DD1167">
        <v>2.6477998925791599E-2</v>
      </c>
      <c r="DE1167">
        <v>1.1793724773196501E-3</v>
      </c>
      <c r="DF1167">
        <v>2.8139337166615899E-2</v>
      </c>
      <c r="DG1167">
        <v>4.1046325022567699E-2</v>
      </c>
      <c r="DH1167">
        <v>1.2706223439530401E-2</v>
      </c>
      <c r="DI1167">
        <v>7.2286582104368197E-3</v>
      </c>
      <c r="DJ1167">
        <v>2.8415886724255299E-2</v>
      </c>
      <c r="DK1167">
        <v>2.06072175822767E-2</v>
      </c>
      <c r="DL1167">
        <v>1.2584823557308901E-2</v>
      </c>
      <c r="DM1167">
        <v>3.6132453032949601E-3</v>
      </c>
      <c r="DN1167">
        <v>9.2873039671800703E-2</v>
      </c>
      <c r="DO1167">
        <v>0.64289124939724995</v>
      </c>
      <c r="DP1167">
        <v>0.69935066077339703</v>
      </c>
      <c r="DQ1167">
        <v>0.71519384746424697</v>
      </c>
      <c r="DR1167">
        <v>0.72134879009339103</v>
      </c>
      <c r="DS1167">
        <v>0.3929305446277</v>
      </c>
      <c r="DT1167">
        <v>-0.29168884624829999</v>
      </c>
      <c r="DU1167">
        <v>-0.27445606703627601</v>
      </c>
      <c r="DV1167">
        <v>-0.22253805428289999</v>
      </c>
      <c r="DW1167">
        <v>-9.7922163650075097E-2</v>
      </c>
      <c r="DX1167">
        <v>-6.6002965361468893E-2</v>
      </c>
      <c r="DY1167">
        <v>7.7643554053161198E-3</v>
      </c>
      <c r="DZ1167">
        <v>4.20819769227921E-2</v>
      </c>
      <c r="EA1167">
        <v>5.4654477806020098E-2</v>
      </c>
      <c r="EB1167">
        <v>4.1034870845815301E-2</v>
      </c>
      <c r="EC1167">
        <v>1.9000849222903699E-2</v>
      </c>
      <c r="ED1167">
        <v>4.1309486950537599E-2</v>
      </c>
      <c r="EE1167">
        <v>5.5496816484194099E-2</v>
      </c>
      <c r="EF1167">
        <v>2.6923207643976599E-2</v>
      </c>
      <c r="EG1167">
        <v>2.5008572989840602E-2</v>
      </c>
      <c r="EH1167">
        <v>4.1728985408948503E-2</v>
      </c>
      <c r="EI1167">
        <v>3.4252383956783997E-2</v>
      </c>
      <c r="EJ1167">
        <v>2.3294351686790001E-2</v>
      </c>
      <c r="EK1167">
        <v>1.4453052311001E-2</v>
      </c>
      <c r="EL1167">
        <v>0.13130099411027901</v>
      </c>
      <c r="EM1167">
        <v>0.68655364237885397</v>
      </c>
      <c r="EN1167">
        <v>0.74593050248325299</v>
      </c>
      <c r="EO1167">
        <v>0.75877571558961598</v>
      </c>
      <c r="EP1167">
        <v>0.75819353864705796</v>
      </c>
      <c r="EQ1167">
        <v>0.437077544285985</v>
      </c>
      <c r="ER1167">
        <v>-0.25662821303084798</v>
      </c>
      <c r="ES1167">
        <v>-0.23535241014084901</v>
      </c>
      <c r="ET1167">
        <v>-0.19632960899850099</v>
      </c>
      <c r="EU1167">
        <v>-7.7764657998873998E-2</v>
      </c>
      <c r="EV1167">
        <v>-4.7737586089959497E-2</v>
      </c>
      <c r="EW1167">
        <v>86</v>
      </c>
      <c r="EX1167">
        <v>84.5</v>
      </c>
      <c r="EY1167">
        <v>84</v>
      </c>
      <c r="EZ1167">
        <v>82.5</v>
      </c>
      <c r="FA1167">
        <v>80.5</v>
      </c>
      <c r="FB1167">
        <v>80</v>
      </c>
      <c r="FC1167">
        <v>78.5</v>
      </c>
      <c r="FD1167">
        <v>78</v>
      </c>
      <c r="FE1167">
        <v>81</v>
      </c>
      <c r="FF1167">
        <v>84.5</v>
      </c>
      <c r="FG1167">
        <v>88</v>
      </c>
      <c r="FH1167">
        <v>91.5</v>
      </c>
      <c r="FI1167">
        <v>94.5</v>
      </c>
      <c r="FJ1167">
        <v>97</v>
      </c>
      <c r="FK1167">
        <v>99.5</v>
      </c>
      <c r="FL1167">
        <v>101.5</v>
      </c>
      <c r="FM1167">
        <v>102</v>
      </c>
      <c r="FN1167">
        <v>103</v>
      </c>
      <c r="FO1167">
        <v>103</v>
      </c>
      <c r="FP1167">
        <v>101.5</v>
      </c>
      <c r="FQ1167">
        <v>98.5</v>
      </c>
      <c r="FR1167">
        <v>96.5</v>
      </c>
      <c r="FS1167">
        <v>94</v>
      </c>
      <c r="FT1167">
        <v>91</v>
      </c>
      <c r="FU1167">
        <v>5.6743195488932897E-2</v>
      </c>
      <c r="FV1167">
        <v>0</v>
      </c>
      <c r="FW1167">
        <v>0</v>
      </c>
      <c r="FX1167">
        <v>1</v>
      </c>
    </row>
    <row r="1168" spans="1:180" x14ac:dyDescent="0.2">
      <c r="A1168" t="s">
        <v>42</v>
      </c>
      <c r="B1168" t="s">
        <v>58</v>
      </c>
      <c r="C1168" t="s">
        <v>55</v>
      </c>
      <c r="D1168" t="s">
        <v>39</v>
      </c>
      <c r="E1168" t="s">
        <v>77</v>
      </c>
      <c r="F1168" t="s">
        <v>1</v>
      </c>
      <c r="G1168" s="35">
        <v>43704</v>
      </c>
      <c r="H1168">
        <v>2835</v>
      </c>
      <c r="I1168">
        <v>1.6033378095892801</v>
      </c>
      <c r="J1168">
        <v>1.4203586394877801</v>
      </c>
      <c r="K1168">
        <v>1.2946173184201499</v>
      </c>
      <c r="L1168">
        <v>1.1653672352094799</v>
      </c>
      <c r="M1168">
        <v>1.0885596015987</v>
      </c>
      <c r="N1168">
        <v>1.0701770537787301</v>
      </c>
      <c r="O1168">
        <v>1.0929553998235599</v>
      </c>
      <c r="P1168">
        <v>1.11495152228107</v>
      </c>
      <c r="Q1168">
        <v>1.18460337540923</v>
      </c>
      <c r="R1168">
        <v>1.3146708652166501</v>
      </c>
      <c r="S1168">
        <v>1.4806203713623001</v>
      </c>
      <c r="T1168">
        <v>1.69708249620044</v>
      </c>
      <c r="U1168">
        <v>1.96495402023188</v>
      </c>
      <c r="V1168">
        <v>2.2432166600572501</v>
      </c>
      <c r="W1168">
        <v>2.50488811796308</v>
      </c>
      <c r="X1168">
        <v>2.7904009711568998</v>
      </c>
      <c r="Y1168">
        <v>2.9787040447267001</v>
      </c>
      <c r="Z1168">
        <v>3.1611212981275698</v>
      </c>
      <c r="AA1168">
        <v>3.2019961114191</v>
      </c>
      <c r="AB1168">
        <v>3.08802210677805</v>
      </c>
      <c r="AC1168">
        <v>2.88160417498435</v>
      </c>
      <c r="AD1168">
        <v>2.7151737765341299</v>
      </c>
      <c r="AE1168">
        <v>2.3718545332252901</v>
      </c>
      <c r="AF1168">
        <v>1.9838616096524699</v>
      </c>
      <c r="AG1168">
        <v>-3.4882029270098897E-2</v>
      </c>
      <c r="AH1168">
        <v>-3.6877621102761798E-2</v>
      </c>
      <c r="AI1168">
        <v>-1.3813742646999499E-2</v>
      </c>
      <c r="AJ1168">
        <v>-2.5715139794889801E-2</v>
      </c>
      <c r="AK1168">
        <v>-2.3547194965106499E-2</v>
      </c>
      <c r="AL1168">
        <v>-1.6703846673037301E-2</v>
      </c>
      <c r="AM1168">
        <v>-2.67577177890479E-2</v>
      </c>
      <c r="AN1168">
        <v>-3.2934890015887598E-2</v>
      </c>
      <c r="AO1168">
        <v>-2.9944745075319301E-2</v>
      </c>
      <c r="AP1168">
        <v>-2.2107071032584202E-2</v>
      </c>
      <c r="AQ1168">
        <v>-1.9310807648437199E-2</v>
      </c>
      <c r="AR1168">
        <v>-2.24254615647177E-2</v>
      </c>
      <c r="AS1168">
        <v>-1.17820864226495E-3</v>
      </c>
      <c r="AT1168">
        <v>2.3960445631550399E-2</v>
      </c>
      <c r="AU1168">
        <v>0.23486672398633399</v>
      </c>
      <c r="AV1168">
        <v>0.31191495358216798</v>
      </c>
      <c r="AW1168">
        <v>0.34038791685683301</v>
      </c>
      <c r="AX1168">
        <v>0.36244925622068302</v>
      </c>
      <c r="AY1168">
        <v>0.29394975466036999</v>
      </c>
      <c r="AZ1168">
        <v>-3.2866421592073598E-2</v>
      </c>
      <c r="BA1168">
        <v>-9.9138953251611803E-2</v>
      </c>
      <c r="BB1168">
        <v>-9.0014686905509303E-2</v>
      </c>
      <c r="BC1168">
        <v>-5.7393275910330797E-2</v>
      </c>
      <c r="BD1168">
        <v>-7.1177969545844696E-2</v>
      </c>
      <c r="BE1168">
        <v>-2.3604540678858001E-2</v>
      </c>
      <c r="BF1168">
        <v>-2.5734882516458901E-2</v>
      </c>
      <c r="BG1168">
        <v>-3.45094012937681E-3</v>
      </c>
      <c r="BH1168">
        <v>-1.42475068735308E-2</v>
      </c>
      <c r="BI1168">
        <v>-1.4227095510512201E-2</v>
      </c>
      <c r="BJ1168">
        <v>-6.9347315377712698E-3</v>
      </c>
      <c r="BK1168">
        <v>-1.53078910775449E-2</v>
      </c>
      <c r="BL1168">
        <v>-1.9263189433091299E-2</v>
      </c>
      <c r="BM1168">
        <v>-1.7994020244793501E-2</v>
      </c>
      <c r="BN1168">
        <v>-1.0127938861438E-2</v>
      </c>
      <c r="BO1168">
        <v>-7.1013406290649801E-3</v>
      </c>
      <c r="BP1168">
        <v>-1.52617778606316E-2</v>
      </c>
      <c r="BQ1168">
        <v>5.9269755194747498E-3</v>
      </c>
      <c r="BR1168">
        <v>4.1411645257307603E-2</v>
      </c>
      <c r="BS1168">
        <v>0.25524892465080301</v>
      </c>
      <c r="BT1168">
        <v>0.33260228139315701</v>
      </c>
      <c r="BU1168">
        <v>0.36576614347964098</v>
      </c>
      <c r="BV1168">
        <v>0.38311839059652802</v>
      </c>
      <c r="BW1168">
        <v>0.32563195348683499</v>
      </c>
      <c r="BX1168">
        <v>-9.0379117501437102E-3</v>
      </c>
      <c r="BY1168">
        <v>-7.50311033617303E-2</v>
      </c>
      <c r="BZ1168">
        <v>-7.1059791205161996E-2</v>
      </c>
      <c r="CA1168">
        <v>-4.6745797064354999E-2</v>
      </c>
      <c r="CB1168">
        <v>-5.7093163475230101E-2</v>
      </c>
      <c r="CC1168">
        <v>-1.5793786434840001E-2</v>
      </c>
      <c r="CD1168">
        <v>-1.80174557153761E-2</v>
      </c>
      <c r="CE1168">
        <v>3.7263053264339498E-3</v>
      </c>
      <c r="CF1168">
        <v>-6.3050592457040699E-3</v>
      </c>
      <c r="CG1168">
        <v>-7.7720230197998097E-3</v>
      </c>
      <c r="CH1168">
        <v>-1.6867215444866799E-4</v>
      </c>
      <c r="CI1168">
        <v>-7.3777759764218102E-3</v>
      </c>
      <c r="CJ1168">
        <v>-9.7942112571383702E-3</v>
      </c>
      <c r="CK1168">
        <v>-9.7169846323061394E-3</v>
      </c>
      <c r="CL1168">
        <v>-1.8312284113734399E-3</v>
      </c>
      <c r="CM1168">
        <v>1.3548990352187601E-3</v>
      </c>
      <c r="CN1168">
        <v>-1.0300232349696599E-2</v>
      </c>
      <c r="CO1168">
        <v>1.0848004425586101E-2</v>
      </c>
      <c r="CP1168">
        <v>5.3498292957040602E-2</v>
      </c>
      <c r="CQ1168">
        <v>0.269365574741327</v>
      </c>
      <c r="CR1168">
        <v>0.34693026161586099</v>
      </c>
      <c r="CS1168">
        <v>0.38334302592966801</v>
      </c>
      <c r="CT1168">
        <v>0.39743377010147402</v>
      </c>
      <c r="CU1168">
        <v>0.347574947881512</v>
      </c>
      <c r="CV1168">
        <v>7.4656415783015198E-3</v>
      </c>
      <c r="CW1168">
        <v>-5.8334079967018997E-2</v>
      </c>
      <c r="CX1168">
        <v>-5.7931688184832103E-2</v>
      </c>
      <c r="CY1168">
        <v>-3.9371385650727897E-2</v>
      </c>
      <c r="CZ1168">
        <v>-4.7338069696845099E-2</v>
      </c>
      <c r="DA1168">
        <v>-7.9830321908219599E-3</v>
      </c>
      <c r="DB1168">
        <v>-1.03000289142933E-2</v>
      </c>
      <c r="DC1168">
        <v>1.0903550782244699E-2</v>
      </c>
      <c r="DD1168">
        <v>1.6373883821226801E-3</v>
      </c>
      <c r="DE1168">
        <v>-1.31695052908745E-3</v>
      </c>
      <c r="DF1168">
        <v>6.5973872288739403E-3</v>
      </c>
      <c r="DG1168">
        <v>5.5233912470125702E-4</v>
      </c>
      <c r="DH1168">
        <v>-3.2523308118543101E-4</v>
      </c>
      <c r="DI1168">
        <v>-1.43994901981882E-3</v>
      </c>
      <c r="DJ1168">
        <v>6.4654820386910901E-3</v>
      </c>
      <c r="DK1168">
        <v>9.8111386995024894E-3</v>
      </c>
      <c r="DL1168">
        <v>-5.3386868387615798E-3</v>
      </c>
      <c r="DM1168">
        <v>1.57690333316974E-2</v>
      </c>
      <c r="DN1168">
        <v>6.5584940656773602E-2</v>
      </c>
      <c r="DO1168">
        <v>0.28348222483185098</v>
      </c>
      <c r="DP1168">
        <v>0.36125824183856597</v>
      </c>
      <c r="DQ1168">
        <v>0.40091990837969399</v>
      </c>
      <c r="DR1168">
        <v>0.41174914960641901</v>
      </c>
      <c r="DS1168">
        <v>0.369517942276189</v>
      </c>
      <c r="DT1168">
        <v>2.3969194906746701E-2</v>
      </c>
      <c r="DU1168">
        <v>-4.16370565723077E-2</v>
      </c>
      <c r="DV1168">
        <v>-4.4803585164502203E-2</v>
      </c>
      <c r="DW1168">
        <v>-3.1996974237100802E-2</v>
      </c>
      <c r="DX1168">
        <v>-3.7582975918460097E-2</v>
      </c>
      <c r="DY1168">
        <v>3.2944564004190298E-3</v>
      </c>
      <c r="DZ1168">
        <v>8.4270967200958402E-4</v>
      </c>
      <c r="EA1168">
        <v>2.1266353299867501E-2</v>
      </c>
      <c r="EB1168">
        <v>1.31050213034817E-2</v>
      </c>
      <c r="EC1168">
        <v>8.0031489255068602E-3</v>
      </c>
      <c r="ED1168">
        <v>1.6366502364140001E-2</v>
      </c>
      <c r="EE1168">
        <v>1.2002165836204301E-2</v>
      </c>
      <c r="EF1168">
        <v>1.3346467501610801E-2</v>
      </c>
      <c r="EG1168">
        <v>1.05107758107071E-2</v>
      </c>
      <c r="EH1168">
        <v>1.8444614209837298E-2</v>
      </c>
      <c r="EI1168">
        <v>2.2020605718874701E-2</v>
      </c>
      <c r="EJ1168">
        <v>1.82499686532448E-3</v>
      </c>
      <c r="EK1168">
        <v>2.2874217493437099E-2</v>
      </c>
      <c r="EL1168">
        <v>8.3036140282530702E-2</v>
      </c>
      <c r="EM1168">
        <v>0.30386442549631998</v>
      </c>
      <c r="EN1168">
        <v>0.38194556964955501</v>
      </c>
      <c r="EO1168">
        <v>0.42629813500250302</v>
      </c>
      <c r="EP1168">
        <v>0.43241828398226401</v>
      </c>
      <c r="EQ1168">
        <v>0.40120014110265401</v>
      </c>
      <c r="ER1168">
        <v>4.7797704748676603E-2</v>
      </c>
      <c r="ES1168">
        <v>-1.7529206682426201E-2</v>
      </c>
      <c r="ET1168">
        <v>-2.58486894641549E-2</v>
      </c>
      <c r="EU1168">
        <v>-2.1349495391125101E-2</v>
      </c>
      <c r="EV1168">
        <v>-2.3498169847845501E-2</v>
      </c>
      <c r="EW1168">
        <v>86</v>
      </c>
      <c r="EX1168">
        <v>84.5</v>
      </c>
      <c r="EY1168">
        <v>84</v>
      </c>
      <c r="EZ1168">
        <v>82.5</v>
      </c>
      <c r="FA1168">
        <v>80.5</v>
      </c>
      <c r="FB1168">
        <v>80</v>
      </c>
      <c r="FC1168">
        <v>78.5</v>
      </c>
      <c r="FD1168">
        <v>78</v>
      </c>
      <c r="FE1168">
        <v>81</v>
      </c>
      <c r="FF1168">
        <v>84.5</v>
      </c>
      <c r="FG1168">
        <v>88</v>
      </c>
      <c r="FH1168">
        <v>91.5</v>
      </c>
      <c r="FI1168">
        <v>94.5</v>
      </c>
      <c r="FJ1168">
        <v>97</v>
      </c>
      <c r="FK1168">
        <v>99.5</v>
      </c>
      <c r="FL1168">
        <v>101.5</v>
      </c>
      <c r="FM1168">
        <v>102</v>
      </c>
      <c r="FN1168">
        <v>103</v>
      </c>
      <c r="FO1168">
        <v>103</v>
      </c>
      <c r="FP1168">
        <v>101.5</v>
      </c>
      <c r="FQ1168">
        <v>98.5</v>
      </c>
      <c r="FR1168">
        <v>96.5</v>
      </c>
      <c r="FS1168">
        <v>94</v>
      </c>
      <c r="FT1168">
        <v>91</v>
      </c>
      <c r="FU1168">
        <v>3.1380551570393399E-2</v>
      </c>
      <c r="FV1168">
        <v>0</v>
      </c>
      <c r="FW1168">
        <v>0</v>
      </c>
      <c r="FX1168">
        <v>1</v>
      </c>
    </row>
    <row r="1169" spans="1:180" x14ac:dyDescent="0.2">
      <c r="A1169" t="s">
        <v>42</v>
      </c>
      <c r="B1169" t="s">
        <v>58</v>
      </c>
      <c r="C1169" t="s">
        <v>55</v>
      </c>
      <c r="D1169" t="s">
        <v>39</v>
      </c>
      <c r="E1169" t="s">
        <v>77</v>
      </c>
      <c r="F1169" t="s">
        <v>77</v>
      </c>
      <c r="G1169" s="35">
        <v>43704</v>
      </c>
      <c r="H1169">
        <v>2539</v>
      </c>
      <c r="I1169">
        <v>1.6059067844528201</v>
      </c>
      <c r="J1169">
        <v>1.4246727103638399</v>
      </c>
      <c r="K1169">
        <v>1.29992317516801</v>
      </c>
      <c r="L1169">
        <v>1.17089762759951</v>
      </c>
      <c r="M1169">
        <v>1.09469619621486</v>
      </c>
      <c r="N1169">
        <v>1.0732153655348999</v>
      </c>
      <c r="O1169">
        <v>1.09023336275973</v>
      </c>
      <c r="P1169">
        <v>1.1122578116253099</v>
      </c>
      <c r="Q1169">
        <v>1.1807605556851</v>
      </c>
      <c r="R1169">
        <v>1.3126923416019001</v>
      </c>
      <c r="S1169">
        <v>1.4804598514293501</v>
      </c>
      <c r="T1169">
        <v>1.6913744763341501</v>
      </c>
      <c r="U1169">
        <v>1.95859586524861</v>
      </c>
      <c r="V1169">
        <v>2.24044570989629</v>
      </c>
      <c r="W1169">
        <v>2.5054957713374</v>
      </c>
      <c r="X1169">
        <v>2.78921292775382</v>
      </c>
      <c r="Y1169">
        <v>2.97509571658262</v>
      </c>
      <c r="Z1169">
        <v>3.1515771792570302</v>
      </c>
      <c r="AA1169">
        <v>3.1897257044742102</v>
      </c>
      <c r="AB1169">
        <v>3.0687085956634199</v>
      </c>
      <c r="AC1169">
        <v>2.8633476759137899</v>
      </c>
      <c r="AD1169">
        <v>2.70166715176238</v>
      </c>
      <c r="AE1169">
        <v>2.36093966492568</v>
      </c>
      <c r="AF1169">
        <v>1.97684478092678</v>
      </c>
      <c r="AG1169">
        <v>-3.5028745768775398E-2</v>
      </c>
      <c r="AH1169">
        <v>-4.3684043801265199E-2</v>
      </c>
      <c r="AI1169">
        <v>-1.4107116341037101E-2</v>
      </c>
      <c r="AJ1169">
        <v>-2.5056467232883999E-2</v>
      </c>
      <c r="AK1169">
        <v>-1.9137086323711E-2</v>
      </c>
      <c r="AL1169">
        <v>-1.5884664381224201E-2</v>
      </c>
      <c r="AM1169">
        <v>-2.7431422420665898E-2</v>
      </c>
      <c r="AN1169">
        <v>-3.07652909022944E-2</v>
      </c>
      <c r="AO1169">
        <v>-3.22379218148185E-2</v>
      </c>
      <c r="AP1169">
        <v>-2.35288057593546E-2</v>
      </c>
      <c r="AQ1169">
        <v>-1.80799030855671E-2</v>
      </c>
      <c r="AR1169">
        <v>-2.47984302267912E-2</v>
      </c>
      <c r="AS1169">
        <v>1.0989324698395799E-3</v>
      </c>
      <c r="AT1169">
        <v>2.21612253751396E-2</v>
      </c>
      <c r="AU1169">
        <v>0.19547129008952599</v>
      </c>
      <c r="AV1169">
        <v>0.27073596383884602</v>
      </c>
      <c r="AW1169">
        <v>0.30662261121288198</v>
      </c>
      <c r="AX1169">
        <v>0.32563149645864098</v>
      </c>
      <c r="AY1169">
        <v>0.27612663934928799</v>
      </c>
      <c r="AZ1169">
        <v>-8.27059245322102E-3</v>
      </c>
      <c r="BA1169">
        <v>-7.5819265296293001E-2</v>
      </c>
      <c r="BB1169">
        <v>-7.4275595410962805E-2</v>
      </c>
      <c r="BC1169">
        <v>-5.6072624618599701E-2</v>
      </c>
      <c r="BD1169">
        <v>-6.4944322951363501E-2</v>
      </c>
      <c r="BE1169">
        <v>-2.3368462134231601E-2</v>
      </c>
      <c r="BF1169">
        <v>-3.3233093937137297E-2</v>
      </c>
      <c r="BG1169">
        <v>-4.16033051176516E-3</v>
      </c>
      <c r="BH1169">
        <v>-1.4099468372827301E-2</v>
      </c>
      <c r="BI1169">
        <v>-1.15441141894262E-2</v>
      </c>
      <c r="BJ1169">
        <v>-6.5848028002438198E-3</v>
      </c>
      <c r="BK1169">
        <v>-1.7177540624285899E-2</v>
      </c>
      <c r="BL1169">
        <v>-1.7920085776646399E-2</v>
      </c>
      <c r="BM1169">
        <v>-2.0303892373154001E-2</v>
      </c>
      <c r="BN1169">
        <v>-1.14891687737578E-2</v>
      </c>
      <c r="BO1169">
        <v>-4.8952417650118402E-3</v>
      </c>
      <c r="BP1169">
        <v>-1.76833323196103E-2</v>
      </c>
      <c r="BQ1169">
        <v>8.1659971836320604E-3</v>
      </c>
      <c r="BR1169">
        <v>3.7502835359307998E-2</v>
      </c>
      <c r="BS1169">
        <v>0.21312534138991801</v>
      </c>
      <c r="BT1169">
        <v>0.28832219372377699</v>
      </c>
      <c r="BU1169">
        <v>0.33004444980439601</v>
      </c>
      <c r="BV1169">
        <v>0.34427277056959099</v>
      </c>
      <c r="BW1169">
        <v>0.30775966612192401</v>
      </c>
      <c r="BX1169">
        <v>1.5764140887088201E-2</v>
      </c>
      <c r="BY1169">
        <v>-5.0824592029825602E-2</v>
      </c>
      <c r="BZ1169">
        <v>-5.3977945799016998E-2</v>
      </c>
      <c r="CA1169">
        <v>-4.3190366048444701E-2</v>
      </c>
      <c r="CB1169">
        <v>-4.9115477476991902E-2</v>
      </c>
      <c r="CC1169">
        <v>-1.5292585209319099E-2</v>
      </c>
      <c r="CD1169">
        <v>-2.5994797897657702E-2</v>
      </c>
      <c r="CE1169">
        <v>2.7287830529930299E-3</v>
      </c>
      <c r="CF1169">
        <v>-6.5106843403293204E-3</v>
      </c>
      <c r="CG1169">
        <v>-6.2852448194639704E-3</v>
      </c>
      <c r="CH1169">
        <v>-1.4374699914643E-4</v>
      </c>
      <c r="CI1169">
        <v>-1.00757333282059E-2</v>
      </c>
      <c r="CJ1169">
        <v>-9.0235358365859403E-3</v>
      </c>
      <c r="CK1169">
        <v>-1.20384199361334E-2</v>
      </c>
      <c r="CL1169">
        <v>-3.1505528735188098E-3</v>
      </c>
      <c r="CM1169">
        <v>4.2364145015661003E-3</v>
      </c>
      <c r="CN1169">
        <v>-1.27554371836063E-2</v>
      </c>
      <c r="CO1169">
        <v>1.3060624676217301E-2</v>
      </c>
      <c r="CP1169">
        <v>4.81283876996563E-2</v>
      </c>
      <c r="CQ1169">
        <v>0.22535248354156301</v>
      </c>
      <c r="CR1169">
        <v>0.30050236296967597</v>
      </c>
      <c r="CS1169">
        <v>0.34626634386363397</v>
      </c>
      <c r="CT1169">
        <v>0.35718366023248099</v>
      </c>
      <c r="CU1169">
        <v>0.32966860410190901</v>
      </c>
      <c r="CV1169">
        <v>3.24105239822986E-2</v>
      </c>
      <c r="CW1169">
        <v>-3.3513357465994403E-2</v>
      </c>
      <c r="CX1169">
        <v>-3.9919855509905101E-2</v>
      </c>
      <c r="CY1169">
        <v>-3.4268153005593598E-2</v>
      </c>
      <c r="CZ1169">
        <v>-3.8152467320379697E-2</v>
      </c>
      <c r="DA1169">
        <v>-7.2167082844066602E-3</v>
      </c>
      <c r="DB1169">
        <v>-1.87565018581781E-2</v>
      </c>
      <c r="DC1169">
        <v>9.6178966177512207E-3</v>
      </c>
      <c r="DD1169">
        <v>1.0780996921686901E-3</v>
      </c>
      <c r="DE1169">
        <v>-1.02637544950175E-3</v>
      </c>
      <c r="DF1169">
        <v>6.2973088019509602E-3</v>
      </c>
      <c r="DG1169">
        <v>-2.9739260321259E-3</v>
      </c>
      <c r="DH1169">
        <v>-1.26985896525517E-4</v>
      </c>
      <c r="DI1169">
        <v>-3.7729474991128101E-3</v>
      </c>
      <c r="DJ1169">
        <v>5.1880630267202099E-3</v>
      </c>
      <c r="DK1169">
        <v>1.3368070768144001E-2</v>
      </c>
      <c r="DL1169">
        <v>-7.8275420476023403E-3</v>
      </c>
      <c r="DM1169">
        <v>1.7955252168802501E-2</v>
      </c>
      <c r="DN1169">
        <v>5.8753940040004698E-2</v>
      </c>
      <c r="DO1169">
        <v>0.23757962569320701</v>
      </c>
      <c r="DP1169">
        <v>0.31268253221557402</v>
      </c>
      <c r="DQ1169">
        <v>0.36248823792287199</v>
      </c>
      <c r="DR1169">
        <v>0.37009454989537099</v>
      </c>
      <c r="DS1169">
        <v>0.35157754208189501</v>
      </c>
      <c r="DT1169">
        <v>4.9056907077508899E-2</v>
      </c>
      <c r="DU1169">
        <v>-1.6202122902163201E-2</v>
      </c>
      <c r="DV1169">
        <v>-2.5861765220793202E-2</v>
      </c>
      <c r="DW1169">
        <v>-2.5345939962742401E-2</v>
      </c>
      <c r="DX1169">
        <v>-2.71894571637675E-2</v>
      </c>
      <c r="DY1169">
        <v>4.4435753501371597E-3</v>
      </c>
      <c r="DZ1169">
        <v>-8.3055519940502705E-3</v>
      </c>
      <c r="EA1169">
        <v>1.95646824470232E-2</v>
      </c>
      <c r="EB1169">
        <v>1.20350985522254E-2</v>
      </c>
      <c r="EC1169">
        <v>6.5665966847830801E-3</v>
      </c>
      <c r="ED1169">
        <v>1.5597170382931401E-2</v>
      </c>
      <c r="EE1169">
        <v>7.2799557642541403E-3</v>
      </c>
      <c r="EF1169">
        <v>1.27182192291225E-2</v>
      </c>
      <c r="EG1169">
        <v>8.1610819425517005E-3</v>
      </c>
      <c r="EH1169">
        <v>1.7227700012317E-2</v>
      </c>
      <c r="EI1169">
        <v>2.65527320886993E-2</v>
      </c>
      <c r="EJ1169">
        <v>-7.12444140421431E-4</v>
      </c>
      <c r="EK1169">
        <v>2.5022316882595E-2</v>
      </c>
      <c r="EL1169">
        <v>7.4095550024173104E-2</v>
      </c>
      <c r="EM1169">
        <v>0.255233676993599</v>
      </c>
      <c r="EN1169">
        <v>0.33026876210050599</v>
      </c>
      <c r="EO1169">
        <v>0.38591007651438702</v>
      </c>
      <c r="EP1169">
        <v>0.38873582400632101</v>
      </c>
      <c r="EQ1169">
        <v>0.38321056885452998</v>
      </c>
      <c r="ER1169">
        <v>7.3091640417818099E-2</v>
      </c>
      <c r="ES1169">
        <v>8.7925503643042306E-3</v>
      </c>
      <c r="ET1169">
        <v>-5.5641156088474704E-3</v>
      </c>
      <c r="EU1169">
        <v>-1.24636813925875E-2</v>
      </c>
      <c r="EV1169">
        <v>-1.1360611689395899E-2</v>
      </c>
      <c r="EW1169">
        <v>86</v>
      </c>
      <c r="EX1169">
        <v>84.5</v>
      </c>
      <c r="EY1169">
        <v>84</v>
      </c>
      <c r="EZ1169">
        <v>82.5</v>
      </c>
      <c r="FA1169">
        <v>80.5</v>
      </c>
      <c r="FB1169">
        <v>80</v>
      </c>
      <c r="FC1169">
        <v>78.5</v>
      </c>
      <c r="FD1169">
        <v>78</v>
      </c>
      <c r="FE1169">
        <v>81</v>
      </c>
      <c r="FF1169">
        <v>84.5</v>
      </c>
      <c r="FG1169">
        <v>88</v>
      </c>
      <c r="FH1169">
        <v>91.5</v>
      </c>
      <c r="FI1169">
        <v>94.5</v>
      </c>
      <c r="FJ1169">
        <v>97</v>
      </c>
      <c r="FK1169">
        <v>99.5</v>
      </c>
      <c r="FL1169">
        <v>101.5</v>
      </c>
      <c r="FM1169">
        <v>102</v>
      </c>
      <c r="FN1169">
        <v>103</v>
      </c>
      <c r="FO1169">
        <v>103</v>
      </c>
      <c r="FP1169">
        <v>101.5</v>
      </c>
      <c r="FQ1169">
        <v>98.5</v>
      </c>
      <c r="FR1169">
        <v>96.5</v>
      </c>
      <c r="FS1169">
        <v>94</v>
      </c>
      <c r="FT1169">
        <v>91</v>
      </c>
      <c r="FU1169">
        <v>2.8775346808885501E-2</v>
      </c>
      <c r="FV1169">
        <v>0</v>
      </c>
      <c r="FW1169">
        <v>0</v>
      </c>
      <c r="FX1169">
        <v>1</v>
      </c>
    </row>
    <row r="1170" spans="1:180" x14ac:dyDescent="0.2">
      <c r="A1170" t="s">
        <v>42</v>
      </c>
      <c r="B1170" t="s">
        <v>58</v>
      </c>
      <c r="C1170" t="s">
        <v>55</v>
      </c>
      <c r="D1170" t="s">
        <v>39</v>
      </c>
      <c r="E1170" t="s">
        <v>77</v>
      </c>
      <c r="F1170" t="s">
        <v>78</v>
      </c>
      <c r="G1170" s="35">
        <v>43704</v>
      </c>
      <c r="H1170">
        <v>296</v>
      </c>
      <c r="I1170">
        <v>1.5711030560532599</v>
      </c>
      <c r="J1170">
        <v>1.3742326557864899</v>
      </c>
      <c r="K1170">
        <v>1.24192624836943</v>
      </c>
      <c r="L1170">
        <v>1.1105007583730799</v>
      </c>
      <c r="M1170">
        <v>1.0270081437540399</v>
      </c>
      <c r="N1170">
        <v>1.0353536002677199</v>
      </c>
      <c r="O1170">
        <v>1.10665480288254</v>
      </c>
      <c r="P1170">
        <v>1.1279431373025799</v>
      </c>
      <c r="Q1170">
        <v>1.20782169341518</v>
      </c>
      <c r="R1170">
        <v>1.3223767354859099</v>
      </c>
      <c r="S1170">
        <v>1.4767695648160899</v>
      </c>
      <c r="T1170">
        <v>1.7463216391296399</v>
      </c>
      <c r="U1170">
        <v>2.0209212680209201</v>
      </c>
      <c r="V1170">
        <v>2.2654896891821599</v>
      </c>
      <c r="W1170">
        <v>2.4957964640409802</v>
      </c>
      <c r="X1170">
        <v>2.7966271174950501</v>
      </c>
      <c r="Y1170">
        <v>3.0068798950767301</v>
      </c>
      <c r="Z1170">
        <v>3.2396802560323299</v>
      </c>
      <c r="AA1170">
        <v>3.30207938124697</v>
      </c>
      <c r="AB1170">
        <v>3.24255351206281</v>
      </c>
      <c r="AC1170">
        <v>3.0266512856619898</v>
      </c>
      <c r="AD1170">
        <v>2.8221331778068999</v>
      </c>
      <c r="AE1170">
        <v>2.4590422412527899</v>
      </c>
      <c r="AF1170">
        <v>2.0377676596718399</v>
      </c>
      <c r="AG1170">
        <v>-7.6849356517384296E-2</v>
      </c>
      <c r="AH1170">
        <v>-5.1856910336197499E-4</v>
      </c>
      <c r="AI1170">
        <v>-2.6646299399661202E-2</v>
      </c>
      <c r="AJ1170">
        <v>-4.5432424712199403E-2</v>
      </c>
      <c r="AK1170">
        <v>-8.1088777292554898E-2</v>
      </c>
      <c r="AL1170">
        <v>-3.8447299859225403E-2</v>
      </c>
      <c r="AM1170">
        <v>-4.3233033946969202E-2</v>
      </c>
      <c r="AN1170">
        <v>-7.25159416401438E-2</v>
      </c>
      <c r="AO1170">
        <v>-4.18400272887453E-2</v>
      </c>
      <c r="AP1170">
        <v>-4.48792980373377E-2</v>
      </c>
      <c r="AQ1170">
        <v>-7.1209294442326501E-2</v>
      </c>
      <c r="AR1170">
        <v>-1.14955287803863E-2</v>
      </c>
      <c r="AS1170">
        <v>-3.2626244848130599E-2</v>
      </c>
      <c r="AT1170">
        <v>8.49160666205649E-3</v>
      </c>
      <c r="AU1170">
        <v>0.52081557987665195</v>
      </c>
      <c r="AV1170">
        <v>0.63043470969986604</v>
      </c>
      <c r="AW1170">
        <v>0.58459660201644204</v>
      </c>
      <c r="AX1170">
        <v>0.63327927937878004</v>
      </c>
      <c r="AY1170">
        <v>0.39442222695840701</v>
      </c>
      <c r="AZ1170">
        <v>-0.29548342250356402</v>
      </c>
      <c r="BA1170">
        <v>-0.37111683234602599</v>
      </c>
      <c r="BB1170">
        <v>-0.27501796395528</v>
      </c>
      <c r="BC1170">
        <v>-0.14809825942774801</v>
      </c>
      <c r="BD1170">
        <v>-0.18208158453103901</v>
      </c>
      <c r="BE1170">
        <v>-4.8237687018331997E-2</v>
      </c>
      <c r="BF1170">
        <v>2.5748396646549501E-2</v>
      </c>
      <c r="BG1170">
        <v>-6.3601235583165697E-3</v>
      </c>
      <c r="BH1170">
        <v>-2.6267789862566601E-2</v>
      </c>
      <c r="BI1170">
        <v>-5.1037130080314699E-2</v>
      </c>
      <c r="BJ1170">
        <v>-2.1126024101629001E-2</v>
      </c>
      <c r="BK1170">
        <v>-1.48366162067908E-2</v>
      </c>
      <c r="BL1170">
        <v>-4.4758537083092E-2</v>
      </c>
      <c r="BM1170">
        <v>-1.7570759297706299E-2</v>
      </c>
      <c r="BN1170">
        <v>-1.8947723746995701E-2</v>
      </c>
      <c r="BO1170">
        <v>-4.6056628382927303E-2</v>
      </c>
      <c r="BP1170">
        <v>2.27063569640933E-3</v>
      </c>
      <c r="BQ1170">
        <v>-1.86825301867393E-2</v>
      </c>
      <c r="BR1170">
        <v>6.0621526283692398E-2</v>
      </c>
      <c r="BS1170">
        <v>0.59757041115500298</v>
      </c>
      <c r="BT1170">
        <v>0.70032848970462602</v>
      </c>
      <c r="BU1170">
        <v>0.65351856693939103</v>
      </c>
      <c r="BV1170">
        <v>0.69748362711404399</v>
      </c>
      <c r="BW1170">
        <v>0.455791723538094</v>
      </c>
      <c r="BX1170">
        <v>-0.25004558957630402</v>
      </c>
      <c r="BY1170">
        <v>-0.32085612722616802</v>
      </c>
      <c r="BZ1170">
        <v>-0.24409899609175401</v>
      </c>
      <c r="CA1170">
        <v>-0.11551527381841201</v>
      </c>
      <c r="CB1170">
        <v>-0.156037508989878</v>
      </c>
      <c r="CC1170">
        <v>-2.8421331882159701E-2</v>
      </c>
      <c r="CD1170">
        <v>4.39408171086677E-2</v>
      </c>
      <c r="CE1170">
        <v>7.6900200322291999E-3</v>
      </c>
      <c r="CF1170">
        <v>-1.2994422146363699E-2</v>
      </c>
      <c r="CG1170">
        <v>-3.0223450766549399E-2</v>
      </c>
      <c r="CH1170">
        <v>-9.1293612772010199E-3</v>
      </c>
      <c r="CI1170">
        <v>4.8306562169004204E-3</v>
      </c>
      <c r="CJ1170">
        <v>-2.5533843243427501E-2</v>
      </c>
      <c r="CK1170">
        <v>-7.6193821785637398E-4</v>
      </c>
      <c r="CL1170">
        <v>-9.8759438808235906E-4</v>
      </c>
      <c r="CM1170">
        <v>-2.8635968492000199E-2</v>
      </c>
      <c r="CN1170">
        <v>1.1805039277583701E-2</v>
      </c>
      <c r="CO1170">
        <v>-9.0251558885796994E-3</v>
      </c>
      <c r="CP1170">
        <v>9.6726549811825602E-2</v>
      </c>
      <c r="CQ1170">
        <v>0.65073057348244601</v>
      </c>
      <c r="CR1170">
        <v>0.74873670882059595</v>
      </c>
      <c r="CS1170">
        <v>0.70125370989010904</v>
      </c>
      <c r="CT1170">
        <v>0.74195136277170703</v>
      </c>
      <c r="CU1170">
        <v>0.49829604992112603</v>
      </c>
      <c r="CV1170">
        <v>-0.21857548490679299</v>
      </c>
      <c r="CW1170">
        <v>-0.28604571596783401</v>
      </c>
      <c r="CX1170">
        <v>-0.222684613137</v>
      </c>
      <c r="CY1170">
        <v>-9.2948397241958594E-2</v>
      </c>
      <c r="CZ1170">
        <v>-0.13799946160735599</v>
      </c>
      <c r="DA1170">
        <v>-8.6049767459873399E-3</v>
      </c>
      <c r="DB1170">
        <v>6.2133237570785899E-2</v>
      </c>
      <c r="DC1170">
        <v>2.1740163622775002E-2</v>
      </c>
      <c r="DD1170">
        <v>2.78945569839208E-4</v>
      </c>
      <c r="DE1170">
        <v>-9.4097714527841599E-3</v>
      </c>
      <c r="DF1170">
        <v>2.8673015472269999E-3</v>
      </c>
      <c r="DG1170">
        <v>2.44979286405917E-2</v>
      </c>
      <c r="DH1170">
        <v>-6.3091494037630803E-3</v>
      </c>
      <c r="DI1170">
        <v>1.6046882861993499E-2</v>
      </c>
      <c r="DJ1170">
        <v>1.6972534970830899E-2</v>
      </c>
      <c r="DK1170">
        <v>-1.12153086010731E-2</v>
      </c>
      <c r="DL1170">
        <v>2.1339442858758099E-2</v>
      </c>
      <c r="DM1170">
        <v>6.3221840957986897E-4</v>
      </c>
      <c r="DN1170">
        <v>0.13283157333995901</v>
      </c>
      <c r="DO1170">
        <v>0.70389073580988903</v>
      </c>
      <c r="DP1170">
        <v>0.79714492793656599</v>
      </c>
      <c r="DQ1170">
        <v>0.74898885284082695</v>
      </c>
      <c r="DR1170">
        <v>0.78641909842937097</v>
      </c>
      <c r="DS1170">
        <v>0.540800376304159</v>
      </c>
      <c r="DT1170">
        <v>-0.18710538023728199</v>
      </c>
      <c r="DU1170">
        <v>-0.25123530470950101</v>
      </c>
      <c r="DV1170">
        <v>-0.20127023018224699</v>
      </c>
      <c r="DW1170">
        <v>-7.0381520665504904E-2</v>
      </c>
      <c r="DX1170">
        <v>-0.119961414224834</v>
      </c>
      <c r="DY1170">
        <v>2.0006692753064999E-2</v>
      </c>
      <c r="DZ1170">
        <v>8.8400203320697396E-2</v>
      </c>
      <c r="EA1170">
        <v>4.20263394641196E-2</v>
      </c>
      <c r="EB1170">
        <v>1.9443580419472001E-2</v>
      </c>
      <c r="EC1170">
        <v>2.0641875759455999E-2</v>
      </c>
      <c r="ED1170">
        <v>2.0188577304823398E-2</v>
      </c>
      <c r="EE1170">
        <v>5.2894346380770098E-2</v>
      </c>
      <c r="EF1170">
        <v>2.1448255153288701E-2</v>
      </c>
      <c r="EG1170">
        <v>4.0316150853032598E-2</v>
      </c>
      <c r="EH1170">
        <v>4.2904109261173003E-2</v>
      </c>
      <c r="EI1170">
        <v>1.3937357458326201E-2</v>
      </c>
      <c r="EJ1170">
        <v>3.5105607335553797E-2</v>
      </c>
      <c r="EK1170">
        <v>1.45759330709712E-2</v>
      </c>
      <c r="EL1170">
        <v>0.184961492961595</v>
      </c>
      <c r="EM1170">
        <v>0.78064556708823996</v>
      </c>
      <c r="EN1170">
        <v>0.86703870794132598</v>
      </c>
      <c r="EO1170">
        <v>0.81791081776377506</v>
      </c>
      <c r="EP1170">
        <v>0.85062344616463503</v>
      </c>
      <c r="EQ1170">
        <v>0.60216987288384505</v>
      </c>
      <c r="ER1170">
        <v>-0.14166754731002301</v>
      </c>
      <c r="ES1170">
        <v>-0.200974599589643</v>
      </c>
      <c r="ET1170">
        <v>-0.170351262318721</v>
      </c>
      <c r="EU1170">
        <v>-3.7798535056168897E-2</v>
      </c>
      <c r="EV1170">
        <v>-9.3917338683673093E-2</v>
      </c>
      <c r="EW1170">
        <v>86</v>
      </c>
      <c r="EX1170">
        <v>84.5</v>
      </c>
      <c r="EY1170">
        <v>84</v>
      </c>
      <c r="EZ1170">
        <v>82.5</v>
      </c>
      <c r="FA1170">
        <v>80.5</v>
      </c>
      <c r="FB1170">
        <v>80</v>
      </c>
      <c r="FC1170">
        <v>78.5</v>
      </c>
      <c r="FD1170">
        <v>78</v>
      </c>
      <c r="FE1170">
        <v>81</v>
      </c>
      <c r="FF1170">
        <v>84.5</v>
      </c>
      <c r="FG1170">
        <v>88</v>
      </c>
      <c r="FH1170">
        <v>91.5</v>
      </c>
      <c r="FI1170">
        <v>94.5</v>
      </c>
      <c r="FJ1170">
        <v>97</v>
      </c>
      <c r="FK1170">
        <v>99.5</v>
      </c>
      <c r="FL1170">
        <v>101.5</v>
      </c>
      <c r="FM1170">
        <v>102</v>
      </c>
      <c r="FN1170">
        <v>103</v>
      </c>
      <c r="FO1170">
        <v>103</v>
      </c>
      <c r="FP1170">
        <v>101.5</v>
      </c>
      <c r="FQ1170">
        <v>98.5</v>
      </c>
      <c r="FR1170">
        <v>96.5</v>
      </c>
      <c r="FS1170">
        <v>94</v>
      </c>
      <c r="FT1170">
        <v>91</v>
      </c>
      <c r="FU1170">
        <v>9.0112645090556304E-2</v>
      </c>
      <c r="FV1170">
        <v>0</v>
      </c>
      <c r="FW1170">
        <v>0</v>
      </c>
      <c r="FX1170">
        <v>1</v>
      </c>
    </row>
    <row r="1171" spans="1:180" x14ac:dyDescent="0.2">
      <c r="A1171" t="s">
        <v>42</v>
      </c>
      <c r="B1171" t="s">
        <v>58</v>
      </c>
      <c r="C1171" t="s">
        <v>55</v>
      </c>
      <c r="D1171" t="s">
        <v>39</v>
      </c>
      <c r="E1171" t="s">
        <v>78</v>
      </c>
      <c r="F1171" t="s">
        <v>1</v>
      </c>
      <c r="G1171" s="35">
        <v>43704</v>
      </c>
      <c r="H1171">
        <v>3675</v>
      </c>
      <c r="I1171">
        <v>1.38014430165104</v>
      </c>
      <c r="J1171">
        <v>1.2199910741234501</v>
      </c>
      <c r="K1171">
        <v>1.1100803890323201</v>
      </c>
      <c r="L1171">
        <v>1.0005427568179901</v>
      </c>
      <c r="M1171">
        <v>0.92905675194321702</v>
      </c>
      <c r="N1171">
        <v>0.87299272409395401</v>
      </c>
      <c r="O1171">
        <v>0.84084417963212499</v>
      </c>
      <c r="P1171">
        <v>0.85764063173161798</v>
      </c>
      <c r="Q1171">
        <v>0.93514741417311098</v>
      </c>
      <c r="R1171">
        <v>1.09543724867576</v>
      </c>
      <c r="S1171">
        <v>1.3069325280664399</v>
      </c>
      <c r="T1171">
        <v>1.5485910160779901</v>
      </c>
      <c r="U1171">
        <v>1.8283012730147099</v>
      </c>
      <c r="V1171">
        <v>2.10432124641398</v>
      </c>
      <c r="W1171">
        <v>2.3504059796479599</v>
      </c>
      <c r="X1171">
        <v>2.59127339008508</v>
      </c>
      <c r="Y1171">
        <v>2.7140956826292699</v>
      </c>
      <c r="Z1171">
        <v>2.7779037123852501</v>
      </c>
      <c r="AA1171">
        <v>2.7523235441030698</v>
      </c>
      <c r="AB1171">
        <v>2.6040790139279202</v>
      </c>
      <c r="AC1171">
        <v>2.4375377634338999</v>
      </c>
      <c r="AD1171">
        <v>2.2970138711968899</v>
      </c>
      <c r="AE1171">
        <v>2.0291166345171501</v>
      </c>
      <c r="AF1171">
        <v>1.68745639389083</v>
      </c>
      <c r="AG1171">
        <v>-1.5802189625354499E-2</v>
      </c>
      <c r="AH1171">
        <v>-2.7500672389676701E-2</v>
      </c>
      <c r="AI1171">
        <v>-1.9040308256817299E-2</v>
      </c>
      <c r="AJ1171">
        <v>-2.1413852873346299E-2</v>
      </c>
      <c r="AK1171">
        <v>-1.2278249655457599E-2</v>
      </c>
      <c r="AL1171">
        <v>-2.2058475686305801E-2</v>
      </c>
      <c r="AM1171">
        <v>4.3964195492624597E-3</v>
      </c>
      <c r="AN1171">
        <v>-1.9053913765527002E-2</v>
      </c>
      <c r="AO1171">
        <v>-1.31942409960753E-2</v>
      </c>
      <c r="AP1171">
        <v>-2.1101161200383599E-2</v>
      </c>
      <c r="AQ1171">
        <v>-1.4134728170251401E-2</v>
      </c>
      <c r="AR1171">
        <v>-8.0762764333670092E-3</v>
      </c>
      <c r="AS1171">
        <v>-2.0274616064502502E-3</v>
      </c>
      <c r="AT1171">
        <v>-1.1196787543832701E-2</v>
      </c>
      <c r="AU1171">
        <v>0.11606768671168199</v>
      </c>
      <c r="AV1171">
        <v>0.11229531345744199</v>
      </c>
      <c r="AW1171">
        <v>8.8583312794597704E-2</v>
      </c>
      <c r="AX1171">
        <v>9.6191850572649104E-2</v>
      </c>
      <c r="AY1171">
        <v>6.4281251889109894E-2</v>
      </c>
      <c r="AZ1171">
        <v>-9.2187108753469804E-2</v>
      </c>
      <c r="BA1171">
        <v>-0.11265604215104399</v>
      </c>
      <c r="BB1171">
        <v>-9.4477587021710704E-2</v>
      </c>
      <c r="BC1171">
        <v>-5.43674214909559E-2</v>
      </c>
      <c r="BD1171">
        <v>-4.1287473273092297E-2</v>
      </c>
      <c r="BE1171">
        <v>-7.5214128917531304E-3</v>
      </c>
      <c r="BF1171">
        <v>-1.97330480601399E-2</v>
      </c>
      <c r="BG1171">
        <v>-1.3599198524557999E-2</v>
      </c>
      <c r="BH1171">
        <v>-1.4060125578819201E-2</v>
      </c>
      <c r="BI1171">
        <v>-5.9319034457481898E-3</v>
      </c>
      <c r="BJ1171">
        <v>-1.5107020208124201E-2</v>
      </c>
      <c r="BK1171">
        <v>1.0184597089315199E-2</v>
      </c>
      <c r="BL1171">
        <v>-1.1841854162804401E-2</v>
      </c>
      <c r="BM1171">
        <v>-6.2927851356012398E-3</v>
      </c>
      <c r="BN1171">
        <v>-1.2477530605333499E-2</v>
      </c>
      <c r="BO1171">
        <v>-3.8139621300586298E-3</v>
      </c>
      <c r="BP1171">
        <v>-5.2029581113061003E-3</v>
      </c>
      <c r="BQ1171">
        <v>8.7366126353050902E-4</v>
      </c>
      <c r="BR1171">
        <v>-8.2442010107201997E-4</v>
      </c>
      <c r="BS1171">
        <v>0.12610833061448101</v>
      </c>
      <c r="BT1171">
        <v>0.12877450956877901</v>
      </c>
      <c r="BU1171">
        <v>0.10644818919662</v>
      </c>
      <c r="BV1171">
        <v>0.114976115846304</v>
      </c>
      <c r="BW1171">
        <v>8.4064659460324695E-2</v>
      </c>
      <c r="BX1171">
        <v>-7.3825604727354402E-2</v>
      </c>
      <c r="BY1171">
        <v>-9.7504301961804707E-2</v>
      </c>
      <c r="BZ1171">
        <v>-8.5860643127666003E-2</v>
      </c>
      <c r="CA1171">
        <v>-4.6203706680432E-2</v>
      </c>
      <c r="CB1171">
        <v>-2.9890293974472001E-2</v>
      </c>
      <c r="CC1171">
        <v>-1.7861721515428401E-3</v>
      </c>
      <c r="CD1171">
        <v>-1.4353215111783901E-2</v>
      </c>
      <c r="CE1171">
        <v>-9.8307024990847806E-3</v>
      </c>
      <c r="CF1171">
        <v>-8.9669564560688197E-3</v>
      </c>
      <c r="CG1171">
        <v>-1.5364433935877301E-3</v>
      </c>
      <c r="CH1171">
        <v>-1.0292463319946101E-2</v>
      </c>
      <c r="CI1171">
        <v>1.41934712212039E-2</v>
      </c>
      <c r="CJ1171">
        <v>-6.8468036518397101E-3</v>
      </c>
      <c r="CK1171">
        <v>-1.5128578303350299E-3</v>
      </c>
      <c r="CL1171">
        <v>-6.5048303251093002E-3</v>
      </c>
      <c r="CM1171">
        <v>3.3341689895385902E-3</v>
      </c>
      <c r="CN1171">
        <v>-3.2129065943502198E-3</v>
      </c>
      <c r="CO1171">
        <v>2.8829701256755302E-3</v>
      </c>
      <c r="CP1171">
        <v>6.3594499927519602E-3</v>
      </c>
      <c r="CQ1171">
        <v>0.13306244999504699</v>
      </c>
      <c r="CR1171">
        <v>0.14018795059540901</v>
      </c>
      <c r="CS1171">
        <v>0.11882134817142199</v>
      </c>
      <c r="CT1171">
        <v>0.12798604075289299</v>
      </c>
      <c r="CU1171">
        <v>9.7766587278546493E-2</v>
      </c>
      <c r="CV1171">
        <v>-6.1108482972966303E-2</v>
      </c>
      <c r="CW1171">
        <v>-8.7010252863029394E-2</v>
      </c>
      <c r="CX1171">
        <v>-7.9892574036188699E-2</v>
      </c>
      <c r="CY1171">
        <v>-4.0549542671542899E-2</v>
      </c>
      <c r="CZ1171">
        <v>-2.1996642311133199E-2</v>
      </c>
      <c r="DA1171">
        <v>3.9490685886674499E-3</v>
      </c>
      <c r="DB1171">
        <v>-8.9733821634278305E-3</v>
      </c>
      <c r="DC1171">
        <v>-6.0622064736115299E-3</v>
      </c>
      <c r="DD1171">
        <v>-3.8737873333184098E-3</v>
      </c>
      <c r="DE1171">
        <v>2.85901665857272E-3</v>
      </c>
      <c r="DF1171">
        <v>-5.4779064317679897E-3</v>
      </c>
      <c r="DG1171">
        <v>1.8202345353092599E-2</v>
      </c>
      <c r="DH1171">
        <v>-1.85175314087504E-3</v>
      </c>
      <c r="DI1171">
        <v>3.2670694749311799E-3</v>
      </c>
      <c r="DJ1171">
        <v>-5.3213004488507896E-4</v>
      </c>
      <c r="DK1171">
        <v>1.0482300109135799E-2</v>
      </c>
      <c r="DL1171">
        <v>-1.22285507739433E-3</v>
      </c>
      <c r="DM1171">
        <v>4.8922789878205397E-3</v>
      </c>
      <c r="DN1171">
        <v>1.35433200865759E-2</v>
      </c>
      <c r="DO1171">
        <v>0.14001656937561299</v>
      </c>
      <c r="DP1171">
        <v>0.15160139162203901</v>
      </c>
      <c r="DQ1171">
        <v>0.13119450714622499</v>
      </c>
      <c r="DR1171">
        <v>0.140995965659483</v>
      </c>
      <c r="DS1171">
        <v>0.111468515096768</v>
      </c>
      <c r="DT1171">
        <v>-4.8391361218578101E-2</v>
      </c>
      <c r="DU1171">
        <v>-7.6516203764254206E-2</v>
      </c>
      <c r="DV1171">
        <v>-7.3924504944711297E-2</v>
      </c>
      <c r="DW1171">
        <v>-3.4895378662653798E-2</v>
      </c>
      <c r="DX1171">
        <v>-1.41029906477945E-2</v>
      </c>
      <c r="DY1171">
        <v>1.22298453222688E-2</v>
      </c>
      <c r="DZ1171">
        <v>-1.20575783389097E-3</v>
      </c>
      <c r="EA1171">
        <v>-6.2109674135226605E-4</v>
      </c>
      <c r="EB1171">
        <v>3.4799399612087099E-3</v>
      </c>
      <c r="EC1171">
        <v>9.2053628682821007E-3</v>
      </c>
      <c r="ED1171">
        <v>1.4735490464136401E-3</v>
      </c>
      <c r="EE1171">
        <v>2.3990522893145301E-2</v>
      </c>
      <c r="EF1171">
        <v>5.3603064618475997E-3</v>
      </c>
      <c r="EG1171">
        <v>1.01685253354053E-2</v>
      </c>
      <c r="EH1171">
        <v>8.0915005501649602E-3</v>
      </c>
      <c r="EI1171">
        <v>2.08030661493286E-2</v>
      </c>
      <c r="EJ1171">
        <v>1.65046324466657E-3</v>
      </c>
      <c r="EK1171">
        <v>7.7934018578012998E-3</v>
      </c>
      <c r="EL1171">
        <v>2.3915687529336701E-2</v>
      </c>
      <c r="EM1171">
        <v>0.15005721327841201</v>
      </c>
      <c r="EN1171">
        <v>0.168080587733375</v>
      </c>
      <c r="EO1171">
        <v>0.14905938354824699</v>
      </c>
      <c r="EP1171">
        <v>0.15978023093313801</v>
      </c>
      <c r="EQ1171">
        <v>0.131251922667983</v>
      </c>
      <c r="ER1171">
        <v>-3.0029857192462699E-2</v>
      </c>
      <c r="ES1171">
        <v>-6.1364463575014697E-2</v>
      </c>
      <c r="ET1171">
        <v>-6.5307561050666693E-2</v>
      </c>
      <c r="EU1171">
        <v>-2.6731663852129901E-2</v>
      </c>
      <c r="EV1171">
        <v>-2.7058113491740701E-3</v>
      </c>
      <c r="EW1171">
        <v>86</v>
      </c>
      <c r="EX1171">
        <v>84.5</v>
      </c>
      <c r="EY1171">
        <v>84</v>
      </c>
      <c r="EZ1171">
        <v>82.5</v>
      </c>
      <c r="FA1171">
        <v>80.5</v>
      </c>
      <c r="FB1171">
        <v>80</v>
      </c>
      <c r="FC1171">
        <v>78.5</v>
      </c>
      <c r="FD1171">
        <v>78</v>
      </c>
      <c r="FE1171">
        <v>81</v>
      </c>
      <c r="FF1171">
        <v>84.5</v>
      </c>
      <c r="FG1171">
        <v>88</v>
      </c>
      <c r="FH1171">
        <v>91.5</v>
      </c>
      <c r="FI1171">
        <v>94.5</v>
      </c>
      <c r="FJ1171">
        <v>97</v>
      </c>
      <c r="FK1171">
        <v>99.5</v>
      </c>
      <c r="FL1171">
        <v>101.5</v>
      </c>
      <c r="FM1171">
        <v>102</v>
      </c>
      <c r="FN1171">
        <v>103</v>
      </c>
      <c r="FO1171">
        <v>103</v>
      </c>
      <c r="FP1171">
        <v>101.5</v>
      </c>
      <c r="FQ1171">
        <v>98.5</v>
      </c>
      <c r="FR1171">
        <v>96.5</v>
      </c>
      <c r="FS1171">
        <v>94</v>
      </c>
      <c r="FT1171">
        <v>91</v>
      </c>
      <c r="FU1171">
        <v>2.1911714696891099E-2</v>
      </c>
      <c r="FV1171">
        <v>0</v>
      </c>
      <c r="FW1171">
        <v>0</v>
      </c>
      <c r="FX1171">
        <v>1</v>
      </c>
    </row>
    <row r="1172" spans="1:180" x14ac:dyDescent="0.2">
      <c r="A1172" t="s">
        <v>42</v>
      </c>
      <c r="B1172" t="s">
        <v>58</v>
      </c>
      <c r="C1172" t="s">
        <v>55</v>
      </c>
      <c r="D1172" t="s">
        <v>39</v>
      </c>
      <c r="E1172" t="s">
        <v>78</v>
      </c>
      <c r="F1172" t="s">
        <v>77</v>
      </c>
      <c r="G1172" s="35">
        <v>43704</v>
      </c>
      <c r="H1172">
        <v>3271</v>
      </c>
      <c r="I1172">
        <v>1.3825067805848501</v>
      </c>
      <c r="J1172">
        <v>1.2221770780974199</v>
      </c>
      <c r="K1172">
        <v>1.1106518591849099</v>
      </c>
      <c r="L1172">
        <v>1.0036479187940099</v>
      </c>
      <c r="M1172">
        <v>0.93277739131897697</v>
      </c>
      <c r="N1172">
        <v>0.87431583785941103</v>
      </c>
      <c r="O1172">
        <v>0.840003154874854</v>
      </c>
      <c r="P1172">
        <v>0.85824045477695599</v>
      </c>
      <c r="Q1172">
        <v>0.937657614914986</v>
      </c>
      <c r="R1172">
        <v>1.09566340417463</v>
      </c>
      <c r="S1172">
        <v>1.3027035410808201</v>
      </c>
      <c r="T1172">
        <v>1.53993623190927</v>
      </c>
      <c r="U1172">
        <v>1.8166558956629</v>
      </c>
      <c r="V1172">
        <v>2.0888085521178401</v>
      </c>
      <c r="W1172">
        <v>2.33340034721301</v>
      </c>
      <c r="X1172">
        <v>2.5691647331613199</v>
      </c>
      <c r="Y1172">
        <v>2.6919304135680799</v>
      </c>
      <c r="Z1172">
        <v>2.75166038352834</v>
      </c>
      <c r="AA1172">
        <v>2.7258331261902198</v>
      </c>
      <c r="AB1172">
        <v>2.5773869935891298</v>
      </c>
      <c r="AC1172">
        <v>2.4129747608500902</v>
      </c>
      <c r="AD1172">
        <v>2.2739686989834702</v>
      </c>
      <c r="AE1172">
        <v>2.0149256331164702</v>
      </c>
      <c r="AF1172">
        <v>1.6809590025472401</v>
      </c>
      <c r="AG1172">
        <v>-1.58557286775859E-2</v>
      </c>
      <c r="AH1172">
        <v>-3.31486102717721E-2</v>
      </c>
      <c r="AI1172">
        <v>-2.9203122017206901E-2</v>
      </c>
      <c r="AJ1172">
        <v>-3.1165521478285101E-2</v>
      </c>
      <c r="AK1172">
        <v>-1.6000900726455599E-2</v>
      </c>
      <c r="AL1172">
        <v>-3.05247599866405E-2</v>
      </c>
      <c r="AM1172">
        <v>-2.6443478021234198E-3</v>
      </c>
      <c r="AN1172">
        <v>-2.51658690382747E-2</v>
      </c>
      <c r="AO1172">
        <v>-1.5740488994307501E-2</v>
      </c>
      <c r="AP1172">
        <v>-2.7601334694102999E-2</v>
      </c>
      <c r="AQ1172">
        <v>-2.1849382609629299E-2</v>
      </c>
      <c r="AR1172">
        <v>-8.3935819853343998E-3</v>
      </c>
      <c r="AS1172">
        <v>-1.1389513954912099E-3</v>
      </c>
      <c r="AT1172">
        <v>-1.5506164388200299E-2</v>
      </c>
      <c r="AU1172">
        <v>5.9943775831102802E-2</v>
      </c>
      <c r="AV1172">
        <v>5.3366211395295099E-2</v>
      </c>
      <c r="AW1172">
        <v>2.1787475209059898E-2</v>
      </c>
      <c r="AX1172">
        <v>3.0465003697584699E-2</v>
      </c>
      <c r="AY1172">
        <v>3.7388266188970398E-2</v>
      </c>
      <c r="AZ1172">
        <v>-5.9883426060824599E-2</v>
      </c>
      <c r="BA1172">
        <v>-9.0877772212638194E-2</v>
      </c>
      <c r="BB1172">
        <v>-8.1224117985975799E-2</v>
      </c>
      <c r="BC1172">
        <v>-4.9551358278539702E-2</v>
      </c>
      <c r="BD1172">
        <v>-4.5246110212297602E-2</v>
      </c>
      <c r="BE1172">
        <v>-7.4093907304161998E-3</v>
      </c>
      <c r="BF1172">
        <v>-2.43498990309589E-2</v>
      </c>
      <c r="BG1172">
        <v>-2.2765244318374199E-2</v>
      </c>
      <c r="BH1172">
        <v>-2.26926249981814E-2</v>
      </c>
      <c r="BI1172">
        <v>-9.0236383846867899E-3</v>
      </c>
      <c r="BJ1172">
        <v>-2.31538084042472E-2</v>
      </c>
      <c r="BK1172">
        <v>3.6440433584889499E-3</v>
      </c>
      <c r="BL1172">
        <v>-1.76189464518791E-2</v>
      </c>
      <c r="BM1172">
        <v>-8.1586954981424896E-3</v>
      </c>
      <c r="BN1172">
        <v>-1.8987804505646098E-2</v>
      </c>
      <c r="BO1172">
        <v>-1.01349042590002E-2</v>
      </c>
      <c r="BP1172">
        <v>-5.7185849387879004E-3</v>
      </c>
      <c r="BQ1172">
        <v>1.59095775345355E-3</v>
      </c>
      <c r="BR1172">
        <v>-5.6615246521434298E-3</v>
      </c>
      <c r="BS1172">
        <v>7.0617908654792894E-2</v>
      </c>
      <c r="BT1172">
        <v>7.0776098091313897E-2</v>
      </c>
      <c r="BU1172">
        <v>3.9185517717243497E-2</v>
      </c>
      <c r="BV1172">
        <v>4.8974409707461398E-2</v>
      </c>
      <c r="BW1172">
        <v>5.9306313308549401E-2</v>
      </c>
      <c r="BX1172">
        <v>-4.0445865447977E-2</v>
      </c>
      <c r="BY1172">
        <v>-7.5617985759867598E-2</v>
      </c>
      <c r="BZ1172">
        <v>-7.1320521923511099E-2</v>
      </c>
      <c r="CA1172">
        <v>-4.0945215207271797E-2</v>
      </c>
      <c r="CB1172">
        <v>-3.2657280847875503E-2</v>
      </c>
      <c r="CC1172">
        <v>-1.55948279803265E-3</v>
      </c>
      <c r="CD1172">
        <v>-1.8255938428822099E-2</v>
      </c>
      <c r="CE1172">
        <v>-1.83063898356766E-2</v>
      </c>
      <c r="CF1172">
        <v>-1.68243227067922E-2</v>
      </c>
      <c r="CG1172">
        <v>-4.1912077414028599E-3</v>
      </c>
      <c r="CH1172">
        <v>-1.80487097921905E-2</v>
      </c>
      <c r="CI1172">
        <v>7.9993639201915503E-3</v>
      </c>
      <c r="CJ1172">
        <v>-1.23919708585056E-2</v>
      </c>
      <c r="CK1172">
        <v>-2.9075684188889202E-3</v>
      </c>
      <c r="CL1172">
        <v>-1.30220997362597E-2</v>
      </c>
      <c r="CM1172">
        <v>-2.02149223881878E-3</v>
      </c>
      <c r="CN1172">
        <v>-3.8658901331131302E-3</v>
      </c>
      <c r="CO1172">
        <v>3.4816845139722598E-3</v>
      </c>
      <c r="CP1172">
        <v>1.1568428396185599E-3</v>
      </c>
      <c r="CQ1172">
        <v>7.8010780532189794E-2</v>
      </c>
      <c r="CR1172">
        <v>8.2834132581760506E-2</v>
      </c>
      <c r="CS1172">
        <v>5.1235348959275999E-2</v>
      </c>
      <c r="CT1172">
        <v>6.1793967925253199E-2</v>
      </c>
      <c r="CU1172">
        <v>7.4486685975279798E-2</v>
      </c>
      <c r="CV1172">
        <v>-2.6983470179577099E-2</v>
      </c>
      <c r="CW1172">
        <v>-6.5049104148108799E-2</v>
      </c>
      <c r="CX1172">
        <v>-6.4461321459675897E-2</v>
      </c>
      <c r="CY1172">
        <v>-3.4984626732747402E-2</v>
      </c>
      <c r="CZ1172">
        <v>-2.3938295979050499E-2</v>
      </c>
      <c r="DA1172">
        <v>4.2904251343509102E-3</v>
      </c>
      <c r="DB1172">
        <v>-1.2161977826685299E-2</v>
      </c>
      <c r="DC1172">
        <v>-1.3847535352979E-2</v>
      </c>
      <c r="DD1172">
        <v>-1.0956020415403001E-2</v>
      </c>
      <c r="DE1172">
        <v>6.4122290188107795E-4</v>
      </c>
      <c r="DF1172">
        <v>-1.2943611180133799E-2</v>
      </c>
      <c r="DG1172">
        <v>1.23546844818941E-2</v>
      </c>
      <c r="DH1172">
        <v>-7.1649952651320703E-3</v>
      </c>
      <c r="DI1172">
        <v>2.34355866036465E-3</v>
      </c>
      <c r="DJ1172">
        <v>-7.0563949668732504E-3</v>
      </c>
      <c r="DK1172">
        <v>6.0919197813626104E-3</v>
      </c>
      <c r="DL1172">
        <v>-2.01319532743836E-3</v>
      </c>
      <c r="DM1172">
        <v>5.37241127449096E-3</v>
      </c>
      <c r="DN1172">
        <v>7.9752103313805497E-3</v>
      </c>
      <c r="DO1172">
        <v>8.5403652409586597E-2</v>
      </c>
      <c r="DP1172">
        <v>9.4892167072207101E-2</v>
      </c>
      <c r="DQ1172">
        <v>6.3285180201308494E-2</v>
      </c>
      <c r="DR1172">
        <v>7.4613526143045006E-2</v>
      </c>
      <c r="DS1172">
        <v>8.9667058642010203E-2</v>
      </c>
      <c r="DT1172">
        <v>-1.3521074911177201E-2</v>
      </c>
      <c r="DU1172">
        <v>-5.4480222536350001E-2</v>
      </c>
      <c r="DV1172">
        <v>-5.7602120995840701E-2</v>
      </c>
      <c r="DW1172">
        <v>-2.9024038258223001E-2</v>
      </c>
      <c r="DX1172">
        <v>-1.5219311110225399E-2</v>
      </c>
      <c r="DY1172">
        <v>1.2736763081520599E-2</v>
      </c>
      <c r="DZ1172">
        <v>-3.3632665858720902E-3</v>
      </c>
      <c r="EA1172">
        <v>-7.4096576541463803E-3</v>
      </c>
      <c r="EB1172">
        <v>-2.4831239352993699E-3</v>
      </c>
      <c r="EC1172">
        <v>7.61848524364992E-3</v>
      </c>
      <c r="ED1172">
        <v>-5.5726595977405296E-3</v>
      </c>
      <c r="EE1172">
        <v>1.8643075642506501E-2</v>
      </c>
      <c r="EF1172">
        <v>3.8192732126355998E-4</v>
      </c>
      <c r="EG1172">
        <v>9.9253521565296505E-3</v>
      </c>
      <c r="EH1172">
        <v>1.5571352215836901E-3</v>
      </c>
      <c r="EI1172">
        <v>1.78063981319917E-2</v>
      </c>
      <c r="EJ1172">
        <v>6.6180171910813898E-4</v>
      </c>
      <c r="EK1172">
        <v>8.1023204234357202E-3</v>
      </c>
      <c r="EL1172">
        <v>1.7819850067437401E-2</v>
      </c>
      <c r="EM1172">
        <v>9.6077785233276702E-2</v>
      </c>
      <c r="EN1172">
        <v>0.112302053768226</v>
      </c>
      <c r="EO1172">
        <v>8.06832227094922E-2</v>
      </c>
      <c r="EP1172">
        <v>9.3122932152921806E-2</v>
      </c>
      <c r="EQ1172">
        <v>0.111585105761589</v>
      </c>
      <c r="ER1172">
        <v>5.91648570167047E-3</v>
      </c>
      <c r="ES1172">
        <v>-3.9220436083579301E-2</v>
      </c>
      <c r="ET1172">
        <v>-4.7698524933376001E-2</v>
      </c>
      <c r="EU1172">
        <v>-2.04178951869552E-2</v>
      </c>
      <c r="EV1172">
        <v>-2.6304817458033098E-3</v>
      </c>
      <c r="EW1172">
        <v>86</v>
      </c>
      <c r="EX1172">
        <v>84.5</v>
      </c>
      <c r="EY1172">
        <v>84</v>
      </c>
      <c r="EZ1172">
        <v>82.5</v>
      </c>
      <c r="FA1172">
        <v>80.5</v>
      </c>
      <c r="FB1172">
        <v>80</v>
      </c>
      <c r="FC1172">
        <v>78.5</v>
      </c>
      <c r="FD1172">
        <v>78</v>
      </c>
      <c r="FE1172">
        <v>81</v>
      </c>
      <c r="FF1172">
        <v>84.5</v>
      </c>
      <c r="FG1172">
        <v>88</v>
      </c>
      <c r="FH1172">
        <v>91.5</v>
      </c>
      <c r="FI1172">
        <v>94.5</v>
      </c>
      <c r="FJ1172">
        <v>97</v>
      </c>
      <c r="FK1172">
        <v>99.5</v>
      </c>
      <c r="FL1172">
        <v>101.5</v>
      </c>
      <c r="FM1172">
        <v>102</v>
      </c>
      <c r="FN1172">
        <v>103</v>
      </c>
      <c r="FO1172">
        <v>103</v>
      </c>
      <c r="FP1172">
        <v>101.5</v>
      </c>
      <c r="FQ1172">
        <v>98.5</v>
      </c>
      <c r="FR1172">
        <v>96.5</v>
      </c>
      <c r="FS1172">
        <v>94</v>
      </c>
      <c r="FT1172">
        <v>91</v>
      </c>
      <c r="FU1172">
        <v>2.2692833836920799E-2</v>
      </c>
      <c r="FV1172">
        <v>0</v>
      </c>
      <c r="FW1172">
        <v>0</v>
      </c>
      <c r="FX1172">
        <v>1</v>
      </c>
    </row>
    <row r="1173" spans="1:180" x14ac:dyDescent="0.2">
      <c r="A1173" t="s">
        <v>42</v>
      </c>
      <c r="B1173" t="s">
        <v>58</v>
      </c>
      <c r="C1173" t="s">
        <v>55</v>
      </c>
      <c r="D1173" t="s">
        <v>39</v>
      </c>
      <c r="E1173" t="s">
        <v>78</v>
      </c>
      <c r="F1173" t="s">
        <v>78</v>
      </c>
      <c r="G1173" s="35">
        <v>43704</v>
      </c>
      <c r="H1173">
        <v>404</v>
      </c>
      <c r="I1173">
        <v>1.33093739093962</v>
      </c>
      <c r="J1173">
        <v>1.1783440960464799</v>
      </c>
      <c r="K1173">
        <v>1.0889241571653701</v>
      </c>
      <c r="L1173">
        <v>0.95823696229193001</v>
      </c>
      <c r="M1173">
        <v>0.880879726458484</v>
      </c>
      <c r="N1173">
        <v>0.84835998016348901</v>
      </c>
      <c r="O1173">
        <v>0.833923786095913</v>
      </c>
      <c r="P1173">
        <v>0.83671853903586602</v>
      </c>
      <c r="Q1173">
        <v>0.89745144522918197</v>
      </c>
      <c r="R1173">
        <v>1.0797032068921899</v>
      </c>
      <c r="S1173">
        <v>1.3349882063840099</v>
      </c>
      <c r="T1173">
        <v>1.62109413496874</v>
      </c>
      <c r="U1173">
        <v>1.9280873220968899</v>
      </c>
      <c r="V1173">
        <v>2.2333267524132201</v>
      </c>
      <c r="W1173">
        <v>2.4867389983464099</v>
      </c>
      <c r="X1173">
        <v>2.7679867703161301</v>
      </c>
      <c r="Y1173">
        <v>2.88744119517238</v>
      </c>
      <c r="Z1173">
        <v>2.9868291917936101</v>
      </c>
      <c r="AA1173">
        <v>2.9643664907268499</v>
      </c>
      <c r="AB1173">
        <v>2.8118277664626601</v>
      </c>
      <c r="AC1173">
        <v>2.61961205692897</v>
      </c>
      <c r="AD1173">
        <v>2.4693901897214601</v>
      </c>
      <c r="AE1173">
        <v>2.1349710723002202</v>
      </c>
      <c r="AF1173">
        <v>1.72696431535869</v>
      </c>
      <c r="AG1173">
        <v>-8.4482047796719695E-2</v>
      </c>
      <c r="AH1173">
        <v>-4.1097275122594298E-2</v>
      </c>
      <c r="AI1173">
        <v>1.0010428385913501E-2</v>
      </c>
      <c r="AJ1173">
        <v>7.5170689497370902E-3</v>
      </c>
      <c r="AK1173">
        <v>-2.6613849293640801E-2</v>
      </c>
      <c r="AL1173">
        <v>1.76131080724173E-2</v>
      </c>
      <c r="AM1173">
        <v>2.9767515346097201E-2</v>
      </c>
      <c r="AN1173">
        <v>-4.1138056681211304E-3</v>
      </c>
      <c r="AO1173">
        <v>-3.8793218777139697E-2</v>
      </c>
      <c r="AP1173">
        <v>4.9737311424470102E-3</v>
      </c>
      <c r="AQ1173">
        <v>6.7216973316132703E-3</v>
      </c>
      <c r="AR1173">
        <v>-2.71152385407178E-2</v>
      </c>
      <c r="AS1173">
        <v>-2.7966775876135799E-2</v>
      </c>
      <c r="AT1173">
        <v>-2.3213414247390401E-2</v>
      </c>
      <c r="AU1173">
        <v>0.526419305140853</v>
      </c>
      <c r="AV1173">
        <v>0.52113778886268103</v>
      </c>
      <c r="AW1173">
        <v>0.59080728283493</v>
      </c>
      <c r="AX1173">
        <v>0.60104383275428797</v>
      </c>
      <c r="AY1173">
        <v>0.17582159643949999</v>
      </c>
      <c r="AZ1173">
        <v>-0.45736005120259798</v>
      </c>
      <c r="BA1173">
        <v>-0.38383652689322101</v>
      </c>
      <c r="BB1173">
        <v>-0.31007263723814499</v>
      </c>
      <c r="BC1173">
        <v>-0.16659615113600301</v>
      </c>
      <c r="BD1173">
        <v>-7.0363440724883194E-2</v>
      </c>
      <c r="BE1173">
        <v>-5.2839074575081101E-2</v>
      </c>
      <c r="BF1173">
        <v>-1.8843060871138798E-2</v>
      </c>
      <c r="BG1173">
        <v>2.96252199413648E-2</v>
      </c>
      <c r="BH1173">
        <v>2.5709548141646301E-2</v>
      </c>
      <c r="BI1173">
        <v>-8.7547839119484303E-3</v>
      </c>
      <c r="BJ1173">
        <v>3.0652606253916199E-2</v>
      </c>
      <c r="BK1173">
        <v>4.1874537141510897E-2</v>
      </c>
      <c r="BL1173">
        <v>1.17243737461738E-2</v>
      </c>
      <c r="BM1173">
        <v>-2.01811261770143E-2</v>
      </c>
      <c r="BN1173">
        <v>2.2207637712383699E-2</v>
      </c>
      <c r="BO1173">
        <v>2.6121821976620399E-2</v>
      </c>
      <c r="BP1173">
        <v>-1.0816749422880899E-2</v>
      </c>
      <c r="BQ1173">
        <v>-1.16050180154928E-2</v>
      </c>
      <c r="BR1173">
        <v>1.6772233882516301E-2</v>
      </c>
      <c r="BS1173">
        <v>0.56137383309568101</v>
      </c>
      <c r="BT1173">
        <v>0.57381586294157505</v>
      </c>
      <c r="BU1173">
        <v>0.64092455606532805</v>
      </c>
      <c r="BV1173">
        <v>0.63883547569452104</v>
      </c>
      <c r="BW1173">
        <v>0.230776518818295</v>
      </c>
      <c r="BX1173">
        <v>-0.41468677389395903</v>
      </c>
      <c r="BY1173">
        <v>-0.34180635330444298</v>
      </c>
      <c r="BZ1173">
        <v>-0.276626357280641</v>
      </c>
      <c r="CA1173">
        <v>-0.14198513426473</v>
      </c>
      <c r="CB1173">
        <v>-4.9629633508078898E-2</v>
      </c>
      <c r="CC1173">
        <v>-3.0923247714815302E-2</v>
      </c>
      <c r="CD1173">
        <v>-3.4298598729266098E-3</v>
      </c>
      <c r="CE1173">
        <v>4.32103648207188E-2</v>
      </c>
      <c r="CF1173">
        <v>3.83096038107585E-2</v>
      </c>
      <c r="CG1173">
        <v>3.6143503678760201E-3</v>
      </c>
      <c r="CH1173">
        <v>3.9683722972589701E-2</v>
      </c>
      <c r="CI1173">
        <v>5.02598235557567E-2</v>
      </c>
      <c r="CJ1173">
        <v>2.26938485611432E-2</v>
      </c>
      <c r="CK1173">
        <v>-7.2904475396274003E-3</v>
      </c>
      <c r="CL1173">
        <v>3.4143788903588802E-2</v>
      </c>
      <c r="CM1173">
        <v>3.9558289207734097E-2</v>
      </c>
      <c r="CN1173">
        <v>4.7153449053398698E-4</v>
      </c>
      <c r="CO1173">
        <v>-2.7291436354405301E-4</v>
      </c>
      <c r="CP1173">
        <v>4.4466171970208197E-2</v>
      </c>
      <c r="CQ1173">
        <v>0.585583232676264</v>
      </c>
      <c r="CR1173">
        <v>0.61030053657697803</v>
      </c>
      <c r="CS1173">
        <v>0.67563562683395395</v>
      </c>
      <c r="CT1173">
        <v>0.66500985247137601</v>
      </c>
      <c r="CU1173">
        <v>0.26883813065031398</v>
      </c>
      <c r="CV1173">
        <v>-0.38513139202432101</v>
      </c>
      <c r="CW1173">
        <v>-0.31269638311211301</v>
      </c>
      <c r="CX1173">
        <v>-0.253461565668475</v>
      </c>
      <c r="CY1173">
        <v>-0.12493961895149</v>
      </c>
      <c r="CZ1173">
        <v>-3.52694617904959E-2</v>
      </c>
      <c r="DA1173">
        <v>-9.0074208545494003E-3</v>
      </c>
      <c r="DB1173">
        <v>1.1983341125285501E-2</v>
      </c>
      <c r="DC1173">
        <v>5.6795509700072702E-2</v>
      </c>
      <c r="DD1173">
        <v>5.0909659479870702E-2</v>
      </c>
      <c r="DE1173">
        <v>1.59834846477005E-2</v>
      </c>
      <c r="DF1173">
        <v>4.8714839691263299E-2</v>
      </c>
      <c r="DG1173">
        <v>5.86451099700026E-2</v>
      </c>
      <c r="DH1173">
        <v>3.3663323376112497E-2</v>
      </c>
      <c r="DI1173">
        <v>5.6002310977595303E-3</v>
      </c>
      <c r="DJ1173">
        <v>4.6079940094793798E-2</v>
      </c>
      <c r="DK1173">
        <v>5.2994756438847698E-2</v>
      </c>
      <c r="DL1173">
        <v>1.17598184039489E-2</v>
      </c>
      <c r="DM1173">
        <v>1.10591892884047E-2</v>
      </c>
      <c r="DN1173">
        <v>7.2160110057900004E-2</v>
      </c>
      <c r="DO1173">
        <v>0.60979263225684699</v>
      </c>
      <c r="DP1173">
        <v>0.646785210212382</v>
      </c>
      <c r="DQ1173">
        <v>0.71034669760257996</v>
      </c>
      <c r="DR1173">
        <v>0.69118422924823197</v>
      </c>
      <c r="DS1173">
        <v>0.30689974248233398</v>
      </c>
      <c r="DT1173">
        <v>-0.35557601015468299</v>
      </c>
      <c r="DU1173">
        <v>-0.28358641291978398</v>
      </c>
      <c r="DV1173">
        <v>-0.230296774056308</v>
      </c>
      <c r="DW1173">
        <v>-0.107894103638249</v>
      </c>
      <c r="DX1173">
        <v>-2.0909290072912801E-2</v>
      </c>
      <c r="DY1173">
        <v>2.2635552367089199E-2</v>
      </c>
      <c r="DZ1173">
        <v>3.4237555376741099E-2</v>
      </c>
      <c r="EA1173">
        <v>7.6410301255524102E-2</v>
      </c>
      <c r="EB1173">
        <v>6.9102138671779903E-2</v>
      </c>
      <c r="EC1173">
        <v>3.38425500293928E-2</v>
      </c>
      <c r="ED1173">
        <v>6.1754337872762202E-2</v>
      </c>
      <c r="EE1173">
        <v>7.0752131765416296E-2</v>
      </c>
      <c r="EF1173">
        <v>4.9501502790407499E-2</v>
      </c>
      <c r="EG1173">
        <v>2.42123236978849E-2</v>
      </c>
      <c r="EH1173">
        <v>6.33138466647305E-2</v>
      </c>
      <c r="EI1173">
        <v>7.2394881083854903E-2</v>
      </c>
      <c r="EJ1173">
        <v>2.8058307521785699E-2</v>
      </c>
      <c r="EK1173">
        <v>2.7420947149047699E-2</v>
      </c>
      <c r="EL1173">
        <v>0.112145758187807</v>
      </c>
      <c r="EM1173">
        <v>0.644747160211675</v>
      </c>
      <c r="EN1173">
        <v>0.69946328429127502</v>
      </c>
      <c r="EO1173">
        <v>0.76046397083297801</v>
      </c>
      <c r="EP1173">
        <v>0.72897587218846405</v>
      </c>
      <c r="EQ1173">
        <v>0.36185466486112899</v>
      </c>
      <c r="ER1173">
        <v>-0.31290273284604297</v>
      </c>
      <c r="ES1173">
        <v>-0.24155623933100601</v>
      </c>
      <c r="ET1173">
        <v>-0.19685049409880501</v>
      </c>
      <c r="EU1173">
        <v>-8.3283086766976794E-2</v>
      </c>
      <c r="EV1173">
        <v>-1.75482856108543E-4</v>
      </c>
      <c r="EW1173">
        <v>86</v>
      </c>
      <c r="EX1173">
        <v>84.5</v>
      </c>
      <c r="EY1173">
        <v>84</v>
      </c>
      <c r="EZ1173">
        <v>82.5</v>
      </c>
      <c r="FA1173">
        <v>80.5</v>
      </c>
      <c r="FB1173">
        <v>80</v>
      </c>
      <c r="FC1173">
        <v>78.5</v>
      </c>
      <c r="FD1173">
        <v>78</v>
      </c>
      <c r="FE1173">
        <v>81</v>
      </c>
      <c r="FF1173">
        <v>84.5</v>
      </c>
      <c r="FG1173">
        <v>88</v>
      </c>
      <c r="FH1173">
        <v>91.5</v>
      </c>
      <c r="FI1173">
        <v>94.5</v>
      </c>
      <c r="FJ1173">
        <v>97</v>
      </c>
      <c r="FK1173">
        <v>99.5</v>
      </c>
      <c r="FL1173">
        <v>101.5</v>
      </c>
      <c r="FM1173">
        <v>102</v>
      </c>
      <c r="FN1173">
        <v>103</v>
      </c>
      <c r="FO1173">
        <v>103</v>
      </c>
      <c r="FP1173">
        <v>101.5</v>
      </c>
      <c r="FQ1173">
        <v>98.5</v>
      </c>
      <c r="FR1173">
        <v>96.5</v>
      </c>
      <c r="FS1173">
        <v>94</v>
      </c>
      <c r="FT1173">
        <v>91</v>
      </c>
      <c r="FU1173">
        <v>6.0885193177668703E-2</v>
      </c>
      <c r="FV1173">
        <v>0</v>
      </c>
      <c r="FW1173">
        <v>0</v>
      </c>
      <c r="FX1173">
        <v>1</v>
      </c>
    </row>
    <row r="1174" spans="1:180" x14ac:dyDescent="0.2">
      <c r="A1174" t="s">
        <v>42</v>
      </c>
      <c r="B1174" t="s">
        <v>58</v>
      </c>
      <c r="C1174" t="s">
        <v>55</v>
      </c>
      <c r="D1174" t="s">
        <v>226</v>
      </c>
      <c r="E1174" t="s">
        <v>1</v>
      </c>
      <c r="F1174" t="s">
        <v>1</v>
      </c>
      <c r="G1174" s="35">
        <v>43704</v>
      </c>
      <c r="H1174">
        <v>2810</v>
      </c>
      <c r="I1174">
        <v>0.66526962141666601</v>
      </c>
      <c r="J1174">
        <v>0.59673619000938405</v>
      </c>
      <c r="K1174">
        <v>0.55216075366080097</v>
      </c>
      <c r="L1174">
        <v>0.53135581543862298</v>
      </c>
      <c r="M1174">
        <v>0.53358515648243898</v>
      </c>
      <c r="N1174">
        <v>0.56882345192688699</v>
      </c>
      <c r="O1174">
        <v>0.63726036599659797</v>
      </c>
      <c r="P1174">
        <v>0.69241132921878701</v>
      </c>
      <c r="Q1174">
        <v>0.72108580994461402</v>
      </c>
      <c r="R1174">
        <v>0.74313004974653396</v>
      </c>
      <c r="S1174">
        <v>0.778777118221326</v>
      </c>
      <c r="T1174">
        <v>0.8223690098609</v>
      </c>
      <c r="U1174">
        <v>0.88560425422051203</v>
      </c>
      <c r="V1174">
        <v>0.97834571660252501</v>
      </c>
      <c r="W1174">
        <v>1.0526813728684501</v>
      </c>
      <c r="X1174">
        <v>1.1453141277740899</v>
      </c>
      <c r="Y1174">
        <v>1.2637447096054599</v>
      </c>
      <c r="Z1174">
        <v>1.33974814281106</v>
      </c>
      <c r="AA1174">
        <v>1.3263365737972199</v>
      </c>
      <c r="AB1174">
        <v>1.27625201905242</v>
      </c>
      <c r="AC1174">
        <v>1.20413981543646</v>
      </c>
      <c r="AD1174">
        <v>1.1464726396804801</v>
      </c>
      <c r="AE1174">
        <v>0.97336166223967302</v>
      </c>
      <c r="AF1174">
        <v>0.77744152192981197</v>
      </c>
      <c r="AG1174">
        <v>-3.6250583298730502E-2</v>
      </c>
      <c r="AH1174">
        <v>-3.1223624482531801E-2</v>
      </c>
      <c r="AI1174">
        <v>-2.3791356498418102E-2</v>
      </c>
      <c r="AJ1174">
        <v>-1.9712891810537099E-2</v>
      </c>
      <c r="AK1174">
        <v>-2.3395693593469501E-2</v>
      </c>
      <c r="AL1174">
        <v>-8.1886764131473399E-3</v>
      </c>
      <c r="AM1174">
        <v>-4.9943156526933603E-3</v>
      </c>
      <c r="AN1174">
        <v>-2.8159591177219501E-2</v>
      </c>
      <c r="AO1174">
        <v>-1.6197558282836599E-2</v>
      </c>
      <c r="AP1174">
        <v>-7.9578514616930208E-3</v>
      </c>
      <c r="AQ1174">
        <v>-1.5946939050385099E-2</v>
      </c>
      <c r="AR1174">
        <v>-1.4173557987141899E-2</v>
      </c>
      <c r="AS1174">
        <v>-3.60298273217948E-3</v>
      </c>
      <c r="AT1174">
        <v>-5.4782434109325101E-3</v>
      </c>
      <c r="AU1174">
        <v>5.8282080127341797E-2</v>
      </c>
      <c r="AV1174">
        <v>0.10070058744089699</v>
      </c>
      <c r="AW1174">
        <v>0.104419241958971</v>
      </c>
      <c r="AX1174">
        <v>0.12007631621788301</v>
      </c>
      <c r="AY1174">
        <v>8.4626195009485303E-2</v>
      </c>
      <c r="AZ1174">
        <v>-8.3495646585557207E-3</v>
      </c>
      <c r="BA1174">
        <v>-3.4810963172109299E-2</v>
      </c>
      <c r="BB1174">
        <v>-2.4776113290694301E-2</v>
      </c>
      <c r="BC1174">
        <v>-3.2408692215516399E-2</v>
      </c>
      <c r="BD1174">
        <v>-3.2395143880285901E-2</v>
      </c>
      <c r="BE1174">
        <v>-2.6774202988179199E-2</v>
      </c>
      <c r="BF1174">
        <v>-2.3908978365959701E-2</v>
      </c>
      <c r="BG1174">
        <v>-1.6546224406743099E-2</v>
      </c>
      <c r="BH1174">
        <v>-1.43305994252292E-2</v>
      </c>
      <c r="BI1174">
        <v>-1.6829211419770899E-2</v>
      </c>
      <c r="BJ1174">
        <v>-1.5019432668300801E-3</v>
      </c>
      <c r="BK1174">
        <v>3.7339026062076499E-3</v>
      </c>
      <c r="BL1174">
        <v>-1.75629379059048E-2</v>
      </c>
      <c r="BM1174">
        <v>-7.3398132434002797E-3</v>
      </c>
      <c r="BN1174">
        <v>-5.3809331160645799E-4</v>
      </c>
      <c r="BO1174">
        <v>-8.3324061331001807E-3</v>
      </c>
      <c r="BP1174">
        <v>-8.5625047945294703E-3</v>
      </c>
      <c r="BQ1174">
        <v>1.90139660331792E-3</v>
      </c>
      <c r="BR1174">
        <v>7.5229359908680904E-3</v>
      </c>
      <c r="BS1174">
        <v>7.4450179365875793E-2</v>
      </c>
      <c r="BT1174">
        <v>0.117392281414389</v>
      </c>
      <c r="BU1174">
        <v>0.12117604199948701</v>
      </c>
      <c r="BV1174">
        <v>0.142220219926004</v>
      </c>
      <c r="BW1174">
        <v>0.105689779484081</v>
      </c>
      <c r="BX1174">
        <v>1.3799869128649901E-2</v>
      </c>
      <c r="BY1174">
        <v>-1.7802198733646898E-2</v>
      </c>
      <c r="BZ1174">
        <v>-6.3698335328678099E-3</v>
      </c>
      <c r="CA1174">
        <v>-1.98946092693876E-2</v>
      </c>
      <c r="CB1174">
        <v>-2.2761050918796599E-2</v>
      </c>
      <c r="CC1174">
        <v>-2.0210890852704801E-2</v>
      </c>
      <c r="CD1174">
        <v>-1.8842876748009E-2</v>
      </c>
      <c r="CE1174">
        <v>-1.15282679906778E-2</v>
      </c>
      <c r="CF1174">
        <v>-1.0602840115081001E-2</v>
      </c>
      <c r="CG1174">
        <v>-1.22812858695451E-2</v>
      </c>
      <c r="CH1174">
        <v>3.12926774071447E-3</v>
      </c>
      <c r="CI1174">
        <v>9.7790399838127793E-3</v>
      </c>
      <c r="CJ1174">
        <v>-1.0223728130459599E-2</v>
      </c>
      <c r="CK1174">
        <v>-1.20496601216995E-3</v>
      </c>
      <c r="CL1174">
        <v>4.6008085805566102E-3</v>
      </c>
      <c r="CM1174">
        <v>-3.0586038305120702E-3</v>
      </c>
      <c r="CN1174">
        <v>-4.6763064461093004E-3</v>
      </c>
      <c r="CO1174">
        <v>5.7137129632575997E-3</v>
      </c>
      <c r="CP1174">
        <v>1.6527513239452001E-2</v>
      </c>
      <c r="CQ1174">
        <v>8.56481556460882E-2</v>
      </c>
      <c r="CR1174">
        <v>0.12895289781302299</v>
      </c>
      <c r="CS1174">
        <v>0.132781750661811</v>
      </c>
      <c r="CT1174">
        <v>0.15755702017793699</v>
      </c>
      <c r="CU1174">
        <v>0.12027835392581999</v>
      </c>
      <c r="CV1174">
        <v>2.91404994965122E-2</v>
      </c>
      <c r="CW1174">
        <v>-6.0219802968571497E-3</v>
      </c>
      <c r="CX1174">
        <v>6.3782997569044103E-3</v>
      </c>
      <c r="CY1174">
        <v>-1.1227393542174601E-2</v>
      </c>
      <c r="CZ1174">
        <v>-1.6088507481717799E-2</v>
      </c>
      <c r="DA1174">
        <v>-1.36475787172303E-2</v>
      </c>
      <c r="DB1174">
        <v>-1.37767751300584E-2</v>
      </c>
      <c r="DC1174">
        <v>-6.5103115746124396E-3</v>
      </c>
      <c r="DD1174">
        <v>-6.8750808049327502E-3</v>
      </c>
      <c r="DE1174">
        <v>-7.7333603193193304E-3</v>
      </c>
      <c r="DF1174">
        <v>7.7604787482590202E-3</v>
      </c>
      <c r="DG1174">
        <v>1.5824177361417901E-2</v>
      </c>
      <c r="DH1174">
        <v>-2.8845183550143898E-3</v>
      </c>
      <c r="DI1174">
        <v>4.9298812190603702E-3</v>
      </c>
      <c r="DJ1174">
        <v>9.7397104727196798E-3</v>
      </c>
      <c r="DK1174">
        <v>2.2151984720760499E-3</v>
      </c>
      <c r="DL1174">
        <v>-7.9010809768912998E-4</v>
      </c>
      <c r="DM1174">
        <v>9.5260293231972902E-3</v>
      </c>
      <c r="DN1174">
        <v>2.55320904880359E-2</v>
      </c>
      <c r="DO1174">
        <v>9.6846131926300705E-2</v>
      </c>
      <c r="DP1174">
        <v>0.140513514211656</v>
      </c>
      <c r="DQ1174">
        <v>0.14438745932413499</v>
      </c>
      <c r="DR1174">
        <v>0.172893820429871</v>
      </c>
      <c r="DS1174">
        <v>0.13486692836755901</v>
      </c>
      <c r="DT1174">
        <v>4.4481129864374497E-2</v>
      </c>
      <c r="DU1174">
        <v>5.7582381399325496E-3</v>
      </c>
      <c r="DV1174">
        <v>1.9126433046676598E-2</v>
      </c>
      <c r="DW1174">
        <v>-2.5601778149616302E-3</v>
      </c>
      <c r="DX1174">
        <v>-9.4159640446390205E-3</v>
      </c>
      <c r="DY1174">
        <v>-4.1711984066789901E-3</v>
      </c>
      <c r="DZ1174">
        <v>-6.4621290134861701E-3</v>
      </c>
      <c r="EA1174">
        <v>7.3482051706252904E-4</v>
      </c>
      <c r="EB1174">
        <v>-1.4927884196248901E-3</v>
      </c>
      <c r="EC1174">
        <v>-1.16687814562074E-3</v>
      </c>
      <c r="ED1174">
        <v>1.44472118945763E-2</v>
      </c>
      <c r="EE1174">
        <v>2.4552395620318902E-2</v>
      </c>
      <c r="EF1174">
        <v>7.7121349163002404E-3</v>
      </c>
      <c r="EG1174">
        <v>1.37876262584967E-2</v>
      </c>
      <c r="EH1174">
        <v>1.71594686228062E-2</v>
      </c>
      <c r="EI1174">
        <v>9.8297313893609701E-3</v>
      </c>
      <c r="EJ1174">
        <v>4.8209450949232699E-3</v>
      </c>
      <c r="EK1174">
        <v>1.50304086586947E-2</v>
      </c>
      <c r="EL1174">
        <v>3.8533269889836498E-2</v>
      </c>
      <c r="EM1174">
        <v>0.113014231164835</v>
      </c>
      <c r="EN1174">
        <v>0.15720520818514899</v>
      </c>
      <c r="EO1174">
        <v>0.16114425936465099</v>
      </c>
      <c r="EP1174">
        <v>0.195037724137992</v>
      </c>
      <c r="EQ1174">
        <v>0.15593051284215401</v>
      </c>
      <c r="ER1174">
        <v>6.6630563651580196E-2</v>
      </c>
      <c r="ES1174">
        <v>2.2767002578395E-2</v>
      </c>
      <c r="ET1174">
        <v>3.7532712804503099E-2</v>
      </c>
      <c r="EU1174">
        <v>9.9539051311671699E-3</v>
      </c>
      <c r="EV1174">
        <v>2.1812891685023299E-4</v>
      </c>
      <c r="EW1174">
        <v>62.7404474610357</v>
      </c>
      <c r="EX1174">
        <v>60.947963800905001</v>
      </c>
      <c r="EY1174">
        <v>59.3238226914698</v>
      </c>
      <c r="EZ1174">
        <v>58.465351097704001</v>
      </c>
      <c r="FA1174">
        <v>57.748407910172602</v>
      </c>
      <c r="FB1174">
        <v>57.193397016926397</v>
      </c>
      <c r="FC1174">
        <v>56.288000670353597</v>
      </c>
      <c r="FD1174">
        <v>56.807399027987302</v>
      </c>
      <c r="FE1174">
        <v>61.137883358471598</v>
      </c>
      <c r="FF1174">
        <v>65.7074744427686</v>
      </c>
      <c r="FG1174">
        <v>71.757331992626106</v>
      </c>
      <c r="FH1174">
        <v>78.004357298474901</v>
      </c>
      <c r="FI1174">
        <v>83.369448634154494</v>
      </c>
      <c r="FJ1174">
        <v>88.032805429864297</v>
      </c>
      <c r="FK1174">
        <v>89.993296463884704</v>
      </c>
      <c r="FL1174">
        <v>91.254105915870596</v>
      </c>
      <c r="FM1174">
        <v>91.401499916205793</v>
      </c>
      <c r="FN1174">
        <v>89.774803083626594</v>
      </c>
      <c r="FO1174">
        <v>85.575456678397899</v>
      </c>
      <c r="FP1174">
        <v>80.837062175297504</v>
      </c>
      <c r="FQ1174">
        <v>74.9149069884364</v>
      </c>
      <c r="FR1174">
        <v>70.561379252555696</v>
      </c>
      <c r="FS1174">
        <v>67.207683928272203</v>
      </c>
      <c r="FT1174">
        <v>64.257080610021802</v>
      </c>
      <c r="FU1174">
        <v>2.4519303271785999E-2</v>
      </c>
      <c r="FV1174">
        <v>0</v>
      </c>
      <c r="FW1174">
        <v>0</v>
      </c>
      <c r="FX1174">
        <v>1</v>
      </c>
    </row>
    <row r="1175" spans="1:180" x14ac:dyDescent="0.2">
      <c r="A1175" t="s">
        <v>42</v>
      </c>
      <c r="B1175" t="s">
        <v>58</v>
      </c>
      <c r="C1175" t="s">
        <v>55</v>
      </c>
      <c r="D1175" t="s">
        <v>226</v>
      </c>
      <c r="E1175" t="s">
        <v>1</v>
      </c>
      <c r="F1175" t="s">
        <v>77</v>
      </c>
      <c r="G1175" s="35">
        <v>43704</v>
      </c>
      <c r="H1175">
        <v>2443</v>
      </c>
      <c r="I1175">
        <v>0.68586670906071201</v>
      </c>
      <c r="J1175">
        <v>0.61604469250961502</v>
      </c>
      <c r="K1175">
        <v>0.56994884702683501</v>
      </c>
      <c r="L1175">
        <v>0.54923095234482799</v>
      </c>
      <c r="M1175">
        <v>0.55217561215028699</v>
      </c>
      <c r="N1175">
        <v>0.58788965220377198</v>
      </c>
      <c r="O1175">
        <v>0.66015809557889804</v>
      </c>
      <c r="P1175">
        <v>0.71383200882593101</v>
      </c>
      <c r="Q1175">
        <v>0.73895814688228401</v>
      </c>
      <c r="R1175">
        <v>0.758430658910075</v>
      </c>
      <c r="S1175">
        <v>0.79194680459729505</v>
      </c>
      <c r="T1175">
        <v>0.83386448820371994</v>
      </c>
      <c r="U1175">
        <v>0.89662864530388398</v>
      </c>
      <c r="V1175">
        <v>0.97710911750523199</v>
      </c>
      <c r="W1175">
        <v>1.0419673327087799</v>
      </c>
      <c r="X1175">
        <v>1.1233328289134199</v>
      </c>
      <c r="Y1175">
        <v>1.22876668721753</v>
      </c>
      <c r="Z1175">
        <v>1.30340423250545</v>
      </c>
      <c r="AA1175">
        <v>1.3075632936171699</v>
      </c>
      <c r="AB1175">
        <v>1.2674850326217599</v>
      </c>
      <c r="AC1175">
        <v>1.21106988134562</v>
      </c>
      <c r="AD1175">
        <v>1.1651115611887199</v>
      </c>
      <c r="AE1175">
        <v>0.99585278103083597</v>
      </c>
      <c r="AF1175">
        <v>0.79902347548397001</v>
      </c>
      <c r="AG1175">
        <v>-3.3676166236602002E-2</v>
      </c>
      <c r="AH1175">
        <v>-2.66017392230147E-2</v>
      </c>
      <c r="AI1175">
        <v>-1.99311754868143E-2</v>
      </c>
      <c r="AJ1175">
        <v>-1.7594737668920699E-2</v>
      </c>
      <c r="AK1175">
        <v>-1.87440663129331E-2</v>
      </c>
      <c r="AL1175">
        <v>-1.9793073932023101E-3</v>
      </c>
      <c r="AM1175">
        <v>-6.2381571751404501E-3</v>
      </c>
      <c r="AN1175">
        <v>-3.5272172101028502E-2</v>
      </c>
      <c r="AO1175">
        <v>-1.53487244005528E-2</v>
      </c>
      <c r="AP1175">
        <v>-2.1803529612081599E-3</v>
      </c>
      <c r="AQ1175">
        <v>-2.0768510047548299E-2</v>
      </c>
      <c r="AR1175">
        <v>-1.8300827186539598E-2</v>
      </c>
      <c r="AS1175">
        <v>-1.28560079797523E-3</v>
      </c>
      <c r="AT1175">
        <v>-3.25665181922947E-3</v>
      </c>
      <c r="AU1175">
        <v>4.0998775321396098E-2</v>
      </c>
      <c r="AV1175">
        <v>7.0633631219143803E-2</v>
      </c>
      <c r="AW1175">
        <v>6.1494909662827897E-2</v>
      </c>
      <c r="AX1175">
        <v>8.2905828852756505E-2</v>
      </c>
      <c r="AY1175">
        <v>7.3078220248082595E-2</v>
      </c>
      <c r="AZ1175">
        <v>1.03992252085178E-2</v>
      </c>
      <c r="BA1175">
        <v>-1.99227670287788E-2</v>
      </c>
      <c r="BB1175">
        <v>-1.9607577577359599E-2</v>
      </c>
      <c r="BC1175">
        <v>-2.1593524849309601E-2</v>
      </c>
      <c r="BD1175">
        <v>-3.0660309697664999E-2</v>
      </c>
      <c r="BE1175">
        <v>-2.4197918830781401E-2</v>
      </c>
      <c r="BF1175">
        <v>-1.8789703171474201E-2</v>
      </c>
      <c r="BG1175">
        <v>-1.20519308304702E-2</v>
      </c>
      <c r="BH1175">
        <v>-1.2004637996797201E-2</v>
      </c>
      <c r="BI1175">
        <v>-1.18957144901084E-2</v>
      </c>
      <c r="BJ1175">
        <v>4.3829606522392704E-3</v>
      </c>
      <c r="BK1175">
        <v>3.2373706685402499E-3</v>
      </c>
      <c r="BL1175">
        <v>-2.32242898989981E-2</v>
      </c>
      <c r="BM1175">
        <v>-6.8621526591684297E-3</v>
      </c>
      <c r="BN1175">
        <v>4.9339568034029897E-3</v>
      </c>
      <c r="BO1175">
        <v>-1.29168412318656E-2</v>
      </c>
      <c r="BP1175">
        <v>-1.22476715678568E-2</v>
      </c>
      <c r="BQ1175">
        <v>4.7762194789311803E-3</v>
      </c>
      <c r="BR1175">
        <v>1.1394427702933099E-2</v>
      </c>
      <c r="BS1175">
        <v>5.6354450340453797E-2</v>
      </c>
      <c r="BT1175">
        <v>8.4689350775837002E-2</v>
      </c>
      <c r="BU1175">
        <v>7.6924096702067096E-2</v>
      </c>
      <c r="BV1175">
        <v>0.10136581121234001</v>
      </c>
      <c r="BW1175">
        <v>9.3561381588958506E-2</v>
      </c>
      <c r="BX1175">
        <v>3.1068818354447501E-2</v>
      </c>
      <c r="BY1175">
        <v>-3.4631549974877599E-3</v>
      </c>
      <c r="BZ1175">
        <v>-1.4924586464248801E-3</v>
      </c>
      <c r="CA1175">
        <v>-8.8652849419120407E-3</v>
      </c>
      <c r="CB1175">
        <v>-1.8616291253469999E-2</v>
      </c>
      <c r="CC1175">
        <v>-1.7633313550811099E-2</v>
      </c>
      <c r="CD1175">
        <v>-1.33791107997486E-2</v>
      </c>
      <c r="CE1175">
        <v>-6.5947899837931799E-3</v>
      </c>
      <c r="CF1175">
        <v>-8.1329519928376205E-3</v>
      </c>
      <c r="CG1175">
        <v>-7.1525668795489701E-3</v>
      </c>
      <c r="CH1175">
        <v>8.7894481193256397E-3</v>
      </c>
      <c r="CI1175">
        <v>9.8000923880570204E-3</v>
      </c>
      <c r="CJ1175">
        <v>-1.48799633869744E-2</v>
      </c>
      <c r="CK1175">
        <v>-9.843789234747569E-4</v>
      </c>
      <c r="CL1175">
        <v>9.86130607426405E-3</v>
      </c>
      <c r="CM1175">
        <v>-7.47879932842714E-3</v>
      </c>
      <c r="CN1175">
        <v>-8.0552744259037301E-3</v>
      </c>
      <c r="CO1175">
        <v>8.9746177367751208E-3</v>
      </c>
      <c r="CP1175">
        <v>2.1541720748838498E-2</v>
      </c>
      <c r="CQ1175">
        <v>6.69897440811206E-2</v>
      </c>
      <c r="CR1175">
        <v>9.4424299323285402E-2</v>
      </c>
      <c r="CS1175">
        <v>8.7610304643974096E-2</v>
      </c>
      <c r="CT1175">
        <v>0.114151138760497</v>
      </c>
      <c r="CU1175">
        <v>0.107747956736409</v>
      </c>
      <c r="CV1175">
        <v>4.53845156021562E-2</v>
      </c>
      <c r="CW1175">
        <v>7.9367221549615594E-3</v>
      </c>
      <c r="CX1175">
        <v>1.10540175415966E-2</v>
      </c>
      <c r="CY1175">
        <v>-4.9744755704229598E-5</v>
      </c>
      <c r="CZ1175">
        <v>-1.0274640768353001E-2</v>
      </c>
      <c r="DA1175">
        <v>-1.1068708270840799E-2</v>
      </c>
      <c r="DB1175">
        <v>-7.9685184280229304E-3</v>
      </c>
      <c r="DC1175">
        <v>-1.1376491371161599E-3</v>
      </c>
      <c r="DD1175">
        <v>-4.2612659888779996E-3</v>
      </c>
      <c r="DE1175">
        <v>-2.4094192689895202E-3</v>
      </c>
      <c r="DF1175">
        <v>1.3195935586411999E-2</v>
      </c>
      <c r="DG1175">
        <v>1.63628141075738E-2</v>
      </c>
      <c r="DH1175">
        <v>-6.5356368749506901E-3</v>
      </c>
      <c r="DI1175">
        <v>4.8933948122189203E-3</v>
      </c>
      <c r="DJ1175">
        <v>1.47886553451251E-2</v>
      </c>
      <c r="DK1175">
        <v>-2.0407574249887198E-3</v>
      </c>
      <c r="DL1175">
        <v>-3.8628772839506302E-3</v>
      </c>
      <c r="DM1175">
        <v>1.31730159946191E-2</v>
      </c>
      <c r="DN1175">
        <v>3.1689013794743801E-2</v>
      </c>
      <c r="DO1175">
        <v>7.7625037821787396E-2</v>
      </c>
      <c r="DP1175">
        <v>0.104159247870734</v>
      </c>
      <c r="DQ1175">
        <v>9.8296512585881096E-2</v>
      </c>
      <c r="DR1175">
        <v>0.12693646630865399</v>
      </c>
      <c r="DS1175">
        <v>0.121934531883859</v>
      </c>
      <c r="DT1175">
        <v>5.9700212849865E-2</v>
      </c>
      <c r="DU1175">
        <v>1.9336599307410898E-2</v>
      </c>
      <c r="DV1175">
        <v>2.3600493729618099E-2</v>
      </c>
      <c r="DW1175">
        <v>8.7657954305035805E-3</v>
      </c>
      <c r="DX1175">
        <v>-1.93299028323602E-3</v>
      </c>
      <c r="DY1175">
        <v>-1.5904608650203001E-3</v>
      </c>
      <c r="DZ1175">
        <v>-1.5648237648242599E-4</v>
      </c>
      <c r="EA1175">
        <v>6.7415955192278902E-3</v>
      </c>
      <c r="EB1175">
        <v>1.3288336832454799E-3</v>
      </c>
      <c r="EC1175">
        <v>4.4389325538351596E-3</v>
      </c>
      <c r="ED1175">
        <v>1.95582036318536E-2</v>
      </c>
      <c r="EE1175">
        <v>2.58383419512545E-2</v>
      </c>
      <c r="EF1175">
        <v>5.5122453270796496E-3</v>
      </c>
      <c r="EG1175">
        <v>1.33799665536033E-2</v>
      </c>
      <c r="EH1175">
        <v>2.19029651097363E-2</v>
      </c>
      <c r="EI1175">
        <v>5.8109113906939704E-3</v>
      </c>
      <c r="EJ1175">
        <v>2.1902783347320901E-3</v>
      </c>
      <c r="EK1175">
        <v>1.9234836271525502E-2</v>
      </c>
      <c r="EL1175">
        <v>4.6340093316906403E-2</v>
      </c>
      <c r="EM1175">
        <v>9.2980712840845095E-2</v>
      </c>
      <c r="EN1175">
        <v>0.118214967427427</v>
      </c>
      <c r="EO1175">
        <v>0.11372569962512</v>
      </c>
      <c r="EP1175">
        <v>0.145396448668237</v>
      </c>
      <c r="EQ1175">
        <v>0.14241769322473499</v>
      </c>
      <c r="ER1175">
        <v>8.0369805995794602E-2</v>
      </c>
      <c r="ES1175">
        <v>3.5796211338701901E-2</v>
      </c>
      <c r="ET1175">
        <v>4.1715612660552799E-2</v>
      </c>
      <c r="EU1175">
        <v>2.1494035337901202E-2</v>
      </c>
      <c r="EV1175">
        <v>1.0111028160959001E-2</v>
      </c>
      <c r="EW1175">
        <v>62.748576579996197</v>
      </c>
      <c r="EX1175">
        <v>60.940358701840999</v>
      </c>
      <c r="EY1175">
        <v>59.284921237426502</v>
      </c>
      <c r="EZ1175">
        <v>58.419861453786297</v>
      </c>
      <c r="FA1175">
        <v>57.689741886505999</v>
      </c>
      <c r="FB1175">
        <v>57.117005124312001</v>
      </c>
      <c r="FC1175">
        <v>56.222955019927902</v>
      </c>
      <c r="FD1175">
        <v>56.733061301954798</v>
      </c>
      <c r="FE1175">
        <v>61.155532359081398</v>
      </c>
      <c r="FF1175">
        <v>65.777139874739007</v>
      </c>
      <c r="FG1175">
        <v>71.834883279559705</v>
      </c>
      <c r="FH1175">
        <v>78.089390776238403</v>
      </c>
      <c r="FI1175">
        <v>83.444723856519303</v>
      </c>
      <c r="FJ1175">
        <v>88.112355285632901</v>
      </c>
      <c r="FK1175">
        <v>90.097029796925398</v>
      </c>
      <c r="FL1175">
        <v>91.385936610362506</v>
      </c>
      <c r="FM1175">
        <v>91.579142152211006</v>
      </c>
      <c r="FN1175">
        <v>89.959669766559102</v>
      </c>
      <c r="FO1175">
        <v>85.706158663883102</v>
      </c>
      <c r="FP1175">
        <v>80.970297969254105</v>
      </c>
      <c r="FQ1175">
        <v>75.046593281457604</v>
      </c>
      <c r="FR1175">
        <v>70.699421142531804</v>
      </c>
      <c r="FS1175">
        <v>67.320174606187095</v>
      </c>
      <c r="FT1175">
        <v>64.295312203454202</v>
      </c>
      <c r="FU1175">
        <v>2.2131310522930901E-2</v>
      </c>
      <c r="FV1175">
        <v>0</v>
      </c>
      <c r="FW1175">
        <v>0</v>
      </c>
      <c r="FX1175">
        <v>1</v>
      </c>
    </row>
    <row r="1176" spans="1:180" x14ac:dyDescent="0.2">
      <c r="A1176" t="s">
        <v>42</v>
      </c>
      <c r="B1176" t="s">
        <v>58</v>
      </c>
      <c r="C1176" t="s">
        <v>55</v>
      </c>
      <c r="D1176" t="s">
        <v>226</v>
      </c>
      <c r="E1176" t="s">
        <v>1</v>
      </c>
      <c r="F1176" t="s">
        <v>78</v>
      </c>
      <c r="G1176" s="35">
        <v>43704</v>
      </c>
      <c r="H1176">
        <v>367</v>
      </c>
      <c r="I1176">
        <v>0.54813822779899801</v>
      </c>
      <c r="J1176">
        <v>0.48901623512843401</v>
      </c>
      <c r="K1176">
        <v>0.45724705302614499</v>
      </c>
      <c r="L1176">
        <v>0.43575170093051202</v>
      </c>
      <c r="M1176">
        <v>0.43660251314241499</v>
      </c>
      <c r="N1176">
        <v>0.47182155374366402</v>
      </c>
      <c r="O1176">
        <v>0.51895565930649701</v>
      </c>
      <c r="P1176">
        <v>0.58620772428691903</v>
      </c>
      <c r="Q1176">
        <v>0.61595891304154204</v>
      </c>
      <c r="R1176">
        <v>0.65267970983298396</v>
      </c>
      <c r="S1176">
        <v>0.70372477607231498</v>
      </c>
      <c r="T1176">
        <v>0.75815382354931404</v>
      </c>
      <c r="U1176">
        <v>0.82258992475747195</v>
      </c>
      <c r="V1176">
        <v>0.98113055288950601</v>
      </c>
      <c r="W1176">
        <v>1.10670035477391</v>
      </c>
      <c r="X1176">
        <v>1.25932955669501</v>
      </c>
      <c r="Y1176">
        <v>1.4404481846132</v>
      </c>
      <c r="Z1176">
        <v>1.5198798833426199</v>
      </c>
      <c r="AA1176">
        <v>1.41706997006505</v>
      </c>
      <c r="AB1176">
        <v>1.30994145242191</v>
      </c>
      <c r="AC1176">
        <v>1.16039431808476</v>
      </c>
      <c r="AD1176">
        <v>1.04248684120123</v>
      </c>
      <c r="AE1176">
        <v>0.85032992851024303</v>
      </c>
      <c r="AF1176">
        <v>0.65154738838756898</v>
      </c>
      <c r="AG1176">
        <v>-7.6455054254446306E-2</v>
      </c>
      <c r="AH1176">
        <v>-8.6150767896285202E-2</v>
      </c>
      <c r="AI1176">
        <v>-6.5369908415316799E-2</v>
      </c>
      <c r="AJ1176">
        <v>-4.3934771443732597E-2</v>
      </c>
      <c r="AK1176">
        <v>-6.2285942728055502E-2</v>
      </c>
      <c r="AL1176">
        <v>-5.2021051065856999E-2</v>
      </c>
      <c r="AM1176">
        <v>-6.4187395001831802E-3</v>
      </c>
      <c r="AN1176">
        <v>7.33536564264796E-3</v>
      </c>
      <c r="AO1176">
        <v>-4.2875010615468903E-2</v>
      </c>
      <c r="AP1176">
        <v>-6.9495797014369198E-2</v>
      </c>
      <c r="AQ1176">
        <v>-1.7668798926672599E-2</v>
      </c>
      <c r="AR1176">
        <v>-7.32405048383969E-3</v>
      </c>
      <c r="AS1176">
        <v>-3.6404960326033999E-2</v>
      </c>
      <c r="AT1176">
        <v>-7.8965075023140305E-2</v>
      </c>
      <c r="AU1176">
        <v>0.10362495215466699</v>
      </c>
      <c r="AV1176">
        <v>0.24061397646464</v>
      </c>
      <c r="AW1176">
        <v>0.29699636632133303</v>
      </c>
      <c r="AX1176">
        <v>0.28098899743692102</v>
      </c>
      <c r="AY1176">
        <v>8.8374605689584704E-2</v>
      </c>
      <c r="AZ1176">
        <v>-0.176752629302906</v>
      </c>
      <c r="BA1176">
        <v>-0.202075481036427</v>
      </c>
      <c r="BB1176">
        <v>-0.126050587250156</v>
      </c>
      <c r="BC1176">
        <v>-0.12836628498039801</v>
      </c>
      <c r="BD1176">
        <v>-9.7312173642389602E-2</v>
      </c>
      <c r="BE1176">
        <v>-5.4829698491913902E-2</v>
      </c>
      <c r="BF1176">
        <v>-6.5806217445973605E-2</v>
      </c>
      <c r="BG1176">
        <v>-4.8322804261421499E-2</v>
      </c>
      <c r="BH1176">
        <v>-3.10933611253537E-2</v>
      </c>
      <c r="BI1176">
        <v>-4.74758588060143E-2</v>
      </c>
      <c r="BJ1176">
        <v>-3.29846423511043E-2</v>
      </c>
      <c r="BK1176">
        <v>7.9167650129480203E-3</v>
      </c>
      <c r="BL1176">
        <v>2.2840278150304798E-2</v>
      </c>
      <c r="BM1176">
        <v>-2.12079601438648E-2</v>
      </c>
      <c r="BN1176">
        <v>-4.8991199878017297E-2</v>
      </c>
      <c r="BO1176">
        <v>4.6577179310275203E-3</v>
      </c>
      <c r="BP1176">
        <v>6.1091449141672596E-3</v>
      </c>
      <c r="BQ1176">
        <v>-2.3166812167310102E-2</v>
      </c>
      <c r="BR1176">
        <v>-4.4822298208557203E-2</v>
      </c>
      <c r="BS1176">
        <v>0.15199181330264</v>
      </c>
      <c r="BT1176">
        <v>0.28472380437087502</v>
      </c>
      <c r="BU1176">
        <v>0.340863416690175</v>
      </c>
      <c r="BV1176">
        <v>0.33922645088605102</v>
      </c>
      <c r="BW1176">
        <v>0.140533974104007</v>
      </c>
      <c r="BX1176">
        <v>-0.11976904863492099</v>
      </c>
      <c r="BY1176">
        <v>-0.13737405079725001</v>
      </c>
      <c r="BZ1176">
        <v>-6.4306481558877401E-2</v>
      </c>
      <c r="CA1176">
        <v>-9.61263407798226E-2</v>
      </c>
      <c r="CB1176">
        <v>-7.3551843374317305E-2</v>
      </c>
      <c r="CC1176">
        <v>-3.9852042967457098E-2</v>
      </c>
      <c r="CD1176">
        <v>-5.17156437790822E-2</v>
      </c>
      <c r="CE1176">
        <v>-3.6516031854516101E-2</v>
      </c>
      <c r="CF1176">
        <v>-2.2199439457247901E-2</v>
      </c>
      <c r="CG1176">
        <v>-3.7218439797123297E-2</v>
      </c>
      <c r="CH1176">
        <v>-1.9800083665307999E-2</v>
      </c>
      <c r="CI1176">
        <v>1.7845491768924901E-2</v>
      </c>
      <c r="CJ1176">
        <v>3.3578933320957703E-2</v>
      </c>
      <c r="CK1176">
        <v>-6.2014269909183503E-3</v>
      </c>
      <c r="CL1176">
        <v>-3.47897783639197E-2</v>
      </c>
      <c r="CM1176">
        <v>2.0120995494071401E-2</v>
      </c>
      <c r="CN1176">
        <v>1.5412935125686301E-2</v>
      </c>
      <c r="CO1176">
        <v>-1.3998111079551999E-2</v>
      </c>
      <c r="CP1176">
        <v>-2.11751149948947E-2</v>
      </c>
      <c r="CQ1176">
        <v>0.185490553995207</v>
      </c>
      <c r="CR1176">
        <v>0.31527413680828698</v>
      </c>
      <c r="CS1176">
        <v>0.37124560214475499</v>
      </c>
      <c r="CT1176">
        <v>0.37956153373790902</v>
      </c>
      <c r="CU1176">
        <v>0.17665939377631401</v>
      </c>
      <c r="CV1176">
        <v>-8.0302394251649201E-2</v>
      </c>
      <c r="CW1176">
        <v>-9.2562037311624198E-2</v>
      </c>
      <c r="CX1176">
        <v>-2.1542702046316201E-2</v>
      </c>
      <c r="CY1176">
        <v>-7.3797053638080201E-2</v>
      </c>
      <c r="CZ1176">
        <v>-5.7095511011032399E-2</v>
      </c>
      <c r="DA1176">
        <v>-2.4874387443000402E-2</v>
      </c>
      <c r="DB1176">
        <v>-3.7625070112190698E-2</v>
      </c>
      <c r="DC1176">
        <v>-2.47092594476108E-2</v>
      </c>
      <c r="DD1176">
        <v>-1.3305517789141999E-2</v>
      </c>
      <c r="DE1176">
        <v>-2.6961020788232301E-2</v>
      </c>
      <c r="DF1176">
        <v>-6.6155249795116101E-3</v>
      </c>
      <c r="DG1176">
        <v>2.7774218524901799E-2</v>
      </c>
      <c r="DH1176">
        <v>4.43175884916105E-2</v>
      </c>
      <c r="DI1176">
        <v>8.8051061620281305E-3</v>
      </c>
      <c r="DJ1176">
        <v>-2.0588356849822E-2</v>
      </c>
      <c r="DK1176">
        <v>3.5584273057115298E-2</v>
      </c>
      <c r="DL1176">
        <v>2.4716725337205401E-2</v>
      </c>
      <c r="DM1176">
        <v>-4.8294099917937702E-3</v>
      </c>
      <c r="DN1176">
        <v>2.4720682187677999E-3</v>
      </c>
      <c r="DO1176">
        <v>0.21898929468777401</v>
      </c>
      <c r="DP1176">
        <v>0.34582446924569898</v>
      </c>
      <c r="DQ1176">
        <v>0.40162778759933498</v>
      </c>
      <c r="DR1176">
        <v>0.41989661658976701</v>
      </c>
      <c r="DS1176">
        <v>0.21278481344862199</v>
      </c>
      <c r="DT1176">
        <v>-4.0835739868376998E-2</v>
      </c>
      <c r="DU1176">
        <v>-4.7750023825998099E-2</v>
      </c>
      <c r="DV1176">
        <v>2.1221077466244902E-2</v>
      </c>
      <c r="DW1176">
        <v>-5.1467766496337802E-2</v>
      </c>
      <c r="DX1176">
        <v>-4.0639178647747597E-2</v>
      </c>
      <c r="DY1176">
        <v>-3.24903168046797E-3</v>
      </c>
      <c r="DZ1176">
        <v>-1.7280519661879101E-2</v>
      </c>
      <c r="EA1176">
        <v>-7.6621552937154603E-3</v>
      </c>
      <c r="EB1176">
        <v>-4.64107470763125E-4</v>
      </c>
      <c r="EC1176">
        <v>-1.2150936866191101E-2</v>
      </c>
      <c r="ED1176">
        <v>1.24208837352411E-2</v>
      </c>
      <c r="EE1176">
        <v>4.2109723038033002E-2</v>
      </c>
      <c r="EF1176">
        <v>5.9822500999267399E-2</v>
      </c>
      <c r="EG1176">
        <v>3.0472156633632199E-2</v>
      </c>
      <c r="EH1176">
        <v>-8.3759713470112101E-5</v>
      </c>
      <c r="EI1176">
        <v>5.7910789914815401E-2</v>
      </c>
      <c r="EJ1176">
        <v>3.8149920735212298E-2</v>
      </c>
      <c r="EK1176">
        <v>8.4087381669301405E-3</v>
      </c>
      <c r="EL1176">
        <v>3.6614845033350898E-2</v>
      </c>
      <c r="EM1176">
        <v>0.26735615583574701</v>
      </c>
      <c r="EN1176">
        <v>0.38993429715193401</v>
      </c>
      <c r="EO1176">
        <v>0.44549483796817801</v>
      </c>
      <c r="EP1176">
        <v>0.47813407003889602</v>
      </c>
      <c r="EQ1176">
        <v>0.26494418186304403</v>
      </c>
      <c r="ER1176">
        <v>1.61478407996077E-2</v>
      </c>
      <c r="ES1176">
        <v>1.69514064131789E-2</v>
      </c>
      <c r="ET1176">
        <v>8.2965183157524006E-2</v>
      </c>
      <c r="EU1176">
        <v>-1.9227822295762802E-2</v>
      </c>
      <c r="EV1176">
        <v>-1.68788483796753E-2</v>
      </c>
      <c r="EW1176">
        <v>63.011338857392097</v>
      </c>
      <c r="EX1176">
        <v>61.200174443959902</v>
      </c>
      <c r="EY1176">
        <v>59.592455298735302</v>
      </c>
      <c r="EZ1176">
        <v>58.738334060183199</v>
      </c>
      <c r="FA1176">
        <v>58.030091583078899</v>
      </c>
      <c r="FB1176">
        <v>57.470126471870898</v>
      </c>
      <c r="FC1176">
        <v>56.544265154819001</v>
      </c>
      <c r="FD1176">
        <v>57.099433057130398</v>
      </c>
      <c r="FE1176">
        <v>61.336458787614497</v>
      </c>
      <c r="FF1176">
        <v>65.855647623201094</v>
      </c>
      <c r="FG1176">
        <v>71.9177932839075</v>
      </c>
      <c r="FH1176">
        <v>78.199956389009998</v>
      </c>
      <c r="FI1176">
        <v>83.594635848233807</v>
      </c>
      <c r="FJ1176">
        <v>88.312472743131295</v>
      </c>
      <c r="FK1176">
        <v>90.365678150893999</v>
      </c>
      <c r="FL1176">
        <v>91.638682948102897</v>
      </c>
      <c r="FM1176">
        <v>91.729829917139099</v>
      </c>
      <c r="FN1176">
        <v>90.0887483645879</v>
      </c>
      <c r="FO1176">
        <v>85.933057130396904</v>
      </c>
      <c r="FP1176">
        <v>81.179459223724393</v>
      </c>
      <c r="FQ1176">
        <v>75.234627126035804</v>
      </c>
      <c r="FR1176">
        <v>70.863933711295203</v>
      </c>
      <c r="FS1176">
        <v>67.452027911033596</v>
      </c>
      <c r="FT1176">
        <v>64.489751417357198</v>
      </c>
      <c r="FU1176">
        <v>6.5176046539781998E-2</v>
      </c>
      <c r="FV1176">
        <v>0</v>
      </c>
      <c r="FW1176">
        <v>0</v>
      </c>
      <c r="FX1176">
        <v>1</v>
      </c>
    </row>
    <row r="1177" spans="1:180" x14ac:dyDescent="0.2">
      <c r="A1177" t="s">
        <v>42</v>
      </c>
      <c r="B1177" t="s">
        <v>58</v>
      </c>
      <c r="C1177" t="s">
        <v>55</v>
      </c>
      <c r="D1177" t="s">
        <v>226</v>
      </c>
      <c r="E1177" t="s">
        <v>77</v>
      </c>
      <c r="F1177" t="s">
        <v>1</v>
      </c>
      <c r="G1177" s="35">
        <v>43704</v>
      </c>
      <c r="H1177">
        <v>2013</v>
      </c>
      <c r="I1177">
        <v>0.65923948516572495</v>
      </c>
      <c r="J1177">
        <v>0.59200931270344603</v>
      </c>
      <c r="K1177">
        <v>0.54991579614658104</v>
      </c>
      <c r="L1177">
        <v>0.52980911018214705</v>
      </c>
      <c r="M1177">
        <v>0.53437096513706195</v>
      </c>
      <c r="N1177">
        <v>0.57605011438144804</v>
      </c>
      <c r="O1177">
        <v>0.64580088724913598</v>
      </c>
      <c r="P1177">
        <v>0.70646557307078095</v>
      </c>
      <c r="Q1177">
        <v>0.742937569423472</v>
      </c>
      <c r="R1177">
        <v>0.75793931136477</v>
      </c>
      <c r="S1177">
        <v>0.77808718799477805</v>
      </c>
      <c r="T1177">
        <v>0.80629029191242096</v>
      </c>
      <c r="U1177">
        <v>0.86005297603887498</v>
      </c>
      <c r="V1177">
        <v>0.93729110921782</v>
      </c>
      <c r="W1177">
        <v>1.00662069162717</v>
      </c>
      <c r="X1177">
        <v>1.0995948066372201</v>
      </c>
      <c r="Y1177">
        <v>1.22147230016787</v>
      </c>
      <c r="Z1177">
        <v>1.3070130309960999</v>
      </c>
      <c r="AA1177">
        <v>1.3068314438659601</v>
      </c>
      <c r="AB1177">
        <v>1.2605874405442099</v>
      </c>
      <c r="AC1177">
        <v>1.18791684068533</v>
      </c>
      <c r="AD1177">
        <v>1.1377113378977</v>
      </c>
      <c r="AE1177">
        <v>0.96156964764915398</v>
      </c>
      <c r="AF1177">
        <v>0.77042421022826502</v>
      </c>
      <c r="AG1177">
        <v>-3.8728924936173498E-2</v>
      </c>
      <c r="AH1177">
        <v>-3.2350636227468602E-2</v>
      </c>
      <c r="AI1177">
        <v>-3.11433655924158E-2</v>
      </c>
      <c r="AJ1177">
        <v>-2.7980969311324599E-2</v>
      </c>
      <c r="AK1177">
        <v>-3.0651097451402699E-2</v>
      </c>
      <c r="AL1177">
        <v>-1.60556088271353E-2</v>
      </c>
      <c r="AM1177">
        <v>-1.4871539074132901E-2</v>
      </c>
      <c r="AN1177">
        <v>-4.3636327264593301E-2</v>
      </c>
      <c r="AO1177">
        <v>-2.8169552650595699E-2</v>
      </c>
      <c r="AP1177">
        <v>-2.37688841966027E-2</v>
      </c>
      <c r="AQ1177">
        <v>-2.0704615245501101E-2</v>
      </c>
      <c r="AR1177">
        <v>-1.82110461409387E-2</v>
      </c>
      <c r="AS1177">
        <v>1.5953779401716799E-3</v>
      </c>
      <c r="AT1177">
        <v>-6.8451057777134099E-3</v>
      </c>
      <c r="AU1177">
        <v>6.0331036059421202E-2</v>
      </c>
      <c r="AV1177">
        <v>9.4894512744523804E-2</v>
      </c>
      <c r="AW1177">
        <v>0.103132079598672</v>
      </c>
      <c r="AX1177">
        <v>0.12442797980926899</v>
      </c>
      <c r="AY1177">
        <v>8.1911940050948498E-2</v>
      </c>
      <c r="AZ1177">
        <v>-2.2642323913591E-2</v>
      </c>
      <c r="BA1177">
        <v>-3.8404012358259597E-2</v>
      </c>
      <c r="BB1177">
        <v>-3.48468130405164E-2</v>
      </c>
      <c r="BC1177">
        <v>-3.4861022474126299E-2</v>
      </c>
      <c r="BD1177">
        <v>-4.6148206958296301E-2</v>
      </c>
      <c r="BE1177">
        <v>-2.67366151161193E-2</v>
      </c>
      <c r="BF1177">
        <v>-2.4711351531733001E-2</v>
      </c>
      <c r="BG1177">
        <v>-2.2566044425396701E-2</v>
      </c>
      <c r="BH1177">
        <v>-2.23761435604618E-2</v>
      </c>
      <c r="BI1177">
        <v>-2.3633314920859499E-2</v>
      </c>
      <c r="BJ1177">
        <v>-7.3984286028427404E-3</v>
      </c>
      <c r="BK1177">
        <v>-3.4238575703366401E-3</v>
      </c>
      <c r="BL1177">
        <v>-3.0942820458421699E-2</v>
      </c>
      <c r="BM1177">
        <v>-1.5156695142678801E-2</v>
      </c>
      <c r="BN1177">
        <v>-1.2889458121224001E-2</v>
      </c>
      <c r="BO1177">
        <v>-1.10855739446793E-2</v>
      </c>
      <c r="BP1177">
        <v>-1.2972993828165301E-2</v>
      </c>
      <c r="BQ1177">
        <v>6.7307798669247196E-3</v>
      </c>
      <c r="BR1177">
        <v>7.8282738217979198E-3</v>
      </c>
      <c r="BS1177">
        <v>8.0533390657266404E-2</v>
      </c>
      <c r="BT1177">
        <v>0.115112264731649</v>
      </c>
      <c r="BU1177">
        <v>0.121805633009132</v>
      </c>
      <c r="BV1177">
        <v>0.147726743144838</v>
      </c>
      <c r="BW1177">
        <v>0.103460209102559</v>
      </c>
      <c r="BX1177">
        <v>2.0062257267046699E-3</v>
      </c>
      <c r="BY1177">
        <v>-1.9564585290502399E-2</v>
      </c>
      <c r="BZ1177">
        <v>-1.51592419378792E-2</v>
      </c>
      <c r="CA1177">
        <v>-1.9201568555185199E-2</v>
      </c>
      <c r="CB1177">
        <v>-3.3605465908196797E-2</v>
      </c>
      <c r="CC1177">
        <v>-1.8430777866563702E-2</v>
      </c>
      <c r="CD1177">
        <v>-1.94204062227906E-2</v>
      </c>
      <c r="CE1177">
        <v>-1.6625417913955699E-2</v>
      </c>
      <c r="CF1177">
        <v>-1.8494258319226999E-2</v>
      </c>
      <c r="CG1177">
        <v>-1.87728201182659E-2</v>
      </c>
      <c r="CH1177">
        <v>-1.4024919516063899E-3</v>
      </c>
      <c r="CI1177">
        <v>4.5047717664636003E-3</v>
      </c>
      <c r="CJ1177">
        <v>-2.2151336312316701E-2</v>
      </c>
      <c r="CK1177">
        <v>-6.1440296733733003E-3</v>
      </c>
      <c r="CL1177">
        <v>-5.3544007630863403E-3</v>
      </c>
      <c r="CM1177">
        <v>-4.4234552419273199E-3</v>
      </c>
      <c r="CN1177">
        <v>-9.3451347528601698E-3</v>
      </c>
      <c r="CO1177">
        <v>1.0287543597572901E-2</v>
      </c>
      <c r="CP1177">
        <v>1.7991011833342899E-2</v>
      </c>
      <c r="CQ1177">
        <v>9.4525479909906604E-2</v>
      </c>
      <c r="CR1177">
        <v>0.12911501816919899</v>
      </c>
      <c r="CS1177">
        <v>0.13473887921652999</v>
      </c>
      <c r="CT1177">
        <v>0.163863395656729</v>
      </c>
      <c r="CU1177">
        <v>0.11838447460585901</v>
      </c>
      <c r="CV1177">
        <v>1.9077736121435401E-2</v>
      </c>
      <c r="CW1177">
        <v>-6.5164554933559004E-3</v>
      </c>
      <c r="CX1177">
        <v>-1.5236901658504001E-3</v>
      </c>
      <c r="CY1177">
        <v>-8.3558784738516894E-3</v>
      </c>
      <c r="CZ1177">
        <v>-2.4918401665474099E-2</v>
      </c>
      <c r="DA1177">
        <v>-1.01249406170082E-2</v>
      </c>
      <c r="DB1177">
        <v>-1.41294609138482E-2</v>
      </c>
      <c r="DC1177">
        <v>-1.0684791402514699E-2</v>
      </c>
      <c r="DD1177">
        <v>-1.4612373077992199E-2</v>
      </c>
      <c r="DE1177">
        <v>-1.39123253156722E-2</v>
      </c>
      <c r="DF1177">
        <v>4.5934446996299602E-3</v>
      </c>
      <c r="DG1177">
        <v>1.24334011032638E-2</v>
      </c>
      <c r="DH1177">
        <v>-1.3359852166211701E-2</v>
      </c>
      <c r="DI1177">
        <v>2.8686357959321501E-3</v>
      </c>
      <c r="DJ1177">
        <v>2.1806565950513502E-3</v>
      </c>
      <c r="DK1177">
        <v>2.2386634608246498E-3</v>
      </c>
      <c r="DL1177">
        <v>-5.7172756775550598E-3</v>
      </c>
      <c r="DM1177">
        <v>1.38443073282211E-2</v>
      </c>
      <c r="DN1177">
        <v>2.8153749844887999E-2</v>
      </c>
      <c r="DO1177">
        <v>0.108517569162547</v>
      </c>
      <c r="DP1177">
        <v>0.14311777160674999</v>
      </c>
      <c r="DQ1177">
        <v>0.14767212542392799</v>
      </c>
      <c r="DR1177">
        <v>0.180000048168619</v>
      </c>
      <c r="DS1177">
        <v>0.133308740109158</v>
      </c>
      <c r="DT1177">
        <v>3.6149246516166002E-2</v>
      </c>
      <c r="DU1177">
        <v>6.5316743037906397E-3</v>
      </c>
      <c r="DV1177">
        <v>1.2111861606178401E-2</v>
      </c>
      <c r="DW1177">
        <v>2.4898116074817699E-3</v>
      </c>
      <c r="DX1177">
        <v>-1.6231337422751301E-2</v>
      </c>
      <c r="DY1177">
        <v>1.8673692030460401E-3</v>
      </c>
      <c r="DZ1177">
        <v>-6.4901762181126203E-3</v>
      </c>
      <c r="EA1177">
        <v>-2.1074702354956201E-3</v>
      </c>
      <c r="EB1177">
        <v>-9.0075473271294896E-3</v>
      </c>
      <c r="EC1177">
        <v>-6.89454278512902E-3</v>
      </c>
      <c r="ED1177">
        <v>1.32506249239225E-2</v>
      </c>
      <c r="EE1177">
        <v>2.3881082607060101E-2</v>
      </c>
      <c r="EF1177">
        <v>-6.6634536004011105E-4</v>
      </c>
      <c r="EG1177">
        <v>1.5881493303849099E-2</v>
      </c>
      <c r="EH1177">
        <v>1.3060082670430099E-2</v>
      </c>
      <c r="EI1177">
        <v>1.18577047616465E-2</v>
      </c>
      <c r="EJ1177">
        <v>-4.7922336478161E-4</v>
      </c>
      <c r="EK1177">
        <v>1.8979709254974102E-2</v>
      </c>
      <c r="EL1177">
        <v>4.2827129444399301E-2</v>
      </c>
      <c r="EM1177">
        <v>0.12871992376039201</v>
      </c>
      <c r="EN1177">
        <v>0.16333552359387499</v>
      </c>
      <c r="EO1177">
        <v>0.166345678834388</v>
      </c>
      <c r="EP1177">
        <v>0.20329881150418799</v>
      </c>
      <c r="EQ1177">
        <v>0.154857009160769</v>
      </c>
      <c r="ER1177">
        <v>6.0797796156461699E-2</v>
      </c>
      <c r="ES1177">
        <v>2.53711013715478E-2</v>
      </c>
      <c r="ET1177">
        <v>3.1799432708815599E-2</v>
      </c>
      <c r="EU1177">
        <v>1.81492655264229E-2</v>
      </c>
      <c r="EV1177">
        <v>-3.6885963726518501E-3</v>
      </c>
      <c r="EW1177">
        <v>62.616286540314803</v>
      </c>
      <c r="EX1177">
        <v>60.858603704893497</v>
      </c>
      <c r="EY1177">
        <v>59.282417817753498</v>
      </c>
      <c r="EZ1177">
        <v>58.433504657886303</v>
      </c>
      <c r="FA1177">
        <v>57.7356783381518</v>
      </c>
      <c r="FB1177">
        <v>57.2145840025699</v>
      </c>
      <c r="FC1177">
        <v>56.296712710140298</v>
      </c>
      <c r="FD1177">
        <v>56.816468572652298</v>
      </c>
      <c r="FE1177">
        <v>61.025912838633701</v>
      </c>
      <c r="FF1177">
        <v>65.5223792697291</v>
      </c>
      <c r="FG1177">
        <v>71.555091551557993</v>
      </c>
      <c r="FH1177">
        <v>77.776046685940699</v>
      </c>
      <c r="FI1177">
        <v>83.145572331084693</v>
      </c>
      <c r="FJ1177">
        <v>87.777224542242195</v>
      </c>
      <c r="FK1177">
        <v>89.651997001820305</v>
      </c>
      <c r="FL1177">
        <v>90.862244351643596</v>
      </c>
      <c r="FM1177">
        <v>90.960541813898701</v>
      </c>
      <c r="FN1177">
        <v>89.330763465039098</v>
      </c>
      <c r="FO1177">
        <v>85.207945176143099</v>
      </c>
      <c r="FP1177">
        <v>80.468197879858707</v>
      </c>
      <c r="FQ1177">
        <v>74.555412785094802</v>
      </c>
      <c r="FR1177">
        <v>70.194774601134995</v>
      </c>
      <c r="FS1177">
        <v>66.911339543848399</v>
      </c>
      <c r="FT1177">
        <v>64.098083306563893</v>
      </c>
      <c r="FU1177">
        <v>2.74557347554918E-2</v>
      </c>
      <c r="FV1177">
        <v>0</v>
      </c>
      <c r="FW1177">
        <v>0</v>
      </c>
      <c r="FX1177">
        <v>1</v>
      </c>
    </row>
    <row r="1178" spans="1:180" x14ac:dyDescent="0.2">
      <c r="A1178" t="s">
        <v>42</v>
      </c>
      <c r="B1178" t="s">
        <v>58</v>
      </c>
      <c r="C1178" t="s">
        <v>55</v>
      </c>
      <c r="D1178" t="s">
        <v>226</v>
      </c>
      <c r="E1178" t="s">
        <v>77</v>
      </c>
      <c r="F1178" t="s">
        <v>77</v>
      </c>
      <c r="G1178" s="35">
        <v>43704</v>
      </c>
      <c r="H1178">
        <v>1724</v>
      </c>
      <c r="I1178">
        <v>0.679838866562404</v>
      </c>
      <c r="J1178">
        <v>0.61141696616866203</v>
      </c>
      <c r="K1178">
        <v>0.56889455548574297</v>
      </c>
      <c r="L1178">
        <v>0.54841844676283502</v>
      </c>
      <c r="M1178">
        <v>0.55385505994498796</v>
      </c>
      <c r="N1178">
        <v>0.59707200998496501</v>
      </c>
      <c r="O1178">
        <v>0.67132962975170796</v>
      </c>
      <c r="P1178">
        <v>0.73140201428677099</v>
      </c>
      <c r="Q1178">
        <v>0.76317139719553095</v>
      </c>
      <c r="R1178">
        <v>0.77538845869524697</v>
      </c>
      <c r="S1178">
        <v>0.79257736036003701</v>
      </c>
      <c r="T1178">
        <v>0.81889545223729099</v>
      </c>
      <c r="U1178">
        <v>0.87083702941143204</v>
      </c>
      <c r="V1178">
        <v>0.93663269422190998</v>
      </c>
      <c r="W1178">
        <v>0.99603364455935595</v>
      </c>
      <c r="X1178">
        <v>1.07871897123506</v>
      </c>
      <c r="Y1178">
        <v>1.1874292395299</v>
      </c>
      <c r="Z1178">
        <v>1.27235159312361</v>
      </c>
      <c r="AA1178">
        <v>1.2899793720747199</v>
      </c>
      <c r="AB1178">
        <v>1.25315572123355</v>
      </c>
      <c r="AC1178">
        <v>1.1935825721044999</v>
      </c>
      <c r="AD1178">
        <v>1.15673038365503</v>
      </c>
      <c r="AE1178">
        <v>0.98477778470043198</v>
      </c>
      <c r="AF1178">
        <v>0.79192497264288297</v>
      </c>
      <c r="AG1178">
        <v>-3.8679330888933897E-2</v>
      </c>
      <c r="AH1178">
        <v>-2.7693017113820599E-2</v>
      </c>
      <c r="AI1178">
        <v>-2.7907071676103502E-2</v>
      </c>
      <c r="AJ1178">
        <v>-2.4374622657129801E-2</v>
      </c>
      <c r="AK1178">
        <v>-2.7270857639735802E-2</v>
      </c>
      <c r="AL1178">
        <v>-7.6497944246017701E-3</v>
      </c>
      <c r="AM1178">
        <v>-1.54413543363321E-2</v>
      </c>
      <c r="AN1178">
        <v>-5.2028785847159698E-2</v>
      </c>
      <c r="AO1178">
        <v>-2.9962426398246499E-2</v>
      </c>
      <c r="AP1178">
        <v>-1.4914665623698699E-2</v>
      </c>
      <c r="AQ1178">
        <v>-2.5352421086270199E-2</v>
      </c>
      <c r="AR1178">
        <v>-2.2641454831482399E-2</v>
      </c>
      <c r="AS1178">
        <v>3.43153055513259E-3</v>
      </c>
      <c r="AT1178">
        <v>-3.8795819356899999E-3</v>
      </c>
      <c r="AU1178">
        <v>5.3881092290219999E-2</v>
      </c>
      <c r="AV1178">
        <v>7.5650775656891697E-2</v>
      </c>
      <c r="AW1178">
        <v>6.7985945924208896E-2</v>
      </c>
      <c r="AX1178">
        <v>9.3327110665932994E-2</v>
      </c>
      <c r="AY1178">
        <v>7.1738262996903501E-2</v>
      </c>
      <c r="AZ1178">
        <v>-8.3359335081183204E-5</v>
      </c>
      <c r="BA1178">
        <v>-2.4683397451051699E-2</v>
      </c>
      <c r="BB1178">
        <v>-2.4499092538531098E-2</v>
      </c>
      <c r="BC1178">
        <v>-2.0604237807698801E-2</v>
      </c>
      <c r="BD1178">
        <v>-4.8133188035561603E-2</v>
      </c>
      <c r="BE1178">
        <v>-2.5406740150468999E-2</v>
      </c>
      <c r="BF1178">
        <v>-1.9460173610416201E-2</v>
      </c>
      <c r="BG1178">
        <v>-1.8399328580694301E-2</v>
      </c>
      <c r="BH1178">
        <v>-1.8190301082911701E-2</v>
      </c>
      <c r="BI1178">
        <v>-1.9517848367673899E-2</v>
      </c>
      <c r="BJ1178">
        <v>1.3080367377198399E-3</v>
      </c>
      <c r="BK1178">
        <v>-3.03308232353853E-3</v>
      </c>
      <c r="BL1178">
        <v>-3.7765333874139502E-2</v>
      </c>
      <c r="BM1178">
        <v>-1.59716455580871E-2</v>
      </c>
      <c r="BN1178">
        <v>-4.4962477501858502E-3</v>
      </c>
      <c r="BO1178">
        <v>-1.46054796876689E-2</v>
      </c>
      <c r="BP1178">
        <v>-1.67332754158903E-2</v>
      </c>
      <c r="BQ1178">
        <v>9.3353965601632206E-3</v>
      </c>
      <c r="BR1178">
        <v>1.3994314775662599E-2</v>
      </c>
      <c r="BS1178">
        <v>7.2379508332983497E-2</v>
      </c>
      <c r="BT1178">
        <v>9.2254059800307597E-2</v>
      </c>
      <c r="BU1178">
        <v>8.5720205385750994E-2</v>
      </c>
      <c r="BV1178">
        <v>0.11343055992977601</v>
      </c>
      <c r="BW1178">
        <v>9.2806759366758307E-2</v>
      </c>
      <c r="BX1178">
        <v>2.3150531019842501E-2</v>
      </c>
      <c r="BY1178">
        <v>-6.4526860925512904E-3</v>
      </c>
      <c r="BZ1178">
        <v>-8.0897632959188292E-3</v>
      </c>
      <c r="CA1178">
        <v>-5.5067644859486398E-3</v>
      </c>
      <c r="CB1178">
        <v>-3.2104480372390498E-2</v>
      </c>
      <c r="CC1178">
        <v>-1.62141842369036E-2</v>
      </c>
      <c r="CD1178">
        <v>-1.3758131279422801E-2</v>
      </c>
      <c r="CE1178">
        <v>-1.1814294675966799E-2</v>
      </c>
      <c r="CF1178">
        <v>-1.3907058799721801E-2</v>
      </c>
      <c r="CG1178">
        <v>-1.4148137763603699E-2</v>
      </c>
      <c r="CH1178">
        <v>7.5122033127711903E-3</v>
      </c>
      <c r="CI1178">
        <v>5.5608490735751196E-3</v>
      </c>
      <c r="CJ1178">
        <v>-2.7886510487951901E-2</v>
      </c>
      <c r="CK1178">
        <v>-6.28167336788912E-3</v>
      </c>
      <c r="CL1178">
        <v>2.7195167316950101E-3</v>
      </c>
      <c r="CM1178">
        <v>-7.1621808130832004E-3</v>
      </c>
      <c r="CN1178">
        <v>-1.26412883505611E-2</v>
      </c>
      <c r="CO1178">
        <v>1.3424396170477301E-2</v>
      </c>
      <c r="CP1178">
        <v>2.63737211892296E-2</v>
      </c>
      <c r="CQ1178">
        <v>8.5191454933031097E-2</v>
      </c>
      <c r="CR1178">
        <v>0.103753443819951</v>
      </c>
      <c r="CS1178">
        <v>9.8002899465471999E-2</v>
      </c>
      <c r="CT1178">
        <v>0.127354147649379</v>
      </c>
      <c r="CU1178">
        <v>0.107398735772191</v>
      </c>
      <c r="CV1178">
        <v>3.9242252702958703E-2</v>
      </c>
      <c r="CW1178">
        <v>6.1738490586764096E-3</v>
      </c>
      <c r="CX1178">
        <v>3.27528815026654E-3</v>
      </c>
      <c r="CY1178">
        <v>4.9496995457150297E-3</v>
      </c>
      <c r="CZ1178">
        <v>-2.1003046272650001E-2</v>
      </c>
      <c r="DA1178">
        <v>-7.0216283233382401E-3</v>
      </c>
      <c r="DB1178">
        <v>-8.0560889484293796E-3</v>
      </c>
      <c r="DC1178">
        <v>-5.2292607712391796E-3</v>
      </c>
      <c r="DD1178">
        <v>-9.6238165165318402E-3</v>
      </c>
      <c r="DE1178">
        <v>-8.7784271595334005E-3</v>
      </c>
      <c r="DF1178">
        <v>1.37163698878225E-2</v>
      </c>
      <c r="DG1178">
        <v>1.4154780470688799E-2</v>
      </c>
      <c r="DH1178">
        <v>-1.80076871017644E-2</v>
      </c>
      <c r="DI1178">
        <v>3.4082988223089099E-3</v>
      </c>
      <c r="DJ1178">
        <v>9.9352812135758695E-3</v>
      </c>
      <c r="DK1178">
        <v>2.8111806150253599E-4</v>
      </c>
      <c r="DL1178">
        <v>-8.5493012852318594E-3</v>
      </c>
      <c r="DM1178">
        <v>1.7513395780791498E-2</v>
      </c>
      <c r="DN1178">
        <v>3.8753127602796499E-2</v>
      </c>
      <c r="DO1178">
        <v>9.8003401533078599E-2</v>
      </c>
      <c r="DP1178">
        <v>0.11525282783959399</v>
      </c>
      <c r="DQ1178">
        <v>0.110285593545193</v>
      </c>
      <c r="DR1178">
        <v>0.141277735368982</v>
      </c>
      <c r="DS1178">
        <v>0.121990712177623</v>
      </c>
      <c r="DT1178">
        <v>5.5333974386074999E-2</v>
      </c>
      <c r="DU1178">
        <v>1.8800384209904101E-2</v>
      </c>
      <c r="DV1178">
        <v>1.4640339596451901E-2</v>
      </c>
      <c r="DW1178">
        <v>1.5406163577378699E-2</v>
      </c>
      <c r="DX1178">
        <v>-9.9016121729095102E-3</v>
      </c>
      <c r="DY1178">
        <v>6.2509624151266402E-3</v>
      </c>
      <c r="DZ1178">
        <v>1.76754554974961E-4</v>
      </c>
      <c r="EA1178">
        <v>4.2784823241700303E-3</v>
      </c>
      <c r="EB1178">
        <v>-3.4394949423137999E-3</v>
      </c>
      <c r="EC1178">
        <v>-1.0254178874715299E-3</v>
      </c>
      <c r="ED1178">
        <v>2.2674201050144099E-2</v>
      </c>
      <c r="EE1178">
        <v>2.65630524834823E-2</v>
      </c>
      <c r="EF1178">
        <v>-3.7442351287442E-3</v>
      </c>
      <c r="EG1178">
        <v>1.73990796624683E-2</v>
      </c>
      <c r="EH1178">
        <v>2.03536990870887E-2</v>
      </c>
      <c r="EI1178">
        <v>1.10280594601038E-2</v>
      </c>
      <c r="EJ1178">
        <v>-2.6411218696397601E-3</v>
      </c>
      <c r="EK1178">
        <v>2.34172617858221E-2</v>
      </c>
      <c r="EL1178">
        <v>5.6627024314149101E-2</v>
      </c>
      <c r="EM1178">
        <v>0.11650181757584201</v>
      </c>
      <c r="EN1178">
        <v>0.13185611198300901</v>
      </c>
      <c r="EO1178">
        <v>0.12801985300673499</v>
      </c>
      <c r="EP1178">
        <v>0.161381184632826</v>
      </c>
      <c r="EQ1178">
        <v>0.143059208547478</v>
      </c>
      <c r="ER1178">
        <v>7.8567864740998694E-2</v>
      </c>
      <c r="ES1178">
        <v>3.7031095568404497E-2</v>
      </c>
      <c r="ET1178">
        <v>3.1049668839064199E-2</v>
      </c>
      <c r="EU1178">
        <v>3.05036368991289E-2</v>
      </c>
      <c r="EV1178">
        <v>6.12709549026157E-3</v>
      </c>
      <c r="EW1178">
        <v>62.593352279747897</v>
      </c>
      <c r="EX1178">
        <v>60.8243543803287</v>
      </c>
      <c r="EY1178">
        <v>59.220499196836798</v>
      </c>
      <c r="EZ1178">
        <v>58.3658717410107</v>
      </c>
      <c r="FA1178">
        <v>57.656616829358697</v>
      </c>
      <c r="FB1178">
        <v>57.1219572470036</v>
      </c>
      <c r="FC1178">
        <v>56.215062399604598</v>
      </c>
      <c r="FD1178">
        <v>56.722908686519197</v>
      </c>
      <c r="FE1178">
        <v>61.017546027431102</v>
      </c>
      <c r="FF1178">
        <v>65.560916841715098</v>
      </c>
      <c r="FG1178">
        <v>71.600457185221799</v>
      </c>
      <c r="FH1178">
        <v>77.826578524650898</v>
      </c>
      <c r="FI1178">
        <v>83.185716050908198</v>
      </c>
      <c r="FJ1178">
        <v>87.815519584826404</v>
      </c>
      <c r="FK1178">
        <v>89.698752007908098</v>
      </c>
      <c r="FL1178">
        <v>90.931916471024294</v>
      </c>
      <c r="FM1178">
        <v>91.075250216236299</v>
      </c>
      <c r="FN1178">
        <v>89.453725441739806</v>
      </c>
      <c r="FO1178">
        <v>85.282280983565997</v>
      </c>
      <c r="FP1178">
        <v>80.544668231805304</v>
      </c>
      <c r="FQ1178">
        <v>74.630359569998802</v>
      </c>
      <c r="FR1178">
        <v>70.274558260224893</v>
      </c>
      <c r="FS1178">
        <v>66.976646484616296</v>
      </c>
      <c r="FT1178">
        <v>64.104905473866296</v>
      </c>
      <c r="FU1178">
        <v>2.4832008072691002E-2</v>
      </c>
      <c r="FV1178">
        <v>0</v>
      </c>
      <c r="FW1178">
        <v>0</v>
      </c>
      <c r="FX1178">
        <v>1</v>
      </c>
    </row>
    <row r="1179" spans="1:180" x14ac:dyDescent="0.2">
      <c r="A1179" t="s">
        <v>42</v>
      </c>
      <c r="B1179" t="s">
        <v>58</v>
      </c>
      <c r="C1179" t="s">
        <v>55</v>
      </c>
      <c r="D1179" t="s">
        <v>226</v>
      </c>
      <c r="E1179" t="s">
        <v>77</v>
      </c>
      <c r="F1179" t="s">
        <v>78</v>
      </c>
      <c r="G1179" s="35">
        <v>43704</v>
      </c>
      <c r="H1179">
        <v>289</v>
      </c>
      <c r="I1179">
        <v>0.55097592229524295</v>
      </c>
      <c r="J1179">
        <v>0.49326060705193597</v>
      </c>
      <c r="K1179">
        <v>0.45845604371809601</v>
      </c>
      <c r="L1179">
        <v>0.44022760675587203</v>
      </c>
      <c r="M1179">
        <v>0.44377866820359702</v>
      </c>
      <c r="N1179">
        <v>0.48115027507094499</v>
      </c>
      <c r="O1179">
        <v>0.52903684437121101</v>
      </c>
      <c r="P1179">
        <v>0.597867964319024</v>
      </c>
      <c r="Q1179">
        <v>0.63737743892835996</v>
      </c>
      <c r="R1179">
        <v>0.66408175193660501</v>
      </c>
      <c r="S1179">
        <v>0.70354569503269204</v>
      </c>
      <c r="T1179">
        <v>0.74316002529196701</v>
      </c>
      <c r="U1179">
        <v>0.80510042872325904</v>
      </c>
      <c r="V1179">
        <v>0.93748688443763795</v>
      </c>
      <c r="W1179">
        <v>1.05579755130334</v>
      </c>
      <c r="X1179">
        <v>1.1989208202068899</v>
      </c>
      <c r="Y1179">
        <v>1.3768887757056201</v>
      </c>
      <c r="Z1179">
        <v>1.46271200307728</v>
      </c>
      <c r="AA1179">
        <v>1.3811939941733999</v>
      </c>
      <c r="AB1179">
        <v>1.28677918380531</v>
      </c>
      <c r="AC1179">
        <v>1.15563571094636</v>
      </c>
      <c r="AD1179">
        <v>1.0428376143051099</v>
      </c>
      <c r="AE1179">
        <v>0.84665642132569696</v>
      </c>
      <c r="AF1179">
        <v>0.65341364851190897</v>
      </c>
      <c r="AG1179">
        <v>-7.3746766117500501E-2</v>
      </c>
      <c r="AH1179">
        <v>-8.9644539630302902E-2</v>
      </c>
      <c r="AI1179">
        <v>-6.9724204618168306E-2</v>
      </c>
      <c r="AJ1179">
        <v>-6.2503486160113003E-2</v>
      </c>
      <c r="AK1179">
        <v>-6.2400760978279901E-2</v>
      </c>
      <c r="AL1179">
        <v>-7.65307840015335E-2</v>
      </c>
      <c r="AM1179">
        <v>-2.17975569111893E-2</v>
      </c>
      <c r="AN1179">
        <v>-2.5105630402375901E-3</v>
      </c>
      <c r="AO1179">
        <v>-5.0626958263478898E-2</v>
      </c>
      <c r="AP1179">
        <v>-0.100139419493214</v>
      </c>
      <c r="AQ1179">
        <v>-3.0373467099973801E-2</v>
      </c>
      <c r="AR1179">
        <v>-1.54597554004813E-2</v>
      </c>
      <c r="AS1179">
        <v>-2.9666876362797301E-2</v>
      </c>
      <c r="AT1179">
        <v>-0.10257123118617401</v>
      </c>
      <c r="AU1179">
        <v>3.3437822811470903E-2</v>
      </c>
      <c r="AV1179">
        <v>0.16142779682187</v>
      </c>
      <c r="AW1179">
        <v>0.21683599743184701</v>
      </c>
      <c r="AX1179">
        <v>0.227254942616749</v>
      </c>
      <c r="AY1179">
        <v>8.8988772242037106E-2</v>
      </c>
      <c r="AZ1179">
        <v>-0.19500484450623301</v>
      </c>
      <c r="BA1179">
        <v>-0.20881378158830999</v>
      </c>
      <c r="BB1179">
        <v>-0.149672837774078</v>
      </c>
      <c r="BC1179">
        <v>-0.142569211776189</v>
      </c>
      <c r="BD1179">
        <v>-0.109324318735156</v>
      </c>
      <c r="BE1179">
        <v>-5.2142681864622002E-2</v>
      </c>
      <c r="BF1179">
        <v>-6.8174241302517299E-2</v>
      </c>
      <c r="BG1179">
        <v>-5.1920759090759397E-2</v>
      </c>
      <c r="BH1179">
        <v>-5.0342955101464401E-2</v>
      </c>
      <c r="BI1179">
        <v>-4.9004109022824802E-2</v>
      </c>
      <c r="BJ1179">
        <v>-5.3646617799435699E-2</v>
      </c>
      <c r="BK1179">
        <v>-4.4721233208623104E-3</v>
      </c>
      <c r="BL1179">
        <v>1.5004069630912701E-2</v>
      </c>
      <c r="BM1179">
        <v>-2.64889738427115E-2</v>
      </c>
      <c r="BN1179">
        <v>-7.5427209672392706E-2</v>
      </c>
      <c r="BO1179">
        <v>-7.8854293788897696E-3</v>
      </c>
      <c r="BP1179">
        <v>-1.3722870015703101E-3</v>
      </c>
      <c r="BQ1179">
        <v>-1.6278771480415202E-2</v>
      </c>
      <c r="BR1179">
        <v>-6.3422251683954503E-2</v>
      </c>
      <c r="BS1179">
        <v>9.2642852087285205E-2</v>
      </c>
      <c r="BT1179">
        <v>0.21261950627918899</v>
      </c>
      <c r="BU1179">
        <v>0.26995769775660799</v>
      </c>
      <c r="BV1179">
        <v>0.28882970704260502</v>
      </c>
      <c r="BW1179">
        <v>0.13330279295543401</v>
      </c>
      <c r="BX1179">
        <v>-0.13735894207004801</v>
      </c>
      <c r="BY1179">
        <v>-0.12975591353469501</v>
      </c>
      <c r="BZ1179">
        <v>-7.5574320486301597E-2</v>
      </c>
      <c r="CA1179">
        <v>-0.10409236186720899</v>
      </c>
      <c r="CB1179">
        <v>-7.7694495314983306E-2</v>
      </c>
      <c r="CC1179">
        <v>-3.7179758922952701E-2</v>
      </c>
      <c r="CD1179">
        <v>-5.3303978085019299E-2</v>
      </c>
      <c r="CE1179">
        <v>-3.9590146952578502E-2</v>
      </c>
      <c r="CF1179">
        <v>-4.1920608334505699E-2</v>
      </c>
      <c r="CG1179">
        <v>-3.9725628688295898E-2</v>
      </c>
      <c r="CH1179">
        <v>-3.7797113999212498E-2</v>
      </c>
      <c r="CI1179">
        <v>7.5274192058490796E-3</v>
      </c>
      <c r="CJ1179">
        <v>2.7134650864650701E-2</v>
      </c>
      <c r="CK1179">
        <v>-9.7710793637064402E-3</v>
      </c>
      <c r="CL1179">
        <v>-5.83116084305558E-2</v>
      </c>
      <c r="CM1179">
        <v>7.6897170420976704E-3</v>
      </c>
      <c r="CN1179">
        <v>8.3846506972826296E-3</v>
      </c>
      <c r="CO1179">
        <v>-7.0062108226599902E-3</v>
      </c>
      <c r="CP1179">
        <v>-3.6307787739080603E-2</v>
      </c>
      <c r="CQ1179">
        <v>0.133648075009208</v>
      </c>
      <c r="CR1179">
        <v>0.24807472830555799</v>
      </c>
      <c r="CS1179">
        <v>0.306749625578494</v>
      </c>
      <c r="CT1179">
        <v>0.33147620131059202</v>
      </c>
      <c r="CU1179">
        <v>0.16399454870906</v>
      </c>
      <c r="CV1179">
        <v>-9.7433565647731105E-2</v>
      </c>
      <c r="CW1179">
        <v>-7.5000674952376195E-2</v>
      </c>
      <c r="CX1179">
        <v>-2.4253913136880498E-2</v>
      </c>
      <c r="CY1179">
        <v>-7.7443412831123701E-2</v>
      </c>
      <c r="CZ1179">
        <v>-5.5787775967154701E-2</v>
      </c>
      <c r="DA1179">
        <v>-2.2216835981283399E-2</v>
      </c>
      <c r="DB1179">
        <v>-3.8433714867521299E-2</v>
      </c>
      <c r="DC1179">
        <v>-2.7259534814397701E-2</v>
      </c>
      <c r="DD1179">
        <v>-3.3498261567547101E-2</v>
      </c>
      <c r="DE1179">
        <v>-3.0447148353767099E-2</v>
      </c>
      <c r="DF1179">
        <v>-2.19476101989893E-2</v>
      </c>
      <c r="DG1179">
        <v>1.9526961732560501E-2</v>
      </c>
      <c r="DH1179">
        <v>3.9265232098388801E-2</v>
      </c>
      <c r="DI1179">
        <v>6.9468151152985904E-3</v>
      </c>
      <c r="DJ1179">
        <v>-4.1196007188718901E-2</v>
      </c>
      <c r="DK1179">
        <v>2.3264863463085102E-2</v>
      </c>
      <c r="DL1179">
        <v>1.81415883961356E-2</v>
      </c>
      <c r="DM1179">
        <v>2.2663498350952E-3</v>
      </c>
      <c r="DN1179">
        <v>-9.1933237942065701E-3</v>
      </c>
      <c r="DO1179">
        <v>0.17465329793112999</v>
      </c>
      <c r="DP1179">
        <v>0.28352995033192702</v>
      </c>
      <c r="DQ1179">
        <v>0.34354155340037901</v>
      </c>
      <c r="DR1179">
        <v>0.37412269557858002</v>
      </c>
      <c r="DS1179">
        <v>0.19468630446268601</v>
      </c>
      <c r="DT1179">
        <v>-5.7508189225414501E-2</v>
      </c>
      <c r="DU1179">
        <v>-2.02454363700569E-2</v>
      </c>
      <c r="DV1179">
        <v>2.70664942125407E-2</v>
      </c>
      <c r="DW1179">
        <v>-5.0794463795038602E-2</v>
      </c>
      <c r="DX1179">
        <v>-3.3881056619326097E-2</v>
      </c>
      <c r="DY1179">
        <v>-6.1275172840478303E-4</v>
      </c>
      <c r="DZ1179">
        <v>-1.6963416539735699E-2</v>
      </c>
      <c r="EA1179">
        <v>-9.4560892869888207E-3</v>
      </c>
      <c r="EB1179">
        <v>-2.1337730508898499E-2</v>
      </c>
      <c r="EC1179">
        <v>-1.7050496398312E-2</v>
      </c>
      <c r="ED1179">
        <v>9.3655600310836595E-4</v>
      </c>
      <c r="EE1179">
        <v>3.6852395322887498E-2</v>
      </c>
      <c r="EF1179">
        <v>5.6779864769539001E-2</v>
      </c>
      <c r="EG1179">
        <v>3.1084799536066101E-2</v>
      </c>
      <c r="EH1179">
        <v>-1.64837973678972E-2</v>
      </c>
      <c r="EI1179">
        <v>4.5752901184169102E-2</v>
      </c>
      <c r="EJ1179">
        <v>3.22290567950465E-2</v>
      </c>
      <c r="EK1179">
        <v>1.5654454717477301E-2</v>
      </c>
      <c r="EL1179">
        <v>2.9955655708012601E-2</v>
      </c>
      <c r="EM1179">
        <v>0.23385832720694499</v>
      </c>
      <c r="EN1179">
        <v>0.33472165978924501</v>
      </c>
      <c r="EO1179">
        <v>0.39666325372514</v>
      </c>
      <c r="EP1179">
        <v>0.43569746000443499</v>
      </c>
      <c r="EQ1179">
        <v>0.23900032517608299</v>
      </c>
      <c r="ER1179">
        <v>1.3771321077039899E-4</v>
      </c>
      <c r="ES1179">
        <v>5.8812431683557598E-2</v>
      </c>
      <c r="ET1179">
        <v>0.101165011500317</v>
      </c>
      <c r="EU1179">
        <v>-1.2317613886058201E-2</v>
      </c>
      <c r="EV1179">
        <v>-2.25123319915321E-3</v>
      </c>
      <c r="EW1179">
        <v>62.889420371412498</v>
      </c>
      <c r="EX1179">
        <v>61.122960045019703</v>
      </c>
      <c r="EY1179">
        <v>59.585537422622401</v>
      </c>
      <c r="EZ1179">
        <v>58.744794597636499</v>
      </c>
      <c r="FA1179">
        <v>58.063308947664602</v>
      </c>
      <c r="FB1179">
        <v>57.552616769836803</v>
      </c>
      <c r="FC1179">
        <v>56.602701181767003</v>
      </c>
      <c r="FD1179">
        <v>57.160945413618499</v>
      </c>
      <c r="FE1179">
        <v>61.217220033764796</v>
      </c>
      <c r="FF1179">
        <v>65.616488463702893</v>
      </c>
      <c r="FG1179">
        <v>71.660664040517702</v>
      </c>
      <c r="FH1179">
        <v>77.9141812042769</v>
      </c>
      <c r="FI1179">
        <v>83.317670230725895</v>
      </c>
      <c r="FJ1179">
        <v>87.993528418683198</v>
      </c>
      <c r="FK1179">
        <v>89.925717501406893</v>
      </c>
      <c r="FL1179">
        <v>91.140967923466505</v>
      </c>
      <c r="FM1179">
        <v>91.179234665166007</v>
      </c>
      <c r="FN1179">
        <v>89.543050084411902</v>
      </c>
      <c r="FO1179">
        <v>85.500844119302201</v>
      </c>
      <c r="FP1179">
        <v>80.733539673607197</v>
      </c>
      <c r="FQ1179">
        <v>74.791783905458601</v>
      </c>
      <c r="FR1179">
        <v>70.400112549240305</v>
      </c>
      <c r="FS1179">
        <v>67.082160945413605</v>
      </c>
      <c r="FT1179">
        <v>64.318514350028096</v>
      </c>
      <c r="FU1179">
        <v>7.1163402121109207E-2</v>
      </c>
      <c r="FV1179">
        <v>0</v>
      </c>
      <c r="FW1179">
        <v>0</v>
      </c>
      <c r="FX1179">
        <v>1</v>
      </c>
    </row>
    <row r="1180" spans="1:180" x14ac:dyDescent="0.2">
      <c r="A1180" t="s">
        <v>42</v>
      </c>
      <c r="B1180" t="s">
        <v>58</v>
      </c>
      <c r="C1180" t="s">
        <v>55</v>
      </c>
      <c r="D1180" t="s">
        <v>226</v>
      </c>
      <c r="E1180" t="s">
        <v>78</v>
      </c>
      <c r="F1180" t="s">
        <v>1</v>
      </c>
      <c r="G1180" s="35">
        <v>43704</v>
      </c>
      <c r="H1180">
        <v>797</v>
      </c>
      <c r="I1180">
        <v>0.68024104160605603</v>
      </c>
      <c r="J1180">
        <v>0.60768656150206402</v>
      </c>
      <c r="K1180">
        <v>0.55665645362534</v>
      </c>
      <c r="L1180">
        <v>0.53387362629145296</v>
      </c>
      <c r="M1180">
        <v>0.52955630961504097</v>
      </c>
      <c r="N1180">
        <v>0.54885746842149397</v>
      </c>
      <c r="O1180">
        <v>0.61370554492571205</v>
      </c>
      <c r="P1180">
        <v>0.65230780553347001</v>
      </c>
      <c r="Q1180">
        <v>0.66436007404166197</v>
      </c>
      <c r="R1180">
        <v>0.70455361201171895</v>
      </c>
      <c r="S1180">
        <v>0.77751432510002705</v>
      </c>
      <c r="T1180">
        <v>0.85978528521868802</v>
      </c>
      <c r="U1180">
        <v>0.948154395750479</v>
      </c>
      <c r="V1180">
        <v>1.0796764428135299</v>
      </c>
      <c r="W1180">
        <v>1.1641824596207999</v>
      </c>
      <c r="X1180">
        <v>1.2516504032093101</v>
      </c>
      <c r="Y1180">
        <v>1.3616302663059301</v>
      </c>
      <c r="Z1180">
        <v>1.4132961418466199</v>
      </c>
      <c r="AA1180">
        <v>1.3701560261586601</v>
      </c>
      <c r="AB1180">
        <v>1.3101329177518</v>
      </c>
      <c r="AC1180">
        <v>1.2447641861951999</v>
      </c>
      <c r="AD1180">
        <v>1.1687490428855201</v>
      </c>
      <c r="AE1180">
        <v>1.00381636530701</v>
      </c>
      <c r="AF1180">
        <v>0.79406543878605396</v>
      </c>
      <c r="AG1180">
        <v>-4.6789892805760597E-2</v>
      </c>
      <c r="AH1180">
        <v>-3.9706828041840399E-2</v>
      </c>
      <c r="AI1180">
        <v>-1.8515915137911901E-2</v>
      </c>
      <c r="AJ1180">
        <v>-9.9122449435721707E-3</v>
      </c>
      <c r="AK1180">
        <v>-1.7669419054765101E-2</v>
      </c>
      <c r="AL1180">
        <v>-7.1564020780382799E-3</v>
      </c>
      <c r="AM1180">
        <v>2.8365464222935202E-3</v>
      </c>
      <c r="AN1180">
        <v>-1.38520921764338E-2</v>
      </c>
      <c r="AO1180">
        <v>-1.7245844316330899E-2</v>
      </c>
      <c r="AP1180">
        <v>-3.6800782945273498E-3</v>
      </c>
      <c r="AQ1180">
        <v>-2.39068644666104E-2</v>
      </c>
      <c r="AR1180">
        <v>-1.4261037911990701E-2</v>
      </c>
      <c r="AS1180">
        <v>-2.3332258934896301E-2</v>
      </c>
      <c r="AT1180">
        <v>-1.98476467552148E-2</v>
      </c>
      <c r="AU1180">
        <v>3.4141341359616099E-2</v>
      </c>
      <c r="AV1180">
        <v>9.4959883838682105E-2</v>
      </c>
      <c r="AW1180">
        <v>8.6377482442200101E-2</v>
      </c>
      <c r="AX1180">
        <v>9.2897785072979605E-2</v>
      </c>
      <c r="AY1180">
        <v>6.2383776648773197E-2</v>
      </c>
      <c r="AZ1180">
        <v>-2.3170092770040999E-3</v>
      </c>
      <c r="BA1180">
        <v>-4.5827369222019E-2</v>
      </c>
      <c r="BB1180">
        <v>-1.6361096104872901E-2</v>
      </c>
      <c r="BC1180">
        <v>-4.7008720195607097E-2</v>
      </c>
      <c r="BD1180">
        <v>-2.1351835431823101E-2</v>
      </c>
      <c r="BE1180">
        <v>-3.3474345221703103E-2</v>
      </c>
      <c r="BF1180">
        <v>-2.68685083371034E-2</v>
      </c>
      <c r="BG1180">
        <v>-7.4835649993874997E-3</v>
      </c>
      <c r="BH1180">
        <v>4.2156943490816097E-4</v>
      </c>
      <c r="BI1180">
        <v>-6.1890260960690696E-3</v>
      </c>
      <c r="BJ1180">
        <v>4.2487430723748597E-3</v>
      </c>
      <c r="BK1180">
        <v>1.3020176379820499E-2</v>
      </c>
      <c r="BL1180">
        <v>1.81323180110381E-3</v>
      </c>
      <c r="BM1180">
        <v>-2.3047887732502502E-3</v>
      </c>
      <c r="BN1180">
        <v>1.43803278937345E-2</v>
      </c>
      <c r="BO1180">
        <v>-1.0767611112563099E-2</v>
      </c>
      <c r="BP1180">
        <v>-2.77003079635462E-3</v>
      </c>
      <c r="BQ1180">
        <v>-1.1913345393711699E-2</v>
      </c>
      <c r="BR1180">
        <v>1.3177860071675301E-3</v>
      </c>
      <c r="BS1180">
        <v>5.2895757097138001E-2</v>
      </c>
      <c r="BT1180">
        <v>0.114094296550591</v>
      </c>
      <c r="BU1180">
        <v>0.109499455886164</v>
      </c>
      <c r="BV1180">
        <v>0.118553443916458</v>
      </c>
      <c r="BW1180">
        <v>9.5553691398601204E-2</v>
      </c>
      <c r="BX1180">
        <v>2.7580612306512601E-2</v>
      </c>
      <c r="BY1180">
        <v>-2.1225901485336401E-2</v>
      </c>
      <c r="BZ1180">
        <v>9.0416115075519603E-3</v>
      </c>
      <c r="CA1180">
        <v>-2.8363410746968899E-2</v>
      </c>
      <c r="CB1180">
        <v>-5.8175002771677E-3</v>
      </c>
      <c r="CC1180">
        <v>-2.4252037527738399E-2</v>
      </c>
      <c r="CD1180">
        <v>-1.7976727218591101E-2</v>
      </c>
      <c r="CE1180">
        <v>1.57407099036892E-4</v>
      </c>
      <c r="CF1180">
        <v>7.5787377938546004E-3</v>
      </c>
      <c r="CG1180">
        <v>1.7622590947467701E-3</v>
      </c>
      <c r="CH1180">
        <v>1.21479118603991E-2</v>
      </c>
      <c r="CI1180">
        <v>2.0073327466317001E-2</v>
      </c>
      <c r="CJ1180">
        <v>1.2662987467139401E-2</v>
      </c>
      <c r="CK1180">
        <v>8.0433407813976406E-3</v>
      </c>
      <c r="CL1180">
        <v>2.6888910202850499E-2</v>
      </c>
      <c r="CM1180">
        <v>-1.6674042652636699E-3</v>
      </c>
      <c r="CN1180">
        <v>5.1886057272243404E-3</v>
      </c>
      <c r="CO1180">
        <v>-4.0046406601812901E-3</v>
      </c>
      <c r="CP1180">
        <v>1.5976900262769999E-2</v>
      </c>
      <c r="CQ1180">
        <v>6.5885008305931095E-2</v>
      </c>
      <c r="CR1180">
        <v>0.12734673250627199</v>
      </c>
      <c r="CS1180">
        <v>0.12551366425767799</v>
      </c>
      <c r="CT1180">
        <v>0.13632247507738701</v>
      </c>
      <c r="CU1180">
        <v>0.118527073309815</v>
      </c>
      <c r="CV1180">
        <v>4.8287613939027599E-2</v>
      </c>
      <c r="CW1180">
        <v>-4.1869998736239599E-3</v>
      </c>
      <c r="CX1180">
        <v>2.6635449416410498E-2</v>
      </c>
      <c r="CY1180">
        <v>-1.54497262214894E-2</v>
      </c>
      <c r="CZ1180">
        <v>4.94153292916701E-3</v>
      </c>
      <c r="DA1180">
        <v>-1.50297298337738E-2</v>
      </c>
      <c r="DB1180">
        <v>-9.0849461000787994E-3</v>
      </c>
      <c r="DC1180">
        <v>7.7983791974612802E-3</v>
      </c>
      <c r="DD1180">
        <v>1.4735906152800999E-2</v>
      </c>
      <c r="DE1180">
        <v>9.7135442855626093E-3</v>
      </c>
      <c r="DF1180">
        <v>2.00470806484234E-2</v>
      </c>
      <c r="DG1180">
        <v>2.7126478552813402E-2</v>
      </c>
      <c r="DH1180">
        <v>2.3512743133175099E-2</v>
      </c>
      <c r="DI1180">
        <v>1.83914703360455E-2</v>
      </c>
      <c r="DJ1180">
        <v>3.9397492511966503E-2</v>
      </c>
      <c r="DK1180">
        <v>7.4328025820357803E-3</v>
      </c>
      <c r="DL1180">
        <v>1.31472422508033E-2</v>
      </c>
      <c r="DM1180">
        <v>3.9040640733490899E-3</v>
      </c>
      <c r="DN1180">
        <v>3.0636014518372501E-2</v>
      </c>
      <c r="DO1180">
        <v>7.8874259514724196E-2</v>
      </c>
      <c r="DP1180">
        <v>0.140599168461952</v>
      </c>
      <c r="DQ1180">
        <v>0.141527872629192</v>
      </c>
      <c r="DR1180">
        <v>0.154091506238315</v>
      </c>
      <c r="DS1180">
        <v>0.141500455221028</v>
      </c>
      <c r="DT1180">
        <v>6.89946155715426E-2</v>
      </c>
      <c r="DU1180">
        <v>1.2851901738088501E-2</v>
      </c>
      <c r="DV1180">
        <v>4.4229287325269102E-2</v>
      </c>
      <c r="DW1180">
        <v>-2.5360416960099998E-3</v>
      </c>
      <c r="DX1180">
        <v>1.5700566135501699E-2</v>
      </c>
      <c r="DY1180">
        <v>-1.7141822497163299E-3</v>
      </c>
      <c r="DZ1180">
        <v>3.7533736046582102E-3</v>
      </c>
      <c r="EA1180">
        <v>1.8830729335985699E-2</v>
      </c>
      <c r="EB1180">
        <v>2.5069720531281401E-2</v>
      </c>
      <c r="EC1180">
        <v>2.1193937244258599E-2</v>
      </c>
      <c r="ED1180">
        <v>3.1452225798836601E-2</v>
      </c>
      <c r="EE1180">
        <v>3.7310108510340501E-2</v>
      </c>
      <c r="EF1180">
        <v>3.91780671107127E-2</v>
      </c>
      <c r="EG1180">
        <v>3.33325258791261E-2</v>
      </c>
      <c r="EH1180">
        <v>5.7457898700228403E-2</v>
      </c>
      <c r="EI1180">
        <v>2.0572055936083099E-2</v>
      </c>
      <c r="EJ1180">
        <v>2.4638249366439401E-2</v>
      </c>
      <c r="EK1180">
        <v>1.53229776145337E-2</v>
      </c>
      <c r="EL1180">
        <v>5.1801447280754698E-2</v>
      </c>
      <c r="EM1180">
        <v>9.7628675252246E-2</v>
      </c>
      <c r="EN1180">
        <v>0.15973358117386099</v>
      </c>
      <c r="EO1180">
        <v>0.164649846073156</v>
      </c>
      <c r="EP1180">
        <v>0.179747165081794</v>
      </c>
      <c r="EQ1180">
        <v>0.174670369970856</v>
      </c>
      <c r="ER1180">
        <v>9.8892237155059196E-2</v>
      </c>
      <c r="ES1180">
        <v>3.7453369474771098E-2</v>
      </c>
      <c r="ET1180">
        <v>6.9631994937693897E-2</v>
      </c>
      <c r="EU1180">
        <v>1.6109267752628199E-2</v>
      </c>
      <c r="EV1180">
        <v>3.1234901290157099E-2</v>
      </c>
      <c r="EW1180">
        <v>63.4912742051159</v>
      </c>
      <c r="EX1180">
        <v>61.502629691608902</v>
      </c>
      <c r="EY1180">
        <v>59.611044704757397</v>
      </c>
      <c r="EZ1180">
        <v>58.699497967965598</v>
      </c>
      <c r="FA1180">
        <v>57.876404494382001</v>
      </c>
      <c r="FB1180">
        <v>57.1195314367679</v>
      </c>
      <c r="FC1180">
        <v>56.290939517093001</v>
      </c>
      <c r="FD1180">
        <v>56.825842696629202</v>
      </c>
      <c r="FE1180">
        <v>61.8169973703084</v>
      </c>
      <c r="FF1180">
        <v>66.817714558928998</v>
      </c>
      <c r="FG1180">
        <v>72.946449916328007</v>
      </c>
      <c r="FH1180">
        <v>79.322854410709994</v>
      </c>
      <c r="FI1180">
        <v>84.667344011474995</v>
      </c>
      <c r="FJ1180">
        <v>89.530958642122897</v>
      </c>
      <c r="FK1180">
        <v>92.039923499880501</v>
      </c>
      <c r="FL1180">
        <v>93.559168061200097</v>
      </c>
      <c r="FM1180">
        <v>93.912742051159498</v>
      </c>
      <c r="FN1180">
        <v>92.271694955773398</v>
      </c>
      <c r="FO1180">
        <v>87.645589289983306</v>
      </c>
      <c r="FP1180">
        <v>82.942146784604304</v>
      </c>
      <c r="FQ1180">
        <v>76.995338273966098</v>
      </c>
      <c r="FR1180">
        <v>72.711809705952703</v>
      </c>
      <c r="FS1180">
        <v>68.935572555582098</v>
      </c>
      <c r="FT1180">
        <v>65.178579966531203</v>
      </c>
      <c r="FU1180">
        <v>3.1654548993295499E-2</v>
      </c>
      <c r="FV1180">
        <v>0</v>
      </c>
      <c r="FW1180">
        <v>0</v>
      </c>
      <c r="FX1180">
        <v>1</v>
      </c>
    </row>
    <row r="1181" spans="1:180" x14ac:dyDescent="0.2">
      <c r="A1181" t="s">
        <v>42</v>
      </c>
      <c r="B1181" t="s">
        <v>58</v>
      </c>
      <c r="C1181" t="s">
        <v>55</v>
      </c>
      <c r="D1181" t="s">
        <v>226</v>
      </c>
      <c r="E1181" t="s">
        <v>78</v>
      </c>
      <c r="F1181" t="s">
        <v>77</v>
      </c>
      <c r="G1181" s="35">
        <v>43704</v>
      </c>
      <c r="H1181">
        <v>719</v>
      </c>
      <c r="I1181">
        <v>0.70074641373219504</v>
      </c>
      <c r="J1181">
        <v>0.62656852489249104</v>
      </c>
      <c r="K1181">
        <v>0.57152359575688405</v>
      </c>
      <c r="L1181">
        <v>0.55003024058626004</v>
      </c>
      <c r="M1181">
        <v>0.54629450475077901</v>
      </c>
      <c r="N1181">
        <v>0.56447503578813996</v>
      </c>
      <c r="O1181">
        <v>0.63163520863213296</v>
      </c>
      <c r="P1181">
        <v>0.66830377763762905</v>
      </c>
      <c r="Q1181">
        <v>0.67925229138282495</v>
      </c>
      <c r="R1181">
        <v>0.71634303171885505</v>
      </c>
      <c r="S1181">
        <v>0.78730189851180299</v>
      </c>
      <c r="T1181">
        <v>0.86655764868278196</v>
      </c>
      <c r="U1181">
        <v>0.95595687453702505</v>
      </c>
      <c r="V1181">
        <v>1.07081148432597</v>
      </c>
      <c r="W1181">
        <v>1.1475910680472201</v>
      </c>
      <c r="X1181">
        <v>1.2215898979234401</v>
      </c>
      <c r="Y1181">
        <v>1.3196143870268899</v>
      </c>
      <c r="Z1181">
        <v>1.36836653163387</v>
      </c>
      <c r="AA1181">
        <v>1.3457230603050201</v>
      </c>
      <c r="AB1181">
        <v>1.2971343611901001</v>
      </c>
      <c r="AC1181">
        <v>1.2532628481666599</v>
      </c>
      <c r="AD1181">
        <v>1.18509662580274</v>
      </c>
      <c r="AE1181">
        <v>1.02181462490245</v>
      </c>
      <c r="AF1181">
        <v>0.81478088034595297</v>
      </c>
      <c r="AG1181">
        <v>-4.4477350820495302E-2</v>
      </c>
      <c r="AH1181">
        <v>-3.8238980608736803E-2</v>
      </c>
      <c r="AI1181">
        <v>-1.5520245737207901E-2</v>
      </c>
      <c r="AJ1181">
        <v>-1.3184100488089E-2</v>
      </c>
      <c r="AK1181">
        <v>-1.55836924334498E-2</v>
      </c>
      <c r="AL1181">
        <v>-1.15827586481148E-2</v>
      </c>
      <c r="AM1181">
        <v>-6.9636184328433803E-4</v>
      </c>
      <c r="AN1181">
        <v>-1.89876161864624E-2</v>
      </c>
      <c r="AO1181">
        <v>-1.8693056363200899E-2</v>
      </c>
      <c r="AP1181">
        <v>-8.7434395586844307E-3</v>
      </c>
      <c r="AQ1181">
        <v>-3.6022550667121601E-2</v>
      </c>
      <c r="AR1181">
        <v>-1.8036901778399901E-2</v>
      </c>
      <c r="AS1181">
        <v>-1.86024844983349E-2</v>
      </c>
      <c r="AT1181">
        <v>-2.57715751941535E-2</v>
      </c>
      <c r="AU1181">
        <v>-6.22106203561927E-3</v>
      </c>
      <c r="AV1181">
        <v>4.4889183223670498E-2</v>
      </c>
      <c r="AW1181">
        <v>2.98021700574609E-2</v>
      </c>
      <c r="AX1181">
        <v>3.8219592461204398E-2</v>
      </c>
      <c r="AY1181">
        <v>5.2762215325306901E-2</v>
      </c>
      <c r="AZ1181">
        <v>9.3832850513764395E-3</v>
      </c>
      <c r="BA1181">
        <v>-2.4102038974195002E-2</v>
      </c>
      <c r="BB1181">
        <v>-1.55172273972909E-2</v>
      </c>
      <c r="BC1181">
        <v>-4.4277119552510701E-2</v>
      </c>
      <c r="BD1181">
        <v>-1.4270141760934E-2</v>
      </c>
      <c r="BE1181">
        <v>-2.99725901386079E-2</v>
      </c>
      <c r="BF1181">
        <v>-2.30646768868632E-2</v>
      </c>
      <c r="BG1181">
        <v>-3.53598603211703E-3</v>
      </c>
      <c r="BH1181">
        <v>-2.8516507162926999E-3</v>
      </c>
      <c r="BI1181">
        <v>-2.1701014766975402E-3</v>
      </c>
      <c r="BJ1181">
        <v>1.0086166541508801E-3</v>
      </c>
      <c r="BK1181">
        <v>9.6243272346005701E-3</v>
      </c>
      <c r="BL1181">
        <v>-2.2142590939681298E-3</v>
      </c>
      <c r="BM1181">
        <v>-2.9312703683028701E-3</v>
      </c>
      <c r="BN1181">
        <v>1.08377501836981E-2</v>
      </c>
      <c r="BO1181">
        <v>-2.07981378815594E-2</v>
      </c>
      <c r="BP1181">
        <v>-6.8601241262207999E-3</v>
      </c>
      <c r="BQ1181">
        <v>-7.4415074968671802E-3</v>
      </c>
      <c r="BR1181">
        <v>-2.99652754964372E-3</v>
      </c>
      <c r="BS1181">
        <v>1.3830733848843899E-2</v>
      </c>
      <c r="BT1181">
        <v>6.1769586673718201E-2</v>
      </c>
      <c r="BU1181">
        <v>4.9398227034962598E-2</v>
      </c>
      <c r="BV1181">
        <v>6.22975641572521E-2</v>
      </c>
      <c r="BW1181">
        <v>8.2939657699056799E-2</v>
      </c>
      <c r="BX1181">
        <v>3.6191070791628803E-2</v>
      </c>
      <c r="BY1181">
        <v>-2.0302380797748601E-3</v>
      </c>
      <c r="BZ1181">
        <v>1.0705243539088201E-2</v>
      </c>
      <c r="CA1181">
        <v>-2.4349794009975199E-2</v>
      </c>
      <c r="CB1181">
        <v>2.4060959869759298E-3</v>
      </c>
      <c r="CC1181">
        <v>-1.99266370757504E-2</v>
      </c>
      <c r="CD1181">
        <v>-1.2555000354120299E-2</v>
      </c>
      <c r="CE1181">
        <v>4.7642757323377001E-3</v>
      </c>
      <c r="CF1181">
        <v>4.3045725202212996E-3</v>
      </c>
      <c r="CG1181">
        <v>7.1201107585289504E-3</v>
      </c>
      <c r="CH1181">
        <v>9.72936483177087E-3</v>
      </c>
      <c r="CI1181">
        <v>1.6772405050337801E-2</v>
      </c>
      <c r="CJ1181">
        <v>9.4029169321184092E-3</v>
      </c>
      <c r="CK1181">
        <v>7.9852945971071992E-3</v>
      </c>
      <c r="CL1181">
        <v>2.43996225496808E-2</v>
      </c>
      <c r="CM1181">
        <v>-1.0253755963951399E-2</v>
      </c>
      <c r="CN1181">
        <v>8.8087802819562301E-4</v>
      </c>
      <c r="CO1181">
        <v>2.8855117499958899E-4</v>
      </c>
      <c r="CP1181">
        <v>1.27774010699987E-2</v>
      </c>
      <c r="CQ1181">
        <v>2.77185465952383E-2</v>
      </c>
      <c r="CR1181">
        <v>7.3460902680954093E-2</v>
      </c>
      <c r="CS1181">
        <v>6.2970396402699205E-2</v>
      </c>
      <c r="CT1181">
        <v>7.8973894005931203E-2</v>
      </c>
      <c r="CU1181">
        <v>0.10384046235847801</v>
      </c>
      <c r="CV1181">
        <v>5.4758061531573199E-2</v>
      </c>
      <c r="CW1181">
        <v>1.3256623983034999E-2</v>
      </c>
      <c r="CX1181">
        <v>2.8866847028897E-2</v>
      </c>
      <c r="CY1181">
        <v>-1.0548189043229701E-2</v>
      </c>
      <c r="CZ1181">
        <v>1.3956007450855099E-2</v>
      </c>
      <c r="DA1181">
        <v>-9.8806840128929704E-3</v>
      </c>
      <c r="DB1181">
        <v>-2.0453238213772899E-3</v>
      </c>
      <c r="DC1181">
        <v>1.30645374967924E-2</v>
      </c>
      <c r="DD1181">
        <v>1.14607957567353E-2</v>
      </c>
      <c r="DE1181">
        <v>1.6410322993755399E-2</v>
      </c>
      <c r="DF1181">
        <v>1.8450113009390898E-2</v>
      </c>
      <c r="DG1181">
        <v>2.39204828660751E-2</v>
      </c>
      <c r="DH1181">
        <v>2.1020092958204901E-2</v>
      </c>
      <c r="DI1181">
        <v>1.89018595625173E-2</v>
      </c>
      <c r="DJ1181">
        <v>3.7961494915663502E-2</v>
      </c>
      <c r="DK1181">
        <v>2.9062595365655702E-4</v>
      </c>
      <c r="DL1181">
        <v>8.6218801826120506E-3</v>
      </c>
      <c r="DM1181">
        <v>8.0186098468663595E-3</v>
      </c>
      <c r="DN1181">
        <v>2.8551329689641101E-2</v>
      </c>
      <c r="DO1181">
        <v>4.1606359341632697E-2</v>
      </c>
      <c r="DP1181">
        <v>8.5152218688190007E-2</v>
      </c>
      <c r="DQ1181">
        <v>7.6542565770435805E-2</v>
      </c>
      <c r="DR1181">
        <v>9.5650223854610195E-2</v>
      </c>
      <c r="DS1181">
        <v>0.124741267017899</v>
      </c>
      <c r="DT1181">
        <v>7.3325052271517699E-2</v>
      </c>
      <c r="DU1181">
        <v>2.85434860458448E-2</v>
      </c>
      <c r="DV1181">
        <v>4.7028450518705703E-2</v>
      </c>
      <c r="DW1181">
        <v>3.2534159235157499E-3</v>
      </c>
      <c r="DX1181">
        <v>2.5505918914734301E-2</v>
      </c>
      <c r="DY1181">
        <v>4.6240766689944496E-3</v>
      </c>
      <c r="DZ1181">
        <v>1.31289799004963E-2</v>
      </c>
      <c r="EA1181">
        <v>2.5048797201883299E-2</v>
      </c>
      <c r="EB1181">
        <v>2.17932455285316E-2</v>
      </c>
      <c r="EC1181">
        <v>2.9823913950507701E-2</v>
      </c>
      <c r="ED1181">
        <v>3.1041488311656502E-2</v>
      </c>
      <c r="EE1181">
        <v>3.4241171943960001E-2</v>
      </c>
      <c r="EF1181">
        <v>3.7793450050699201E-2</v>
      </c>
      <c r="EG1181">
        <v>3.4663645557415301E-2</v>
      </c>
      <c r="EH1181">
        <v>5.75426846580461E-2</v>
      </c>
      <c r="EI1181">
        <v>1.5515038739218801E-2</v>
      </c>
      <c r="EJ1181">
        <v>1.9798657834791102E-2</v>
      </c>
      <c r="EK1181">
        <v>1.9179586848334099E-2</v>
      </c>
      <c r="EL1181">
        <v>5.1326377334150901E-2</v>
      </c>
      <c r="EM1181">
        <v>6.1658155226095898E-2</v>
      </c>
      <c r="EN1181">
        <v>0.10203262213823799</v>
      </c>
      <c r="EO1181">
        <v>9.6138622747937594E-2</v>
      </c>
      <c r="EP1181">
        <v>0.119728195550658</v>
      </c>
      <c r="EQ1181">
        <v>0.15491870939164801</v>
      </c>
      <c r="ER1181">
        <v>0.10013283801177</v>
      </c>
      <c r="ES1181">
        <v>5.0615286940265E-2</v>
      </c>
      <c r="ET1181">
        <v>7.32509214550848E-2</v>
      </c>
      <c r="EU1181">
        <v>2.3180741466051199E-2</v>
      </c>
      <c r="EV1181">
        <v>4.2182156662644299E-2</v>
      </c>
      <c r="EW1181">
        <v>63.5480999202764</v>
      </c>
      <c r="EX1181">
        <v>61.545973956949197</v>
      </c>
      <c r="EY1181">
        <v>59.635397289396799</v>
      </c>
      <c r="EZ1181">
        <v>58.719505713526402</v>
      </c>
      <c r="FA1181">
        <v>57.8877225617858</v>
      </c>
      <c r="FB1181">
        <v>57.115333510496903</v>
      </c>
      <c r="FC1181">
        <v>56.2932500664364</v>
      </c>
      <c r="FD1181">
        <v>56.829922933829401</v>
      </c>
      <c r="FE1181">
        <v>61.8707148551687</v>
      </c>
      <c r="FF1181">
        <v>66.904730268402901</v>
      </c>
      <c r="FG1181">
        <v>73.035742758437394</v>
      </c>
      <c r="FH1181">
        <v>79.415227212330606</v>
      </c>
      <c r="FI1181">
        <v>84.756045708211502</v>
      </c>
      <c r="FJ1181">
        <v>89.632341217114003</v>
      </c>
      <c r="FK1181">
        <v>92.182832846133394</v>
      </c>
      <c r="FL1181">
        <v>93.719505713526402</v>
      </c>
      <c r="FM1181">
        <v>94.087828859952197</v>
      </c>
      <c r="FN1181">
        <v>92.445256444326304</v>
      </c>
      <c r="FO1181">
        <v>87.786606431039104</v>
      </c>
      <c r="FP1181">
        <v>83.088360350783901</v>
      </c>
      <c r="FQ1181">
        <v>77.145362742492694</v>
      </c>
      <c r="FR1181">
        <v>72.871246346000504</v>
      </c>
      <c r="FS1181">
        <v>69.064177517937793</v>
      </c>
      <c r="FT1181">
        <v>65.246346000531503</v>
      </c>
      <c r="FU1181">
        <v>2.9263294283690101E-2</v>
      </c>
      <c r="FV1181">
        <v>0</v>
      </c>
      <c r="FW1181">
        <v>0</v>
      </c>
      <c r="FX1181">
        <v>1</v>
      </c>
    </row>
    <row r="1182" spans="1:180" x14ac:dyDescent="0.2">
      <c r="A1182" t="s">
        <v>42</v>
      </c>
      <c r="B1182" t="s">
        <v>58</v>
      </c>
      <c r="C1182" t="s">
        <v>55</v>
      </c>
      <c r="D1182" t="s">
        <v>79</v>
      </c>
      <c r="E1182" t="s">
        <v>1</v>
      </c>
      <c r="F1182" t="s">
        <v>1</v>
      </c>
      <c r="G1182" s="35">
        <v>43704</v>
      </c>
      <c r="H1182">
        <v>18478</v>
      </c>
      <c r="I1182">
        <v>0.94453298512115103</v>
      </c>
      <c r="J1182">
        <v>0.82830928303348195</v>
      </c>
      <c r="K1182">
        <v>0.75763682394949405</v>
      </c>
      <c r="L1182">
        <v>0.70993604141150901</v>
      </c>
      <c r="M1182">
        <v>0.68451869747792804</v>
      </c>
      <c r="N1182">
        <v>0.69729076059141804</v>
      </c>
      <c r="O1182">
        <v>0.75486044713354095</v>
      </c>
      <c r="P1182">
        <v>0.807403125710212</v>
      </c>
      <c r="Q1182">
        <v>0.85044173048677096</v>
      </c>
      <c r="R1182">
        <v>0.91382314623092098</v>
      </c>
      <c r="S1182">
        <v>1.01419861635348</v>
      </c>
      <c r="T1182">
        <v>1.1489865387834799</v>
      </c>
      <c r="U1182">
        <v>1.31114853777232</v>
      </c>
      <c r="V1182">
        <v>1.4796546153208801</v>
      </c>
      <c r="W1182">
        <v>1.63543506651552</v>
      </c>
      <c r="X1182">
        <v>1.8160001772647101</v>
      </c>
      <c r="Y1182">
        <v>1.96003427265187</v>
      </c>
      <c r="Z1182">
        <v>2.0649953848310099</v>
      </c>
      <c r="AA1182">
        <v>2.0455384883906298</v>
      </c>
      <c r="AB1182">
        <v>1.9219834560771001</v>
      </c>
      <c r="AC1182">
        <v>1.78372496282583</v>
      </c>
      <c r="AD1182">
        <v>1.6523055563170801</v>
      </c>
      <c r="AE1182">
        <v>1.40138393923312</v>
      </c>
      <c r="AF1182">
        <v>1.16287455487764</v>
      </c>
      <c r="AG1182">
        <v>-2.93331445572453E-2</v>
      </c>
      <c r="AH1182">
        <v>-1.9203759975211801E-2</v>
      </c>
      <c r="AI1182">
        <v>-1.1381432189906801E-2</v>
      </c>
      <c r="AJ1182">
        <v>-1.22868603494844E-2</v>
      </c>
      <c r="AK1182">
        <v>-1.30866308543658E-2</v>
      </c>
      <c r="AL1182">
        <v>-1.47759056011886E-2</v>
      </c>
      <c r="AM1182">
        <v>-1.9003816111408899E-2</v>
      </c>
      <c r="AN1182">
        <v>-1.9533099019067201E-2</v>
      </c>
      <c r="AO1182">
        <v>-7.1302492031617001E-3</v>
      </c>
      <c r="AP1182">
        <v>-1.00461582049852E-2</v>
      </c>
      <c r="AQ1182">
        <v>-2.84251808367796E-3</v>
      </c>
      <c r="AR1182">
        <v>-5.7164951311143601E-3</v>
      </c>
      <c r="AS1182">
        <v>-1.51425553793274E-3</v>
      </c>
      <c r="AT1182">
        <v>-1.3424283686929699E-2</v>
      </c>
      <c r="AU1182">
        <v>0.16032834716070099</v>
      </c>
      <c r="AV1182">
        <v>0.20056120725083201</v>
      </c>
      <c r="AW1182">
        <v>0.21900096327485599</v>
      </c>
      <c r="AX1182">
        <v>0.202577140728259</v>
      </c>
      <c r="AY1182">
        <v>0.15422457901240499</v>
      </c>
      <c r="AZ1182">
        <v>-5.6836092578243499E-2</v>
      </c>
      <c r="BA1182">
        <v>-0.101005955834263</v>
      </c>
      <c r="BB1182">
        <v>-6.9482915149780597E-2</v>
      </c>
      <c r="BC1182">
        <v>-3.8088711763355702E-2</v>
      </c>
      <c r="BD1182">
        <v>-1.8668456640557201E-2</v>
      </c>
      <c r="BE1182">
        <v>-2.44290472457123E-2</v>
      </c>
      <c r="BF1182">
        <v>-1.3810476284611101E-2</v>
      </c>
      <c r="BG1182">
        <v>-6.26345210624666E-3</v>
      </c>
      <c r="BH1182">
        <v>-6.6043577003150602E-3</v>
      </c>
      <c r="BI1182">
        <v>-7.6595927743979102E-3</v>
      </c>
      <c r="BJ1182">
        <v>-1.0309214610343301E-2</v>
      </c>
      <c r="BK1182">
        <v>-1.34880749026389E-2</v>
      </c>
      <c r="BL1182">
        <v>-1.4137897819112099E-2</v>
      </c>
      <c r="BM1182">
        <v>-3.14961227063075E-3</v>
      </c>
      <c r="BN1182">
        <v>-6.3683164802259403E-3</v>
      </c>
      <c r="BO1182">
        <v>-4.8571060667307298E-4</v>
      </c>
      <c r="BP1182">
        <v>-3.5063029846757201E-3</v>
      </c>
      <c r="BQ1182">
        <v>6.2816134326671E-4</v>
      </c>
      <c r="BR1182">
        <v>-6.6054643841049797E-3</v>
      </c>
      <c r="BS1182">
        <v>0.17044135024117399</v>
      </c>
      <c r="BT1182">
        <v>0.211894887762206</v>
      </c>
      <c r="BU1182">
        <v>0.23170947005994699</v>
      </c>
      <c r="BV1182">
        <v>0.21644042381025599</v>
      </c>
      <c r="BW1182">
        <v>0.16857514771291099</v>
      </c>
      <c r="BX1182">
        <v>-4.8502174168912497E-2</v>
      </c>
      <c r="BY1182">
        <v>-9.22450735141635E-2</v>
      </c>
      <c r="BZ1182">
        <v>-5.91702456325921E-2</v>
      </c>
      <c r="CA1182">
        <v>-2.79416310235505E-2</v>
      </c>
      <c r="CB1182">
        <v>-1.10358237047274E-2</v>
      </c>
      <c r="CC1182">
        <v>-2.1032484386949199E-2</v>
      </c>
      <c r="CD1182">
        <v>-1.0075104429899499E-2</v>
      </c>
      <c r="CE1182">
        <v>-2.7187546910529899E-3</v>
      </c>
      <c r="CF1182">
        <v>-2.6686736759379001E-3</v>
      </c>
      <c r="CG1182">
        <v>-3.9008427324355899E-3</v>
      </c>
      <c r="CH1182">
        <v>-7.2155980368307096E-3</v>
      </c>
      <c r="CI1182">
        <v>-9.6678893438819202E-3</v>
      </c>
      <c r="CJ1182">
        <v>-1.0401197903262899E-2</v>
      </c>
      <c r="CK1182">
        <v>-3.9263525725479902E-4</v>
      </c>
      <c r="CL1182">
        <v>-3.82105450535672E-3</v>
      </c>
      <c r="CM1182">
        <v>1.14660707242853E-3</v>
      </c>
      <c r="CN1182">
        <v>-1.9755306368944101E-3</v>
      </c>
      <c r="CO1182">
        <v>2.11199274880511E-3</v>
      </c>
      <c r="CP1182">
        <v>-1.88277090693345E-3</v>
      </c>
      <c r="CQ1182">
        <v>0.177445585367772</v>
      </c>
      <c r="CR1182">
        <v>0.219744560358932</v>
      </c>
      <c r="CS1182">
        <v>0.24051134314575801</v>
      </c>
      <c r="CT1182">
        <v>0.226042091441543</v>
      </c>
      <c r="CU1182">
        <v>0.17851430787917399</v>
      </c>
      <c r="CV1182">
        <v>-4.2730127665975698E-2</v>
      </c>
      <c r="CW1182">
        <v>-8.6177313107275597E-2</v>
      </c>
      <c r="CX1182">
        <v>-5.20277221401634E-2</v>
      </c>
      <c r="CY1182">
        <v>-2.0913793813909301E-2</v>
      </c>
      <c r="CZ1182">
        <v>-5.7494853844327299E-3</v>
      </c>
      <c r="DA1182">
        <v>-1.7635921528186198E-2</v>
      </c>
      <c r="DB1182">
        <v>-6.3397325751878997E-3</v>
      </c>
      <c r="DC1182">
        <v>8.2594272414069302E-4</v>
      </c>
      <c r="DD1182">
        <v>1.2670103484392599E-3</v>
      </c>
      <c r="DE1182">
        <v>-1.4209269047326699E-4</v>
      </c>
      <c r="DF1182">
        <v>-4.1219814633181402E-3</v>
      </c>
      <c r="DG1182">
        <v>-5.8477037851249504E-3</v>
      </c>
      <c r="DH1182">
        <v>-6.6644979874137603E-3</v>
      </c>
      <c r="DI1182">
        <v>2.3643417561211499E-3</v>
      </c>
      <c r="DJ1182">
        <v>-1.2737925304875E-3</v>
      </c>
      <c r="DK1182">
        <v>2.7789247515301301E-3</v>
      </c>
      <c r="DL1182">
        <v>-4.4475828911310099E-4</v>
      </c>
      <c r="DM1182">
        <v>3.5958241543435198E-3</v>
      </c>
      <c r="DN1182">
        <v>2.8399225702380902E-3</v>
      </c>
      <c r="DO1182">
        <v>0.184449820494369</v>
      </c>
      <c r="DP1182">
        <v>0.227594232955659</v>
      </c>
      <c r="DQ1182">
        <v>0.24931321623156799</v>
      </c>
      <c r="DR1182">
        <v>0.23564375907283</v>
      </c>
      <c r="DS1182">
        <v>0.188453468045438</v>
      </c>
      <c r="DT1182">
        <v>-3.6958081163039003E-2</v>
      </c>
      <c r="DU1182">
        <v>-8.0109552700387804E-2</v>
      </c>
      <c r="DV1182">
        <v>-4.4885198647734798E-2</v>
      </c>
      <c r="DW1182">
        <v>-1.3885956604268199E-2</v>
      </c>
      <c r="DX1182">
        <v>-4.6314706413801501E-4</v>
      </c>
      <c r="DY1182">
        <v>-1.27318242166532E-2</v>
      </c>
      <c r="DZ1182">
        <v>-9.4644888458717197E-4</v>
      </c>
      <c r="EA1182">
        <v>5.9439228078008496E-3</v>
      </c>
      <c r="EB1182">
        <v>6.9495129976085996E-3</v>
      </c>
      <c r="EC1182">
        <v>5.2849453894946502E-3</v>
      </c>
      <c r="ED1182">
        <v>3.4470952752717901E-4</v>
      </c>
      <c r="EE1182">
        <v>-3.31962576354931E-4</v>
      </c>
      <c r="EF1182">
        <v>-1.2692967874586699E-3</v>
      </c>
      <c r="EG1182">
        <v>6.3449786886521104E-3</v>
      </c>
      <c r="EH1182">
        <v>2.4040491942717199E-3</v>
      </c>
      <c r="EI1182">
        <v>5.1357322285350204E-3</v>
      </c>
      <c r="EJ1182">
        <v>1.7654338573255401E-3</v>
      </c>
      <c r="EK1182">
        <v>5.7382410355429703E-3</v>
      </c>
      <c r="EL1182">
        <v>9.6587418730628306E-3</v>
      </c>
      <c r="EM1182">
        <v>0.194562823574842</v>
      </c>
      <c r="EN1182">
        <v>0.23892791346703299</v>
      </c>
      <c r="EO1182">
        <v>0.26202172301665999</v>
      </c>
      <c r="EP1182">
        <v>0.249507042154827</v>
      </c>
      <c r="EQ1182">
        <v>0.20280403674594399</v>
      </c>
      <c r="ER1182">
        <v>-2.8624162753708E-2</v>
      </c>
      <c r="ES1182">
        <v>-7.1348670380287998E-2</v>
      </c>
      <c r="ET1182">
        <v>-3.4572529130546301E-2</v>
      </c>
      <c r="EU1182">
        <v>-3.7388758644629999E-3</v>
      </c>
      <c r="EV1182">
        <v>7.1694858716917298E-3</v>
      </c>
      <c r="EW1182">
        <v>73.527553617107102</v>
      </c>
      <c r="EX1182">
        <v>72.481191717736607</v>
      </c>
      <c r="EY1182">
        <v>71.838962722011701</v>
      </c>
      <c r="EZ1182">
        <v>70.882203088590501</v>
      </c>
      <c r="FA1182">
        <v>69.9062485714893</v>
      </c>
      <c r="FB1182">
        <v>69.339565592088206</v>
      </c>
      <c r="FC1182">
        <v>67.928107509723802</v>
      </c>
      <c r="FD1182">
        <v>68.699236018230906</v>
      </c>
      <c r="FE1182">
        <v>71.769392578720897</v>
      </c>
      <c r="FF1182">
        <v>75.786286377341597</v>
      </c>
      <c r="FG1182">
        <v>80.805728363122498</v>
      </c>
      <c r="FH1182">
        <v>85.014993159011993</v>
      </c>
      <c r="FI1182">
        <v>88.644993656077204</v>
      </c>
      <c r="FJ1182">
        <v>90.585676133284196</v>
      </c>
      <c r="FK1182">
        <v>92.2987170405802</v>
      </c>
      <c r="FL1182">
        <v>93.260956515722299</v>
      </c>
      <c r="FM1182">
        <v>93.224418331630901</v>
      </c>
      <c r="FN1182">
        <v>92.521155537122695</v>
      </c>
      <c r="FO1182">
        <v>90.478305202225599</v>
      </c>
      <c r="FP1182">
        <v>86.763941594067006</v>
      </c>
      <c r="FQ1182">
        <v>81.954463885876294</v>
      </c>
      <c r="FR1182">
        <v>78.925340119531498</v>
      </c>
      <c r="FS1182">
        <v>76.649461200094507</v>
      </c>
      <c r="FT1182">
        <v>75.245526381699406</v>
      </c>
      <c r="FU1182">
        <v>1.6474662995127402E-2</v>
      </c>
      <c r="FV1182">
        <v>0</v>
      </c>
      <c r="FW1182">
        <v>0</v>
      </c>
      <c r="FX1182">
        <v>1</v>
      </c>
    </row>
    <row r="1183" spans="1:180" x14ac:dyDescent="0.2">
      <c r="A1183" t="s">
        <v>42</v>
      </c>
      <c r="B1183" t="s">
        <v>58</v>
      </c>
      <c r="C1183" t="s">
        <v>55</v>
      </c>
      <c r="D1183" t="s">
        <v>79</v>
      </c>
      <c r="E1183" t="s">
        <v>1</v>
      </c>
      <c r="F1183" t="s">
        <v>77</v>
      </c>
      <c r="G1183" s="35">
        <v>43704</v>
      </c>
      <c r="H1183">
        <v>15132</v>
      </c>
      <c r="I1183">
        <v>0.95702123914386905</v>
      </c>
      <c r="J1183">
        <v>0.84072893333555399</v>
      </c>
      <c r="K1183">
        <v>0.76738056707968205</v>
      </c>
      <c r="L1183">
        <v>0.71912107564972805</v>
      </c>
      <c r="M1183">
        <v>0.69341409283061595</v>
      </c>
      <c r="N1183">
        <v>0.70588656139860495</v>
      </c>
      <c r="O1183">
        <v>0.76195364249151598</v>
      </c>
      <c r="P1183">
        <v>0.81337858482312597</v>
      </c>
      <c r="Q1183">
        <v>0.85184936215873597</v>
      </c>
      <c r="R1183">
        <v>0.91440698212610605</v>
      </c>
      <c r="S1183">
        <v>1.0112832212899101</v>
      </c>
      <c r="T1183">
        <v>1.1403430298688</v>
      </c>
      <c r="U1183">
        <v>1.2958031420891301</v>
      </c>
      <c r="V1183">
        <v>1.4564938606198701</v>
      </c>
      <c r="W1183">
        <v>1.60261330580894</v>
      </c>
      <c r="X1183">
        <v>1.77137618365764</v>
      </c>
      <c r="Y1183">
        <v>1.90366648467411</v>
      </c>
      <c r="Z1183">
        <v>2.00845561937146</v>
      </c>
      <c r="AA1183">
        <v>1.99481221542394</v>
      </c>
      <c r="AB1183">
        <v>1.88007116171563</v>
      </c>
      <c r="AC1183">
        <v>1.7605259221160099</v>
      </c>
      <c r="AD1183">
        <v>1.64356429627992</v>
      </c>
      <c r="AE1183">
        <v>1.40390537684842</v>
      </c>
      <c r="AF1183">
        <v>1.1703355508783699</v>
      </c>
      <c r="AG1183">
        <v>-2.6618166215648002E-2</v>
      </c>
      <c r="AH1183">
        <v>-1.7820978822833199E-2</v>
      </c>
      <c r="AI1183">
        <v>-1.13917833473294E-2</v>
      </c>
      <c r="AJ1183">
        <v>-1.41298434454874E-2</v>
      </c>
      <c r="AK1183">
        <v>-1.6653589889913101E-2</v>
      </c>
      <c r="AL1183">
        <v>-1.6164131622165599E-2</v>
      </c>
      <c r="AM1183">
        <v>-2.20923684338722E-2</v>
      </c>
      <c r="AN1183">
        <v>-2.1709738798362001E-2</v>
      </c>
      <c r="AO1183">
        <v>-7.2485304670154996E-3</v>
      </c>
      <c r="AP1183">
        <v>-5.1432001354798198E-3</v>
      </c>
      <c r="AQ1183">
        <v>-1.93078050637152E-3</v>
      </c>
      <c r="AR1183">
        <v>-6.3113490798897796E-3</v>
      </c>
      <c r="AS1183">
        <v>-2.08891777255384E-4</v>
      </c>
      <c r="AT1183">
        <v>-8.9060436322290996E-3</v>
      </c>
      <c r="AU1183">
        <v>0.11824079456145301</v>
      </c>
      <c r="AV1183">
        <v>0.14502905075106901</v>
      </c>
      <c r="AW1183">
        <v>0.159285599279645</v>
      </c>
      <c r="AX1183">
        <v>0.148230323530576</v>
      </c>
      <c r="AY1183">
        <v>0.13690848646602199</v>
      </c>
      <c r="AZ1183">
        <v>-1.39186112375628E-2</v>
      </c>
      <c r="BA1183">
        <v>-7.3205283741749505E-2</v>
      </c>
      <c r="BB1183">
        <v>-5.1775097816637097E-2</v>
      </c>
      <c r="BC1183">
        <v>-3.1687569835547498E-2</v>
      </c>
      <c r="BD1183">
        <v>-1.7789650729616E-2</v>
      </c>
      <c r="BE1183">
        <v>-2.0947685531155402E-2</v>
      </c>
      <c r="BF1183">
        <v>-1.18525773469705E-2</v>
      </c>
      <c r="BG1183">
        <v>-5.5787339934380399E-3</v>
      </c>
      <c r="BH1183">
        <v>-7.7123074004839696E-3</v>
      </c>
      <c r="BI1183">
        <v>-1.0673427150790201E-2</v>
      </c>
      <c r="BJ1183">
        <v>-1.08779288714228E-2</v>
      </c>
      <c r="BK1183">
        <v>-1.5036734629743399E-2</v>
      </c>
      <c r="BL1183">
        <v>-1.47823715899626E-2</v>
      </c>
      <c r="BM1183">
        <v>-2.4307702028707901E-3</v>
      </c>
      <c r="BN1183">
        <v>-1.87807537990214E-3</v>
      </c>
      <c r="BO1183">
        <v>5.4774141008052002E-4</v>
      </c>
      <c r="BP1183">
        <v>-4.2429818447755402E-3</v>
      </c>
      <c r="BQ1183">
        <v>1.80842414849305E-3</v>
      </c>
      <c r="BR1183">
        <v>-2.92274019978149E-3</v>
      </c>
      <c r="BS1183">
        <v>0.127332910681383</v>
      </c>
      <c r="BT1183">
        <v>0.15521877314875299</v>
      </c>
      <c r="BU1183">
        <v>0.16988405065571899</v>
      </c>
      <c r="BV1183">
        <v>0.15928932778879901</v>
      </c>
      <c r="BW1183">
        <v>0.14871403988798501</v>
      </c>
      <c r="BX1183">
        <v>-6.7740165102742203E-3</v>
      </c>
      <c r="BY1183">
        <v>-6.5703805314313302E-2</v>
      </c>
      <c r="BZ1183">
        <v>-4.2817744885077398E-2</v>
      </c>
      <c r="CA1183">
        <v>-2.2506918781390699E-2</v>
      </c>
      <c r="CB1183">
        <v>-1.14091088656443E-2</v>
      </c>
      <c r="CC1183">
        <v>-1.7020327882891199E-2</v>
      </c>
      <c r="CD1183">
        <v>-7.7188806661504898E-3</v>
      </c>
      <c r="CE1183">
        <v>-1.5526337190509001E-3</v>
      </c>
      <c r="CF1183">
        <v>-3.26754148526234E-3</v>
      </c>
      <c r="CG1183">
        <v>-6.5315846548641898E-3</v>
      </c>
      <c r="CH1183">
        <v>-7.2167209494593196E-3</v>
      </c>
      <c r="CI1183">
        <v>-1.0150024150369599E-2</v>
      </c>
      <c r="CJ1183">
        <v>-9.9844981640562092E-3</v>
      </c>
      <c r="CK1183">
        <v>9.0599587987713105E-4</v>
      </c>
      <c r="CL1183">
        <v>3.8334007935926501E-4</v>
      </c>
      <c r="CM1183">
        <v>2.2643581391681702E-3</v>
      </c>
      <c r="CN1183">
        <v>-2.8104369985405401E-3</v>
      </c>
      <c r="CO1183">
        <v>3.2056110133773601E-3</v>
      </c>
      <c r="CP1183">
        <v>1.2212775307737899E-3</v>
      </c>
      <c r="CQ1183">
        <v>0.133630082609005</v>
      </c>
      <c r="CR1183">
        <v>0.16227614384074401</v>
      </c>
      <c r="CS1183">
        <v>0.177224505793042</v>
      </c>
      <c r="CT1183">
        <v>0.16694876044933099</v>
      </c>
      <c r="CU1183">
        <v>0.156890530225132</v>
      </c>
      <c r="CV1183">
        <v>-1.8256919665189701E-3</v>
      </c>
      <c r="CW1183">
        <v>-6.0508304206999902E-2</v>
      </c>
      <c r="CX1183">
        <v>-3.6613909531194998E-2</v>
      </c>
      <c r="CY1183">
        <v>-1.6148427828023899E-2</v>
      </c>
      <c r="CZ1183">
        <v>-6.9899650075108798E-3</v>
      </c>
      <c r="DA1183">
        <v>-1.3092970234627001E-2</v>
      </c>
      <c r="DB1183">
        <v>-3.58518398533049E-3</v>
      </c>
      <c r="DC1183">
        <v>2.4734665553362502E-3</v>
      </c>
      <c r="DD1183">
        <v>1.1772244299592899E-3</v>
      </c>
      <c r="DE1183">
        <v>-2.3897421589382001E-3</v>
      </c>
      <c r="DF1183">
        <v>-3.5555130274958699E-3</v>
      </c>
      <c r="DG1183">
        <v>-5.26331367099582E-3</v>
      </c>
      <c r="DH1183">
        <v>-5.1866247381498502E-3</v>
      </c>
      <c r="DI1183">
        <v>4.2427619626250503E-3</v>
      </c>
      <c r="DJ1183">
        <v>2.6447555386206701E-3</v>
      </c>
      <c r="DK1183">
        <v>3.9809748682558101E-3</v>
      </c>
      <c r="DL1183">
        <v>-1.3778921523055401E-3</v>
      </c>
      <c r="DM1183">
        <v>4.60279787826168E-3</v>
      </c>
      <c r="DN1183">
        <v>5.3652952613290799E-3</v>
      </c>
      <c r="DO1183">
        <v>0.13992725453662799</v>
      </c>
      <c r="DP1183">
        <v>0.16933351453273399</v>
      </c>
      <c r="DQ1183">
        <v>0.18456496093036601</v>
      </c>
      <c r="DR1183">
        <v>0.174608193109863</v>
      </c>
      <c r="DS1183">
        <v>0.16506702056228001</v>
      </c>
      <c r="DT1183">
        <v>3.1226325772362698E-3</v>
      </c>
      <c r="DU1183">
        <v>-5.5312803099686503E-2</v>
      </c>
      <c r="DV1183">
        <v>-3.0410074177312601E-2</v>
      </c>
      <c r="DW1183">
        <v>-9.7899368746570698E-3</v>
      </c>
      <c r="DX1183">
        <v>-2.57082114937748E-3</v>
      </c>
      <c r="DY1183">
        <v>-7.4224895501344397E-3</v>
      </c>
      <c r="DZ1183">
        <v>2.3832174905322502E-3</v>
      </c>
      <c r="EA1183">
        <v>8.2865159092276493E-3</v>
      </c>
      <c r="EB1183">
        <v>7.5947604749627001E-3</v>
      </c>
      <c r="EC1183">
        <v>3.5904205801847002E-3</v>
      </c>
      <c r="ED1183">
        <v>1.7306897232469299E-3</v>
      </c>
      <c r="EE1183">
        <v>1.7923201331329799E-3</v>
      </c>
      <c r="EF1183">
        <v>1.74074247024963E-3</v>
      </c>
      <c r="EG1183">
        <v>9.0605222267697606E-3</v>
      </c>
      <c r="EH1183">
        <v>5.9098802941983499E-3</v>
      </c>
      <c r="EI1183">
        <v>6.4594967847078502E-3</v>
      </c>
      <c r="EJ1183">
        <v>6.9047508280869801E-4</v>
      </c>
      <c r="EK1183">
        <v>6.6201138040101097E-3</v>
      </c>
      <c r="EL1183">
        <v>1.1348598693776701E-2</v>
      </c>
      <c r="EM1183">
        <v>0.14901937065655699</v>
      </c>
      <c r="EN1183">
        <v>0.17952323693041899</v>
      </c>
      <c r="EO1183">
        <v>0.19516341230643899</v>
      </c>
      <c r="EP1183">
        <v>0.18566719736808601</v>
      </c>
      <c r="EQ1183">
        <v>0.176872573984242</v>
      </c>
      <c r="ER1183">
        <v>1.02672273045248E-2</v>
      </c>
      <c r="ES1183">
        <v>-4.7811324672250299E-2</v>
      </c>
      <c r="ET1183">
        <v>-2.1452721245752999E-2</v>
      </c>
      <c r="EU1183">
        <v>-6.09285820500294E-4</v>
      </c>
      <c r="EV1183">
        <v>3.8097207145942899E-3</v>
      </c>
      <c r="EW1183">
        <v>73.038804648418804</v>
      </c>
      <c r="EX1183">
        <v>72.023782133907304</v>
      </c>
      <c r="EY1183">
        <v>71.360242237482595</v>
      </c>
      <c r="EZ1183">
        <v>70.402410644227402</v>
      </c>
      <c r="FA1183">
        <v>69.4640621853314</v>
      </c>
      <c r="FB1183">
        <v>68.927999104655498</v>
      </c>
      <c r="FC1183">
        <v>67.538318884131797</v>
      </c>
      <c r="FD1183">
        <v>68.252049720048106</v>
      </c>
      <c r="FE1183">
        <v>71.256638719893601</v>
      </c>
      <c r="FF1183">
        <v>75.218245583721199</v>
      </c>
      <c r="FG1183">
        <v>80.261905194692204</v>
      </c>
      <c r="FH1183">
        <v>84.548256417618205</v>
      </c>
      <c r="FI1183">
        <v>88.206243939187104</v>
      </c>
      <c r="FJ1183">
        <v>90.036908105364006</v>
      </c>
      <c r="FK1183">
        <v>91.653680678180805</v>
      </c>
      <c r="FL1183">
        <v>92.543781972988299</v>
      </c>
      <c r="FM1183">
        <v>92.423161762517594</v>
      </c>
      <c r="FN1183">
        <v>91.767960066896293</v>
      </c>
      <c r="FO1183">
        <v>89.698393323296401</v>
      </c>
      <c r="FP1183">
        <v>85.960339692435596</v>
      </c>
      <c r="FQ1183">
        <v>81.240102989182105</v>
      </c>
      <c r="FR1183">
        <v>78.320193274375498</v>
      </c>
      <c r="FS1183">
        <v>76.122741825237696</v>
      </c>
      <c r="FT1183">
        <v>74.718665581418307</v>
      </c>
      <c r="FU1183">
        <v>1.39324504341034E-2</v>
      </c>
      <c r="FV1183">
        <v>0</v>
      </c>
      <c r="FW1183">
        <v>0</v>
      </c>
      <c r="FX1183">
        <v>1</v>
      </c>
    </row>
    <row r="1184" spans="1:180" x14ac:dyDescent="0.2">
      <c r="A1184" t="s">
        <v>42</v>
      </c>
      <c r="B1184" t="s">
        <v>58</v>
      </c>
      <c r="C1184" t="s">
        <v>55</v>
      </c>
      <c r="D1184" t="s">
        <v>79</v>
      </c>
      <c r="E1184" t="s">
        <v>1</v>
      </c>
      <c r="F1184" t="s">
        <v>78</v>
      </c>
      <c r="G1184" s="35">
        <v>43704</v>
      </c>
      <c r="H1184">
        <v>3346</v>
      </c>
      <c r="I1184">
        <v>0.88099767087682002</v>
      </c>
      <c r="J1184">
        <v>0.76627171792625604</v>
      </c>
      <c r="K1184">
        <v>0.70231800201526295</v>
      </c>
      <c r="L1184">
        <v>0.65534064574931195</v>
      </c>
      <c r="M1184">
        <v>0.62943499329450803</v>
      </c>
      <c r="N1184">
        <v>0.64552973587454998</v>
      </c>
      <c r="O1184">
        <v>0.70353547913249803</v>
      </c>
      <c r="P1184">
        <v>0.76672913744480897</v>
      </c>
      <c r="Q1184">
        <v>0.84099715184517798</v>
      </c>
      <c r="R1184">
        <v>0.91175501427112504</v>
      </c>
      <c r="S1184">
        <v>1.0307286950400401</v>
      </c>
      <c r="T1184">
        <v>1.2002772499215399</v>
      </c>
      <c r="U1184">
        <v>1.39491359291337</v>
      </c>
      <c r="V1184">
        <v>1.6027486953605501</v>
      </c>
      <c r="W1184">
        <v>1.8054838522316401</v>
      </c>
      <c r="X1184">
        <v>2.0334594899390699</v>
      </c>
      <c r="Y1184">
        <v>2.2165855799660399</v>
      </c>
      <c r="Z1184">
        <v>2.3154675667984801</v>
      </c>
      <c r="AA1184">
        <v>2.2675329001659001</v>
      </c>
      <c r="AB1184">
        <v>2.0977980766193598</v>
      </c>
      <c r="AC1184">
        <v>1.8806482784681799</v>
      </c>
      <c r="AD1184">
        <v>1.6748174819530099</v>
      </c>
      <c r="AE1184">
        <v>1.3767254838105001</v>
      </c>
      <c r="AF1184">
        <v>1.1217963951168499</v>
      </c>
      <c r="AG1184">
        <v>-5.66551521477036E-2</v>
      </c>
      <c r="AH1184">
        <v>-3.1347191352032303E-2</v>
      </c>
      <c r="AI1184">
        <v>-2.3031015888330099E-2</v>
      </c>
      <c r="AJ1184">
        <v>-1.4993649911185399E-2</v>
      </c>
      <c r="AK1184">
        <v>-1.5776690286821601E-2</v>
      </c>
      <c r="AL1184">
        <v>-1.23019070736943E-2</v>
      </c>
      <c r="AM1184">
        <v>-1.31603151679172E-2</v>
      </c>
      <c r="AN1184">
        <v>-2.0950147135643998E-2</v>
      </c>
      <c r="AO1184">
        <v>-2.6347002153260499E-2</v>
      </c>
      <c r="AP1184">
        <v>-3.4667587405397299E-2</v>
      </c>
      <c r="AQ1184">
        <v>-1.8002546644896901E-2</v>
      </c>
      <c r="AR1184">
        <v>-8.7706173791185001E-3</v>
      </c>
      <c r="AS1184">
        <v>-1.0571985534018899E-2</v>
      </c>
      <c r="AT1184">
        <v>-2.79379995521346E-2</v>
      </c>
      <c r="AU1184">
        <v>0.36223097076170702</v>
      </c>
      <c r="AV1184">
        <v>0.46529032823723698</v>
      </c>
      <c r="AW1184">
        <v>0.50346815157436398</v>
      </c>
      <c r="AX1184">
        <v>0.47487909715309201</v>
      </c>
      <c r="AY1184">
        <v>0.25559566382663701</v>
      </c>
      <c r="AZ1184">
        <v>-0.268367182792345</v>
      </c>
      <c r="BA1184">
        <v>-0.24987349854407701</v>
      </c>
      <c r="BB1184">
        <v>-0.164787105717354</v>
      </c>
      <c r="BC1184">
        <v>-9.3818686460631906E-2</v>
      </c>
      <c r="BD1184">
        <v>-3.7138572149975797E-2</v>
      </c>
      <c r="BE1184">
        <v>-4.8526141709987897E-2</v>
      </c>
      <c r="BF1184">
        <v>-2.4828196737501401E-2</v>
      </c>
      <c r="BG1184">
        <v>-1.82459961863175E-2</v>
      </c>
      <c r="BH1184">
        <v>-1.03696537854763E-2</v>
      </c>
      <c r="BI1184">
        <v>-1.10136949754599E-2</v>
      </c>
      <c r="BJ1184">
        <v>-7.9240628867548995E-3</v>
      </c>
      <c r="BK1184">
        <v>-7.1565208524507398E-3</v>
      </c>
      <c r="BL1184">
        <v>-1.29410459666037E-2</v>
      </c>
      <c r="BM1184">
        <v>-1.9695047728205298E-2</v>
      </c>
      <c r="BN1184">
        <v>-2.7348577636706398E-2</v>
      </c>
      <c r="BO1184">
        <v>-1.07348994624592E-2</v>
      </c>
      <c r="BP1184">
        <v>-3.3525657889834802E-3</v>
      </c>
      <c r="BQ1184">
        <v>-5.1241010828776698E-3</v>
      </c>
      <c r="BR1184">
        <v>-1.7171339175121099E-2</v>
      </c>
      <c r="BS1184">
        <v>0.377921792209375</v>
      </c>
      <c r="BT1184">
        <v>0.48563817190971098</v>
      </c>
      <c r="BU1184">
        <v>0.52677227871146004</v>
      </c>
      <c r="BV1184">
        <v>0.50129011260575695</v>
      </c>
      <c r="BW1184">
        <v>0.28104664945937002</v>
      </c>
      <c r="BX1184">
        <v>-0.25074448865212101</v>
      </c>
      <c r="BY1184">
        <v>-0.23197447944153901</v>
      </c>
      <c r="BZ1184">
        <v>-0.149625583470086</v>
      </c>
      <c r="CA1184">
        <v>-7.9718595679246204E-2</v>
      </c>
      <c r="CB1184">
        <v>-2.5908132957901901E-2</v>
      </c>
      <c r="CC1184">
        <v>-4.2896013843986898E-2</v>
      </c>
      <c r="CD1184">
        <v>-2.0313160926095201E-2</v>
      </c>
      <c r="CE1184">
        <v>-1.4931906117165701E-2</v>
      </c>
      <c r="CF1184">
        <v>-7.1670881547510196E-3</v>
      </c>
      <c r="CG1184">
        <v>-7.7148589321806701E-3</v>
      </c>
      <c r="CH1184">
        <v>-4.89198133897623E-3</v>
      </c>
      <c r="CI1184">
        <v>-2.9983111987373899E-3</v>
      </c>
      <c r="CJ1184">
        <v>-7.3939668948113102E-3</v>
      </c>
      <c r="CK1184">
        <v>-1.5087924357061499E-2</v>
      </c>
      <c r="CL1184">
        <v>-2.2279453766591201E-2</v>
      </c>
      <c r="CM1184">
        <v>-5.7013491631186103E-3</v>
      </c>
      <c r="CN1184">
        <v>3.9996023749584302E-4</v>
      </c>
      <c r="CO1184">
        <v>-1.35091290774437E-3</v>
      </c>
      <c r="CP1184">
        <v>-9.7143829961564895E-3</v>
      </c>
      <c r="CQ1184">
        <v>0.388789207345551</v>
      </c>
      <c r="CR1184">
        <v>0.49973102645224099</v>
      </c>
      <c r="CS1184">
        <v>0.54291264617594903</v>
      </c>
      <c r="CT1184">
        <v>0.51958230145318696</v>
      </c>
      <c r="CU1184">
        <v>0.29867392457802699</v>
      </c>
      <c r="CV1184">
        <v>-0.23853906437408701</v>
      </c>
      <c r="CW1184">
        <v>-0.21957767333636599</v>
      </c>
      <c r="CX1184">
        <v>-0.13912475934771901</v>
      </c>
      <c r="CY1184">
        <v>-6.9952915756742506E-2</v>
      </c>
      <c r="CZ1184">
        <v>-1.81299649844219E-2</v>
      </c>
      <c r="DA1184">
        <v>-3.7265885977986003E-2</v>
      </c>
      <c r="DB1184">
        <v>-1.5798125114689001E-2</v>
      </c>
      <c r="DC1184">
        <v>-1.16178160480139E-2</v>
      </c>
      <c r="DD1184">
        <v>-3.9645225240257202E-3</v>
      </c>
      <c r="DE1184">
        <v>-4.4160228889014398E-3</v>
      </c>
      <c r="DF1184">
        <v>-1.8598997911975601E-3</v>
      </c>
      <c r="DG1184">
        <v>1.15989845497597E-3</v>
      </c>
      <c r="DH1184">
        <v>-1.8468878230189E-3</v>
      </c>
      <c r="DI1184">
        <v>-1.04808009859177E-2</v>
      </c>
      <c r="DJ1184">
        <v>-1.72103298964759E-2</v>
      </c>
      <c r="DK1184">
        <v>-6.6779886377803905E-4</v>
      </c>
      <c r="DL1184">
        <v>4.1524862639751702E-3</v>
      </c>
      <c r="DM1184">
        <v>2.4222752673889298E-3</v>
      </c>
      <c r="DN1184">
        <v>-2.2574268171918401E-3</v>
      </c>
      <c r="DO1184">
        <v>0.39965662248172701</v>
      </c>
      <c r="DP1184">
        <v>0.51382388099477005</v>
      </c>
      <c r="DQ1184">
        <v>0.55905301364043802</v>
      </c>
      <c r="DR1184">
        <v>0.53787449030061696</v>
      </c>
      <c r="DS1184">
        <v>0.31630119969668302</v>
      </c>
      <c r="DT1184">
        <v>-0.226333640096053</v>
      </c>
      <c r="DU1184">
        <v>-0.207180867231194</v>
      </c>
      <c r="DV1184">
        <v>-0.12862393522535301</v>
      </c>
      <c r="DW1184">
        <v>-6.0187235834238802E-2</v>
      </c>
      <c r="DX1184">
        <v>-1.03517970109419E-2</v>
      </c>
      <c r="DY1184">
        <v>-2.91368755402703E-2</v>
      </c>
      <c r="DZ1184">
        <v>-9.2791305001580903E-3</v>
      </c>
      <c r="EA1184">
        <v>-6.8327963460012402E-3</v>
      </c>
      <c r="EB1184">
        <v>6.5947360168339001E-4</v>
      </c>
      <c r="EC1184">
        <v>3.4697242246024297E-4</v>
      </c>
      <c r="ED1184">
        <v>2.5179443957418098E-3</v>
      </c>
      <c r="EE1184">
        <v>7.1636927704423897E-3</v>
      </c>
      <c r="EF1184">
        <v>6.1622133460213597E-3</v>
      </c>
      <c r="EG1184">
        <v>-3.8288465608624501E-3</v>
      </c>
      <c r="EH1184">
        <v>-9.8913201277849999E-3</v>
      </c>
      <c r="EI1184">
        <v>6.5998483186597004E-3</v>
      </c>
      <c r="EJ1184">
        <v>9.5705378541101806E-3</v>
      </c>
      <c r="EK1184">
        <v>7.8701597185301796E-3</v>
      </c>
      <c r="EL1184">
        <v>8.5092335598215708E-3</v>
      </c>
      <c r="EM1184">
        <v>0.41534744392939499</v>
      </c>
      <c r="EN1184">
        <v>0.53417172466724505</v>
      </c>
      <c r="EO1184">
        <v>0.58235714077753398</v>
      </c>
      <c r="EP1184">
        <v>0.56428550575328096</v>
      </c>
      <c r="EQ1184">
        <v>0.34175218532941698</v>
      </c>
      <c r="ER1184">
        <v>-0.20871094595582901</v>
      </c>
      <c r="ES1184">
        <v>-0.18928184812865601</v>
      </c>
      <c r="ET1184">
        <v>-0.113462412978085</v>
      </c>
      <c r="EU1184">
        <v>-4.6087145052853197E-2</v>
      </c>
      <c r="EV1184">
        <v>8.7864218113201803E-4</v>
      </c>
      <c r="EW1184">
        <v>75.861415161255096</v>
      </c>
      <c r="EX1184">
        <v>74.708335570661404</v>
      </c>
      <c r="EY1184">
        <v>74.146852352627207</v>
      </c>
      <c r="EZ1184">
        <v>73.163873866688903</v>
      </c>
      <c r="FA1184">
        <v>71.978172860144696</v>
      </c>
      <c r="FB1184">
        <v>71.263486869971501</v>
      </c>
      <c r="FC1184">
        <v>69.721380736141001</v>
      </c>
      <c r="FD1184">
        <v>70.826807464926105</v>
      </c>
      <c r="FE1184">
        <v>74.383434994681295</v>
      </c>
      <c r="FF1184">
        <v>78.708624698974802</v>
      </c>
      <c r="FG1184">
        <v>83.584995234260901</v>
      </c>
      <c r="FH1184">
        <v>87.474567945869694</v>
      </c>
      <c r="FI1184">
        <v>91.034058715422105</v>
      </c>
      <c r="FJ1184">
        <v>93.574773020778096</v>
      </c>
      <c r="FK1184">
        <v>95.631934304743297</v>
      </c>
      <c r="FL1184">
        <v>96.8166048253361</v>
      </c>
      <c r="FM1184">
        <v>97.154128529652994</v>
      </c>
      <c r="FN1184">
        <v>96.217870962928401</v>
      </c>
      <c r="FO1184">
        <v>94.348940560528803</v>
      </c>
      <c r="FP1184">
        <v>90.723782157218693</v>
      </c>
      <c r="FQ1184">
        <v>85.428771691379396</v>
      </c>
      <c r="FR1184">
        <v>81.855083421389807</v>
      </c>
      <c r="FS1184">
        <v>79.196470205760704</v>
      </c>
      <c r="FT1184">
        <v>77.794214785410304</v>
      </c>
      <c r="FU1184">
        <v>2.9374533106973501E-2</v>
      </c>
      <c r="FV1184">
        <v>0</v>
      </c>
      <c r="FW1184">
        <v>0</v>
      </c>
      <c r="FX1184">
        <v>1</v>
      </c>
    </row>
    <row r="1185" spans="1:180" x14ac:dyDescent="0.2">
      <c r="A1185" t="s">
        <v>42</v>
      </c>
      <c r="B1185" t="s">
        <v>58</v>
      </c>
      <c r="C1185" t="s">
        <v>55</v>
      </c>
      <c r="D1185" t="s">
        <v>79</v>
      </c>
      <c r="E1185" t="s">
        <v>77</v>
      </c>
      <c r="F1185" t="s">
        <v>1</v>
      </c>
      <c r="G1185" s="35">
        <v>43704</v>
      </c>
      <c r="H1185">
        <v>12129</v>
      </c>
      <c r="I1185">
        <v>0.90660889185785798</v>
      </c>
      <c r="J1185">
        <v>0.80181073783397205</v>
      </c>
      <c r="K1185">
        <v>0.73746777384421003</v>
      </c>
      <c r="L1185">
        <v>0.69596680987762904</v>
      </c>
      <c r="M1185">
        <v>0.67668578100098498</v>
      </c>
      <c r="N1185">
        <v>0.70424032261540104</v>
      </c>
      <c r="O1185">
        <v>0.77435682180495702</v>
      </c>
      <c r="P1185">
        <v>0.82599052943882301</v>
      </c>
      <c r="Q1185">
        <v>0.86622977196476403</v>
      </c>
      <c r="R1185">
        <v>0.91150813115788998</v>
      </c>
      <c r="S1185">
        <v>0.98997126090714904</v>
      </c>
      <c r="T1185">
        <v>1.1038296943710899</v>
      </c>
      <c r="U1185">
        <v>1.24240749283666</v>
      </c>
      <c r="V1185">
        <v>1.39279027553625</v>
      </c>
      <c r="W1185">
        <v>1.53572752009199</v>
      </c>
      <c r="X1185">
        <v>1.70763201778111</v>
      </c>
      <c r="Y1185">
        <v>1.85274841332423</v>
      </c>
      <c r="Z1185">
        <v>1.9761733734312901</v>
      </c>
      <c r="AA1185">
        <v>1.9652692132778899</v>
      </c>
      <c r="AB1185">
        <v>1.8457255650832001</v>
      </c>
      <c r="AC1185">
        <v>1.71980739002518</v>
      </c>
      <c r="AD1185">
        <v>1.5843654180931399</v>
      </c>
      <c r="AE1185">
        <v>1.33689726184022</v>
      </c>
      <c r="AF1185">
        <v>1.1104748947963801</v>
      </c>
      <c r="AG1185">
        <v>-3.2792425149605398E-2</v>
      </c>
      <c r="AH1185">
        <v>-2.1724673193804899E-2</v>
      </c>
      <c r="AI1185">
        <v>-1.5307224899211399E-2</v>
      </c>
      <c r="AJ1185">
        <v>-1.5895256755871098E-2</v>
      </c>
      <c r="AK1185">
        <v>-1.7366378769925198E-2</v>
      </c>
      <c r="AL1185">
        <v>-1.45411528285993E-2</v>
      </c>
      <c r="AM1185">
        <v>-2.20398128745443E-2</v>
      </c>
      <c r="AN1185">
        <v>-1.3947508820930699E-2</v>
      </c>
      <c r="AO1185">
        <v>-1.10480017675481E-2</v>
      </c>
      <c r="AP1185">
        <v>-1.3373179905905299E-2</v>
      </c>
      <c r="AQ1185">
        <v>-7.1444503511773304E-3</v>
      </c>
      <c r="AR1185">
        <v>-6.5644414923479999E-3</v>
      </c>
      <c r="AS1185">
        <v>-1.3157763522252201E-4</v>
      </c>
      <c r="AT1185">
        <v>-9.3794736599823701E-3</v>
      </c>
      <c r="AU1185">
        <v>0.181494974649167</v>
      </c>
      <c r="AV1185">
        <v>0.22716748459035499</v>
      </c>
      <c r="AW1185">
        <v>0.24629486054916599</v>
      </c>
      <c r="AX1185">
        <v>0.230583868615967</v>
      </c>
      <c r="AY1185">
        <v>0.187776725343133</v>
      </c>
      <c r="AZ1185">
        <v>-5.7363116508258399E-2</v>
      </c>
      <c r="BA1185">
        <v>-0.109338168917909</v>
      </c>
      <c r="BB1185">
        <v>-7.2223866736677994E-2</v>
      </c>
      <c r="BC1185">
        <v>-4.9517550694134001E-2</v>
      </c>
      <c r="BD1185">
        <v>-3.1986664121413502E-2</v>
      </c>
      <c r="BE1185">
        <v>-2.7356551889602801E-2</v>
      </c>
      <c r="BF1185">
        <v>-1.5371151792438699E-2</v>
      </c>
      <c r="BG1185">
        <v>-9.3452954167232601E-3</v>
      </c>
      <c r="BH1185">
        <v>-9.8676816770232809E-3</v>
      </c>
      <c r="BI1185">
        <v>-1.1699615439631701E-2</v>
      </c>
      <c r="BJ1185">
        <v>-1.03910545649918E-2</v>
      </c>
      <c r="BK1185">
        <v>-1.5838522639483099E-2</v>
      </c>
      <c r="BL1185">
        <v>-8.6930513289004106E-3</v>
      </c>
      <c r="BM1185">
        <v>-5.7374649552004902E-3</v>
      </c>
      <c r="BN1185">
        <v>-9.1845097081357501E-3</v>
      </c>
      <c r="BO1185">
        <v>-4.2366742011803399E-3</v>
      </c>
      <c r="BP1185">
        <v>-4.5035974843779603E-3</v>
      </c>
      <c r="BQ1185">
        <v>1.8729498649440099E-3</v>
      </c>
      <c r="BR1185">
        <v>-1.60700564336572E-3</v>
      </c>
      <c r="BS1185">
        <v>0.192469553559037</v>
      </c>
      <c r="BT1185">
        <v>0.242428748483307</v>
      </c>
      <c r="BU1185">
        <v>0.26288580246983501</v>
      </c>
      <c r="BV1185">
        <v>0.24810149242374299</v>
      </c>
      <c r="BW1185">
        <v>0.20522233125318101</v>
      </c>
      <c r="BX1185">
        <v>-4.7625024200291799E-2</v>
      </c>
      <c r="BY1185">
        <v>-0.100005933183621</v>
      </c>
      <c r="BZ1185">
        <v>-6.2843540580485593E-2</v>
      </c>
      <c r="CA1185">
        <v>-3.7203914082165501E-2</v>
      </c>
      <c r="CB1185">
        <v>-2.2779542397461099E-2</v>
      </c>
      <c r="CC1185">
        <v>-2.3591682628862701E-2</v>
      </c>
      <c r="CD1185">
        <v>-1.09707222243943E-2</v>
      </c>
      <c r="CE1185">
        <v>-5.2160812187990596E-3</v>
      </c>
      <c r="CF1185">
        <v>-5.6930015390346204E-3</v>
      </c>
      <c r="CG1185">
        <v>-7.7748324195616699E-3</v>
      </c>
      <c r="CH1185">
        <v>-7.5167091499372196E-3</v>
      </c>
      <c r="CI1185">
        <v>-1.15435279134843E-2</v>
      </c>
      <c r="CJ1185">
        <v>-5.0538300764166001E-3</v>
      </c>
      <c r="CK1185">
        <v>-2.0594033362977002E-3</v>
      </c>
      <c r="CL1185">
        <v>-6.2834494889810397E-3</v>
      </c>
      <c r="CM1185">
        <v>-2.2227572975637702E-3</v>
      </c>
      <c r="CN1185">
        <v>-3.07626320234525E-3</v>
      </c>
      <c r="CO1185">
        <v>3.2612795052272899E-3</v>
      </c>
      <c r="CP1185">
        <v>3.7761820279065901E-3</v>
      </c>
      <c r="CQ1185">
        <v>0.20007051348048099</v>
      </c>
      <c r="CR1185">
        <v>0.25299865336563399</v>
      </c>
      <c r="CS1185">
        <v>0.27437663830359998</v>
      </c>
      <c r="CT1185">
        <v>0.26023414530959699</v>
      </c>
      <c r="CU1185">
        <v>0.21730510476245399</v>
      </c>
      <c r="CV1185">
        <v>-4.0880451132652797E-2</v>
      </c>
      <c r="CW1185">
        <v>-9.3542455142563402E-2</v>
      </c>
      <c r="CX1185">
        <v>-5.6346755259713097E-2</v>
      </c>
      <c r="CY1185">
        <v>-2.8675526875378402E-2</v>
      </c>
      <c r="CZ1185">
        <v>-1.6402717938830601E-2</v>
      </c>
      <c r="DA1185">
        <v>-1.9826813368122701E-2</v>
      </c>
      <c r="DB1185">
        <v>-6.5702926563499103E-3</v>
      </c>
      <c r="DC1185">
        <v>-1.08686702087487E-3</v>
      </c>
      <c r="DD1185">
        <v>-1.5183214010459701E-3</v>
      </c>
      <c r="DE1185">
        <v>-3.8500493994916701E-3</v>
      </c>
      <c r="DF1185">
        <v>-4.6423637348826496E-3</v>
      </c>
      <c r="DG1185">
        <v>-7.2485331874855199E-3</v>
      </c>
      <c r="DH1185">
        <v>-1.41460882393278E-3</v>
      </c>
      <c r="DI1185">
        <v>1.61865828260509E-3</v>
      </c>
      <c r="DJ1185">
        <v>-3.3823892698263201E-3</v>
      </c>
      <c r="DK1185">
        <v>-2.0884039394719901E-4</v>
      </c>
      <c r="DL1185">
        <v>-1.64892892031253E-3</v>
      </c>
      <c r="DM1185">
        <v>4.64960914551058E-3</v>
      </c>
      <c r="DN1185">
        <v>9.1593696991789098E-3</v>
      </c>
      <c r="DO1185">
        <v>0.20767147340192599</v>
      </c>
      <c r="DP1185">
        <v>0.26356855824796199</v>
      </c>
      <c r="DQ1185">
        <v>0.28586747413736602</v>
      </c>
      <c r="DR1185">
        <v>0.27236679819545101</v>
      </c>
      <c r="DS1185">
        <v>0.22938787827172699</v>
      </c>
      <c r="DT1185">
        <v>-3.4135878065013898E-2</v>
      </c>
      <c r="DU1185">
        <v>-8.7078977101505695E-2</v>
      </c>
      <c r="DV1185">
        <v>-4.9849969938940697E-2</v>
      </c>
      <c r="DW1185">
        <v>-2.0147139668591201E-2</v>
      </c>
      <c r="DX1185">
        <v>-1.0025893480200099E-2</v>
      </c>
      <c r="DY1185">
        <v>-1.4390940108120099E-2</v>
      </c>
      <c r="DZ1185">
        <v>-2.1677125498370699E-4</v>
      </c>
      <c r="EA1185">
        <v>4.8750624616132896E-3</v>
      </c>
      <c r="EB1185">
        <v>4.5092536778018099E-3</v>
      </c>
      <c r="EC1185">
        <v>1.81671393080187E-3</v>
      </c>
      <c r="ED1185">
        <v>-4.9226547127517403E-4</v>
      </c>
      <c r="EE1185">
        <v>-1.0472429524243201E-3</v>
      </c>
      <c r="EF1185">
        <v>3.8398486680975498E-3</v>
      </c>
      <c r="EG1185">
        <v>6.9291950949526603E-3</v>
      </c>
      <c r="EH1185">
        <v>8.0628092794324605E-4</v>
      </c>
      <c r="EI1185">
        <v>2.69893575604979E-3</v>
      </c>
      <c r="EJ1185">
        <v>4.1191508765751103E-4</v>
      </c>
      <c r="EK1185">
        <v>6.6541366456771096E-3</v>
      </c>
      <c r="EL1185">
        <v>1.6931837715795602E-2</v>
      </c>
      <c r="EM1185">
        <v>0.21864605231179501</v>
      </c>
      <c r="EN1185">
        <v>0.27882982214091301</v>
      </c>
      <c r="EO1185">
        <v>0.30245841605803497</v>
      </c>
      <c r="EP1185">
        <v>0.289884422003227</v>
      </c>
      <c r="EQ1185">
        <v>0.246833484181776</v>
      </c>
      <c r="ER1185">
        <v>-2.4397785757047201E-2</v>
      </c>
      <c r="ES1185">
        <v>-7.7746741367217903E-2</v>
      </c>
      <c r="ET1185">
        <v>-4.0469643782748199E-2</v>
      </c>
      <c r="EU1185">
        <v>-7.8335030566228092E-3</v>
      </c>
      <c r="EV1185">
        <v>-8.1877175624761904E-4</v>
      </c>
      <c r="EW1185">
        <v>71.930659808056404</v>
      </c>
      <c r="EX1185">
        <v>70.920664932514399</v>
      </c>
      <c r="EY1185">
        <v>70.272504582666997</v>
      </c>
      <c r="EZ1185">
        <v>69.389726930981496</v>
      </c>
      <c r="FA1185">
        <v>68.554135606763396</v>
      </c>
      <c r="FB1185">
        <v>68.040980345105197</v>
      </c>
      <c r="FC1185">
        <v>66.707383450313102</v>
      </c>
      <c r="FD1185">
        <v>67.507974637360405</v>
      </c>
      <c r="FE1185">
        <v>70.544898417356094</v>
      </c>
      <c r="FF1185">
        <v>74.533101798122004</v>
      </c>
      <c r="FG1185">
        <v>79.730008243160398</v>
      </c>
      <c r="FH1185">
        <v>84.102925342380402</v>
      </c>
      <c r="FI1185">
        <v>87.8165754414253</v>
      </c>
      <c r="FJ1185">
        <v>89.652656210239201</v>
      </c>
      <c r="FK1185">
        <v>91.116035438895196</v>
      </c>
      <c r="FL1185">
        <v>91.810423023950705</v>
      </c>
      <c r="FM1185">
        <v>91.596180726725805</v>
      </c>
      <c r="FN1185">
        <v>90.839786623548704</v>
      </c>
      <c r="FO1185">
        <v>88.636943998339206</v>
      </c>
      <c r="FP1185">
        <v>84.716781839292395</v>
      </c>
      <c r="FQ1185">
        <v>79.869527639908796</v>
      </c>
      <c r="FR1185">
        <v>76.9116014743596</v>
      </c>
      <c r="FS1185">
        <v>74.718872507870302</v>
      </c>
      <c r="FT1185">
        <v>73.380278649887799</v>
      </c>
      <c r="FU1185">
        <v>2.0548083278728799E-2</v>
      </c>
      <c r="FV1185">
        <v>0</v>
      </c>
      <c r="FW1185">
        <v>0</v>
      </c>
      <c r="FX1185">
        <v>1</v>
      </c>
    </row>
    <row r="1186" spans="1:180" x14ac:dyDescent="0.2">
      <c r="A1186" t="s">
        <v>42</v>
      </c>
      <c r="B1186" t="s">
        <v>58</v>
      </c>
      <c r="C1186" t="s">
        <v>55</v>
      </c>
      <c r="D1186" t="s">
        <v>79</v>
      </c>
      <c r="E1186" t="s">
        <v>77</v>
      </c>
      <c r="F1186" t="s">
        <v>77</v>
      </c>
      <c r="G1186" s="35">
        <v>43704</v>
      </c>
      <c r="H1186">
        <v>9873</v>
      </c>
      <c r="I1186">
        <v>0.90925424870306104</v>
      </c>
      <c r="J1186">
        <v>0.80526625029542298</v>
      </c>
      <c r="K1186">
        <v>0.74025289344454404</v>
      </c>
      <c r="L1186">
        <v>0.69840066171279802</v>
      </c>
      <c r="M1186">
        <v>0.679085284649104</v>
      </c>
      <c r="N1186">
        <v>0.70666879540810901</v>
      </c>
      <c r="O1186">
        <v>0.77643214602899302</v>
      </c>
      <c r="P1186">
        <v>0.82511772843334696</v>
      </c>
      <c r="Q1186">
        <v>0.85875298478350404</v>
      </c>
      <c r="R1186">
        <v>0.90209043078742801</v>
      </c>
      <c r="S1186">
        <v>0.97547478410309796</v>
      </c>
      <c r="T1186">
        <v>1.08130410494065</v>
      </c>
      <c r="U1186">
        <v>1.2123217391055101</v>
      </c>
      <c r="V1186">
        <v>1.3530672036167499</v>
      </c>
      <c r="W1186">
        <v>1.48600959082694</v>
      </c>
      <c r="X1186">
        <v>1.6453347977433099</v>
      </c>
      <c r="Y1186">
        <v>1.77926282251032</v>
      </c>
      <c r="Z1186">
        <v>1.90426921720658</v>
      </c>
      <c r="AA1186">
        <v>1.8981614845409001</v>
      </c>
      <c r="AB1186">
        <v>1.78863547148382</v>
      </c>
      <c r="AC1186">
        <v>1.6815184928543201</v>
      </c>
      <c r="AD1186">
        <v>1.56155081901111</v>
      </c>
      <c r="AE1186">
        <v>1.3252645813155</v>
      </c>
      <c r="AF1186">
        <v>1.1051370032555901</v>
      </c>
      <c r="AG1186">
        <v>-3.2225310451651203E-2</v>
      </c>
      <c r="AH1186">
        <v>-2.1179168504663299E-2</v>
      </c>
      <c r="AI1186">
        <v>-1.43851555510259E-2</v>
      </c>
      <c r="AJ1186">
        <v>-1.6394413197495301E-2</v>
      </c>
      <c r="AK1186">
        <v>-1.8392130519705601E-2</v>
      </c>
      <c r="AL1186">
        <v>-1.7557657532743499E-2</v>
      </c>
      <c r="AM1186">
        <v>-2.6501887382999401E-2</v>
      </c>
      <c r="AN1186">
        <v>-1.76072051653746E-2</v>
      </c>
      <c r="AO1186">
        <v>-1.22515624021071E-2</v>
      </c>
      <c r="AP1186">
        <v>-1.1637666281812399E-2</v>
      </c>
      <c r="AQ1186">
        <v>-7.4055253212905198E-3</v>
      </c>
      <c r="AR1186">
        <v>-7.1432301167298103E-3</v>
      </c>
      <c r="AS1186">
        <v>8.0387066838015104E-5</v>
      </c>
      <c r="AT1186">
        <v>-7.3502370735665304E-3</v>
      </c>
      <c r="AU1186">
        <v>0.13784483549704099</v>
      </c>
      <c r="AV1186">
        <v>0.166774224137442</v>
      </c>
      <c r="AW1186">
        <v>0.182680027870983</v>
      </c>
      <c r="AX1186">
        <v>0.175344315142799</v>
      </c>
      <c r="AY1186">
        <v>0.16309768768757399</v>
      </c>
      <c r="AZ1186">
        <v>-2.0170485628162899E-2</v>
      </c>
      <c r="BA1186">
        <v>-8.0477853411937E-2</v>
      </c>
      <c r="BB1186">
        <v>-5.5781341525103299E-2</v>
      </c>
      <c r="BC1186">
        <v>-4.334209900173E-2</v>
      </c>
      <c r="BD1186">
        <v>-3.36565628174086E-2</v>
      </c>
      <c r="BE1186">
        <v>-2.61829358305504E-2</v>
      </c>
      <c r="BF1186">
        <v>-1.4480118902105901E-2</v>
      </c>
      <c r="BG1186">
        <v>-7.7682187857323701E-3</v>
      </c>
      <c r="BH1186">
        <v>-9.9479471961613393E-3</v>
      </c>
      <c r="BI1186">
        <v>-1.2695012941897101E-2</v>
      </c>
      <c r="BJ1186">
        <v>-1.27007091418424E-2</v>
      </c>
      <c r="BK1186">
        <v>-1.90881493796345E-2</v>
      </c>
      <c r="BL1186">
        <v>-1.11413632650241E-2</v>
      </c>
      <c r="BM1186">
        <v>-6.5706913293395799E-3</v>
      </c>
      <c r="BN1186">
        <v>-7.44752962095881E-3</v>
      </c>
      <c r="BO1186">
        <v>-3.6311372645167401E-3</v>
      </c>
      <c r="BP1186">
        <v>-4.9379308642896096E-3</v>
      </c>
      <c r="BQ1186">
        <v>2.2231377417781099E-3</v>
      </c>
      <c r="BR1186">
        <v>-2.3366222982693899E-4</v>
      </c>
      <c r="BS1186">
        <v>0.148378127776612</v>
      </c>
      <c r="BT1186">
        <v>0.181279577817167</v>
      </c>
      <c r="BU1186">
        <v>0.19841412483889001</v>
      </c>
      <c r="BV1186">
        <v>0.19081525587252901</v>
      </c>
      <c r="BW1186">
        <v>0.18002844676999399</v>
      </c>
      <c r="BX1186">
        <v>-9.2327637279011904E-3</v>
      </c>
      <c r="BY1186">
        <v>-7.1271624724251498E-2</v>
      </c>
      <c r="BZ1186">
        <v>-4.6147518232605302E-2</v>
      </c>
      <c r="CA1186">
        <v>-3.0684929896841299E-2</v>
      </c>
      <c r="CB1186">
        <v>-2.4176493312893399E-2</v>
      </c>
      <c r="CC1186">
        <v>-2.19980055746807E-2</v>
      </c>
      <c r="CD1186">
        <v>-9.8403775544886399E-3</v>
      </c>
      <c r="CE1186">
        <v>-3.1853485390662302E-3</v>
      </c>
      <c r="CF1186">
        <v>-5.4831444813136197E-3</v>
      </c>
      <c r="CG1186">
        <v>-8.7492066624654998E-3</v>
      </c>
      <c r="CH1186">
        <v>-9.3368014818806296E-3</v>
      </c>
      <c r="CI1186">
        <v>-1.39534170227518E-2</v>
      </c>
      <c r="CJ1186">
        <v>-6.6631408615417196E-3</v>
      </c>
      <c r="CK1186">
        <v>-2.6361373298080799E-3</v>
      </c>
      <c r="CL1186">
        <v>-4.5454537339393603E-3</v>
      </c>
      <c r="CM1186">
        <v>-1.01700759420045E-3</v>
      </c>
      <c r="CN1186">
        <v>-3.4105473199865402E-3</v>
      </c>
      <c r="CO1186">
        <v>3.7072003318444598E-3</v>
      </c>
      <c r="CP1186">
        <v>4.6952558279384302E-3</v>
      </c>
      <c r="CQ1186">
        <v>0.15567345392219101</v>
      </c>
      <c r="CR1186">
        <v>0.19132594158852001</v>
      </c>
      <c r="CS1186">
        <v>0.20931151246855501</v>
      </c>
      <c r="CT1186">
        <v>0.20153038229327599</v>
      </c>
      <c r="CU1186">
        <v>0.19175463893481401</v>
      </c>
      <c r="CV1186">
        <v>-1.65733085903434E-3</v>
      </c>
      <c r="CW1186">
        <v>-6.4895418779818997E-2</v>
      </c>
      <c r="CX1186">
        <v>-3.9475161567448298E-2</v>
      </c>
      <c r="CY1186">
        <v>-2.1918613131950201E-2</v>
      </c>
      <c r="CZ1186">
        <v>-1.7610626052917799E-2</v>
      </c>
      <c r="DA1186">
        <v>-1.7813075318811E-2</v>
      </c>
      <c r="DB1186">
        <v>-5.2006362068713896E-3</v>
      </c>
      <c r="DC1186">
        <v>1.3975217075999E-3</v>
      </c>
      <c r="DD1186">
        <v>-1.01834176646589E-3</v>
      </c>
      <c r="DE1186">
        <v>-4.80340038303388E-3</v>
      </c>
      <c r="DF1186">
        <v>-5.9728938219188602E-3</v>
      </c>
      <c r="DG1186">
        <v>-8.8186846658691101E-3</v>
      </c>
      <c r="DH1186">
        <v>-2.1849184580593302E-3</v>
      </c>
      <c r="DI1186">
        <v>1.2984166697234201E-3</v>
      </c>
      <c r="DJ1186">
        <v>-1.6433778469199E-3</v>
      </c>
      <c r="DK1186">
        <v>1.59712207611585E-3</v>
      </c>
      <c r="DL1186">
        <v>-1.8831637756834801E-3</v>
      </c>
      <c r="DM1186">
        <v>5.1912629219107997E-3</v>
      </c>
      <c r="DN1186">
        <v>9.6241738857038104E-3</v>
      </c>
      <c r="DO1186">
        <v>0.16296878006776899</v>
      </c>
      <c r="DP1186">
        <v>0.20137230535987399</v>
      </c>
      <c r="DQ1186">
        <v>0.220208900098219</v>
      </c>
      <c r="DR1186">
        <v>0.21224550871402401</v>
      </c>
      <c r="DS1186">
        <v>0.203480831099634</v>
      </c>
      <c r="DT1186">
        <v>5.9181020098325104E-3</v>
      </c>
      <c r="DU1186">
        <v>-5.8519212835386497E-2</v>
      </c>
      <c r="DV1186">
        <v>-3.2802804902291399E-2</v>
      </c>
      <c r="DW1186">
        <v>-1.31522963670592E-2</v>
      </c>
      <c r="DX1186">
        <v>-1.10447587929422E-2</v>
      </c>
      <c r="DY1186">
        <v>-1.17707006977101E-2</v>
      </c>
      <c r="DZ1186">
        <v>1.49841339568606E-3</v>
      </c>
      <c r="EA1186">
        <v>8.0144584728934296E-3</v>
      </c>
      <c r="EB1186">
        <v>5.4281242348680802E-3</v>
      </c>
      <c r="EC1186">
        <v>8.93717194774601E-4</v>
      </c>
      <c r="ED1186">
        <v>-1.11594543101778E-3</v>
      </c>
      <c r="EE1186">
        <v>-1.4049466625041401E-3</v>
      </c>
      <c r="EF1186">
        <v>4.2809234422912096E-3</v>
      </c>
      <c r="EG1186">
        <v>6.97928774249096E-3</v>
      </c>
      <c r="EH1186">
        <v>2.5467588139336701E-3</v>
      </c>
      <c r="EI1186">
        <v>5.3715101328896302E-3</v>
      </c>
      <c r="EJ1186">
        <v>3.2213547675671801E-4</v>
      </c>
      <c r="EK1186">
        <v>7.3340135968508998E-3</v>
      </c>
      <c r="EL1186">
        <v>1.6740748729443401E-2</v>
      </c>
      <c r="EM1186">
        <v>0.17350207234734</v>
      </c>
      <c r="EN1186">
        <v>0.21587765903959899</v>
      </c>
      <c r="EO1186">
        <v>0.23594299706612701</v>
      </c>
      <c r="EP1186">
        <v>0.22771644944375399</v>
      </c>
      <c r="EQ1186">
        <v>0.220411590182054</v>
      </c>
      <c r="ER1186">
        <v>1.68558239100942E-2</v>
      </c>
      <c r="ES1186">
        <v>-4.9312984147700897E-2</v>
      </c>
      <c r="ET1186">
        <v>-2.3168981609793301E-2</v>
      </c>
      <c r="EU1186">
        <v>-4.9512726217044696E-4</v>
      </c>
      <c r="EV1186">
        <v>-1.5646892884270301E-3</v>
      </c>
      <c r="EW1186">
        <v>71.2008936481771</v>
      </c>
      <c r="EX1186">
        <v>70.235854018909905</v>
      </c>
      <c r="EY1186">
        <v>69.569617122549403</v>
      </c>
      <c r="EZ1186">
        <v>68.698701111357195</v>
      </c>
      <c r="FA1186">
        <v>67.913798463795501</v>
      </c>
      <c r="FB1186">
        <v>67.439535744955293</v>
      </c>
      <c r="FC1186">
        <v>66.127645565517895</v>
      </c>
      <c r="FD1186">
        <v>66.872361439913007</v>
      </c>
      <c r="FE1186">
        <v>69.798180135371396</v>
      </c>
      <c r="FF1186">
        <v>73.701576054136595</v>
      </c>
      <c r="FG1186">
        <v>78.935508825198895</v>
      </c>
      <c r="FH1186">
        <v>83.4075628574886</v>
      </c>
      <c r="FI1186">
        <v>87.165442657705398</v>
      </c>
      <c r="FJ1186">
        <v>88.853873052920903</v>
      </c>
      <c r="FK1186">
        <v>90.197776576646007</v>
      </c>
      <c r="FL1186">
        <v>90.799739833474504</v>
      </c>
      <c r="FM1186">
        <v>90.471878580834598</v>
      </c>
      <c r="FN1186">
        <v>89.7619762516685</v>
      </c>
      <c r="FO1186">
        <v>87.508598435972303</v>
      </c>
      <c r="FP1186">
        <v>83.541236942382199</v>
      </c>
      <c r="FQ1186">
        <v>78.804865924092994</v>
      </c>
      <c r="FR1186">
        <v>75.980809465234401</v>
      </c>
      <c r="FS1186">
        <v>73.889867693614605</v>
      </c>
      <c r="FT1186">
        <v>72.573511658698195</v>
      </c>
      <c r="FU1186">
        <v>1.93288888565144E-2</v>
      </c>
      <c r="FV1186">
        <v>0</v>
      </c>
      <c r="FW1186">
        <v>0</v>
      </c>
      <c r="FX1186">
        <v>1</v>
      </c>
    </row>
    <row r="1187" spans="1:180" x14ac:dyDescent="0.2">
      <c r="A1187" t="s">
        <v>42</v>
      </c>
      <c r="B1187" t="s">
        <v>58</v>
      </c>
      <c r="C1187" t="s">
        <v>55</v>
      </c>
      <c r="D1187" t="s">
        <v>79</v>
      </c>
      <c r="E1187" t="s">
        <v>77</v>
      </c>
      <c r="F1187" t="s">
        <v>78</v>
      </c>
      <c r="G1187" s="35">
        <v>43704</v>
      </c>
      <c r="H1187">
        <v>2256</v>
      </c>
      <c r="I1187">
        <v>0.87044945292231302</v>
      </c>
      <c r="J1187">
        <v>0.76250490718508301</v>
      </c>
      <c r="K1187">
        <v>0.70302946737764205</v>
      </c>
      <c r="L1187">
        <v>0.66418172162961198</v>
      </c>
      <c r="M1187">
        <v>0.64555098217162898</v>
      </c>
      <c r="N1187">
        <v>0.67387345659142295</v>
      </c>
      <c r="O1187">
        <v>0.744883528010722</v>
      </c>
      <c r="P1187">
        <v>0.81187498237525502</v>
      </c>
      <c r="Q1187">
        <v>0.88264517696641498</v>
      </c>
      <c r="R1187">
        <v>0.93957505191561796</v>
      </c>
      <c r="S1187">
        <v>1.0460800559619501</v>
      </c>
      <c r="T1187">
        <v>1.19944945694477</v>
      </c>
      <c r="U1187">
        <v>1.3725649789826899</v>
      </c>
      <c r="V1187">
        <v>1.5649843816351099</v>
      </c>
      <c r="W1187">
        <v>1.7552092859441599</v>
      </c>
      <c r="X1187">
        <v>1.98771204734175</v>
      </c>
      <c r="Y1187">
        <v>2.1789531672588098</v>
      </c>
      <c r="Z1187">
        <v>2.2928274591874298</v>
      </c>
      <c r="AA1187">
        <v>2.2534486293679898</v>
      </c>
      <c r="AB1187">
        <v>2.0812957675977102</v>
      </c>
      <c r="AC1187">
        <v>1.8685393422362699</v>
      </c>
      <c r="AD1187">
        <v>1.65785063817393</v>
      </c>
      <c r="AE1187">
        <v>1.3596239114062101</v>
      </c>
      <c r="AF1187">
        <v>1.1061704032716499</v>
      </c>
      <c r="AG1187">
        <v>-5.5402570506950501E-2</v>
      </c>
      <c r="AH1187">
        <v>-4.00675193898795E-2</v>
      </c>
      <c r="AI1187">
        <v>-3.3224746500211802E-2</v>
      </c>
      <c r="AJ1187">
        <v>-2.62888065844234E-2</v>
      </c>
      <c r="AK1187">
        <v>-2.5009024104590102E-2</v>
      </c>
      <c r="AL1187">
        <v>-1.7581993904429299E-2</v>
      </c>
      <c r="AM1187">
        <v>-2.2070484451456301E-2</v>
      </c>
      <c r="AN1187">
        <v>-2.4153797387846801E-2</v>
      </c>
      <c r="AO1187">
        <v>-2.2142829575028899E-2</v>
      </c>
      <c r="AP1187">
        <v>-3.69132699848242E-2</v>
      </c>
      <c r="AQ1187">
        <v>-2.6611295094467802E-2</v>
      </c>
      <c r="AR1187">
        <v>-9.7562101918017598E-3</v>
      </c>
      <c r="AS1187">
        <v>-8.3323543542696901E-3</v>
      </c>
      <c r="AT1187">
        <v>-2.7489901062963399E-2</v>
      </c>
      <c r="AU1187">
        <v>0.369697023050992</v>
      </c>
      <c r="AV1187">
        <v>0.49289729488005002</v>
      </c>
      <c r="AW1187">
        <v>0.53082836104508102</v>
      </c>
      <c r="AX1187">
        <v>0.47824245616732802</v>
      </c>
      <c r="AY1187">
        <v>0.28394034677920799</v>
      </c>
      <c r="AZ1187">
        <v>-0.27024047442994298</v>
      </c>
      <c r="BA1187">
        <v>-0.269637505861895</v>
      </c>
      <c r="BB1187">
        <v>-0.17617013261773301</v>
      </c>
      <c r="BC1187">
        <v>-0.104305749800422</v>
      </c>
      <c r="BD1187">
        <v>-4.2091040148393599E-2</v>
      </c>
      <c r="BE1187">
        <v>-4.60849338004473E-2</v>
      </c>
      <c r="BF1187">
        <v>-3.209966760019E-2</v>
      </c>
      <c r="BG1187">
        <v>-2.7470896509222398E-2</v>
      </c>
      <c r="BH1187">
        <v>-2.0333810113008301E-2</v>
      </c>
      <c r="BI1187">
        <v>-1.8147124853926801E-2</v>
      </c>
      <c r="BJ1187">
        <v>-1.1872690447767001E-2</v>
      </c>
      <c r="BK1187">
        <v>-1.41274461405044E-2</v>
      </c>
      <c r="BL1187">
        <v>-1.4033438089780199E-2</v>
      </c>
      <c r="BM1187">
        <v>-1.48930739826906E-2</v>
      </c>
      <c r="BN1187">
        <v>-2.8898722614811301E-2</v>
      </c>
      <c r="BO1187">
        <v>-1.7776029371199799E-2</v>
      </c>
      <c r="BP1187">
        <v>-4.58395409157845E-3</v>
      </c>
      <c r="BQ1187">
        <v>-3.0984845774894398E-3</v>
      </c>
      <c r="BR1187">
        <v>-1.4213428237822999E-2</v>
      </c>
      <c r="BS1187">
        <v>0.38835760960731902</v>
      </c>
      <c r="BT1187">
        <v>0.52129429581564701</v>
      </c>
      <c r="BU1187">
        <v>0.55919350003690904</v>
      </c>
      <c r="BV1187">
        <v>0.51034812908927196</v>
      </c>
      <c r="BW1187">
        <v>0.31031155465636201</v>
      </c>
      <c r="BX1187">
        <v>-0.25053752925301498</v>
      </c>
      <c r="BY1187">
        <v>-0.25007009406872099</v>
      </c>
      <c r="BZ1187">
        <v>-0.15887703243606399</v>
      </c>
      <c r="CA1187">
        <v>-8.6540573660285905E-2</v>
      </c>
      <c r="CB1187">
        <v>-2.8811131432901399E-2</v>
      </c>
      <c r="CC1187">
        <v>-3.9631567001560598E-2</v>
      </c>
      <c r="CD1187">
        <v>-2.6581157722879199E-2</v>
      </c>
      <c r="CE1187">
        <v>-2.3485797533244E-2</v>
      </c>
      <c r="CF1187">
        <v>-1.62093976974334E-2</v>
      </c>
      <c r="CG1187">
        <v>-1.3394594336115499E-2</v>
      </c>
      <c r="CH1187">
        <v>-7.9184442657627696E-3</v>
      </c>
      <c r="CI1187">
        <v>-8.6261220029786798E-3</v>
      </c>
      <c r="CJ1187">
        <v>-7.0241080692864501E-3</v>
      </c>
      <c r="CK1187">
        <v>-9.8719153441502797E-3</v>
      </c>
      <c r="CL1187">
        <v>-2.3347871520815799E-2</v>
      </c>
      <c r="CM1187">
        <v>-1.1656751245869601E-2</v>
      </c>
      <c r="CN1187">
        <v>-1.00166527265254E-3</v>
      </c>
      <c r="CO1187">
        <v>5.2647768612792305E-4</v>
      </c>
      <c r="CP1187">
        <v>-5.0181836028519297E-3</v>
      </c>
      <c r="CQ1187">
        <v>0.40128187501104601</v>
      </c>
      <c r="CR1187">
        <v>0.540961972158709</v>
      </c>
      <c r="CS1187">
        <v>0.57883910889477597</v>
      </c>
      <c r="CT1187">
        <v>0.53258442035246101</v>
      </c>
      <c r="CU1187">
        <v>0.32857617289825802</v>
      </c>
      <c r="CV1187">
        <v>-0.23689132944396599</v>
      </c>
      <c r="CW1187">
        <v>-0.236517764268389</v>
      </c>
      <c r="CX1187">
        <v>-0.146899883929694</v>
      </c>
      <c r="CY1187">
        <v>-7.4236466783151503E-2</v>
      </c>
      <c r="CZ1187">
        <v>-1.9613507110739399E-2</v>
      </c>
      <c r="DA1187">
        <v>-3.3178200202673903E-2</v>
      </c>
      <c r="DB1187">
        <v>-2.10626478455683E-2</v>
      </c>
      <c r="DC1187">
        <v>-1.9500698557265501E-2</v>
      </c>
      <c r="DD1187">
        <v>-1.20849852818586E-2</v>
      </c>
      <c r="DE1187">
        <v>-8.6420638183041295E-3</v>
      </c>
      <c r="DF1187">
        <v>-3.9641980837584996E-3</v>
      </c>
      <c r="DG1187">
        <v>-3.12479786545298E-3</v>
      </c>
      <c r="DH1187">
        <v>-1.47780487927294E-5</v>
      </c>
      <c r="DI1187">
        <v>-4.8507567056099597E-3</v>
      </c>
      <c r="DJ1187">
        <v>-1.7797020426820302E-2</v>
      </c>
      <c r="DK1187">
        <v>-5.5374731205394103E-3</v>
      </c>
      <c r="DL1187">
        <v>2.5806235462733701E-3</v>
      </c>
      <c r="DM1187">
        <v>4.1514399497452796E-3</v>
      </c>
      <c r="DN1187">
        <v>4.1770610321191001E-3</v>
      </c>
      <c r="DO1187">
        <v>0.41420614041477199</v>
      </c>
      <c r="DP1187">
        <v>0.56062964850177099</v>
      </c>
      <c r="DQ1187">
        <v>0.598484717752644</v>
      </c>
      <c r="DR1187">
        <v>0.55482071161565005</v>
      </c>
      <c r="DS1187">
        <v>0.34684079114015398</v>
      </c>
      <c r="DT1187">
        <v>-0.223245129634916</v>
      </c>
      <c r="DU1187">
        <v>-0.222965434468057</v>
      </c>
      <c r="DV1187">
        <v>-0.134922735423323</v>
      </c>
      <c r="DW1187">
        <v>-6.1932359906017101E-2</v>
      </c>
      <c r="DX1187">
        <v>-1.04158827885775E-2</v>
      </c>
      <c r="DY1187">
        <v>-2.38605634961707E-2</v>
      </c>
      <c r="DZ1187">
        <v>-1.3094796055878899E-2</v>
      </c>
      <c r="EA1187">
        <v>-1.37468485662761E-2</v>
      </c>
      <c r="EB1187">
        <v>-6.1299888104434496E-3</v>
      </c>
      <c r="EC1187">
        <v>-1.78016456764087E-3</v>
      </c>
      <c r="ED1187">
        <v>1.74510537290377E-3</v>
      </c>
      <c r="EE1187">
        <v>4.8182404454988901E-3</v>
      </c>
      <c r="EF1187">
        <v>1.0105581249273901E-2</v>
      </c>
      <c r="EG1187">
        <v>2.3989988867283599E-3</v>
      </c>
      <c r="EH1187">
        <v>-9.7824730568073798E-3</v>
      </c>
      <c r="EI1187">
        <v>3.2977926027285801E-3</v>
      </c>
      <c r="EJ1187">
        <v>7.7528796464966703E-3</v>
      </c>
      <c r="EK1187">
        <v>9.3853097265255408E-3</v>
      </c>
      <c r="EL1187">
        <v>1.74535338572596E-2</v>
      </c>
      <c r="EM1187">
        <v>0.43286672697109901</v>
      </c>
      <c r="EN1187">
        <v>0.58902664943736804</v>
      </c>
      <c r="EO1187">
        <v>0.62684985674447102</v>
      </c>
      <c r="EP1187">
        <v>0.58692638453759405</v>
      </c>
      <c r="EQ1187">
        <v>0.37321199901730701</v>
      </c>
      <c r="ER1187">
        <v>-0.203542184457988</v>
      </c>
      <c r="ES1187">
        <v>-0.20339802267488299</v>
      </c>
      <c r="ET1187">
        <v>-0.117629635241655</v>
      </c>
      <c r="EU1187">
        <v>-4.4167183765881302E-2</v>
      </c>
      <c r="EV1187">
        <v>2.8640259269147399E-3</v>
      </c>
      <c r="EW1187">
        <v>75.264090757827205</v>
      </c>
      <c r="EX1187">
        <v>74.071786010315606</v>
      </c>
      <c r="EY1187">
        <v>73.491282211549105</v>
      </c>
      <c r="EZ1187">
        <v>72.518446854118693</v>
      </c>
      <c r="FA1187">
        <v>71.425221202943305</v>
      </c>
      <c r="FB1187">
        <v>70.735590466372102</v>
      </c>
      <c r="FC1187">
        <v>69.292560803203401</v>
      </c>
      <c r="FD1187">
        <v>70.423900400402204</v>
      </c>
      <c r="FE1187">
        <v>74.1122256084344</v>
      </c>
      <c r="FF1187">
        <v>78.505067597830802</v>
      </c>
      <c r="FG1187">
        <v>83.513596867619597</v>
      </c>
      <c r="FH1187">
        <v>87.488093323365007</v>
      </c>
      <c r="FI1187">
        <v>91.082971028258797</v>
      </c>
      <c r="FJ1187">
        <v>93.699364498646801</v>
      </c>
      <c r="FK1187">
        <v>95.590020955978602</v>
      </c>
      <c r="FL1187">
        <v>96.574544676197306</v>
      </c>
      <c r="FM1187">
        <v>96.837286472970604</v>
      </c>
      <c r="FN1187">
        <v>95.852237028004396</v>
      </c>
      <c r="FO1187">
        <v>93.927070968311696</v>
      </c>
      <c r="FP1187">
        <v>90.185878400813095</v>
      </c>
      <c r="FQ1187">
        <v>84.780611786601398</v>
      </c>
      <c r="FR1187">
        <v>81.190244743192807</v>
      </c>
      <c r="FS1187">
        <v>78.504895476746398</v>
      </c>
      <c r="FT1187">
        <v>77.064119987661101</v>
      </c>
      <c r="FU1187">
        <v>3.5369324728853797E-2</v>
      </c>
      <c r="FV1187">
        <v>0</v>
      </c>
      <c r="FW1187">
        <v>0</v>
      </c>
      <c r="FX1187">
        <v>1</v>
      </c>
    </row>
    <row r="1188" spans="1:180" x14ac:dyDescent="0.2">
      <c r="A1188" t="s">
        <v>42</v>
      </c>
      <c r="B1188" t="s">
        <v>58</v>
      </c>
      <c r="C1188" t="s">
        <v>55</v>
      </c>
      <c r="D1188" t="s">
        <v>79</v>
      </c>
      <c r="E1188" t="s">
        <v>78</v>
      </c>
      <c r="F1188" t="s">
        <v>1</v>
      </c>
      <c r="G1188" s="35">
        <v>43704</v>
      </c>
      <c r="H1188">
        <v>6349</v>
      </c>
      <c r="I1188">
        <v>1.02168613319223</v>
      </c>
      <c r="J1188">
        <v>0.88657286299507798</v>
      </c>
      <c r="K1188">
        <v>0.80162830980029698</v>
      </c>
      <c r="L1188">
        <v>0.74089243439325303</v>
      </c>
      <c r="M1188">
        <v>0.70379867765186699</v>
      </c>
      <c r="N1188">
        <v>0.69057566677577598</v>
      </c>
      <c r="O1188">
        <v>0.71898019565081295</v>
      </c>
      <c r="P1188">
        <v>0.77136777810125001</v>
      </c>
      <c r="Q1188">
        <v>0.82077508382863795</v>
      </c>
      <c r="R1188">
        <v>0.91881095151845005</v>
      </c>
      <c r="S1188">
        <v>1.0606777838785</v>
      </c>
      <c r="T1188">
        <v>1.23800721037879</v>
      </c>
      <c r="U1188">
        <v>1.4486657006960899</v>
      </c>
      <c r="V1188">
        <v>1.6539633322263301</v>
      </c>
      <c r="W1188">
        <v>1.8350296139646201</v>
      </c>
      <c r="X1188">
        <v>2.0238100311240101</v>
      </c>
      <c r="Y1188">
        <v>2.1561443483012201</v>
      </c>
      <c r="Z1188">
        <v>2.22692422461279</v>
      </c>
      <c r="AA1188">
        <v>2.19082502348473</v>
      </c>
      <c r="AB1188">
        <v>2.0583355349189598</v>
      </c>
      <c r="AC1188">
        <v>1.9026388951094999</v>
      </c>
      <c r="AD1188">
        <v>1.7753651570159401</v>
      </c>
      <c r="AE1188">
        <v>1.52104676652948</v>
      </c>
      <c r="AF1188">
        <v>1.26460191138413</v>
      </c>
      <c r="AG1188">
        <v>-2.5008358291086899E-2</v>
      </c>
      <c r="AH1188">
        <v>-1.36276450111955E-2</v>
      </c>
      <c r="AI1188">
        <v>-5.7602507601408198E-3</v>
      </c>
      <c r="AJ1188">
        <v>-4.49468194803101E-3</v>
      </c>
      <c r="AK1188">
        <v>-6.0815896231468901E-3</v>
      </c>
      <c r="AL1188">
        <v>-7.9416435779991797E-3</v>
      </c>
      <c r="AM1188">
        <v>-8.1921938790900008E-3</v>
      </c>
      <c r="AN1188">
        <v>-2.5925672666476201E-2</v>
      </c>
      <c r="AO1188">
        <v>-3.4025512739159201E-3</v>
      </c>
      <c r="AP1188">
        <v>-3.7032962011510702E-3</v>
      </c>
      <c r="AQ1188">
        <v>-9.3551935919602993E-5</v>
      </c>
      <c r="AR1188">
        <v>-8.2162627919839595E-3</v>
      </c>
      <c r="AS1188">
        <v>-4.3413562349939403E-3</v>
      </c>
      <c r="AT1188">
        <v>-1.85733157380348E-2</v>
      </c>
      <c r="AU1188">
        <v>0.118874409018599</v>
      </c>
      <c r="AV1188">
        <v>0.14080979509522101</v>
      </c>
      <c r="AW1188">
        <v>0.15081362229105599</v>
      </c>
      <c r="AX1188">
        <v>0.14437628144968301</v>
      </c>
      <c r="AY1188">
        <v>8.9499038968875497E-2</v>
      </c>
      <c r="AZ1188">
        <v>-6.2732687704394705E-2</v>
      </c>
      <c r="BA1188">
        <v>-8.6379572345581801E-2</v>
      </c>
      <c r="BB1188">
        <v>-6.0984431229244997E-2</v>
      </c>
      <c r="BC1188">
        <v>-1.9429986566416198E-2</v>
      </c>
      <c r="BD1188">
        <v>-2.3502026494571001E-3</v>
      </c>
      <c r="BE1188">
        <v>-1.7415158742007799E-2</v>
      </c>
      <c r="BF1188">
        <v>-7.3919823678157501E-3</v>
      </c>
      <c r="BG1188">
        <v>-2.46960447010686E-5</v>
      </c>
      <c r="BH1188">
        <v>1.8606509858360299E-3</v>
      </c>
      <c r="BI1188">
        <v>-8.0947661981968898E-5</v>
      </c>
      <c r="BJ1188">
        <v>-2.01644123124931E-3</v>
      </c>
      <c r="BK1188">
        <v>-1.3272530473190001E-3</v>
      </c>
      <c r="BL1188">
        <v>-1.6934667423347999E-2</v>
      </c>
      <c r="BM1188">
        <v>1.7928643797309001E-3</v>
      </c>
      <c r="BN1188">
        <v>1.9374834978202E-3</v>
      </c>
      <c r="BO1188">
        <v>4.3938368325906699E-3</v>
      </c>
      <c r="BP1188">
        <v>-4.4057814703467304E-3</v>
      </c>
      <c r="BQ1188">
        <v>-5.8357257095579195E-4</v>
      </c>
      <c r="BR1188">
        <v>-1.27023880141484E-2</v>
      </c>
      <c r="BS1188">
        <v>0.128853004799305</v>
      </c>
      <c r="BT1188">
        <v>0.14955771260508399</v>
      </c>
      <c r="BU1188">
        <v>0.16003590379135699</v>
      </c>
      <c r="BV1188">
        <v>0.15604332141100699</v>
      </c>
      <c r="BW1188">
        <v>0.10218683418845501</v>
      </c>
      <c r="BX1188">
        <v>-5.27370334245542E-2</v>
      </c>
      <c r="BY1188">
        <v>-7.7019480178660907E-2</v>
      </c>
      <c r="BZ1188">
        <v>-5.0287861043836597E-2</v>
      </c>
      <c r="CA1188">
        <v>-1.28167013876559E-2</v>
      </c>
      <c r="CB1188">
        <v>5.2885527752511699E-3</v>
      </c>
      <c r="CC1188">
        <v>-1.21561318652518E-2</v>
      </c>
      <c r="CD1188">
        <v>-3.07318141652319E-3</v>
      </c>
      <c r="CE1188">
        <v>3.9477316791640699E-3</v>
      </c>
      <c r="CF1188">
        <v>6.2623352157720998E-3</v>
      </c>
      <c r="CG1188">
        <v>4.0750786807450898E-3</v>
      </c>
      <c r="CH1188">
        <v>2.0873358643433201E-3</v>
      </c>
      <c r="CI1188">
        <v>3.4273840603020801E-3</v>
      </c>
      <c r="CJ1188">
        <v>-1.0707524580987299E-2</v>
      </c>
      <c r="CK1188">
        <v>5.3911934348076802E-3</v>
      </c>
      <c r="CL1188">
        <v>5.8442703339895499E-3</v>
      </c>
      <c r="CM1188">
        <v>7.5017886238629601E-3</v>
      </c>
      <c r="CN1188">
        <v>-1.7666537147358399E-3</v>
      </c>
      <c r="CO1188">
        <v>2.0190569475332701E-3</v>
      </c>
      <c r="CP1188">
        <v>-8.6362013570158297E-3</v>
      </c>
      <c r="CQ1188">
        <v>0.13576414983952501</v>
      </c>
      <c r="CR1188">
        <v>0.15561649362389501</v>
      </c>
      <c r="CS1188">
        <v>0.16642322786490699</v>
      </c>
      <c r="CT1188">
        <v>0.164123877747265</v>
      </c>
      <c r="CU1188">
        <v>0.11097436250708601</v>
      </c>
      <c r="CV1188">
        <v>-4.5814073719798697E-2</v>
      </c>
      <c r="CW1188">
        <v>-7.0536708857219702E-2</v>
      </c>
      <c r="CX1188">
        <v>-4.2879449118064003E-2</v>
      </c>
      <c r="CY1188">
        <v>-8.2363602186990206E-3</v>
      </c>
      <c r="CZ1188">
        <v>1.0579131512692399E-2</v>
      </c>
      <c r="DA1188">
        <v>-6.8971049884958098E-3</v>
      </c>
      <c r="DB1188">
        <v>1.24561953476936E-3</v>
      </c>
      <c r="DC1188">
        <v>7.9201594030291998E-3</v>
      </c>
      <c r="DD1188">
        <v>1.06640194457082E-2</v>
      </c>
      <c r="DE1188">
        <v>8.2311050234721399E-3</v>
      </c>
      <c r="DF1188">
        <v>6.1911129599359401E-3</v>
      </c>
      <c r="DG1188">
        <v>8.1820211679231591E-3</v>
      </c>
      <c r="DH1188">
        <v>-4.48038173862655E-3</v>
      </c>
      <c r="DI1188">
        <v>8.9895224898844592E-3</v>
      </c>
      <c r="DJ1188">
        <v>9.75105717015891E-3</v>
      </c>
      <c r="DK1188">
        <v>1.0609740415135301E-2</v>
      </c>
      <c r="DL1188">
        <v>8.7247404087504503E-4</v>
      </c>
      <c r="DM1188">
        <v>4.6216864660223404E-3</v>
      </c>
      <c r="DN1188">
        <v>-4.5700146998832996E-3</v>
      </c>
      <c r="DO1188">
        <v>0.14267529487974501</v>
      </c>
      <c r="DP1188">
        <v>0.16167527464270701</v>
      </c>
      <c r="DQ1188">
        <v>0.17281055193845599</v>
      </c>
      <c r="DR1188">
        <v>0.17220443408352301</v>
      </c>
      <c r="DS1188">
        <v>0.119761890825717</v>
      </c>
      <c r="DT1188">
        <v>-3.88911140150432E-2</v>
      </c>
      <c r="DU1188">
        <v>-6.4053937535778496E-2</v>
      </c>
      <c r="DV1188">
        <v>-3.5471037192291298E-2</v>
      </c>
      <c r="DW1188">
        <v>-3.6560190497421101E-3</v>
      </c>
      <c r="DX1188">
        <v>1.58697102501336E-2</v>
      </c>
      <c r="DY1188">
        <v>6.9609456058330695E-4</v>
      </c>
      <c r="DZ1188">
        <v>7.4812821781490698E-3</v>
      </c>
      <c r="EA1188">
        <v>1.3655714118469E-2</v>
      </c>
      <c r="EB1188">
        <v>1.7019352379575199E-2</v>
      </c>
      <c r="EC1188">
        <v>1.4231746984637099E-2</v>
      </c>
      <c r="ED1188">
        <v>1.2116315306685801E-2</v>
      </c>
      <c r="EE1188">
        <v>1.50469619996942E-2</v>
      </c>
      <c r="EF1188">
        <v>4.5106235045016003E-3</v>
      </c>
      <c r="EG1188">
        <v>1.4184938143531301E-2</v>
      </c>
      <c r="EH1188">
        <v>1.5391836869130201E-2</v>
      </c>
      <c r="EI1188">
        <v>1.5097129183645501E-2</v>
      </c>
      <c r="EJ1188">
        <v>4.6829553625122701E-3</v>
      </c>
      <c r="EK1188">
        <v>8.3794701300604901E-3</v>
      </c>
      <c r="EL1188">
        <v>1.30091302400309E-3</v>
      </c>
      <c r="EM1188">
        <v>0.15265389066045101</v>
      </c>
      <c r="EN1188">
        <v>0.17042319215257001</v>
      </c>
      <c r="EO1188">
        <v>0.18203283343875701</v>
      </c>
      <c r="EP1188">
        <v>0.18387147404484699</v>
      </c>
      <c r="EQ1188">
        <v>0.132449686045297</v>
      </c>
      <c r="ER1188">
        <v>-2.8895459735202699E-2</v>
      </c>
      <c r="ES1188">
        <v>-5.4693845368857602E-2</v>
      </c>
      <c r="ET1188">
        <v>-2.4774467006882999E-2</v>
      </c>
      <c r="EU1188">
        <v>2.95726612901815E-3</v>
      </c>
      <c r="EV1188">
        <v>2.35084656748419E-2</v>
      </c>
      <c r="EW1188">
        <v>76.719541186818603</v>
      </c>
      <c r="EX1188">
        <v>75.609842256082203</v>
      </c>
      <c r="EY1188">
        <v>74.9556709577692</v>
      </c>
      <c r="EZ1188">
        <v>73.828450869705094</v>
      </c>
      <c r="FA1188">
        <v>72.551223317838307</v>
      </c>
      <c r="FB1188">
        <v>71.8633840826149</v>
      </c>
      <c r="FC1188">
        <v>70.274050121519707</v>
      </c>
      <c r="FD1188">
        <v>71.004146140511594</v>
      </c>
      <c r="FE1188">
        <v>74.1929700318166</v>
      </c>
      <c r="FF1188">
        <v>78.273819643989498</v>
      </c>
      <c r="FG1188">
        <v>82.919310861047407</v>
      </c>
      <c r="FH1188">
        <v>86.823060872067401</v>
      </c>
      <c r="FI1188">
        <v>90.318807650718796</v>
      </c>
      <c r="FJ1188">
        <v>92.485824510635396</v>
      </c>
      <c r="FK1188">
        <v>94.673655286988705</v>
      </c>
      <c r="FL1188">
        <v>96.151840823046996</v>
      </c>
      <c r="FM1188">
        <v>96.460449294627495</v>
      </c>
      <c r="FN1188">
        <v>95.855240994185706</v>
      </c>
      <c r="FO1188">
        <v>94.1343042200334</v>
      </c>
      <c r="FP1188">
        <v>90.838349709649805</v>
      </c>
      <c r="FQ1188">
        <v>86.113297437904805</v>
      </c>
      <c r="FR1188">
        <v>82.947209676292204</v>
      </c>
      <c r="FS1188">
        <v>80.510031766079095</v>
      </c>
      <c r="FT1188">
        <v>78.968757702823396</v>
      </c>
      <c r="FU1188">
        <v>1.38159036498267E-2</v>
      </c>
      <c r="FV1188">
        <v>0</v>
      </c>
      <c r="FW1188">
        <v>0</v>
      </c>
      <c r="FX1188">
        <v>1</v>
      </c>
    </row>
    <row r="1189" spans="1:180" x14ac:dyDescent="0.2">
      <c r="A1189" t="s">
        <v>42</v>
      </c>
      <c r="B1189" t="s">
        <v>58</v>
      </c>
      <c r="C1189" t="s">
        <v>55</v>
      </c>
      <c r="D1189" t="s">
        <v>79</v>
      </c>
      <c r="E1189" t="s">
        <v>78</v>
      </c>
      <c r="F1189" t="s">
        <v>77</v>
      </c>
      <c r="G1189" s="35">
        <v>43704</v>
      </c>
      <c r="H1189">
        <v>5259</v>
      </c>
      <c r="I1189">
        <v>1.0425123712461699</v>
      </c>
      <c r="J1189">
        <v>0.90580048325307005</v>
      </c>
      <c r="K1189">
        <v>0.81806191466375</v>
      </c>
      <c r="L1189">
        <v>0.75738717820304102</v>
      </c>
      <c r="M1189">
        <v>0.72067421840912604</v>
      </c>
      <c r="N1189">
        <v>0.70662603560338899</v>
      </c>
      <c r="O1189">
        <v>0.73372939878058197</v>
      </c>
      <c r="P1189">
        <v>0.78640627048971401</v>
      </c>
      <c r="Q1189">
        <v>0.83232326543408697</v>
      </c>
      <c r="R1189">
        <v>0.930962923386911</v>
      </c>
      <c r="S1189">
        <v>1.0729184891219501</v>
      </c>
      <c r="T1189">
        <v>1.2455952556579499</v>
      </c>
      <c r="U1189">
        <v>1.44984943731217</v>
      </c>
      <c r="V1189">
        <v>1.64771224304046</v>
      </c>
      <c r="W1189">
        <v>1.8193910957017401</v>
      </c>
      <c r="X1189">
        <v>2.0020601854676401</v>
      </c>
      <c r="Y1189">
        <v>2.12843765561245</v>
      </c>
      <c r="Z1189">
        <v>2.1985891940889499</v>
      </c>
      <c r="AA1189">
        <v>2.1683433556363201</v>
      </c>
      <c r="AB1189">
        <v>2.0415179827494501</v>
      </c>
      <c r="AC1189">
        <v>1.8998361489309401</v>
      </c>
      <c r="AD1189">
        <v>1.7839986814370501</v>
      </c>
      <c r="AE1189">
        <v>1.5388689417118999</v>
      </c>
      <c r="AF1189">
        <v>1.2837087078326199</v>
      </c>
      <c r="AG1189">
        <v>-2.4441767041847001E-2</v>
      </c>
      <c r="AH1189">
        <v>-2.0181307002486101E-2</v>
      </c>
      <c r="AI1189">
        <v>-1.3089538455503801E-2</v>
      </c>
      <c r="AJ1189">
        <v>-1.26390491342877E-2</v>
      </c>
      <c r="AK1189">
        <v>-1.2770899031214899E-2</v>
      </c>
      <c r="AL1189">
        <v>-1.52222796384685E-2</v>
      </c>
      <c r="AM1189">
        <v>-1.6889178615661599E-2</v>
      </c>
      <c r="AN1189">
        <v>-3.4244704481230598E-2</v>
      </c>
      <c r="AO1189">
        <v>-1.1605025557652499E-3</v>
      </c>
      <c r="AP1189">
        <v>2.2129512501256799E-4</v>
      </c>
      <c r="AQ1189">
        <v>-6.0165907724600402E-4</v>
      </c>
      <c r="AR1189">
        <v>-9.1056399547734708E-3</v>
      </c>
      <c r="AS1189">
        <v>-3.0103084639883501E-3</v>
      </c>
      <c r="AT1189">
        <v>-1.6401924832108901E-2</v>
      </c>
      <c r="AU1189">
        <v>7.20691738748961E-2</v>
      </c>
      <c r="AV1189">
        <v>8.5100386703647696E-2</v>
      </c>
      <c r="AW1189">
        <v>8.6071543568912598E-2</v>
      </c>
      <c r="AX1189">
        <v>7.4148189162646705E-2</v>
      </c>
      <c r="AY1189">
        <v>5.9710492763579398E-2</v>
      </c>
      <c r="AZ1189">
        <v>-2.4657619637808999E-2</v>
      </c>
      <c r="BA1189">
        <v>-6.5877977452168807E-2</v>
      </c>
      <c r="BB1189">
        <v>-4.86067600626666E-2</v>
      </c>
      <c r="BC1189">
        <v>-1.2242324901771301E-2</v>
      </c>
      <c r="BD1189">
        <v>-2.4594475270066302E-3</v>
      </c>
      <c r="BE1189">
        <v>-1.50669718100842E-2</v>
      </c>
      <c r="BF1189">
        <v>-1.1840090186960601E-2</v>
      </c>
      <c r="BG1189">
        <v>-5.3361355168769099E-3</v>
      </c>
      <c r="BH1189">
        <v>-4.3321673267641301E-3</v>
      </c>
      <c r="BI1189">
        <v>-5.2218205253818E-3</v>
      </c>
      <c r="BJ1189">
        <v>-7.45448339429358E-3</v>
      </c>
      <c r="BK1189">
        <v>-8.0156924426680702E-3</v>
      </c>
      <c r="BL1189">
        <v>-2.2914323913702E-2</v>
      </c>
      <c r="BM1189">
        <v>5.3318929380196996E-3</v>
      </c>
      <c r="BN1189">
        <v>5.7115539720593404E-3</v>
      </c>
      <c r="BO1189">
        <v>3.76515328781226E-3</v>
      </c>
      <c r="BP1189">
        <v>-5.3577033238195902E-3</v>
      </c>
      <c r="BQ1189">
        <v>6.6728707725824496E-4</v>
      </c>
      <c r="BR1189">
        <v>-1.09809140345611E-2</v>
      </c>
      <c r="BS1189">
        <v>8.1691422193153396E-2</v>
      </c>
      <c r="BT1189">
        <v>9.4607016927744897E-2</v>
      </c>
      <c r="BU1189">
        <v>9.59627393926442E-2</v>
      </c>
      <c r="BV1189">
        <v>8.6231315382556406E-2</v>
      </c>
      <c r="BW1189">
        <v>7.3824524774110695E-2</v>
      </c>
      <c r="BX1189">
        <v>-1.3288819480734701E-2</v>
      </c>
      <c r="BY1189">
        <v>-5.57767587746614E-2</v>
      </c>
      <c r="BZ1189">
        <v>-3.7585129085554003E-2</v>
      </c>
      <c r="CA1189">
        <v>-5.4041200443755702E-3</v>
      </c>
      <c r="CB1189">
        <v>6.3757680578989898E-3</v>
      </c>
      <c r="CC1189">
        <v>-8.5740171907230708E-3</v>
      </c>
      <c r="CD1189">
        <v>-6.0629888301264902E-3</v>
      </c>
      <c r="CE1189">
        <v>3.3847739457088399E-5</v>
      </c>
      <c r="CF1189">
        <v>1.4211537081216001E-3</v>
      </c>
      <c r="CG1189">
        <v>6.64825122659442E-6</v>
      </c>
      <c r="CH1189">
        <v>-2.0745313783829102E-3</v>
      </c>
      <c r="CI1189">
        <v>-1.86994295028776E-3</v>
      </c>
      <c r="CJ1189">
        <v>-1.50669368480305E-2</v>
      </c>
      <c r="CK1189">
        <v>9.8285062794253395E-3</v>
      </c>
      <c r="CL1189">
        <v>9.5140905247129409E-3</v>
      </c>
      <c r="CM1189">
        <v>6.7895942293619803E-3</v>
      </c>
      <c r="CN1189">
        <v>-2.76189383044797E-3</v>
      </c>
      <c r="CO1189">
        <v>3.2143785461765601E-3</v>
      </c>
      <c r="CP1189">
        <v>-7.2263384700422201E-3</v>
      </c>
      <c r="CQ1189">
        <v>8.8355762066411797E-2</v>
      </c>
      <c r="CR1189">
        <v>0.101191280061192</v>
      </c>
      <c r="CS1189">
        <v>0.102813351488907</v>
      </c>
      <c r="CT1189">
        <v>9.4600051794000606E-2</v>
      </c>
      <c r="CU1189">
        <v>8.3599860349451993E-2</v>
      </c>
      <c r="CV1189">
        <v>-5.4148231243801399E-3</v>
      </c>
      <c r="CW1189">
        <v>-4.8780685489659602E-2</v>
      </c>
      <c r="CX1189">
        <v>-2.995158104567E-2</v>
      </c>
      <c r="CY1189">
        <v>-6.68000191161823E-4</v>
      </c>
      <c r="CZ1189">
        <v>1.24950114575522E-2</v>
      </c>
      <c r="DA1189">
        <v>-2.0810625713619398E-3</v>
      </c>
      <c r="DB1189">
        <v>-2.8588747329236398E-4</v>
      </c>
      <c r="DC1189">
        <v>5.4038309957910903E-3</v>
      </c>
      <c r="DD1189">
        <v>7.1744747430073303E-3</v>
      </c>
      <c r="DE1189">
        <v>5.2351170278349896E-3</v>
      </c>
      <c r="DF1189">
        <v>3.30542063752777E-3</v>
      </c>
      <c r="DG1189">
        <v>4.2758065420925601E-3</v>
      </c>
      <c r="DH1189">
        <v>-7.2195497823589897E-3</v>
      </c>
      <c r="DI1189">
        <v>1.4325119620831E-2</v>
      </c>
      <c r="DJ1189">
        <v>1.33166270773665E-2</v>
      </c>
      <c r="DK1189">
        <v>9.8140351709117002E-3</v>
      </c>
      <c r="DL1189">
        <v>-1.6608433707635301E-4</v>
      </c>
      <c r="DM1189">
        <v>5.7614700150948701E-3</v>
      </c>
      <c r="DN1189">
        <v>-3.4717629055233501E-3</v>
      </c>
      <c r="DO1189">
        <v>9.5020101939670101E-2</v>
      </c>
      <c r="DP1189">
        <v>0.107775543194639</v>
      </c>
      <c r="DQ1189">
        <v>0.10966396358517</v>
      </c>
      <c r="DR1189">
        <v>0.102968788205445</v>
      </c>
      <c r="DS1189">
        <v>9.3375195924793195E-2</v>
      </c>
      <c r="DT1189">
        <v>2.4591732319743801E-3</v>
      </c>
      <c r="DU1189">
        <v>-4.1784612204657699E-2</v>
      </c>
      <c r="DV1189">
        <v>-2.2318033005786001E-2</v>
      </c>
      <c r="DW1189">
        <v>4.0681196620519196E-3</v>
      </c>
      <c r="DX1189">
        <v>1.8614254857205401E-2</v>
      </c>
      <c r="DY1189">
        <v>7.2937326604008302E-3</v>
      </c>
      <c r="DZ1189">
        <v>8.0553293422330908E-3</v>
      </c>
      <c r="EA1189">
        <v>1.3157233934418E-2</v>
      </c>
      <c r="EB1189">
        <v>1.54813565505309E-2</v>
      </c>
      <c r="EC1189">
        <v>1.2784195533668099E-2</v>
      </c>
      <c r="ED1189">
        <v>1.1073216881702701E-2</v>
      </c>
      <c r="EE1189">
        <v>1.31492927150861E-2</v>
      </c>
      <c r="EF1189">
        <v>4.1108307851695702E-3</v>
      </c>
      <c r="EG1189">
        <v>2.0817515114615898E-2</v>
      </c>
      <c r="EH1189">
        <v>1.8806885924413302E-2</v>
      </c>
      <c r="EI1189">
        <v>1.4180847535969999E-2</v>
      </c>
      <c r="EJ1189">
        <v>3.5818522938775299E-3</v>
      </c>
      <c r="EK1189">
        <v>9.4390655563414694E-3</v>
      </c>
      <c r="EL1189">
        <v>1.9492478920244501E-3</v>
      </c>
      <c r="EM1189">
        <v>0.10464235025792699</v>
      </c>
      <c r="EN1189">
        <v>0.11728217341873599</v>
      </c>
      <c r="EO1189">
        <v>0.119555159408902</v>
      </c>
      <c r="EP1189">
        <v>0.11505191442535501</v>
      </c>
      <c r="EQ1189">
        <v>0.10748922793532401</v>
      </c>
      <c r="ER1189">
        <v>1.38279733890488E-2</v>
      </c>
      <c r="ES1189">
        <v>-3.1683393527150397E-2</v>
      </c>
      <c r="ET1189">
        <v>-1.1296402028673399E-2</v>
      </c>
      <c r="EU1189">
        <v>1.09063245194476E-2</v>
      </c>
      <c r="EV1189">
        <v>2.7449470442111001E-2</v>
      </c>
      <c r="EW1189">
        <v>76.649422635979803</v>
      </c>
      <c r="EX1189">
        <v>75.543574054798498</v>
      </c>
      <c r="EY1189">
        <v>74.861523943242105</v>
      </c>
      <c r="EZ1189">
        <v>73.706422683260101</v>
      </c>
      <c r="FA1189">
        <v>72.4443756650697</v>
      </c>
      <c r="FB1189">
        <v>71.771481526580999</v>
      </c>
      <c r="FC1189">
        <v>70.208962437054794</v>
      </c>
      <c r="FD1189">
        <v>70.874661876341605</v>
      </c>
      <c r="FE1189">
        <v>74.049135741897501</v>
      </c>
      <c r="FF1189">
        <v>78.110820480510498</v>
      </c>
      <c r="FG1189">
        <v>82.757264008621206</v>
      </c>
      <c r="FH1189">
        <v>86.699477817555604</v>
      </c>
      <c r="FI1189">
        <v>90.196650617956607</v>
      </c>
      <c r="FJ1189">
        <v>92.315256198258098</v>
      </c>
      <c r="FK1189">
        <v>94.458502520173198</v>
      </c>
      <c r="FL1189">
        <v>95.911733461345094</v>
      </c>
      <c r="FM1189">
        <v>96.183002687013598</v>
      </c>
      <c r="FN1189">
        <v>95.627737144540504</v>
      </c>
      <c r="FO1189">
        <v>93.917871346915902</v>
      </c>
      <c r="FP1189">
        <v>90.642568627044099</v>
      </c>
      <c r="FQ1189">
        <v>85.984610116071806</v>
      </c>
      <c r="FR1189">
        <v>82.895944391256606</v>
      </c>
      <c r="FS1189">
        <v>80.497459746881304</v>
      </c>
      <c r="FT1189">
        <v>78.917278300484199</v>
      </c>
      <c r="FU1189">
        <v>1.4585526201056799E-2</v>
      </c>
      <c r="FV1189">
        <v>0</v>
      </c>
      <c r="FW1189">
        <v>0</v>
      </c>
      <c r="FX1189">
        <v>1</v>
      </c>
    </row>
    <row r="1190" spans="1:180" x14ac:dyDescent="0.2">
      <c r="A1190" t="s">
        <v>42</v>
      </c>
      <c r="B1190" t="s">
        <v>58</v>
      </c>
      <c r="C1190" t="s">
        <v>55</v>
      </c>
      <c r="D1190" t="s">
        <v>79</v>
      </c>
      <c r="E1190" t="s">
        <v>78</v>
      </c>
      <c r="F1190" t="s">
        <v>78</v>
      </c>
      <c r="G1190" s="35">
        <v>43704</v>
      </c>
      <c r="H1190">
        <v>1090</v>
      </c>
      <c r="I1190">
        <v>0.90127480184192599</v>
      </c>
      <c r="J1190">
        <v>0.77569506163430302</v>
      </c>
      <c r="K1190">
        <v>0.70575927736918298</v>
      </c>
      <c r="L1190">
        <v>0.64381698818355204</v>
      </c>
      <c r="M1190">
        <v>0.60358352385190295</v>
      </c>
      <c r="N1190">
        <v>0.59709709357024099</v>
      </c>
      <c r="O1190">
        <v>0.62737648534111501</v>
      </c>
      <c r="P1190">
        <v>0.67852818851992802</v>
      </c>
      <c r="Q1190">
        <v>0.75303193725010098</v>
      </c>
      <c r="R1190">
        <v>0.85078570518180496</v>
      </c>
      <c r="S1190">
        <v>0.99392275853964696</v>
      </c>
      <c r="T1190">
        <v>1.1990092927474301</v>
      </c>
      <c r="U1190">
        <v>1.4404595479675</v>
      </c>
      <c r="V1190">
        <v>1.6815937466439499</v>
      </c>
      <c r="W1190">
        <v>1.9109538469282099</v>
      </c>
      <c r="X1190">
        <v>2.1283007427227099</v>
      </c>
      <c r="Y1190">
        <v>2.28944505230456</v>
      </c>
      <c r="Z1190">
        <v>2.35934579241794</v>
      </c>
      <c r="AA1190">
        <v>2.2929830656104899</v>
      </c>
      <c r="AB1190">
        <v>2.1252217736282302</v>
      </c>
      <c r="AC1190">
        <v>1.89908296477945</v>
      </c>
      <c r="AD1190">
        <v>1.705086665189</v>
      </c>
      <c r="AE1190">
        <v>1.4068739059897399</v>
      </c>
      <c r="AF1190">
        <v>1.1475746178684101</v>
      </c>
      <c r="AG1190">
        <v>-5.9841586898220903E-2</v>
      </c>
      <c r="AH1190">
        <v>-1.84605940934837E-2</v>
      </c>
      <c r="AI1190">
        <v>-3.4529744228631401E-3</v>
      </c>
      <c r="AJ1190">
        <v>8.0062987418184801E-3</v>
      </c>
      <c r="AK1190">
        <v>1.55083344758007E-3</v>
      </c>
      <c r="AL1190">
        <v>2.10339734906925E-3</v>
      </c>
      <c r="AM1190">
        <v>2.5928965086082102E-3</v>
      </c>
      <c r="AN1190">
        <v>-1.7864451804794599E-2</v>
      </c>
      <c r="AO1190">
        <v>-4.1055892222499897E-2</v>
      </c>
      <c r="AP1190">
        <v>-3.9966127066167499E-2</v>
      </c>
      <c r="AQ1190">
        <v>-1.43957756780828E-2</v>
      </c>
      <c r="AR1190">
        <v>-1.04355297353089E-2</v>
      </c>
      <c r="AS1190">
        <v>-1.8716732367052302E-2</v>
      </c>
      <c r="AT1190">
        <v>-3.5829056938957701E-2</v>
      </c>
      <c r="AU1190">
        <v>0.33387432937120398</v>
      </c>
      <c r="AV1190">
        <v>0.38361166448234102</v>
      </c>
      <c r="AW1190">
        <v>0.42622064231457002</v>
      </c>
      <c r="AX1190">
        <v>0.45271708911229303</v>
      </c>
      <c r="AY1190">
        <v>0.181320699221726</v>
      </c>
      <c r="AZ1190">
        <v>-0.28533031774816398</v>
      </c>
      <c r="BA1190">
        <v>-0.223334223547694</v>
      </c>
      <c r="BB1190">
        <v>-0.15311361187261999</v>
      </c>
      <c r="BC1190">
        <v>-8.18497896065951E-2</v>
      </c>
      <c r="BD1190">
        <v>-3.53789248589437E-2</v>
      </c>
      <c r="BE1190">
        <v>-5.01836548563094E-2</v>
      </c>
      <c r="BF1190">
        <v>-9.4790463963798505E-3</v>
      </c>
      <c r="BG1190">
        <v>3.9423236608873103E-3</v>
      </c>
      <c r="BH1190">
        <v>1.3988200099303599E-2</v>
      </c>
      <c r="BI1190">
        <v>7.0161874630037301E-3</v>
      </c>
      <c r="BJ1190">
        <v>6.5113321821176203E-3</v>
      </c>
      <c r="BK1190">
        <v>1.04451959706052E-2</v>
      </c>
      <c r="BL1190">
        <v>-9.1201635128086607E-3</v>
      </c>
      <c r="BM1190">
        <v>-3.1665009440480903E-2</v>
      </c>
      <c r="BN1190">
        <v>-2.8256369405785398E-2</v>
      </c>
      <c r="BO1190">
        <v>-3.3028418009864802E-3</v>
      </c>
      <c r="BP1190">
        <v>-2.4894840146592401E-3</v>
      </c>
      <c r="BQ1190">
        <v>-1.06319142671204E-2</v>
      </c>
      <c r="BR1190">
        <v>-2.48446331630571E-2</v>
      </c>
      <c r="BS1190">
        <v>0.350181252289893</v>
      </c>
      <c r="BT1190">
        <v>0.40288847850989701</v>
      </c>
      <c r="BU1190">
        <v>0.45153049390058703</v>
      </c>
      <c r="BV1190">
        <v>0.47574738359563101</v>
      </c>
      <c r="BW1190">
        <v>0.21315940406417799</v>
      </c>
      <c r="BX1190">
        <v>-0.26272189668124701</v>
      </c>
      <c r="BY1190">
        <v>-0.201490436259633</v>
      </c>
      <c r="BZ1190">
        <v>-0.13412548751918499</v>
      </c>
      <c r="CA1190">
        <v>-6.9112626768319002E-2</v>
      </c>
      <c r="CB1190">
        <v>-2.2723513869893599E-2</v>
      </c>
      <c r="CC1190">
        <v>-4.3494600544750503E-2</v>
      </c>
      <c r="CD1190">
        <v>-3.25845382158528E-3</v>
      </c>
      <c r="CE1190">
        <v>9.0642845856179505E-3</v>
      </c>
      <c r="CF1190">
        <v>1.8131246757010899E-2</v>
      </c>
      <c r="CG1190">
        <v>1.0801475005141999E-2</v>
      </c>
      <c r="CH1190">
        <v>9.5642544197271501E-3</v>
      </c>
      <c r="CI1190">
        <v>1.5883674657759798E-2</v>
      </c>
      <c r="CJ1190">
        <v>-3.0638960792425799E-3</v>
      </c>
      <c r="CK1190">
        <v>-2.5160912632819402E-2</v>
      </c>
      <c r="CL1190">
        <v>-2.0146226921288601E-2</v>
      </c>
      <c r="CM1190">
        <v>4.3800904102183798E-3</v>
      </c>
      <c r="CN1190">
        <v>3.0139230456617599E-3</v>
      </c>
      <c r="CO1190">
        <v>-5.0323938796466901E-3</v>
      </c>
      <c r="CP1190">
        <v>-1.72368547173893E-2</v>
      </c>
      <c r="CQ1190">
        <v>0.361475377428086</v>
      </c>
      <c r="CR1190">
        <v>0.41623954118300099</v>
      </c>
      <c r="CS1190">
        <v>0.46906002000842001</v>
      </c>
      <c r="CT1190">
        <v>0.49169809539829501</v>
      </c>
      <c r="CU1190">
        <v>0.23521079404876699</v>
      </c>
      <c r="CV1190">
        <v>-0.24706337312165499</v>
      </c>
      <c r="CW1190">
        <v>-0.186361495725997</v>
      </c>
      <c r="CX1190">
        <v>-0.12097437043495</v>
      </c>
      <c r="CY1190">
        <v>-6.0290906587366397E-2</v>
      </c>
      <c r="CZ1190">
        <v>-1.39584147706767E-2</v>
      </c>
      <c r="DA1190">
        <v>-3.6805546233191599E-2</v>
      </c>
      <c r="DB1190">
        <v>2.9621387532092901E-3</v>
      </c>
      <c r="DC1190">
        <v>1.41862455103486E-2</v>
      </c>
      <c r="DD1190">
        <v>2.2274293414718201E-2</v>
      </c>
      <c r="DE1190">
        <v>1.4586762547280301E-2</v>
      </c>
      <c r="DF1190">
        <v>1.26171766573367E-2</v>
      </c>
      <c r="DG1190">
        <v>2.1322153344914399E-2</v>
      </c>
      <c r="DH1190">
        <v>2.9923713543235E-3</v>
      </c>
      <c r="DI1190">
        <v>-1.86568158251578E-2</v>
      </c>
      <c r="DJ1190">
        <v>-1.20360844367918E-2</v>
      </c>
      <c r="DK1190">
        <v>1.2063022621423201E-2</v>
      </c>
      <c r="DL1190">
        <v>8.5173301059827695E-3</v>
      </c>
      <c r="DM1190">
        <v>5.6712650782705704E-4</v>
      </c>
      <c r="DN1190">
        <v>-9.6290762717215397E-3</v>
      </c>
      <c r="DO1190">
        <v>0.37276950256628</v>
      </c>
      <c r="DP1190">
        <v>0.42959060385610598</v>
      </c>
      <c r="DQ1190">
        <v>0.48658954611625299</v>
      </c>
      <c r="DR1190">
        <v>0.50764880720095895</v>
      </c>
      <c r="DS1190">
        <v>0.25726218403335699</v>
      </c>
      <c r="DT1190">
        <v>-0.231404849562064</v>
      </c>
      <c r="DU1190">
        <v>-0.17123255519236</v>
      </c>
      <c r="DV1190">
        <v>-0.10782325335071501</v>
      </c>
      <c r="DW1190">
        <v>-5.1469186406413799E-2</v>
      </c>
      <c r="DX1190">
        <v>-5.1933156714598404E-3</v>
      </c>
      <c r="DY1190">
        <v>-2.71476141912801E-2</v>
      </c>
      <c r="DZ1190">
        <v>1.19436864503132E-2</v>
      </c>
      <c r="EA1190">
        <v>2.1581543594099001E-2</v>
      </c>
      <c r="EB1190">
        <v>2.82561947722033E-2</v>
      </c>
      <c r="EC1190">
        <v>2.0052116562703899E-2</v>
      </c>
      <c r="ED1190">
        <v>1.70251114903851E-2</v>
      </c>
      <c r="EE1190">
        <v>2.9174452806911302E-2</v>
      </c>
      <c r="EF1190">
        <v>1.17366596463094E-2</v>
      </c>
      <c r="EG1190">
        <v>-9.2659330431388107E-3</v>
      </c>
      <c r="EH1190">
        <v>-3.2632677640971998E-4</v>
      </c>
      <c r="EI1190">
        <v>2.3155956498519498E-2</v>
      </c>
      <c r="EJ1190">
        <v>1.64633758266324E-2</v>
      </c>
      <c r="EK1190">
        <v>8.6519446077589508E-3</v>
      </c>
      <c r="EL1190">
        <v>1.3553475041790299E-3</v>
      </c>
      <c r="EM1190">
        <v>0.38907642548496901</v>
      </c>
      <c r="EN1190">
        <v>0.44886741788366102</v>
      </c>
      <c r="EO1190">
        <v>0.51189939770227</v>
      </c>
      <c r="EP1190">
        <v>0.530679101684296</v>
      </c>
      <c r="EQ1190">
        <v>0.28910088887580898</v>
      </c>
      <c r="ER1190">
        <v>-0.20879642849514701</v>
      </c>
      <c r="ES1190">
        <v>-0.1493887679043</v>
      </c>
      <c r="ET1190">
        <v>-8.8835128997280396E-2</v>
      </c>
      <c r="EU1190">
        <v>-3.8732023568137701E-2</v>
      </c>
      <c r="EV1190">
        <v>7.4620953175902503E-3</v>
      </c>
      <c r="EW1190">
        <v>77.158135687367505</v>
      </c>
      <c r="EX1190">
        <v>76.050580878784402</v>
      </c>
      <c r="EY1190">
        <v>75.521070117953101</v>
      </c>
      <c r="EZ1190">
        <v>74.509490144730904</v>
      </c>
      <c r="FA1190">
        <v>73.1240190398902</v>
      </c>
      <c r="FB1190">
        <v>72.350598319655603</v>
      </c>
      <c r="FC1190">
        <v>70.590926954895394</v>
      </c>
      <c r="FD1190">
        <v>71.653033178359806</v>
      </c>
      <c r="FE1190">
        <v>74.929506973384704</v>
      </c>
      <c r="FF1190">
        <v>79.089343295441395</v>
      </c>
      <c r="FG1190">
        <v>83.687188532727504</v>
      </c>
      <c r="FH1190">
        <v>87.406434097363601</v>
      </c>
      <c r="FI1190">
        <v>90.923508314149998</v>
      </c>
      <c r="FJ1190">
        <v>93.339348119312504</v>
      </c>
      <c r="FK1190">
        <v>95.746735510212403</v>
      </c>
      <c r="FL1190">
        <v>97.357981520297997</v>
      </c>
      <c r="FM1190">
        <v>97.853507711523406</v>
      </c>
      <c r="FN1190">
        <v>97.006894978748903</v>
      </c>
      <c r="FO1190">
        <v>95.250251320613302</v>
      </c>
      <c r="FP1190">
        <v>91.8716878689754</v>
      </c>
      <c r="FQ1190">
        <v>86.839163027606602</v>
      </c>
      <c r="FR1190">
        <v>83.295839018864797</v>
      </c>
      <c r="FS1190">
        <v>80.675744014636194</v>
      </c>
      <c r="FT1190">
        <v>79.333962701572105</v>
      </c>
      <c r="FU1190">
        <v>3.0578465796055599E-2</v>
      </c>
      <c r="FV1190">
        <v>0</v>
      </c>
      <c r="FW1190">
        <v>0</v>
      </c>
      <c r="FX1190">
        <v>1</v>
      </c>
    </row>
    <row r="1191" spans="1:180" x14ac:dyDescent="0.2">
      <c r="A1191" t="s">
        <v>42</v>
      </c>
      <c r="B1191" t="s">
        <v>58</v>
      </c>
      <c r="C1191" t="s">
        <v>55</v>
      </c>
      <c r="D1191" t="s">
        <v>40</v>
      </c>
      <c r="E1191" t="s">
        <v>1</v>
      </c>
      <c r="F1191" t="s">
        <v>1</v>
      </c>
      <c r="G1191" s="35">
        <v>43704</v>
      </c>
      <c r="H1191">
        <v>7750</v>
      </c>
      <c r="I1191">
        <v>0.94833186838529804</v>
      </c>
      <c r="J1191">
        <v>0.82425650693095398</v>
      </c>
      <c r="K1191">
        <v>0.74666403702221495</v>
      </c>
      <c r="L1191">
        <v>0.69485004833722397</v>
      </c>
      <c r="M1191">
        <v>0.66745539709650903</v>
      </c>
      <c r="N1191">
        <v>0.68016524462970196</v>
      </c>
      <c r="O1191">
        <v>0.72932271891273104</v>
      </c>
      <c r="P1191">
        <v>0.79642288548152596</v>
      </c>
      <c r="Q1191">
        <v>0.879015312716807</v>
      </c>
      <c r="R1191">
        <v>0.95097613850962504</v>
      </c>
      <c r="S1191">
        <v>1.06166351733049</v>
      </c>
      <c r="T1191">
        <v>1.21534825960588</v>
      </c>
      <c r="U1191">
        <v>1.3923715507018699</v>
      </c>
      <c r="V1191">
        <v>1.5829322602228799</v>
      </c>
      <c r="W1191">
        <v>1.7724911225329301</v>
      </c>
      <c r="X1191">
        <v>1.9911430845381199</v>
      </c>
      <c r="Y1191">
        <v>2.1972353037416301</v>
      </c>
      <c r="Z1191">
        <v>2.3420426150167102</v>
      </c>
      <c r="AA1191">
        <v>2.30585654886452</v>
      </c>
      <c r="AB1191">
        <v>2.11988210813296</v>
      </c>
      <c r="AC1191">
        <v>1.9329348826730399</v>
      </c>
      <c r="AD1191">
        <v>1.7657801539481099</v>
      </c>
      <c r="AE1191">
        <v>1.46719632354504</v>
      </c>
      <c r="AF1191">
        <v>1.1873154035573401</v>
      </c>
      <c r="AG1191">
        <v>-5.3538267032328002E-2</v>
      </c>
      <c r="AH1191">
        <v>-4.38729152532467E-2</v>
      </c>
      <c r="AI1191">
        <v>-3.8016678495049798E-2</v>
      </c>
      <c r="AJ1191">
        <v>-2.97696499855566E-2</v>
      </c>
      <c r="AK1191">
        <v>-3.4607252080718999E-2</v>
      </c>
      <c r="AL1191">
        <v>-3.8207392682440999E-2</v>
      </c>
      <c r="AM1191">
        <v>-3.7808125657208397E-2</v>
      </c>
      <c r="AN1191">
        <v>-3.08548732389341E-2</v>
      </c>
      <c r="AO1191">
        <v>-1.7955311778607499E-2</v>
      </c>
      <c r="AP1191">
        <v>-1.5034630261709399E-2</v>
      </c>
      <c r="AQ1191">
        <v>-2.0545471165988601E-2</v>
      </c>
      <c r="AR1191">
        <v>-1.21886086955449E-2</v>
      </c>
      <c r="AS1191">
        <v>-2.0325498948830598E-3</v>
      </c>
      <c r="AT1191">
        <v>-2.1308112233921699E-2</v>
      </c>
      <c r="AU1191">
        <v>0.17689982373622901</v>
      </c>
      <c r="AV1191">
        <v>0.22696728973803099</v>
      </c>
      <c r="AW1191">
        <v>0.257074258069588</v>
      </c>
      <c r="AX1191">
        <v>0.24130431857447401</v>
      </c>
      <c r="AY1191">
        <v>0.17998446300019699</v>
      </c>
      <c r="AZ1191">
        <v>-9.9188633987154398E-2</v>
      </c>
      <c r="BA1191">
        <v>-0.15792168177482799</v>
      </c>
      <c r="BB1191">
        <v>-0.12157012009818099</v>
      </c>
      <c r="BC1191">
        <v>-7.4531418136011801E-2</v>
      </c>
      <c r="BD1191">
        <v>-4.5174775038859201E-2</v>
      </c>
      <c r="BE1191">
        <v>-4.8143660129851301E-2</v>
      </c>
      <c r="BF1191">
        <v>-3.7374831554762802E-2</v>
      </c>
      <c r="BG1191">
        <v>-3.17441162709357E-2</v>
      </c>
      <c r="BH1191">
        <v>-2.2957145820346601E-2</v>
      </c>
      <c r="BI1191">
        <v>-2.76387627228778E-2</v>
      </c>
      <c r="BJ1191">
        <v>-3.3370790672150902E-2</v>
      </c>
      <c r="BK1191">
        <v>-3.2322760525502099E-2</v>
      </c>
      <c r="BL1191">
        <v>-2.5911993109197201E-2</v>
      </c>
      <c r="BM1191">
        <v>-1.1988314188109099E-2</v>
      </c>
      <c r="BN1191">
        <v>-7.1269046926978902E-3</v>
      </c>
      <c r="BO1191">
        <v>-1.4982841447160399E-2</v>
      </c>
      <c r="BP1191">
        <v>-8.0982878691975204E-3</v>
      </c>
      <c r="BQ1191">
        <v>2.02852465305761E-3</v>
      </c>
      <c r="BR1191">
        <v>-1.2083110744490901E-2</v>
      </c>
      <c r="BS1191">
        <v>0.193742536324576</v>
      </c>
      <c r="BT1191">
        <v>0.243395938965766</v>
      </c>
      <c r="BU1191">
        <v>0.27762931691715198</v>
      </c>
      <c r="BV1191">
        <v>0.26259788140231999</v>
      </c>
      <c r="BW1191">
        <v>0.201346740315022</v>
      </c>
      <c r="BX1191">
        <v>-8.0830727628651802E-2</v>
      </c>
      <c r="BY1191">
        <v>-0.13859297116088601</v>
      </c>
      <c r="BZ1191">
        <v>-0.10075752111967</v>
      </c>
      <c r="CA1191">
        <v>-5.7514925279855703E-2</v>
      </c>
      <c r="CB1191">
        <v>-3.1843400506586697E-2</v>
      </c>
      <c r="CC1191">
        <v>-4.4407371822625302E-2</v>
      </c>
      <c r="CD1191">
        <v>-3.2874278580110397E-2</v>
      </c>
      <c r="CE1191">
        <v>-2.7399758782432601E-2</v>
      </c>
      <c r="CF1191">
        <v>-1.8238826188249499E-2</v>
      </c>
      <c r="CG1191">
        <v>-2.2812408221537399E-2</v>
      </c>
      <c r="CH1191">
        <v>-3.0020974853419799E-2</v>
      </c>
      <c r="CI1191">
        <v>-2.8523613345185599E-2</v>
      </c>
      <c r="CJ1191">
        <v>-2.2488569388689001E-2</v>
      </c>
      <c r="CK1191">
        <v>-7.8555898340157502E-3</v>
      </c>
      <c r="CL1191">
        <v>-1.6500380526679099E-3</v>
      </c>
      <c r="CM1191">
        <v>-1.11301810491722E-2</v>
      </c>
      <c r="CN1191">
        <v>-5.2653441250910598E-3</v>
      </c>
      <c r="CO1191">
        <v>4.8412125138316301E-3</v>
      </c>
      <c r="CP1191">
        <v>-5.6939028147567202E-3</v>
      </c>
      <c r="CQ1191">
        <v>0.205407747755815</v>
      </c>
      <c r="CR1191">
        <v>0.25477437137479397</v>
      </c>
      <c r="CS1191">
        <v>0.29186568805871499</v>
      </c>
      <c r="CT1191">
        <v>0.27734573815094399</v>
      </c>
      <c r="CU1191">
        <v>0.21614218850800501</v>
      </c>
      <c r="CV1191">
        <v>-6.8116097607892903E-2</v>
      </c>
      <c r="CW1191">
        <v>-0.12520596507014201</v>
      </c>
      <c r="CX1191">
        <v>-8.6342778467949494E-2</v>
      </c>
      <c r="CY1191">
        <v>-4.5729354164514201E-2</v>
      </c>
      <c r="CZ1191">
        <v>-2.2610131116501501E-2</v>
      </c>
      <c r="DA1191">
        <v>-4.0671083515399303E-2</v>
      </c>
      <c r="DB1191">
        <v>-2.8373725605458099E-2</v>
      </c>
      <c r="DC1191">
        <v>-2.3055401293929599E-2</v>
      </c>
      <c r="DD1191">
        <v>-1.35205065561524E-2</v>
      </c>
      <c r="DE1191">
        <v>-1.79860537201969E-2</v>
      </c>
      <c r="DF1191">
        <v>-2.6671159034688599E-2</v>
      </c>
      <c r="DG1191">
        <v>-2.4724466164869199E-2</v>
      </c>
      <c r="DH1191">
        <v>-1.9065145668180902E-2</v>
      </c>
      <c r="DI1191">
        <v>-3.72286547992245E-3</v>
      </c>
      <c r="DJ1191">
        <v>3.82682858736208E-3</v>
      </c>
      <c r="DK1191">
        <v>-7.2775206511840598E-3</v>
      </c>
      <c r="DL1191">
        <v>-2.4324003809846101E-3</v>
      </c>
      <c r="DM1191">
        <v>7.6539003746056503E-3</v>
      </c>
      <c r="DN1191">
        <v>6.9530511497748295E-4</v>
      </c>
      <c r="DO1191">
        <v>0.21707295918705299</v>
      </c>
      <c r="DP1191">
        <v>0.266152803783822</v>
      </c>
      <c r="DQ1191">
        <v>0.306102059200278</v>
      </c>
      <c r="DR1191">
        <v>0.29209359489956899</v>
      </c>
      <c r="DS1191">
        <v>0.23093763670098799</v>
      </c>
      <c r="DT1191">
        <v>-5.5401467587133997E-2</v>
      </c>
      <c r="DU1191">
        <v>-0.111818958979398</v>
      </c>
      <c r="DV1191">
        <v>-7.1928035816229197E-2</v>
      </c>
      <c r="DW1191">
        <v>-3.3943783049172803E-2</v>
      </c>
      <c r="DX1191">
        <v>-1.3376861726416301E-2</v>
      </c>
      <c r="DY1191">
        <v>-3.5276476612922603E-2</v>
      </c>
      <c r="DZ1191">
        <v>-2.1875641906974198E-2</v>
      </c>
      <c r="EA1191">
        <v>-1.6782839069815501E-2</v>
      </c>
      <c r="EB1191">
        <v>-6.7080023909424497E-3</v>
      </c>
      <c r="EC1191">
        <v>-1.10175643623557E-2</v>
      </c>
      <c r="ED1191">
        <v>-2.1834557024398502E-2</v>
      </c>
      <c r="EE1191">
        <v>-1.9239101033162901E-2</v>
      </c>
      <c r="EF1191">
        <v>-1.4122265538444E-2</v>
      </c>
      <c r="EG1191">
        <v>2.2441321105760199E-3</v>
      </c>
      <c r="EH1191">
        <v>1.1734554156373599E-2</v>
      </c>
      <c r="EI1191">
        <v>-1.7148909323558899E-3</v>
      </c>
      <c r="EJ1191">
        <v>1.6579204453627801E-3</v>
      </c>
      <c r="EK1191">
        <v>1.1714974922546299E-2</v>
      </c>
      <c r="EL1191">
        <v>9.9203066044082893E-3</v>
      </c>
      <c r="EM1191">
        <v>0.23391567177540001</v>
      </c>
      <c r="EN1191">
        <v>0.28258145301155801</v>
      </c>
      <c r="EO1191">
        <v>0.32665711804784298</v>
      </c>
      <c r="EP1191">
        <v>0.31338715772741499</v>
      </c>
      <c r="EQ1191">
        <v>0.25229991401581298</v>
      </c>
      <c r="ER1191">
        <v>-3.7043561228631498E-2</v>
      </c>
      <c r="ES1191">
        <v>-9.2490248365456301E-2</v>
      </c>
      <c r="ET1191">
        <v>-5.1115436837718103E-2</v>
      </c>
      <c r="EU1191">
        <v>-1.6927290193016701E-2</v>
      </c>
      <c r="EV1191">
        <v>-4.5487194143809E-5</v>
      </c>
      <c r="EW1191">
        <v>75.771140812808497</v>
      </c>
      <c r="EX1191">
        <v>74.933194795380999</v>
      </c>
      <c r="EY1191">
        <v>74.426405648570196</v>
      </c>
      <c r="EZ1191">
        <v>73.409592178902898</v>
      </c>
      <c r="FA1191">
        <v>72.839433726119907</v>
      </c>
      <c r="FB1191">
        <v>72.261151911587604</v>
      </c>
      <c r="FC1191">
        <v>70.788178619500798</v>
      </c>
      <c r="FD1191">
        <v>71.423796254752403</v>
      </c>
      <c r="FE1191">
        <v>74.596783715493402</v>
      </c>
      <c r="FF1191">
        <v>78.4456395966656</v>
      </c>
      <c r="FG1191">
        <v>83.779984414480396</v>
      </c>
      <c r="FH1191">
        <v>87.4484851347203</v>
      </c>
      <c r="FI1191">
        <v>90.382896072921298</v>
      </c>
      <c r="FJ1191">
        <v>92.973693532009307</v>
      </c>
      <c r="FK1191">
        <v>95.634070890499899</v>
      </c>
      <c r="FL1191">
        <v>97.392211963066998</v>
      </c>
      <c r="FM1191">
        <v>98.929664439039399</v>
      </c>
      <c r="FN1191">
        <v>98.932498169882194</v>
      </c>
      <c r="FO1191">
        <v>96.664899520627202</v>
      </c>
      <c r="FP1191">
        <v>92.025113939594306</v>
      </c>
      <c r="FQ1191">
        <v>86.065589061798903</v>
      </c>
      <c r="FR1191">
        <v>82.375516565518197</v>
      </c>
      <c r="FS1191">
        <v>79.297766075518894</v>
      </c>
      <c r="FT1191">
        <v>77.314980990388904</v>
      </c>
      <c r="FU1191">
        <v>2.5485604344036999E-2</v>
      </c>
      <c r="FV1191">
        <v>0</v>
      </c>
      <c r="FW1191">
        <v>0</v>
      </c>
      <c r="FX1191">
        <v>1</v>
      </c>
    </row>
    <row r="1192" spans="1:180" x14ac:dyDescent="0.2">
      <c r="A1192" t="s">
        <v>42</v>
      </c>
      <c r="B1192" t="s">
        <v>58</v>
      </c>
      <c r="C1192" t="s">
        <v>55</v>
      </c>
      <c r="D1192" t="s">
        <v>40</v>
      </c>
      <c r="E1192" t="s">
        <v>1</v>
      </c>
      <c r="F1192" t="s">
        <v>77</v>
      </c>
      <c r="G1192" s="35">
        <v>43704</v>
      </c>
      <c r="H1192">
        <v>6070</v>
      </c>
      <c r="I1192">
        <v>0.99039739044348296</v>
      </c>
      <c r="J1192">
        <v>0.86068736167137405</v>
      </c>
      <c r="K1192">
        <v>0.77524370637265805</v>
      </c>
      <c r="L1192">
        <v>0.71830397632550402</v>
      </c>
      <c r="M1192">
        <v>0.68632312299854603</v>
      </c>
      <c r="N1192">
        <v>0.69992844143133104</v>
      </c>
      <c r="O1192">
        <v>0.74330368858212703</v>
      </c>
      <c r="P1192">
        <v>0.81075180431583505</v>
      </c>
      <c r="Q1192">
        <v>0.89257437797849604</v>
      </c>
      <c r="R1192">
        <v>0.96577118201783096</v>
      </c>
      <c r="S1192">
        <v>1.07879284785277</v>
      </c>
      <c r="T1192">
        <v>1.23605500541439</v>
      </c>
      <c r="U1192">
        <v>1.4144966249070601</v>
      </c>
      <c r="V1192">
        <v>1.6066427408680699</v>
      </c>
      <c r="W1192">
        <v>1.79758942497827</v>
      </c>
      <c r="X1192">
        <v>2.0108202121303802</v>
      </c>
      <c r="Y1192">
        <v>2.2026676934727201</v>
      </c>
      <c r="Z1192">
        <v>2.3436807282783101</v>
      </c>
      <c r="AA1192">
        <v>2.3101053979853998</v>
      </c>
      <c r="AB1192">
        <v>2.13248710305984</v>
      </c>
      <c r="AC1192">
        <v>1.9611474945418801</v>
      </c>
      <c r="AD1192">
        <v>1.8018648049942201</v>
      </c>
      <c r="AE1192">
        <v>1.51066099518617</v>
      </c>
      <c r="AF1192">
        <v>1.2324895156984299</v>
      </c>
      <c r="AG1192">
        <v>-4.4878115995595901E-2</v>
      </c>
      <c r="AH1192">
        <v>-3.3289737315227101E-2</v>
      </c>
      <c r="AI1192">
        <v>-3.3338235509761401E-2</v>
      </c>
      <c r="AJ1192">
        <v>-3.1916391821862497E-2</v>
      </c>
      <c r="AK1192">
        <v>-4.4357952406076699E-2</v>
      </c>
      <c r="AL1192">
        <v>-3.8723717200522999E-2</v>
      </c>
      <c r="AM1192">
        <v>-3.8688417330212999E-2</v>
      </c>
      <c r="AN1192">
        <v>-3.01416017093868E-2</v>
      </c>
      <c r="AO1192">
        <v>-1.30724164588555E-2</v>
      </c>
      <c r="AP1192">
        <v>-6.1274644334014597E-3</v>
      </c>
      <c r="AQ1192">
        <v>-1.4492123851237101E-2</v>
      </c>
      <c r="AR1192">
        <v>-1.0925993647958401E-2</v>
      </c>
      <c r="AS1192">
        <v>1.04035737733415E-3</v>
      </c>
      <c r="AT1192">
        <v>-8.3901917776355202E-3</v>
      </c>
      <c r="AU1192">
        <v>0.13413642489504399</v>
      </c>
      <c r="AV1192">
        <v>0.17726059132977201</v>
      </c>
      <c r="AW1192">
        <v>0.19764605127990401</v>
      </c>
      <c r="AX1192">
        <v>0.183870162338267</v>
      </c>
      <c r="AY1192">
        <v>0.164184853718115</v>
      </c>
      <c r="AZ1192">
        <v>-4.4232973945405901E-2</v>
      </c>
      <c r="BA1192">
        <v>-0.12794302776604999</v>
      </c>
      <c r="BB1192">
        <v>-9.7895181434718995E-2</v>
      </c>
      <c r="BC1192">
        <v>-6.05941561268468E-2</v>
      </c>
      <c r="BD1192">
        <v>-4.00255789700888E-2</v>
      </c>
      <c r="BE1192">
        <v>-3.8496861724674897E-2</v>
      </c>
      <c r="BF1192">
        <v>-2.6386653626449499E-2</v>
      </c>
      <c r="BG1192">
        <v>-2.5783180703483299E-2</v>
      </c>
      <c r="BH1192">
        <v>-2.4171435638000501E-2</v>
      </c>
      <c r="BI1192">
        <v>-3.6244990211541803E-2</v>
      </c>
      <c r="BJ1192">
        <v>-3.2243735140839599E-2</v>
      </c>
      <c r="BK1192">
        <v>-3.1418823549820299E-2</v>
      </c>
      <c r="BL1192">
        <v>-2.3455533467879E-2</v>
      </c>
      <c r="BM1192">
        <v>-6.9212407282025499E-3</v>
      </c>
      <c r="BN1192">
        <v>9.2352439985656605E-4</v>
      </c>
      <c r="BO1192">
        <v>-9.0370621552174901E-3</v>
      </c>
      <c r="BP1192">
        <v>-8.0154985642078604E-3</v>
      </c>
      <c r="BQ1192">
        <v>3.9471569568184399E-3</v>
      </c>
      <c r="BR1192">
        <v>-3.8556911083859399E-4</v>
      </c>
      <c r="BS1192">
        <v>0.150366394459542</v>
      </c>
      <c r="BT1192">
        <v>0.19102316672691999</v>
      </c>
      <c r="BU1192">
        <v>0.21400396006260899</v>
      </c>
      <c r="BV1192">
        <v>0.20037416011138501</v>
      </c>
      <c r="BW1192">
        <v>0.180873919891444</v>
      </c>
      <c r="BX1192">
        <v>-2.69492198428525E-2</v>
      </c>
      <c r="BY1192">
        <v>-0.108575880179033</v>
      </c>
      <c r="BZ1192">
        <v>-8.0802342095352503E-2</v>
      </c>
      <c r="CA1192">
        <v>-4.6427249144193897E-2</v>
      </c>
      <c r="CB1192">
        <v>-2.98911644434002E-2</v>
      </c>
      <c r="CC1192">
        <v>-3.4077224455658701E-2</v>
      </c>
      <c r="CD1192">
        <v>-2.16055988922591E-2</v>
      </c>
      <c r="CE1192">
        <v>-2.0550572759392101E-2</v>
      </c>
      <c r="CF1192">
        <v>-1.8807302578285601E-2</v>
      </c>
      <c r="CG1192">
        <v>-3.0625977309880498E-2</v>
      </c>
      <c r="CH1192">
        <v>-2.7755719306078001E-2</v>
      </c>
      <c r="CI1192">
        <v>-2.6383925042666099E-2</v>
      </c>
      <c r="CJ1192">
        <v>-1.8824782971379898E-2</v>
      </c>
      <c r="CK1192">
        <v>-2.6609551552945702E-3</v>
      </c>
      <c r="CL1192">
        <v>5.8070177865551104E-3</v>
      </c>
      <c r="CM1192">
        <v>-5.2589030421452696E-3</v>
      </c>
      <c r="CN1192">
        <v>-5.9996985353562102E-3</v>
      </c>
      <c r="CO1192">
        <v>5.9603974906728202E-3</v>
      </c>
      <c r="CP1192">
        <v>5.15840816394282E-3</v>
      </c>
      <c r="CQ1192">
        <v>0.16160722193904301</v>
      </c>
      <c r="CR1192">
        <v>0.20055508452246401</v>
      </c>
      <c r="CS1192">
        <v>0.225333397854903</v>
      </c>
      <c r="CT1192">
        <v>0.21180477869341299</v>
      </c>
      <c r="CU1192">
        <v>0.19243271628369099</v>
      </c>
      <c r="CV1192">
        <v>-1.49785444024061E-2</v>
      </c>
      <c r="CW1192">
        <v>-9.5162252757827304E-2</v>
      </c>
      <c r="CX1192">
        <v>-6.8963893638311499E-2</v>
      </c>
      <c r="CY1192">
        <v>-3.6615292524232797E-2</v>
      </c>
      <c r="CZ1192">
        <v>-2.2872099814378901E-2</v>
      </c>
      <c r="DA1192">
        <v>-2.9657587186642499E-2</v>
      </c>
      <c r="DB1192">
        <v>-1.6824544158068701E-2</v>
      </c>
      <c r="DC1192">
        <v>-1.53179648153009E-2</v>
      </c>
      <c r="DD1192">
        <v>-1.34431695185707E-2</v>
      </c>
      <c r="DE1192">
        <v>-2.5006964408219201E-2</v>
      </c>
      <c r="DF1192">
        <v>-2.32677034713164E-2</v>
      </c>
      <c r="DG1192">
        <v>-2.1349026535511802E-2</v>
      </c>
      <c r="DH1192">
        <v>-1.4194032474880901E-2</v>
      </c>
      <c r="DI1192">
        <v>1.5993304176134099E-3</v>
      </c>
      <c r="DJ1192">
        <v>1.06905111732536E-2</v>
      </c>
      <c r="DK1192">
        <v>-1.4807439290730499E-3</v>
      </c>
      <c r="DL1192">
        <v>-3.9838985065045601E-3</v>
      </c>
      <c r="DM1192">
        <v>7.9736380245271892E-3</v>
      </c>
      <c r="DN1192">
        <v>1.0702385438724199E-2</v>
      </c>
      <c r="DO1192">
        <v>0.17284804941854401</v>
      </c>
      <c r="DP1192">
        <v>0.210087002318007</v>
      </c>
      <c r="DQ1192">
        <v>0.23666283564719701</v>
      </c>
      <c r="DR1192">
        <v>0.22323539727544001</v>
      </c>
      <c r="DS1192">
        <v>0.20399151267593699</v>
      </c>
      <c r="DT1192">
        <v>-3.0078689619596902E-3</v>
      </c>
      <c r="DU1192">
        <v>-8.1748625336621195E-2</v>
      </c>
      <c r="DV1192">
        <v>-5.7125445181270398E-2</v>
      </c>
      <c r="DW1192">
        <v>-2.68033359042716E-2</v>
      </c>
      <c r="DX1192">
        <v>-1.5853035185357699E-2</v>
      </c>
      <c r="DY1192">
        <v>-2.32763329157216E-2</v>
      </c>
      <c r="DZ1192">
        <v>-9.9214604692911008E-3</v>
      </c>
      <c r="EA1192">
        <v>-7.7629100090227596E-3</v>
      </c>
      <c r="EB1192">
        <v>-5.69821333470875E-3</v>
      </c>
      <c r="EC1192">
        <v>-1.6894002213684201E-2</v>
      </c>
      <c r="ED1192">
        <v>-1.6787721411633E-2</v>
      </c>
      <c r="EE1192">
        <v>-1.40794327551191E-2</v>
      </c>
      <c r="EF1192">
        <v>-7.5079642333731201E-3</v>
      </c>
      <c r="EG1192">
        <v>7.7505061482663999E-3</v>
      </c>
      <c r="EH1192">
        <v>1.7741500006511701E-2</v>
      </c>
      <c r="EI1192">
        <v>3.9743177669465703E-3</v>
      </c>
      <c r="EJ1192">
        <v>-1.07340342275405E-3</v>
      </c>
      <c r="EK1192">
        <v>1.08804376040115E-2</v>
      </c>
      <c r="EL1192">
        <v>1.87070081055212E-2</v>
      </c>
      <c r="EM1192">
        <v>0.189078018983041</v>
      </c>
      <c r="EN1192">
        <v>0.22384957771515501</v>
      </c>
      <c r="EO1192">
        <v>0.25302074442990102</v>
      </c>
      <c r="EP1192">
        <v>0.23973939504855801</v>
      </c>
      <c r="EQ1192">
        <v>0.22068057884926701</v>
      </c>
      <c r="ER1192">
        <v>1.4275885140593801E-2</v>
      </c>
      <c r="ES1192">
        <v>-6.2381477749605098E-2</v>
      </c>
      <c r="ET1192">
        <v>-4.00326058419039E-2</v>
      </c>
      <c r="EU1192">
        <v>-1.26364289216188E-2</v>
      </c>
      <c r="EV1192">
        <v>-5.7186206586691104E-3</v>
      </c>
      <c r="EW1192">
        <v>75.804337059572703</v>
      </c>
      <c r="EX1192">
        <v>74.996285552568295</v>
      </c>
      <c r="EY1192">
        <v>74.464612518277406</v>
      </c>
      <c r="EZ1192">
        <v>73.426489316541705</v>
      </c>
      <c r="FA1192">
        <v>72.858237818970807</v>
      </c>
      <c r="FB1192">
        <v>72.270058016131301</v>
      </c>
      <c r="FC1192">
        <v>70.816470921182997</v>
      </c>
      <c r="FD1192">
        <v>71.410299042497996</v>
      </c>
      <c r="FE1192">
        <v>74.653978585915794</v>
      </c>
      <c r="FF1192">
        <v>78.575420970708905</v>
      </c>
      <c r="FG1192">
        <v>83.905947832649403</v>
      </c>
      <c r="FH1192">
        <v>87.5651620206594</v>
      </c>
      <c r="FI1192">
        <v>90.447620395264394</v>
      </c>
      <c r="FJ1192">
        <v>92.992571105136506</v>
      </c>
      <c r="FK1192">
        <v>95.631856987877896</v>
      </c>
      <c r="FL1192">
        <v>97.375229941983903</v>
      </c>
      <c r="FM1192">
        <v>98.905558700061306</v>
      </c>
      <c r="FN1192">
        <v>98.920286778925501</v>
      </c>
      <c r="FO1192">
        <v>96.668730248573198</v>
      </c>
      <c r="FP1192">
        <v>92.071918777416201</v>
      </c>
      <c r="FQ1192">
        <v>86.090986274232307</v>
      </c>
      <c r="FR1192">
        <v>82.426229894816302</v>
      </c>
      <c r="FS1192">
        <v>79.391337672751305</v>
      </c>
      <c r="FT1192">
        <v>77.404379510400403</v>
      </c>
      <c r="FU1192">
        <v>2.1011267802586799E-2</v>
      </c>
      <c r="FV1192">
        <v>0</v>
      </c>
      <c r="FW1192">
        <v>0</v>
      </c>
      <c r="FX1192">
        <v>1</v>
      </c>
    </row>
    <row r="1193" spans="1:180" x14ac:dyDescent="0.2">
      <c r="A1193" t="s">
        <v>42</v>
      </c>
      <c r="B1193" t="s">
        <v>58</v>
      </c>
      <c r="C1193" t="s">
        <v>55</v>
      </c>
      <c r="D1193" t="s">
        <v>40</v>
      </c>
      <c r="E1193" t="s">
        <v>1</v>
      </c>
      <c r="F1193" t="s">
        <v>78</v>
      </c>
      <c r="G1193" s="35">
        <v>43704</v>
      </c>
      <c r="H1193">
        <v>1680</v>
      </c>
      <c r="I1193">
        <v>0.82570429673671297</v>
      </c>
      <c r="J1193">
        <v>0.72106164540936901</v>
      </c>
      <c r="K1193">
        <v>0.657959411539768</v>
      </c>
      <c r="L1193">
        <v>0.62028136491922803</v>
      </c>
      <c r="M1193">
        <v>0.60629947578861298</v>
      </c>
      <c r="N1193">
        <v>0.61850460169225896</v>
      </c>
      <c r="O1193">
        <v>0.67861186100849202</v>
      </c>
      <c r="P1193">
        <v>0.75094001690424195</v>
      </c>
      <c r="Q1193">
        <v>0.85667433893529199</v>
      </c>
      <c r="R1193">
        <v>0.92693992499926403</v>
      </c>
      <c r="S1193">
        <v>1.0367652019186899</v>
      </c>
      <c r="T1193">
        <v>1.1922530704994601</v>
      </c>
      <c r="U1193">
        <v>1.3654600876995</v>
      </c>
      <c r="V1193">
        <v>1.55059216491315</v>
      </c>
      <c r="W1193">
        <v>1.7326899288897699</v>
      </c>
      <c r="X1193">
        <v>1.96038635916877</v>
      </c>
      <c r="Y1193">
        <v>2.19219556748719</v>
      </c>
      <c r="Z1193">
        <v>2.3368418956336199</v>
      </c>
      <c r="AA1193">
        <v>2.2856777480830601</v>
      </c>
      <c r="AB1193">
        <v>2.0731960561473701</v>
      </c>
      <c r="AC1193">
        <v>1.84992836374262</v>
      </c>
      <c r="AD1193">
        <v>1.6416170665032099</v>
      </c>
      <c r="AE1193">
        <v>1.33212945171969</v>
      </c>
      <c r="AF1193">
        <v>1.05981002346565</v>
      </c>
      <c r="AG1193">
        <v>-7.9709318693336195E-2</v>
      </c>
      <c r="AH1193">
        <v>-5.1070083020340398E-2</v>
      </c>
      <c r="AI1193">
        <v>-5.2760264285705502E-2</v>
      </c>
      <c r="AJ1193">
        <v>-3.2419544068558299E-2</v>
      </c>
      <c r="AK1193">
        <v>-1.52366708143961E-2</v>
      </c>
      <c r="AL1193">
        <v>-2.23068778143195E-2</v>
      </c>
      <c r="AM1193">
        <v>-2.7598329324224E-2</v>
      </c>
      <c r="AN1193">
        <v>-3.1203150375228601E-2</v>
      </c>
      <c r="AO1193">
        <v>-5.3880310165734503E-2</v>
      </c>
      <c r="AP1193">
        <v>-3.09059220024911E-2</v>
      </c>
      <c r="AQ1193">
        <v>-1.8534856726112499E-2</v>
      </c>
      <c r="AR1193">
        <v>-1.45218670380009E-2</v>
      </c>
      <c r="AS1193">
        <v>-7.33517431523527E-3</v>
      </c>
      <c r="AT1193">
        <v>-5.1193911609517202E-2</v>
      </c>
      <c r="AU1193">
        <v>0.35652256421594303</v>
      </c>
      <c r="AV1193">
        <v>0.44754840727235401</v>
      </c>
      <c r="AW1193">
        <v>0.50042599271881405</v>
      </c>
      <c r="AX1193">
        <v>0.49133810965093899</v>
      </c>
      <c r="AY1193">
        <v>0.284409118725377</v>
      </c>
      <c r="AZ1193">
        <v>-0.30747869720210202</v>
      </c>
      <c r="BA1193">
        <v>-0.28826431090584498</v>
      </c>
      <c r="BB1193">
        <v>-0.21039255066572801</v>
      </c>
      <c r="BC1193">
        <v>-0.150933332598359</v>
      </c>
      <c r="BD1193">
        <v>-6.6327407017527401E-2</v>
      </c>
      <c r="BE1193">
        <v>-7.0096903538632793E-2</v>
      </c>
      <c r="BF1193">
        <v>-4.3174850463962397E-2</v>
      </c>
      <c r="BG1193">
        <v>-4.4190725820000103E-2</v>
      </c>
      <c r="BH1193">
        <v>-2.5123641920739001E-2</v>
      </c>
      <c r="BI1193">
        <v>-9.1179531580226104E-3</v>
      </c>
      <c r="BJ1193">
        <v>-1.7237387795959101E-2</v>
      </c>
      <c r="BK1193">
        <v>-1.86125800862799E-2</v>
      </c>
      <c r="BL1193">
        <v>-2.23941801770156E-2</v>
      </c>
      <c r="BM1193">
        <v>-4.4184569548330603E-2</v>
      </c>
      <c r="BN1193">
        <v>-1.8188011706847699E-2</v>
      </c>
      <c r="BO1193">
        <v>-6.5385841625102198E-3</v>
      </c>
      <c r="BP1193">
        <v>-8.0364836189798297E-3</v>
      </c>
      <c r="BQ1193">
        <v>-8.1942262418266095E-4</v>
      </c>
      <c r="BR1193">
        <v>-3.3279354466177198E-2</v>
      </c>
      <c r="BS1193">
        <v>0.379009491068515</v>
      </c>
      <c r="BT1193">
        <v>0.47100223446338502</v>
      </c>
      <c r="BU1193">
        <v>0.52805451223460198</v>
      </c>
      <c r="BV1193">
        <v>0.52499150015745499</v>
      </c>
      <c r="BW1193">
        <v>0.317787952824088</v>
      </c>
      <c r="BX1193">
        <v>-0.28118223177551599</v>
      </c>
      <c r="BY1193">
        <v>-0.26550884727460999</v>
      </c>
      <c r="BZ1193">
        <v>-0.18279999358301299</v>
      </c>
      <c r="CA1193">
        <v>-0.125082477662394</v>
      </c>
      <c r="CB1193">
        <v>-4.9186123446396002E-2</v>
      </c>
      <c r="CC1193">
        <v>-6.3439374084497499E-2</v>
      </c>
      <c r="CD1193">
        <v>-3.7706636446425301E-2</v>
      </c>
      <c r="CE1193">
        <v>-3.8255489583780798E-2</v>
      </c>
      <c r="CF1193">
        <v>-2.0070522318447501E-2</v>
      </c>
      <c r="CG1193">
        <v>-4.8801479484845397E-3</v>
      </c>
      <c r="CH1193">
        <v>-1.3726274452278199E-2</v>
      </c>
      <c r="CI1193">
        <v>-1.2389077537098499E-2</v>
      </c>
      <c r="CJ1193">
        <v>-1.6293114252235098E-2</v>
      </c>
      <c r="CK1193">
        <v>-3.7469329132560701E-2</v>
      </c>
      <c r="CL1193">
        <v>-9.3796257782741196E-3</v>
      </c>
      <c r="CM1193">
        <v>1.7699976711551301E-3</v>
      </c>
      <c r="CN1193">
        <v>-3.5447268191950098E-3</v>
      </c>
      <c r="CO1193">
        <v>3.6933671483012701E-3</v>
      </c>
      <c r="CP1193">
        <v>-2.0871786761278401E-2</v>
      </c>
      <c r="CQ1193">
        <v>0.39458386810535601</v>
      </c>
      <c r="CR1193">
        <v>0.48724628372920098</v>
      </c>
      <c r="CS1193">
        <v>0.54718994068730498</v>
      </c>
      <c r="CT1193">
        <v>0.54829973590495396</v>
      </c>
      <c r="CU1193">
        <v>0.34090603163991301</v>
      </c>
      <c r="CV1193">
        <v>-0.26296937992719699</v>
      </c>
      <c r="CW1193">
        <v>-0.24974848248290299</v>
      </c>
      <c r="CX1193">
        <v>-0.163689472601905</v>
      </c>
      <c r="CY1193">
        <v>-0.107178254282429</v>
      </c>
      <c r="CZ1193">
        <v>-3.73141226620088E-2</v>
      </c>
      <c r="DA1193">
        <v>-5.6781844630362198E-2</v>
      </c>
      <c r="DB1193">
        <v>-3.2238422428888198E-2</v>
      </c>
      <c r="DC1193">
        <v>-3.2320253347561501E-2</v>
      </c>
      <c r="DD1193">
        <v>-1.5017402716155899E-2</v>
      </c>
      <c r="DE1193">
        <v>-6.4234273894647797E-4</v>
      </c>
      <c r="DF1193">
        <v>-1.02151611085973E-2</v>
      </c>
      <c r="DG1193">
        <v>-6.165574987917E-3</v>
      </c>
      <c r="DH1193">
        <v>-1.0192048327454699E-2</v>
      </c>
      <c r="DI1193">
        <v>-3.0754088716790799E-2</v>
      </c>
      <c r="DJ1193">
        <v>-5.7123984970052302E-4</v>
      </c>
      <c r="DK1193">
        <v>1.00785795048205E-2</v>
      </c>
      <c r="DL1193">
        <v>9.4702998058980104E-4</v>
      </c>
      <c r="DM1193">
        <v>8.2061569207852007E-3</v>
      </c>
      <c r="DN1193">
        <v>-8.46421905637962E-3</v>
      </c>
      <c r="DO1193">
        <v>0.41015824514219601</v>
      </c>
      <c r="DP1193">
        <v>0.503490332995018</v>
      </c>
      <c r="DQ1193">
        <v>0.56632536914000897</v>
      </c>
      <c r="DR1193">
        <v>0.57160797165245203</v>
      </c>
      <c r="DS1193">
        <v>0.36402411045573801</v>
      </c>
      <c r="DT1193">
        <v>-0.24475652807887699</v>
      </c>
      <c r="DU1193">
        <v>-0.23398811769119701</v>
      </c>
      <c r="DV1193">
        <v>-0.14457895162079601</v>
      </c>
      <c r="DW1193">
        <v>-8.9274030902464704E-2</v>
      </c>
      <c r="DX1193">
        <v>-2.5442121877621598E-2</v>
      </c>
      <c r="DY1193">
        <v>-4.7169429475658803E-2</v>
      </c>
      <c r="DZ1193">
        <v>-2.4343189872510201E-2</v>
      </c>
      <c r="EA1193">
        <v>-2.3750714881856101E-2</v>
      </c>
      <c r="EB1193">
        <v>-7.72150056833664E-3</v>
      </c>
      <c r="EC1193">
        <v>5.4763749174270302E-3</v>
      </c>
      <c r="ED1193">
        <v>-5.1456710902368502E-3</v>
      </c>
      <c r="EE1193">
        <v>2.8201742500270702E-3</v>
      </c>
      <c r="EF1193">
        <v>-1.3830781292416201E-3</v>
      </c>
      <c r="EG1193">
        <v>-2.1058348099386899E-2</v>
      </c>
      <c r="EH1193">
        <v>1.21466704459428E-2</v>
      </c>
      <c r="EI1193">
        <v>2.2074852068422801E-2</v>
      </c>
      <c r="EJ1193">
        <v>7.4324133996108198E-3</v>
      </c>
      <c r="EK1193">
        <v>1.47219086118378E-2</v>
      </c>
      <c r="EL1193">
        <v>9.4503380869604293E-3</v>
      </c>
      <c r="EM1193">
        <v>0.43264517199476898</v>
      </c>
      <c r="EN1193">
        <v>0.52694416018604795</v>
      </c>
      <c r="EO1193">
        <v>0.59395388865579601</v>
      </c>
      <c r="EP1193">
        <v>0.60526136215896897</v>
      </c>
      <c r="EQ1193">
        <v>0.39740294455444802</v>
      </c>
      <c r="ER1193">
        <v>-0.21846006265229101</v>
      </c>
      <c r="ES1193">
        <v>-0.211232654059962</v>
      </c>
      <c r="ET1193">
        <v>-0.116986394538082</v>
      </c>
      <c r="EU1193">
        <v>-6.3423175966499698E-2</v>
      </c>
      <c r="EV1193">
        <v>-8.3008383064901905E-3</v>
      </c>
      <c r="EW1193">
        <v>75.516482790513294</v>
      </c>
      <c r="EX1193">
        <v>74.600184977208201</v>
      </c>
      <c r="EY1193">
        <v>74.188941005483301</v>
      </c>
      <c r="EZ1193">
        <v>73.283940014533897</v>
      </c>
      <c r="FA1193">
        <v>72.730593908964806</v>
      </c>
      <c r="FB1193">
        <v>72.198090770958601</v>
      </c>
      <c r="FC1193">
        <v>70.649930633546902</v>
      </c>
      <c r="FD1193">
        <v>71.4137213450486</v>
      </c>
      <c r="FE1193">
        <v>74.398163440576099</v>
      </c>
      <c r="FF1193">
        <v>78.055493162449594</v>
      </c>
      <c r="FG1193">
        <v>83.429444407742594</v>
      </c>
      <c r="FH1193">
        <v>87.124265045914001</v>
      </c>
      <c r="FI1193">
        <v>90.195150954614505</v>
      </c>
      <c r="FJ1193">
        <v>92.897436744401105</v>
      </c>
      <c r="FK1193">
        <v>95.613100350135397</v>
      </c>
      <c r="FL1193">
        <v>97.403415472022203</v>
      </c>
      <c r="FM1193">
        <v>98.986853405562499</v>
      </c>
      <c r="FN1193">
        <v>98.963004558366904</v>
      </c>
      <c r="FO1193">
        <v>96.625619343330897</v>
      </c>
      <c r="FP1193">
        <v>91.817764418312706</v>
      </c>
      <c r="FQ1193">
        <v>85.874744004756593</v>
      </c>
      <c r="FR1193">
        <v>82.068771883464393</v>
      </c>
      <c r="FS1193">
        <v>78.862621391292905</v>
      </c>
      <c r="FT1193">
        <v>76.902820902424494</v>
      </c>
      <c r="FU1193">
        <v>3.7139616365287703E-2</v>
      </c>
      <c r="FV1193">
        <v>0</v>
      </c>
      <c r="FW1193">
        <v>0</v>
      </c>
      <c r="FX1193">
        <v>1</v>
      </c>
    </row>
    <row r="1194" spans="1:180" x14ac:dyDescent="0.2">
      <c r="A1194" t="s">
        <v>42</v>
      </c>
      <c r="B1194" t="s">
        <v>58</v>
      </c>
      <c r="C1194" t="s">
        <v>55</v>
      </c>
      <c r="D1194" t="s">
        <v>40</v>
      </c>
      <c r="E1194" t="s">
        <v>77</v>
      </c>
      <c r="F1194" t="s">
        <v>1</v>
      </c>
      <c r="G1194" s="35">
        <v>43704</v>
      </c>
      <c r="H1194">
        <v>5498</v>
      </c>
      <c r="I1194">
        <v>0.96032215206787797</v>
      </c>
      <c r="J1194">
        <v>0.839430583105505</v>
      </c>
      <c r="K1194">
        <v>0.759043665857845</v>
      </c>
      <c r="L1194">
        <v>0.70880231649012404</v>
      </c>
      <c r="M1194">
        <v>0.68458244731929296</v>
      </c>
      <c r="N1194">
        <v>0.70949082627326998</v>
      </c>
      <c r="O1194">
        <v>0.768329680909285</v>
      </c>
      <c r="P1194">
        <v>0.83790719933221702</v>
      </c>
      <c r="Q1194">
        <v>0.92691871612578502</v>
      </c>
      <c r="R1194">
        <v>0.98673653884220602</v>
      </c>
      <c r="S1194">
        <v>1.08856100794267</v>
      </c>
      <c r="T1194">
        <v>1.2299444609741299</v>
      </c>
      <c r="U1194">
        <v>1.3957890015018199</v>
      </c>
      <c r="V1194">
        <v>1.58590007033071</v>
      </c>
      <c r="W1194">
        <v>1.77665276017658</v>
      </c>
      <c r="X1194">
        <v>1.9955701422721599</v>
      </c>
      <c r="Y1194">
        <v>2.2149123695905502</v>
      </c>
      <c r="Z1194">
        <v>2.3839529586050001</v>
      </c>
      <c r="AA1194">
        <v>2.3530383922409199</v>
      </c>
      <c r="AB1194">
        <v>2.15792338887556</v>
      </c>
      <c r="AC1194">
        <v>1.9719870840581</v>
      </c>
      <c r="AD1194">
        <v>1.7952742438137499</v>
      </c>
      <c r="AE1194">
        <v>1.48627480068603</v>
      </c>
      <c r="AF1194">
        <v>1.20243837857823</v>
      </c>
      <c r="AG1194">
        <v>-6.6630888386545004E-2</v>
      </c>
      <c r="AH1194">
        <v>-4.9790773242312E-2</v>
      </c>
      <c r="AI1194">
        <v>-5.2105979335250102E-2</v>
      </c>
      <c r="AJ1194">
        <v>-4.4135120583918802E-2</v>
      </c>
      <c r="AK1194">
        <v>-4.5165833112424003E-2</v>
      </c>
      <c r="AL1194">
        <v>-4.2208775461053498E-2</v>
      </c>
      <c r="AM1194">
        <v>-4.16465999696898E-2</v>
      </c>
      <c r="AN1194">
        <v>-2.7040480373564098E-2</v>
      </c>
      <c r="AO1194">
        <v>-2.1149313712445099E-2</v>
      </c>
      <c r="AP1194">
        <v>-1.5973407564550901E-2</v>
      </c>
      <c r="AQ1194">
        <v>-1.5431355019333201E-2</v>
      </c>
      <c r="AR1194">
        <v>-1.25649018946113E-2</v>
      </c>
      <c r="AS1194">
        <v>-2.3766136741284099E-3</v>
      </c>
      <c r="AT1194">
        <v>-1.7813314182728E-2</v>
      </c>
      <c r="AU1194">
        <v>0.217604153628875</v>
      </c>
      <c r="AV1194">
        <v>0.27338680340997001</v>
      </c>
      <c r="AW1194">
        <v>0.31048828174579202</v>
      </c>
      <c r="AX1194">
        <v>0.29895184177867201</v>
      </c>
      <c r="AY1194">
        <v>0.239359149601414</v>
      </c>
      <c r="AZ1194">
        <v>-9.6523948857963296E-2</v>
      </c>
      <c r="BA1194">
        <v>-0.178257735572352</v>
      </c>
      <c r="BB1194">
        <v>-0.125143090929353</v>
      </c>
      <c r="BC1194">
        <v>-9.0978973380931305E-2</v>
      </c>
      <c r="BD1194">
        <v>-6.17947101612999E-2</v>
      </c>
      <c r="BE1194">
        <v>-5.86981479515278E-2</v>
      </c>
      <c r="BF1194">
        <v>-4.2222047408209798E-2</v>
      </c>
      <c r="BG1194">
        <v>-4.3457577596002502E-2</v>
      </c>
      <c r="BH1194">
        <v>-3.6117435770697898E-2</v>
      </c>
      <c r="BI1194">
        <v>-3.68494463631589E-2</v>
      </c>
      <c r="BJ1194">
        <v>-3.7359907558455099E-2</v>
      </c>
      <c r="BK1194">
        <v>-3.4794333092572398E-2</v>
      </c>
      <c r="BL1194">
        <v>-2.22430281214391E-2</v>
      </c>
      <c r="BM1194">
        <v>-1.38711937945293E-2</v>
      </c>
      <c r="BN1194">
        <v>-9.7774901257033902E-3</v>
      </c>
      <c r="BO1194">
        <v>-9.1253462857939106E-3</v>
      </c>
      <c r="BP1194">
        <v>-8.2431533865087205E-3</v>
      </c>
      <c r="BQ1194">
        <v>1.9250331109859199E-3</v>
      </c>
      <c r="BR1194">
        <v>-7.4632514247605199E-3</v>
      </c>
      <c r="BS1194">
        <v>0.23261025097892701</v>
      </c>
      <c r="BT1194">
        <v>0.29226717402827102</v>
      </c>
      <c r="BU1194">
        <v>0.33088206612545201</v>
      </c>
      <c r="BV1194">
        <v>0.32048537123120802</v>
      </c>
      <c r="BW1194">
        <v>0.26126007424204301</v>
      </c>
      <c r="BX1194">
        <v>-7.9261474661209003E-2</v>
      </c>
      <c r="BY1194">
        <v>-0.160184243303538</v>
      </c>
      <c r="BZ1194">
        <v>-0.10568518821324201</v>
      </c>
      <c r="CA1194">
        <v>-7.1742153418598201E-2</v>
      </c>
      <c r="CB1194">
        <v>-4.7260109635424798E-2</v>
      </c>
      <c r="CC1194">
        <v>-5.3203956091504301E-2</v>
      </c>
      <c r="CD1194">
        <v>-3.6979970951893398E-2</v>
      </c>
      <c r="CE1194">
        <v>-3.7467720896766699E-2</v>
      </c>
      <c r="CF1194">
        <v>-3.0564411693094099E-2</v>
      </c>
      <c r="CG1194">
        <v>-3.1089542234577501E-2</v>
      </c>
      <c r="CH1194">
        <v>-3.4001596420076399E-2</v>
      </c>
      <c r="CI1194">
        <v>-3.0048473927336099E-2</v>
      </c>
      <c r="CJ1194">
        <v>-1.8920327305952299E-2</v>
      </c>
      <c r="CK1194">
        <v>-8.8303901104993202E-3</v>
      </c>
      <c r="CL1194">
        <v>-5.4862165819951798E-3</v>
      </c>
      <c r="CM1194">
        <v>-4.7578238467500004E-3</v>
      </c>
      <c r="CN1194">
        <v>-5.2499235350098299E-3</v>
      </c>
      <c r="CO1194">
        <v>4.9043405703784104E-3</v>
      </c>
      <c r="CP1194">
        <v>-2.9482948767820102E-4</v>
      </c>
      <c r="CQ1194">
        <v>0.24300342829094901</v>
      </c>
      <c r="CR1194">
        <v>0.30534366120379802</v>
      </c>
      <c r="CS1194">
        <v>0.34500673906182999</v>
      </c>
      <c r="CT1194">
        <v>0.33539942813308998</v>
      </c>
      <c r="CU1194">
        <v>0.27642858793201303</v>
      </c>
      <c r="CV1194">
        <v>-6.7305537618694899E-2</v>
      </c>
      <c r="CW1194">
        <v>-0.14766659761489601</v>
      </c>
      <c r="CX1194">
        <v>-9.2208704066089095E-2</v>
      </c>
      <c r="CY1194">
        <v>-5.8418790513234398E-2</v>
      </c>
      <c r="CZ1194">
        <v>-3.7193489587521701E-2</v>
      </c>
      <c r="DA1194">
        <v>-4.7709764231480802E-2</v>
      </c>
      <c r="DB1194">
        <v>-3.1737894495576902E-2</v>
      </c>
      <c r="DC1194">
        <v>-3.1477864197530799E-2</v>
      </c>
      <c r="DD1194">
        <v>-2.5011387615490301E-2</v>
      </c>
      <c r="DE1194">
        <v>-2.5329638105996099E-2</v>
      </c>
      <c r="DF1194">
        <v>-3.0643285281697699E-2</v>
      </c>
      <c r="DG1194">
        <v>-2.53026147620997E-2</v>
      </c>
      <c r="DH1194">
        <v>-1.55976264904655E-2</v>
      </c>
      <c r="DI1194">
        <v>-3.78958642646937E-3</v>
      </c>
      <c r="DJ1194">
        <v>-1.1949430382869599E-3</v>
      </c>
      <c r="DK1194">
        <v>-3.9030140770608701E-4</v>
      </c>
      <c r="DL1194">
        <v>-2.2566936835109498E-3</v>
      </c>
      <c r="DM1194">
        <v>7.8836480297709097E-3</v>
      </c>
      <c r="DN1194">
        <v>6.8735924494041098E-3</v>
      </c>
      <c r="DO1194">
        <v>0.25339660560297</v>
      </c>
      <c r="DP1194">
        <v>0.31842014837932597</v>
      </c>
      <c r="DQ1194">
        <v>0.35913141199820903</v>
      </c>
      <c r="DR1194">
        <v>0.35031348503497101</v>
      </c>
      <c r="DS1194">
        <v>0.29159710162198199</v>
      </c>
      <c r="DT1194">
        <v>-5.5349600576180699E-2</v>
      </c>
      <c r="DU1194">
        <v>-0.13514895192625301</v>
      </c>
      <c r="DV1194">
        <v>-7.8732219918936294E-2</v>
      </c>
      <c r="DW1194">
        <v>-4.5095427607870602E-2</v>
      </c>
      <c r="DX1194">
        <v>-2.7126869539618601E-2</v>
      </c>
      <c r="DY1194">
        <v>-3.9777023796463598E-2</v>
      </c>
      <c r="DZ1194">
        <v>-2.41691686614748E-2</v>
      </c>
      <c r="EA1194">
        <v>-2.2829462458283201E-2</v>
      </c>
      <c r="EB1194">
        <v>-1.69937028022694E-2</v>
      </c>
      <c r="EC1194">
        <v>-1.7013251356730999E-2</v>
      </c>
      <c r="ED1194">
        <v>-2.5794417379099301E-2</v>
      </c>
      <c r="EE1194">
        <v>-1.8450347884982302E-2</v>
      </c>
      <c r="EF1194">
        <v>-1.08001742383404E-2</v>
      </c>
      <c r="EG1194">
        <v>3.4885334914465001E-3</v>
      </c>
      <c r="EH1194">
        <v>5.0009744005606004E-3</v>
      </c>
      <c r="EI1194">
        <v>5.9157073258332303E-3</v>
      </c>
      <c r="EJ1194">
        <v>2.06505482459163E-3</v>
      </c>
      <c r="EK1194">
        <v>1.21852948148852E-2</v>
      </c>
      <c r="EL1194">
        <v>1.72236552073716E-2</v>
      </c>
      <c r="EM1194">
        <v>0.26840270295302199</v>
      </c>
      <c r="EN1194">
        <v>0.33730051899762697</v>
      </c>
      <c r="EO1194">
        <v>0.37952519637786902</v>
      </c>
      <c r="EP1194">
        <v>0.37184701448750801</v>
      </c>
      <c r="EQ1194">
        <v>0.31349802626261097</v>
      </c>
      <c r="ER1194">
        <v>-3.8087126379426503E-2</v>
      </c>
      <c r="ES1194">
        <v>-0.117075459657439</v>
      </c>
      <c r="ET1194">
        <v>-5.9274317202825E-2</v>
      </c>
      <c r="EU1194">
        <v>-2.58586076455374E-2</v>
      </c>
      <c r="EV1194">
        <v>-1.25922690137436E-2</v>
      </c>
      <c r="EW1194">
        <v>75.394726373107204</v>
      </c>
      <c r="EX1194">
        <v>74.637012357343593</v>
      </c>
      <c r="EY1194">
        <v>74.185857430567594</v>
      </c>
      <c r="EZ1194">
        <v>73.241353589099703</v>
      </c>
      <c r="FA1194">
        <v>72.745530719311802</v>
      </c>
      <c r="FB1194">
        <v>72.216725925557597</v>
      </c>
      <c r="FC1194">
        <v>70.825393470747699</v>
      </c>
      <c r="FD1194">
        <v>71.448444764912097</v>
      </c>
      <c r="FE1194">
        <v>74.638765260200401</v>
      </c>
      <c r="FF1194">
        <v>78.575213207687895</v>
      </c>
      <c r="FG1194">
        <v>83.993249459210801</v>
      </c>
      <c r="FH1194">
        <v>87.658507173226596</v>
      </c>
      <c r="FI1194">
        <v>90.493734304681894</v>
      </c>
      <c r="FJ1194">
        <v>93.015552350878906</v>
      </c>
      <c r="FK1194">
        <v>95.647828140928397</v>
      </c>
      <c r="FL1194">
        <v>97.3198239637982</v>
      </c>
      <c r="FM1194">
        <v>98.840187473582105</v>
      </c>
      <c r="FN1194">
        <v>98.8680350083294</v>
      </c>
      <c r="FO1194">
        <v>96.581230264302903</v>
      </c>
      <c r="FP1194">
        <v>91.848504438200806</v>
      </c>
      <c r="FQ1194">
        <v>85.724694795991994</v>
      </c>
      <c r="FR1194">
        <v>82.014582659936806</v>
      </c>
      <c r="FS1194">
        <v>78.940426166737097</v>
      </c>
      <c r="FT1194">
        <v>76.9977622516721</v>
      </c>
      <c r="FU1194">
        <v>2.5811152497273601E-2</v>
      </c>
      <c r="FV1194">
        <v>0</v>
      </c>
      <c r="FW1194">
        <v>0</v>
      </c>
      <c r="FX1194">
        <v>1</v>
      </c>
    </row>
    <row r="1195" spans="1:180" x14ac:dyDescent="0.2">
      <c r="A1195" t="s">
        <v>42</v>
      </c>
      <c r="B1195" t="s">
        <v>58</v>
      </c>
      <c r="C1195" t="s">
        <v>55</v>
      </c>
      <c r="D1195" t="s">
        <v>40</v>
      </c>
      <c r="E1195" t="s">
        <v>77</v>
      </c>
      <c r="F1195" t="s">
        <v>77</v>
      </c>
      <c r="G1195" s="35">
        <v>43704</v>
      </c>
      <c r="H1195">
        <v>4264</v>
      </c>
      <c r="I1195">
        <v>0.99274228159303002</v>
      </c>
      <c r="J1195">
        <v>0.86676056341123497</v>
      </c>
      <c r="K1195">
        <v>0.78104399084574405</v>
      </c>
      <c r="L1195">
        <v>0.72683967057903298</v>
      </c>
      <c r="M1195">
        <v>0.69862889954928797</v>
      </c>
      <c r="N1195">
        <v>0.72407927595006505</v>
      </c>
      <c r="O1195">
        <v>0.78124772356320804</v>
      </c>
      <c r="P1195">
        <v>0.84741790785438198</v>
      </c>
      <c r="Q1195">
        <v>0.93173427237636397</v>
      </c>
      <c r="R1195">
        <v>0.99162366172717997</v>
      </c>
      <c r="S1195">
        <v>1.0940820431749601</v>
      </c>
      <c r="T1195">
        <v>1.23445384428598</v>
      </c>
      <c r="U1195">
        <v>1.4009407861014</v>
      </c>
      <c r="V1195">
        <v>1.5924274058749599</v>
      </c>
      <c r="W1195">
        <v>1.78833310754189</v>
      </c>
      <c r="X1195">
        <v>2.0052417784930401</v>
      </c>
      <c r="Y1195">
        <v>2.2150598645175501</v>
      </c>
      <c r="Z1195">
        <v>2.3855238268866201</v>
      </c>
      <c r="AA1195">
        <v>2.3584527456673898</v>
      </c>
      <c r="AB1195">
        <v>2.16835067165679</v>
      </c>
      <c r="AC1195">
        <v>1.9919255626975501</v>
      </c>
      <c r="AD1195">
        <v>1.8249431599300701</v>
      </c>
      <c r="AE1195">
        <v>1.51651151278714</v>
      </c>
      <c r="AF1195">
        <v>1.23291947124273</v>
      </c>
      <c r="AG1195">
        <v>-6.1563654059113702E-2</v>
      </c>
      <c r="AH1195">
        <v>-4.5388193425788197E-2</v>
      </c>
      <c r="AI1195">
        <v>-4.9087659880722799E-2</v>
      </c>
      <c r="AJ1195">
        <v>-4.6229868934366897E-2</v>
      </c>
      <c r="AK1195">
        <v>-5.2012808632165397E-2</v>
      </c>
      <c r="AL1195">
        <v>-4.9090673221574198E-2</v>
      </c>
      <c r="AM1195">
        <v>-4.6861235635306198E-2</v>
      </c>
      <c r="AN1195">
        <v>-3.0640502306750798E-2</v>
      </c>
      <c r="AO1195">
        <v>-1.43235750800606E-2</v>
      </c>
      <c r="AP1195">
        <v>-1.24655973329558E-2</v>
      </c>
      <c r="AQ1195">
        <v>-1.6770921074503901E-2</v>
      </c>
      <c r="AR1195">
        <v>-1.0988763016723999E-2</v>
      </c>
      <c r="AS1195">
        <v>-2.6528412793467501E-3</v>
      </c>
      <c r="AT1195">
        <v>-1.19177145629613E-2</v>
      </c>
      <c r="AU1195">
        <v>0.16174553007633399</v>
      </c>
      <c r="AV1195">
        <v>0.20533097493299299</v>
      </c>
      <c r="AW1195">
        <v>0.23434440903942</v>
      </c>
      <c r="AX1195">
        <v>0.22957315996747199</v>
      </c>
      <c r="AY1195">
        <v>0.21194150480131899</v>
      </c>
      <c r="AZ1195">
        <v>-4.7585816437551699E-2</v>
      </c>
      <c r="BA1195">
        <v>-0.150295667304122</v>
      </c>
      <c r="BB1195">
        <v>-0.103181182726568</v>
      </c>
      <c r="BC1195">
        <v>-7.8742952402077196E-2</v>
      </c>
      <c r="BD1195">
        <v>-6.4052386559940902E-2</v>
      </c>
      <c r="BE1195">
        <v>-5.3201979473408698E-2</v>
      </c>
      <c r="BF1195">
        <v>-3.7891089284401103E-2</v>
      </c>
      <c r="BG1195">
        <v>-3.9598281146991397E-2</v>
      </c>
      <c r="BH1195">
        <v>-3.7306708051381803E-2</v>
      </c>
      <c r="BI1195">
        <v>-4.28324488020356E-2</v>
      </c>
      <c r="BJ1195">
        <v>-4.3084824694656701E-2</v>
      </c>
      <c r="BK1195">
        <v>-3.8816347484229803E-2</v>
      </c>
      <c r="BL1195">
        <v>-2.3844473096833699E-2</v>
      </c>
      <c r="BM1195">
        <v>-6.7267833949791198E-3</v>
      </c>
      <c r="BN1195">
        <v>-5.8844393375112698E-3</v>
      </c>
      <c r="BO1195">
        <v>-9.7269832697123894E-3</v>
      </c>
      <c r="BP1195">
        <v>-7.0419419335195502E-3</v>
      </c>
      <c r="BQ1195">
        <v>1.2376333193614901E-3</v>
      </c>
      <c r="BR1195">
        <v>-1.2529901868813199E-3</v>
      </c>
      <c r="BS1195">
        <v>0.178550004585387</v>
      </c>
      <c r="BT1195">
        <v>0.22468358557769399</v>
      </c>
      <c r="BU1195">
        <v>0.25576008837185299</v>
      </c>
      <c r="BV1195">
        <v>0.25022823532935801</v>
      </c>
      <c r="BW1195">
        <v>0.23209778461816899</v>
      </c>
      <c r="BX1195">
        <v>-2.81999481021535E-2</v>
      </c>
      <c r="BY1195">
        <v>-0.129655792186471</v>
      </c>
      <c r="BZ1195">
        <v>-8.4094905913072102E-2</v>
      </c>
      <c r="CA1195">
        <v>-6.0374126518756101E-2</v>
      </c>
      <c r="CB1195">
        <v>-4.9463236249750998E-2</v>
      </c>
      <c r="CC1195">
        <v>-4.7410709127268101E-2</v>
      </c>
      <c r="CD1195">
        <v>-3.2698617794280002E-2</v>
      </c>
      <c r="CE1195">
        <v>-3.3025966343218999E-2</v>
      </c>
      <c r="CF1195">
        <v>-3.1126554006183901E-2</v>
      </c>
      <c r="CG1195">
        <v>-3.6474159549542702E-2</v>
      </c>
      <c r="CH1195">
        <v>-3.8925192300349999E-2</v>
      </c>
      <c r="CI1195">
        <v>-3.3244482457695998E-2</v>
      </c>
      <c r="CJ1195">
        <v>-1.9137563968585201E-2</v>
      </c>
      <c r="CK1195">
        <v>-1.4652686157705401E-3</v>
      </c>
      <c r="CL1195">
        <v>-1.32634935785074E-3</v>
      </c>
      <c r="CM1195">
        <v>-4.8483734038504301E-3</v>
      </c>
      <c r="CN1195">
        <v>-4.3083856743749297E-3</v>
      </c>
      <c r="CO1195">
        <v>3.9321641749906402E-3</v>
      </c>
      <c r="CP1195">
        <v>6.1333654283614297E-3</v>
      </c>
      <c r="CQ1195">
        <v>0.190188732439389</v>
      </c>
      <c r="CR1195">
        <v>0.23808714475693599</v>
      </c>
      <c r="CS1195">
        <v>0.27059252263955502</v>
      </c>
      <c r="CT1195">
        <v>0.26453387760406399</v>
      </c>
      <c r="CU1195">
        <v>0.24605796261784699</v>
      </c>
      <c r="CV1195">
        <v>-1.47733547476464E-2</v>
      </c>
      <c r="CW1195">
        <v>-0.115360677554619</v>
      </c>
      <c r="CX1195">
        <v>-7.0875808733997694E-2</v>
      </c>
      <c r="CY1195">
        <v>-4.7651933668371699E-2</v>
      </c>
      <c r="CZ1195">
        <v>-3.9358835187404899E-2</v>
      </c>
      <c r="DA1195">
        <v>-4.1619438781127498E-2</v>
      </c>
      <c r="DB1195">
        <v>-2.7506146304158999E-2</v>
      </c>
      <c r="DC1195">
        <v>-2.6453651539446701E-2</v>
      </c>
      <c r="DD1195">
        <v>-2.4946399960986E-2</v>
      </c>
      <c r="DE1195">
        <v>-3.0115870297049801E-2</v>
      </c>
      <c r="DF1195">
        <v>-3.47655599060432E-2</v>
      </c>
      <c r="DG1195">
        <v>-2.76726174311622E-2</v>
      </c>
      <c r="DH1195">
        <v>-1.44306548403366E-2</v>
      </c>
      <c r="DI1195">
        <v>3.7962461634380401E-3</v>
      </c>
      <c r="DJ1195">
        <v>3.2317406218097902E-3</v>
      </c>
      <c r="DK1195">
        <v>3.0236462011535302E-5</v>
      </c>
      <c r="DL1195">
        <v>-1.57482941523031E-3</v>
      </c>
      <c r="DM1195">
        <v>6.6266950306197898E-3</v>
      </c>
      <c r="DN1195">
        <v>1.35197210436042E-2</v>
      </c>
      <c r="DO1195">
        <v>0.20182746029339199</v>
      </c>
      <c r="DP1195">
        <v>0.25149070393617801</v>
      </c>
      <c r="DQ1195">
        <v>0.285424956907256</v>
      </c>
      <c r="DR1195">
        <v>0.27883951987876998</v>
      </c>
      <c r="DS1195">
        <v>0.26001814061752598</v>
      </c>
      <c r="DT1195">
        <v>-1.3467613931393699E-3</v>
      </c>
      <c r="DU1195">
        <v>-0.101065562922767</v>
      </c>
      <c r="DV1195">
        <v>-5.7656711554923398E-2</v>
      </c>
      <c r="DW1195">
        <v>-3.4929740817987297E-2</v>
      </c>
      <c r="DX1195">
        <v>-2.9254434125058699E-2</v>
      </c>
      <c r="DY1195">
        <v>-3.32577641954225E-2</v>
      </c>
      <c r="DZ1195">
        <v>-2.0009042162771901E-2</v>
      </c>
      <c r="EA1195">
        <v>-1.6964272805715299E-2</v>
      </c>
      <c r="EB1195">
        <v>-1.6023239078000899E-2</v>
      </c>
      <c r="EC1195">
        <v>-2.093551046692E-2</v>
      </c>
      <c r="ED1195">
        <v>-2.87597113791257E-2</v>
      </c>
      <c r="EE1195">
        <v>-1.9627729280085899E-2</v>
      </c>
      <c r="EF1195">
        <v>-7.63462563041949E-3</v>
      </c>
      <c r="EG1195">
        <v>1.1393037848519499E-2</v>
      </c>
      <c r="EH1195">
        <v>9.8128986172543401E-3</v>
      </c>
      <c r="EI1195">
        <v>7.0741742668030396E-3</v>
      </c>
      <c r="EJ1195">
        <v>2.3719916679741399E-3</v>
      </c>
      <c r="EK1195">
        <v>1.0517169629327999E-2</v>
      </c>
      <c r="EL1195">
        <v>2.4184445419684199E-2</v>
      </c>
      <c r="EM1195">
        <v>0.218631934802444</v>
      </c>
      <c r="EN1195">
        <v>0.27084331458087901</v>
      </c>
      <c r="EO1195">
        <v>0.30684063623968899</v>
      </c>
      <c r="EP1195">
        <v>0.29949459524065603</v>
      </c>
      <c r="EQ1195">
        <v>0.28017442043437502</v>
      </c>
      <c r="ER1195">
        <v>1.8039106942258801E-2</v>
      </c>
      <c r="ES1195">
        <v>-8.0425687805115706E-2</v>
      </c>
      <c r="ET1195">
        <v>-3.8570434741427399E-2</v>
      </c>
      <c r="EU1195">
        <v>-1.6560914934666202E-2</v>
      </c>
      <c r="EV1195">
        <v>-1.46652838148688E-2</v>
      </c>
      <c r="EW1195">
        <v>75.422959321322594</v>
      </c>
      <c r="EX1195">
        <v>74.688569801252996</v>
      </c>
      <c r="EY1195">
        <v>74.218201984472003</v>
      </c>
      <c r="EZ1195">
        <v>73.2560328547019</v>
      </c>
      <c r="FA1195">
        <v>72.7613687460655</v>
      </c>
      <c r="FB1195">
        <v>72.2248718486765</v>
      </c>
      <c r="FC1195">
        <v>70.8498006534968</v>
      </c>
      <c r="FD1195">
        <v>71.440930483527694</v>
      </c>
      <c r="FE1195">
        <v>74.683818459785996</v>
      </c>
      <c r="FF1195">
        <v>78.674855361371698</v>
      </c>
      <c r="FG1195">
        <v>84.089466111094495</v>
      </c>
      <c r="FH1195">
        <v>87.747729248478706</v>
      </c>
      <c r="FI1195">
        <v>90.543406576935794</v>
      </c>
      <c r="FJ1195">
        <v>93.0308912137654</v>
      </c>
      <c r="FK1195">
        <v>95.647321562396996</v>
      </c>
      <c r="FL1195">
        <v>97.307832968614207</v>
      </c>
      <c r="FM1195">
        <v>98.821592373872093</v>
      </c>
      <c r="FN1195">
        <v>98.858493959651099</v>
      </c>
      <c r="FO1195">
        <v>96.584684792709595</v>
      </c>
      <c r="FP1195">
        <v>91.885188404928201</v>
      </c>
      <c r="FQ1195">
        <v>85.745480979645706</v>
      </c>
      <c r="FR1195">
        <v>82.056221709283804</v>
      </c>
      <c r="FS1195">
        <v>79.0145987589556</v>
      </c>
      <c r="FT1195">
        <v>77.068827003207502</v>
      </c>
      <c r="FU1195">
        <v>2.5987976717813499E-2</v>
      </c>
      <c r="FV1195">
        <v>0</v>
      </c>
      <c r="FW1195">
        <v>0</v>
      </c>
      <c r="FX1195">
        <v>1</v>
      </c>
    </row>
    <row r="1196" spans="1:180" x14ac:dyDescent="0.2">
      <c r="A1196" t="s">
        <v>42</v>
      </c>
      <c r="B1196" t="s">
        <v>58</v>
      </c>
      <c r="C1196" t="s">
        <v>55</v>
      </c>
      <c r="D1196" t="s">
        <v>40</v>
      </c>
      <c r="E1196" t="s">
        <v>77</v>
      </c>
      <c r="F1196" t="s">
        <v>78</v>
      </c>
      <c r="G1196" s="35">
        <v>43704</v>
      </c>
      <c r="H1196">
        <v>1234</v>
      </c>
      <c r="I1196">
        <v>0.83513384203889596</v>
      </c>
      <c r="J1196">
        <v>0.73230253569021297</v>
      </c>
      <c r="K1196">
        <v>0.67122442587279196</v>
      </c>
      <c r="L1196">
        <v>0.636140303096284</v>
      </c>
      <c r="M1196">
        <v>0.62744378621278396</v>
      </c>
      <c r="N1196">
        <v>0.65153643819750995</v>
      </c>
      <c r="O1196">
        <v>0.71678242339183296</v>
      </c>
      <c r="P1196">
        <v>0.79767440383448995</v>
      </c>
      <c r="Q1196">
        <v>0.903499266687805</v>
      </c>
      <c r="R1196">
        <v>0.96434992923686003</v>
      </c>
      <c r="S1196">
        <v>1.0657760886476999</v>
      </c>
      <c r="T1196">
        <v>1.2140889373225301</v>
      </c>
      <c r="U1196">
        <v>1.3782856250586299</v>
      </c>
      <c r="V1196">
        <v>1.5614399921222899</v>
      </c>
      <c r="W1196">
        <v>1.7332577039783701</v>
      </c>
      <c r="X1196">
        <v>1.9582254547998099</v>
      </c>
      <c r="Y1196">
        <v>2.20799986178731</v>
      </c>
      <c r="Z1196">
        <v>2.371414253297</v>
      </c>
      <c r="AA1196">
        <v>2.3282173255155398</v>
      </c>
      <c r="AB1196">
        <v>2.1141198341054301</v>
      </c>
      <c r="AC1196">
        <v>1.8942662196566</v>
      </c>
      <c r="AD1196">
        <v>1.68308804447917</v>
      </c>
      <c r="AE1196">
        <v>1.3696576530711899</v>
      </c>
      <c r="AF1196">
        <v>1.08337430302584</v>
      </c>
      <c r="AG1196">
        <v>-0.100140700935691</v>
      </c>
      <c r="AH1196">
        <v>-7.7988842979010695E-2</v>
      </c>
      <c r="AI1196">
        <v>-7.6573748025477603E-2</v>
      </c>
      <c r="AJ1196">
        <v>-5.0588299006340702E-2</v>
      </c>
      <c r="AK1196">
        <v>-3.12478452070841E-2</v>
      </c>
      <c r="AL1196">
        <v>-3.27416265274744E-2</v>
      </c>
      <c r="AM1196">
        <v>-4.0681426575482703E-2</v>
      </c>
      <c r="AN1196">
        <v>-4.4928818516245701E-2</v>
      </c>
      <c r="AO1196">
        <v>-6.2884146483739203E-2</v>
      </c>
      <c r="AP1196">
        <v>-4.2187472448878098E-2</v>
      </c>
      <c r="AQ1196">
        <v>-3.0956645796492901E-2</v>
      </c>
      <c r="AR1196">
        <v>-2.1962833016456299E-2</v>
      </c>
      <c r="AS1196">
        <v>-5.0473573983229898E-3</v>
      </c>
      <c r="AT1196">
        <v>-5.9303386936722199E-2</v>
      </c>
      <c r="AU1196">
        <v>0.38158855051190099</v>
      </c>
      <c r="AV1196">
        <v>0.48720872180528901</v>
      </c>
      <c r="AW1196">
        <v>0.54863897969786701</v>
      </c>
      <c r="AX1196">
        <v>0.51202056780713301</v>
      </c>
      <c r="AY1196">
        <v>0.31684286988986898</v>
      </c>
      <c r="AZ1196">
        <v>-0.29912359694481599</v>
      </c>
      <c r="BA1196">
        <v>-0.30514728314259598</v>
      </c>
      <c r="BB1196">
        <v>-0.22336228281996501</v>
      </c>
      <c r="BC1196">
        <v>-0.15519442435316</v>
      </c>
      <c r="BD1196">
        <v>-6.7224693142447001E-2</v>
      </c>
      <c r="BE1196">
        <v>-8.8838811259481204E-2</v>
      </c>
      <c r="BF1196">
        <v>-6.7004602802461399E-2</v>
      </c>
      <c r="BG1196">
        <v>-6.6764946179871498E-2</v>
      </c>
      <c r="BH1196">
        <v>-4.1449502944233003E-2</v>
      </c>
      <c r="BI1196">
        <v>-2.3408221140138099E-2</v>
      </c>
      <c r="BJ1196">
        <v>-2.6004303736970501E-2</v>
      </c>
      <c r="BK1196">
        <v>-3.0712979367952201E-2</v>
      </c>
      <c r="BL1196">
        <v>-3.2756788333325203E-2</v>
      </c>
      <c r="BM1196">
        <v>-5.0728722420127603E-2</v>
      </c>
      <c r="BN1196">
        <v>-3.1486476839005302E-2</v>
      </c>
      <c r="BO1196">
        <v>-1.75970453964878E-2</v>
      </c>
      <c r="BP1196">
        <v>-1.40646854283181E-2</v>
      </c>
      <c r="BQ1196">
        <v>2.9178611250945102E-3</v>
      </c>
      <c r="BR1196">
        <v>-3.7983641326825399E-2</v>
      </c>
      <c r="BS1196">
        <v>0.408313310010883</v>
      </c>
      <c r="BT1196">
        <v>0.51752933973688597</v>
      </c>
      <c r="BU1196">
        <v>0.57907920960926595</v>
      </c>
      <c r="BV1196">
        <v>0.552246863762615</v>
      </c>
      <c r="BW1196">
        <v>0.35383323563913499</v>
      </c>
      <c r="BX1196">
        <v>-0.27193987209298098</v>
      </c>
      <c r="BY1196">
        <v>-0.281341906304378</v>
      </c>
      <c r="BZ1196">
        <v>-0.193922737156805</v>
      </c>
      <c r="CA1196">
        <v>-0.12601564798464401</v>
      </c>
      <c r="CB1196">
        <v>-4.91861033222592E-2</v>
      </c>
      <c r="CC1196">
        <v>-8.1011156898346107E-2</v>
      </c>
      <c r="CD1196">
        <v>-5.9396951517144997E-2</v>
      </c>
      <c r="CE1196">
        <v>-5.9971399901863801E-2</v>
      </c>
      <c r="CF1196">
        <v>-3.5120000630857698E-2</v>
      </c>
      <c r="CG1196">
        <v>-1.7978521392983199E-2</v>
      </c>
      <c r="CH1196">
        <v>-2.1338054495972099E-2</v>
      </c>
      <c r="CI1196">
        <v>-2.3808863198598599E-2</v>
      </c>
      <c r="CJ1196">
        <v>-2.4326477307925198E-2</v>
      </c>
      <c r="CK1196">
        <v>-4.2309912742374202E-2</v>
      </c>
      <c r="CL1196">
        <v>-2.4074999877729601E-2</v>
      </c>
      <c r="CM1196">
        <v>-8.3442268563945696E-3</v>
      </c>
      <c r="CN1196">
        <v>-8.5944524686638307E-3</v>
      </c>
      <c r="CO1196">
        <v>8.4345472102069999E-3</v>
      </c>
      <c r="CP1196">
        <v>-2.3217650463112999E-2</v>
      </c>
      <c r="CQ1196">
        <v>0.42682279702904402</v>
      </c>
      <c r="CR1196">
        <v>0.53852930735152005</v>
      </c>
      <c r="CS1196">
        <v>0.60016202011674102</v>
      </c>
      <c r="CT1196">
        <v>0.58010747380122196</v>
      </c>
      <c r="CU1196">
        <v>0.37945265027443398</v>
      </c>
      <c r="CV1196">
        <v>-0.25311250706956701</v>
      </c>
      <c r="CW1196">
        <v>-0.264854374823834</v>
      </c>
      <c r="CX1196">
        <v>-0.17353299751130699</v>
      </c>
      <c r="CY1196">
        <v>-0.10580651635824199</v>
      </c>
      <c r="CZ1196">
        <v>-3.6692630963212701E-2</v>
      </c>
      <c r="DA1196">
        <v>-7.3183502537210898E-2</v>
      </c>
      <c r="DB1196">
        <v>-5.1789300231828601E-2</v>
      </c>
      <c r="DC1196">
        <v>-5.3177853623856103E-2</v>
      </c>
      <c r="DD1196">
        <v>-2.87904983174825E-2</v>
      </c>
      <c r="DE1196">
        <v>-1.25488216458282E-2</v>
      </c>
      <c r="DF1196">
        <v>-1.6671805254973599E-2</v>
      </c>
      <c r="DG1196">
        <v>-1.6904747029245E-2</v>
      </c>
      <c r="DH1196">
        <v>-1.58961662825251E-2</v>
      </c>
      <c r="DI1196">
        <v>-3.3891103064620898E-2</v>
      </c>
      <c r="DJ1196">
        <v>-1.6663522916453899E-2</v>
      </c>
      <c r="DK1196">
        <v>9.0859168369865004E-4</v>
      </c>
      <c r="DL1196">
        <v>-3.1242195090095898E-3</v>
      </c>
      <c r="DM1196">
        <v>1.39512332953195E-2</v>
      </c>
      <c r="DN1196">
        <v>-8.4516595994005399E-3</v>
      </c>
      <c r="DO1196">
        <v>0.44533228404720498</v>
      </c>
      <c r="DP1196">
        <v>0.55952927496615501</v>
      </c>
      <c r="DQ1196">
        <v>0.62124483062421598</v>
      </c>
      <c r="DR1196">
        <v>0.60796808383982903</v>
      </c>
      <c r="DS1196">
        <v>0.40507206490973202</v>
      </c>
      <c r="DT1196">
        <v>-0.234285142046152</v>
      </c>
      <c r="DU1196">
        <v>-0.24836684334328901</v>
      </c>
      <c r="DV1196">
        <v>-0.15314325786580801</v>
      </c>
      <c r="DW1196">
        <v>-8.5597384731839393E-2</v>
      </c>
      <c r="DX1196">
        <v>-2.4199158604166202E-2</v>
      </c>
      <c r="DY1196">
        <v>-6.1881612861001002E-2</v>
      </c>
      <c r="DZ1196">
        <v>-4.0805060055279299E-2</v>
      </c>
      <c r="EA1196">
        <v>-4.3369051778249998E-2</v>
      </c>
      <c r="EB1196">
        <v>-1.9651702255374701E-2</v>
      </c>
      <c r="EC1196">
        <v>-4.7091975788822599E-3</v>
      </c>
      <c r="ED1196">
        <v>-9.9344824644698008E-3</v>
      </c>
      <c r="EE1196">
        <v>-6.9362998217145496E-3</v>
      </c>
      <c r="EF1196">
        <v>-3.7241360996045601E-3</v>
      </c>
      <c r="EG1196">
        <v>-2.1735679001009301E-2</v>
      </c>
      <c r="EH1196">
        <v>-5.9625273065810804E-3</v>
      </c>
      <c r="EI1196">
        <v>1.42681920837038E-2</v>
      </c>
      <c r="EJ1196">
        <v>4.7739280791286396E-3</v>
      </c>
      <c r="EK1196">
        <v>2.1916451818736998E-2</v>
      </c>
      <c r="EL1196">
        <v>1.2868086010496301E-2</v>
      </c>
      <c r="EM1196">
        <v>0.47205704354618699</v>
      </c>
      <c r="EN1196">
        <v>0.58984989289775203</v>
      </c>
      <c r="EO1196">
        <v>0.65168506053561503</v>
      </c>
      <c r="EP1196">
        <v>0.64819437979531103</v>
      </c>
      <c r="EQ1196">
        <v>0.44206243065899797</v>
      </c>
      <c r="ER1196">
        <v>-0.20710141719431699</v>
      </c>
      <c r="ES1196">
        <v>-0.224561466505071</v>
      </c>
      <c r="ET1196">
        <v>-0.123703712202648</v>
      </c>
      <c r="EU1196">
        <v>-5.6418608363323297E-2</v>
      </c>
      <c r="EV1196">
        <v>-6.1605687839784299E-3</v>
      </c>
      <c r="EW1196">
        <v>75.204312572396006</v>
      </c>
      <c r="EX1196">
        <v>74.3822507350976</v>
      </c>
      <c r="EY1196">
        <v>74.018800677180806</v>
      </c>
      <c r="EZ1196">
        <v>73.152543883097195</v>
      </c>
      <c r="FA1196">
        <v>72.6696961596721</v>
      </c>
      <c r="FB1196">
        <v>72.182927915887007</v>
      </c>
      <c r="FC1196">
        <v>70.758754343758397</v>
      </c>
      <c r="FD1196">
        <v>71.502004811547707</v>
      </c>
      <c r="FE1196">
        <v>74.484139713089206</v>
      </c>
      <c r="FF1196">
        <v>78.226410050788601</v>
      </c>
      <c r="FG1196">
        <v>83.6758442484184</v>
      </c>
      <c r="FH1196">
        <v>87.367949746057207</v>
      </c>
      <c r="FI1196">
        <v>90.330838456740594</v>
      </c>
      <c r="FJ1196">
        <v>92.971308919183798</v>
      </c>
      <c r="FK1196">
        <v>95.659493896462607</v>
      </c>
      <c r="FL1196">
        <v>97.352356767352802</v>
      </c>
      <c r="FM1196">
        <v>98.887106834179804</v>
      </c>
      <c r="FN1196">
        <v>98.887285039650706</v>
      </c>
      <c r="FO1196">
        <v>96.550031185957394</v>
      </c>
      <c r="FP1196">
        <v>91.666132050253907</v>
      </c>
      <c r="FQ1196">
        <v>85.562861979862802</v>
      </c>
      <c r="FR1196">
        <v>81.776485788113703</v>
      </c>
      <c r="FS1196">
        <v>78.576316492916305</v>
      </c>
      <c r="FT1196">
        <v>76.657266328076304</v>
      </c>
      <c r="FU1196">
        <v>4.3505788819732098E-2</v>
      </c>
      <c r="FV1196">
        <v>0</v>
      </c>
      <c r="FW1196">
        <v>0</v>
      </c>
      <c r="FX1196">
        <v>1</v>
      </c>
    </row>
    <row r="1197" spans="1:180" x14ac:dyDescent="0.2">
      <c r="A1197" t="s">
        <v>42</v>
      </c>
      <c r="B1197" t="s">
        <v>58</v>
      </c>
      <c r="C1197" t="s">
        <v>55</v>
      </c>
      <c r="D1197" t="s">
        <v>40</v>
      </c>
      <c r="E1197" t="s">
        <v>78</v>
      </c>
      <c r="F1197" t="s">
        <v>1</v>
      </c>
      <c r="G1197" s="35">
        <v>43704</v>
      </c>
      <c r="H1197">
        <v>2252</v>
      </c>
      <c r="I1197">
        <v>0.95355485324506295</v>
      </c>
      <c r="J1197">
        <v>0.82503244355180905</v>
      </c>
      <c r="K1197">
        <v>0.74457536908313005</v>
      </c>
      <c r="L1197">
        <v>0.68466214057918995</v>
      </c>
      <c r="M1197">
        <v>0.65278026652943</v>
      </c>
      <c r="N1197">
        <v>0.64522403237972803</v>
      </c>
      <c r="O1197">
        <v>0.66674286233907398</v>
      </c>
      <c r="P1197">
        <v>0.72628055849653805</v>
      </c>
      <c r="Q1197">
        <v>0.79824630698874599</v>
      </c>
      <c r="R1197">
        <v>0.89368681702452402</v>
      </c>
      <c r="S1197">
        <v>1.0264436981716301</v>
      </c>
      <c r="T1197">
        <v>1.21190197362486</v>
      </c>
      <c r="U1197">
        <v>1.41554823607948</v>
      </c>
      <c r="V1197">
        <v>1.6075090971618899</v>
      </c>
      <c r="W1197">
        <v>1.79577933742634</v>
      </c>
      <c r="X1197">
        <v>2.00212812956834</v>
      </c>
      <c r="Y1197">
        <v>2.1640352584160398</v>
      </c>
      <c r="Z1197">
        <v>2.2679200109328601</v>
      </c>
      <c r="AA1197">
        <v>2.2164399147288698</v>
      </c>
      <c r="AB1197">
        <v>2.0479979451470398</v>
      </c>
      <c r="AC1197">
        <v>1.8702536486575401</v>
      </c>
      <c r="AD1197">
        <v>1.7157074732426101</v>
      </c>
      <c r="AE1197">
        <v>1.44614630950061</v>
      </c>
      <c r="AF1197">
        <v>1.1875043742046401</v>
      </c>
      <c r="AG1197">
        <v>-1.5882916874541401E-2</v>
      </c>
      <c r="AH1197">
        <v>-8.9141396385175806E-3</v>
      </c>
      <c r="AI1197">
        <v>-2.1528964482571901E-3</v>
      </c>
      <c r="AJ1197">
        <v>8.1108803345821695E-4</v>
      </c>
      <c r="AK1197">
        <v>-9.0976237012428806E-3</v>
      </c>
      <c r="AL1197">
        <v>-4.7256236761087402E-3</v>
      </c>
      <c r="AM1197">
        <v>-1.40485136748055E-2</v>
      </c>
      <c r="AN1197">
        <v>-1.8713400547366799E-2</v>
      </c>
      <c r="AO1197">
        <v>-1.25076551420473E-2</v>
      </c>
      <c r="AP1197">
        <v>-3.2506122889592098E-3</v>
      </c>
      <c r="AQ1197">
        <v>-2.01551141610836E-2</v>
      </c>
      <c r="AR1197">
        <v>-1.9164289759725499E-2</v>
      </c>
      <c r="AS1197">
        <v>-1.82270334279245E-3</v>
      </c>
      <c r="AT1197">
        <v>-1.45139178938372E-2</v>
      </c>
      <c r="AU1197">
        <v>0.115762913367845</v>
      </c>
      <c r="AV1197">
        <v>0.15253252379079901</v>
      </c>
      <c r="AW1197">
        <v>0.148748675682564</v>
      </c>
      <c r="AX1197">
        <v>0.14971866917389401</v>
      </c>
      <c r="AY1197">
        <v>8.8979525767353906E-2</v>
      </c>
      <c r="AZ1197">
        <v>-0.10518916458218799</v>
      </c>
      <c r="BA1197">
        <v>-0.111640214095111</v>
      </c>
      <c r="BB1197">
        <v>-9.9038585674551094E-2</v>
      </c>
      <c r="BC1197">
        <v>-3.2886788708737603E-2</v>
      </c>
      <c r="BD1197">
        <v>-1.4047748022841301E-2</v>
      </c>
      <c r="BE1197">
        <v>-9.5796213624257803E-3</v>
      </c>
      <c r="BF1197">
        <v>-1.2885507802708901E-3</v>
      </c>
      <c r="BG1197">
        <v>4.7902874498368404E-3</v>
      </c>
      <c r="BH1197">
        <v>8.2277694171843697E-3</v>
      </c>
      <c r="BI1197">
        <v>-3.5101257756601301E-3</v>
      </c>
      <c r="BJ1197">
        <v>-2.5943223652883999E-6</v>
      </c>
      <c r="BK1197">
        <v>-7.3785595857383396E-3</v>
      </c>
      <c r="BL1197">
        <v>-1.1562137859310199E-2</v>
      </c>
      <c r="BM1197">
        <v>-6.1016378845360096E-3</v>
      </c>
      <c r="BN1197">
        <v>1.0925479917105199E-2</v>
      </c>
      <c r="BO1197">
        <v>-1.03517577795158E-2</v>
      </c>
      <c r="BP1197">
        <v>-1.2817607820476E-2</v>
      </c>
      <c r="BQ1197">
        <v>4.3841291321816897E-3</v>
      </c>
      <c r="BR1197">
        <v>-6.8092935311580101E-3</v>
      </c>
      <c r="BS1197">
        <v>0.13439847666357399</v>
      </c>
      <c r="BT1197">
        <v>0.16399360430745</v>
      </c>
      <c r="BU1197">
        <v>0.16444328002387301</v>
      </c>
      <c r="BV1197">
        <v>0.16826952162129599</v>
      </c>
      <c r="BW1197">
        <v>0.106191673298014</v>
      </c>
      <c r="BX1197">
        <v>-8.4882645897021006E-2</v>
      </c>
      <c r="BY1197">
        <v>-9.0195663356937503E-2</v>
      </c>
      <c r="BZ1197">
        <v>-7.8906737559657006E-2</v>
      </c>
      <c r="CA1197">
        <v>-1.8950375123507501E-2</v>
      </c>
      <c r="CB1197">
        <v>-1.9707488594159E-3</v>
      </c>
      <c r="CC1197">
        <v>-5.2139780922747497E-3</v>
      </c>
      <c r="CD1197">
        <v>3.99290883334796E-3</v>
      </c>
      <c r="CE1197">
        <v>9.5991154668437304E-3</v>
      </c>
      <c r="CF1197">
        <v>1.33645403503389E-2</v>
      </c>
      <c r="CG1197">
        <v>3.59758266570997E-4</v>
      </c>
      <c r="CH1197">
        <v>3.2685614204146598E-3</v>
      </c>
      <c r="CI1197">
        <v>-2.7589697021316501E-3</v>
      </c>
      <c r="CJ1197">
        <v>-6.6091951062393402E-3</v>
      </c>
      <c r="CK1197">
        <v>-1.66484984644209E-3</v>
      </c>
      <c r="CL1197">
        <v>2.0743798194820501E-2</v>
      </c>
      <c r="CM1197">
        <v>-3.5619830133127501E-3</v>
      </c>
      <c r="CN1197">
        <v>-8.4219152430587106E-3</v>
      </c>
      <c r="CO1197">
        <v>8.6829623966610207E-3</v>
      </c>
      <c r="CP1197">
        <v>-1.47309416793269E-3</v>
      </c>
      <c r="CQ1197">
        <v>0.14730541103323799</v>
      </c>
      <c r="CR1197">
        <v>0.171931513759737</v>
      </c>
      <c r="CS1197">
        <v>0.17531331518066101</v>
      </c>
      <c r="CT1197">
        <v>0.18111778551546101</v>
      </c>
      <c r="CU1197">
        <v>0.1181127542449</v>
      </c>
      <c r="CV1197">
        <v>-7.0818412914813694E-2</v>
      </c>
      <c r="CW1197">
        <v>-7.5343232841570795E-2</v>
      </c>
      <c r="CX1197">
        <v>-6.4963480882326993E-2</v>
      </c>
      <c r="CY1197">
        <v>-9.2980575284561991E-3</v>
      </c>
      <c r="CZ1197">
        <v>6.3937439713718999E-3</v>
      </c>
      <c r="DA1197">
        <v>-8.4833482212371303E-4</v>
      </c>
      <c r="DB1197">
        <v>9.2743684469668106E-3</v>
      </c>
      <c r="DC1197">
        <v>1.44079434838506E-2</v>
      </c>
      <c r="DD1197">
        <v>1.8501311283493398E-2</v>
      </c>
      <c r="DE1197">
        <v>4.2296423088021302E-3</v>
      </c>
      <c r="DF1197">
        <v>6.5397171631945998E-3</v>
      </c>
      <c r="DG1197">
        <v>1.86062018147504E-3</v>
      </c>
      <c r="DH1197">
        <v>-1.6562523531685001E-3</v>
      </c>
      <c r="DI1197">
        <v>2.7719381916518301E-3</v>
      </c>
      <c r="DJ1197">
        <v>3.05621164725359E-2</v>
      </c>
      <c r="DK1197">
        <v>3.2277917528903198E-3</v>
      </c>
      <c r="DL1197">
        <v>-4.0262226656414598E-3</v>
      </c>
      <c r="DM1197">
        <v>1.29817956611404E-2</v>
      </c>
      <c r="DN1197">
        <v>3.8631051952926301E-3</v>
      </c>
      <c r="DO1197">
        <v>0.160212345402902</v>
      </c>
      <c r="DP1197">
        <v>0.17986942321202401</v>
      </c>
      <c r="DQ1197">
        <v>0.18618335033744901</v>
      </c>
      <c r="DR1197">
        <v>0.193966049409626</v>
      </c>
      <c r="DS1197">
        <v>0.13003383519178599</v>
      </c>
      <c r="DT1197">
        <v>-5.6754179932606397E-2</v>
      </c>
      <c r="DU1197">
        <v>-6.0490802326204199E-2</v>
      </c>
      <c r="DV1197">
        <v>-5.1020224204996897E-2</v>
      </c>
      <c r="DW1197">
        <v>3.54260066595127E-4</v>
      </c>
      <c r="DX1197">
        <v>1.4758236802159701E-2</v>
      </c>
      <c r="DY1197">
        <v>5.4549606899918597E-3</v>
      </c>
      <c r="DZ1197">
        <v>1.68999573052135E-2</v>
      </c>
      <c r="EA1197">
        <v>2.1351127381944699E-2</v>
      </c>
      <c r="EB1197">
        <v>2.5917992667219499E-2</v>
      </c>
      <c r="EC1197">
        <v>9.8171402343848694E-3</v>
      </c>
      <c r="ED1197">
        <v>1.1262746516938101E-2</v>
      </c>
      <c r="EE1197">
        <v>8.5305742705422301E-3</v>
      </c>
      <c r="EF1197">
        <v>5.49501033488815E-3</v>
      </c>
      <c r="EG1197">
        <v>9.1779554491631006E-3</v>
      </c>
      <c r="EH1197">
        <v>4.4738208678600302E-2</v>
      </c>
      <c r="EI1197">
        <v>1.30311481344581E-2</v>
      </c>
      <c r="EJ1197">
        <v>2.3204592736080702E-3</v>
      </c>
      <c r="EK1197">
        <v>1.9188628136114501E-2</v>
      </c>
      <c r="EL1197">
        <v>1.15677295579718E-2</v>
      </c>
      <c r="EM1197">
        <v>0.17884790869863099</v>
      </c>
      <c r="EN1197">
        <v>0.19133050372867499</v>
      </c>
      <c r="EO1197">
        <v>0.20187795467875799</v>
      </c>
      <c r="EP1197">
        <v>0.21251690185702901</v>
      </c>
      <c r="EQ1197">
        <v>0.14724598272244599</v>
      </c>
      <c r="ER1197">
        <v>-3.6447661247439402E-2</v>
      </c>
      <c r="ES1197">
        <v>-3.9046251588030802E-2</v>
      </c>
      <c r="ET1197">
        <v>-3.0888376090102702E-2</v>
      </c>
      <c r="EU1197">
        <v>1.42906736518252E-2</v>
      </c>
      <c r="EV1197">
        <v>2.68352359655851E-2</v>
      </c>
      <c r="EW1197">
        <v>76.7654697326101</v>
      </c>
      <c r="EX1197">
        <v>75.742091114204797</v>
      </c>
      <c r="EY1197">
        <v>75.070591906293501</v>
      </c>
      <c r="EZ1197">
        <v>73.855023762661403</v>
      </c>
      <c r="FA1197">
        <v>73.093130430608198</v>
      </c>
      <c r="FB1197">
        <v>72.378162354183701</v>
      </c>
      <c r="FC1197">
        <v>70.696726033315699</v>
      </c>
      <c r="FD1197">
        <v>71.331141087801797</v>
      </c>
      <c r="FE1197">
        <v>74.5248907877682</v>
      </c>
      <c r="FF1197">
        <v>78.207767269934195</v>
      </c>
      <c r="FG1197">
        <v>83.321636023234603</v>
      </c>
      <c r="FH1197">
        <v>86.990446930056194</v>
      </c>
      <c r="FI1197">
        <v>90.141183812587002</v>
      </c>
      <c r="FJ1197">
        <v>92.870121453602806</v>
      </c>
      <c r="FK1197">
        <v>95.585857616053005</v>
      </c>
      <c r="FL1197">
        <v>97.5596946858048</v>
      </c>
      <c r="FM1197">
        <v>99.144856223897094</v>
      </c>
      <c r="FN1197">
        <v>99.094066535452001</v>
      </c>
      <c r="FO1197">
        <v>96.885579184868703</v>
      </c>
      <c r="FP1197">
        <v>92.520378282367602</v>
      </c>
      <c r="FQ1197">
        <v>86.969612596610801</v>
      </c>
      <c r="FR1197">
        <v>83.343334453458795</v>
      </c>
      <c r="FS1197">
        <v>80.292880802649904</v>
      </c>
      <c r="FT1197">
        <v>78.202150640871807</v>
      </c>
      <c r="FU1197">
        <v>2.15423983962569E-2</v>
      </c>
      <c r="FV1197">
        <v>0</v>
      </c>
      <c r="FW1197">
        <v>0</v>
      </c>
      <c r="FX1197">
        <v>1</v>
      </c>
    </row>
    <row r="1198" spans="1:180" x14ac:dyDescent="0.2">
      <c r="A1198" t="s">
        <v>42</v>
      </c>
      <c r="B1198" t="s">
        <v>58</v>
      </c>
      <c r="C1198" t="s">
        <v>55</v>
      </c>
      <c r="D1198" t="s">
        <v>40</v>
      </c>
      <c r="E1198" t="s">
        <v>78</v>
      </c>
      <c r="F1198" t="s">
        <v>77</v>
      </c>
      <c r="G1198" s="35">
        <v>43704</v>
      </c>
      <c r="H1198">
        <v>1806</v>
      </c>
      <c r="I1198">
        <v>0.98520008799095105</v>
      </c>
      <c r="J1198">
        <v>0.85181928279681696</v>
      </c>
      <c r="K1198">
        <v>0.76803325399471301</v>
      </c>
      <c r="L1198">
        <v>0.70528907470803204</v>
      </c>
      <c r="M1198">
        <v>0.67182852991884401</v>
      </c>
      <c r="N1198">
        <v>0.66579353833786004</v>
      </c>
      <c r="O1198">
        <v>0.68270471456505299</v>
      </c>
      <c r="P1198">
        <v>0.74434281523745505</v>
      </c>
      <c r="Q1198">
        <v>0.81168348242284805</v>
      </c>
      <c r="R1198">
        <v>0.90812309665529101</v>
      </c>
      <c r="S1198">
        <v>1.0420777520242199</v>
      </c>
      <c r="T1198">
        <v>1.2302308906853601</v>
      </c>
      <c r="U1198">
        <v>1.43543307008383</v>
      </c>
      <c r="V1198">
        <v>1.6266710671098901</v>
      </c>
      <c r="W1198">
        <v>1.8107208649117501</v>
      </c>
      <c r="X1198">
        <v>2.01229587420011</v>
      </c>
      <c r="Y1198">
        <v>2.1682976276260399</v>
      </c>
      <c r="Z1198">
        <v>2.27071037871981</v>
      </c>
      <c r="AA1198">
        <v>2.2228141027280799</v>
      </c>
      <c r="AB1198">
        <v>2.0631587768707802</v>
      </c>
      <c r="AC1198">
        <v>1.8986062456969299</v>
      </c>
      <c r="AD1198">
        <v>1.75263398657081</v>
      </c>
      <c r="AE1198">
        <v>1.4901526818869</v>
      </c>
      <c r="AF1198">
        <v>1.2275988541871601</v>
      </c>
      <c r="AG1198">
        <v>-1.8785494110799199E-2</v>
      </c>
      <c r="AH1198">
        <v>-1.8037489447035801E-2</v>
      </c>
      <c r="AI1198">
        <v>-9.7468183813422503E-3</v>
      </c>
      <c r="AJ1198">
        <v>-6.4726110648376401E-3</v>
      </c>
      <c r="AK1198">
        <v>-2.1752268186956501E-2</v>
      </c>
      <c r="AL1198">
        <v>-1.20409040339426E-2</v>
      </c>
      <c r="AM1198">
        <v>-2.3987275191222401E-2</v>
      </c>
      <c r="AN1198">
        <v>-2.78697817728665E-2</v>
      </c>
      <c r="AO1198">
        <v>-9.9059745376192995E-3</v>
      </c>
      <c r="AP1198">
        <v>-4.5813781378806302E-3</v>
      </c>
      <c r="AQ1198">
        <v>-2.6211765142984299E-2</v>
      </c>
      <c r="AR1198">
        <v>-2.2360401785326299E-2</v>
      </c>
      <c r="AS1198">
        <v>4.2224099756923202E-3</v>
      </c>
      <c r="AT1198">
        <v>-1.1137408089392301E-2</v>
      </c>
      <c r="AU1198">
        <v>7.58986725315908E-2</v>
      </c>
      <c r="AV1198">
        <v>0.107970002040729</v>
      </c>
      <c r="AW1198">
        <v>9.2580945225599398E-2</v>
      </c>
      <c r="AX1198">
        <v>8.0121334597540506E-2</v>
      </c>
      <c r="AY1198">
        <v>5.6980258678664499E-2</v>
      </c>
      <c r="AZ1198">
        <v>-5.7509283179374197E-2</v>
      </c>
      <c r="BA1198">
        <v>-8.3316753333561699E-2</v>
      </c>
      <c r="BB1198">
        <v>-8.1657581991643996E-2</v>
      </c>
      <c r="BC1198">
        <v>-9.1824364415145302E-3</v>
      </c>
      <c r="BD1198">
        <v>-2.54396090038179E-3</v>
      </c>
      <c r="BE1198">
        <v>-1.09993030814586E-2</v>
      </c>
      <c r="BF1198">
        <v>-9.0788873836163599E-3</v>
      </c>
      <c r="BG1198">
        <v>-1.5876061643992499E-3</v>
      </c>
      <c r="BH1198">
        <v>2.6245964914016098E-3</v>
      </c>
      <c r="BI1198">
        <v>-1.5060663630641499E-2</v>
      </c>
      <c r="BJ1198">
        <v>-6.1694924308901902E-3</v>
      </c>
      <c r="BK1198">
        <v>-1.65128516449656E-2</v>
      </c>
      <c r="BL1198">
        <v>-1.9021701662513501E-2</v>
      </c>
      <c r="BM1198">
        <v>-2.7258002075767999E-3</v>
      </c>
      <c r="BN1198">
        <v>8.9160513015883597E-3</v>
      </c>
      <c r="BO1198">
        <v>-1.7360703439718E-2</v>
      </c>
      <c r="BP1198">
        <v>-1.6888141384753402E-2</v>
      </c>
      <c r="BQ1198">
        <v>9.5526404437410797E-3</v>
      </c>
      <c r="BR1198">
        <v>-3.5873650524435E-3</v>
      </c>
      <c r="BS1198">
        <v>9.4792824732181299E-2</v>
      </c>
      <c r="BT1198">
        <v>0.11984179794045199</v>
      </c>
      <c r="BU1198">
        <v>0.107914060448665</v>
      </c>
      <c r="BV1198">
        <v>9.8340291058376605E-2</v>
      </c>
      <c r="BW1198">
        <v>7.4495590391773794E-2</v>
      </c>
      <c r="BX1198">
        <v>-3.5550638883056401E-2</v>
      </c>
      <c r="BY1198">
        <v>-6.0539443118933299E-2</v>
      </c>
      <c r="BZ1198">
        <v>-6.3443215651951504E-2</v>
      </c>
      <c r="CA1198">
        <v>3.1172123511971198E-3</v>
      </c>
      <c r="CB1198">
        <v>7.5946382942316797E-3</v>
      </c>
      <c r="CC1198">
        <v>-5.6066108933777101E-3</v>
      </c>
      <c r="CD1198">
        <v>-2.8741868848130301E-3</v>
      </c>
      <c r="CE1198">
        <v>4.0634393618918302E-3</v>
      </c>
      <c r="CF1198">
        <v>8.9252947323021706E-3</v>
      </c>
      <c r="CG1198">
        <v>-1.0426078699372201E-2</v>
      </c>
      <c r="CH1198">
        <v>-2.1029706405212702E-3</v>
      </c>
      <c r="CI1198">
        <v>-1.1336088665940601E-2</v>
      </c>
      <c r="CJ1198">
        <v>-1.2893548331724399E-2</v>
      </c>
      <c r="CK1198">
        <v>2.2471666606607601E-3</v>
      </c>
      <c r="CL1198">
        <v>1.8264329814549798E-2</v>
      </c>
      <c r="CM1198">
        <v>-1.12304850667599E-2</v>
      </c>
      <c r="CN1198">
        <v>-1.30980705012995E-2</v>
      </c>
      <c r="CO1198">
        <v>1.32443418285903E-2</v>
      </c>
      <c r="CP1198">
        <v>1.6417717554774E-3</v>
      </c>
      <c r="CQ1198">
        <v>0.10787885698962101</v>
      </c>
      <c r="CR1198">
        <v>0.128064167615904</v>
      </c>
      <c r="CS1198">
        <v>0.11853372934335001</v>
      </c>
      <c r="CT1198">
        <v>0.11095868480329101</v>
      </c>
      <c r="CU1198">
        <v>8.6626655779843298E-2</v>
      </c>
      <c r="CV1198">
        <v>-2.0342148735386801E-2</v>
      </c>
      <c r="CW1198">
        <v>-4.4763947450119197E-2</v>
      </c>
      <c r="CX1198">
        <v>-5.0828001010958697E-2</v>
      </c>
      <c r="CY1198">
        <v>1.16359116369777E-2</v>
      </c>
      <c r="CZ1198">
        <v>1.4616601211510099E-2</v>
      </c>
      <c r="DA1198">
        <v>-2.1391870529682101E-4</v>
      </c>
      <c r="DB1198">
        <v>3.3305136139903102E-3</v>
      </c>
      <c r="DC1198">
        <v>9.7144848881828994E-3</v>
      </c>
      <c r="DD1198">
        <v>1.52259929732027E-2</v>
      </c>
      <c r="DE1198">
        <v>-5.7914937681028096E-3</v>
      </c>
      <c r="DF1198">
        <v>1.96355114984764E-3</v>
      </c>
      <c r="DG1198">
        <v>-6.1593256869156097E-3</v>
      </c>
      <c r="DH1198">
        <v>-6.7653950009351604E-3</v>
      </c>
      <c r="DI1198">
        <v>7.2201335288983202E-3</v>
      </c>
      <c r="DJ1198">
        <v>2.7612608327511199E-2</v>
      </c>
      <c r="DK1198">
        <v>-5.1002666938016897E-3</v>
      </c>
      <c r="DL1198">
        <v>-9.3079996178455707E-3</v>
      </c>
      <c r="DM1198">
        <v>1.69360432134395E-2</v>
      </c>
      <c r="DN1198">
        <v>6.87090856339831E-3</v>
      </c>
      <c r="DO1198">
        <v>0.12096488924706</v>
      </c>
      <c r="DP1198">
        <v>0.13628653729135601</v>
      </c>
      <c r="DQ1198">
        <v>0.12915339823803601</v>
      </c>
      <c r="DR1198">
        <v>0.123577078548205</v>
      </c>
      <c r="DS1198">
        <v>9.8757721167912704E-2</v>
      </c>
      <c r="DT1198">
        <v>-5.1336585877171798E-3</v>
      </c>
      <c r="DU1198">
        <v>-2.8988451781305099E-2</v>
      </c>
      <c r="DV1198">
        <v>-3.8212786369965897E-2</v>
      </c>
      <c r="DW1198">
        <v>2.01546109227583E-2</v>
      </c>
      <c r="DX1198">
        <v>2.16385641287885E-2</v>
      </c>
      <c r="DY1198">
        <v>7.5722723240437403E-3</v>
      </c>
      <c r="DZ1198">
        <v>1.22891156774098E-2</v>
      </c>
      <c r="EA1198">
        <v>1.7873697105125898E-2</v>
      </c>
      <c r="EB1198">
        <v>2.4323200529442E-2</v>
      </c>
      <c r="EC1198">
        <v>9.0011078821216695E-4</v>
      </c>
      <c r="ED1198">
        <v>7.83496275290008E-3</v>
      </c>
      <c r="EE1198">
        <v>1.3150978593411901E-3</v>
      </c>
      <c r="EF1198">
        <v>2.0826851094177998E-3</v>
      </c>
      <c r="EG1198">
        <v>1.44003078589408E-2</v>
      </c>
      <c r="EH1198">
        <v>4.1110037766980197E-2</v>
      </c>
      <c r="EI1198">
        <v>3.7507950094645198E-3</v>
      </c>
      <c r="EJ1198">
        <v>-3.8357392172726902E-3</v>
      </c>
      <c r="EK1198">
        <v>2.2266273681488299E-2</v>
      </c>
      <c r="EL1198">
        <v>1.44209516003471E-2</v>
      </c>
      <c r="EM1198">
        <v>0.13985904144764999</v>
      </c>
      <c r="EN1198">
        <v>0.14815833319107899</v>
      </c>
      <c r="EO1198">
        <v>0.144486513461102</v>
      </c>
      <c r="EP1198">
        <v>0.141796035009041</v>
      </c>
      <c r="EQ1198">
        <v>0.11627305288102199</v>
      </c>
      <c r="ER1198">
        <v>1.6824985708600599E-2</v>
      </c>
      <c r="ES1198">
        <v>-6.2111415666767002E-3</v>
      </c>
      <c r="ET1198">
        <v>-1.9998420030273301E-2</v>
      </c>
      <c r="EU1198">
        <v>3.2454259715469898E-2</v>
      </c>
      <c r="EV1198">
        <v>3.1777163323401997E-2</v>
      </c>
      <c r="EW1198">
        <v>76.902441860465103</v>
      </c>
      <c r="EX1198">
        <v>75.909854651162803</v>
      </c>
      <c r="EY1198">
        <v>75.195494186046503</v>
      </c>
      <c r="EZ1198">
        <v>73.923372093023303</v>
      </c>
      <c r="FA1198">
        <v>73.149738372092997</v>
      </c>
      <c r="FB1198">
        <v>72.413023255813997</v>
      </c>
      <c r="FC1198">
        <v>70.766918604651195</v>
      </c>
      <c r="FD1198">
        <v>71.349186046511605</v>
      </c>
      <c r="FE1198">
        <v>74.612063953488402</v>
      </c>
      <c r="FF1198">
        <v>78.365377906976704</v>
      </c>
      <c r="FG1198">
        <v>83.456715116279099</v>
      </c>
      <c r="FH1198">
        <v>87.115377906976704</v>
      </c>
      <c r="FI1198">
        <v>90.215145348837197</v>
      </c>
      <c r="FJ1198">
        <v>92.905116279069802</v>
      </c>
      <c r="FK1198">
        <v>95.600697674418598</v>
      </c>
      <c r="FL1198">
        <v>97.563895348837207</v>
      </c>
      <c r="FM1198">
        <v>99.124418604651197</v>
      </c>
      <c r="FN1198">
        <v>99.083023255813998</v>
      </c>
      <c r="FO1198">
        <v>96.908023255814001</v>
      </c>
      <c r="FP1198">
        <v>92.618430232558097</v>
      </c>
      <c r="FQ1198">
        <v>87.070784883720904</v>
      </c>
      <c r="FR1198">
        <v>83.501191860465099</v>
      </c>
      <c r="FS1198">
        <v>80.502209302325596</v>
      </c>
      <c r="FT1198">
        <v>78.400523255813994</v>
      </c>
      <c r="FU1198">
        <v>2.1616123015545399E-2</v>
      </c>
      <c r="FV1198">
        <v>0</v>
      </c>
      <c r="FW1198">
        <v>0</v>
      </c>
      <c r="FX1198">
        <v>1</v>
      </c>
    </row>
    <row r="1199" spans="1:180" x14ac:dyDescent="0.2">
      <c r="A1199" t="s">
        <v>42</v>
      </c>
      <c r="B1199" t="s">
        <v>58</v>
      </c>
      <c r="C1199" t="s">
        <v>55</v>
      </c>
      <c r="D1199" t="s">
        <v>40</v>
      </c>
      <c r="E1199" t="s">
        <v>78</v>
      </c>
      <c r="F1199" t="s">
        <v>78</v>
      </c>
      <c r="G1199" s="35">
        <v>43704</v>
      </c>
      <c r="H1199">
        <v>446</v>
      </c>
      <c r="I1199">
        <v>0.811742617073822</v>
      </c>
      <c r="J1199">
        <v>0.70182640751620795</v>
      </c>
      <c r="K1199">
        <v>0.63547330384363798</v>
      </c>
      <c r="L1199">
        <v>0.59084849931618399</v>
      </c>
      <c r="M1199">
        <v>0.56685358086764703</v>
      </c>
      <c r="N1199">
        <v>0.55380101112072899</v>
      </c>
      <c r="O1199">
        <v>0.59419066360671302</v>
      </c>
      <c r="P1199">
        <v>0.64396346821816497</v>
      </c>
      <c r="Q1199">
        <v>0.73723400959313601</v>
      </c>
      <c r="R1199">
        <v>0.83025442103886704</v>
      </c>
      <c r="S1199">
        <v>0.95933981677449598</v>
      </c>
      <c r="T1199">
        <v>1.1354641394603</v>
      </c>
      <c r="U1199">
        <v>1.3340633540748399</v>
      </c>
      <c r="V1199">
        <v>1.5280631402464999</v>
      </c>
      <c r="W1199">
        <v>1.7324056806158601</v>
      </c>
      <c r="X1199">
        <v>1.9580433213786399</v>
      </c>
      <c r="Y1199">
        <v>2.14384019120146</v>
      </c>
      <c r="Z1199">
        <v>2.25416845688527</v>
      </c>
      <c r="AA1199">
        <v>2.1864150210748101</v>
      </c>
      <c r="AB1199">
        <v>1.9713692782065</v>
      </c>
      <c r="AC1199">
        <v>1.7420066120616899</v>
      </c>
      <c r="AD1199">
        <v>1.5489815909784601</v>
      </c>
      <c r="AE1199">
        <v>1.2489038664732</v>
      </c>
      <c r="AF1199">
        <v>1.0074413128923501</v>
      </c>
      <c r="AG1199">
        <v>-3.9032872284334802E-2</v>
      </c>
      <c r="AH1199">
        <v>-2.1125726070884599E-3</v>
      </c>
      <c r="AI1199">
        <v>3.9806144335910503E-4</v>
      </c>
      <c r="AJ1199">
        <v>1.2190416558598999E-2</v>
      </c>
      <c r="AK1199">
        <v>2.5518426464750801E-2</v>
      </c>
      <c r="AL1199">
        <v>5.38647941519155E-3</v>
      </c>
      <c r="AM1199">
        <v>6.2374413578570103E-3</v>
      </c>
      <c r="AN1199">
        <v>-3.00291567913964E-3</v>
      </c>
      <c r="AO1199">
        <v>-3.7680672593077398E-2</v>
      </c>
      <c r="AP1199">
        <v>-1.06710717065822E-2</v>
      </c>
      <c r="AQ1199">
        <v>-1.2436944483806099E-2</v>
      </c>
      <c r="AR1199">
        <v>-1.46889466962559E-2</v>
      </c>
      <c r="AS1199">
        <v>-3.1575862569586097E-2</v>
      </c>
      <c r="AT1199">
        <v>-3.85812509793029E-2</v>
      </c>
      <c r="AU1199">
        <v>0.275796400333713</v>
      </c>
      <c r="AV1199">
        <v>0.321961350367854</v>
      </c>
      <c r="AW1199">
        <v>0.34374684202079703</v>
      </c>
      <c r="AX1199">
        <v>0.40856873919451497</v>
      </c>
      <c r="AY1199">
        <v>0.18170490065077</v>
      </c>
      <c r="AZ1199">
        <v>-0.34000871024844098</v>
      </c>
      <c r="BA1199">
        <v>-0.26851869863380801</v>
      </c>
      <c r="BB1199">
        <v>-0.198345210067434</v>
      </c>
      <c r="BC1199">
        <v>-0.157948042977056</v>
      </c>
      <c r="BD1199">
        <v>-7.8313162792250701E-2</v>
      </c>
      <c r="BE1199">
        <v>-2.35521228985703E-2</v>
      </c>
      <c r="BF1199">
        <v>1.2355333916177999E-2</v>
      </c>
      <c r="BG1199">
        <v>1.38145437541E-2</v>
      </c>
      <c r="BH1199">
        <v>1.91876645358252E-2</v>
      </c>
      <c r="BI1199">
        <v>3.2784208130445698E-2</v>
      </c>
      <c r="BJ1199">
        <v>1.28064578358581E-2</v>
      </c>
      <c r="BK1199">
        <v>1.7697348652170802E-2</v>
      </c>
      <c r="BL1199">
        <v>6.1302270546500903E-3</v>
      </c>
      <c r="BM1199">
        <v>-2.9250822362615E-2</v>
      </c>
      <c r="BN1199">
        <v>1.22145020437104E-2</v>
      </c>
      <c r="BO1199">
        <v>1.04356714233371E-2</v>
      </c>
      <c r="BP1199">
        <v>-7.5212459959113397E-4</v>
      </c>
      <c r="BQ1199">
        <v>-1.7652968629335599E-2</v>
      </c>
      <c r="BR1199">
        <v>-2.2669080423131701E-2</v>
      </c>
      <c r="BS1199">
        <v>0.29840846796916098</v>
      </c>
      <c r="BT1199">
        <v>0.34113746413106</v>
      </c>
      <c r="BU1199">
        <v>0.38232770497719099</v>
      </c>
      <c r="BV1199">
        <v>0.44455951919379499</v>
      </c>
      <c r="BW1199">
        <v>0.218814502853069</v>
      </c>
      <c r="BX1199">
        <v>-0.31002029215967197</v>
      </c>
      <c r="BY1199">
        <v>-0.23488939378837601</v>
      </c>
      <c r="BZ1199">
        <v>-0.160466319365419</v>
      </c>
      <c r="CA1199">
        <v>-0.12644386822784301</v>
      </c>
      <c r="CB1199">
        <v>-5.2270340484819697E-2</v>
      </c>
      <c r="CC1199">
        <v>-1.2830203032532701E-2</v>
      </c>
      <c r="CD1199">
        <v>2.2375761901042301E-2</v>
      </c>
      <c r="CE1199">
        <v>2.3106758532291199E-2</v>
      </c>
      <c r="CF1199">
        <v>2.40339371693453E-2</v>
      </c>
      <c r="CG1199">
        <v>3.7816466378572999E-2</v>
      </c>
      <c r="CH1199">
        <v>1.7945512286753899E-2</v>
      </c>
      <c r="CI1199">
        <v>2.5634445534240401E-2</v>
      </c>
      <c r="CJ1199">
        <v>1.24558138900539E-2</v>
      </c>
      <c r="CK1199">
        <v>-2.34123337725969E-2</v>
      </c>
      <c r="CL1199">
        <v>2.80649807075256E-2</v>
      </c>
      <c r="CM1199">
        <v>2.62771755244601E-2</v>
      </c>
      <c r="CN1199">
        <v>8.90047592923544E-3</v>
      </c>
      <c r="CO1199">
        <v>-8.0100146992126402E-3</v>
      </c>
      <c r="CP1199">
        <v>-1.16483595686959E-2</v>
      </c>
      <c r="CQ1199">
        <v>0.314069517131008</v>
      </c>
      <c r="CR1199">
        <v>0.35441878210783601</v>
      </c>
      <c r="CS1199">
        <v>0.40904869313306302</v>
      </c>
      <c r="CT1199">
        <v>0.46948662378366202</v>
      </c>
      <c r="CU1199">
        <v>0.24451650029251301</v>
      </c>
      <c r="CV1199">
        <v>-0.28925040514421102</v>
      </c>
      <c r="CW1199">
        <v>-0.211597839696372</v>
      </c>
      <c r="CX1199">
        <v>-0.13423151505453301</v>
      </c>
      <c r="CY1199">
        <v>-0.104624172766762</v>
      </c>
      <c r="CZ1199">
        <v>-3.4233161088162101E-2</v>
      </c>
      <c r="DA1199">
        <v>-2.1082831664950901E-3</v>
      </c>
      <c r="DB1199">
        <v>3.2396189885906597E-2</v>
      </c>
      <c r="DC1199">
        <v>3.2398973310482297E-2</v>
      </c>
      <c r="DD1199">
        <v>2.8880209802865299E-2</v>
      </c>
      <c r="DE1199">
        <v>4.2848724626700398E-2</v>
      </c>
      <c r="DF1199">
        <v>2.3084566737649598E-2</v>
      </c>
      <c r="DG1199">
        <v>3.3571542416310003E-2</v>
      </c>
      <c r="DH1199">
        <v>1.87814007254576E-2</v>
      </c>
      <c r="DI1199">
        <v>-1.75738451825787E-2</v>
      </c>
      <c r="DJ1199">
        <v>4.3915459371340698E-2</v>
      </c>
      <c r="DK1199">
        <v>4.2118679625583202E-2</v>
      </c>
      <c r="DL1199">
        <v>1.8553076458062E-2</v>
      </c>
      <c r="DM1199">
        <v>1.6329392309103301E-3</v>
      </c>
      <c r="DN1199">
        <v>-6.2763871425999503E-4</v>
      </c>
      <c r="DO1199">
        <v>0.32973056629285602</v>
      </c>
      <c r="DP1199">
        <v>0.36770010008461201</v>
      </c>
      <c r="DQ1199">
        <v>0.43576968128893501</v>
      </c>
      <c r="DR1199">
        <v>0.49441372837352798</v>
      </c>
      <c r="DS1199">
        <v>0.270218497731956</v>
      </c>
      <c r="DT1199">
        <v>-0.26848051812874901</v>
      </c>
      <c r="DU1199">
        <v>-0.18830628560436899</v>
      </c>
      <c r="DV1199">
        <v>-0.107996710743646</v>
      </c>
      <c r="DW1199">
        <v>-8.2804477305680593E-2</v>
      </c>
      <c r="DX1199">
        <v>-1.6195981691504501E-2</v>
      </c>
      <c r="DY1199">
        <v>1.3372466219269401E-2</v>
      </c>
      <c r="DZ1199">
        <v>4.6864096409173099E-2</v>
      </c>
      <c r="EA1199">
        <v>4.58154556212233E-2</v>
      </c>
      <c r="EB1199">
        <v>3.58774577800915E-2</v>
      </c>
      <c r="EC1199">
        <v>5.0114506292395201E-2</v>
      </c>
      <c r="ED1199">
        <v>3.0504545158316201E-2</v>
      </c>
      <c r="EE1199">
        <v>4.5031449710623797E-2</v>
      </c>
      <c r="EF1199">
        <v>2.7914543459247401E-2</v>
      </c>
      <c r="EG1199">
        <v>-9.1439949521163605E-3</v>
      </c>
      <c r="EH1199">
        <v>6.6801033121633296E-2</v>
      </c>
      <c r="EI1199">
        <v>6.4991295532726395E-2</v>
      </c>
      <c r="EJ1199">
        <v>3.2489898554726802E-2</v>
      </c>
      <c r="EK1199">
        <v>1.55558331711609E-2</v>
      </c>
      <c r="EL1199">
        <v>1.5284531841911199E-2</v>
      </c>
      <c r="EM1199">
        <v>0.35234263392830401</v>
      </c>
      <c r="EN1199">
        <v>0.38687621384781801</v>
      </c>
      <c r="EO1199">
        <v>0.47435054424532902</v>
      </c>
      <c r="EP1199">
        <v>0.53040450837280795</v>
      </c>
      <c r="EQ1199">
        <v>0.30732809993425603</v>
      </c>
      <c r="ER1199">
        <v>-0.23849210003998</v>
      </c>
      <c r="ES1199">
        <v>-0.15467698075893699</v>
      </c>
      <c r="ET1199">
        <v>-7.0117820041630599E-2</v>
      </c>
      <c r="EU1199">
        <v>-5.1300302556467899E-2</v>
      </c>
      <c r="EV1199">
        <v>9.8468406159264894E-3</v>
      </c>
      <c r="EW1199">
        <v>76.383899935856306</v>
      </c>
      <c r="EX1199">
        <v>75.192110327132795</v>
      </c>
      <c r="EY1199">
        <v>74.663566388710706</v>
      </c>
      <c r="EZ1199">
        <v>73.651913619841807</v>
      </c>
      <c r="FA1199">
        <v>72.900363480863803</v>
      </c>
      <c r="FB1199">
        <v>72.247060081248705</v>
      </c>
      <c r="FC1199">
        <v>70.360380585845604</v>
      </c>
      <c r="FD1199">
        <v>71.208253153730993</v>
      </c>
      <c r="FE1199">
        <v>74.137908915971806</v>
      </c>
      <c r="FF1199">
        <v>77.505238400684206</v>
      </c>
      <c r="FG1199">
        <v>82.669232413940605</v>
      </c>
      <c r="FH1199">
        <v>86.3786615351721</v>
      </c>
      <c r="FI1199">
        <v>89.782552918537505</v>
      </c>
      <c r="FJ1199">
        <v>92.692644857814798</v>
      </c>
      <c r="FK1199">
        <v>95.500320718409199</v>
      </c>
      <c r="FL1199">
        <v>97.566174898439201</v>
      </c>
      <c r="FM1199">
        <v>99.275710925807104</v>
      </c>
      <c r="FN1199">
        <v>99.176715843489404</v>
      </c>
      <c r="FO1199">
        <v>96.835899080607206</v>
      </c>
      <c r="FP1199">
        <v>92.213812272824498</v>
      </c>
      <c r="FQ1199">
        <v>86.731237973059606</v>
      </c>
      <c r="FR1199">
        <v>82.870215950395504</v>
      </c>
      <c r="FS1199">
        <v>79.617062219371405</v>
      </c>
      <c r="FT1199">
        <v>77.548214667521904</v>
      </c>
      <c r="FU1199">
        <v>4.0538654996694699E-2</v>
      </c>
      <c r="FV1199">
        <v>0</v>
      </c>
      <c r="FW1199">
        <v>0</v>
      </c>
      <c r="FX1199">
        <v>1</v>
      </c>
    </row>
    <row r="1200" spans="1:180" x14ac:dyDescent="0.2">
      <c r="A1200" t="s">
        <v>42</v>
      </c>
      <c r="B1200" t="s">
        <v>58</v>
      </c>
      <c r="C1200" t="s">
        <v>55</v>
      </c>
      <c r="D1200" t="s">
        <v>41</v>
      </c>
      <c r="E1200" t="s">
        <v>1</v>
      </c>
      <c r="F1200" t="s">
        <v>1</v>
      </c>
      <c r="G1200" s="35">
        <v>43704</v>
      </c>
      <c r="H1200">
        <v>6781</v>
      </c>
      <c r="I1200">
        <v>1.0470405214772001</v>
      </c>
      <c r="J1200">
        <v>0.90057743226772902</v>
      </c>
      <c r="K1200">
        <v>0.81082611510038904</v>
      </c>
      <c r="L1200">
        <v>0.74356584834914197</v>
      </c>
      <c r="M1200">
        <v>0.69767319563474595</v>
      </c>
      <c r="N1200">
        <v>0.69577627594324098</v>
      </c>
      <c r="O1200">
        <v>0.73893322935587502</v>
      </c>
      <c r="P1200">
        <v>0.78623286608512</v>
      </c>
      <c r="Q1200">
        <v>0.85285101848154199</v>
      </c>
      <c r="R1200">
        <v>0.94516856662497295</v>
      </c>
      <c r="S1200">
        <v>1.07961007672508</v>
      </c>
      <c r="T1200">
        <v>1.25240340676541</v>
      </c>
      <c r="U1200">
        <v>1.4498440820340599</v>
      </c>
      <c r="V1200">
        <v>1.64941348461217</v>
      </c>
      <c r="W1200">
        <v>1.85404709189649</v>
      </c>
      <c r="X1200">
        <v>2.1092690417867899</v>
      </c>
      <c r="Y1200">
        <v>2.2903916398761099</v>
      </c>
      <c r="Z1200">
        <v>2.3555925001495899</v>
      </c>
      <c r="AA1200">
        <v>2.3244304111140299</v>
      </c>
      <c r="AB1200">
        <v>2.2137694777856201</v>
      </c>
      <c r="AC1200">
        <v>2.02841036267816</v>
      </c>
      <c r="AD1200">
        <v>1.8524981667465199</v>
      </c>
      <c r="AE1200">
        <v>1.5677085423797401</v>
      </c>
      <c r="AF1200">
        <v>1.3346371635927701</v>
      </c>
      <c r="AG1200">
        <v>-3.1665960884371298E-2</v>
      </c>
      <c r="AH1200">
        <v>-6.7273601299540804E-3</v>
      </c>
      <c r="AI1200">
        <v>-1.0121976424211699E-3</v>
      </c>
      <c r="AJ1200">
        <v>-1.92340590975707E-4</v>
      </c>
      <c r="AK1200">
        <v>1.8221455292440399E-3</v>
      </c>
      <c r="AL1200">
        <v>-4.9427189290645497E-3</v>
      </c>
      <c r="AM1200">
        <v>-1.11323630082524E-2</v>
      </c>
      <c r="AN1200">
        <v>-5.0362919574615302E-3</v>
      </c>
      <c r="AO1200">
        <v>-6.1619791911576398E-3</v>
      </c>
      <c r="AP1200">
        <v>-1.3762760702916699E-2</v>
      </c>
      <c r="AQ1200">
        <v>7.7730415432862602E-3</v>
      </c>
      <c r="AR1200">
        <v>-9.8617774874598706E-4</v>
      </c>
      <c r="AS1200">
        <v>-1.05672139547667E-2</v>
      </c>
      <c r="AT1200">
        <v>-6.39294623355965E-3</v>
      </c>
      <c r="AU1200">
        <v>0.20617062028414099</v>
      </c>
      <c r="AV1200">
        <v>0.25780823754464499</v>
      </c>
      <c r="AW1200">
        <v>0.28055889130542</v>
      </c>
      <c r="AX1200">
        <v>0.241904765015999</v>
      </c>
      <c r="AY1200">
        <v>0.166925021422381</v>
      </c>
      <c r="AZ1200">
        <v>-8.3800433060734106E-2</v>
      </c>
      <c r="BA1200">
        <v>-8.6586916498538696E-2</v>
      </c>
      <c r="BB1200">
        <v>-5.0272986882543003E-2</v>
      </c>
      <c r="BC1200">
        <v>-1.43024419233068E-2</v>
      </c>
      <c r="BD1200">
        <v>2.3913662236349502E-3</v>
      </c>
      <c r="BE1200">
        <v>-2.2648976880241301E-2</v>
      </c>
      <c r="BF1200">
        <v>2.8362020487662201E-4</v>
      </c>
      <c r="BG1200">
        <v>4.8072626418866303E-3</v>
      </c>
      <c r="BH1200">
        <v>5.3124297745548704E-3</v>
      </c>
      <c r="BI1200">
        <v>7.0536354607352103E-3</v>
      </c>
      <c r="BJ1200">
        <v>-1.9716646198493699E-4</v>
      </c>
      <c r="BK1200">
        <v>-5.6985638013480203E-3</v>
      </c>
      <c r="BL1200">
        <v>1.0047403441332E-4</v>
      </c>
      <c r="BM1200">
        <v>-9.3145241237520705E-4</v>
      </c>
      <c r="BN1200">
        <v>-7.0937417444269799E-3</v>
      </c>
      <c r="BO1200">
        <v>1.2972881473761799E-2</v>
      </c>
      <c r="BP1200">
        <v>2.4974156997866598E-3</v>
      </c>
      <c r="BQ1200">
        <v>-7.1020019317104702E-3</v>
      </c>
      <c r="BR1200">
        <v>2.4044285139156098E-3</v>
      </c>
      <c r="BS1200">
        <v>0.21712458140795399</v>
      </c>
      <c r="BT1200">
        <v>0.27065855826220803</v>
      </c>
      <c r="BU1200">
        <v>0.29485905446461602</v>
      </c>
      <c r="BV1200">
        <v>0.259290403105223</v>
      </c>
      <c r="BW1200">
        <v>0.18487344933847699</v>
      </c>
      <c r="BX1200">
        <v>-6.7068342136669998E-2</v>
      </c>
      <c r="BY1200">
        <v>-7.5665912659521106E-2</v>
      </c>
      <c r="BZ1200">
        <v>-3.7296393073605098E-2</v>
      </c>
      <c r="CA1200">
        <v>-2.5757471154121301E-3</v>
      </c>
      <c r="CB1200">
        <v>1.3498301890594699E-2</v>
      </c>
      <c r="CC1200">
        <v>-1.64038412271491E-2</v>
      </c>
      <c r="CD1200">
        <v>5.1394038274410903E-3</v>
      </c>
      <c r="CE1200">
        <v>8.8378031071507501E-3</v>
      </c>
      <c r="CF1200">
        <v>9.1250169607043595E-3</v>
      </c>
      <c r="CG1200">
        <v>1.0676949450755001E-2</v>
      </c>
      <c r="CH1200">
        <v>3.0895887204801498E-3</v>
      </c>
      <c r="CI1200">
        <v>-1.9351310234657501E-3</v>
      </c>
      <c r="CJ1200">
        <v>3.65818251240955E-3</v>
      </c>
      <c r="CK1200">
        <v>2.6911945010125401E-3</v>
      </c>
      <c r="CL1200">
        <v>-2.4747995294096101E-3</v>
      </c>
      <c r="CM1200">
        <v>1.6574274769492602E-2</v>
      </c>
      <c r="CN1200">
        <v>4.9101419102740504E-3</v>
      </c>
      <c r="CO1200">
        <v>-4.7020066405133003E-3</v>
      </c>
      <c r="CP1200">
        <v>8.4974634648379305E-3</v>
      </c>
      <c r="CQ1200">
        <v>0.224711261513584</v>
      </c>
      <c r="CR1200">
        <v>0.279558651245645</v>
      </c>
      <c r="CS1200">
        <v>0.30476330390651701</v>
      </c>
      <c r="CT1200">
        <v>0.271331643084471</v>
      </c>
      <c r="CU1200">
        <v>0.19730447583740701</v>
      </c>
      <c r="CV1200">
        <v>-5.5479746933130403E-2</v>
      </c>
      <c r="CW1200">
        <v>-6.8102058668944199E-2</v>
      </c>
      <c r="CX1200">
        <v>-2.83088437317436E-2</v>
      </c>
      <c r="CY1200">
        <v>5.5461259858567797E-3</v>
      </c>
      <c r="CZ1200">
        <v>2.1190931698805801E-2</v>
      </c>
      <c r="DA1200">
        <v>-1.0158705574056799E-2</v>
      </c>
      <c r="DB1200">
        <v>9.9951874500055493E-3</v>
      </c>
      <c r="DC1200">
        <v>1.2868343572414899E-2</v>
      </c>
      <c r="DD1200">
        <v>1.2937604146853901E-2</v>
      </c>
      <c r="DE1200">
        <v>1.4300263440774799E-2</v>
      </c>
      <c r="DF1200">
        <v>6.3763439029452303E-3</v>
      </c>
      <c r="DG1200">
        <v>1.82830175441652E-3</v>
      </c>
      <c r="DH1200">
        <v>7.2158909904057704E-3</v>
      </c>
      <c r="DI1200">
        <v>6.3138414144002803E-3</v>
      </c>
      <c r="DJ1200">
        <v>2.1441426856077602E-3</v>
      </c>
      <c r="DK1200">
        <v>2.01756680652234E-2</v>
      </c>
      <c r="DL1200">
        <v>7.3228681207614301E-3</v>
      </c>
      <c r="DM1200">
        <v>-2.3020113493161199E-3</v>
      </c>
      <c r="DN1200">
        <v>1.45904984157603E-2</v>
      </c>
      <c r="DO1200">
        <v>0.23229794161921399</v>
      </c>
      <c r="DP1200">
        <v>0.28845874422908202</v>
      </c>
      <c r="DQ1200">
        <v>0.314667553348419</v>
      </c>
      <c r="DR1200">
        <v>0.28337288306371999</v>
      </c>
      <c r="DS1200">
        <v>0.209735502336337</v>
      </c>
      <c r="DT1200">
        <v>-4.3891151729590697E-2</v>
      </c>
      <c r="DU1200">
        <v>-6.0538204678367298E-2</v>
      </c>
      <c r="DV1200">
        <v>-1.9321294389882001E-2</v>
      </c>
      <c r="DW1200">
        <v>1.3667999087125699E-2</v>
      </c>
      <c r="DX1200">
        <v>2.8883561507016899E-2</v>
      </c>
      <c r="DY1200">
        <v>-1.1417215699267901E-3</v>
      </c>
      <c r="DZ1200">
        <v>1.7006167784836199E-2</v>
      </c>
      <c r="EA1200">
        <v>1.8687803856722699E-2</v>
      </c>
      <c r="EB1200">
        <v>1.84423745123844E-2</v>
      </c>
      <c r="EC1200">
        <v>1.9531753372266002E-2</v>
      </c>
      <c r="ED1200">
        <v>1.11218963700248E-2</v>
      </c>
      <c r="EE1200">
        <v>7.2621009613208602E-3</v>
      </c>
      <c r="EF1200">
        <v>1.2352656982280601E-2</v>
      </c>
      <c r="EG1200">
        <v>1.15443681931827E-2</v>
      </c>
      <c r="EH1200">
        <v>8.8131616440974402E-3</v>
      </c>
      <c r="EI1200">
        <v>2.53755079956989E-2</v>
      </c>
      <c r="EJ1200">
        <v>1.08064615692941E-2</v>
      </c>
      <c r="EK1200">
        <v>1.1632006737400599E-3</v>
      </c>
      <c r="EL1200">
        <v>2.3387873163235502E-2</v>
      </c>
      <c r="EM1200">
        <v>0.24325190274302699</v>
      </c>
      <c r="EN1200">
        <v>0.301309064946644</v>
      </c>
      <c r="EO1200">
        <v>0.32896771650761503</v>
      </c>
      <c r="EP1200">
        <v>0.30075852115294399</v>
      </c>
      <c r="EQ1200">
        <v>0.227683930252433</v>
      </c>
      <c r="ER1200">
        <v>-2.7159060805526599E-2</v>
      </c>
      <c r="ES1200">
        <v>-4.9617200839349701E-2</v>
      </c>
      <c r="ET1200">
        <v>-6.3447005809441001E-3</v>
      </c>
      <c r="EU1200">
        <v>2.5394693895020401E-2</v>
      </c>
      <c r="EV1200">
        <v>3.9990497173976597E-2</v>
      </c>
      <c r="EW1200">
        <v>77.5</v>
      </c>
      <c r="EX1200">
        <v>76.016103755741696</v>
      </c>
      <c r="EY1200">
        <v>75.797460145906498</v>
      </c>
      <c r="EZ1200">
        <v>75.297460145906498</v>
      </c>
      <c r="FA1200">
        <v>73.734747365576894</v>
      </c>
      <c r="FB1200">
        <v>72.734747365576894</v>
      </c>
      <c r="FC1200">
        <v>71.281356390164802</v>
      </c>
      <c r="FD1200">
        <v>72.453390975412006</v>
      </c>
      <c r="FE1200">
        <v>75.5</v>
      </c>
      <c r="FF1200">
        <v>80.437287219670395</v>
      </c>
      <c r="FG1200">
        <v>85.093218049175903</v>
      </c>
      <c r="FH1200">
        <v>88.202539854093502</v>
      </c>
      <c r="FI1200">
        <v>91.093218049175903</v>
      </c>
      <c r="FJ1200">
        <v>92.921183463928699</v>
      </c>
      <c r="FK1200">
        <v>95.593218049175903</v>
      </c>
      <c r="FL1200">
        <v>97.265252634423106</v>
      </c>
      <c r="FM1200">
        <v>97.155930829505493</v>
      </c>
      <c r="FN1200">
        <v>95.437287219670395</v>
      </c>
      <c r="FO1200">
        <v>93.718643609835198</v>
      </c>
      <c r="FP1200">
        <v>91.327965414752796</v>
      </c>
      <c r="FQ1200">
        <v>86.437287219670395</v>
      </c>
      <c r="FR1200">
        <v>82.937287219670395</v>
      </c>
      <c r="FS1200">
        <v>80.718643609835198</v>
      </c>
      <c r="FT1200">
        <v>79.953390975412006</v>
      </c>
      <c r="FU1200">
        <v>1.9398641983198898E-2</v>
      </c>
      <c r="FV1200">
        <v>0</v>
      </c>
      <c r="FW1200">
        <v>0</v>
      </c>
      <c r="FX1200">
        <v>1</v>
      </c>
    </row>
    <row r="1201" spans="1:180" x14ac:dyDescent="0.2">
      <c r="A1201" t="s">
        <v>42</v>
      </c>
      <c r="B1201" t="s">
        <v>58</v>
      </c>
      <c r="C1201" t="s">
        <v>55</v>
      </c>
      <c r="D1201" t="s">
        <v>41</v>
      </c>
      <c r="E1201" t="s">
        <v>1</v>
      </c>
      <c r="F1201" t="s">
        <v>77</v>
      </c>
      <c r="G1201" s="35">
        <v>43704</v>
      </c>
      <c r="H1201">
        <v>5129</v>
      </c>
      <c r="I1201">
        <v>1.0879219678310601</v>
      </c>
      <c r="J1201">
        <v>0.93598913055523802</v>
      </c>
      <c r="K1201">
        <v>0.83772380493439802</v>
      </c>
      <c r="L1201">
        <v>0.76625910144480602</v>
      </c>
      <c r="M1201">
        <v>0.71770893926480295</v>
      </c>
      <c r="N1201">
        <v>0.71112485018152605</v>
      </c>
      <c r="O1201">
        <v>0.750764876431122</v>
      </c>
      <c r="P1201">
        <v>0.79848871213302197</v>
      </c>
      <c r="Q1201">
        <v>0.86221161238852795</v>
      </c>
      <c r="R1201">
        <v>0.95577039228720995</v>
      </c>
      <c r="S1201">
        <v>1.08945895587181</v>
      </c>
      <c r="T1201">
        <v>1.2572171348357499</v>
      </c>
      <c r="U1201">
        <v>1.4468308809405599</v>
      </c>
      <c r="V1201">
        <v>1.6453938710651801</v>
      </c>
      <c r="W1201">
        <v>1.83874338687118</v>
      </c>
      <c r="X1201">
        <v>2.0861795613738798</v>
      </c>
      <c r="Y1201">
        <v>2.2708739283287001</v>
      </c>
      <c r="Z1201">
        <v>2.3399207177170802</v>
      </c>
      <c r="AA1201">
        <v>2.32198802579923</v>
      </c>
      <c r="AB1201">
        <v>2.2144163513484201</v>
      </c>
      <c r="AC1201">
        <v>2.0416193307252</v>
      </c>
      <c r="AD1201">
        <v>1.8859718264576899</v>
      </c>
      <c r="AE1201">
        <v>1.61115634632395</v>
      </c>
      <c r="AF1201">
        <v>1.3787341943250599</v>
      </c>
      <c r="AG1201">
        <v>-3.1803598280823298E-2</v>
      </c>
      <c r="AH1201">
        <v>-1.01361733695777E-2</v>
      </c>
      <c r="AI1201">
        <v>-4.3501999467539703E-3</v>
      </c>
      <c r="AJ1201">
        <v>5.4349598022820897E-5</v>
      </c>
      <c r="AK1201">
        <v>1.4556095694620299E-3</v>
      </c>
      <c r="AL1201">
        <v>-8.4400858784446503E-3</v>
      </c>
      <c r="AM1201">
        <v>-1.6565735124727199E-2</v>
      </c>
      <c r="AN1201">
        <v>-6.7927514459816701E-4</v>
      </c>
      <c r="AO1201">
        <v>-3.2744884020124302E-3</v>
      </c>
      <c r="AP1201">
        <v>-7.2125009875598899E-3</v>
      </c>
      <c r="AQ1201">
        <v>4.23027167500605E-3</v>
      </c>
      <c r="AR1201">
        <v>1.33394675177954E-3</v>
      </c>
      <c r="AS1201">
        <v>-1.3461391799934099E-2</v>
      </c>
      <c r="AT1201">
        <v>-2.97904739926049E-3</v>
      </c>
      <c r="AU1201">
        <v>0.15453953446028601</v>
      </c>
      <c r="AV1201">
        <v>0.17726567846059699</v>
      </c>
      <c r="AW1201">
        <v>0.194258222773664</v>
      </c>
      <c r="AX1201">
        <v>0.171490988327021</v>
      </c>
      <c r="AY1201">
        <v>0.163109407428564</v>
      </c>
      <c r="AZ1201">
        <v>-2.9408780243247801E-3</v>
      </c>
      <c r="BA1201">
        <v>-4.4767656020034699E-2</v>
      </c>
      <c r="BB1201">
        <v>-2.3346164795276701E-2</v>
      </c>
      <c r="BC1201">
        <v>-7.1632250744561397E-3</v>
      </c>
      <c r="BD1201">
        <v>7.21413788369946E-4</v>
      </c>
      <c r="BE1201">
        <v>-2.0776123906046998E-2</v>
      </c>
      <c r="BF1201">
        <v>-2.23307601608864E-3</v>
      </c>
      <c r="BG1201">
        <v>1.6739940421403999E-3</v>
      </c>
      <c r="BH1201">
        <v>6.0340462864855596E-3</v>
      </c>
      <c r="BI1201">
        <v>6.6267707987419898E-3</v>
      </c>
      <c r="BJ1201">
        <v>-3.89071447851422E-3</v>
      </c>
      <c r="BK1201">
        <v>-9.6193754837537292E-3</v>
      </c>
      <c r="BL1201">
        <v>4.75165507354123E-3</v>
      </c>
      <c r="BM1201">
        <v>1.6329448184178199E-3</v>
      </c>
      <c r="BN1201">
        <v>-9.2790314369152005E-4</v>
      </c>
      <c r="BO1201">
        <v>1.08431790294506E-2</v>
      </c>
      <c r="BP1201">
        <v>5.0184044170319799E-3</v>
      </c>
      <c r="BQ1201">
        <v>-9.7895062539237396E-3</v>
      </c>
      <c r="BR1201">
        <v>6.6558776373948298E-3</v>
      </c>
      <c r="BS1201">
        <v>0.16426653863818499</v>
      </c>
      <c r="BT1201">
        <v>0.18802378806308701</v>
      </c>
      <c r="BU1201">
        <v>0.20750227386171499</v>
      </c>
      <c r="BV1201">
        <v>0.187708667345581</v>
      </c>
      <c r="BW1201">
        <v>0.17783394603698999</v>
      </c>
      <c r="BX1201">
        <v>1.12213792265046E-2</v>
      </c>
      <c r="BY1201">
        <v>-3.4883202981300397E-2</v>
      </c>
      <c r="BZ1201">
        <v>-9.7386644799150393E-3</v>
      </c>
      <c r="CA1201">
        <v>5.8054321780549104E-3</v>
      </c>
      <c r="CB1201">
        <v>1.26497298917825E-2</v>
      </c>
      <c r="CC1201">
        <v>-1.31385287467415E-2</v>
      </c>
      <c r="CD1201">
        <v>3.2405851359692899E-3</v>
      </c>
      <c r="CE1201">
        <v>5.8463324475270303E-3</v>
      </c>
      <c r="CF1201">
        <v>1.0175565997144E-2</v>
      </c>
      <c r="CG1201">
        <v>1.02083013133878E-2</v>
      </c>
      <c r="CH1201">
        <v>-7.3983370553615604E-4</v>
      </c>
      <c r="CI1201">
        <v>-4.80834795690271E-3</v>
      </c>
      <c r="CJ1201">
        <v>8.5131007985446202E-3</v>
      </c>
      <c r="CK1201">
        <v>5.0318181175210697E-3</v>
      </c>
      <c r="CL1201">
        <v>3.4247901783896499E-3</v>
      </c>
      <c r="CM1201">
        <v>1.5423258518437399E-2</v>
      </c>
      <c r="CN1201">
        <v>7.5702485721328601E-3</v>
      </c>
      <c r="CO1201">
        <v>-7.2463695103118899E-3</v>
      </c>
      <c r="CP1201">
        <v>1.33289973671989E-2</v>
      </c>
      <c r="CQ1201">
        <v>0.171003432100716</v>
      </c>
      <c r="CR1201">
        <v>0.19547482200166499</v>
      </c>
      <c r="CS1201">
        <v>0.216675063300343</v>
      </c>
      <c r="CT1201">
        <v>0.198940982430406</v>
      </c>
      <c r="CU1201">
        <v>0.18803211662226499</v>
      </c>
      <c r="CV1201">
        <v>2.1030115456369299E-2</v>
      </c>
      <c r="CW1201">
        <v>-2.8037260917385998E-2</v>
      </c>
      <c r="CX1201">
        <v>-3.1415121361593802E-4</v>
      </c>
      <c r="CY1201">
        <v>1.4787484685112101E-2</v>
      </c>
      <c r="CZ1201">
        <v>2.0911245288134199E-2</v>
      </c>
      <c r="DA1201">
        <v>-5.5009335874361097E-3</v>
      </c>
      <c r="DB1201">
        <v>8.7142462880272099E-3</v>
      </c>
      <c r="DC1201">
        <v>1.00186708529137E-2</v>
      </c>
      <c r="DD1201">
        <v>1.4317085707802501E-2</v>
      </c>
      <c r="DE1201">
        <v>1.3789831828033601E-2</v>
      </c>
      <c r="DF1201">
        <v>2.4110470674419101E-3</v>
      </c>
      <c r="DG1201">
        <v>2.6795699483092602E-6</v>
      </c>
      <c r="DH1201">
        <v>1.2274546523548001E-2</v>
      </c>
      <c r="DI1201">
        <v>8.4306914166243294E-3</v>
      </c>
      <c r="DJ1201">
        <v>7.7774835004708201E-3</v>
      </c>
      <c r="DK1201">
        <v>2.0003338007424199E-2</v>
      </c>
      <c r="DL1201">
        <v>1.01220927272337E-2</v>
      </c>
      <c r="DM1201">
        <v>-4.7032327667000402E-3</v>
      </c>
      <c r="DN1201">
        <v>2.0002117097002999E-2</v>
      </c>
      <c r="DO1201">
        <v>0.17774032556324701</v>
      </c>
      <c r="DP1201">
        <v>0.20292585594024301</v>
      </c>
      <c r="DQ1201">
        <v>0.22584785273897101</v>
      </c>
      <c r="DR1201">
        <v>0.21017329751523101</v>
      </c>
      <c r="DS1201">
        <v>0.19823028720753899</v>
      </c>
      <c r="DT1201">
        <v>3.08388516862339E-2</v>
      </c>
      <c r="DU1201">
        <v>-2.11913188534717E-2</v>
      </c>
      <c r="DV1201">
        <v>9.1103620526831706E-3</v>
      </c>
      <c r="DW1201">
        <v>2.3769537192169399E-2</v>
      </c>
      <c r="DX1201">
        <v>2.9172760684485901E-2</v>
      </c>
      <c r="DY1201">
        <v>5.5265407873402702E-3</v>
      </c>
      <c r="DZ1201">
        <v>1.6617343641516302E-2</v>
      </c>
      <c r="EA1201">
        <v>1.6042864841807999E-2</v>
      </c>
      <c r="EB1201">
        <v>2.0296782396265301E-2</v>
      </c>
      <c r="EC1201">
        <v>1.8960993057313601E-2</v>
      </c>
      <c r="ED1201">
        <v>6.9604184673723304E-3</v>
      </c>
      <c r="EE1201">
        <v>6.9490392109217598E-3</v>
      </c>
      <c r="EF1201">
        <v>1.77054767416874E-2</v>
      </c>
      <c r="EG1201">
        <v>1.33381246370546E-2</v>
      </c>
      <c r="EH1201">
        <v>1.40620813443392E-2</v>
      </c>
      <c r="EI1201">
        <v>2.6616245361868698E-2</v>
      </c>
      <c r="EJ1201">
        <v>1.3806550392486201E-2</v>
      </c>
      <c r="EK1201">
        <v>-1.0313472206897299E-3</v>
      </c>
      <c r="EL1201">
        <v>2.9637042133658299E-2</v>
      </c>
      <c r="EM1201">
        <v>0.18746732974114599</v>
      </c>
      <c r="EN1201">
        <v>0.213683965542734</v>
      </c>
      <c r="EO1201">
        <v>0.239091903827022</v>
      </c>
      <c r="EP1201">
        <v>0.22639097653379101</v>
      </c>
      <c r="EQ1201">
        <v>0.212954825815965</v>
      </c>
      <c r="ER1201">
        <v>4.50011089370633E-2</v>
      </c>
      <c r="ES1201">
        <v>-1.1306865814737299E-2</v>
      </c>
      <c r="ET1201">
        <v>2.2717862368044899E-2</v>
      </c>
      <c r="EU1201">
        <v>3.6738194444680398E-2</v>
      </c>
      <c r="EV1201">
        <v>4.11010767878984E-2</v>
      </c>
      <c r="EW1201">
        <v>77.5</v>
      </c>
      <c r="EX1201">
        <v>75.990562316025901</v>
      </c>
      <c r="EY1201">
        <v>75.766242830698303</v>
      </c>
      <c r="EZ1201">
        <v>75.266242830698303</v>
      </c>
      <c r="FA1201">
        <v>73.7148818013534</v>
      </c>
      <c r="FB1201">
        <v>72.7148818013534</v>
      </c>
      <c r="FC1201">
        <v>71.275680514672402</v>
      </c>
      <c r="FD1201">
        <v>72.439201286680998</v>
      </c>
      <c r="FE1201">
        <v>75.5</v>
      </c>
      <c r="FF1201">
        <v>80.448638970655196</v>
      </c>
      <c r="FG1201">
        <v>85.121597426637905</v>
      </c>
      <c r="FH1201">
        <v>88.233757169301697</v>
      </c>
      <c r="FI1201">
        <v>91.121597426637905</v>
      </c>
      <c r="FJ1201">
        <v>92.958076654629295</v>
      </c>
      <c r="FK1201">
        <v>95.621597426637905</v>
      </c>
      <c r="FL1201">
        <v>97.2851181986466</v>
      </c>
      <c r="FM1201">
        <v>97.172958455982794</v>
      </c>
      <c r="FN1201">
        <v>95.448638970655196</v>
      </c>
      <c r="FO1201">
        <v>93.724319485327598</v>
      </c>
      <c r="FP1201">
        <v>91.336479227991404</v>
      </c>
      <c r="FQ1201">
        <v>86.448638970655196</v>
      </c>
      <c r="FR1201">
        <v>82.948638970655196</v>
      </c>
      <c r="FS1201">
        <v>80.724319485327598</v>
      </c>
      <c r="FT1201">
        <v>79.939201286680998</v>
      </c>
      <c r="FU1201">
        <v>1.7082821783881399E-2</v>
      </c>
      <c r="FV1201">
        <v>0</v>
      </c>
      <c r="FW1201">
        <v>0</v>
      </c>
      <c r="FX1201">
        <v>1</v>
      </c>
    </row>
    <row r="1202" spans="1:180" x14ac:dyDescent="0.2">
      <c r="A1202" t="s">
        <v>42</v>
      </c>
      <c r="B1202" t="s">
        <v>58</v>
      </c>
      <c r="C1202" t="s">
        <v>55</v>
      </c>
      <c r="D1202" t="s">
        <v>41</v>
      </c>
      <c r="E1202" t="s">
        <v>1</v>
      </c>
      <c r="F1202" t="s">
        <v>78</v>
      </c>
      <c r="G1202" s="35">
        <v>43704</v>
      </c>
      <c r="H1202">
        <v>1652</v>
      </c>
      <c r="I1202">
        <v>0.91867166664248201</v>
      </c>
      <c r="J1202">
        <v>0.787650671579883</v>
      </c>
      <c r="K1202">
        <v>0.71869828414970505</v>
      </c>
      <c r="L1202">
        <v>0.66611013648098305</v>
      </c>
      <c r="M1202">
        <v>0.62682722783529099</v>
      </c>
      <c r="N1202">
        <v>0.63641198473703997</v>
      </c>
      <c r="O1202">
        <v>0.68822733051964602</v>
      </c>
      <c r="P1202">
        <v>0.74177140972093403</v>
      </c>
      <c r="Q1202">
        <v>0.81406743894371703</v>
      </c>
      <c r="R1202">
        <v>0.90660893983747604</v>
      </c>
      <c r="S1202">
        <v>1.03531726844395</v>
      </c>
      <c r="T1202">
        <v>1.22498645926714</v>
      </c>
      <c r="U1202">
        <v>1.4490625379526501</v>
      </c>
      <c r="V1202">
        <v>1.6574808748871099</v>
      </c>
      <c r="W1202">
        <v>1.89250565704931</v>
      </c>
      <c r="X1202">
        <v>2.1537795507799502</v>
      </c>
      <c r="Y1202">
        <v>2.31480082155531</v>
      </c>
      <c r="Z1202">
        <v>2.3718124246605701</v>
      </c>
      <c r="AA1202">
        <v>2.3156828029752399</v>
      </c>
      <c r="AB1202">
        <v>2.1908832874480502</v>
      </c>
      <c r="AC1202">
        <v>1.9718670366571001</v>
      </c>
      <c r="AD1202">
        <v>1.7461767569434601</v>
      </c>
      <c r="AE1202">
        <v>1.4290434732500099</v>
      </c>
      <c r="AF1202">
        <v>1.1946531698667799</v>
      </c>
      <c r="AG1202">
        <v>-5.3238221170937003E-2</v>
      </c>
      <c r="AH1202">
        <v>-2.2366486680841201E-2</v>
      </c>
      <c r="AI1202">
        <v>-9.9687716102116793E-3</v>
      </c>
      <c r="AJ1202">
        <v>-2.6240693543750299E-3</v>
      </c>
      <c r="AK1202">
        <v>-1.3270462811211499E-2</v>
      </c>
      <c r="AL1202">
        <v>-4.1689117969877596E-3</v>
      </c>
      <c r="AM1202">
        <v>-6.8734170959095396E-3</v>
      </c>
      <c r="AN1202">
        <v>-1.85961448646874E-2</v>
      </c>
      <c r="AO1202">
        <v>-2.0295418617393701E-2</v>
      </c>
      <c r="AP1202">
        <v>-4.1907162940458098E-2</v>
      </c>
      <c r="AQ1202">
        <v>-3.2836135686246999E-2</v>
      </c>
      <c r="AR1202">
        <v>-1.78296743478174E-2</v>
      </c>
      <c r="AS1202">
        <v>-3.0635959481384199E-3</v>
      </c>
      <c r="AT1202">
        <v>-2.58217108014017E-2</v>
      </c>
      <c r="AU1202">
        <v>0.32729890114226301</v>
      </c>
      <c r="AV1202">
        <v>0.447412976188864</v>
      </c>
      <c r="AW1202">
        <v>0.48884498117206199</v>
      </c>
      <c r="AX1202">
        <v>0.43455646564247202</v>
      </c>
      <c r="AY1202">
        <v>0.18785482769403899</v>
      </c>
      <c r="AZ1202">
        <v>-0.31812489897787</v>
      </c>
      <c r="BA1202">
        <v>-0.234444071168946</v>
      </c>
      <c r="BB1202">
        <v>-0.154363752241752</v>
      </c>
      <c r="BC1202">
        <v>-8.2080738516918994E-2</v>
      </c>
      <c r="BD1202">
        <v>-2.1657017059692599E-2</v>
      </c>
      <c r="BE1202">
        <v>-4.5278012821602702E-2</v>
      </c>
      <c r="BF1202">
        <v>-1.4000293629592301E-2</v>
      </c>
      <c r="BG1202">
        <v>-4.8363712718649601E-3</v>
      </c>
      <c r="BH1202">
        <v>1.27673995480356E-3</v>
      </c>
      <c r="BI1202">
        <v>-8.5194423817859903E-3</v>
      </c>
      <c r="BJ1202">
        <v>2.6717531372228201E-3</v>
      </c>
      <c r="BK1202">
        <v>-1.8910904051420199E-4</v>
      </c>
      <c r="BL1202">
        <v>-1.1115732601656899E-2</v>
      </c>
      <c r="BM1202">
        <v>-1.2353658327359801E-2</v>
      </c>
      <c r="BN1202">
        <v>-3.1628171641828899E-2</v>
      </c>
      <c r="BO1202">
        <v>-2.2752846780101799E-2</v>
      </c>
      <c r="BP1202">
        <v>-1.1717265676294801E-2</v>
      </c>
      <c r="BQ1202">
        <v>3.1604678797443101E-3</v>
      </c>
      <c r="BR1202">
        <v>-1.45130590491542E-2</v>
      </c>
      <c r="BS1202">
        <v>0.34895636615710801</v>
      </c>
      <c r="BT1202">
        <v>0.47817607135168499</v>
      </c>
      <c r="BU1202">
        <v>0.52238300866046605</v>
      </c>
      <c r="BV1202">
        <v>0.46445742024973502</v>
      </c>
      <c r="BW1202">
        <v>0.22137774188714099</v>
      </c>
      <c r="BX1202">
        <v>-0.28677710218237101</v>
      </c>
      <c r="BY1202">
        <v>-0.208921494385409</v>
      </c>
      <c r="BZ1202">
        <v>-0.132535367227857</v>
      </c>
      <c r="CA1202">
        <v>-6.0029541252179699E-2</v>
      </c>
      <c r="CB1202">
        <v>-5.1225016040447203E-3</v>
      </c>
      <c r="CC1202">
        <v>-3.97647967677979E-2</v>
      </c>
      <c r="CD1202">
        <v>-8.2058938079804591E-3</v>
      </c>
      <c r="CE1202">
        <v>-1.2816864322033601E-3</v>
      </c>
      <c r="CF1202">
        <v>3.9784285994221603E-3</v>
      </c>
      <c r="CG1202">
        <v>-5.22890010525702E-3</v>
      </c>
      <c r="CH1202">
        <v>7.4095768321444802E-3</v>
      </c>
      <c r="CI1202">
        <v>4.4404223564453102E-3</v>
      </c>
      <c r="CJ1202">
        <v>-5.9348218556377098E-3</v>
      </c>
      <c r="CK1202">
        <v>-6.8532193432287204E-3</v>
      </c>
      <c r="CL1202">
        <v>-2.4508973580981398E-2</v>
      </c>
      <c r="CM1202">
        <v>-1.5769191600126398E-2</v>
      </c>
      <c r="CN1202">
        <v>-7.4838300504456697E-3</v>
      </c>
      <c r="CO1202">
        <v>7.4712355267567898E-3</v>
      </c>
      <c r="CP1202">
        <v>-6.6807212947545304E-3</v>
      </c>
      <c r="CQ1202">
        <v>0.36395626045190299</v>
      </c>
      <c r="CR1202">
        <v>0.49948249734875999</v>
      </c>
      <c r="CS1202">
        <v>0.54561134433304703</v>
      </c>
      <c r="CT1202">
        <v>0.48516673032434399</v>
      </c>
      <c r="CU1202">
        <v>0.244595610137435</v>
      </c>
      <c r="CV1202">
        <v>-0.265065713615663</v>
      </c>
      <c r="CW1202">
        <v>-0.191244635453792</v>
      </c>
      <c r="CX1202">
        <v>-0.117417094262388</v>
      </c>
      <c r="CY1202">
        <v>-4.47569492005227E-2</v>
      </c>
      <c r="CZ1202">
        <v>6.3292534319380799E-3</v>
      </c>
      <c r="DA1202">
        <v>-3.4251580713993E-2</v>
      </c>
      <c r="DB1202">
        <v>-2.4114939863686198E-3</v>
      </c>
      <c r="DC1202">
        <v>2.2729984074582399E-3</v>
      </c>
      <c r="DD1202">
        <v>6.68011724404076E-3</v>
      </c>
      <c r="DE1202">
        <v>-1.9383578287280501E-3</v>
      </c>
      <c r="DF1202">
        <v>1.21474005270661E-2</v>
      </c>
      <c r="DG1202">
        <v>9.0699537534048198E-3</v>
      </c>
      <c r="DH1202">
        <v>-7.5391110961848596E-4</v>
      </c>
      <c r="DI1202">
        <v>-1.3527803590976299E-3</v>
      </c>
      <c r="DJ1202">
        <v>-1.7389775520133901E-2</v>
      </c>
      <c r="DK1202">
        <v>-8.7855364201510494E-3</v>
      </c>
      <c r="DL1202">
        <v>-3.2503944245965101E-3</v>
      </c>
      <c r="DM1202">
        <v>1.17820031737693E-2</v>
      </c>
      <c r="DN1202">
        <v>1.1516164596451399E-3</v>
      </c>
      <c r="DO1202">
        <v>0.37895615474669903</v>
      </c>
      <c r="DP1202">
        <v>0.52078892334583504</v>
      </c>
      <c r="DQ1202">
        <v>0.56883968000562701</v>
      </c>
      <c r="DR1202">
        <v>0.50587604039895195</v>
      </c>
      <c r="DS1202">
        <v>0.26781347838772801</v>
      </c>
      <c r="DT1202">
        <v>-0.24335432504895399</v>
      </c>
      <c r="DU1202">
        <v>-0.173567776522176</v>
      </c>
      <c r="DV1202">
        <v>-0.102298821296919</v>
      </c>
      <c r="DW1202">
        <v>-2.94843571488656E-2</v>
      </c>
      <c r="DX1202">
        <v>1.7781008467920901E-2</v>
      </c>
      <c r="DY1202">
        <v>-2.6291372364658699E-2</v>
      </c>
      <c r="DZ1202">
        <v>5.9546990648802903E-3</v>
      </c>
      <c r="EA1202">
        <v>7.4053987458049496E-3</v>
      </c>
      <c r="EB1202">
        <v>1.05809265532194E-2</v>
      </c>
      <c r="EC1202">
        <v>2.8126626006974801E-3</v>
      </c>
      <c r="ED1202">
        <v>1.8988065461276699E-2</v>
      </c>
      <c r="EE1202">
        <v>1.5754261808800199E-2</v>
      </c>
      <c r="EF1202">
        <v>6.7265011534120003E-3</v>
      </c>
      <c r="EG1202">
        <v>6.5889799309362396E-3</v>
      </c>
      <c r="EH1202">
        <v>-7.11078422150459E-3</v>
      </c>
      <c r="EI1202">
        <v>1.2977524859941901E-3</v>
      </c>
      <c r="EJ1202">
        <v>2.86201424692602E-3</v>
      </c>
      <c r="EK1202">
        <v>1.8006067001651999E-2</v>
      </c>
      <c r="EL1202">
        <v>1.2460268211892601E-2</v>
      </c>
      <c r="EM1202">
        <v>0.40061361976154403</v>
      </c>
      <c r="EN1202">
        <v>0.55155201850865598</v>
      </c>
      <c r="EO1202">
        <v>0.60237770749403197</v>
      </c>
      <c r="EP1202">
        <v>0.53577699500621501</v>
      </c>
      <c r="EQ1202">
        <v>0.30133639258083</v>
      </c>
      <c r="ER1202">
        <v>-0.21200652825345501</v>
      </c>
      <c r="ES1202">
        <v>-0.148045199738639</v>
      </c>
      <c r="ET1202">
        <v>-8.0470436283024194E-2</v>
      </c>
      <c r="EU1202">
        <v>-7.4331598841263398E-3</v>
      </c>
      <c r="EV1202">
        <v>3.4315523923568701E-2</v>
      </c>
      <c r="EW1202">
        <v>77.5</v>
      </c>
      <c r="EX1202">
        <v>76.170231597580795</v>
      </c>
      <c r="EY1202">
        <v>75.985838619265394</v>
      </c>
      <c r="EZ1202">
        <v>75.485838619265394</v>
      </c>
      <c r="FA1202">
        <v>73.854624575896196</v>
      </c>
      <c r="FB1202">
        <v>72.854624575896196</v>
      </c>
      <c r="FC1202">
        <v>71.315607021684599</v>
      </c>
      <c r="FD1202">
        <v>72.539017554211497</v>
      </c>
      <c r="FE1202">
        <v>75.5</v>
      </c>
      <c r="FF1202">
        <v>80.368785956630802</v>
      </c>
      <c r="FG1202">
        <v>84.921964891576906</v>
      </c>
      <c r="FH1202">
        <v>88.014161380734606</v>
      </c>
      <c r="FI1202">
        <v>90.921964891576906</v>
      </c>
      <c r="FJ1202">
        <v>92.698554359049993</v>
      </c>
      <c r="FK1202">
        <v>95.421964891576906</v>
      </c>
      <c r="FL1202">
        <v>97.145375424103804</v>
      </c>
      <c r="FM1202">
        <v>97.053178934946203</v>
      </c>
      <c r="FN1202">
        <v>95.368785956630802</v>
      </c>
      <c r="FO1202">
        <v>93.684392978315401</v>
      </c>
      <c r="FP1202">
        <v>91.276589467473102</v>
      </c>
      <c r="FQ1202">
        <v>86.368785956630802</v>
      </c>
      <c r="FR1202">
        <v>82.868785956630802</v>
      </c>
      <c r="FS1202">
        <v>80.684392978315401</v>
      </c>
      <c r="FT1202">
        <v>80.039017554211497</v>
      </c>
      <c r="FU1202">
        <v>3.9459089677494397E-2</v>
      </c>
      <c r="FV1202">
        <v>0</v>
      </c>
      <c r="FW1202">
        <v>0</v>
      </c>
      <c r="FX1202">
        <v>1</v>
      </c>
    </row>
    <row r="1203" spans="1:180" x14ac:dyDescent="0.2">
      <c r="A1203" t="s">
        <v>42</v>
      </c>
      <c r="B1203" t="s">
        <v>58</v>
      </c>
      <c r="C1203" t="s">
        <v>55</v>
      </c>
      <c r="D1203" t="s">
        <v>41</v>
      </c>
      <c r="E1203" t="s">
        <v>77</v>
      </c>
      <c r="F1203" t="s">
        <v>1</v>
      </c>
      <c r="G1203" s="35">
        <v>43704</v>
      </c>
      <c r="H1203">
        <v>3868</v>
      </c>
      <c r="I1203">
        <v>1.0681372627468599</v>
      </c>
      <c r="J1203">
        <v>0.92903976890819195</v>
      </c>
      <c r="K1203">
        <v>0.846628806918717</v>
      </c>
      <c r="L1203">
        <v>0.78641440988893496</v>
      </c>
      <c r="M1203">
        <v>0.74249077648291395</v>
      </c>
      <c r="N1203">
        <v>0.75470499319260298</v>
      </c>
      <c r="O1203">
        <v>0.81416322447936296</v>
      </c>
      <c r="P1203">
        <v>0.85384732927209905</v>
      </c>
      <c r="Q1203">
        <v>0.91272138244840195</v>
      </c>
      <c r="R1203">
        <v>0.98973615637404899</v>
      </c>
      <c r="S1203">
        <v>1.10629111200232</v>
      </c>
      <c r="T1203">
        <v>1.2688283615003699</v>
      </c>
      <c r="U1203">
        <v>1.4466487926124201</v>
      </c>
      <c r="V1203">
        <v>1.6299243630398901</v>
      </c>
      <c r="W1203">
        <v>1.82936973794248</v>
      </c>
      <c r="X1203">
        <v>2.0932878321816402</v>
      </c>
      <c r="Y1203">
        <v>2.2859149499292499</v>
      </c>
      <c r="Z1203">
        <v>2.3679446003236699</v>
      </c>
      <c r="AA1203">
        <v>2.3468040577010001</v>
      </c>
      <c r="AB1203">
        <v>2.2405909039193399</v>
      </c>
      <c r="AC1203">
        <v>2.0565586824250599</v>
      </c>
      <c r="AD1203">
        <v>1.87093622578494</v>
      </c>
      <c r="AE1203">
        <v>1.5733877524800199</v>
      </c>
      <c r="AF1203">
        <v>1.34498564560856</v>
      </c>
      <c r="AG1203">
        <v>-3.1256067924420601E-2</v>
      </c>
      <c r="AH1203">
        <v>-1.5989299044689799E-2</v>
      </c>
      <c r="AI1203">
        <v>-9.7456471474458902E-3</v>
      </c>
      <c r="AJ1203">
        <v>-1.07941584847522E-3</v>
      </c>
      <c r="AK1203">
        <v>-5.2673027231700696E-3</v>
      </c>
      <c r="AL1203">
        <v>-3.0524584936724801E-3</v>
      </c>
      <c r="AM1203">
        <v>-1.11006198745447E-2</v>
      </c>
      <c r="AN1203">
        <v>-1.49419418335643E-3</v>
      </c>
      <c r="AO1203">
        <v>-8.1043742126036492E-3</v>
      </c>
      <c r="AP1203">
        <v>-2.35806618703941E-2</v>
      </c>
      <c r="AQ1203">
        <v>-1.35104965195812E-2</v>
      </c>
      <c r="AR1203">
        <v>-5.1750790970652603E-3</v>
      </c>
      <c r="AS1203">
        <v>-7.9712668578474696E-3</v>
      </c>
      <c r="AT1203">
        <v>-1.1991302966229999E-2</v>
      </c>
      <c r="AU1203">
        <v>0.224302545700969</v>
      </c>
      <c r="AV1203">
        <v>0.28968158712997899</v>
      </c>
      <c r="AW1203">
        <v>0.322438878083667</v>
      </c>
      <c r="AX1203">
        <v>0.27735602805006898</v>
      </c>
      <c r="AY1203">
        <v>0.20663008910264299</v>
      </c>
      <c r="AZ1203">
        <v>-0.101722708866418</v>
      </c>
      <c r="BA1203">
        <v>-9.5138807994427199E-2</v>
      </c>
      <c r="BB1203">
        <v>-4.69909391213226E-2</v>
      </c>
      <c r="BC1203">
        <v>-2.0870213002950999E-2</v>
      </c>
      <c r="BD1203">
        <v>-2.0485507000616299E-2</v>
      </c>
      <c r="BE1203">
        <v>-2.26154877207486E-2</v>
      </c>
      <c r="BF1203">
        <v>-8.3117806145278101E-3</v>
      </c>
      <c r="BG1203">
        <v>-3.2807054998714698E-3</v>
      </c>
      <c r="BH1203">
        <v>5.7685089477902103E-3</v>
      </c>
      <c r="BI1203">
        <v>1.0600233314098501E-3</v>
      </c>
      <c r="BJ1203">
        <v>2.7121383155352102E-3</v>
      </c>
      <c r="BK1203">
        <v>-3.9693093037956604E-3</v>
      </c>
      <c r="BL1203">
        <v>7.3905380301582599E-3</v>
      </c>
      <c r="BM1203">
        <v>-8.3359709560193896E-4</v>
      </c>
      <c r="BN1203">
        <v>-1.48225847363641E-2</v>
      </c>
      <c r="BO1203">
        <v>-6.1435148573430699E-3</v>
      </c>
      <c r="BP1203">
        <v>-1.2470896190027001E-3</v>
      </c>
      <c r="BQ1203">
        <v>-4.0394535365339702E-3</v>
      </c>
      <c r="BR1203">
        <v>3.1369244859412102E-5</v>
      </c>
      <c r="BS1203">
        <v>0.24037536141476201</v>
      </c>
      <c r="BT1203">
        <v>0.31441745674909</v>
      </c>
      <c r="BU1203">
        <v>0.34600450714136499</v>
      </c>
      <c r="BV1203">
        <v>0.30254404618377101</v>
      </c>
      <c r="BW1203">
        <v>0.227586171358927</v>
      </c>
      <c r="BX1203">
        <v>-8.1933546660842696E-2</v>
      </c>
      <c r="BY1203">
        <v>-8.2306064973029697E-2</v>
      </c>
      <c r="BZ1203">
        <v>-3.2863789682785201E-2</v>
      </c>
      <c r="CA1203">
        <v>-8.2081048271664802E-3</v>
      </c>
      <c r="CB1203">
        <v>-7.8400566858088192E-3</v>
      </c>
      <c r="CC1203">
        <v>-1.6631048193226E-2</v>
      </c>
      <c r="CD1203">
        <v>-2.9943547375919101E-3</v>
      </c>
      <c r="CE1203">
        <v>1.1968933912805801E-3</v>
      </c>
      <c r="CF1203">
        <v>1.0511360801055599E-2</v>
      </c>
      <c r="CG1203">
        <v>5.4423100820681697E-3</v>
      </c>
      <c r="CH1203">
        <v>6.7046805050739499E-3</v>
      </c>
      <c r="CI1203">
        <v>9.6981467360743496E-4</v>
      </c>
      <c r="CJ1203">
        <v>1.35440764959451E-2</v>
      </c>
      <c r="CK1203">
        <v>4.2021209868830104E-3</v>
      </c>
      <c r="CL1203">
        <v>-8.7567671928029406E-3</v>
      </c>
      <c r="CM1203">
        <v>-1.04116579989242E-3</v>
      </c>
      <c r="CN1203">
        <v>1.47342392778681E-3</v>
      </c>
      <c r="CO1203">
        <v>-1.31629160755732E-3</v>
      </c>
      <c r="CP1203">
        <v>8.3582353939538594E-3</v>
      </c>
      <c r="CQ1203">
        <v>0.251507344615999</v>
      </c>
      <c r="CR1203">
        <v>0.33154944469514702</v>
      </c>
      <c r="CS1203">
        <v>0.36232599003945698</v>
      </c>
      <c r="CT1203">
        <v>0.319989190813669</v>
      </c>
      <c r="CU1203">
        <v>0.242100290091744</v>
      </c>
      <c r="CV1203">
        <v>-6.8227633200393198E-2</v>
      </c>
      <c r="CW1203">
        <v>-7.3418146248410296E-2</v>
      </c>
      <c r="CX1203">
        <v>-2.3079369016766299E-2</v>
      </c>
      <c r="CY1203">
        <v>5.6163272318122905E-4</v>
      </c>
      <c r="CZ1203">
        <v>9.1814368077049798E-4</v>
      </c>
      <c r="DA1203">
        <v>-1.06466086657033E-2</v>
      </c>
      <c r="DB1203">
        <v>2.3230711393439898E-3</v>
      </c>
      <c r="DC1203">
        <v>5.6744922824326204E-3</v>
      </c>
      <c r="DD1203">
        <v>1.5254212654320899E-2</v>
      </c>
      <c r="DE1203">
        <v>9.8245968327264899E-3</v>
      </c>
      <c r="DF1203">
        <v>1.06972226946127E-2</v>
      </c>
      <c r="DG1203">
        <v>5.9089386510105301E-3</v>
      </c>
      <c r="DH1203">
        <v>1.9697614961731901E-2</v>
      </c>
      <c r="DI1203">
        <v>9.2378390693679709E-3</v>
      </c>
      <c r="DJ1203">
        <v>-2.69094964924173E-3</v>
      </c>
      <c r="DK1203">
        <v>4.0611832575582199E-3</v>
      </c>
      <c r="DL1203">
        <v>4.1939374745763097E-3</v>
      </c>
      <c r="DM1203">
        <v>1.4068703214193299E-3</v>
      </c>
      <c r="DN1203">
        <v>1.6685101543048302E-2</v>
      </c>
      <c r="DO1203">
        <v>0.26263932781723498</v>
      </c>
      <c r="DP1203">
        <v>0.34868143264120499</v>
      </c>
      <c r="DQ1203">
        <v>0.37864747293754902</v>
      </c>
      <c r="DR1203">
        <v>0.33743433544356599</v>
      </c>
      <c r="DS1203">
        <v>0.25661440882456099</v>
      </c>
      <c r="DT1203">
        <v>-5.45217197399437E-2</v>
      </c>
      <c r="DU1203">
        <v>-6.4530227523790798E-2</v>
      </c>
      <c r="DV1203">
        <v>-1.32949483507473E-2</v>
      </c>
      <c r="DW1203">
        <v>9.3313702735289394E-3</v>
      </c>
      <c r="DX1203">
        <v>9.6763440473498202E-3</v>
      </c>
      <c r="DY1203">
        <v>-2.0060284620313099E-3</v>
      </c>
      <c r="DZ1203">
        <v>1.0000589569506E-2</v>
      </c>
      <c r="EA1203">
        <v>1.2139433930007E-2</v>
      </c>
      <c r="EB1203">
        <v>2.2102137450586399E-2</v>
      </c>
      <c r="EC1203">
        <v>1.6151922887306401E-2</v>
      </c>
      <c r="ED1203">
        <v>1.6461819503820401E-2</v>
      </c>
      <c r="EE1203">
        <v>1.30402492217595E-2</v>
      </c>
      <c r="EF1203">
        <v>2.8582347175246499E-2</v>
      </c>
      <c r="EG1203">
        <v>1.6508616186369701E-2</v>
      </c>
      <c r="EH1203">
        <v>6.06712748478817E-3</v>
      </c>
      <c r="EI1203">
        <v>1.1428164919796299E-2</v>
      </c>
      <c r="EJ1203">
        <v>8.1219269526388808E-3</v>
      </c>
      <c r="EK1203">
        <v>5.3386836427328404E-3</v>
      </c>
      <c r="EL1203">
        <v>2.8707773754137699E-2</v>
      </c>
      <c r="EM1203">
        <v>0.27871214353102802</v>
      </c>
      <c r="EN1203">
        <v>0.373417302260315</v>
      </c>
      <c r="EO1203">
        <v>0.40221310199524601</v>
      </c>
      <c r="EP1203">
        <v>0.36262235357726902</v>
      </c>
      <c r="EQ1203">
        <v>0.27757049108084503</v>
      </c>
      <c r="ER1203">
        <v>-3.4732557534368699E-2</v>
      </c>
      <c r="ES1203">
        <v>-5.1697484502393302E-2</v>
      </c>
      <c r="ET1203">
        <v>8.3220108779004398E-4</v>
      </c>
      <c r="EU1203">
        <v>2.19934784493135E-2</v>
      </c>
      <c r="EV1203">
        <v>2.23217943621573E-2</v>
      </c>
      <c r="EW1203">
        <v>77.5</v>
      </c>
      <c r="EX1203">
        <v>75.818935779816499</v>
      </c>
      <c r="EY1203">
        <v>75.556477064220203</v>
      </c>
      <c r="EZ1203">
        <v>75.056477064220203</v>
      </c>
      <c r="FA1203">
        <v>73.581394495412795</v>
      </c>
      <c r="FB1203">
        <v>72.581394495412795</v>
      </c>
      <c r="FC1203">
        <v>71.237541284403704</v>
      </c>
      <c r="FD1203">
        <v>72.343853211009204</v>
      </c>
      <c r="FE1203">
        <v>75.5</v>
      </c>
      <c r="FF1203">
        <v>80.524917431192705</v>
      </c>
      <c r="FG1203">
        <v>85.312293577981606</v>
      </c>
      <c r="FH1203">
        <v>88.443522935779797</v>
      </c>
      <c r="FI1203">
        <v>91.312293577981606</v>
      </c>
      <c r="FJ1203">
        <v>93.205981651376106</v>
      </c>
      <c r="FK1203">
        <v>95.812293577981606</v>
      </c>
      <c r="FL1203">
        <v>97.418605504587205</v>
      </c>
      <c r="FM1203">
        <v>97.287376146789001</v>
      </c>
      <c r="FN1203">
        <v>95.524917431192705</v>
      </c>
      <c r="FO1203">
        <v>93.762458715596296</v>
      </c>
      <c r="FP1203">
        <v>91.3936880733945</v>
      </c>
      <c r="FQ1203">
        <v>86.524917431192705</v>
      </c>
      <c r="FR1203">
        <v>83.024917431192705</v>
      </c>
      <c r="FS1203">
        <v>80.762458715596296</v>
      </c>
      <c r="FT1203">
        <v>79.843853211009204</v>
      </c>
      <c r="FU1203">
        <v>2.9193227524823801E-2</v>
      </c>
      <c r="FV1203">
        <v>0</v>
      </c>
      <c r="FW1203">
        <v>0</v>
      </c>
      <c r="FX1203">
        <v>1</v>
      </c>
    </row>
    <row r="1204" spans="1:180" x14ac:dyDescent="0.2">
      <c r="A1204" t="s">
        <v>42</v>
      </c>
      <c r="B1204" t="s">
        <v>58</v>
      </c>
      <c r="C1204" t="s">
        <v>55</v>
      </c>
      <c r="D1204" t="s">
        <v>41</v>
      </c>
      <c r="E1204" t="s">
        <v>77</v>
      </c>
      <c r="F1204" t="s">
        <v>77</v>
      </c>
      <c r="G1204" s="35">
        <v>43704</v>
      </c>
      <c r="H1204">
        <v>2904</v>
      </c>
      <c r="I1204">
        <v>1.1236605379142801</v>
      </c>
      <c r="J1204">
        <v>0.97601363260375995</v>
      </c>
      <c r="K1204">
        <v>0.88570280063107099</v>
      </c>
      <c r="L1204">
        <v>0.81892628992411398</v>
      </c>
      <c r="M1204">
        <v>0.77024490325213402</v>
      </c>
      <c r="N1204">
        <v>0.77816053495427795</v>
      </c>
      <c r="O1204">
        <v>0.83367290224933499</v>
      </c>
      <c r="P1204">
        <v>0.87093010357706202</v>
      </c>
      <c r="Q1204">
        <v>0.92683877353307498</v>
      </c>
      <c r="R1204">
        <v>1.00266205204943</v>
      </c>
      <c r="S1204">
        <v>1.1192892307414399</v>
      </c>
      <c r="T1204">
        <v>1.2785408115646699</v>
      </c>
      <c r="U1204">
        <v>1.4496365140876799</v>
      </c>
      <c r="V1204">
        <v>1.6303103182748799</v>
      </c>
      <c r="W1204">
        <v>1.81939639777594</v>
      </c>
      <c r="X1204">
        <v>2.07507284766529</v>
      </c>
      <c r="Y1204">
        <v>2.2802917947503198</v>
      </c>
      <c r="Z1204">
        <v>2.36881681571476</v>
      </c>
      <c r="AA1204">
        <v>2.3583772481563501</v>
      </c>
      <c r="AB1204">
        <v>2.2588419844055001</v>
      </c>
      <c r="AC1204">
        <v>2.0878675157979298</v>
      </c>
      <c r="AD1204">
        <v>1.9197385454470699</v>
      </c>
      <c r="AE1204">
        <v>1.6313131630869999</v>
      </c>
      <c r="AF1204">
        <v>1.4050019654036601</v>
      </c>
      <c r="AG1204">
        <v>-3.8289513113921203E-2</v>
      </c>
      <c r="AH1204">
        <v>-2.1387976417421E-2</v>
      </c>
      <c r="AI1204">
        <v>-1.7014996245820101E-2</v>
      </c>
      <c r="AJ1204">
        <v>-6.6006786787676103E-3</v>
      </c>
      <c r="AK1204">
        <v>-1.0984046319353701E-2</v>
      </c>
      <c r="AL1204">
        <v>-1.5657779587595001E-2</v>
      </c>
      <c r="AM1204">
        <v>-2.54335143682776E-2</v>
      </c>
      <c r="AN1204">
        <v>-5.9631849443794399E-3</v>
      </c>
      <c r="AO1204">
        <v>-1.2494834104277101E-2</v>
      </c>
      <c r="AP1204">
        <v>-2.4577724965533398E-2</v>
      </c>
      <c r="AQ1204">
        <v>-1.2674012798511301E-2</v>
      </c>
      <c r="AR1204">
        <v>-3.4866802861785698E-3</v>
      </c>
      <c r="AS1204">
        <v>-1.21500560860775E-2</v>
      </c>
      <c r="AT1204">
        <v>-1.2228228183919901E-2</v>
      </c>
      <c r="AU1204">
        <v>0.17628792567115201</v>
      </c>
      <c r="AV1204">
        <v>0.21175102048890801</v>
      </c>
      <c r="AW1204">
        <v>0.242272464301167</v>
      </c>
      <c r="AX1204">
        <v>0.215020149354374</v>
      </c>
      <c r="AY1204">
        <v>0.20302309180002601</v>
      </c>
      <c r="AZ1204">
        <v>-1.7865231712245098E-2</v>
      </c>
      <c r="BA1204">
        <v>-4.5998814780388898E-2</v>
      </c>
      <c r="BB1204">
        <v>-2.1078345674231499E-2</v>
      </c>
      <c r="BC1204">
        <v>-9.2277359061170502E-3</v>
      </c>
      <c r="BD1204">
        <v>-2.6176832091598601E-2</v>
      </c>
      <c r="BE1204">
        <v>-2.63331488569294E-2</v>
      </c>
      <c r="BF1204">
        <v>-1.1381205707701699E-2</v>
      </c>
      <c r="BG1204">
        <v>-7.7925213514908097E-3</v>
      </c>
      <c r="BH1204">
        <v>2.6467143588715901E-3</v>
      </c>
      <c r="BI1204">
        <v>-2.5613196573541601E-3</v>
      </c>
      <c r="BJ1204">
        <v>-7.3590872157033999E-3</v>
      </c>
      <c r="BK1204">
        <v>-1.48444105630069E-2</v>
      </c>
      <c r="BL1204">
        <v>4.2708187474362596E-3</v>
      </c>
      <c r="BM1204">
        <v>-4.3836873254499004E-3</v>
      </c>
      <c r="BN1204">
        <v>-1.5355924867911E-2</v>
      </c>
      <c r="BO1204">
        <v>-4.6578411396009899E-3</v>
      </c>
      <c r="BP1204">
        <v>1.1914524249171401E-3</v>
      </c>
      <c r="BQ1204">
        <v>-7.5174708584907299E-3</v>
      </c>
      <c r="BR1204">
        <v>7.8189905328811997E-4</v>
      </c>
      <c r="BS1204">
        <v>0.19121905930468899</v>
      </c>
      <c r="BT1204">
        <v>0.23050724403522799</v>
      </c>
      <c r="BU1204">
        <v>0.26050502433926498</v>
      </c>
      <c r="BV1204">
        <v>0.236992248414956</v>
      </c>
      <c r="BW1204">
        <v>0.21995307526958899</v>
      </c>
      <c r="BX1204">
        <v>-5.3260564821009998E-4</v>
      </c>
      <c r="BY1204">
        <v>-3.2966895366459699E-2</v>
      </c>
      <c r="BZ1204">
        <v>-3.4605301516525402E-3</v>
      </c>
      <c r="CA1204">
        <v>5.9736344547115603E-3</v>
      </c>
      <c r="CB1204">
        <v>-1.0992186302388801E-2</v>
      </c>
      <c r="CC1204">
        <v>-1.8052207394851E-2</v>
      </c>
      <c r="CD1204">
        <v>-4.45054679747577E-3</v>
      </c>
      <c r="CE1204">
        <v>-1.40506333382723E-3</v>
      </c>
      <c r="CF1204">
        <v>9.0514306066842298E-3</v>
      </c>
      <c r="CG1204">
        <v>3.2722351708468801E-3</v>
      </c>
      <c r="CH1204">
        <v>-1.61143815898914E-3</v>
      </c>
      <c r="CI1204">
        <v>-7.5104295247458803E-3</v>
      </c>
      <c r="CJ1204">
        <v>1.1358858528849099E-2</v>
      </c>
      <c r="CK1204">
        <v>1.2340682248225001E-3</v>
      </c>
      <c r="CL1204">
        <v>-8.9689342123909898E-3</v>
      </c>
      <c r="CM1204">
        <v>8.9413493193678695E-4</v>
      </c>
      <c r="CN1204">
        <v>4.4315128897665498E-3</v>
      </c>
      <c r="CO1204">
        <v>-4.30895644196971E-3</v>
      </c>
      <c r="CP1204">
        <v>9.7926735454177301E-3</v>
      </c>
      <c r="CQ1204">
        <v>0.20156031697501101</v>
      </c>
      <c r="CR1204">
        <v>0.243497747326887</v>
      </c>
      <c r="CS1204">
        <v>0.27313283988034998</v>
      </c>
      <c r="CT1204">
        <v>0.25221005729136797</v>
      </c>
      <c r="CU1204">
        <v>0.23167873024730701</v>
      </c>
      <c r="CV1204">
        <v>1.1471918363881201E-2</v>
      </c>
      <c r="CW1204">
        <v>-2.3941027679117901E-2</v>
      </c>
      <c r="CX1204">
        <v>8.7415152106622099E-3</v>
      </c>
      <c r="CY1204">
        <v>1.65020572591425E-2</v>
      </c>
      <c r="CZ1204">
        <v>-4.7534688531349799E-4</v>
      </c>
      <c r="DA1204">
        <v>-9.7712659327725999E-3</v>
      </c>
      <c r="DB1204">
        <v>2.48011211275012E-3</v>
      </c>
      <c r="DC1204">
        <v>4.9823946838363498E-3</v>
      </c>
      <c r="DD1204">
        <v>1.5456146854496901E-2</v>
      </c>
      <c r="DE1204">
        <v>9.1057899990479307E-3</v>
      </c>
      <c r="DF1204">
        <v>4.1362108977251203E-3</v>
      </c>
      <c r="DG1204">
        <v>-1.76448486484908E-4</v>
      </c>
      <c r="DH1204">
        <v>1.8446898310261899E-2</v>
      </c>
      <c r="DI1204">
        <v>6.8518237750948997E-3</v>
      </c>
      <c r="DJ1204">
        <v>-2.5819435568709701E-3</v>
      </c>
      <c r="DK1204">
        <v>6.4461110034745696E-3</v>
      </c>
      <c r="DL1204">
        <v>7.6715733546159704E-3</v>
      </c>
      <c r="DM1204">
        <v>-1.1004420254486799E-3</v>
      </c>
      <c r="DN1204">
        <v>1.8803448037547299E-2</v>
      </c>
      <c r="DO1204">
        <v>0.21190157464533399</v>
      </c>
      <c r="DP1204">
        <v>0.25648825061854702</v>
      </c>
      <c r="DQ1204">
        <v>0.28576065542143603</v>
      </c>
      <c r="DR1204">
        <v>0.26742786616778103</v>
      </c>
      <c r="DS1204">
        <v>0.243404385225026</v>
      </c>
      <c r="DT1204">
        <v>2.34764423759726E-2</v>
      </c>
      <c r="DU1204">
        <v>-1.4915159991776099E-2</v>
      </c>
      <c r="DV1204">
        <v>2.0943560572976999E-2</v>
      </c>
      <c r="DW1204">
        <v>2.7030480063573399E-2</v>
      </c>
      <c r="DX1204">
        <v>1.00414925317618E-2</v>
      </c>
      <c r="DY1204">
        <v>2.1850983242191801E-3</v>
      </c>
      <c r="DZ1204">
        <v>1.24868828224695E-2</v>
      </c>
      <c r="EA1204">
        <v>1.4204869578165601E-2</v>
      </c>
      <c r="EB1204">
        <v>2.4703539892136101E-2</v>
      </c>
      <c r="EC1204">
        <v>1.7528516661047398E-2</v>
      </c>
      <c r="ED1204">
        <v>1.2434903269616699E-2</v>
      </c>
      <c r="EE1204">
        <v>1.04126553187859E-2</v>
      </c>
      <c r="EF1204">
        <v>2.86809020020776E-2</v>
      </c>
      <c r="EG1204">
        <v>1.49629705539221E-2</v>
      </c>
      <c r="EH1204">
        <v>6.6398565407514501E-3</v>
      </c>
      <c r="EI1204">
        <v>1.44622826623849E-2</v>
      </c>
      <c r="EJ1204">
        <v>1.23497060657117E-2</v>
      </c>
      <c r="EK1204">
        <v>3.53214320213805E-3</v>
      </c>
      <c r="EL1204">
        <v>3.1813575274755403E-2</v>
      </c>
      <c r="EM1204">
        <v>0.22683270827887</v>
      </c>
      <c r="EN1204">
        <v>0.27524447416486703</v>
      </c>
      <c r="EO1204">
        <v>0.30399321545953401</v>
      </c>
      <c r="EP1204">
        <v>0.28939996522836298</v>
      </c>
      <c r="EQ1204">
        <v>0.26033436869458898</v>
      </c>
      <c r="ER1204">
        <v>4.0809068440007597E-2</v>
      </c>
      <c r="ES1204">
        <v>-1.8832405778469699E-3</v>
      </c>
      <c r="ET1204">
        <v>3.8561376095555898E-2</v>
      </c>
      <c r="EU1204">
        <v>4.2231850424402001E-2</v>
      </c>
      <c r="EV1204">
        <v>2.5226138320971699E-2</v>
      </c>
      <c r="EW1204">
        <v>77.5</v>
      </c>
      <c r="EX1204">
        <v>75.7841381286717</v>
      </c>
      <c r="EY1204">
        <v>75.513946601709904</v>
      </c>
      <c r="EZ1204">
        <v>75.013946601709904</v>
      </c>
      <c r="FA1204">
        <v>73.554329655633595</v>
      </c>
      <c r="FB1204">
        <v>72.554329655633595</v>
      </c>
      <c r="FC1204">
        <v>71.229808473038204</v>
      </c>
      <c r="FD1204">
        <v>72.324521182595404</v>
      </c>
      <c r="FE1204">
        <v>75.5</v>
      </c>
      <c r="FF1204">
        <v>80.540383053923705</v>
      </c>
      <c r="FG1204">
        <v>85.350957634809205</v>
      </c>
      <c r="FH1204">
        <v>88.486053398290096</v>
      </c>
      <c r="FI1204">
        <v>91.350957634809205</v>
      </c>
      <c r="FJ1204">
        <v>93.256244925251906</v>
      </c>
      <c r="FK1204">
        <v>95.850957634809205</v>
      </c>
      <c r="FL1204">
        <v>97.445670344366405</v>
      </c>
      <c r="FM1204">
        <v>97.3105745808855</v>
      </c>
      <c r="FN1204">
        <v>95.540383053923705</v>
      </c>
      <c r="FO1204">
        <v>93.770191526961796</v>
      </c>
      <c r="FP1204">
        <v>91.4052872904428</v>
      </c>
      <c r="FQ1204">
        <v>86.540383053923705</v>
      </c>
      <c r="FR1204">
        <v>83.040383053923705</v>
      </c>
      <c r="FS1204">
        <v>80.770191526961796</v>
      </c>
      <c r="FT1204">
        <v>79.824521182595404</v>
      </c>
      <c r="FU1204">
        <v>2.39904572298613E-2</v>
      </c>
      <c r="FV1204">
        <v>0</v>
      </c>
      <c r="FW1204">
        <v>0</v>
      </c>
      <c r="FX1204">
        <v>1</v>
      </c>
    </row>
    <row r="1205" spans="1:180" x14ac:dyDescent="0.2">
      <c r="A1205" t="s">
        <v>42</v>
      </c>
      <c r="B1205" t="s">
        <v>58</v>
      </c>
      <c r="C1205" t="s">
        <v>55</v>
      </c>
      <c r="D1205" t="s">
        <v>41</v>
      </c>
      <c r="E1205" t="s">
        <v>77</v>
      </c>
      <c r="F1205" t="s">
        <v>78</v>
      </c>
      <c r="G1205" s="35">
        <v>43704</v>
      </c>
      <c r="H1205">
        <v>964</v>
      </c>
      <c r="I1205">
        <v>0.90921363439157299</v>
      </c>
      <c r="J1205">
        <v>0.78809209906616495</v>
      </c>
      <c r="K1205">
        <v>0.72657175527144902</v>
      </c>
      <c r="L1205">
        <v>0.68486605624761199</v>
      </c>
      <c r="M1205">
        <v>0.65198525125516404</v>
      </c>
      <c r="N1205">
        <v>0.674595109552658</v>
      </c>
      <c r="O1205">
        <v>0.74426849254455596</v>
      </c>
      <c r="P1205">
        <v>0.79462221365078201</v>
      </c>
      <c r="Q1205">
        <v>0.86232929522554103</v>
      </c>
      <c r="R1205">
        <v>0.94742962940959097</v>
      </c>
      <c r="S1205">
        <v>1.0673714467935</v>
      </c>
      <c r="T1205">
        <v>1.2429906356974101</v>
      </c>
      <c r="U1205">
        <v>1.4391262713241399</v>
      </c>
      <c r="V1205">
        <v>1.62574324974105</v>
      </c>
      <c r="W1205">
        <v>1.8508342184137401</v>
      </c>
      <c r="X1205">
        <v>2.13513703010848</v>
      </c>
      <c r="Y1205">
        <v>2.2939874556759499</v>
      </c>
      <c r="Z1205">
        <v>2.3592031389266399</v>
      </c>
      <c r="AA1205">
        <v>2.3080314765458798</v>
      </c>
      <c r="AB1205">
        <v>2.1826513275626001</v>
      </c>
      <c r="AC1205">
        <v>1.9626102789400199</v>
      </c>
      <c r="AD1205">
        <v>1.72319501558723</v>
      </c>
      <c r="AE1205">
        <v>1.4012210942832</v>
      </c>
      <c r="AF1205">
        <v>1.1712859960575499</v>
      </c>
      <c r="AG1205">
        <v>-4.2454773543860902E-2</v>
      </c>
      <c r="AH1205">
        <v>-2.2987268078576099E-2</v>
      </c>
      <c r="AI1205">
        <v>-1.19639281079175E-2</v>
      </c>
      <c r="AJ1205">
        <v>-6.3665947638063504E-3</v>
      </c>
      <c r="AK1205">
        <v>-1.39480748634725E-2</v>
      </c>
      <c r="AL1205">
        <v>1.93085468980768E-3</v>
      </c>
      <c r="AM1205">
        <v>-6.3631064424357403E-3</v>
      </c>
      <c r="AN1205">
        <v>-1.1516930870794201E-2</v>
      </c>
      <c r="AO1205">
        <v>-1.50436727561752E-2</v>
      </c>
      <c r="AP1205">
        <v>-3.87934047002189E-2</v>
      </c>
      <c r="AQ1205">
        <v>-3.5694502494734499E-2</v>
      </c>
      <c r="AR1205">
        <v>-1.7319822971532301E-2</v>
      </c>
      <c r="AS1205">
        <v>-3.8527937942671102E-3</v>
      </c>
      <c r="AT1205">
        <v>-3.3748059846452898E-2</v>
      </c>
      <c r="AU1205">
        <v>0.32379814583849198</v>
      </c>
      <c r="AV1205">
        <v>0.47102425458944303</v>
      </c>
      <c r="AW1205">
        <v>0.51464455947361598</v>
      </c>
      <c r="AX1205">
        <v>0.427551766260859</v>
      </c>
      <c r="AY1205">
        <v>0.20040014955396501</v>
      </c>
      <c r="AZ1205">
        <v>-0.34389964009794</v>
      </c>
      <c r="BA1205">
        <v>-0.26422397228593902</v>
      </c>
      <c r="BB1205">
        <v>-0.163800815750272</v>
      </c>
      <c r="BC1205">
        <v>-9.8785700584967606E-2</v>
      </c>
      <c r="BD1205">
        <v>-3.2953457283175697E-2</v>
      </c>
      <c r="BE1205">
        <v>-3.0126497939503599E-2</v>
      </c>
      <c r="BF1205">
        <v>-1.4982497115305801E-2</v>
      </c>
      <c r="BG1205">
        <v>-6.3588065822137198E-3</v>
      </c>
      <c r="BH1205">
        <v>-6.6423185872119099E-4</v>
      </c>
      <c r="BI1205">
        <v>-7.0487977272177902E-3</v>
      </c>
      <c r="BJ1205">
        <v>9.6810390220322205E-3</v>
      </c>
      <c r="BK1205">
        <v>2.8761692559353198E-3</v>
      </c>
      <c r="BL1205">
        <v>-2.5281392998194301E-3</v>
      </c>
      <c r="BM1205">
        <v>-6.7592558075809696E-3</v>
      </c>
      <c r="BN1205">
        <v>-2.6567167207046501E-2</v>
      </c>
      <c r="BO1205">
        <v>-2.2470003197301101E-2</v>
      </c>
      <c r="BP1205">
        <v>-1.10981499264138E-2</v>
      </c>
      <c r="BQ1205">
        <v>2.5436397391760102E-3</v>
      </c>
      <c r="BR1205">
        <v>-1.53544272629021E-2</v>
      </c>
      <c r="BS1205">
        <v>0.35150321768929299</v>
      </c>
      <c r="BT1205">
        <v>0.51936448900717103</v>
      </c>
      <c r="BU1205">
        <v>0.55873706114018695</v>
      </c>
      <c r="BV1205">
        <v>0.46486137886004802</v>
      </c>
      <c r="BW1205">
        <v>0.237725504696254</v>
      </c>
      <c r="BX1205">
        <v>-0.308570046623658</v>
      </c>
      <c r="BY1205">
        <v>-0.23317260289511499</v>
      </c>
      <c r="BZ1205">
        <v>-0.13705551292674101</v>
      </c>
      <c r="CA1205">
        <v>-7.12773135622983E-2</v>
      </c>
      <c r="CB1205">
        <v>-1.3755235989926E-2</v>
      </c>
      <c r="CC1205">
        <v>-2.1587971811182199E-2</v>
      </c>
      <c r="CD1205">
        <v>-9.4384171308385997E-3</v>
      </c>
      <c r="CE1205">
        <v>-2.4767164882250202E-3</v>
      </c>
      <c r="CF1205">
        <v>3.2852073184035701E-3</v>
      </c>
      <c r="CG1205">
        <v>-2.2703793997089802E-3</v>
      </c>
      <c r="CH1205">
        <v>1.50487930813767E-2</v>
      </c>
      <c r="CI1205">
        <v>9.2752634592984506E-3</v>
      </c>
      <c r="CJ1205">
        <v>3.69747035995134E-3</v>
      </c>
      <c r="CK1205">
        <v>-1.02149386555564E-3</v>
      </c>
      <c r="CL1205">
        <v>-1.80993123636961E-2</v>
      </c>
      <c r="CM1205">
        <v>-1.33107552692947E-2</v>
      </c>
      <c r="CN1205">
        <v>-6.7890381282608896E-3</v>
      </c>
      <c r="CO1205">
        <v>6.97379011917493E-3</v>
      </c>
      <c r="CP1205">
        <v>-2.6150533675064502E-3</v>
      </c>
      <c r="CQ1205">
        <v>0.37069166605602799</v>
      </c>
      <c r="CR1205">
        <v>0.55284478810748205</v>
      </c>
      <c r="CS1205">
        <v>0.58927539347678703</v>
      </c>
      <c r="CT1205">
        <v>0.490701902891092</v>
      </c>
      <c r="CU1205">
        <v>0.26357693196469201</v>
      </c>
      <c r="CV1205">
        <v>-0.284100877806852</v>
      </c>
      <c r="CW1205">
        <v>-0.21166651904588599</v>
      </c>
      <c r="CX1205">
        <v>-0.118531797664577</v>
      </c>
      <c r="CY1205">
        <v>-5.2225088508372403E-2</v>
      </c>
      <c r="CZ1205">
        <v>-4.5860640518734702E-4</v>
      </c>
      <c r="DA1205">
        <v>-1.3049445682860801E-2</v>
      </c>
      <c r="DB1205">
        <v>-3.89433714637144E-3</v>
      </c>
      <c r="DC1205">
        <v>1.40537360576369E-3</v>
      </c>
      <c r="DD1205">
        <v>7.2346464955283301E-3</v>
      </c>
      <c r="DE1205">
        <v>2.5080389277998402E-3</v>
      </c>
      <c r="DF1205">
        <v>2.0416547140721102E-2</v>
      </c>
      <c r="DG1205">
        <v>1.5674357662661599E-2</v>
      </c>
      <c r="DH1205">
        <v>9.9230800197221102E-3</v>
      </c>
      <c r="DI1205">
        <v>4.7162680764696796E-3</v>
      </c>
      <c r="DJ1205">
        <v>-9.6314575203458007E-3</v>
      </c>
      <c r="DK1205">
        <v>-4.1515073412882299E-3</v>
      </c>
      <c r="DL1205">
        <v>-2.47992633010796E-3</v>
      </c>
      <c r="DM1205">
        <v>1.14039404991739E-2</v>
      </c>
      <c r="DN1205">
        <v>1.01243205278891E-2</v>
      </c>
      <c r="DO1205">
        <v>0.38988011442276299</v>
      </c>
      <c r="DP1205">
        <v>0.58632508720779297</v>
      </c>
      <c r="DQ1205">
        <v>0.61981372581338701</v>
      </c>
      <c r="DR1205">
        <v>0.51654242692213603</v>
      </c>
      <c r="DS1205">
        <v>0.28942835923313098</v>
      </c>
      <c r="DT1205">
        <v>-0.25963170899004601</v>
      </c>
      <c r="DU1205">
        <v>-0.19016043519665801</v>
      </c>
      <c r="DV1205">
        <v>-0.100008082402414</v>
      </c>
      <c r="DW1205">
        <v>-3.3172863454446602E-2</v>
      </c>
      <c r="DX1205">
        <v>1.28380231795513E-2</v>
      </c>
      <c r="DY1205">
        <v>-7.2117007850339501E-4</v>
      </c>
      <c r="DZ1205">
        <v>4.1104338168989098E-3</v>
      </c>
      <c r="EA1205">
        <v>7.0104951314674596E-3</v>
      </c>
      <c r="EB1205">
        <v>1.29370094006135E-2</v>
      </c>
      <c r="EC1205">
        <v>9.4073160640545106E-3</v>
      </c>
      <c r="ED1205">
        <v>2.81667314729457E-2</v>
      </c>
      <c r="EE1205">
        <v>2.4913633361032601E-2</v>
      </c>
      <c r="EF1205">
        <v>1.8911871590696901E-2</v>
      </c>
      <c r="EG1205">
        <v>1.3000685025063999E-2</v>
      </c>
      <c r="EH1205">
        <v>2.5947799728265899E-3</v>
      </c>
      <c r="EI1205">
        <v>9.07299195614511E-3</v>
      </c>
      <c r="EJ1205">
        <v>3.7417467150105202E-3</v>
      </c>
      <c r="EK1205">
        <v>1.7800374032617E-2</v>
      </c>
      <c r="EL1205">
        <v>2.8517953111440002E-2</v>
      </c>
      <c r="EM1205">
        <v>0.417585186273565</v>
      </c>
      <c r="EN1205">
        <v>0.63466532162552103</v>
      </c>
      <c r="EO1205">
        <v>0.66390622747995698</v>
      </c>
      <c r="EP1205">
        <v>0.553852039521326</v>
      </c>
      <c r="EQ1205">
        <v>0.32675371437542</v>
      </c>
      <c r="ER1205">
        <v>-0.22430211551576401</v>
      </c>
      <c r="ES1205">
        <v>-0.159109065805834</v>
      </c>
      <c r="ET1205">
        <v>-7.3262779578882095E-2</v>
      </c>
      <c r="EU1205">
        <v>-5.6644764317772302E-3</v>
      </c>
      <c r="EV1205">
        <v>3.2036244472800998E-2</v>
      </c>
      <c r="EW1205">
        <v>77.5</v>
      </c>
      <c r="EX1205">
        <v>75.948319231648796</v>
      </c>
      <c r="EY1205">
        <v>75.714612394237406</v>
      </c>
      <c r="EZ1205">
        <v>75.214612394237406</v>
      </c>
      <c r="FA1205">
        <v>73.6820260690601</v>
      </c>
      <c r="FB1205">
        <v>72.6820260690601</v>
      </c>
      <c r="FC1205">
        <v>71.266293162588596</v>
      </c>
      <c r="FD1205">
        <v>72.415732906471504</v>
      </c>
      <c r="FE1205">
        <v>75.5</v>
      </c>
      <c r="FF1205">
        <v>80.467413674822794</v>
      </c>
      <c r="FG1205">
        <v>85.168534187056906</v>
      </c>
      <c r="FH1205">
        <v>88.285387605762594</v>
      </c>
      <c r="FI1205">
        <v>91.168534187056906</v>
      </c>
      <c r="FJ1205">
        <v>93.019094443173998</v>
      </c>
      <c r="FK1205">
        <v>95.668534187056906</v>
      </c>
      <c r="FL1205">
        <v>97.3179739309399</v>
      </c>
      <c r="FM1205">
        <v>97.201120512234198</v>
      </c>
      <c r="FN1205">
        <v>95.467413674822794</v>
      </c>
      <c r="FO1205">
        <v>93.733706837411404</v>
      </c>
      <c r="FP1205">
        <v>91.350560256117106</v>
      </c>
      <c r="FQ1205">
        <v>86.467413674822794</v>
      </c>
      <c r="FR1205">
        <v>82.967413674822794</v>
      </c>
      <c r="FS1205">
        <v>80.733706837411404</v>
      </c>
      <c r="FT1205">
        <v>79.915732906471504</v>
      </c>
      <c r="FU1205">
        <v>5.1448855534675403E-2</v>
      </c>
      <c r="FV1205">
        <v>0</v>
      </c>
      <c r="FW1205">
        <v>0</v>
      </c>
      <c r="FX1205">
        <v>1</v>
      </c>
    </row>
    <row r="1206" spans="1:180" x14ac:dyDescent="0.2">
      <c r="A1206" t="s">
        <v>42</v>
      </c>
      <c r="B1206" t="s">
        <v>58</v>
      </c>
      <c r="C1206" t="s">
        <v>55</v>
      </c>
      <c r="D1206" t="s">
        <v>41</v>
      </c>
      <c r="E1206" t="s">
        <v>78</v>
      </c>
      <c r="F1206" t="s">
        <v>1</v>
      </c>
      <c r="G1206" s="35">
        <v>43704</v>
      </c>
      <c r="H1206">
        <v>2913</v>
      </c>
      <c r="I1206">
        <v>1.0190169788668599</v>
      </c>
      <c r="J1206">
        <v>0.86469812143370295</v>
      </c>
      <c r="K1206">
        <v>0.76505555858379304</v>
      </c>
      <c r="L1206">
        <v>0.69213870297911595</v>
      </c>
      <c r="M1206">
        <v>0.64274586016328605</v>
      </c>
      <c r="N1206">
        <v>0.62220040218711503</v>
      </c>
      <c r="O1206">
        <v>0.64226632879036905</v>
      </c>
      <c r="P1206">
        <v>0.69936974575386301</v>
      </c>
      <c r="Q1206">
        <v>0.76980545882463602</v>
      </c>
      <c r="R1206">
        <v>0.881610757046286</v>
      </c>
      <c r="S1206">
        <v>1.0338474064488099</v>
      </c>
      <c r="T1206">
        <v>1.2186795852333301</v>
      </c>
      <c r="U1206">
        <v>1.45076284932466</v>
      </c>
      <c r="V1206">
        <v>1.6808787971500401</v>
      </c>
      <c r="W1206">
        <v>1.89519506282539</v>
      </c>
      <c r="X1206">
        <v>2.1270038404328</v>
      </c>
      <c r="Y1206">
        <v>2.28425479828709</v>
      </c>
      <c r="Z1206">
        <v>2.3285150426438102</v>
      </c>
      <c r="AA1206">
        <v>2.2902643960834101</v>
      </c>
      <c r="AB1206">
        <v>2.1700430628051302</v>
      </c>
      <c r="AC1206">
        <v>1.98624879347409</v>
      </c>
      <c r="AD1206">
        <v>1.8320696827704701</v>
      </c>
      <c r="AE1206">
        <v>1.5622972514831901</v>
      </c>
      <c r="AF1206">
        <v>1.3202865231388099</v>
      </c>
      <c r="AG1206">
        <v>-3.7788698151412899E-2</v>
      </c>
      <c r="AH1206">
        <v>-3.39417584140315E-3</v>
      </c>
      <c r="AI1206">
        <v>9.3923289080858501E-4</v>
      </c>
      <c r="AJ1206">
        <v>4.7723259282791402E-3</v>
      </c>
      <c r="AK1206">
        <v>9.9820944257449605E-3</v>
      </c>
      <c r="AL1206">
        <v>-3.5113292604661201E-3</v>
      </c>
      <c r="AM1206">
        <v>-6.8705757740973204E-3</v>
      </c>
      <c r="AN1206">
        <v>-4.0961473117459204E-3</v>
      </c>
      <c r="AO1206">
        <v>-3.6005658342913201E-3</v>
      </c>
      <c r="AP1206">
        <v>-2.1989916522194399E-3</v>
      </c>
      <c r="AQ1206">
        <v>1.0226803023540201E-2</v>
      </c>
      <c r="AR1206">
        <v>-1.5303901753877401E-3</v>
      </c>
      <c r="AS1206">
        <v>-1.30566104512677E-2</v>
      </c>
      <c r="AT1206">
        <v>-4.5909995632768498E-3</v>
      </c>
      <c r="AU1206">
        <v>0.16259297839182901</v>
      </c>
      <c r="AV1206">
        <v>0.17866091373589599</v>
      </c>
      <c r="AW1206">
        <v>0.20055306453868499</v>
      </c>
      <c r="AX1206">
        <v>0.192466819590907</v>
      </c>
      <c r="AY1206">
        <v>0.11572624312471699</v>
      </c>
      <c r="AZ1206">
        <v>-5.6798580808103502E-2</v>
      </c>
      <c r="BA1206">
        <v>-8.1806783917279302E-2</v>
      </c>
      <c r="BB1206">
        <v>-6.1144020008914703E-2</v>
      </c>
      <c r="BC1206">
        <v>-2.0375216419783002E-2</v>
      </c>
      <c r="BD1206">
        <v>2.549249659655E-2</v>
      </c>
      <c r="BE1206">
        <v>-2.6834900420280399E-2</v>
      </c>
      <c r="BF1206">
        <v>4.5357349515148101E-3</v>
      </c>
      <c r="BG1206">
        <v>8.5947821211107694E-3</v>
      </c>
      <c r="BH1206">
        <v>9.7762822185734396E-3</v>
      </c>
      <c r="BI1206">
        <v>1.36492162218734E-2</v>
      </c>
      <c r="BJ1206">
        <v>6.0307700252765705E-4</v>
      </c>
      <c r="BK1206">
        <v>-3.17943485380281E-4</v>
      </c>
      <c r="BL1206">
        <v>3.9695550704087501E-5</v>
      </c>
      <c r="BM1206">
        <v>1.8218593965073099E-3</v>
      </c>
      <c r="BN1206">
        <v>3.5161258083283701E-3</v>
      </c>
      <c r="BO1206">
        <v>1.75705393042918E-2</v>
      </c>
      <c r="BP1206">
        <v>2.8950351156066699E-3</v>
      </c>
      <c r="BQ1206">
        <v>-8.7179346168174705E-3</v>
      </c>
      <c r="BR1206">
        <v>4.1594169616982497E-3</v>
      </c>
      <c r="BS1206">
        <v>0.17576053402654601</v>
      </c>
      <c r="BT1206">
        <v>0.192582258667927</v>
      </c>
      <c r="BU1206">
        <v>0.214596891644907</v>
      </c>
      <c r="BV1206">
        <v>0.20546745825113299</v>
      </c>
      <c r="BW1206">
        <v>0.13733139640230799</v>
      </c>
      <c r="BX1206">
        <v>-4.00181903037648E-2</v>
      </c>
      <c r="BY1206">
        <v>-6.8685443158526899E-2</v>
      </c>
      <c r="BZ1206">
        <v>-4.4192875980108799E-2</v>
      </c>
      <c r="CA1206">
        <v>-5.1250287751805502E-3</v>
      </c>
      <c r="CB1206">
        <v>3.7052089368721799E-2</v>
      </c>
      <c r="CC1206">
        <v>-1.9248333479923802E-2</v>
      </c>
      <c r="CD1206">
        <v>1.00279670100402E-2</v>
      </c>
      <c r="CE1206">
        <v>1.3896992197147901E-2</v>
      </c>
      <c r="CF1206">
        <v>1.32420071018292E-2</v>
      </c>
      <c r="CG1206">
        <v>1.6189053606828801E-2</v>
      </c>
      <c r="CH1206">
        <v>3.4527022466846499E-3</v>
      </c>
      <c r="CI1206">
        <v>4.22038967669778E-3</v>
      </c>
      <c r="CJ1206">
        <v>2.9041677183428002E-3</v>
      </c>
      <c r="CK1206">
        <v>5.5774145931869702E-3</v>
      </c>
      <c r="CL1206">
        <v>7.4743987517127504E-3</v>
      </c>
      <c r="CM1206">
        <v>2.2656788681336599E-2</v>
      </c>
      <c r="CN1206">
        <v>5.9600711911089602E-3</v>
      </c>
      <c r="CO1206">
        <v>-5.7129809506553803E-3</v>
      </c>
      <c r="CP1206">
        <v>1.02199287907644E-2</v>
      </c>
      <c r="CQ1206">
        <v>0.184880342947221</v>
      </c>
      <c r="CR1206">
        <v>0.20222413975967499</v>
      </c>
      <c r="CS1206">
        <v>0.224323603517387</v>
      </c>
      <c r="CT1206">
        <v>0.21447166098374901</v>
      </c>
      <c r="CU1206">
        <v>0.15229505974723601</v>
      </c>
      <c r="CV1206">
        <v>-2.8396142958060599E-2</v>
      </c>
      <c r="CW1206">
        <v>-5.9597642520162197E-2</v>
      </c>
      <c r="CX1206">
        <v>-3.2452565263519903E-2</v>
      </c>
      <c r="CY1206">
        <v>5.4372047312814904E-3</v>
      </c>
      <c r="CZ1206">
        <v>4.5058228109087002E-2</v>
      </c>
      <c r="DA1206">
        <v>-1.16617665395672E-2</v>
      </c>
      <c r="DB1206">
        <v>1.55201990685656E-2</v>
      </c>
      <c r="DC1206">
        <v>1.9199202273185001E-2</v>
      </c>
      <c r="DD1206">
        <v>1.6707731985085E-2</v>
      </c>
      <c r="DE1206">
        <v>1.8728890991784201E-2</v>
      </c>
      <c r="DF1206">
        <v>6.3023274908416502E-3</v>
      </c>
      <c r="DG1206">
        <v>8.7587228387758405E-3</v>
      </c>
      <c r="DH1206">
        <v>5.7686398859815103E-3</v>
      </c>
      <c r="DI1206">
        <v>9.3329697898666304E-3</v>
      </c>
      <c r="DJ1206">
        <v>1.14326716950971E-2</v>
      </c>
      <c r="DK1206">
        <v>2.7743038058381499E-2</v>
      </c>
      <c r="DL1206">
        <v>9.0251072666112497E-3</v>
      </c>
      <c r="DM1206">
        <v>-2.7080272844933E-3</v>
      </c>
      <c r="DN1206">
        <v>1.62804406198305E-2</v>
      </c>
      <c r="DO1206">
        <v>0.19400015186789599</v>
      </c>
      <c r="DP1206">
        <v>0.211866020851424</v>
      </c>
      <c r="DQ1206">
        <v>0.23405031538986701</v>
      </c>
      <c r="DR1206">
        <v>0.22347586371636599</v>
      </c>
      <c r="DS1206">
        <v>0.167258723092165</v>
      </c>
      <c r="DT1206">
        <v>-1.67740956123563E-2</v>
      </c>
      <c r="DU1206">
        <v>-5.0509841881797399E-2</v>
      </c>
      <c r="DV1206">
        <v>-2.0712254546931E-2</v>
      </c>
      <c r="DW1206">
        <v>1.59994382377435E-2</v>
      </c>
      <c r="DX1206">
        <v>5.3064366849452198E-2</v>
      </c>
      <c r="DY1206">
        <v>-7.07968808434729E-4</v>
      </c>
      <c r="DZ1206">
        <v>2.3450109861483499E-2</v>
      </c>
      <c r="EA1206">
        <v>2.6854751503487199E-2</v>
      </c>
      <c r="EB1206">
        <v>2.1711688275379299E-2</v>
      </c>
      <c r="EC1206">
        <v>2.23960127879126E-2</v>
      </c>
      <c r="ED1206">
        <v>1.04167337538354E-2</v>
      </c>
      <c r="EE1206">
        <v>1.53113551274929E-2</v>
      </c>
      <c r="EF1206">
        <v>9.9044827484315208E-3</v>
      </c>
      <c r="EG1206">
        <v>1.47553950206653E-2</v>
      </c>
      <c r="EH1206">
        <v>1.71477891556449E-2</v>
      </c>
      <c r="EI1206">
        <v>3.5086774339133098E-2</v>
      </c>
      <c r="EJ1206">
        <v>1.3450532557605701E-2</v>
      </c>
      <c r="EK1206">
        <v>1.6306485499569499E-3</v>
      </c>
      <c r="EL1206">
        <v>2.5030857144805699E-2</v>
      </c>
      <c r="EM1206">
        <v>0.20716770750261301</v>
      </c>
      <c r="EN1206">
        <v>0.22578736578345501</v>
      </c>
      <c r="EO1206">
        <v>0.24809414249608899</v>
      </c>
      <c r="EP1206">
        <v>0.23647650237659201</v>
      </c>
      <c r="EQ1206">
        <v>0.18886387636975499</v>
      </c>
      <c r="ER1206">
        <v>6.2948919823981E-6</v>
      </c>
      <c r="ES1206">
        <v>-3.7388501123045002E-2</v>
      </c>
      <c r="ET1206">
        <v>-3.7611105181251901E-3</v>
      </c>
      <c r="EU1206">
        <v>3.1249625882345901E-2</v>
      </c>
      <c r="EV1206">
        <v>6.4623959621624094E-2</v>
      </c>
      <c r="EW1206">
        <v>77.5</v>
      </c>
      <c r="EX1206">
        <v>76.376045794804099</v>
      </c>
      <c r="EY1206">
        <v>76.237389304760498</v>
      </c>
      <c r="EZ1206">
        <v>75.737389304760498</v>
      </c>
      <c r="FA1206">
        <v>74.014702284847601</v>
      </c>
      <c r="FB1206">
        <v>73.014702284847601</v>
      </c>
      <c r="FC1206">
        <v>71.361343509956498</v>
      </c>
      <c r="FD1206">
        <v>72.653358774891103</v>
      </c>
      <c r="FE1206">
        <v>75.5</v>
      </c>
      <c r="FF1206">
        <v>80.277312980087103</v>
      </c>
      <c r="FG1206">
        <v>84.693282450217694</v>
      </c>
      <c r="FH1206">
        <v>87.762610695239502</v>
      </c>
      <c r="FI1206">
        <v>90.693282450217694</v>
      </c>
      <c r="FJ1206">
        <v>92.401267185283004</v>
      </c>
      <c r="FK1206">
        <v>95.193282450217694</v>
      </c>
      <c r="FL1206">
        <v>96.985297715152399</v>
      </c>
      <c r="FM1206">
        <v>96.915969470130605</v>
      </c>
      <c r="FN1206">
        <v>95.277312980087103</v>
      </c>
      <c r="FO1206">
        <v>93.638656490043502</v>
      </c>
      <c r="FP1206">
        <v>91.207984735065295</v>
      </c>
      <c r="FQ1206">
        <v>86.277312980087103</v>
      </c>
      <c r="FR1206">
        <v>82.777312980087103</v>
      </c>
      <c r="FS1206">
        <v>80.638656490043502</v>
      </c>
      <c r="FT1206">
        <v>80.153358774891103</v>
      </c>
      <c r="FU1206">
        <v>2.0006184849652602E-2</v>
      </c>
      <c r="FV1206">
        <v>0</v>
      </c>
      <c r="FW1206">
        <v>0</v>
      </c>
      <c r="FX1206">
        <v>1</v>
      </c>
    </row>
    <row r="1207" spans="1:180" x14ac:dyDescent="0.2">
      <c r="A1207" t="s">
        <v>42</v>
      </c>
      <c r="B1207" t="s">
        <v>58</v>
      </c>
      <c r="C1207" t="s">
        <v>55</v>
      </c>
      <c r="D1207" t="s">
        <v>41</v>
      </c>
      <c r="E1207" t="s">
        <v>78</v>
      </c>
      <c r="F1207" t="s">
        <v>77</v>
      </c>
      <c r="G1207" s="35">
        <v>43704</v>
      </c>
      <c r="H1207">
        <v>2225</v>
      </c>
      <c r="I1207">
        <v>1.0447361694196999</v>
      </c>
      <c r="J1207">
        <v>0.88694328059099203</v>
      </c>
      <c r="K1207">
        <v>0.78099917197380997</v>
      </c>
      <c r="L1207">
        <v>0.706745443831436</v>
      </c>
      <c r="M1207">
        <v>0.65717335875388705</v>
      </c>
      <c r="N1207">
        <v>0.63316412136963196</v>
      </c>
      <c r="O1207">
        <v>0.65155393568937303</v>
      </c>
      <c r="P1207">
        <v>0.71043382036599001</v>
      </c>
      <c r="Q1207">
        <v>0.77920209100996096</v>
      </c>
      <c r="R1207">
        <v>0.89455900322470705</v>
      </c>
      <c r="S1207">
        <v>1.05065068347255</v>
      </c>
      <c r="T1207">
        <v>1.22656121300952</v>
      </c>
      <c r="U1207">
        <v>1.4456001782805099</v>
      </c>
      <c r="V1207">
        <v>1.6697234592010199</v>
      </c>
      <c r="W1207">
        <v>1.87063170139452</v>
      </c>
      <c r="X1207">
        <v>2.1048553125899598</v>
      </c>
      <c r="Y1207">
        <v>2.2613709090791501</v>
      </c>
      <c r="Z1207">
        <v>2.30621575579667</v>
      </c>
      <c r="AA1207">
        <v>2.2761141298113401</v>
      </c>
      <c r="AB1207">
        <v>2.1562790610445601</v>
      </c>
      <c r="AC1207">
        <v>1.98189374380386</v>
      </c>
      <c r="AD1207">
        <v>1.8430768335996499</v>
      </c>
      <c r="AE1207">
        <v>1.5857853962973301</v>
      </c>
      <c r="AF1207">
        <v>1.3452112522975299</v>
      </c>
      <c r="AG1207">
        <v>-2.9937426103602401E-2</v>
      </c>
      <c r="AH1207">
        <v>-5.7363355364173901E-3</v>
      </c>
      <c r="AI1207">
        <v>-9.1420428577676201E-4</v>
      </c>
      <c r="AJ1207">
        <v>4.8545428966452101E-4</v>
      </c>
      <c r="AK1207">
        <v>1.3465809698681001E-2</v>
      </c>
      <c r="AL1207">
        <v>-4.5003452772450197E-3</v>
      </c>
      <c r="AM1207">
        <v>-1.06453188636442E-2</v>
      </c>
      <c r="AN1207">
        <v>-1.2222343146923299E-3</v>
      </c>
      <c r="AO1207">
        <v>9.0203259307281E-5</v>
      </c>
      <c r="AP1207">
        <v>9.1264227197882901E-3</v>
      </c>
      <c r="AQ1207">
        <v>1.85728033594376E-2</v>
      </c>
      <c r="AR1207">
        <v>2.0359219379050301E-3</v>
      </c>
      <c r="AS1207">
        <v>-1.88708503865226E-2</v>
      </c>
      <c r="AT1207">
        <v>4.9725586889402102E-4</v>
      </c>
      <c r="AU1207">
        <v>0.112280078047596</v>
      </c>
      <c r="AV1207">
        <v>0.111142610971075</v>
      </c>
      <c r="AW1207">
        <v>0.11260825418514001</v>
      </c>
      <c r="AX1207">
        <v>0.105726184611225</v>
      </c>
      <c r="AY1207">
        <v>9.6142542134237605E-2</v>
      </c>
      <c r="AZ1207">
        <v>5.3805928440750798E-3</v>
      </c>
      <c r="BA1207">
        <v>-5.8796079332359003E-2</v>
      </c>
      <c r="BB1207">
        <v>-3.80486636137881E-2</v>
      </c>
      <c r="BC1207">
        <v>-1.4321031992898E-2</v>
      </c>
      <c r="BD1207">
        <v>2.8998801901081599E-2</v>
      </c>
      <c r="BE1207">
        <v>-1.5605021532107801E-2</v>
      </c>
      <c r="BF1207">
        <v>5.4112371433405497E-3</v>
      </c>
      <c r="BG1207">
        <v>8.8600927926996004E-3</v>
      </c>
      <c r="BH1207">
        <v>7.9355239090107502E-3</v>
      </c>
      <c r="BI1207">
        <v>1.8268808807896501E-2</v>
      </c>
      <c r="BJ1207">
        <v>1.7363377360419901E-4</v>
      </c>
      <c r="BK1207">
        <v>-2.4291785814123199E-3</v>
      </c>
      <c r="BL1207">
        <v>4.2412101310952202E-3</v>
      </c>
      <c r="BM1207">
        <v>6.4654173215332299E-3</v>
      </c>
      <c r="BN1207">
        <v>1.55442852261992E-2</v>
      </c>
      <c r="BO1207">
        <v>2.88618682724197E-2</v>
      </c>
      <c r="BP1207">
        <v>7.2095192409647397E-3</v>
      </c>
      <c r="BQ1207">
        <v>-1.38159248988039E-2</v>
      </c>
      <c r="BR1207">
        <v>9.93845494696796E-3</v>
      </c>
      <c r="BS1207">
        <v>0.122784292717912</v>
      </c>
      <c r="BT1207">
        <v>0.123883639077839</v>
      </c>
      <c r="BU1207">
        <v>0.13084917314672501</v>
      </c>
      <c r="BV1207">
        <v>0.120569001323017</v>
      </c>
      <c r="BW1207">
        <v>0.11702870439750999</v>
      </c>
      <c r="BX1207">
        <v>2.2240898320114499E-2</v>
      </c>
      <c r="BY1207">
        <v>-4.2969120070517897E-2</v>
      </c>
      <c r="BZ1207">
        <v>-2.1435781635199502E-2</v>
      </c>
      <c r="CA1207">
        <v>2.3924562360862298E-3</v>
      </c>
      <c r="CB1207">
        <v>4.2023142314269103E-2</v>
      </c>
      <c r="CC1207">
        <v>-5.67844178626516E-3</v>
      </c>
      <c r="CD1207">
        <v>1.31320120228243E-2</v>
      </c>
      <c r="CE1207">
        <v>1.5629741174104098E-2</v>
      </c>
      <c r="CF1207">
        <v>1.30954194324461E-2</v>
      </c>
      <c r="CG1207">
        <v>2.1595351359706898E-2</v>
      </c>
      <c r="CH1207">
        <v>3.41081742602006E-3</v>
      </c>
      <c r="CI1207">
        <v>3.2612951494795902E-3</v>
      </c>
      <c r="CJ1207">
        <v>8.0251751111205891E-3</v>
      </c>
      <c r="CK1207">
        <v>1.0880871160407399E-2</v>
      </c>
      <c r="CL1207">
        <v>1.9989277247597099E-2</v>
      </c>
      <c r="CM1207">
        <v>3.5988043287881098E-2</v>
      </c>
      <c r="CN1207">
        <v>1.0792736972889501E-2</v>
      </c>
      <c r="CO1207">
        <v>-1.0314898904678E-2</v>
      </c>
      <c r="CP1207">
        <v>1.64774006680002E-2</v>
      </c>
      <c r="CQ1207">
        <v>0.13005947979989901</v>
      </c>
      <c r="CR1207">
        <v>0.13270803633197201</v>
      </c>
      <c r="CS1207">
        <v>0.143482778052755</v>
      </c>
      <c r="CT1207">
        <v>0.13084909096237701</v>
      </c>
      <c r="CU1207">
        <v>0.13149439675616301</v>
      </c>
      <c r="CV1207">
        <v>3.3918294531776201E-2</v>
      </c>
      <c r="CW1207">
        <v>-3.2007416298958397E-2</v>
      </c>
      <c r="CX1207">
        <v>-9.9297501841536101E-3</v>
      </c>
      <c r="CY1207">
        <v>1.39681672696824E-2</v>
      </c>
      <c r="CZ1207">
        <v>5.1043760808784797E-2</v>
      </c>
      <c r="DA1207">
        <v>4.2481379595774998E-3</v>
      </c>
      <c r="DB1207">
        <v>2.0852786902308101E-2</v>
      </c>
      <c r="DC1207">
        <v>2.2399389555508499E-2</v>
      </c>
      <c r="DD1207">
        <v>1.8255314955881501E-2</v>
      </c>
      <c r="DE1207">
        <v>2.49218939115173E-2</v>
      </c>
      <c r="DF1207">
        <v>6.6480010784359302E-3</v>
      </c>
      <c r="DG1207">
        <v>8.9517688803715002E-3</v>
      </c>
      <c r="DH1207">
        <v>1.1809140091146E-2</v>
      </c>
      <c r="DI1207">
        <v>1.52963249992815E-2</v>
      </c>
      <c r="DJ1207">
        <v>2.4434269268995001E-2</v>
      </c>
      <c r="DK1207">
        <v>4.3114218303342403E-2</v>
      </c>
      <c r="DL1207">
        <v>1.43759547048142E-2</v>
      </c>
      <c r="DM1207">
        <v>-6.8138729105520603E-3</v>
      </c>
      <c r="DN1207">
        <v>2.30163463890324E-2</v>
      </c>
      <c r="DO1207">
        <v>0.137334666881886</v>
      </c>
      <c r="DP1207">
        <v>0.14153243358610501</v>
      </c>
      <c r="DQ1207">
        <v>0.15611638295878399</v>
      </c>
      <c r="DR1207">
        <v>0.14112918060173699</v>
      </c>
      <c r="DS1207">
        <v>0.14596008911481501</v>
      </c>
      <c r="DT1207">
        <v>4.5595690743437799E-2</v>
      </c>
      <c r="DU1207">
        <v>-2.10457125273989E-2</v>
      </c>
      <c r="DV1207">
        <v>1.57628126689231E-3</v>
      </c>
      <c r="DW1207">
        <v>2.5543878303278499E-2</v>
      </c>
      <c r="DX1207">
        <v>6.0064379303300601E-2</v>
      </c>
      <c r="DY1207">
        <v>1.8580542531072101E-2</v>
      </c>
      <c r="DZ1207">
        <v>3.2000359582066103E-2</v>
      </c>
      <c r="EA1207">
        <v>3.2173686633984899E-2</v>
      </c>
      <c r="EB1207">
        <v>2.57053845752277E-2</v>
      </c>
      <c r="EC1207">
        <v>2.97248930207328E-2</v>
      </c>
      <c r="ED1207">
        <v>1.1321980129285101E-2</v>
      </c>
      <c r="EE1207">
        <v>1.7167909162603402E-2</v>
      </c>
      <c r="EF1207">
        <v>1.7272584536933502E-2</v>
      </c>
      <c r="EG1207">
        <v>2.1671539061507501E-2</v>
      </c>
      <c r="EH1207">
        <v>3.0852131775405901E-2</v>
      </c>
      <c r="EI1207">
        <v>5.3403283216324503E-2</v>
      </c>
      <c r="EJ1207">
        <v>1.9549552007874001E-2</v>
      </c>
      <c r="EK1207">
        <v>-1.7589474228334001E-3</v>
      </c>
      <c r="EL1207">
        <v>3.2457545467106302E-2</v>
      </c>
      <c r="EM1207">
        <v>0.14783888155220201</v>
      </c>
      <c r="EN1207">
        <v>0.15427346169287001</v>
      </c>
      <c r="EO1207">
        <v>0.174357301920369</v>
      </c>
      <c r="EP1207">
        <v>0.15597199731353001</v>
      </c>
      <c r="EQ1207">
        <v>0.16684625137808801</v>
      </c>
      <c r="ER1207">
        <v>6.24559962194772E-2</v>
      </c>
      <c r="ES1207">
        <v>-5.2187532655577403E-3</v>
      </c>
      <c r="ET1207">
        <v>1.81891632454808E-2</v>
      </c>
      <c r="EU1207">
        <v>4.2257366532262697E-2</v>
      </c>
      <c r="EV1207">
        <v>7.3088719716488004E-2</v>
      </c>
      <c r="EW1207">
        <v>77.5</v>
      </c>
      <c r="EX1207">
        <v>76.344697903822393</v>
      </c>
      <c r="EY1207">
        <v>76.199075215782997</v>
      </c>
      <c r="EZ1207">
        <v>75.699075215782997</v>
      </c>
      <c r="FA1207">
        <v>73.990320591861902</v>
      </c>
      <c r="FB1207">
        <v>72.990320591861902</v>
      </c>
      <c r="FC1207">
        <v>71.354377311960505</v>
      </c>
      <c r="FD1207">
        <v>72.635943279901397</v>
      </c>
      <c r="FE1207">
        <v>75.5</v>
      </c>
      <c r="FF1207">
        <v>80.291245376078905</v>
      </c>
      <c r="FG1207">
        <v>84.728113440197305</v>
      </c>
      <c r="FH1207">
        <v>87.800924784217003</v>
      </c>
      <c r="FI1207">
        <v>90.728113440197305</v>
      </c>
      <c r="FJ1207">
        <v>92.446547472256498</v>
      </c>
      <c r="FK1207">
        <v>95.228113440197305</v>
      </c>
      <c r="FL1207">
        <v>97.009679408138098</v>
      </c>
      <c r="FM1207">
        <v>96.9368680641184</v>
      </c>
      <c r="FN1207">
        <v>95.291245376078905</v>
      </c>
      <c r="FO1207">
        <v>93.645622688039495</v>
      </c>
      <c r="FP1207">
        <v>91.218434032059207</v>
      </c>
      <c r="FQ1207">
        <v>86.291245376078905</v>
      </c>
      <c r="FR1207">
        <v>82.791245376078905</v>
      </c>
      <c r="FS1207">
        <v>80.645622688039495</v>
      </c>
      <c r="FT1207">
        <v>80.135943279901397</v>
      </c>
      <c r="FU1207">
        <v>2.0396231484973999E-2</v>
      </c>
      <c r="FV1207">
        <v>0</v>
      </c>
      <c r="FW1207">
        <v>0</v>
      </c>
      <c r="FX1207">
        <v>1</v>
      </c>
    </row>
    <row r="1208" spans="1:180" x14ac:dyDescent="0.2">
      <c r="A1208" t="s">
        <v>42</v>
      </c>
      <c r="B1208" t="s">
        <v>58</v>
      </c>
      <c r="C1208" t="s">
        <v>55</v>
      </c>
      <c r="D1208" t="s">
        <v>41</v>
      </c>
      <c r="E1208" t="s">
        <v>78</v>
      </c>
      <c r="F1208" t="s">
        <v>78</v>
      </c>
      <c r="G1208" s="35">
        <v>43704</v>
      </c>
      <c r="H1208">
        <v>688</v>
      </c>
      <c r="I1208">
        <v>0.93190541744224298</v>
      </c>
      <c r="J1208">
        <v>0.78945505901172397</v>
      </c>
      <c r="K1208">
        <v>0.71191555619936797</v>
      </c>
      <c r="L1208">
        <v>0.643926558402515</v>
      </c>
      <c r="M1208">
        <v>0.59263624463096598</v>
      </c>
      <c r="N1208">
        <v>0.58294845783006699</v>
      </c>
      <c r="O1208">
        <v>0.60667880994577394</v>
      </c>
      <c r="P1208">
        <v>0.659799958013502</v>
      </c>
      <c r="Q1208">
        <v>0.73407795980445101</v>
      </c>
      <c r="R1208">
        <v>0.83479263983200502</v>
      </c>
      <c r="S1208">
        <v>0.97438031983078899</v>
      </c>
      <c r="T1208">
        <v>1.1915340804050201</v>
      </c>
      <c r="U1208">
        <v>1.4689693737224101</v>
      </c>
      <c r="V1208">
        <v>1.7166858284622</v>
      </c>
      <c r="W1208">
        <v>1.9730837276526501</v>
      </c>
      <c r="X1208">
        <v>2.19393273758019</v>
      </c>
      <c r="Y1208">
        <v>2.3521035645700898</v>
      </c>
      <c r="Z1208">
        <v>2.39344390095318</v>
      </c>
      <c r="AA1208">
        <v>2.3280448969882799</v>
      </c>
      <c r="AB1208">
        <v>2.2040155701611499</v>
      </c>
      <c r="AC1208">
        <v>1.9862240414951999</v>
      </c>
      <c r="AD1208">
        <v>1.7824479664596</v>
      </c>
      <c r="AE1208">
        <v>1.47241208129566</v>
      </c>
      <c r="AF1208">
        <v>1.2280409814805899</v>
      </c>
      <c r="AG1208">
        <v>-8.5614412937835394E-2</v>
      </c>
      <c r="AH1208">
        <v>-2.76033406365996E-2</v>
      </c>
      <c r="AI1208">
        <v>-1.0931862557547901E-2</v>
      </c>
      <c r="AJ1208">
        <v>-3.2483816175900401E-3</v>
      </c>
      <c r="AK1208">
        <v>-1.8829612327460901E-2</v>
      </c>
      <c r="AL1208">
        <v>-1.68967878070986E-2</v>
      </c>
      <c r="AM1208">
        <v>-1.4266945555871E-2</v>
      </c>
      <c r="AN1208">
        <v>-3.7635952259428403E-2</v>
      </c>
      <c r="AO1208">
        <v>-4.1959450435912503E-2</v>
      </c>
      <c r="AP1208">
        <v>-6.4592840378112401E-2</v>
      </c>
      <c r="AQ1208">
        <v>-4.9255406993520302E-2</v>
      </c>
      <c r="AR1208">
        <v>-2.7790891851854502E-2</v>
      </c>
      <c r="AS1208">
        <v>-7.6082291609287202E-3</v>
      </c>
      <c r="AT1208">
        <v>-3.8735502111513199E-2</v>
      </c>
      <c r="AU1208">
        <v>0.30537489946553598</v>
      </c>
      <c r="AV1208">
        <v>0.355872331961607</v>
      </c>
      <c r="AW1208">
        <v>0.41579365947050601</v>
      </c>
      <c r="AX1208">
        <v>0.42558730611241102</v>
      </c>
      <c r="AY1208">
        <v>0.14444487859692701</v>
      </c>
      <c r="AZ1208">
        <v>-0.301452506822876</v>
      </c>
      <c r="BA1208">
        <v>-0.207434016987014</v>
      </c>
      <c r="BB1208">
        <v>-0.165080825951545</v>
      </c>
      <c r="BC1208">
        <v>-7.9467042117046305E-2</v>
      </c>
      <c r="BD1208">
        <v>-1.8418751960038199E-2</v>
      </c>
      <c r="BE1208">
        <v>-7.4885897099472007E-2</v>
      </c>
      <c r="BF1208">
        <v>-1.33010124116501E-2</v>
      </c>
      <c r="BG1208">
        <v>-1.0184529745970901E-3</v>
      </c>
      <c r="BH1208">
        <v>5.4180864480993397E-3</v>
      </c>
      <c r="BI1208">
        <v>-1.1202182157326599E-2</v>
      </c>
      <c r="BJ1208">
        <v>-7.3756271610947999E-3</v>
      </c>
      <c r="BK1208">
        <v>-4.9775755876364097E-3</v>
      </c>
      <c r="BL1208">
        <v>-2.7476346520886499E-2</v>
      </c>
      <c r="BM1208">
        <v>-2.82563673784198E-2</v>
      </c>
      <c r="BN1208">
        <v>-5.0298223529870102E-2</v>
      </c>
      <c r="BO1208">
        <v>-3.6608007380729599E-2</v>
      </c>
      <c r="BP1208">
        <v>-1.7468083086315499E-2</v>
      </c>
      <c r="BQ1208">
        <v>2.64646717281764E-3</v>
      </c>
      <c r="BR1208">
        <v>-2.2816109565696199E-2</v>
      </c>
      <c r="BS1208">
        <v>0.33441482211292101</v>
      </c>
      <c r="BT1208">
        <v>0.39247770740328097</v>
      </c>
      <c r="BU1208">
        <v>0.45294140100547597</v>
      </c>
      <c r="BV1208">
        <v>0.456188509758229</v>
      </c>
      <c r="BW1208">
        <v>0.18560727873545099</v>
      </c>
      <c r="BX1208">
        <v>-0.26209718082212002</v>
      </c>
      <c r="BY1208">
        <v>-0.178863225618379</v>
      </c>
      <c r="BZ1208">
        <v>-0.13621456643584501</v>
      </c>
      <c r="CA1208">
        <v>-5.2151342303287197E-2</v>
      </c>
      <c r="CB1208">
        <v>2.58341914828334E-3</v>
      </c>
      <c r="CC1208">
        <v>-6.7455359711777796E-2</v>
      </c>
      <c r="CD1208">
        <v>-3.3952634518039202E-3</v>
      </c>
      <c r="CE1208">
        <v>5.8475443036321104E-3</v>
      </c>
      <c r="CF1208">
        <v>1.1420455829993899E-2</v>
      </c>
      <c r="CG1208">
        <v>-5.9194472567035E-3</v>
      </c>
      <c r="CH1208">
        <v>-7.8130030169891495E-4</v>
      </c>
      <c r="CI1208">
        <v>1.4562137544335001E-3</v>
      </c>
      <c r="CJ1208">
        <v>-2.0439834535274901E-2</v>
      </c>
      <c r="CK1208">
        <v>-1.8765653796091498E-2</v>
      </c>
      <c r="CL1208">
        <v>-4.0397815446040403E-2</v>
      </c>
      <c r="CM1208">
        <v>-2.7848456936305201E-2</v>
      </c>
      <c r="CN1208">
        <v>-1.03185371813661E-2</v>
      </c>
      <c r="CO1208">
        <v>9.7488386149962494E-3</v>
      </c>
      <c r="CP1208">
        <v>-1.1790386783231801E-2</v>
      </c>
      <c r="CQ1208">
        <v>0.35452778407505497</v>
      </c>
      <c r="CR1208">
        <v>0.41783047892432601</v>
      </c>
      <c r="CS1208">
        <v>0.478669813630545</v>
      </c>
      <c r="CT1208">
        <v>0.47738281018379303</v>
      </c>
      <c r="CU1208">
        <v>0.214116231679607</v>
      </c>
      <c r="CV1208">
        <v>-0.234839801920947</v>
      </c>
      <c r="CW1208">
        <v>-0.15907518255080799</v>
      </c>
      <c r="CX1208">
        <v>-0.116221883029693</v>
      </c>
      <c r="CY1208">
        <v>-3.3232571823275298E-2</v>
      </c>
      <c r="CZ1208">
        <v>1.7129458879622399E-2</v>
      </c>
      <c r="DA1208">
        <v>-6.0024822324083502E-2</v>
      </c>
      <c r="DB1208">
        <v>6.5104855080422601E-3</v>
      </c>
      <c r="DC1208">
        <v>1.2713541581861301E-2</v>
      </c>
      <c r="DD1208">
        <v>1.7422825211888399E-2</v>
      </c>
      <c r="DE1208">
        <v>-6.3671235608040203E-4</v>
      </c>
      <c r="DF1208">
        <v>5.81302655769697E-3</v>
      </c>
      <c r="DG1208">
        <v>7.8900030965034108E-3</v>
      </c>
      <c r="DH1208">
        <v>-1.3403322549663199E-2</v>
      </c>
      <c r="DI1208">
        <v>-9.2749402137632803E-3</v>
      </c>
      <c r="DJ1208">
        <v>-3.04974073622108E-2</v>
      </c>
      <c r="DK1208">
        <v>-1.9088906491880799E-2</v>
      </c>
      <c r="DL1208">
        <v>-3.1689912764166599E-3</v>
      </c>
      <c r="DM1208">
        <v>1.6851210057174899E-2</v>
      </c>
      <c r="DN1208">
        <v>-7.64664000767351E-4</v>
      </c>
      <c r="DO1208">
        <v>0.374640746037188</v>
      </c>
      <c r="DP1208">
        <v>0.44318325044537099</v>
      </c>
      <c r="DQ1208">
        <v>0.50439822625561304</v>
      </c>
      <c r="DR1208">
        <v>0.498577110609357</v>
      </c>
      <c r="DS1208">
        <v>0.24262518462376301</v>
      </c>
      <c r="DT1208">
        <v>-0.207582423019774</v>
      </c>
      <c r="DU1208">
        <v>-0.13928713948323701</v>
      </c>
      <c r="DV1208">
        <v>-9.62291996235414E-2</v>
      </c>
      <c r="DW1208">
        <v>-1.43138013432634E-2</v>
      </c>
      <c r="DX1208">
        <v>3.16754986109615E-2</v>
      </c>
      <c r="DY1208">
        <v>-4.9296306485720101E-2</v>
      </c>
      <c r="DZ1208">
        <v>2.0812813732991799E-2</v>
      </c>
      <c r="EA1208">
        <v>2.2626951164812101E-2</v>
      </c>
      <c r="EB1208">
        <v>2.6089293277577801E-2</v>
      </c>
      <c r="EC1208">
        <v>6.9907178140539202E-3</v>
      </c>
      <c r="ED1208">
        <v>1.53341872037008E-2</v>
      </c>
      <c r="EE1208">
        <v>1.7179373064738001E-2</v>
      </c>
      <c r="EF1208">
        <v>-3.24371681112134E-3</v>
      </c>
      <c r="EG1208">
        <v>4.4281428437294903E-3</v>
      </c>
      <c r="EH1208">
        <v>-1.6202790513968501E-2</v>
      </c>
      <c r="EI1208">
        <v>-6.4415068790901397E-3</v>
      </c>
      <c r="EJ1208">
        <v>7.1538174891224203E-3</v>
      </c>
      <c r="EK1208">
        <v>2.7105906390921201E-2</v>
      </c>
      <c r="EL1208">
        <v>1.51547285450496E-2</v>
      </c>
      <c r="EM1208">
        <v>0.40368066868457297</v>
      </c>
      <c r="EN1208">
        <v>0.47978862588704402</v>
      </c>
      <c r="EO1208">
        <v>0.54154596779058295</v>
      </c>
      <c r="EP1208">
        <v>0.52917831425517503</v>
      </c>
      <c r="EQ1208">
        <v>0.28378758476228799</v>
      </c>
      <c r="ER1208">
        <v>-0.168227097019019</v>
      </c>
      <c r="ES1208">
        <v>-0.110716348114602</v>
      </c>
      <c r="ET1208">
        <v>-6.7362940107842204E-2</v>
      </c>
      <c r="EU1208">
        <v>1.3001898470495699E-2</v>
      </c>
      <c r="EV1208">
        <v>5.2677669719282998E-2</v>
      </c>
      <c r="EW1208">
        <v>77.5</v>
      </c>
      <c r="EX1208">
        <v>76.559756316072395</v>
      </c>
      <c r="EY1208">
        <v>76.461924386310699</v>
      </c>
      <c r="EZ1208">
        <v>75.961924386310699</v>
      </c>
      <c r="FA1208">
        <v>74.157588245834106</v>
      </c>
      <c r="FB1208">
        <v>73.157588245834106</v>
      </c>
      <c r="FC1208">
        <v>71.402168070238304</v>
      </c>
      <c r="FD1208">
        <v>72.755420175595802</v>
      </c>
      <c r="FE1208">
        <v>75.5</v>
      </c>
      <c r="FF1208">
        <v>80.195663859523407</v>
      </c>
      <c r="FG1208">
        <v>84.489159648808496</v>
      </c>
      <c r="FH1208">
        <v>87.538075613689301</v>
      </c>
      <c r="FI1208">
        <v>90.489159648808496</v>
      </c>
      <c r="FJ1208">
        <v>92.135907543450998</v>
      </c>
      <c r="FK1208">
        <v>94.989159648808496</v>
      </c>
      <c r="FL1208">
        <v>96.842411754165894</v>
      </c>
      <c r="FM1208">
        <v>96.793495789285103</v>
      </c>
      <c r="FN1208">
        <v>95.195663859523407</v>
      </c>
      <c r="FO1208">
        <v>93.597831929761696</v>
      </c>
      <c r="FP1208">
        <v>91.146747894642502</v>
      </c>
      <c r="FQ1208">
        <v>86.195663859523407</v>
      </c>
      <c r="FR1208">
        <v>82.695663859523407</v>
      </c>
      <c r="FS1208">
        <v>80.597831929761696</v>
      </c>
      <c r="FT1208">
        <v>80.255420175595802</v>
      </c>
      <c r="FU1208">
        <v>4.61088029276112E-2</v>
      </c>
      <c r="FV1208">
        <v>0</v>
      </c>
      <c r="FW1208">
        <v>0</v>
      </c>
      <c r="FX1208">
        <v>1</v>
      </c>
    </row>
    <row r="1209" spans="1:180" x14ac:dyDescent="0.2">
      <c r="A1209" t="s">
        <v>42</v>
      </c>
      <c r="B1209" t="s">
        <v>58</v>
      </c>
      <c r="C1209" t="s">
        <v>55</v>
      </c>
      <c r="D1209" t="s">
        <v>1</v>
      </c>
      <c r="E1209" t="s">
        <v>1</v>
      </c>
      <c r="F1209" t="s">
        <v>1</v>
      </c>
      <c r="G1209" s="35">
        <v>43721</v>
      </c>
      <c r="H1209">
        <v>66468</v>
      </c>
      <c r="I1209">
        <v>0.82200785981930402</v>
      </c>
      <c r="J1209">
        <v>0.72459516224309795</v>
      </c>
      <c r="K1209">
        <v>0.65111450033778095</v>
      </c>
      <c r="L1209">
        <v>0.60531969457590196</v>
      </c>
      <c r="M1209">
        <v>0.59278607595385202</v>
      </c>
      <c r="N1209">
        <v>0.61299695975453405</v>
      </c>
      <c r="O1209">
        <v>0.66840995457402097</v>
      </c>
      <c r="P1209">
        <v>0.71447051529152195</v>
      </c>
      <c r="Q1209">
        <v>0.71414284507333603</v>
      </c>
      <c r="R1209">
        <v>0.74073997944366399</v>
      </c>
      <c r="S1209">
        <v>0.804742869090454</v>
      </c>
      <c r="T1209">
        <v>0.888621899373222</v>
      </c>
      <c r="U1209">
        <v>1.0398086512786799</v>
      </c>
      <c r="V1209">
        <v>1.24818072859166</v>
      </c>
      <c r="W1209">
        <v>1.4418396146515799</v>
      </c>
      <c r="X1209">
        <v>1.66284006297471</v>
      </c>
      <c r="Y1209">
        <v>1.8485891029094399</v>
      </c>
      <c r="Z1209">
        <v>1.9814522776328101</v>
      </c>
      <c r="AA1209">
        <v>1.98766156548949</v>
      </c>
      <c r="AB1209">
        <v>1.86665318905356</v>
      </c>
      <c r="AC1209">
        <v>1.750107030086</v>
      </c>
      <c r="AD1209">
        <v>1.59872024376713</v>
      </c>
      <c r="AE1209">
        <v>1.3355310979305299</v>
      </c>
      <c r="AF1209">
        <v>1.09184802019454</v>
      </c>
      <c r="AG1209">
        <v>2.5771913441990802E-3</v>
      </c>
      <c r="AH1209">
        <v>3.0238202324354702E-3</v>
      </c>
      <c r="AI1209">
        <v>2.4506157673056098E-3</v>
      </c>
      <c r="AJ1209">
        <v>5.3152690843888996E-3</v>
      </c>
      <c r="AK1209">
        <v>1.82864339579134E-3</v>
      </c>
      <c r="AL1209">
        <v>6.0038720030868098E-3</v>
      </c>
      <c r="AM1209">
        <v>6.7069117601694104E-3</v>
      </c>
      <c r="AN1209">
        <v>1.22118089090956E-3</v>
      </c>
      <c r="AO1209">
        <v>-7.5134333014900403E-3</v>
      </c>
      <c r="AP1209">
        <v>-6.7630233774701896E-3</v>
      </c>
      <c r="AQ1209">
        <v>-4.5785185770836102E-3</v>
      </c>
      <c r="AR1209">
        <v>-6.4238392761012996E-3</v>
      </c>
      <c r="AS1209">
        <v>5.2044881343026898E-3</v>
      </c>
      <c r="AT1209">
        <v>1.52463806258199E-2</v>
      </c>
      <c r="AU1209">
        <v>0.117400952976227</v>
      </c>
      <c r="AV1209">
        <v>0.160316554124219</v>
      </c>
      <c r="AW1209">
        <v>0.18231554573170899</v>
      </c>
      <c r="AX1209">
        <v>0.177952516287706</v>
      </c>
      <c r="AY1209">
        <v>0.13211822954225999</v>
      </c>
      <c r="AZ1209">
        <v>-7.6853664377011599E-3</v>
      </c>
      <c r="BA1209">
        <v>-9.4360202863411607E-3</v>
      </c>
      <c r="BB1209">
        <v>-3.3800773333007698E-3</v>
      </c>
      <c r="BC1209">
        <v>-5.4582696827146504E-3</v>
      </c>
      <c r="BD1209">
        <v>-3.2651545944960602E-3</v>
      </c>
      <c r="BE1209">
        <v>3.1516053817605698E-3</v>
      </c>
      <c r="BF1209">
        <v>3.61843539829741E-3</v>
      </c>
      <c r="BG1209">
        <v>3.0132252324582501E-3</v>
      </c>
      <c r="BH1209">
        <v>5.9330556691523503E-3</v>
      </c>
      <c r="BI1209">
        <v>2.39376644644834E-3</v>
      </c>
      <c r="BJ1209">
        <v>6.5211632180980396E-3</v>
      </c>
      <c r="BK1209">
        <v>7.2495095923800698E-3</v>
      </c>
      <c r="BL1209">
        <v>1.7109229574369001E-3</v>
      </c>
      <c r="BM1209">
        <v>-7.0947804843799799E-3</v>
      </c>
      <c r="BN1209">
        <v>-6.3118066526877299E-3</v>
      </c>
      <c r="BO1209">
        <v>-4.18743023256415E-3</v>
      </c>
      <c r="BP1209">
        <v>-6.07406371790996E-3</v>
      </c>
      <c r="BQ1209">
        <v>5.5474023489991203E-3</v>
      </c>
      <c r="BR1209">
        <v>1.6066974469597501E-2</v>
      </c>
      <c r="BS1209">
        <v>0.118595193738641</v>
      </c>
      <c r="BT1209">
        <v>0.161569573972216</v>
      </c>
      <c r="BU1209">
        <v>0.18370886731515401</v>
      </c>
      <c r="BV1209">
        <v>0.179608393038655</v>
      </c>
      <c r="BW1209">
        <v>0.13374667801519499</v>
      </c>
      <c r="BX1209">
        <v>-6.44990585276904E-3</v>
      </c>
      <c r="BY1209">
        <v>-8.3509026109351205E-3</v>
      </c>
      <c r="BZ1209">
        <v>-2.01752124818461E-3</v>
      </c>
      <c r="CA1209">
        <v>-4.1897199647575297E-3</v>
      </c>
      <c r="CB1209">
        <v>-2.42055593721419E-3</v>
      </c>
      <c r="CC1209">
        <v>3.5494427943553999E-3</v>
      </c>
      <c r="CD1209">
        <v>4.0302640508150297E-3</v>
      </c>
      <c r="CE1209">
        <v>3.40288683416262E-3</v>
      </c>
      <c r="CF1209">
        <v>6.3609327758147602E-3</v>
      </c>
      <c r="CG1209">
        <v>2.78516894981597E-3</v>
      </c>
      <c r="CH1209">
        <v>6.87943753780609E-3</v>
      </c>
      <c r="CI1209">
        <v>7.6253111980696597E-3</v>
      </c>
      <c r="CJ1209">
        <v>2.05011682082715E-3</v>
      </c>
      <c r="CK1209">
        <v>-6.8048228185790902E-3</v>
      </c>
      <c r="CL1209">
        <v>-5.9992953236313804E-3</v>
      </c>
      <c r="CM1209">
        <v>-3.9165636365106797E-3</v>
      </c>
      <c r="CN1209">
        <v>-5.83181023181744E-3</v>
      </c>
      <c r="CO1209">
        <v>5.7849036894885696E-3</v>
      </c>
      <c r="CP1209">
        <v>1.6635315266047401E-2</v>
      </c>
      <c r="CQ1209">
        <v>0.11942232125271</v>
      </c>
      <c r="CR1209">
        <v>0.16243741170190201</v>
      </c>
      <c r="CS1209">
        <v>0.184673877599414</v>
      </c>
      <c r="CT1209">
        <v>0.180755248232115</v>
      </c>
      <c r="CU1209">
        <v>0.13487453646685599</v>
      </c>
      <c r="CV1209">
        <v>-5.5942296151916104E-3</v>
      </c>
      <c r="CW1209">
        <v>-7.5993534145103597E-3</v>
      </c>
      <c r="CX1209">
        <v>-1.0738190543469299E-3</v>
      </c>
      <c r="CY1209">
        <v>-3.3111262944454101E-3</v>
      </c>
      <c r="CZ1209">
        <v>-1.83558948005634E-3</v>
      </c>
      <c r="DA1209">
        <v>3.94728020695022E-3</v>
      </c>
      <c r="DB1209">
        <v>4.4420927033326403E-3</v>
      </c>
      <c r="DC1209">
        <v>3.7925484358669798E-3</v>
      </c>
      <c r="DD1209">
        <v>6.7888098824771701E-3</v>
      </c>
      <c r="DE1209">
        <v>3.17657145318359E-3</v>
      </c>
      <c r="DF1209">
        <v>7.2377118575141404E-3</v>
      </c>
      <c r="DG1209">
        <v>8.0011128037592496E-3</v>
      </c>
      <c r="DH1209">
        <v>2.3893106842174101E-3</v>
      </c>
      <c r="DI1209">
        <v>-6.5148651527781902E-3</v>
      </c>
      <c r="DJ1209">
        <v>-5.6867839945750403E-3</v>
      </c>
      <c r="DK1209">
        <v>-3.6456970404572099E-3</v>
      </c>
      <c r="DL1209">
        <v>-5.5895567457249096E-3</v>
      </c>
      <c r="DM1209">
        <v>6.0224050299780198E-3</v>
      </c>
      <c r="DN1209">
        <v>1.72036560624973E-2</v>
      </c>
      <c r="DO1209">
        <v>0.120249448766778</v>
      </c>
      <c r="DP1209">
        <v>0.163305249431588</v>
      </c>
      <c r="DQ1209">
        <v>0.185638887883674</v>
      </c>
      <c r="DR1209">
        <v>0.181902103425574</v>
      </c>
      <c r="DS1209">
        <v>0.13600239491851701</v>
      </c>
      <c r="DT1209">
        <v>-4.7385533776141903E-3</v>
      </c>
      <c r="DU1209">
        <v>-6.8478042180855903E-3</v>
      </c>
      <c r="DV1209">
        <v>-1.3011686050924201E-4</v>
      </c>
      <c r="DW1209">
        <v>-2.4325326241333E-3</v>
      </c>
      <c r="DX1209">
        <v>-1.2506230228984999E-3</v>
      </c>
      <c r="DY1209">
        <v>4.5216942445117101E-3</v>
      </c>
      <c r="DZ1209">
        <v>5.0367078691945797E-3</v>
      </c>
      <c r="EA1209">
        <v>4.3551579010196202E-3</v>
      </c>
      <c r="EB1209">
        <v>7.40659646724062E-3</v>
      </c>
      <c r="EC1209">
        <v>3.7416945038405902E-3</v>
      </c>
      <c r="ED1209">
        <v>7.7550030725253597E-3</v>
      </c>
      <c r="EE1209">
        <v>8.5437106359699099E-3</v>
      </c>
      <c r="EF1209">
        <v>2.8790527507447398E-3</v>
      </c>
      <c r="EG1209">
        <v>-6.0962123356681401E-3</v>
      </c>
      <c r="EH1209">
        <v>-5.2355672697925702E-3</v>
      </c>
      <c r="EI1209">
        <v>-3.2546086959377501E-3</v>
      </c>
      <c r="EJ1209">
        <v>-5.23978118753357E-3</v>
      </c>
      <c r="EK1209">
        <v>6.3653192446744503E-3</v>
      </c>
      <c r="EL1209">
        <v>1.8024249906274801E-2</v>
      </c>
      <c r="EM1209">
        <v>0.121443689529192</v>
      </c>
      <c r="EN1209">
        <v>0.164558269279585</v>
      </c>
      <c r="EO1209">
        <v>0.18703220946711799</v>
      </c>
      <c r="EP1209">
        <v>0.183557980176523</v>
      </c>
      <c r="EQ1209">
        <v>0.13763084339145101</v>
      </c>
      <c r="ER1209">
        <v>-3.5030927926820699E-3</v>
      </c>
      <c r="ES1209">
        <v>-5.7626865426795501E-3</v>
      </c>
      <c r="ET1209">
        <v>1.23243922460691E-3</v>
      </c>
      <c r="EU1209">
        <v>-1.1639829061761799E-3</v>
      </c>
      <c r="EV1209">
        <v>-4.06024365616624E-4</v>
      </c>
      <c r="EW1209">
        <v>72.141323998876402</v>
      </c>
      <c r="EX1209">
        <v>70.881802679502101</v>
      </c>
      <c r="EY1209">
        <v>69.250375152057799</v>
      </c>
      <c r="EZ1209">
        <v>67.547894586378007</v>
      </c>
      <c r="FA1209">
        <v>66.669776889557198</v>
      </c>
      <c r="FB1209">
        <v>65.368656734745997</v>
      </c>
      <c r="FC1209">
        <v>64.713426996982093</v>
      </c>
      <c r="FD1209">
        <v>64.6676281124941</v>
      </c>
      <c r="FE1209">
        <v>68.357487128618502</v>
      </c>
      <c r="FF1209">
        <v>74.194382455634397</v>
      </c>
      <c r="FG1209">
        <v>79.702140294166099</v>
      </c>
      <c r="FH1209">
        <v>84.824563901128002</v>
      </c>
      <c r="FI1209">
        <v>88.661948608259493</v>
      </c>
      <c r="FJ1209">
        <v>91.697575041435002</v>
      </c>
      <c r="FK1209">
        <v>93.912618302824598</v>
      </c>
      <c r="FL1209">
        <v>95.833687919363598</v>
      </c>
      <c r="FM1209">
        <v>96.440541893453997</v>
      </c>
      <c r="FN1209">
        <v>96.068981265361302</v>
      </c>
      <c r="FO1209">
        <v>94.289616273484796</v>
      </c>
      <c r="FP1209">
        <v>90.424585339669903</v>
      </c>
      <c r="FQ1209">
        <v>85.580948252423497</v>
      </c>
      <c r="FR1209">
        <v>81.8365160027884</v>
      </c>
      <c r="FS1209">
        <v>79.000006509411506</v>
      </c>
      <c r="FT1209">
        <v>76.614082836519998</v>
      </c>
      <c r="FU1209">
        <v>1.8820306439637901E-3</v>
      </c>
      <c r="FV1209">
        <v>0</v>
      </c>
      <c r="FW1209">
        <v>0</v>
      </c>
      <c r="FX1209">
        <v>1</v>
      </c>
    </row>
    <row r="1210" spans="1:180" x14ac:dyDescent="0.2">
      <c r="A1210" t="s">
        <v>42</v>
      </c>
      <c r="B1210" t="s">
        <v>58</v>
      </c>
      <c r="C1210" t="s">
        <v>55</v>
      </c>
      <c r="D1210" t="s">
        <v>1</v>
      </c>
      <c r="E1210" t="s">
        <v>1</v>
      </c>
      <c r="F1210" t="s">
        <v>77</v>
      </c>
      <c r="G1210" s="35">
        <v>43721</v>
      </c>
      <c r="H1210">
        <v>54493</v>
      </c>
      <c r="I1210">
        <v>0.84410090120343795</v>
      </c>
      <c r="J1210">
        <v>0.74373006703190503</v>
      </c>
      <c r="K1210">
        <v>0.66650563079071501</v>
      </c>
      <c r="L1210">
        <v>0.61869122753874595</v>
      </c>
      <c r="M1210">
        <v>0.60583329547291698</v>
      </c>
      <c r="N1210">
        <v>0.62357425135336197</v>
      </c>
      <c r="O1210">
        <v>0.67841460653542596</v>
      </c>
      <c r="P1210">
        <v>0.72263839619485803</v>
      </c>
      <c r="Q1210">
        <v>0.71886473828827702</v>
      </c>
      <c r="R1210">
        <v>0.74545078050527702</v>
      </c>
      <c r="S1210">
        <v>0.81293182566828903</v>
      </c>
      <c r="T1210">
        <v>0.90160709461172805</v>
      </c>
      <c r="U1210">
        <v>1.05432259940402</v>
      </c>
      <c r="V1210">
        <v>1.2608378037306001</v>
      </c>
      <c r="W1210">
        <v>1.45061805138272</v>
      </c>
      <c r="X1210">
        <v>1.6652317037781199</v>
      </c>
      <c r="Y1210">
        <v>1.84483427893959</v>
      </c>
      <c r="Z1210">
        <v>1.9771983498424801</v>
      </c>
      <c r="AA1210">
        <v>1.98635078613669</v>
      </c>
      <c r="AB1210">
        <v>1.8674328187495399</v>
      </c>
      <c r="AC1210">
        <v>1.75919067321801</v>
      </c>
      <c r="AD1210">
        <v>1.61579448877225</v>
      </c>
      <c r="AE1210">
        <v>1.3567853584627201</v>
      </c>
      <c r="AF1210">
        <v>1.1142762826108099</v>
      </c>
      <c r="AG1210">
        <v>2.5732516035061998E-3</v>
      </c>
      <c r="AH1210">
        <v>3.3852781720216702E-3</v>
      </c>
      <c r="AI1210">
        <v>3.2680460596327498E-3</v>
      </c>
      <c r="AJ1210">
        <v>6.6129557571261797E-3</v>
      </c>
      <c r="AK1210">
        <v>2.3152004920355099E-3</v>
      </c>
      <c r="AL1210">
        <v>6.9123438629150403E-3</v>
      </c>
      <c r="AM1210">
        <v>7.2406976348812898E-3</v>
      </c>
      <c r="AN1210">
        <v>-5.9855250938873402E-4</v>
      </c>
      <c r="AO1210">
        <v>-8.9413449481986207E-3</v>
      </c>
      <c r="AP1210">
        <v>-6.1350452670224402E-3</v>
      </c>
      <c r="AQ1210">
        <v>-4.1571722559973403E-3</v>
      </c>
      <c r="AR1210">
        <v>-5.8607226059003703E-3</v>
      </c>
      <c r="AS1210">
        <v>4.8639813812362898E-3</v>
      </c>
      <c r="AT1210">
        <v>1.17570314331495E-2</v>
      </c>
      <c r="AU1210">
        <v>8.7916689889335403E-2</v>
      </c>
      <c r="AV1210">
        <v>0.124633432813231</v>
      </c>
      <c r="AW1210">
        <v>0.13917063123314399</v>
      </c>
      <c r="AX1210">
        <v>0.139353749786607</v>
      </c>
      <c r="AY1210">
        <v>0.124857905457618</v>
      </c>
      <c r="AZ1210">
        <v>2.7626770064369401E-2</v>
      </c>
      <c r="BA1210">
        <v>6.3242475459010404E-3</v>
      </c>
      <c r="BB1210">
        <v>7.3344803650087801E-3</v>
      </c>
      <c r="BC1210">
        <v>1.3958498090025E-3</v>
      </c>
      <c r="BD1210">
        <v>1.3110098272921999E-3</v>
      </c>
      <c r="BE1210">
        <v>3.2265154589781902E-3</v>
      </c>
      <c r="BF1210">
        <v>4.0154123291542398E-3</v>
      </c>
      <c r="BG1210">
        <v>3.84105708286745E-3</v>
      </c>
      <c r="BH1210">
        <v>7.2635142748574697E-3</v>
      </c>
      <c r="BI1210">
        <v>2.8714475421857699E-3</v>
      </c>
      <c r="BJ1210">
        <v>7.4744298034863698E-3</v>
      </c>
      <c r="BK1210">
        <v>7.9126089511697105E-3</v>
      </c>
      <c r="BL1210">
        <v>2.3287835579005499E-5</v>
      </c>
      <c r="BM1210">
        <v>-8.3976883298815998E-3</v>
      </c>
      <c r="BN1210">
        <v>-5.7105566161216896E-3</v>
      </c>
      <c r="BO1210">
        <v>-3.8240073604746501E-3</v>
      </c>
      <c r="BP1210">
        <v>-5.5695440542920596E-3</v>
      </c>
      <c r="BQ1210">
        <v>5.1507302749070304E-3</v>
      </c>
      <c r="BR1210">
        <v>1.2619098170704401E-2</v>
      </c>
      <c r="BS1210">
        <v>8.9156365038202401E-2</v>
      </c>
      <c r="BT1210">
        <v>0.12583190437098399</v>
      </c>
      <c r="BU1210">
        <v>0.140332789704503</v>
      </c>
      <c r="BV1210">
        <v>0.140546889226843</v>
      </c>
      <c r="BW1210">
        <v>0.12626782224473701</v>
      </c>
      <c r="BX1210">
        <v>2.87777748057081E-2</v>
      </c>
      <c r="BY1210">
        <v>7.3651249583695502E-3</v>
      </c>
      <c r="BZ1210">
        <v>8.6941740738943792E-3</v>
      </c>
      <c r="CA1210">
        <v>2.6618960673865199E-3</v>
      </c>
      <c r="CB1210">
        <v>2.1615897320345898E-3</v>
      </c>
      <c r="CC1210">
        <v>3.6789640152599902E-3</v>
      </c>
      <c r="CD1210">
        <v>4.4518413268254597E-3</v>
      </c>
      <c r="CE1210">
        <v>4.2379227720135103E-3</v>
      </c>
      <c r="CF1210">
        <v>7.7140891224612498E-3</v>
      </c>
      <c r="CG1210">
        <v>3.2567025546411201E-3</v>
      </c>
      <c r="CH1210">
        <v>7.8637288136605091E-3</v>
      </c>
      <c r="CI1210">
        <v>8.3779726820077602E-3</v>
      </c>
      <c r="CJ1210">
        <v>4.53972564210055E-4</v>
      </c>
      <c r="CK1210">
        <v>-8.0211534121601008E-3</v>
      </c>
      <c r="CL1210">
        <v>-5.4165570696148796E-3</v>
      </c>
      <c r="CM1210">
        <v>-3.59325836874587E-3</v>
      </c>
      <c r="CN1210">
        <v>-5.3678746764566397E-3</v>
      </c>
      <c r="CO1210">
        <v>5.3493316851488202E-3</v>
      </c>
      <c r="CP1210">
        <v>1.3216162967046899E-2</v>
      </c>
      <c r="CQ1210">
        <v>9.0014960269922506E-2</v>
      </c>
      <c r="CR1210">
        <v>0.12666196212101599</v>
      </c>
      <c r="CS1210">
        <v>0.141137697121517</v>
      </c>
      <c r="CT1210">
        <v>0.14137325396852499</v>
      </c>
      <c r="CU1210">
        <v>0.12724432631650801</v>
      </c>
      <c r="CV1210">
        <v>2.9574957183287998E-2</v>
      </c>
      <c r="CW1210">
        <v>8.0860334834515699E-3</v>
      </c>
      <c r="CX1210">
        <v>9.6358937946743606E-3</v>
      </c>
      <c r="CY1210">
        <v>3.5387558492245099E-3</v>
      </c>
      <c r="CZ1210">
        <v>2.75069878296309E-3</v>
      </c>
      <c r="DA1210">
        <v>4.1314125715417802E-3</v>
      </c>
      <c r="DB1210">
        <v>4.8882703244966701E-3</v>
      </c>
      <c r="DC1210">
        <v>4.6347884611595601E-3</v>
      </c>
      <c r="DD1210">
        <v>8.1646639700650205E-3</v>
      </c>
      <c r="DE1210">
        <v>3.64195756709646E-3</v>
      </c>
      <c r="DF1210">
        <v>8.2530278238346494E-3</v>
      </c>
      <c r="DG1210">
        <v>8.8433364128458099E-3</v>
      </c>
      <c r="DH1210">
        <v>8.8465729284110397E-4</v>
      </c>
      <c r="DI1210">
        <v>-7.6446184944385896E-3</v>
      </c>
      <c r="DJ1210">
        <v>-5.1225575231080697E-3</v>
      </c>
      <c r="DK1210">
        <v>-3.3625093770170899E-3</v>
      </c>
      <c r="DL1210">
        <v>-5.1662052986212303E-3</v>
      </c>
      <c r="DM1210">
        <v>5.54793309539061E-3</v>
      </c>
      <c r="DN1210">
        <v>1.3813227763389301E-2</v>
      </c>
      <c r="DO1210">
        <v>9.08735555016425E-2</v>
      </c>
      <c r="DP1210">
        <v>0.127492019871048</v>
      </c>
      <c r="DQ1210">
        <v>0.141942604538532</v>
      </c>
      <c r="DR1210">
        <v>0.142199618710208</v>
      </c>
      <c r="DS1210">
        <v>0.128220830388279</v>
      </c>
      <c r="DT1210">
        <v>3.03721395608679E-2</v>
      </c>
      <c r="DU1210">
        <v>8.8069420085335904E-3</v>
      </c>
      <c r="DV1210">
        <v>1.05776135154543E-2</v>
      </c>
      <c r="DW1210">
        <v>4.4156156310625099E-3</v>
      </c>
      <c r="DX1210">
        <v>3.3398078338916001E-3</v>
      </c>
      <c r="DY1210">
        <v>4.7846764270137697E-3</v>
      </c>
      <c r="DZ1210">
        <v>5.5184044816292402E-3</v>
      </c>
      <c r="EA1210">
        <v>5.2077994843942703E-3</v>
      </c>
      <c r="EB1210">
        <v>8.8152224877963096E-3</v>
      </c>
      <c r="EC1210">
        <v>4.1982046172467204E-3</v>
      </c>
      <c r="ED1210">
        <v>8.8151137644059702E-3</v>
      </c>
      <c r="EE1210">
        <v>9.5152477291342297E-3</v>
      </c>
      <c r="EF1210">
        <v>1.5064976378088399E-3</v>
      </c>
      <c r="EG1210">
        <v>-7.1009618761215696E-3</v>
      </c>
      <c r="EH1210">
        <v>-4.6980688722073104E-3</v>
      </c>
      <c r="EI1210">
        <v>-3.0293444814944001E-3</v>
      </c>
      <c r="EJ1210">
        <v>-4.8750267470129196E-3</v>
      </c>
      <c r="EK1210">
        <v>5.8346819890613497E-3</v>
      </c>
      <c r="EL1210">
        <v>1.46752945009443E-2</v>
      </c>
      <c r="EM1210">
        <v>9.2113230650509595E-2</v>
      </c>
      <c r="EN1210">
        <v>0.12869049142880101</v>
      </c>
      <c r="EO1210">
        <v>0.143104763009891</v>
      </c>
      <c r="EP1210">
        <v>0.143392758150444</v>
      </c>
      <c r="EQ1210">
        <v>0.12963074717539799</v>
      </c>
      <c r="ER1210">
        <v>3.1523144302206499E-2</v>
      </c>
      <c r="ES1210">
        <v>9.8478194210021002E-3</v>
      </c>
      <c r="ET1210">
        <v>1.19373072243399E-2</v>
      </c>
      <c r="EU1210">
        <v>5.6816618894465296E-3</v>
      </c>
      <c r="EV1210">
        <v>4.1903877386339798E-3</v>
      </c>
      <c r="EW1210">
        <v>72.116220215554506</v>
      </c>
      <c r="EX1210">
        <v>70.841524071345901</v>
      </c>
      <c r="EY1210">
        <v>69.220129094573807</v>
      </c>
      <c r="EZ1210">
        <v>67.512431478328295</v>
      </c>
      <c r="FA1210">
        <v>66.658915226226995</v>
      </c>
      <c r="FB1210">
        <v>65.346622987221195</v>
      </c>
      <c r="FC1210">
        <v>64.671983376894204</v>
      </c>
      <c r="FD1210">
        <v>64.634281775554896</v>
      </c>
      <c r="FE1210">
        <v>68.3497189323123</v>
      </c>
      <c r="FF1210">
        <v>74.226368678444402</v>
      </c>
      <c r="FG1210">
        <v>79.743239994396802</v>
      </c>
      <c r="FH1210">
        <v>84.880537557351602</v>
      </c>
      <c r="FI1210">
        <v>88.725665969607803</v>
      </c>
      <c r="FJ1210">
        <v>91.686600472046607</v>
      </c>
      <c r="FK1210">
        <v>93.856544070353493</v>
      </c>
      <c r="FL1210">
        <v>95.767737860085205</v>
      </c>
      <c r="FM1210">
        <v>96.352814187953499</v>
      </c>
      <c r="FN1210">
        <v>95.9584279329259</v>
      </c>
      <c r="FO1210">
        <v>94.171124673074701</v>
      </c>
      <c r="FP1210">
        <v>90.323054282994903</v>
      </c>
      <c r="FQ1210">
        <v>85.522080716396303</v>
      </c>
      <c r="FR1210">
        <v>81.797346527278293</v>
      </c>
      <c r="FS1210">
        <v>78.9598411373007</v>
      </c>
      <c r="FT1210">
        <v>76.531749714269907</v>
      </c>
      <c r="FU1210">
        <v>1.6386060303538201E-3</v>
      </c>
      <c r="FV1210">
        <v>0</v>
      </c>
      <c r="FW1210">
        <v>0</v>
      </c>
      <c r="FX1210">
        <v>1</v>
      </c>
    </row>
    <row r="1211" spans="1:180" x14ac:dyDescent="0.2">
      <c r="A1211" t="s">
        <v>42</v>
      </c>
      <c r="B1211" t="s">
        <v>58</v>
      </c>
      <c r="C1211" t="s">
        <v>55</v>
      </c>
      <c r="D1211" t="s">
        <v>1</v>
      </c>
      <c r="E1211" t="s">
        <v>1</v>
      </c>
      <c r="F1211" t="s">
        <v>78</v>
      </c>
      <c r="G1211" s="35">
        <v>43721</v>
      </c>
      <c r="H1211">
        <v>11975</v>
      </c>
      <c r="I1211">
        <v>0.73772600399680399</v>
      </c>
      <c r="J1211">
        <v>0.65196406643718896</v>
      </c>
      <c r="K1211">
        <v>0.58932498457372395</v>
      </c>
      <c r="L1211">
        <v>0.55154243182555296</v>
      </c>
      <c r="M1211">
        <v>0.54522056676255104</v>
      </c>
      <c r="N1211">
        <v>0.56924807273565803</v>
      </c>
      <c r="O1211">
        <v>0.63074033969006404</v>
      </c>
      <c r="P1211">
        <v>0.67900403479094296</v>
      </c>
      <c r="Q1211">
        <v>0.68704738921101904</v>
      </c>
      <c r="R1211">
        <v>0.71901054614958404</v>
      </c>
      <c r="S1211">
        <v>0.76579707876574299</v>
      </c>
      <c r="T1211">
        <v>0.82895609660085301</v>
      </c>
      <c r="U1211">
        <v>0.97048154413672705</v>
      </c>
      <c r="V1211">
        <v>1.1935523533447701</v>
      </c>
      <c r="W1211">
        <v>1.4054909473506401</v>
      </c>
      <c r="X1211">
        <v>1.65415326905704</v>
      </c>
      <c r="Y1211">
        <v>1.86390870378748</v>
      </c>
      <c r="Z1211">
        <v>2.0061612411983698</v>
      </c>
      <c r="AA1211">
        <v>1.99864093114885</v>
      </c>
      <c r="AB1211">
        <v>1.87339168364941</v>
      </c>
      <c r="AC1211">
        <v>1.72674536351539</v>
      </c>
      <c r="AD1211">
        <v>1.54353660873194</v>
      </c>
      <c r="AE1211">
        <v>1.25757246410826</v>
      </c>
      <c r="AF1211">
        <v>1.01358855975005</v>
      </c>
      <c r="AG1211">
        <v>-1.66829443323725E-3</v>
      </c>
      <c r="AH1211">
        <v>-1.30703567808949E-3</v>
      </c>
      <c r="AI1211">
        <v>1.28025342056185E-3</v>
      </c>
      <c r="AJ1211">
        <v>-4.5024014176802199E-4</v>
      </c>
      <c r="AK1211">
        <v>-1.4207265420705399E-3</v>
      </c>
      <c r="AL1211">
        <v>1.5158091434585299E-3</v>
      </c>
      <c r="AM1211">
        <v>-9.5122532644500405E-4</v>
      </c>
      <c r="AN1211">
        <v>-4.4333803124824104E-3</v>
      </c>
      <c r="AO1211">
        <v>-8.2699184232991503E-3</v>
      </c>
      <c r="AP1211">
        <v>-1.2624566120076799E-2</v>
      </c>
      <c r="AQ1211">
        <v>-7.9402161684297198E-3</v>
      </c>
      <c r="AR1211">
        <v>-6.51682365997541E-3</v>
      </c>
      <c r="AS1211">
        <v>4.9739326670146904E-3</v>
      </c>
      <c r="AT1211">
        <v>2.7251739103124999E-2</v>
      </c>
      <c r="AU1211">
        <v>0.24550549815870101</v>
      </c>
      <c r="AV1211">
        <v>0.32901376959870299</v>
      </c>
      <c r="AW1211">
        <v>0.39241714542218398</v>
      </c>
      <c r="AX1211">
        <v>0.37599212524824499</v>
      </c>
      <c r="AY1211">
        <v>0.166301795121155</v>
      </c>
      <c r="AZ1211">
        <v>-0.18482243033527701</v>
      </c>
      <c r="BA1211">
        <v>-0.10661233225985201</v>
      </c>
      <c r="BB1211">
        <v>-5.9965390540749203E-2</v>
      </c>
      <c r="BC1211">
        <v>-4.1170092838914998E-2</v>
      </c>
      <c r="BD1211">
        <v>-1.21388804671233E-2</v>
      </c>
      <c r="BE1211">
        <v>-8.0224601213458799E-4</v>
      </c>
      <c r="BF1211">
        <v>-5.8868676382278101E-4</v>
      </c>
      <c r="BG1211">
        <v>1.8856059895624199E-3</v>
      </c>
      <c r="BH1211">
        <v>1.4793039294471201E-4</v>
      </c>
      <c r="BI1211">
        <v>-8.3890733276980798E-4</v>
      </c>
      <c r="BJ1211">
        <v>1.9884870916556199E-3</v>
      </c>
      <c r="BK1211">
        <v>-3.1883313932589899E-4</v>
      </c>
      <c r="BL1211">
        <v>-3.6165431386561801E-3</v>
      </c>
      <c r="BM1211">
        <v>-7.5689632543807298E-3</v>
      </c>
      <c r="BN1211">
        <v>-1.18686855434191E-2</v>
      </c>
      <c r="BO1211">
        <v>-7.2256055342203099E-3</v>
      </c>
      <c r="BP1211">
        <v>-5.9060773292120301E-3</v>
      </c>
      <c r="BQ1211">
        <v>5.5850034911786098E-3</v>
      </c>
      <c r="BR1211">
        <v>2.86215201539535E-2</v>
      </c>
      <c r="BS1211">
        <v>0.247393450249386</v>
      </c>
      <c r="BT1211">
        <v>0.33138822291931402</v>
      </c>
      <c r="BU1211">
        <v>0.39540854582659102</v>
      </c>
      <c r="BV1211">
        <v>0.37911887346651502</v>
      </c>
      <c r="BW1211">
        <v>0.169401891017706</v>
      </c>
      <c r="BX1211">
        <v>-0.18216170372672799</v>
      </c>
      <c r="BY1211">
        <v>-0.10434098504026</v>
      </c>
      <c r="BZ1211">
        <v>-5.7933301219853899E-2</v>
      </c>
      <c r="CA1211">
        <v>-3.9399800214763497E-2</v>
      </c>
      <c r="CB1211">
        <v>-1.0901120085920001E-2</v>
      </c>
      <c r="CC1211">
        <v>-2.0242351389623199E-4</v>
      </c>
      <c r="CD1211">
        <v>-9.1160494086429906E-5</v>
      </c>
      <c r="CE1211">
        <v>2.3048713347848301E-3</v>
      </c>
      <c r="CF1211">
        <v>5.6222148309777902E-4</v>
      </c>
      <c r="CG1211">
        <v>-4.3594112078654398E-4</v>
      </c>
      <c r="CH1211">
        <v>2.3158623986722698E-3</v>
      </c>
      <c r="CI1211">
        <v>1.19159763035426E-4</v>
      </c>
      <c r="CJ1211">
        <v>-3.0508042003707398E-3</v>
      </c>
      <c r="CK1211">
        <v>-7.0834838396865597E-3</v>
      </c>
      <c r="CL1211">
        <v>-1.1345164958642301E-2</v>
      </c>
      <c r="CM1211">
        <v>-6.73066838586383E-3</v>
      </c>
      <c r="CN1211">
        <v>-5.4830762810235602E-3</v>
      </c>
      <c r="CO1211">
        <v>6.00822928250781E-3</v>
      </c>
      <c r="CP1211">
        <v>2.9570226337034398E-2</v>
      </c>
      <c r="CQ1211">
        <v>0.24870104011618299</v>
      </c>
      <c r="CR1211">
        <v>0.33303276205594201</v>
      </c>
      <c r="CS1211">
        <v>0.39748038063406999</v>
      </c>
      <c r="CT1211">
        <v>0.38128444975756898</v>
      </c>
      <c r="CU1211">
        <v>0.17154900799192699</v>
      </c>
      <c r="CV1211">
        <v>-0.18031889258293801</v>
      </c>
      <c r="CW1211">
        <v>-0.10276785687510701</v>
      </c>
      <c r="CX1211">
        <v>-5.6525882346494701E-2</v>
      </c>
      <c r="CY1211">
        <v>-3.8173700936065598E-2</v>
      </c>
      <c r="CZ1211">
        <v>-1.0043851016451E-2</v>
      </c>
      <c r="DA1211">
        <v>3.9739898434212401E-4</v>
      </c>
      <c r="DB1211">
        <v>4.0636577564992098E-4</v>
      </c>
      <c r="DC1211">
        <v>2.72413668000724E-3</v>
      </c>
      <c r="DD1211">
        <v>9.7651257325084503E-4</v>
      </c>
      <c r="DE1211">
        <v>-3.2974908803280101E-5</v>
      </c>
      <c r="DF1211">
        <v>2.6432377056889102E-3</v>
      </c>
      <c r="DG1211">
        <v>5.5715266539675201E-4</v>
      </c>
      <c r="DH1211">
        <v>-2.4850652620852899E-3</v>
      </c>
      <c r="DI1211">
        <v>-6.5980044249923904E-3</v>
      </c>
      <c r="DJ1211">
        <v>-1.08216443738656E-2</v>
      </c>
      <c r="DK1211">
        <v>-6.2357312375073397E-3</v>
      </c>
      <c r="DL1211">
        <v>-5.06007523283508E-3</v>
      </c>
      <c r="DM1211">
        <v>6.4314550738369999E-3</v>
      </c>
      <c r="DN1211">
        <v>3.05189325201153E-2</v>
      </c>
      <c r="DO1211">
        <v>0.25000862998298001</v>
      </c>
      <c r="DP1211">
        <v>0.334677301192571</v>
      </c>
      <c r="DQ1211">
        <v>0.39955221544154901</v>
      </c>
      <c r="DR1211">
        <v>0.38345002604862299</v>
      </c>
      <c r="DS1211">
        <v>0.173696124966149</v>
      </c>
      <c r="DT1211">
        <v>-0.178476081439149</v>
      </c>
      <c r="DU1211">
        <v>-0.101194728709955</v>
      </c>
      <c r="DV1211">
        <v>-5.5118463473135398E-2</v>
      </c>
      <c r="DW1211">
        <v>-3.6947601657367601E-2</v>
      </c>
      <c r="DX1211">
        <v>-9.1865819469819903E-3</v>
      </c>
      <c r="DY1211">
        <v>1.2634474054447899E-3</v>
      </c>
      <c r="DZ1211">
        <v>1.1247146899166301E-3</v>
      </c>
      <c r="EA1211">
        <v>3.3294892490078202E-3</v>
      </c>
      <c r="EB1211">
        <v>1.57468310796358E-3</v>
      </c>
      <c r="EC1211">
        <v>5.4884430049744804E-4</v>
      </c>
      <c r="ED1211">
        <v>3.1159156538860099E-3</v>
      </c>
      <c r="EE1211">
        <v>1.1895448525158601E-3</v>
      </c>
      <c r="EF1211">
        <v>-1.6682280882590599E-3</v>
      </c>
      <c r="EG1211">
        <v>-5.8970492560739699E-3</v>
      </c>
      <c r="EH1211">
        <v>-1.0065763797207901E-2</v>
      </c>
      <c r="EI1211">
        <v>-5.5211206032979299E-3</v>
      </c>
      <c r="EJ1211">
        <v>-4.4493289020717001E-3</v>
      </c>
      <c r="EK1211">
        <v>7.0425258980009202E-3</v>
      </c>
      <c r="EL1211">
        <v>3.1888713570943902E-2</v>
      </c>
      <c r="EM1211">
        <v>0.251896582073666</v>
      </c>
      <c r="EN1211">
        <v>0.33705175451318098</v>
      </c>
      <c r="EO1211">
        <v>0.40254361584595599</v>
      </c>
      <c r="EP1211">
        <v>0.38657677426689302</v>
      </c>
      <c r="EQ1211">
        <v>0.176796220862699</v>
      </c>
      <c r="ER1211">
        <v>-0.17581535483060001</v>
      </c>
      <c r="ES1211">
        <v>-9.8923381490363199E-2</v>
      </c>
      <c r="ET1211">
        <v>-5.3086374152240101E-2</v>
      </c>
      <c r="EU1211">
        <v>-3.5177309033216198E-2</v>
      </c>
      <c r="EV1211">
        <v>-7.9488215657787294E-3</v>
      </c>
      <c r="EW1211">
        <v>72.259056971163801</v>
      </c>
      <c r="EX1211">
        <v>71.058891727737404</v>
      </c>
      <c r="EY1211">
        <v>69.347547327502497</v>
      </c>
      <c r="EZ1211">
        <v>67.659389225872303</v>
      </c>
      <c r="FA1211">
        <v>66.699788224499102</v>
      </c>
      <c r="FB1211">
        <v>65.398050718038306</v>
      </c>
      <c r="FC1211">
        <v>64.7824228171676</v>
      </c>
      <c r="FD1211">
        <v>64.674271118397996</v>
      </c>
      <c r="FE1211">
        <v>68.228713930004503</v>
      </c>
      <c r="FF1211">
        <v>73.922739547459898</v>
      </c>
      <c r="FG1211">
        <v>79.505690756092605</v>
      </c>
      <c r="FH1211">
        <v>84.621267063084602</v>
      </c>
      <c r="FI1211">
        <v>88.456506524097193</v>
      </c>
      <c r="FJ1211">
        <v>91.890464207860404</v>
      </c>
      <c r="FK1211">
        <v>94.341403869668</v>
      </c>
      <c r="FL1211">
        <v>96.301380360505306</v>
      </c>
      <c r="FM1211">
        <v>97.017165413371202</v>
      </c>
      <c r="FN1211">
        <v>96.792978300307695</v>
      </c>
      <c r="FO1211">
        <v>95.176652872400794</v>
      </c>
      <c r="FP1211">
        <v>91.214568233132795</v>
      </c>
      <c r="FQ1211">
        <v>86.144894458261803</v>
      </c>
      <c r="FR1211">
        <v>82.293264862310494</v>
      </c>
      <c r="FS1211">
        <v>79.414087079786199</v>
      </c>
      <c r="FT1211">
        <v>77.141852124625402</v>
      </c>
      <c r="FU1211">
        <v>3.5608878519073502E-3</v>
      </c>
      <c r="FV1211">
        <v>0</v>
      </c>
      <c r="FW1211">
        <v>0</v>
      </c>
      <c r="FX1211">
        <v>1</v>
      </c>
    </row>
    <row r="1212" spans="1:180" x14ac:dyDescent="0.2">
      <c r="A1212" t="s">
        <v>42</v>
      </c>
      <c r="B1212" t="s">
        <v>58</v>
      </c>
      <c r="C1212" t="s">
        <v>55</v>
      </c>
      <c r="D1212" t="s">
        <v>1</v>
      </c>
      <c r="E1212" t="s">
        <v>77</v>
      </c>
      <c r="F1212" t="s">
        <v>1</v>
      </c>
      <c r="G1212" s="35">
        <v>43721</v>
      </c>
      <c r="H1212">
        <v>41077</v>
      </c>
      <c r="I1212">
        <v>0.81486571015160303</v>
      </c>
      <c r="J1212">
        <v>0.72358507892569301</v>
      </c>
      <c r="K1212">
        <v>0.65802841245119503</v>
      </c>
      <c r="L1212">
        <v>0.61875110467900796</v>
      </c>
      <c r="M1212">
        <v>0.61031206923918802</v>
      </c>
      <c r="N1212">
        <v>0.644966025269889</v>
      </c>
      <c r="O1212">
        <v>0.71491035526980895</v>
      </c>
      <c r="P1212">
        <v>0.76645140773314102</v>
      </c>
      <c r="Q1212">
        <v>0.76149966413200498</v>
      </c>
      <c r="R1212">
        <v>0.77365368026213299</v>
      </c>
      <c r="S1212">
        <v>0.81946955141001099</v>
      </c>
      <c r="T1212">
        <v>0.885875760012378</v>
      </c>
      <c r="U1212">
        <v>1.02034637889695</v>
      </c>
      <c r="V1212">
        <v>1.2113390818990899</v>
      </c>
      <c r="W1212">
        <v>1.3941123366483601</v>
      </c>
      <c r="X1212">
        <v>1.6151905932691299</v>
      </c>
      <c r="Y1212">
        <v>1.80794148075179</v>
      </c>
      <c r="Z1212">
        <v>1.9597479850822299</v>
      </c>
      <c r="AA1212">
        <v>1.98027721860776</v>
      </c>
      <c r="AB1212">
        <v>1.8592872492683601</v>
      </c>
      <c r="AC1212">
        <v>1.7419243900799199</v>
      </c>
      <c r="AD1212">
        <v>1.58619953467917</v>
      </c>
      <c r="AE1212">
        <v>1.3183103170874699</v>
      </c>
      <c r="AF1212">
        <v>1.0753256490843901</v>
      </c>
      <c r="AG1212">
        <v>-4.9626799252658199E-3</v>
      </c>
      <c r="AH1212">
        <v>-2.8886663680758001E-3</v>
      </c>
      <c r="AI1212">
        <v>-1.7333188254329999E-3</v>
      </c>
      <c r="AJ1212">
        <v>1.20417327625465E-3</v>
      </c>
      <c r="AK1212">
        <v>-1.36640962089148E-3</v>
      </c>
      <c r="AL1212">
        <v>3.58346654877492E-3</v>
      </c>
      <c r="AM1212">
        <v>4.9408245055584804E-3</v>
      </c>
      <c r="AN1212">
        <v>-3.50213421910236E-3</v>
      </c>
      <c r="AO1212">
        <v>-9.5175725704308902E-3</v>
      </c>
      <c r="AP1212">
        <v>-9.0451581154411004E-3</v>
      </c>
      <c r="AQ1212">
        <v>-8.9849854630014003E-3</v>
      </c>
      <c r="AR1212">
        <v>-9.2479553709668098E-3</v>
      </c>
      <c r="AS1212">
        <v>8.2018585082759103E-3</v>
      </c>
      <c r="AT1212">
        <v>2.02841417024315E-2</v>
      </c>
      <c r="AU1212">
        <v>0.13883737638733101</v>
      </c>
      <c r="AV1212">
        <v>0.19505288115001601</v>
      </c>
      <c r="AW1212">
        <v>0.22539923340301601</v>
      </c>
      <c r="AX1212">
        <v>0.22194410732269801</v>
      </c>
      <c r="AY1212">
        <v>0.179489983742188</v>
      </c>
      <c r="AZ1212">
        <v>6.7990811718059499E-3</v>
      </c>
      <c r="BA1212">
        <v>-6.0012082477729402E-3</v>
      </c>
      <c r="BB1212">
        <v>-9.8331318615610501E-3</v>
      </c>
      <c r="BC1212">
        <v>-9.6462557055196994E-3</v>
      </c>
      <c r="BD1212">
        <v>-4.2351414042406397E-3</v>
      </c>
      <c r="BE1212">
        <v>-4.25415254473942E-3</v>
      </c>
      <c r="BF1212">
        <v>-2.1611777996018901E-3</v>
      </c>
      <c r="BG1212">
        <v>-1.0714512768034E-3</v>
      </c>
      <c r="BH1212">
        <v>1.8483817295528299E-3</v>
      </c>
      <c r="BI1212">
        <v>-7.6377805079292E-4</v>
      </c>
      <c r="BJ1212">
        <v>4.1091097745334596E-3</v>
      </c>
      <c r="BK1212">
        <v>5.5876857862231198E-3</v>
      </c>
      <c r="BL1212">
        <v>-2.9116341780481502E-3</v>
      </c>
      <c r="BM1212">
        <v>-8.9341020666036993E-3</v>
      </c>
      <c r="BN1212">
        <v>-8.5108581802058603E-3</v>
      </c>
      <c r="BO1212">
        <v>-8.5783040050757594E-3</v>
      </c>
      <c r="BP1212">
        <v>-8.9392374368242305E-3</v>
      </c>
      <c r="BQ1212">
        <v>8.5039930266029903E-3</v>
      </c>
      <c r="BR1212">
        <v>2.1222548951613199E-2</v>
      </c>
      <c r="BS1212">
        <v>0.140109088025201</v>
      </c>
      <c r="BT1212">
        <v>0.19670512636715501</v>
      </c>
      <c r="BU1212">
        <v>0.227231362687839</v>
      </c>
      <c r="BV1212">
        <v>0.22386353053404101</v>
      </c>
      <c r="BW1212">
        <v>0.18146418355751001</v>
      </c>
      <c r="BX1212">
        <v>8.2705965766424906E-3</v>
      </c>
      <c r="BY1212">
        <v>-4.7237721667938402E-3</v>
      </c>
      <c r="BZ1212">
        <v>-8.4574894741661095E-3</v>
      </c>
      <c r="CA1212">
        <v>-8.2860358080479798E-3</v>
      </c>
      <c r="CB1212">
        <v>-3.25737296698534E-3</v>
      </c>
      <c r="CC1212">
        <v>-3.7634286393525701E-3</v>
      </c>
      <c r="CD1212">
        <v>-1.65732143320348E-3</v>
      </c>
      <c r="CE1212">
        <v>-6.1304382884982197E-4</v>
      </c>
      <c r="CF1212">
        <v>2.2945585418742399E-3</v>
      </c>
      <c r="CG1212">
        <v>-3.4639726112115098E-4</v>
      </c>
      <c r="CH1212">
        <v>4.4731686714426198E-3</v>
      </c>
      <c r="CI1212">
        <v>6.0356999386973103E-3</v>
      </c>
      <c r="CJ1212">
        <v>-2.5026556484365799E-3</v>
      </c>
      <c r="CK1212">
        <v>-8.5299921730617005E-3</v>
      </c>
      <c r="CL1212">
        <v>-8.14080367268381E-3</v>
      </c>
      <c r="CM1212">
        <v>-8.2966376661780007E-3</v>
      </c>
      <c r="CN1212">
        <v>-8.7254203360752607E-3</v>
      </c>
      <c r="CO1212">
        <v>8.7132504736130104E-3</v>
      </c>
      <c r="CP1212">
        <v>2.18724869537546E-2</v>
      </c>
      <c r="CQ1212">
        <v>0.140989871631613</v>
      </c>
      <c r="CR1212">
        <v>0.19784946637136</v>
      </c>
      <c r="CS1212">
        <v>0.228500289849347</v>
      </c>
      <c r="CT1212">
        <v>0.225192917203136</v>
      </c>
      <c r="CU1212">
        <v>0.18283150833565601</v>
      </c>
      <c r="CV1212">
        <v>9.2897636633990002E-3</v>
      </c>
      <c r="CW1212">
        <v>-3.8390238285229699E-3</v>
      </c>
      <c r="CX1212">
        <v>-7.5047237472345603E-3</v>
      </c>
      <c r="CY1212">
        <v>-7.34395165065617E-3</v>
      </c>
      <c r="CZ1212">
        <v>-2.5801735258890002E-3</v>
      </c>
      <c r="DA1212">
        <v>-3.2727047339657202E-3</v>
      </c>
      <c r="DB1212">
        <v>-1.1534650668050699E-3</v>
      </c>
      <c r="DC1212">
        <v>-1.5463638089623999E-4</v>
      </c>
      <c r="DD1212">
        <v>2.74073535419565E-3</v>
      </c>
      <c r="DE1212">
        <v>7.0983528550618401E-5</v>
      </c>
      <c r="DF1212">
        <v>4.8372275683517801E-3</v>
      </c>
      <c r="DG1212">
        <v>6.4837140911715102E-3</v>
      </c>
      <c r="DH1212">
        <v>-2.0936771188250201E-3</v>
      </c>
      <c r="DI1212">
        <v>-8.1258822795196896E-3</v>
      </c>
      <c r="DJ1212">
        <v>-7.7707491651617701E-3</v>
      </c>
      <c r="DK1212">
        <v>-8.0149713272802403E-3</v>
      </c>
      <c r="DL1212">
        <v>-8.5116032353262996E-3</v>
      </c>
      <c r="DM1212">
        <v>8.9225079206230202E-3</v>
      </c>
      <c r="DN1212">
        <v>2.2522424955896E-2</v>
      </c>
      <c r="DO1212">
        <v>0.141870655238025</v>
      </c>
      <c r="DP1212">
        <v>0.19899380637556499</v>
      </c>
      <c r="DQ1212">
        <v>0.22976921701085501</v>
      </c>
      <c r="DR1212">
        <v>0.22652230387222999</v>
      </c>
      <c r="DS1212">
        <v>0.184198833113803</v>
      </c>
      <c r="DT1212">
        <v>1.0308930750155499E-2</v>
      </c>
      <c r="DU1212">
        <v>-2.9542754902520999E-3</v>
      </c>
      <c r="DV1212">
        <v>-6.5519580203030102E-3</v>
      </c>
      <c r="DW1212">
        <v>-6.4018674932643698E-3</v>
      </c>
      <c r="DX1212">
        <v>-1.90297408479267E-3</v>
      </c>
      <c r="DY1212">
        <v>-2.5641773534393199E-3</v>
      </c>
      <c r="DZ1212">
        <v>-4.2597649833116301E-4</v>
      </c>
      <c r="EA1212">
        <v>5.0723116773335804E-4</v>
      </c>
      <c r="EB1212">
        <v>3.3849438074938301E-3</v>
      </c>
      <c r="EC1212">
        <v>6.73615098649175E-4</v>
      </c>
      <c r="ED1212">
        <v>5.3628707941103197E-3</v>
      </c>
      <c r="EE1212">
        <v>7.1305753718361497E-3</v>
      </c>
      <c r="EF1212">
        <v>-1.50317707777081E-3</v>
      </c>
      <c r="EG1212">
        <v>-7.5424117756925004E-3</v>
      </c>
      <c r="EH1212">
        <v>-7.2364492299265299E-3</v>
      </c>
      <c r="EI1212">
        <v>-7.6082898693546003E-3</v>
      </c>
      <c r="EJ1212">
        <v>-8.2028853011837204E-3</v>
      </c>
      <c r="EK1212">
        <v>9.2246424389501105E-3</v>
      </c>
      <c r="EL1212">
        <v>2.3460832205077699E-2</v>
      </c>
      <c r="EM1212">
        <v>0.14314236687589499</v>
      </c>
      <c r="EN1212">
        <v>0.20064605159270399</v>
      </c>
      <c r="EO1212">
        <v>0.231601346295677</v>
      </c>
      <c r="EP1212">
        <v>0.22844172708357299</v>
      </c>
      <c r="EQ1212">
        <v>0.18617303292912499</v>
      </c>
      <c r="ER1212">
        <v>1.1780446154992E-2</v>
      </c>
      <c r="ES1212">
        <v>-1.6768394092730101E-3</v>
      </c>
      <c r="ET1212">
        <v>-5.1763156329080696E-3</v>
      </c>
      <c r="EU1212">
        <v>-5.0416475957926503E-3</v>
      </c>
      <c r="EV1212">
        <v>-9.2520564753737302E-4</v>
      </c>
      <c r="EW1212">
        <v>71.175895016824498</v>
      </c>
      <c r="EX1212">
        <v>69.812898475763205</v>
      </c>
      <c r="EY1212">
        <v>68.260095733776893</v>
      </c>
      <c r="EZ1212">
        <v>66.696462213330406</v>
      </c>
      <c r="FA1212">
        <v>65.862391625864603</v>
      </c>
      <c r="FB1212">
        <v>64.643261482391097</v>
      </c>
      <c r="FC1212">
        <v>64.009947106645797</v>
      </c>
      <c r="FD1212">
        <v>64.002531348252603</v>
      </c>
      <c r="FE1212">
        <v>68.082940632345696</v>
      </c>
      <c r="FF1212">
        <v>74.193153352743096</v>
      </c>
      <c r="FG1212">
        <v>79.796818721715198</v>
      </c>
      <c r="FH1212">
        <v>85.048914038901401</v>
      </c>
      <c r="FI1212">
        <v>88.854063964424398</v>
      </c>
      <c r="FJ1212">
        <v>91.701833050931896</v>
      </c>
      <c r="FK1212">
        <v>93.789112010955805</v>
      </c>
      <c r="FL1212">
        <v>95.620444404724694</v>
      </c>
      <c r="FM1212">
        <v>96.149579159439597</v>
      </c>
      <c r="FN1212">
        <v>95.623561980237298</v>
      </c>
      <c r="FO1212">
        <v>93.742386964458603</v>
      </c>
      <c r="FP1212">
        <v>89.559808208518206</v>
      </c>
      <c r="FQ1212">
        <v>84.539171705952199</v>
      </c>
      <c r="FR1212">
        <v>80.679637673942096</v>
      </c>
      <c r="FS1212">
        <v>77.830724593692096</v>
      </c>
      <c r="FT1212">
        <v>75.510926160032298</v>
      </c>
      <c r="FU1212">
        <v>2.2848041045686698E-3</v>
      </c>
      <c r="FV1212">
        <v>0</v>
      </c>
      <c r="FW1212">
        <v>0</v>
      </c>
      <c r="FX1212">
        <v>1</v>
      </c>
    </row>
    <row r="1213" spans="1:180" x14ac:dyDescent="0.2">
      <c r="A1213" t="s">
        <v>42</v>
      </c>
      <c r="B1213" t="s">
        <v>58</v>
      </c>
      <c r="C1213" t="s">
        <v>55</v>
      </c>
      <c r="D1213" t="s">
        <v>1</v>
      </c>
      <c r="E1213" t="s">
        <v>77</v>
      </c>
      <c r="F1213" t="s">
        <v>77</v>
      </c>
      <c r="G1213" s="35">
        <v>43721</v>
      </c>
      <c r="H1213">
        <v>33271</v>
      </c>
      <c r="I1213">
        <v>0.83804266743591904</v>
      </c>
      <c r="J1213">
        <v>0.74380770008359898</v>
      </c>
      <c r="K1213">
        <v>0.67586810172665901</v>
      </c>
      <c r="L1213">
        <v>0.63479715819305405</v>
      </c>
      <c r="M1213">
        <v>0.62558096587969703</v>
      </c>
      <c r="N1213">
        <v>0.65816545292228001</v>
      </c>
      <c r="O1213">
        <v>0.72696151839738898</v>
      </c>
      <c r="P1213">
        <v>0.77578270433230501</v>
      </c>
      <c r="Q1213">
        <v>0.76675410127432297</v>
      </c>
      <c r="R1213">
        <v>0.77746945974414705</v>
      </c>
      <c r="S1213">
        <v>0.82756275445393102</v>
      </c>
      <c r="T1213">
        <v>0.89810136971994103</v>
      </c>
      <c r="U1213">
        <v>1.0350074692814299</v>
      </c>
      <c r="V1213">
        <v>1.2256962600416199</v>
      </c>
      <c r="W1213">
        <v>1.4063030628833699</v>
      </c>
      <c r="X1213">
        <v>1.6203390494497301</v>
      </c>
      <c r="Y1213">
        <v>1.80494569862367</v>
      </c>
      <c r="Z1213">
        <v>1.9545956605161501</v>
      </c>
      <c r="AA1213">
        <v>1.9790458326181499</v>
      </c>
      <c r="AB1213">
        <v>1.8601414705932799</v>
      </c>
      <c r="AC1213">
        <v>1.7514077607256999</v>
      </c>
      <c r="AD1213">
        <v>1.6047680463393199</v>
      </c>
      <c r="AE1213">
        <v>1.3420437185471601</v>
      </c>
      <c r="AF1213">
        <v>1.0985399983722799</v>
      </c>
      <c r="AG1213">
        <v>-4.94684186336832E-3</v>
      </c>
      <c r="AH1213">
        <v>-2.0090095335031301E-3</v>
      </c>
      <c r="AI1213">
        <v>-1.4442205367736301E-3</v>
      </c>
      <c r="AJ1213">
        <v>2.25559850860393E-3</v>
      </c>
      <c r="AK1213">
        <v>-3.5888036160142502E-4</v>
      </c>
      <c r="AL1213">
        <v>5.2977785134424703E-3</v>
      </c>
      <c r="AM1213">
        <v>5.7020048558941699E-3</v>
      </c>
      <c r="AN1213">
        <v>-4.7923245965153499E-3</v>
      </c>
      <c r="AO1213">
        <v>-1.18563634622477E-2</v>
      </c>
      <c r="AP1213">
        <v>-8.5407236543117698E-3</v>
      </c>
      <c r="AQ1213">
        <v>-8.3477609357469999E-3</v>
      </c>
      <c r="AR1213">
        <v>-8.2986758440982394E-3</v>
      </c>
      <c r="AS1213">
        <v>7.1850581054013797E-3</v>
      </c>
      <c r="AT1213">
        <v>1.9496077261493699E-2</v>
      </c>
      <c r="AU1213">
        <v>0.114945792908839</v>
      </c>
      <c r="AV1213">
        <v>0.16127167065609399</v>
      </c>
      <c r="AW1213">
        <v>0.17962218773326799</v>
      </c>
      <c r="AX1213">
        <v>0.17938398341026501</v>
      </c>
      <c r="AY1213">
        <v>0.17049157400305201</v>
      </c>
      <c r="AZ1213">
        <v>4.2658801317511298E-2</v>
      </c>
      <c r="BA1213">
        <v>1.19854899262578E-2</v>
      </c>
      <c r="BB1213">
        <v>2.9954257950730399E-4</v>
      </c>
      <c r="BC1213">
        <v>-3.42510782325581E-3</v>
      </c>
      <c r="BD1213">
        <v>-2.8119571158523901E-3</v>
      </c>
      <c r="BE1213">
        <v>-4.1850420480176896E-3</v>
      </c>
      <c r="BF1213">
        <v>-1.2091767959696801E-3</v>
      </c>
      <c r="BG1213">
        <v>-6.8868167364018597E-4</v>
      </c>
      <c r="BH1213">
        <v>2.9618694996325101E-3</v>
      </c>
      <c r="BI1213">
        <v>2.72418622017389E-4</v>
      </c>
      <c r="BJ1213">
        <v>5.9054685031903198E-3</v>
      </c>
      <c r="BK1213">
        <v>6.4750076925159904E-3</v>
      </c>
      <c r="BL1213">
        <v>-4.0729258277987599E-3</v>
      </c>
      <c r="BM1213">
        <v>-1.11974350886507E-2</v>
      </c>
      <c r="BN1213">
        <v>-7.9524278922450207E-3</v>
      </c>
      <c r="BO1213">
        <v>-7.8425383780385098E-3</v>
      </c>
      <c r="BP1213">
        <v>-7.9777621053491107E-3</v>
      </c>
      <c r="BQ1213">
        <v>7.4979454668846297E-3</v>
      </c>
      <c r="BR1213">
        <v>2.0413168609637999E-2</v>
      </c>
      <c r="BS1213">
        <v>0.116216655227983</v>
      </c>
      <c r="BT1213">
        <v>0.162898375315569</v>
      </c>
      <c r="BU1213">
        <v>0.18135863763684701</v>
      </c>
      <c r="BV1213">
        <v>0.18107660963355501</v>
      </c>
      <c r="BW1213">
        <v>0.17237340403918</v>
      </c>
      <c r="BX1213">
        <v>4.4082771334968601E-2</v>
      </c>
      <c r="BY1213">
        <v>1.3266158245347199E-2</v>
      </c>
      <c r="BZ1213">
        <v>1.6943261823485899E-3</v>
      </c>
      <c r="CA1213">
        <v>-2.0223538499267299E-3</v>
      </c>
      <c r="CB1213">
        <v>-1.7503536898016701E-3</v>
      </c>
      <c r="CC1213">
        <v>-3.65742181655378E-3</v>
      </c>
      <c r="CD1213">
        <v>-6.5521507846050795E-4</v>
      </c>
      <c r="CE1213">
        <v>-1.6539775860935501E-4</v>
      </c>
      <c r="CF1213">
        <v>3.45103063652675E-3</v>
      </c>
      <c r="CG1213">
        <v>7.0965437496460504E-4</v>
      </c>
      <c r="CH1213">
        <v>6.3263527389018697E-3</v>
      </c>
      <c r="CI1213">
        <v>7.0103871023848904E-3</v>
      </c>
      <c r="CJ1213">
        <v>-3.5746724320685499E-3</v>
      </c>
      <c r="CK1213">
        <v>-1.07410633043711E-2</v>
      </c>
      <c r="CL1213">
        <v>-7.5449760395453402E-3</v>
      </c>
      <c r="CM1213">
        <v>-7.4926227736139403E-3</v>
      </c>
      <c r="CN1213">
        <v>-7.7554982274813597E-3</v>
      </c>
      <c r="CO1213">
        <v>7.7146503003085402E-3</v>
      </c>
      <c r="CP1213">
        <v>2.1048343283654802E-2</v>
      </c>
      <c r="CQ1213">
        <v>0.117096850598832</v>
      </c>
      <c r="CR1213">
        <v>0.16402502600733901</v>
      </c>
      <c r="CS1213">
        <v>0.18256129755037101</v>
      </c>
      <c r="CT1213">
        <v>0.182248917399609</v>
      </c>
      <c r="CU1213">
        <v>0.17367675378964001</v>
      </c>
      <c r="CV1213">
        <v>4.5069008631262397E-2</v>
      </c>
      <c r="CW1213">
        <v>1.41531452218869E-2</v>
      </c>
      <c r="CX1213">
        <v>2.66034905678898E-3</v>
      </c>
      <c r="CY1213">
        <v>-1.0508107211663999E-3</v>
      </c>
      <c r="CZ1213">
        <v>-1.0150903908496399E-3</v>
      </c>
      <c r="DA1213">
        <v>-3.12980158508988E-3</v>
      </c>
      <c r="DB1213">
        <v>-1.01253360951336E-4</v>
      </c>
      <c r="DC1213">
        <v>3.5788615642147502E-4</v>
      </c>
      <c r="DD1213">
        <v>3.9401917734209896E-3</v>
      </c>
      <c r="DE1213">
        <v>1.14689012791182E-3</v>
      </c>
      <c r="DF1213">
        <v>6.7472369746134197E-3</v>
      </c>
      <c r="DG1213">
        <v>7.54576651225378E-3</v>
      </c>
      <c r="DH1213">
        <v>-3.0764190363383498E-3</v>
      </c>
      <c r="DI1213">
        <v>-1.02846915200915E-2</v>
      </c>
      <c r="DJ1213">
        <v>-7.1375241868456597E-3</v>
      </c>
      <c r="DK1213">
        <v>-7.1427071691893803E-3</v>
      </c>
      <c r="DL1213">
        <v>-7.5332343496136104E-3</v>
      </c>
      <c r="DM1213">
        <v>7.9313551337324498E-3</v>
      </c>
      <c r="DN1213">
        <v>2.1683517957671601E-2</v>
      </c>
      <c r="DO1213">
        <v>0.11797704596968001</v>
      </c>
      <c r="DP1213">
        <v>0.16515167669910999</v>
      </c>
      <c r="DQ1213">
        <v>0.18376395746389401</v>
      </c>
      <c r="DR1213">
        <v>0.183421225165663</v>
      </c>
      <c r="DS1213">
        <v>0.17498010354009999</v>
      </c>
      <c r="DT1213">
        <v>4.60552459275562E-2</v>
      </c>
      <c r="DU1213">
        <v>1.50401321984267E-2</v>
      </c>
      <c r="DV1213">
        <v>3.6263719312293699E-3</v>
      </c>
      <c r="DW1213">
        <v>-7.9267592406068006E-5</v>
      </c>
      <c r="DX1213">
        <v>-2.79827091897616E-4</v>
      </c>
      <c r="DY1213">
        <v>-2.36800176973924E-3</v>
      </c>
      <c r="DZ1213">
        <v>6.9857937658211701E-4</v>
      </c>
      <c r="EA1213">
        <v>1.1134250195549201E-3</v>
      </c>
      <c r="EB1213">
        <v>4.6464627644495797E-3</v>
      </c>
      <c r="EC1213">
        <v>1.7781891115306401E-3</v>
      </c>
      <c r="ED1213">
        <v>7.35492696436127E-3</v>
      </c>
      <c r="EE1213">
        <v>8.3187693488756004E-3</v>
      </c>
      <c r="EF1213">
        <v>-2.3570202676217499E-3</v>
      </c>
      <c r="EG1213">
        <v>-9.6257631464944302E-3</v>
      </c>
      <c r="EH1213">
        <v>-6.5492284247789098E-3</v>
      </c>
      <c r="EI1213">
        <v>-6.6374846114808797E-3</v>
      </c>
      <c r="EJ1213">
        <v>-7.21232061086448E-3</v>
      </c>
      <c r="EK1213">
        <v>8.2442424952157093E-3</v>
      </c>
      <c r="EL1213">
        <v>2.26006093058158E-2</v>
      </c>
      <c r="EM1213">
        <v>0.11924790828882401</v>
      </c>
      <c r="EN1213">
        <v>0.166778381358585</v>
      </c>
      <c r="EO1213">
        <v>0.185500407367473</v>
      </c>
      <c r="EP1213">
        <v>0.185113851388953</v>
      </c>
      <c r="EQ1213">
        <v>0.17686193357622801</v>
      </c>
      <c r="ER1213">
        <v>4.74792159450136E-2</v>
      </c>
      <c r="ES1213">
        <v>1.6320800517515999E-2</v>
      </c>
      <c r="ET1213">
        <v>5.0211555340706603E-3</v>
      </c>
      <c r="EU1213">
        <v>1.32348638092301E-3</v>
      </c>
      <c r="EV1213">
        <v>7.8177633415310501E-4</v>
      </c>
      <c r="EW1213">
        <v>71.101187804705106</v>
      </c>
      <c r="EX1213">
        <v>69.715856746480796</v>
      </c>
      <c r="EY1213">
        <v>68.176305954543196</v>
      </c>
      <c r="EZ1213">
        <v>66.610443405956204</v>
      </c>
      <c r="FA1213">
        <v>65.801300908236001</v>
      </c>
      <c r="FB1213">
        <v>64.572821644236399</v>
      </c>
      <c r="FC1213">
        <v>63.926825315323001</v>
      </c>
      <c r="FD1213">
        <v>63.9357777984074</v>
      </c>
      <c r="FE1213">
        <v>68.063089519840702</v>
      </c>
      <c r="FF1213">
        <v>74.236230092701803</v>
      </c>
      <c r="FG1213">
        <v>79.840611374520094</v>
      </c>
      <c r="FH1213">
        <v>85.114833388877003</v>
      </c>
      <c r="FI1213">
        <v>88.937944357570203</v>
      </c>
      <c r="FJ1213">
        <v>91.6762931087232</v>
      </c>
      <c r="FK1213">
        <v>93.696292385742794</v>
      </c>
      <c r="FL1213">
        <v>95.506544692770404</v>
      </c>
      <c r="FM1213">
        <v>96.0069869030186</v>
      </c>
      <c r="FN1213">
        <v>95.4473861233664</v>
      </c>
      <c r="FO1213">
        <v>93.553526671779295</v>
      </c>
      <c r="FP1213">
        <v>89.383155858975798</v>
      </c>
      <c r="FQ1213">
        <v>84.407057494770399</v>
      </c>
      <c r="FR1213">
        <v>80.574994408617897</v>
      </c>
      <c r="FS1213">
        <v>77.729698216911899</v>
      </c>
      <c r="FT1213">
        <v>75.373450747773504</v>
      </c>
      <c r="FU1213">
        <v>2.1682524539491598E-3</v>
      </c>
      <c r="FV1213">
        <v>0</v>
      </c>
      <c r="FW1213">
        <v>0</v>
      </c>
      <c r="FX1213">
        <v>1</v>
      </c>
    </row>
    <row r="1214" spans="1:180" x14ac:dyDescent="0.2">
      <c r="A1214" t="s">
        <v>42</v>
      </c>
      <c r="B1214" t="s">
        <v>58</v>
      </c>
      <c r="C1214" t="s">
        <v>55</v>
      </c>
      <c r="D1214" t="s">
        <v>1</v>
      </c>
      <c r="E1214" t="s">
        <v>77</v>
      </c>
      <c r="F1214" t="s">
        <v>78</v>
      </c>
      <c r="G1214" s="35">
        <v>43721</v>
      </c>
      <c r="H1214">
        <v>7806</v>
      </c>
      <c r="I1214">
        <v>0.72901619335686996</v>
      </c>
      <c r="J1214">
        <v>0.64736420089624502</v>
      </c>
      <c r="K1214">
        <v>0.59185018494361896</v>
      </c>
      <c r="L1214">
        <v>0.56039222890889295</v>
      </c>
      <c r="M1214">
        <v>0.55711621002754297</v>
      </c>
      <c r="N1214">
        <v>0.593352342125401</v>
      </c>
      <c r="O1214">
        <v>0.668502948954808</v>
      </c>
      <c r="P1214">
        <v>0.72756643274108701</v>
      </c>
      <c r="Q1214">
        <v>0.73522176998819899</v>
      </c>
      <c r="R1214">
        <v>0.75916545324104501</v>
      </c>
      <c r="S1214">
        <v>0.78807363789488305</v>
      </c>
      <c r="T1214">
        <v>0.83395951412651503</v>
      </c>
      <c r="U1214">
        <v>0.95835219197674404</v>
      </c>
      <c r="V1214">
        <v>1.15635195205099</v>
      </c>
      <c r="W1214">
        <v>1.3511631201191701</v>
      </c>
      <c r="X1214">
        <v>1.59828499796835</v>
      </c>
      <c r="Y1214">
        <v>1.8134481350340601</v>
      </c>
      <c r="Z1214">
        <v>1.96902546532204</v>
      </c>
      <c r="AA1214">
        <v>1.9771979009301599</v>
      </c>
      <c r="AB1214">
        <v>1.8562091164338399</v>
      </c>
      <c r="AC1214">
        <v>1.7113811397313401</v>
      </c>
      <c r="AD1214">
        <v>1.52614784759981</v>
      </c>
      <c r="AE1214">
        <v>1.23836416429228</v>
      </c>
      <c r="AF1214">
        <v>0.997448148711642</v>
      </c>
      <c r="AG1214">
        <v>-2.6472701075348202E-3</v>
      </c>
      <c r="AH1214">
        <v>-5.8009538948520303E-3</v>
      </c>
      <c r="AI1214">
        <v>-2.8297189501288399E-3</v>
      </c>
      <c r="AJ1214">
        <v>-3.54348689703477E-3</v>
      </c>
      <c r="AK1214">
        <v>-6.3726569660233498E-3</v>
      </c>
      <c r="AL1214">
        <v>-5.5649910826206196E-3</v>
      </c>
      <c r="AM1214">
        <v>-8.9508285880798898E-4</v>
      </c>
      <c r="AN1214">
        <v>-1.46602967923389E-3</v>
      </c>
      <c r="AO1214">
        <v>-2.6939739635621299E-3</v>
      </c>
      <c r="AP1214">
        <v>-1.3200224601253301E-2</v>
      </c>
      <c r="AQ1214">
        <v>-1.37521547424399E-2</v>
      </c>
      <c r="AR1214">
        <v>-1.4335625098555601E-2</v>
      </c>
      <c r="AS1214">
        <v>1.2704092701552301E-2</v>
      </c>
      <c r="AT1214">
        <v>2.5514095191392298E-2</v>
      </c>
      <c r="AU1214">
        <v>0.24359398274181401</v>
      </c>
      <c r="AV1214">
        <v>0.34125577023009601</v>
      </c>
      <c r="AW1214">
        <v>0.41876473759636401</v>
      </c>
      <c r="AX1214">
        <v>0.40205301028563101</v>
      </c>
      <c r="AY1214">
        <v>0.215184041077154</v>
      </c>
      <c r="AZ1214">
        <v>-0.14966975938371299</v>
      </c>
      <c r="BA1214">
        <v>-8.0067165524624798E-2</v>
      </c>
      <c r="BB1214">
        <v>-4.7604223057876101E-2</v>
      </c>
      <c r="BC1214">
        <v>-3.0800038333915598E-2</v>
      </c>
      <c r="BD1214">
        <v>-4.4405951327456004E-3</v>
      </c>
      <c r="BE1214">
        <v>-1.4969988399639101E-3</v>
      </c>
      <c r="BF1214">
        <v>-4.8391598392712801E-3</v>
      </c>
      <c r="BG1214">
        <v>-2.1026965080014801E-3</v>
      </c>
      <c r="BH1214">
        <v>-2.8126460337945698E-3</v>
      </c>
      <c r="BI1214">
        <v>-5.5871779463317903E-3</v>
      </c>
      <c r="BJ1214">
        <v>-4.9744126376121203E-3</v>
      </c>
      <c r="BK1214">
        <v>-5.5465584980518397E-5</v>
      </c>
      <c r="BL1214">
        <v>-4.3561428120376499E-4</v>
      </c>
      <c r="BM1214">
        <v>-1.8467861015178701E-3</v>
      </c>
      <c r="BN1214">
        <v>-1.2283457961939E-2</v>
      </c>
      <c r="BO1214">
        <v>-1.2768389764889899E-2</v>
      </c>
      <c r="BP1214">
        <v>-1.3705272532353799E-2</v>
      </c>
      <c r="BQ1214">
        <v>1.33447532726343E-2</v>
      </c>
      <c r="BR1214">
        <v>2.70942925405897E-2</v>
      </c>
      <c r="BS1214">
        <v>0.24578087337819801</v>
      </c>
      <c r="BT1214">
        <v>0.344493696533335</v>
      </c>
      <c r="BU1214">
        <v>0.42236001161341502</v>
      </c>
      <c r="BV1214">
        <v>0.40599422663892498</v>
      </c>
      <c r="BW1214">
        <v>0.21893666375592699</v>
      </c>
      <c r="BX1214">
        <v>-0.14627275907533099</v>
      </c>
      <c r="BY1214">
        <v>-7.7132001312492801E-2</v>
      </c>
      <c r="BZ1214">
        <v>-4.49580412681116E-2</v>
      </c>
      <c r="CA1214">
        <v>-2.8516381445027099E-2</v>
      </c>
      <c r="CB1214">
        <v>-2.94559476864167E-3</v>
      </c>
      <c r="CC1214">
        <v>-7.0032446408119199E-4</v>
      </c>
      <c r="CD1214">
        <v>-4.1730242062604497E-3</v>
      </c>
      <c r="CE1214">
        <v>-1.5991629792907499E-3</v>
      </c>
      <c r="CF1214">
        <v>-2.3064678782530202E-3</v>
      </c>
      <c r="CG1214">
        <v>-5.0431575700746198E-3</v>
      </c>
      <c r="CH1214">
        <v>-4.5653798056606498E-3</v>
      </c>
      <c r="CI1214">
        <v>5.2605078117144905E-4</v>
      </c>
      <c r="CJ1214">
        <v>2.7804828454835198E-4</v>
      </c>
      <c r="CK1214">
        <v>-1.2600263690290001E-3</v>
      </c>
      <c r="CL1214">
        <v>-1.1648508180268699E-2</v>
      </c>
      <c r="CM1214">
        <v>-1.20870371382525E-2</v>
      </c>
      <c r="CN1214">
        <v>-1.3268692265226501E-2</v>
      </c>
      <c r="CO1214">
        <v>1.3788472832540701E-2</v>
      </c>
      <c r="CP1214">
        <v>2.8188732410936099E-2</v>
      </c>
      <c r="CQ1214">
        <v>0.247295507171097</v>
      </c>
      <c r="CR1214">
        <v>0.34673627442735999</v>
      </c>
      <c r="CS1214">
        <v>0.424850087445449</v>
      </c>
      <c r="CT1214">
        <v>0.40872390107920697</v>
      </c>
      <c r="CU1214">
        <v>0.221535718791743</v>
      </c>
      <c r="CV1214">
        <v>-0.14392000700992599</v>
      </c>
      <c r="CW1214">
        <v>-7.5099115520473006E-2</v>
      </c>
      <c r="CX1214">
        <v>-4.3125303821505E-2</v>
      </c>
      <c r="CY1214">
        <v>-2.6934727640418502E-2</v>
      </c>
      <c r="CZ1214">
        <v>-1.91016207063808E-3</v>
      </c>
      <c r="DA1214">
        <v>9.6349911801531002E-5</v>
      </c>
      <c r="DB1214">
        <v>-3.5068885732496302E-3</v>
      </c>
      <c r="DC1214">
        <v>-1.09562945058002E-3</v>
      </c>
      <c r="DD1214">
        <v>-1.8002897227114699E-3</v>
      </c>
      <c r="DE1214">
        <v>-4.4991371938174398E-3</v>
      </c>
      <c r="DF1214">
        <v>-4.1563469737091897E-3</v>
      </c>
      <c r="DG1214">
        <v>1.10756714732342E-3</v>
      </c>
      <c r="DH1214">
        <v>9.9171085030046895E-4</v>
      </c>
      <c r="DI1214">
        <v>-6.7326663654014205E-4</v>
      </c>
      <c r="DJ1214">
        <v>-1.10135583985984E-2</v>
      </c>
      <c r="DK1214">
        <v>-1.14056845116151E-2</v>
      </c>
      <c r="DL1214">
        <v>-1.2832111998099201E-2</v>
      </c>
      <c r="DM1214">
        <v>1.42321923924471E-2</v>
      </c>
      <c r="DN1214">
        <v>2.92831722812824E-2</v>
      </c>
      <c r="DO1214">
        <v>0.24881014096399701</v>
      </c>
      <c r="DP1214">
        <v>0.34897885232138598</v>
      </c>
      <c r="DQ1214">
        <v>0.42734016327748298</v>
      </c>
      <c r="DR1214">
        <v>0.41145357551949002</v>
      </c>
      <c r="DS1214">
        <v>0.224134773827559</v>
      </c>
      <c r="DT1214">
        <v>-0.14156725494452099</v>
      </c>
      <c r="DU1214">
        <v>-7.30662297284531E-2</v>
      </c>
      <c r="DV1214">
        <v>-4.1292566374898303E-2</v>
      </c>
      <c r="DW1214">
        <v>-2.5353073835809901E-2</v>
      </c>
      <c r="DX1214">
        <v>-8.7472937263449995E-4</v>
      </c>
      <c r="DY1214">
        <v>1.2466211793724399E-3</v>
      </c>
      <c r="DZ1214">
        <v>-2.5450945176688799E-3</v>
      </c>
      <c r="EA1214">
        <v>-3.6860700845266198E-4</v>
      </c>
      <c r="EB1214">
        <v>-1.0694488594712699E-3</v>
      </c>
      <c r="EC1214">
        <v>-3.7136581741258898E-3</v>
      </c>
      <c r="ED1214">
        <v>-3.56576852870069E-3</v>
      </c>
      <c r="EE1214">
        <v>1.94718442115089E-3</v>
      </c>
      <c r="EF1214">
        <v>2.02212624833059E-3</v>
      </c>
      <c r="EG1214">
        <v>1.73921225504123E-4</v>
      </c>
      <c r="EH1214">
        <v>-1.0096791759284201E-2</v>
      </c>
      <c r="EI1214">
        <v>-1.0421919534065001E-2</v>
      </c>
      <c r="EJ1214">
        <v>-1.2201759431897399E-2</v>
      </c>
      <c r="EK1214">
        <v>1.4872852963529099E-2</v>
      </c>
      <c r="EL1214">
        <v>3.0863369630479899E-2</v>
      </c>
      <c r="EM1214">
        <v>0.250997031600381</v>
      </c>
      <c r="EN1214">
        <v>0.35221677862462503</v>
      </c>
      <c r="EO1214">
        <v>0.43093543729453399</v>
      </c>
      <c r="EP1214">
        <v>0.415394791872784</v>
      </c>
      <c r="EQ1214">
        <v>0.227887396506333</v>
      </c>
      <c r="ER1214">
        <v>-0.13817025463613899</v>
      </c>
      <c r="ES1214">
        <v>-7.0131065516321103E-2</v>
      </c>
      <c r="ET1214">
        <v>-3.8646384585133801E-2</v>
      </c>
      <c r="EU1214">
        <v>-2.3069416946921498E-2</v>
      </c>
      <c r="EV1214">
        <v>6.2027099146943804E-4</v>
      </c>
      <c r="EW1214">
        <v>71.453720725962995</v>
      </c>
      <c r="EX1214">
        <v>70.169131930721605</v>
      </c>
      <c r="EY1214">
        <v>68.519080882982493</v>
      </c>
      <c r="EZ1214">
        <v>66.960471641896305</v>
      </c>
      <c r="FA1214">
        <v>66.060833269434099</v>
      </c>
      <c r="FB1214">
        <v>64.826580715768401</v>
      </c>
      <c r="FC1214">
        <v>64.190964863007807</v>
      </c>
      <c r="FD1214">
        <v>64.091350958330807</v>
      </c>
      <c r="FE1214">
        <v>67.960395771090205</v>
      </c>
      <c r="FF1214">
        <v>73.854911461559595</v>
      </c>
      <c r="FG1214">
        <v>79.613848675211699</v>
      </c>
      <c r="FH1214">
        <v>84.854814880815297</v>
      </c>
      <c r="FI1214">
        <v>88.614395137170405</v>
      </c>
      <c r="FJ1214">
        <v>91.986159693448997</v>
      </c>
      <c r="FK1214">
        <v>94.384877319939605</v>
      </c>
      <c r="FL1214">
        <v>96.299363830131298</v>
      </c>
      <c r="FM1214">
        <v>96.955098341046593</v>
      </c>
      <c r="FN1214">
        <v>96.619865901890293</v>
      </c>
      <c r="FO1214">
        <v>94.924517038046702</v>
      </c>
      <c r="FP1214">
        <v>90.6436391844356</v>
      </c>
      <c r="FQ1214">
        <v>85.388491883358</v>
      </c>
      <c r="FR1214">
        <v>81.388855719591405</v>
      </c>
      <c r="FS1214">
        <v>78.477554384694201</v>
      </c>
      <c r="FT1214">
        <v>76.231721695310199</v>
      </c>
      <c r="FU1214">
        <v>4.4149525847252003E-3</v>
      </c>
      <c r="FV1214">
        <v>0</v>
      </c>
      <c r="FW1214">
        <v>0</v>
      </c>
      <c r="FX1214">
        <v>1</v>
      </c>
    </row>
    <row r="1215" spans="1:180" x14ac:dyDescent="0.2">
      <c r="A1215" t="s">
        <v>42</v>
      </c>
      <c r="B1215" t="s">
        <v>58</v>
      </c>
      <c r="C1215" t="s">
        <v>55</v>
      </c>
      <c r="D1215" t="s">
        <v>1</v>
      </c>
      <c r="E1215" t="s">
        <v>78</v>
      </c>
      <c r="F1215" t="s">
        <v>1</v>
      </c>
      <c r="G1215" s="35">
        <v>43721</v>
      </c>
      <c r="H1215">
        <v>25391</v>
      </c>
      <c r="I1215">
        <v>0.83968491175043702</v>
      </c>
      <c r="J1215">
        <v>0.73289514639934705</v>
      </c>
      <c r="K1215">
        <v>0.64457827518468502</v>
      </c>
      <c r="L1215">
        <v>0.58759625765234702</v>
      </c>
      <c r="M1215">
        <v>0.56979050210641002</v>
      </c>
      <c r="N1215">
        <v>0.56234451846823397</v>
      </c>
      <c r="O1215">
        <v>0.59473500034595195</v>
      </c>
      <c r="P1215">
        <v>0.63021465808546295</v>
      </c>
      <c r="Q1215">
        <v>0.63980678359010601</v>
      </c>
      <c r="R1215">
        <v>0.69356794890997198</v>
      </c>
      <c r="S1215">
        <v>0.78610920614785196</v>
      </c>
      <c r="T1215">
        <v>0.89484835802531504</v>
      </c>
      <c r="U1215">
        <v>1.0707556718533999</v>
      </c>
      <c r="V1215">
        <v>1.30975975202103</v>
      </c>
      <c r="W1215">
        <v>1.5222825854131301</v>
      </c>
      <c r="X1215">
        <v>1.7430136988442</v>
      </c>
      <c r="Y1215">
        <v>1.9176513157470501</v>
      </c>
      <c r="Z1215">
        <v>2.0228386397951699</v>
      </c>
      <c r="AA1215">
        <v>2.0051925256502998</v>
      </c>
      <c r="AB1215">
        <v>1.88161589520799</v>
      </c>
      <c r="AC1215">
        <v>1.7670053100849501</v>
      </c>
      <c r="AD1215">
        <v>1.62668643437173</v>
      </c>
      <c r="AE1215">
        <v>1.3699541452417401</v>
      </c>
      <c r="AF1215">
        <v>1.1252660897028</v>
      </c>
      <c r="AG1215">
        <v>9.3621540881748001E-3</v>
      </c>
      <c r="AH1215">
        <v>1.0360817152788601E-2</v>
      </c>
      <c r="AI1215">
        <v>9.1313368357230501E-3</v>
      </c>
      <c r="AJ1215">
        <v>1.0988084906391899E-2</v>
      </c>
      <c r="AK1215">
        <v>5.6613765578303003E-3</v>
      </c>
      <c r="AL1215">
        <v>8.4220969883556599E-3</v>
      </c>
      <c r="AM1215">
        <v>4.2984090347453398E-3</v>
      </c>
      <c r="AN1215">
        <v>1.9745786665187701E-3</v>
      </c>
      <c r="AO1215">
        <v>-5.7771997826315397E-3</v>
      </c>
      <c r="AP1215">
        <v>-1.32687948272197E-3</v>
      </c>
      <c r="AQ1215">
        <v>4.3607090414641602E-3</v>
      </c>
      <c r="AR1215">
        <v>-5.3524331177609599E-5</v>
      </c>
      <c r="AS1215">
        <v>-1.0974594578462801E-3</v>
      </c>
      <c r="AT1215">
        <v>6.3840242011552499E-3</v>
      </c>
      <c r="AU1215">
        <v>8.1882489639593395E-2</v>
      </c>
      <c r="AV1215">
        <v>0.10710949432182</v>
      </c>
      <c r="AW1215">
        <v>0.11559147956581101</v>
      </c>
      <c r="AX1215">
        <v>0.111143687196543</v>
      </c>
      <c r="AY1215">
        <v>5.275272440947E-2</v>
      </c>
      <c r="AZ1215">
        <v>-3.52230653914909E-2</v>
      </c>
      <c r="BA1215">
        <v>-2.7528222534857399E-2</v>
      </c>
      <c r="BB1215">
        <v>-2.01038494960026E-3</v>
      </c>
      <c r="BC1215">
        <v>-2.6206494407881599E-3</v>
      </c>
      <c r="BD1215">
        <v>-9.8447745348380789E-4</v>
      </c>
      <c r="BE1215">
        <v>1.0595995930557101E-2</v>
      </c>
      <c r="BF1215">
        <v>1.14726108120506E-2</v>
      </c>
      <c r="BG1215">
        <v>1.0054725664995099E-2</v>
      </c>
      <c r="BH1215">
        <v>1.19847089817628E-2</v>
      </c>
      <c r="BI1215">
        <v>6.4243140864191197E-3</v>
      </c>
      <c r="BJ1215">
        <v>9.2372351009910002E-3</v>
      </c>
      <c r="BK1215">
        <v>5.1175591472177101E-3</v>
      </c>
      <c r="BL1215">
        <v>2.79696438007551E-3</v>
      </c>
      <c r="BM1215">
        <v>-5.1264349049947302E-3</v>
      </c>
      <c r="BN1215">
        <v>-7.3023353757170801E-4</v>
      </c>
      <c r="BO1215">
        <v>4.9748497716235098E-3</v>
      </c>
      <c r="BP1215">
        <v>3.7342763679606701E-4</v>
      </c>
      <c r="BQ1215">
        <v>-6.7262409382843995E-4</v>
      </c>
      <c r="BR1215">
        <v>7.4624265132529699E-3</v>
      </c>
      <c r="BS1215">
        <v>8.3419410741687003E-2</v>
      </c>
      <c r="BT1215">
        <v>0.10855593231860899</v>
      </c>
      <c r="BU1215">
        <v>0.117059609321884</v>
      </c>
      <c r="BV1215">
        <v>0.112838693655142</v>
      </c>
      <c r="BW1215">
        <v>5.4634859905211899E-2</v>
      </c>
      <c r="BX1215">
        <v>-3.3652167164702103E-2</v>
      </c>
      <c r="BY1215">
        <v>-2.59974444845254E-2</v>
      </c>
      <c r="BZ1215">
        <v>-1.02565773680945E-4</v>
      </c>
      <c r="CA1215">
        <v>-7.5616686486873995E-4</v>
      </c>
      <c r="CB1215">
        <v>3.2106401077570799E-4</v>
      </c>
      <c r="CC1215">
        <v>1.1450551031975601E-2</v>
      </c>
      <c r="CD1215">
        <v>1.2242635713631701E-2</v>
      </c>
      <c r="CE1215">
        <v>1.06942619552572E-2</v>
      </c>
      <c r="CF1215">
        <v>1.2674967780378601E-2</v>
      </c>
      <c r="CG1215">
        <v>6.9527222946060199E-3</v>
      </c>
      <c r="CH1215">
        <v>9.8017972746714307E-3</v>
      </c>
      <c r="CI1215">
        <v>5.6849000197636296E-3</v>
      </c>
      <c r="CJ1215">
        <v>3.3665462200759499E-3</v>
      </c>
      <c r="CK1215">
        <v>-4.6757171331490198E-3</v>
      </c>
      <c r="CL1215">
        <v>-3.1699837350529698E-4</v>
      </c>
      <c r="CM1215">
        <v>5.4002017704933803E-3</v>
      </c>
      <c r="CN1215">
        <v>6.6913326920365105E-4</v>
      </c>
      <c r="CO1215">
        <v>-3.7838441487291798E-4</v>
      </c>
      <c r="CP1215">
        <v>8.2093246695072106E-3</v>
      </c>
      <c r="CQ1215">
        <v>8.4483877615120398E-2</v>
      </c>
      <c r="CR1215">
        <v>0.10955773086894401</v>
      </c>
      <c r="CS1215">
        <v>0.11807643151862</v>
      </c>
      <c r="CT1215">
        <v>0.114012649964919</v>
      </c>
      <c r="CU1215">
        <v>5.5938421216069699E-2</v>
      </c>
      <c r="CV1215">
        <v>-3.2564167838208299E-2</v>
      </c>
      <c r="CW1215">
        <v>-2.4937232270028701E-2</v>
      </c>
      <c r="CX1215">
        <v>1.2187839758283901E-3</v>
      </c>
      <c r="CY1215">
        <v>5.35168087495658E-4</v>
      </c>
      <c r="CZ1215">
        <v>1.2252780518900101E-3</v>
      </c>
      <c r="DA1215">
        <v>1.2305106133394099E-2</v>
      </c>
      <c r="DB1215">
        <v>1.30126606152129E-2</v>
      </c>
      <c r="DC1215">
        <v>1.13337982455192E-2</v>
      </c>
      <c r="DD1215">
        <v>1.33652265789944E-2</v>
      </c>
      <c r="DE1215">
        <v>7.4811305027929096E-3</v>
      </c>
      <c r="DF1215">
        <v>1.0366359448351899E-2</v>
      </c>
      <c r="DG1215">
        <v>6.2522408923095596E-3</v>
      </c>
      <c r="DH1215">
        <v>3.9361280600763897E-3</v>
      </c>
      <c r="DI1215">
        <v>-4.2249993613033103E-3</v>
      </c>
      <c r="DJ1215">
        <v>9.6236790561113905E-5</v>
      </c>
      <c r="DK1215">
        <v>5.82555376936325E-3</v>
      </c>
      <c r="DL1215">
        <v>9.6483890161123595E-4</v>
      </c>
      <c r="DM1215">
        <v>-8.41447359173961E-5</v>
      </c>
      <c r="DN1215">
        <v>8.9562228257614503E-3</v>
      </c>
      <c r="DO1215">
        <v>8.5548344488553807E-2</v>
      </c>
      <c r="DP1215">
        <v>0.110559529419279</v>
      </c>
      <c r="DQ1215">
        <v>0.11909325371535601</v>
      </c>
      <c r="DR1215">
        <v>0.115186606274697</v>
      </c>
      <c r="DS1215">
        <v>5.7241982526927603E-2</v>
      </c>
      <c r="DT1215">
        <v>-3.14761685117146E-2</v>
      </c>
      <c r="DU1215">
        <v>-2.3877020055532001E-2</v>
      </c>
      <c r="DV1215">
        <v>2.54013372533773E-3</v>
      </c>
      <c r="DW1215">
        <v>1.8265030398600601E-3</v>
      </c>
      <c r="DX1215">
        <v>2.1294920930043201E-3</v>
      </c>
      <c r="DY1215">
        <v>1.3538947975776301E-2</v>
      </c>
      <c r="DZ1215">
        <v>1.4124454274474899E-2</v>
      </c>
      <c r="EA1215">
        <v>1.2257187074791299E-2</v>
      </c>
      <c r="EB1215">
        <v>1.43618506543652E-2</v>
      </c>
      <c r="EC1215">
        <v>8.2440680313817395E-3</v>
      </c>
      <c r="ED1215">
        <v>1.11814975609872E-2</v>
      </c>
      <c r="EE1215">
        <v>7.0713910047819298E-3</v>
      </c>
      <c r="EF1215">
        <v>4.7585137736331296E-3</v>
      </c>
      <c r="EG1215">
        <v>-3.5742344836665E-3</v>
      </c>
      <c r="EH1215">
        <v>6.9288273571137802E-4</v>
      </c>
      <c r="EI1215">
        <v>6.4396944995225996E-3</v>
      </c>
      <c r="EJ1215">
        <v>1.3917908695849099E-3</v>
      </c>
      <c r="EK1215">
        <v>3.40690628100448E-4</v>
      </c>
      <c r="EL1215">
        <v>1.00346251378592E-2</v>
      </c>
      <c r="EM1215">
        <v>8.7085265590647401E-2</v>
      </c>
      <c r="EN1215">
        <v>0.112005967416068</v>
      </c>
      <c r="EO1215">
        <v>0.120561383471429</v>
      </c>
      <c r="EP1215">
        <v>0.116881612733296</v>
      </c>
      <c r="EQ1215">
        <v>5.9124118022669502E-2</v>
      </c>
      <c r="ER1215">
        <v>-2.9905270284925799E-2</v>
      </c>
      <c r="ES1215">
        <v>-2.2346242005199898E-2</v>
      </c>
      <c r="ET1215">
        <v>4.4479529012570497E-3</v>
      </c>
      <c r="EU1215">
        <v>3.6909856157794798E-3</v>
      </c>
      <c r="EV1215">
        <v>3.4350335572638298E-3</v>
      </c>
      <c r="EW1215">
        <v>73.751165703060295</v>
      </c>
      <c r="EX1215">
        <v>72.660810349768994</v>
      </c>
      <c r="EY1215">
        <v>70.890472476083005</v>
      </c>
      <c r="EZ1215">
        <v>68.950772953449203</v>
      </c>
      <c r="FA1215">
        <v>68.005676340659093</v>
      </c>
      <c r="FB1215">
        <v>66.544880062802704</v>
      </c>
      <c r="FC1215">
        <v>65.838666259150699</v>
      </c>
      <c r="FD1215">
        <v>65.719026309069605</v>
      </c>
      <c r="FE1215">
        <v>68.761312625565097</v>
      </c>
      <c r="FF1215">
        <v>74.156433536425894</v>
      </c>
      <c r="FG1215">
        <v>79.518731655909207</v>
      </c>
      <c r="FH1215">
        <v>84.437601629266894</v>
      </c>
      <c r="FI1215">
        <v>88.346582280889706</v>
      </c>
      <c r="FJ1215">
        <v>91.705400634049198</v>
      </c>
      <c r="FK1215">
        <v>94.150912411492399</v>
      </c>
      <c r="FL1215">
        <v>96.227132886500897</v>
      </c>
      <c r="FM1215">
        <v>96.970749812271904</v>
      </c>
      <c r="FN1215">
        <v>96.862730860664996</v>
      </c>
      <c r="FO1215">
        <v>95.287242869864201</v>
      </c>
      <c r="FP1215">
        <v>91.953037651869096</v>
      </c>
      <c r="FQ1215">
        <v>87.409337638385495</v>
      </c>
      <c r="FR1215">
        <v>83.855770338659696</v>
      </c>
      <c r="FS1215">
        <v>81.009293759145294</v>
      </c>
      <c r="FT1215">
        <v>78.4820589856065</v>
      </c>
      <c r="FU1215">
        <v>2.1207474464222898E-3</v>
      </c>
      <c r="FV1215">
        <v>0</v>
      </c>
      <c r="FW1215">
        <v>0</v>
      </c>
      <c r="FX1215">
        <v>1</v>
      </c>
    </row>
    <row r="1216" spans="1:180" x14ac:dyDescent="0.2">
      <c r="A1216" t="s">
        <v>42</v>
      </c>
      <c r="B1216" t="s">
        <v>58</v>
      </c>
      <c r="C1216" t="s">
        <v>55</v>
      </c>
      <c r="D1216" t="s">
        <v>1</v>
      </c>
      <c r="E1216" t="s">
        <v>78</v>
      </c>
      <c r="F1216" t="s">
        <v>77</v>
      </c>
      <c r="G1216" s="35">
        <v>43721</v>
      </c>
      <c r="H1216">
        <v>21222</v>
      </c>
      <c r="I1216">
        <v>0.85834035155785704</v>
      </c>
      <c r="J1216">
        <v>0.74905810449117805</v>
      </c>
      <c r="K1216">
        <v>0.65834576751854201</v>
      </c>
      <c r="L1216">
        <v>0.59956392425467697</v>
      </c>
      <c r="M1216">
        <v>0.58059461908586896</v>
      </c>
      <c r="N1216">
        <v>0.57176949221020001</v>
      </c>
      <c r="O1216">
        <v>0.60340962802508302</v>
      </c>
      <c r="P1216">
        <v>0.64002214029886295</v>
      </c>
      <c r="Q1216">
        <v>0.64788850670740605</v>
      </c>
      <c r="R1216">
        <v>0.70296332204980605</v>
      </c>
      <c r="S1216">
        <v>0.79807467873599902</v>
      </c>
      <c r="T1216">
        <v>0.909536712133869</v>
      </c>
      <c r="U1216">
        <v>1.0860791903557501</v>
      </c>
      <c r="V1216">
        <v>1.31874364267598</v>
      </c>
      <c r="W1216">
        <v>1.52522225435392</v>
      </c>
      <c r="X1216">
        <v>1.7396342840207799</v>
      </c>
      <c r="Y1216">
        <v>1.90853393680258</v>
      </c>
      <c r="Z1216">
        <v>2.0109599832916101</v>
      </c>
      <c r="AA1216">
        <v>1.99796610020697</v>
      </c>
      <c r="AB1216">
        <v>1.8780942188229499</v>
      </c>
      <c r="AC1216">
        <v>1.7712316080335699</v>
      </c>
      <c r="AD1216">
        <v>1.63892140500207</v>
      </c>
      <c r="AE1216">
        <v>1.38708144622314</v>
      </c>
      <c r="AF1216">
        <v>1.14344477266286</v>
      </c>
      <c r="AG1216">
        <v>1.2320809206709599E-2</v>
      </c>
      <c r="AH1216">
        <v>1.20916571744737E-2</v>
      </c>
      <c r="AI1216">
        <v>1.0091223547140401E-2</v>
      </c>
      <c r="AJ1216">
        <v>1.2819974252558101E-2</v>
      </c>
      <c r="AK1216">
        <v>6.0951029769323603E-3</v>
      </c>
      <c r="AL1216">
        <v>8.2242442657601E-3</v>
      </c>
      <c r="AM1216">
        <v>6.2107873252546398E-3</v>
      </c>
      <c r="AN1216">
        <v>5.0414345120271403E-3</v>
      </c>
      <c r="AO1216">
        <v>-3.2835799069213501E-3</v>
      </c>
      <c r="AP1216">
        <v>6.4247276071451097E-4</v>
      </c>
      <c r="AQ1216">
        <v>4.5580571304696697E-3</v>
      </c>
      <c r="AR1216">
        <v>-1.7942007770267001E-3</v>
      </c>
      <c r="AS1216">
        <v>4.2980731701760801E-4</v>
      </c>
      <c r="AT1216">
        <v>1.3356261910752001E-3</v>
      </c>
      <c r="AU1216">
        <v>4.8545862147386397E-2</v>
      </c>
      <c r="AV1216">
        <v>6.6552238779273201E-2</v>
      </c>
      <c r="AW1216">
        <v>6.8675959258105199E-2</v>
      </c>
      <c r="AX1216">
        <v>6.7328756246606905E-2</v>
      </c>
      <c r="AY1216">
        <v>4.7550452680581598E-2</v>
      </c>
      <c r="AZ1216">
        <v>7.6455377508443702E-3</v>
      </c>
      <c r="BA1216">
        <v>-7.6195163265496495E-4</v>
      </c>
      <c r="BB1216">
        <v>1.54519627410886E-2</v>
      </c>
      <c r="BC1216">
        <v>1.04585864256757E-2</v>
      </c>
      <c r="BD1216">
        <v>5.5905762176843799E-3</v>
      </c>
      <c r="BE1216">
        <v>1.3713604327425299E-2</v>
      </c>
      <c r="BF1216">
        <v>1.33804051596688E-2</v>
      </c>
      <c r="BG1216">
        <v>1.1175484740817299E-2</v>
      </c>
      <c r="BH1216">
        <v>1.39835613017488E-2</v>
      </c>
      <c r="BI1216">
        <v>6.9605685553146496E-3</v>
      </c>
      <c r="BJ1216">
        <v>9.1293917193186296E-3</v>
      </c>
      <c r="BK1216">
        <v>7.1458773224697004E-3</v>
      </c>
      <c r="BL1216">
        <v>6.0447903745673697E-3</v>
      </c>
      <c r="BM1216">
        <v>-2.5508206249271899E-3</v>
      </c>
      <c r="BN1216">
        <v>1.31632592752784E-3</v>
      </c>
      <c r="BO1216">
        <v>5.3044879046117597E-3</v>
      </c>
      <c r="BP1216">
        <v>-1.3262507538651801E-3</v>
      </c>
      <c r="BQ1216">
        <v>8.9671537644565901E-4</v>
      </c>
      <c r="BR1216">
        <v>2.31506700805768E-3</v>
      </c>
      <c r="BS1216">
        <v>5.0035523288302297E-2</v>
      </c>
      <c r="BT1216">
        <v>6.8156221964253E-2</v>
      </c>
      <c r="BU1216">
        <v>7.0324653129805403E-2</v>
      </c>
      <c r="BV1216">
        <v>6.89611434973251E-2</v>
      </c>
      <c r="BW1216">
        <v>4.94082188805565E-2</v>
      </c>
      <c r="BX1216">
        <v>9.2407482017303408E-3</v>
      </c>
      <c r="BY1216">
        <v>8.1632721921024896E-4</v>
      </c>
      <c r="BZ1216">
        <v>1.7382591873064401E-2</v>
      </c>
      <c r="CA1216">
        <v>1.2365515777744999E-2</v>
      </c>
      <c r="CB1216">
        <v>7.0420728539112897E-3</v>
      </c>
      <c r="CC1216">
        <v>1.4678249985203E-2</v>
      </c>
      <c r="CD1216">
        <v>1.42729880883405E-2</v>
      </c>
      <c r="CE1216">
        <v>1.19264407406055E-2</v>
      </c>
      <c r="CF1216">
        <v>1.4789458147417899E-2</v>
      </c>
      <c r="CG1216">
        <v>7.5599873784603601E-3</v>
      </c>
      <c r="CH1216">
        <v>9.7562940883296999E-3</v>
      </c>
      <c r="CI1216">
        <v>7.7935178060042198E-3</v>
      </c>
      <c r="CJ1216">
        <v>6.7397115884698299E-3</v>
      </c>
      <c r="CK1216">
        <v>-2.04331377840067E-3</v>
      </c>
      <c r="CL1216">
        <v>1.7830345781240499E-3</v>
      </c>
      <c r="CM1216">
        <v>5.8214635849528802E-3</v>
      </c>
      <c r="CN1216">
        <v>-1.00214999332565E-3</v>
      </c>
      <c r="CO1216">
        <v>1.2200944760775E-3</v>
      </c>
      <c r="CP1216">
        <v>2.99342473425854E-3</v>
      </c>
      <c r="CQ1216">
        <v>5.10672580565905E-2</v>
      </c>
      <c r="CR1216">
        <v>6.9267135832004098E-2</v>
      </c>
      <c r="CS1216">
        <v>7.1466533482978198E-2</v>
      </c>
      <c r="CT1216">
        <v>7.0091729934480096E-2</v>
      </c>
      <c r="CU1216">
        <v>5.0694902091401699E-2</v>
      </c>
      <c r="CV1216">
        <v>1.03455861005722E-2</v>
      </c>
      <c r="CW1216">
        <v>1.9094383441485301E-3</v>
      </c>
      <c r="CX1216">
        <v>1.8719739728653099E-2</v>
      </c>
      <c r="CY1216">
        <v>1.36862492379665E-2</v>
      </c>
      <c r="CZ1216">
        <v>8.0473750025113408E-3</v>
      </c>
      <c r="DA1216">
        <v>1.56428956429807E-2</v>
      </c>
      <c r="DB1216">
        <v>1.5165571017012301E-2</v>
      </c>
      <c r="DC1216">
        <v>1.26773967403937E-2</v>
      </c>
      <c r="DD1216">
        <v>1.55953549930869E-2</v>
      </c>
      <c r="DE1216">
        <v>8.15940620160608E-3</v>
      </c>
      <c r="DF1216">
        <v>1.03831964573408E-2</v>
      </c>
      <c r="DG1216">
        <v>8.4411582895387392E-3</v>
      </c>
      <c r="DH1216">
        <v>7.4346328023722902E-3</v>
      </c>
      <c r="DI1216">
        <v>-1.5358069318741601E-3</v>
      </c>
      <c r="DJ1216">
        <v>2.24974322872025E-3</v>
      </c>
      <c r="DK1216">
        <v>6.3384392652939903E-3</v>
      </c>
      <c r="DL1216">
        <v>-6.7804923278612101E-4</v>
      </c>
      <c r="DM1216">
        <v>1.5434735757093401E-3</v>
      </c>
      <c r="DN1216">
        <v>3.6717824604593999E-3</v>
      </c>
      <c r="DO1216">
        <v>5.2098992824878697E-2</v>
      </c>
      <c r="DP1216">
        <v>7.0378049699755099E-2</v>
      </c>
      <c r="DQ1216">
        <v>7.2608413836151006E-2</v>
      </c>
      <c r="DR1216">
        <v>7.1222316371635203E-2</v>
      </c>
      <c r="DS1216">
        <v>5.1981585302246801E-2</v>
      </c>
      <c r="DT1216">
        <v>1.1450423999414001E-2</v>
      </c>
      <c r="DU1216">
        <v>3.00254946908681E-3</v>
      </c>
      <c r="DV1216">
        <v>2.00568875842419E-2</v>
      </c>
      <c r="DW1216">
        <v>1.5006982698188001E-2</v>
      </c>
      <c r="DX1216">
        <v>9.0526771511113997E-3</v>
      </c>
      <c r="DY1216">
        <v>1.70356907636964E-2</v>
      </c>
      <c r="DZ1216">
        <v>1.6454319002207399E-2</v>
      </c>
      <c r="EA1216">
        <v>1.37616579340706E-2</v>
      </c>
      <c r="EB1216">
        <v>1.67589420422776E-2</v>
      </c>
      <c r="EC1216">
        <v>9.0248717799883606E-3</v>
      </c>
      <c r="ED1216">
        <v>1.12883439108993E-2</v>
      </c>
      <c r="EE1216">
        <v>9.3762482867538102E-3</v>
      </c>
      <c r="EF1216">
        <v>8.4379886649125092E-3</v>
      </c>
      <c r="EG1216">
        <v>-8.0304764987999702E-4</v>
      </c>
      <c r="EH1216">
        <v>2.9235963955335899E-3</v>
      </c>
      <c r="EI1216">
        <v>7.0848700394360899E-3</v>
      </c>
      <c r="EJ1216">
        <v>-2.1009920962460901E-4</v>
      </c>
      <c r="EK1216">
        <v>2.0103816351373901E-3</v>
      </c>
      <c r="EL1216">
        <v>4.6512232774418797E-3</v>
      </c>
      <c r="EM1216">
        <v>5.3588653965794597E-2</v>
      </c>
      <c r="EN1216">
        <v>7.1982032884734898E-2</v>
      </c>
      <c r="EO1216">
        <v>7.4257107707851197E-2</v>
      </c>
      <c r="EP1216">
        <v>7.2854703622353301E-2</v>
      </c>
      <c r="EQ1216">
        <v>5.3839351502221799E-2</v>
      </c>
      <c r="ER1216">
        <v>1.3045634450300001E-2</v>
      </c>
      <c r="ES1216">
        <v>4.58082832095203E-3</v>
      </c>
      <c r="ET1216">
        <v>2.1987516716217698E-2</v>
      </c>
      <c r="EU1216">
        <v>1.6913912050257301E-2</v>
      </c>
      <c r="EV1216">
        <v>1.0504173787338301E-2</v>
      </c>
      <c r="EW1216">
        <v>73.750398771667804</v>
      </c>
      <c r="EX1216">
        <v>72.650773818425705</v>
      </c>
      <c r="EY1216">
        <v>70.890823678541196</v>
      </c>
      <c r="EZ1216">
        <v>68.946807432104606</v>
      </c>
      <c r="FA1216">
        <v>68.025308261601594</v>
      </c>
      <c r="FB1216">
        <v>66.554754864054601</v>
      </c>
      <c r="FC1216">
        <v>65.821572943520593</v>
      </c>
      <c r="FD1216">
        <v>65.704147126746093</v>
      </c>
      <c r="FE1216">
        <v>68.758930993070905</v>
      </c>
      <c r="FF1216">
        <v>74.168002711507498</v>
      </c>
      <c r="FG1216">
        <v>79.5532840648752</v>
      </c>
      <c r="FH1216">
        <v>84.481399623002204</v>
      </c>
      <c r="FI1216">
        <v>88.381388705914901</v>
      </c>
      <c r="FJ1216">
        <v>91.706304903425703</v>
      </c>
      <c r="FK1216">
        <v>94.133965416348104</v>
      </c>
      <c r="FL1216">
        <v>96.215547768293206</v>
      </c>
      <c r="FM1216">
        <v>96.944804878155907</v>
      </c>
      <c r="FN1216">
        <v>96.819893297200906</v>
      </c>
      <c r="FO1216">
        <v>95.222695758538805</v>
      </c>
      <c r="FP1216">
        <v>91.893736839407495</v>
      </c>
      <c r="FQ1216">
        <v>87.384282612744101</v>
      </c>
      <c r="FR1216">
        <v>83.840807967463704</v>
      </c>
      <c r="FS1216">
        <v>80.989486253233594</v>
      </c>
      <c r="FT1216">
        <v>78.418188285714706</v>
      </c>
      <c r="FU1216">
        <v>2.1745968964705302E-3</v>
      </c>
      <c r="FV1216">
        <v>0</v>
      </c>
      <c r="FW1216">
        <v>0</v>
      </c>
      <c r="FX1216">
        <v>1</v>
      </c>
    </row>
    <row r="1217" spans="1:180" x14ac:dyDescent="0.2">
      <c r="A1217" t="s">
        <v>42</v>
      </c>
      <c r="B1217" t="s">
        <v>58</v>
      </c>
      <c r="C1217" t="s">
        <v>55</v>
      </c>
      <c r="D1217" t="s">
        <v>1</v>
      </c>
      <c r="E1217" t="s">
        <v>78</v>
      </c>
      <c r="F1217" t="s">
        <v>78</v>
      </c>
      <c r="G1217" s="35">
        <v>43721</v>
      </c>
      <c r="H1217">
        <v>4169</v>
      </c>
      <c r="I1217">
        <v>0.75245648503945906</v>
      </c>
      <c r="J1217">
        <v>0.65903902801348502</v>
      </c>
      <c r="K1217">
        <v>0.58212586853530102</v>
      </c>
      <c r="L1217">
        <v>0.53188600483040405</v>
      </c>
      <c r="M1217">
        <v>0.51988830589667501</v>
      </c>
      <c r="N1217">
        <v>0.51882553115142804</v>
      </c>
      <c r="O1217">
        <v>0.55468570516506499</v>
      </c>
      <c r="P1217">
        <v>0.583395109219491</v>
      </c>
      <c r="Q1217">
        <v>0.60060342636651498</v>
      </c>
      <c r="R1217">
        <v>0.64958910410591297</v>
      </c>
      <c r="S1217">
        <v>0.72784580845054903</v>
      </c>
      <c r="T1217">
        <v>0.82046573229545605</v>
      </c>
      <c r="U1217">
        <v>0.99281840958080203</v>
      </c>
      <c r="V1217">
        <v>1.26426471319973</v>
      </c>
      <c r="W1217">
        <v>1.5078077757531001</v>
      </c>
      <c r="X1217">
        <v>1.7589016050650099</v>
      </c>
      <c r="Y1217">
        <v>1.95731362640462</v>
      </c>
      <c r="Z1217">
        <v>2.0749376907344002</v>
      </c>
      <c r="AA1217">
        <v>2.03788498221307</v>
      </c>
      <c r="AB1217">
        <v>1.9027541937329</v>
      </c>
      <c r="AC1217">
        <v>1.7518464932364499</v>
      </c>
      <c r="AD1217">
        <v>1.57141644616309</v>
      </c>
      <c r="AE1217">
        <v>1.2896192929736601</v>
      </c>
      <c r="AF1217">
        <v>1.0395477500491199</v>
      </c>
      <c r="AG1217">
        <v>-1.94201707631278E-3</v>
      </c>
      <c r="AH1217">
        <v>4.5918786721790101E-3</v>
      </c>
      <c r="AI1217">
        <v>6.3775974682851299E-3</v>
      </c>
      <c r="AJ1217">
        <v>2.6426210909457301E-3</v>
      </c>
      <c r="AK1217">
        <v>4.9038144817873004E-3</v>
      </c>
      <c r="AL1217">
        <v>1.0248592374823401E-2</v>
      </c>
      <c r="AM1217">
        <v>-5.7690737673168997E-3</v>
      </c>
      <c r="AN1217">
        <v>-1.42344989302751E-2</v>
      </c>
      <c r="AO1217">
        <v>-1.7830374941589001E-2</v>
      </c>
      <c r="AP1217">
        <v>-9.5089983986529503E-3</v>
      </c>
      <c r="AQ1217">
        <v>3.1836246176598702E-3</v>
      </c>
      <c r="AR1217">
        <v>7.5007663454728602E-3</v>
      </c>
      <c r="AS1217">
        <v>-1.0256197236215899E-2</v>
      </c>
      <c r="AT1217">
        <v>2.9110601004300501E-2</v>
      </c>
      <c r="AU1217">
        <v>0.24702562759660901</v>
      </c>
      <c r="AV1217">
        <v>0.30434376240611599</v>
      </c>
      <c r="AW1217">
        <v>0.34096182943127501</v>
      </c>
      <c r="AX1217">
        <v>0.32506471792352498</v>
      </c>
      <c r="AY1217">
        <v>7.2068179626476894E-2</v>
      </c>
      <c r="AZ1217">
        <v>-0.25471130383204599</v>
      </c>
      <c r="BA1217">
        <v>-0.15928412153833499</v>
      </c>
      <c r="BB1217">
        <v>-8.7669670700656399E-2</v>
      </c>
      <c r="BC1217">
        <v>-6.5143816749803699E-2</v>
      </c>
      <c r="BD1217">
        <v>-2.9413944275463101E-2</v>
      </c>
      <c r="BE1217">
        <v>-5.8506476366029401E-4</v>
      </c>
      <c r="BF1217">
        <v>5.86014407623907E-3</v>
      </c>
      <c r="BG1217">
        <v>7.4881194002107999E-3</v>
      </c>
      <c r="BH1217">
        <v>3.56340008217256E-3</v>
      </c>
      <c r="BI1217">
        <v>5.7980897011075602E-3</v>
      </c>
      <c r="BJ1217">
        <v>1.1018427945892599E-2</v>
      </c>
      <c r="BK1217">
        <v>-4.84042121152222E-3</v>
      </c>
      <c r="BL1217">
        <v>-1.32425946743958E-2</v>
      </c>
      <c r="BM1217">
        <v>-1.6730329925822501E-2</v>
      </c>
      <c r="BN1217">
        <v>-8.3469693044442399E-3</v>
      </c>
      <c r="BO1217">
        <v>4.46324514823005E-3</v>
      </c>
      <c r="BP1217">
        <v>8.5515980188760905E-3</v>
      </c>
      <c r="BQ1217">
        <v>-9.2073025649792202E-3</v>
      </c>
      <c r="BR1217">
        <v>3.1436337751254199E-2</v>
      </c>
      <c r="BS1217">
        <v>0.25005697323837101</v>
      </c>
      <c r="BT1217">
        <v>0.30699514582293402</v>
      </c>
      <c r="BU1217">
        <v>0.34452787301384002</v>
      </c>
      <c r="BV1217">
        <v>0.32873674932069302</v>
      </c>
      <c r="BW1217">
        <v>7.5921529901999199E-2</v>
      </c>
      <c r="BX1217">
        <v>-0.25148694968250401</v>
      </c>
      <c r="BY1217">
        <v>-0.15678021985252999</v>
      </c>
      <c r="BZ1217">
        <v>-8.4862968971261304E-2</v>
      </c>
      <c r="CA1217">
        <v>-6.2609115394945805E-2</v>
      </c>
      <c r="CB1217">
        <v>-2.73838071166707E-2</v>
      </c>
      <c r="CC1217">
        <v>3.5475627443965499E-4</v>
      </c>
      <c r="CD1217">
        <v>6.7385408316121796E-3</v>
      </c>
      <c r="CE1217">
        <v>8.2572635073128297E-3</v>
      </c>
      <c r="CF1217">
        <v>4.2011288065548196E-3</v>
      </c>
      <c r="CG1217">
        <v>6.4174619938049699E-3</v>
      </c>
      <c r="CH1217">
        <v>1.1551613717288099E-2</v>
      </c>
      <c r="CI1217">
        <v>-4.1972392803052696E-3</v>
      </c>
      <c r="CJ1217">
        <v>-1.2555604808382101E-2</v>
      </c>
      <c r="CK1217">
        <v>-1.5968442098936799E-2</v>
      </c>
      <c r="CL1217">
        <v>-7.5421514936496997E-3</v>
      </c>
      <c r="CM1217">
        <v>5.3495064296332703E-3</v>
      </c>
      <c r="CN1217">
        <v>9.2794008347581204E-3</v>
      </c>
      <c r="CO1217">
        <v>-8.4808413108971303E-3</v>
      </c>
      <c r="CP1217">
        <v>3.3047135937372102E-2</v>
      </c>
      <c r="CQ1217">
        <v>0.25215647399555802</v>
      </c>
      <c r="CR1217">
        <v>0.30883148590059201</v>
      </c>
      <c r="CS1217">
        <v>0.346997703935993</v>
      </c>
      <c r="CT1217">
        <v>0.33127998708037198</v>
      </c>
      <c r="CU1217">
        <v>7.8590348564480494E-2</v>
      </c>
      <c r="CV1217">
        <v>-0.24925377182078501</v>
      </c>
      <c r="CW1217">
        <v>-0.15504602517250099</v>
      </c>
      <c r="CX1217">
        <v>-8.2919055903453595E-2</v>
      </c>
      <c r="CY1217">
        <v>-6.0853588957955999E-2</v>
      </c>
      <c r="CZ1217">
        <v>-2.5977740304837099E-2</v>
      </c>
      <c r="DA1217">
        <v>1.2945773125396E-3</v>
      </c>
      <c r="DB1217">
        <v>7.6169375869852901E-3</v>
      </c>
      <c r="DC1217">
        <v>9.0264076144148699E-3</v>
      </c>
      <c r="DD1217">
        <v>4.8388575309370801E-3</v>
      </c>
      <c r="DE1217">
        <v>7.0368342865023796E-3</v>
      </c>
      <c r="DF1217">
        <v>1.2084799488683601E-2</v>
      </c>
      <c r="DG1217">
        <v>-3.5540573490883201E-3</v>
      </c>
      <c r="DH1217">
        <v>-1.1868614942368299E-2</v>
      </c>
      <c r="DI1217">
        <v>-1.5206554272051099E-2</v>
      </c>
      <c r="DJ1217">
        <v>-6.7373336828551499E-3</v>
      </c>
      <c r="DK1217">
        <v>6.2357677110365002E-3</v>
      </c>
      <c r="DL1217">
        <v>1.0007203650640201E-2</v>
      </c>
      <c r="DM1217">
        <v>-7.7543800568150301E-3</v>
      </c>
      <c r="DN1217">
        <v>3.4657934123490101E-2</v>
      </c>
      <c r="DO1217">
        <v>0.25425597475274497</v>
      </c>
      <c r="DP1217">
        <v>0.31066782597825099</v>
      </c>
      <c r="DQ1217">
        <v>0.34946753485814602</v>
      </c>
      <c r="DR1217">
        <v>0.333823224840051</v>
      </c>
      <c r="DS1217">
        <v>8.1259167226961901E-2</v>
      </c>
      <c r="DT1217">
        <v>-0.247020593959065</v>
      </c>
      <c r="DU1217">
        <v>-0.15331183049247299</v>
      </c>
      <c r="DV1217">
        <v>-8.0975142835645803E-2</v>
      </c>
      <c r="DW1217">
        <v>-5.9098062520966103E-2</v>
      </c>
      <c r="DX1217">
        <v>-2.4571673493003401E-2</v>
      </c>
      <c r="DY1217">
        <v>2.6515296251920901E-3</v>
      </c>
      <c r="DZ1217">
        <v>8.88520299104535E-3</v>
      </c>
      <c r="EA1217">
        <v>1.01369295463405E-2</v>
      </c>
      <c r="EB1217">
        <v>5.7596365221639096E-3</v>
      </c>
      <c r="EC1217">
        <v>7.9311095058226498E-3</v>
      </c>
      <c r="ED1217">
        <v>1.28546350597528E-2</v>
      </c>
      <c r="EE1217">
        <v>-2.62540479329364E-3</v>
      </c>
      <c r="EF1217">
        <v>-1.0876710686489001E-2</v>
      </c>
      <c r="EG1217">
        <v>-1.4106509256284599E-2</v>
      </c>
      <c r="EH1217">
        <v>-5.5753045886464403E-3</v>
      </c>
      <c r="EI1217">
        <v>7.5153882416066804E-3</v>
      </c>
      <c r="EJ1217">
        <v>1.1058035324043401E-2</v>
      </c>
      <c r="EK1217">
        <v>-6.7054853855783797E-3</v>
      </c>
      <c r="EL1217">
        <v>3.6983670870443797E-2</v>
      </c>
      <c r="EM1217">
        <v>0.25728732039450702</v>
      </c>
      <c r="EN1217">
        <v>0.31331920939506902</v>
      </c>
      <c r="EO1217">
        <v>0.35303357844071098</v>
      </c>
      <c r="EP1217">
        <v>0.33749525623721799</v>
      </c>
      <c r="EQ1217">
        <v>8.5112517502484206E-2</v>
      </c>
      <c r="ER1217">
        <v>-0.243796239809523</v>
      </c>
      <c r="ES1217">
        <v>-0.15080792880666799</v>
      </c>
      <c r="ET1217">
        <v>-7.8168441106250694E-2</v>
      </c>
      <c r="EU1217">
        <v>-5.6563361166108203E-2</v>
      </c>
      <c r="EV1217">
        <v>-2.2541536334211E-2</v>
      </c>
      <c r="EW1217">
        <v>73.822811402929403</v>
      </c>
      <c r="EX1217">
        <v>72.777643434438104</v>
      </c>
      <c r="EY1217">
        <v>70.941096076393293</v>
      </c>
      <c r="EZ1217">
        <v>69.004957629636806</v>
      </c>
      <c r="FA1217">
        <v>67.938004170611407</v>
      </c>
      <c r="FB1217">
        <v>66.496265343203106</v>
      </c>
      <c r="FC1217">
        <v>65.909551010657793</v>
      </c>
      <c r="FD1217">
        <v>65.772459017833</v>
      </c>
      <c r="FE1217">
        <v>68.716330677802603</v>
      </c>
      <c r="FF1217">
        <v>74.034183067328101</v>
      </c>
      <c r="FG1217">
        <v>79.292201179120198</v>
      </c>
      <c r="FH1217">
        <v>84.173556709906606</v>
      </c>
      <c r="FI1217">
        <v>88.156187380040905</v>
      </c>
      <c r="FJ1217">
        <v>91.710144172490004</v>
      </c>
      <c r="FK1217">
        <v>94.267185948759703</v>
      </c>
      <c r="FL1217">
        <v>96.319095755624602</v>
      </c>
      <c r="FM1217">
        <v>97.156489411431707</v>
      </c>
      <c r="FN1217">
        <v>97.149757363357097</v>
      </c>
      <c r="FO1217">
        <v>95.718407583055907</v>
      </c>
      <c r="FP1217">
        <v>92.380105845156095</v>
      </c>
      <c r="FQ1217">
        <v>87.6683052829556</v>
      </c>
      <c r="FR1217">
        <v>84.090480029307898</v>
      </c>
      <c r="FS1217">
        <v>81.252442653413297</v>
      </c>
      <c r="FT1217">
        <v>78.910789870537101</v>
      </c>
      <c r="FU1217">
        <v>4.4308607248166199E-3</v>
      </c>
      <c r="FV1217">
        <v>0</v>
      </c>
      <c r="FW1217">
        <v>0</v>
      </c>
      <c r="FX1217">
        <v>1</v>
      </c>
    </row>
    <row r="1218" spans="1:180" x14ac:dyDescent="0.2">
      <c r="A1218" t="s">
        <v>42</v>
      </c>
      <c r="B1218" t="s">
        <v>58</v>
      </c>
      <c r="C1218" t="s">
        <v>55</v>
      </c>
      <c r="D1218" t="s">
        <v>37</v>
      </c>
      <c r="E1218" t="s">
        <v>1</v>
      </c>
      <c r="F1218" t="s">
        <v>1</v>
      </c>
      <c r="G1218" s="35">
        <v>43721</v>
      </c>
      <c r="H1218">
        <v>9480</v>
      </c>
      <c r="I1218">
        <v>0.73885842409014602</v>
      </c>
      <c r="J1218">
        <v>0.635858479807205</v>
      </c>
      <c r="K1218">
        <v>0.57369576541866896</v>
      </c>
      <c r="L1218">
        <v>0.53464149414200701</v>
      </c>
      <c r="M1218">
        <v>0.50902301720480503</v>
      </c>
      <c r="N1218">
        <v>0.54022444644105005</v>
      </c>
      <c r="O1218">
        <v>0.589682460960119</v>
      </c>
      <c r="P1218">
        <v>0.65178647528947897</v>
      </c>
      <c r="Q1218">
        <v>0.67080206461168301</v>
      </c>
      <c r="R1218">
        <v>0.691855677536238</v>
      </c>
      <c r="S1218">
        <v>0.73466349225002303</v>
      </c>
      <c r="T1218">
        <v>0.80274140475648603</v>
      </c>
      <c r="U1218">
        <v>0.93581406517293297</v>
      </c>
      <c r="V1218">
        <v>1.0988869401199199</v>
      </c>
      <c r="W1218">
        <v>1.2572492648200799</v>
      </c>
      <c r="X1218">
        <v>1.46621418898912</v>
      </c>
      <c r="Y1218">
        <v>1.6703945696418501</v>
      </c>
      <c r="Z1218">
        <v>1.8316147685301101</v>
      </c>
      <c r="AA1218">
        <v>1.88184645351622</v>
      </c>
      <c r="AB1218">
        <v>1.7786972264293099</v>
      </c>
      <c r="AC1218">
        <v>1.6962262228565399</v>
      </c>
      <c r="AD1218">
        <v>1.5663049587257101</v>
      </c>
      <c r="AE1218">
        <v>1.26078587865825</v>
      </c>
      <c r="AF1218">
        <v>1.00751268804002</v>
      </c>
      <c r="AG1218">
        <v>2.4615612530122601E-3</v>
      </c>
      <c r="AH1218">
        <v>5.5512036627207101E-3</v>
      </c>
      <c r="AI1218">
        <v>3.6812366585895601E-3</v>
      </c>
      <c r="AJ1218">
        <v>3.6342846084562599E-4</v>
      </c>
      <c r="AK1218">
        <v>1.41499286692081E-3</v>
      </c>
      <c r="AL1218">
        <v>3.8505874633474901E-3</v>
      </c>
      <c r="AM1218">
        <v>2.49937388074721E-3</v>
      </c>
      <c r="AN1218">
        <v>-8.8811954176045097E-3</v>
      </c>
      <c r="AO1218">
        <v>-1.1730284941213E-2</v>
      </c>
      <c r="AP1218">
        <v>-7.5654462080144997E-3</v>
      </c>
      <c r="AQ1218">
        <v>-3.9731288299693496E-3</v>
      </c>
      <c r="AR1218">
        <v>-4.7821430268720896E-3</v>
      </c>
      <c r="AS1218">
        <v>-6.8645129477764898E-3</v>
      </c>
      <c r="AT1218">
        <v>-7.9810599720387503E-3</v>
      </c>
      <c r="AU1218">
        <v>9.4965048950449105E-2</v>
      </c>
      <c r="AV1218">
        <v>0.14804375288431701</v>
      </c>
      <c r="AW1218">
        <v>0.160523642353608</v>
      </c>
      <c r="AX1218">
        <v>0.14082606810659801</v>
      </c>
      <c r="AY1218">
        <v>0.112146465428919</v>
      </c>
      <c r="AZ1218">
        <v>-2.6564474684054599E-2</v>
      </c>
      <c r="BA1218">
        <v>-3.67710108008477E-2</v>
      </c>
      <c r="BB1218">
        <v>-4.2536230468744399E-3</v>
      </c>
      <c r="BC1218">
        <v>-4.2858076816700997E-3</v>
      </c>
      <c r="BD1218">
        <v>7.52702118393538E-3</v>
      </c>
      <c r="BE1218">
        <v>1.05180293298189E-2</v>
      </c>
      <c r="BF1218">
        <v>1.22017820839879E-2</v>
      </c>
      <c r="BG1218">
        <v>9.7571528701465605E-3</v>
      </c>
      <c r="BH1218">
        <v>6.9331097963104896E-3</v>
      </c>
      <c r="BI1218">
        <v>6.7306643213931898E-3</v>
      </c>
      <c r="BJ1218">
        <v>9.4227776125805109E-3</v>
      </c>
      <c r="BK1218">
        <v>9.0717513517657097E-3</v>
      </c>
      <c r="BL1218">
        <v>-2.3412246140169599E-3</v>
      </c>
      <c r="BM1218">
        <v>-6.0385765899344697E-3</v>
      </c>
      <c r="BN1218">
        <v>-1.9505905520008599E-4</v>
      </c>
      <c r="BO1218">
        <v>1.4113764720167601E-3</v>
      </c>
      <c r="BP1218">
        <v>-1.3494456624294901E-3</v>
      </c>
      <c r="BQ1218">
        <v>-3.4808218739858102E-3</v>
      </c>
      <c r="BR1218">
        <v>9.0063044745807301E-4</v>
      </c>
      <c r="BS1218">
        <v>0.104522728412161</v>
      </c>
      <c r="BT1218">
        <v>0.158290318201323</v>
      </c>
      <c r="BU1218">
        <v>0.172574616330194</v>
      </c>
      <c r="BV1218">
        <v>0.15649596292308501</v>
      </c>
      <c r="BW1218">
        <v>0.12838114368838</v>
      </c>
      <c r="BX1218">
        <v>-1.1193584864674699E-2</v>
      </c>
      <c r="BY1218">
        <v>-2.3160281154991299E-2</v>
      </c>
      <c r="BZ1218">
        <v>9.8464354514051604E-3</v>
      </c>
      <c r="CA1218">
        <v>4.1316469489799104E-3</v>
      </c>
      <c r="CB1218">
        <v>1.39827104571957E-2</v>
      </c>
      <c r="CC1218">
        <v>1.6097914577637901E-2</v>
      </c>
      <c r="CD1218">
        <v>1.6807952439099699E-2</v>
      </c>
      <c r="CE1218">
        <v>1.3965313929389499E-2</v>
      </c>
      <c r="CF1218">
        <v>1.14832510762301E-2</v>
      </c>
      <c r="CG1218">
        <v>1.04122821777901E-2</v>
      </c>
      <c r="CH1218">
        <v>1.32820595355434E-2</v>
      </c>
      <c r="CI1218">
        <v>1.3623759966956601E-2</v>
      </c>
      <c r="CJ1218">
        <v>2.1883392420307202E-3</v>
      </c>
      <c r="CK1218">
        <v>-2.0965167243195198E-3</v>
      </c>
      <c r="CL1218">
        <v>4.90964863464968E-3</v>
      </c>
      <c r="CM1218">
        <v>5.14066844151521E-3</v>
      </c>
      <c r="CN1218">
        <v>1.0280300752603499E-3</v>
      </c>
      <c r="CO1218">
        <v>-1.1372877439150999E-3</v>
      </c>
      <c r="CP1218">
        <v>7.05206217597422E-3</v>
      </c>
      <c r="CQ1218">
        <v>0.11114234809207101</v>
      </c>
      <c r="CR1218">
        <v>0.16538705812607599</v>
      </c>
      <c r="CS1218">
        <v>0.18092108419585601</v>
      </c>
      <c r="CT1218">
        <v>0.16734888433825201</v>
      </c>
      <c r="CU1218">
        <v>0.13962523239566799</v>
      </c>
      <c r="CV1218">
        <v>-5.4775339965323802E-4</v>
      </c>
      <c r="CW1218">
        <v>-1.3733531264229E-2</v>
      </c>
      <c r="CX1218">
        <v>1.9612093014728001E-2</v>
      </c>
      <c r="CY1218">
        <v>9.9615503843283396E-3</v>
      </c>
      <c r="CZ1218">
        <v>1.8453901182083E-2</v>
      </c>
      <c r="DA1218">
        <v>2.1677799825456898E-2</v>
      </c>
      <c r="DB1218">
        <v>2.14141227942116E-2</v>
      </c>
      <c r="DC1218">
        <v>1.81734749886324E-2</v>
      </c>
      <c r="DD1218">
        <v>1.60333923561497E-2</v>
      </c>
      <c r="DE1218">
        <v>1.4093900034187E-2</v>
      </c>
      <c r="DF1218">
        <v>1.71413414585064E-2</v>
      </c>
      <c r="DG1218">
        <v>1.8175768582147499E-2</v>
      </c>
      <c r="DH1218">
        <v>6.7179030980784003E-3</v>
      </c>
      <c r="DI1218">
        <v>1.84554314129544E-3</v>
      </c>
      <c r="DJ1218">
        <v>1.00143563244994E-2</v>
      </c>
      <c r="DK1218">
        <v>8.8699604110136498E-3</v>
      </c>
      <c r="DL1218">
        <v>3.4055058129501799E-3</v>
      </c>
      <c r="DM1218">
        <v>1.2062463861556201E-3</v>
      </c>
      <c r="DN1218">
        <v>1.3203493904490399E-2</v>
      </c>
      <c r="DO1218">
        <v>0.11776196777198</v>
      </c>
      <c r="DP1218">
        <v>0.17248379805083</v>
      </c>
      <c r="DQ1218">
        <v>0.18926755206151899</v>
      </c>
      <c r="DR1218">
        <v>0.17820180575342001</v>
      </c>
      <c r="DS1218">
        <v>0.150869321102957</v>
      </c>
      <c r="DT1218">
        <v>1.00980780653682E-2</v>
      </c>
      <c r="DU1218">
        <v>-4.3067813734666196E-3</v>
      </c>
      <c r="DV1218">
        <v>2.9377750578050799E-2</v>
      </c>
      <c r="DW1218">
        <v>1.5791453819676799E-2</v>
      </c>
      <c r="DX1218">
        <v>2.29250919069704E-2</v>
      </c>
      <c r="DY1218">
        <v>2.9734267902263498E-2</v>
      </c>
      <c r="DZ1218">
        <v>2.8064701215478799E-2</v>
      </c>
      <c r="EA1218">
        <v>2.4249391200189398E-2</v>
      </c>
      <c r="EB1218">
        <v>2.26030736916146E-2</v>
      </c>
      <c r="EC1218">
        <v>1.9409571488659402E-2</v>
      </c>
      <c r="ED1218">
        <v>2.2713531607739399E-2</v>
      </c>
      <c r="EE1218">
        <v>2.4748146053166001E-2</v>
      </c>
      <c r="EF1218">
        <v>1.3257873901666E-2</v>
      </c>
      <c r="EG1218">
        <v>7.5372514925739903E-3</v>
      </c>
      <c r="EH1218">
        <v>1.7384743477313901E-2</v>
      </c>
      <c r="EI1218">
        <v>1.4254465712999801E-2</v>
      </c>
      <c r="EJ1218">
        <v>6.8382031773927803E-3</v>
      </c>
      <c r="EK1218">
        <v>4.5899374599463003E-3</v>
      </c>
      <c r="EL1218">
        <v>2.2085184323987199E-2</v>
      </c>
      <c r="EM1218">
        <v>0.12731964723369299</v>
      </c>
      <c r="EN1218">
        <v>0.18273036336783599</v>
      </c>
      <c r="EO1218">
        <v>0.20131852603810399</v>
      </c>
      <c r="EP1218">
        <v>0.19387170056990599</v>
      </c>
      <c r="EQ1218">
        <v>0.16710399936241699</v>
      </c>
      <c r="ER1218">
        <v>2.54689678847481E-2</v>
      </c>
      <c r="ES1218">
        <v>9.3039482723897803E-3</v>
      </c>
      <c r="ET1218">
        <v>4.34778090763304E-2</v>
      </c>
      <c r="EU1218">
        <v>2.4208908450326801E-2</v>
      </c>
      <c r="EV1218">
        <v>2.93807811802307E-2</v>
      </c>
      <c r="EW1218">
        <v>70.834671444815797</v>
      </c>
      <c r="EX1218">
        <v>69.214827194100806</v>
      </c>
      <c r="EY1218">
        <v>68.2045759966921</v>
      </c>
      <c r="EZ1218">
        <v>67.331432411012699</v>
      </c>
      <c r="FA1218">
        <v>66.906981151579899</v>
      </c>
      <c r="FB1218">
        <v>65.545535991178795</v>
      </c>
      <c r="FC1218">
        <v>64.731039592019599</v>
      </c>
      <c r="FD1218">
        <v>64.220374900933805</v>
      </c>
      <c r="FE1218">
        <v>68.101633300024105</v>
      </c>
      <c r="FF1218">
        <v>74.0613348954206</v>
      </c>
      <c r="FG1218">
        <v>79.998570001033698</v>
      </c>
      <c r="FH1218">
        <v>85.589745356810596</v>
      </c>
      <c r="FI1218">
        <v>88.866975638330899</v>
      </c>
      <c r="FJ1218">
        <v>91.533337927707507</v>
      </c>
      <c r="FK1218">
        <v>94.089659212294507</v>
      </c>
      <c r="FL1218">
        <v>96.281261844870997</v>
      </c>
      <c r="FM1218">
        <v>97.184125288584099</v>
      </c>
      <c r="FN1218">
        <v>96.185193480582996</v>
      </c>
      <c r="FO1218">
        <v>93.834292408945203</v>
      </c>
      <c r="FP1218">
        <v>89.071861755280693</v>
      </c>
      <c r="FQ1218">
        <v>84.429292581234293</v>
      </c>
      <c r="FR1218">
        <v>80.546931532338604</v>
      </c>
      <c r="FS1218">
        <v>76.6722201164674</v>
      </c>
      <c r="FT1218">
        <v>74.250973433031206</v>
      </c>
      <c r="FU1218">
        <v>1.6842026856433399E-2</v>
      </c>
      <c r="FV1218">
        <v>0</v>
      </c>
      <c r="FW1218">
        <v>0</v>
      </c>
      <c r="FX1218">
        <v>1</v>
      </c>
    </row>
    <row r="1219" spans="1:180" x14ac:dyDescent="0.2">
      <c r="A1219" t="s">
        <v>42</v>
      </c>
      <c r="B1219" t="s">
        <v>58</v>
      </c>
      <c r="C1219" t="s">
        <v>55</v>
      </c>
      <c r="D1219" t="s">
        <v>37</v>
      </c>
      <c r="E1219" t="s">
        <v>1</v>
      </c>
      <c r="F1219" t="s">
        <v>77</v>
      </c>
      <c r="G1219" s="35">
        <v>43721</v>
      </c>
      <c r="H1219">
        <v>7488</v>
      </c>
      <c r="I1219">
        <v>0.75760783580619995</v>
      </c>
      <c r="J1219">
        <v>0.65260746170089601</v>
      </c>
      <c r="K1219">
        <v>0.58895971495454702</v>
      </c>
      <c r="L1219">
        <v>0.54907905528333001</v>
      </c>
      <c r="M1219">
        <v>0.52376436099694801</v>
      </c>
      <c r="N1219">
        <v>0.55369622686380304</v>
      </c>
      <c r="O1219">
        <v>0.60223614503577605</v>
      </c>
      <c r="P1219">
        <v>0.66229945521240896</v>
      </c>
      <c r="Q1219">
        <v>0.67294622622714395</v>
      </c>
      <c r="R1219">
        <v>0.69212215973785396</v>
      </c>
      <c r="S1219">
        <v>0.73488802132620301</v>
      </c>
      <c r="T1219">
        <v>0.80308388452337598</v>
      </c>
      <c r="U1219">
        <v>0.93335148313032001</v>
      </c>
      <c r="V1219">
        <v>1.09073429192621</v>
      </c>
      <c r="W1219">
        <v>1.2428149020417001</v>
      </c>
      <c r="X1219">
        <v>1.4384785365916</v>
      </c>
      <c r="Y1219">
        <v>1.62637175742561</v>
      </c>
      <c r="Z1219">
        <v>1.7843265076319099</v>
      </c>
      <c r="AA1219">
        <v>1.8319109331927701</v>
      </c>
      <c r="AB1219">
        <v>1.73860148393932</v>
      </c>
      <c r="AC1219">
        <v>1.68013541464788</v>
      </c>
      <c r="AD1219">
        <v>1.56791150450313</v>
      </c>
      <c r="AE1219">
        <v>1.2682390984463801</v>
      </c>
      <c r="AF1219">
        <v>1.0185212850613801</v>
      </c>
      <c r="AG1219">
        <v>8.2573304341582807E-3</v>
      </c>
      <c r="AH1219">
        <v>6.0211393418469301E-3</v>
      </c>
      <c r="AI1219">
        <v>-7.8972110104517601E-5</v>
      </c>
      <c r="AJ1219">
        <v>-3.0505932116857898E-4</v>
      </c>
      <c r="AK1219">
        <v>-2.1250486453984899E-3</v>
      </c>
      <c r="AL1219">
        <v>1.9913351773223598E-3</v>
      </c>
      <c r="AM1219">
        <v>1.5761900468222099E-5</v>
      </c>
      <c r="AN1219">
        <v>-1.0752840015586599E-2</v>
      </c>
      <c r="AO1219">
        <v>-1.47011137994648E-2</v>
      </c>
      <c r="AP1219">
        <v>-5.2154155873938499E-3</v>
      </c>
      <c r="AQ1219">
        <v>-9.3797529555114103E-4</v>
      </c>
      <c r="AR1219">
        <v>-3.71192332500419E-3</v>
      </c>
      <c r="AS1219">
        <v>-7.3904620065802697E-3</v>
      </c>
      <c r="AT1219">
        <v>-7.8110953282799298E-3</v>
      </c>
      <c r="AU1219">
        <v>5.9597729409333999E-2</v>
      </c>
      <c r="AV1219">
        <v>9.3623061215544104E-2</v>
      </c>
      <c r="AW1219">
        <v>9.0292642261740996E-2</v>
      </c>
      <c r="AX1219">
        <v>8.5136320428418996E-2</v>
      </c>
      <c r="AY1219">
        <v>0.101671364015362</v>
      </c>
      <c r="AZ1219">
        <v>2.1065384637858599E-2</v>
      </c>
      <c r="BA1219">
        <v>-1.8903911016988E-2</v>
      </c>
      <c r="BB1219">
        <v>5.75383695650219E-3</v>
      </c>
      <c r="BC1219">
        <v>2.2137739595158501E-3</v>
      </c>
      <c r="BD1219">
        <v>9.1997676908658899E-3</v>
      </c>
      <c r="BE1219">
        <v>1.7890769835849901E-2</v>
      </c>
      <c r="BF1219">
        <v>1.51039845330176E-2</v>
      </c>
      <c r="BG1219">
        <v>8.6181959687890997E-3</v>
      </c>
      <c r="BH1219">
        <v>8.2036959969264706E-3</v>
      </c>
      <c r="BI1219">
        <v>4.86023424860279E-3</v>
      </c>
      <c r="BJ1219">
        <v>9.2451718110114194E-3</v>
      </c>
      <c r="BK1219">
        <v>8.2759307254953399E-3</v>
      </c>
      <c r="BL1219">
        <v>-2.6649397942084402E-3</v>
      </c>
      <c r="BM1219">
        <v>-6.4336065812434099E-3</v>
      </c>
      <c r="BN1219">
        <v>3.8712684727683399E-3</v>
      </c>
      <c r="BO1219">
        <v>5.7755608759293498E-3</v>
      </c>
      <c r="BP1219">
        <v>-3.2968508732767702E-4</v>
      </c>
      <c r="BQ1219">
        <v>-4.1155505031538302E-3</v>
      </c>
      <c r="BR1219">
        <v>1.0322077735558E-3</v>
      </c>
      <c r="BS1219">
        <v>7.0641257477291594E-2</v>
      </c>
      <c r="BT1219">
        <v>0.106098558675894</v>
      </c>
      <c r="BU1219">
        <v>0.103615859050867</v>
      </c>
      <c r="BV1219">
        <v>9.8138491090046798E-2</v>
      </c>
      <c r="BW1219">
        <v>0.113263180532922</v>
      </c>
      <c r="BX1219">
        <v>3.1115000246714802E-2</v>
      </c>
      <c r="BY1219">
        <v>-4.4273009895687198E-3</v>
      </c>
      <c r="BZ1219">
        <v>2.00742214440114E-2</v>
      </c>
      <c r="CA1219">
        <v>1.13778576527175E-2</v>
      </c>
      <c r="CB1219">
        <v>1.8873152946588999E-2</v>
      </c>
      <c r="CC1219">
        <v>2.4562860619403701E-2</v>
      </c>
      <c r="CD1219">
        <v>2.13947354436234E-2</v>
      </c>
      <c r="CE1219">
        <v>1.46418280863084E-2</v>
      </c>
      <c r="CF1219">
        <v>1.4096834010272801E-2</v>
      </c>
      <c r="CG1219">
        <v>9.6982199019301496E-3</v>
      </c>
      <c r="CH1219">
        <v>1.42691569663593E-2</v>
      </c>
      <c r="CI1219">
        <v>1.3996898491004399E-2</v>
      </c>
      <c r="CJ1219">
        <v>2.93671526119004E-3</v>
      </c>
      <c r="CK1219">
        <v>-7.0755626696272203E-4</v>
      </c>
      <c r="CL1219">
        <v>1.0164678172343299E-2</v>
      </c>
      <c r="CM1219">
        <v>1.04253355770527E-2</v>
      </c>
      <c r="CN1219">
        <v>2.0128428128760902E-3</v>
      </c>
      <c r="CO1219">
        <v>-1.8473567721454501E-3</v>
      </c>
      <c r="CP1219">
        <v>7.1570525627980197E-3</v>
      </c>
      <c r="CQ1219">
        <v>7.8289971375590406E-2</v>
      </c>
      <c r="CR1219">
        <v>0.114739050213198</v>
      </c>
      <c r="CS1219">
        <v>0.1128434784129</v>
      </c>
      <c r="CT1219">
        <v>0.107143754882167</v>
      </c>
      <c r="CU1219">
        <v>0.12129163734117999</v>
      </c>
      <c r="CV1219">
        <v>3.8075333403565802E-2</v>
      </c>
      <c r="CW1219">
        <v>5.59915501575858E-3</v>
      </c>
      <c r="CX1219">
        <v>2.9992476116302302E-2</v>
      </c>
      <c r="CY1219">
        <v>1.77248741023554E-2</v>
      </c>
      <c r="CZ1219">
        <v>2.55729101069593E-2</v>
      </c>
      <c r="DA1219">
        <v>3.1234951402957602E-2</v>
      </c>
      <c r="DB1219">
        <v>2.76854863542291E-2</v>
      </c>
      <c r="DC1219">
        <v>2.0665460203827601E-2</v>
      </c>
      <c r="DD1219">
        <v>1.9989972023619101E-2</v>
      </c>
      <c r="DE1219">
        <v>1.45362055552575E-2</v>
      </c>
      <c r="DF1219">
        <v>1.9293142121707199E-2</v>
      </c>
      <c r="DG1219">
        <v>1.9717866256513401E-2</v>
      </c>
      <c r="DH1219">
        <v>8.5383703165885297E-3</v>
      </c>
      <c r="DI1219">
        <v>5.0184940473179604E-3</v>
      </c>
      <c r="DJ1219">
        <v>1.6458087871918301E-2</v>
      </c>
      <c r="DK1219">
        <v>1.5075110278176099E-2</v>
      </c>
      <c r="DL1219">
        <v>4.3553707130798702E-3</v>
      </c>
      <c r="DM1219">
        <v>4.2083695886293697E-4</v>
      </c>
      <c r="DN1219">
        <v>1.32818973520402E-2</v>
      </c>
      <c r="DO1219">
        <v>8.5938685273889301E-2</v>
      </c>
      <c r="DP1219">
        <v>0.123379541750502</v>
      </c>
      <c r="DQ1219">
        <v>0.122071097774933</v>
      </c>
      <c r="DR1219">
        <v>0.11614901867428799</v>
      </c>
      <c r="DS1219">
        <v>0.12932009414943901</v>
      </c>
      <c r="DT1219">
        <v>4.5035666560416798E-2</v>
      </c>
      <c r="DU1219">
        <v>1.5625611021085901E-2</v>
      </c>
      <c r="DV1219">
        <v>3.9910730788593099E-2</v>
      </c>
      <c r="DW1219">
        <v>2.4071890551993401E-2</v>
      </c>
      <c r="DX1219">
        <v>3.2272667267329601E-2</v>
      </c>
      <c r="DY1219">
        <v>4.0868390804649102E-2</v>
      </c>
      <c r="DZ1219">
        <v>3.6768331545399803E-2</v>
      </c>
      <c r="EA1219">
        <v>2.9362628282721199E-2</v>
      </c>
      <c r="EB1219">
        <v>2.8498727341714099E-2</v>
      </c>
      <c r="EC1219">
        <v>2.1521488449258799E-2</v>
      </c>
      <c r="ED1219">
        <v>2.65469787553963E-2</v>
      </c>
      <c r="EE1219">
        <v>2.7978035081540498E-2</v>
      </c>
      <c r="EF1219">
        <v>1.6626270537966701E-2</v>
      </c>
      <c r="EG1219">
        <v>1.32860012655394E-2</v>
      </c>
      <c r="EH1219">
        <v>2.55447719320805E-2</v>
      </c>
      <c r="EI1219">
        <v>2.1788646449656501E-2</v>
      </c>
      <c r="EJ1219">
        <v>7.7376089507563703E-3</v>
      </c>
      <c r="EK1219">
        <v>3.69574846228937E-3</v>
      </c>
      <c r="EL1219">
        <v>2.2125200453876E-2</v>
      </c>
      <c r="EM1219">
        <v>9.6982213341846896E-2</v>
      </c>
      <c r="EN1219">
        <v>0.13585503921085201</v>
      </c>
      <c r="EO1219">
        <v>0.13539431456405901</v>
      </c>
      <c r="EP1219">
        <v>0.12915118933591599</v>
      </c>
      <c r="EQ1219">
        <v>0.14091191066699901</v>
      </c>
      <c r="ER1219">
        <v>5.5085282169273102E-2</v>
      </c>
      <c r="ES1219">
        <v>3.0102221048505101E-2</v>
      </c>
      <c r="ET1219">
        <v>5.4231115276102297E-2</v>
      </c>
      <c r="EU1219">
        <v>3.3235974245194998E-2</v>
      </c>
      <c r="EV1219">
        <v>4.1946052523052703E-2</v>
      </c>
      <c r="EW1219">
        <v>70.852611430134004</v>
      </c>
      <c r="EX1219">
        <v>69.255342005547107</v>
      </c>
      <c r="EY1219">
        <v>68.264268135473998</v>
      </c>
      <c r="EZ1219">
        <v>67.396831907496406</v>
      </c>
      <c r="FA1219">
        <v>66.955056838157702</v>
      </c>
      <c r="FB1219">
        <v>65.614281807883103</v>
      </c>
      <c r="FC1219">
        <v>64.831868432360594</v>
      </c>
      <c r="FD1219">
        <v>64.345677565529897</v>
      </c>
      <c r="FE1219">
        <v>68.245771319192201</v>
      </c>
      <c r="FF1219">
        <v>74.132466111957498</v>
      </c>
      <c r="FG1219">
        <v>79.941443025118204</v>
      </c>
      <c r="FH1219">
        <v>85.453631001210994</v>
      </c>
      <c r="FI1219">
        <v>88.717723348568299</v>
      </c>
      <c r="FJ1219">
        <v>91.368569084729899</v>
      </c>
      <c r="FK1219">
        <v>93.920270323059498</v>
      </c>
      <c r="FL1219">
        <v>96.164596273291906</v>
      </c>
      <c r="FM1219">
        <v>97.069807414352098</v>
      </c>
      <c r="FN1219">
        <v>96.025997109262093</v>
      </c>
      <c r="FO1219">
        <v>93.564299386694799</v>
      </c>
      <c r="FP1219">
        <v>88.847494042736002</v>
      </c>
      <c r="FQ1219">
        <v>84.284327512793496</v>
      </c>
      <c r="FR1219">
        <v>80.380444548615202</v>
      </c>
      <c r="FS1219">
        <v>76.483983749365194</v>
      </c>
      <c r="FT1219">
        <v>74.103050900425799</v>
      </c>
      <c r="FU1219">
        <v>1.6228262317395999E-2</v>
      </c>
      <c r="FV1219">
        <v>0</v>
      </c>
      <c r="FW1219">
        <v>0</v>
      </c>
      <c r="FX1219">
        <v>1</v>
      </c>
    </row>
    <row r="1220" spans="1:180" x14ac:dyDescent="0.2">
      <c r="A1220" t="s">
        <v>42</v>
      </c>
      <c r="B1220" t="s">
        <v>58</v>
      </c>
      <c r="C1220" t="s">
        <v>55</v>
      </c>
      <c r="D1220" t="s">
        <v>37</v>
      </c>
      <c r="E1220" t="s">
        <v>1</v>
      </c>
      <c r="F1220" t="s">
        <v>78</v>
      </c>
      <c r="G1220" s="35">
        <v>43721</v>
      </c>
      <c r="H1220">
        <v>1992</v>
      </c>
      <c r="I1220">
        <v>0.69279704847798596</v>
      </c>
      <c r="J1220">
        <v>0.58440165280434397</v>
      </c>
      <c r="K1220">
        <v>0.52746085364279405</v>
      </c>
      <c r="L1220">
        <v>0.49716600504281899</v>
      </c>
      <c r="M1220">
        <v>0.48282160480206698</v>
      </c>
      <c r="N1220">
        <v>0.48980322955602201</v>
      </c>
      <c r="O1220">
        <v>0.54520261809663895</v>
      </c>
      <c r="P1220">
        <v>0.60886437059446696</v>
      </c>
      <c r="Q1220">
        <v>0.65579608283063695</v>
      </c>
      <c r="R1220">
        <v>0.69740005816956196</v>
      </c>
      <c r="S1220">
        <v>0.74441276003527102</v>
      </c>
      <c r="T1220">
        <v>0.80367973668597603</v>
      </c>
      <c r="U1220">
        <v>0.94394351730623305</v>
      </c>
      <c r="V1220">
        <v>1.13774815512853</v>
      </c>
      <c r="W1220">
        <v>1.3227988892654701</v>
      </c>
      <c r="X1220">
        <v>1.56397096437077</v>
      </c>
      <c r="Y1220">
        <v>1.7891475250597899</v>
      </c>
      <c r="Z1220">
        <v>1.94082388668364</v>
      </c>
      <c r="AA1220">
        <v>2.00516114698293</v>
      </c>
      <c r="AB1220">
        <v>1.8923106480716301</v>
      </c>
      <c r="AC1220">
        <v>1.7487035950546399</v>
      </c>
      <c r="AD1220">
        <v>1.5812863855303601</v>
      </c>
      <c r="AE1220">
        <v>1.2625098779756201</v>
      </c>
      <c r="AF1220">
        <v>1.00492029828676</v>
      </c>
      <c r="AG1220">
        <v>-3.1007694425546399E-2</v>
      </c>
      <c r="AH1220">
        <v>-1.5039164499204701E-2</v>
      </c>
      <c r="AI1220">
        <v>1.5780248612739601E-3</v>
      </c>
      <c r="AJ1220">
        <v>-7.4910604824598099E-3</v>
      </c>
      <c r="AK1220">
        <v>-8.6791355475112004E-4</v>
      </c>
      <c r="AL1220">
        <v>1.47226402623657E-3</v>
      </c>
      <c r="AM1220">
        <v>-4.0237992933499804E-3</v>
      </c>
      <c r="AN1220">
        <v>-2.0374274775831199E-2</v>
      </c>
      <c r="AO1220">
        <v>-2.5914848377757101E-2</v>
      </c>
      <c r="AP1220">
        <v>-2.94284408424118E-2</v>
      </c>
      <c r="AQ1220">
        <v>-2.5825308091961301E-2</v>
      </c>
      <c r="AR1220">
        <v>-1.63416968834223E-2</v>
      </c>
      <c r="AS1220">
        <v>-9.7534920087855997E-3</v>
      </c>
      <c r="AT1220">
        <v>-1.5126263937981299E-2</v>
      </c>
      <c r="AU1220">
        <v>0.21137014718052599</v>
      </c>
      <c r="AV1220">
        <v>0.31321868875631198</v>
      </c>
      <c r="AW1220">
        <v>0.36477326512111502</v>
      </c>
      <c r="AX1220">
        <v>0.30560844950580401</v>
      </c>
      <c r="AY1220">
        <v>0.109020486960347</v>
      </c>
      <c r="AZ1220">
        <v>-0.23339746528536501</v>
      </c>
      <c r="BA1220">
        <v>-0.14663479339555899</v>
      </c>
      <c r="BB1220">
        <v>-5.9784275450718599E-2</v>
      </c>
      <c r="BC1220">
        <v>-5.2878015471878301E-2</v>
      </c>
      <c r="BD1220">
        <v>-2.34764054398118E-2</v>
      </c>
      <c r="BE1220">
        <v>-1.8731138123210599E-2</v>
      </c>
      <c r="BF1220">
        <v>-5.0549913153708596E-3</v>
      </c>
      <c r="BG1220">
        <v>8.2270012035578401E-3</v>
      </c>
      <c r="BH1220">
        <v>-1.2364241740158901E-3</v>
      </c>
      <c r="BI1220">
        <v>6.8144986217230702E-3</v>
      </c>
      <c r="BJ1220">
        <v>4.4334283161441401E-3</v>
      </c>
      <c r="BK1220">
        <v>3.37718795798748E-3</v>
      </c>
      <c r="BL1220">
        <v>-1.10915094975748E-2</v>
      </c>
      <c r="BM1220">
        <v>-1.6833636352601E-2</v>
      </c>
      <c r="BN1220">
        <v>-2.0515099526975101E-2</v>
      </c>
      <c r="BO1220">
        <v>-1.8981553675166199E-2</v>
      </c>
      <c r="BP1220">
        <v>-9.0073322257824499E-3</v>
      </c>
      <c r="BQ1220">
        <v>-2.1923863267415298E-3</v>
      </c>
      <c r="BR1220">
        <v>3.1468659580851199E-3</v>
      </c>
      <c r="BS1220">
        <v>0.233625046211798</v>
      </c>
      <c r="BT1220">
        <v>0.34776109290052998</v>
      </c>
      <c r="BU1220">
        <v>0.40724765981543198</v>
      </c>
      <c r="BV1220">
        <v>0.35615310927229399</v>
      </c>
      <c r="BW1220">
        <v>0.16645712334853899</v>
      </c>
      <c r="BX1220">
        <v>-0.18015243997651101</v>
      </c>
      <c r="BY1220">
        <v>-0.10345565311334801</v>
      </c>
      <c r="BZ1220">
        <v>-2.6743918693928101E-2</v>
      </c>
      <c r="CA1220">
        <v>-2.70013874195058E-2</v>
      </c>
      <c r="CB1220">
        <v>-1.02314393064762E-2</v>
      </c>
      <c r="CC1220">
        <v>-1.02284326259184E-2</v>
      </c>
      <c r="CD1220">
        <v>1.8600166172649301E-3</v>
      </c>
      <c r="CE1220">
        <v>1.28320619636463E-2</v>
      </c>
      <c r="CF1220">
        <v>3.0955178799012299E-3</v>
      </c>
      <c r="CG1220">
        <v>1.2135313892447101E-2</v>
      </c>
      <c r="CH1220">
        <v>6.4843216828280904E-3</v>
      </c>
      <c r="CI1220">
        <v>8.5030891828581402E-3</v>
      </c>
      <c r="CJ1220">
        <v>-4.6622945436641996E-3</v>
      </c>
      <c r="CK1220">
        <v>-1.05440165678018E-2</v>
      </c>
      <c r="CL1220">
        <v>-1.4341746484348101E-2</v>
      </c>
      <c r="CM1220">
        <v>-1.4241590214017901E-2</v>
      </c>
      <c r="CN1220">
        <v>-3.9275736063563299E-3</v>
      </c>
      <c r="CO1220">
        <v>3.0444124354725502E-3</v>
      </c>
      <c r="CP1220">
        <v>1.58027800592127E-2</v>
      </c>
      <c r="CQ1220">
        <v>0.249038721486425</v>
      </c>
      <c r="CR1220">
        <v>0.37168505678532399</v>
      </c>
      <c r="CS1220">
        <v>0.43666529619223998</v>
      </c>
      <c r="CT1220">
        <v>0.39116018665388302</v>
      </c>
      <c r="CU1220">
        <v>0.206237562743497</v>
      </c>
      <c r="CV1220">
        <v>-0.14327509764632401</v>
      </c>
      <c r="CW1220">
        <v>-7.3549912089209898E-2</v>
      </c>
      <c r="CX1220">
        <v>-3.8602682540235501E-3</v>
      </c>
      <c r="CY1220">
        <v>-9.07931365762908E-3</v>
      </c>
      <c r="CZ1220">
        <v>-1.0580161102712901E-3</v>
      </c>
      <c r="DA1220">
        <v>-1.7257271286261601E-3</v>
      </c>
      <c r="DB1220">
        <v>8.7750245499007198E-3</v>
      </c>
      <c r="DC1220">
        <v>1.74371227237347E-2</v>
      </c>
      <c r="DD1220">
        <v>7.4274599338183499E-3</v>
      </c>
      <c r="DE1220">
        <v>1.74561291631712E-2</v>
      </c>
      <c r="DF1220">
        <v>8.5352150495120408E-3</v>
      </c>
      <c r="DG1220">
        <v>1.3628990407728799E-2</v>
      </c>
      <c r="DH1220">
        <v>1.76692041024646E-3</v>
      </c>
      <c r="DI1220">
        <v>-4.2543967830027301E-3</v>
      </c>
      <c r="DJ1220">
        <v>-8.1683934417212008E-3</v>
      </c>
      <c r="DK1220">
        <v>-9.50162675286958E-3</v>
      </c>
      <c r="DL1220">
        <v>1.1521850130697901E-3</v>
      </c>
      <c r="DM1220">
        <v>8.2812111976866293E-3</v>
      </c>
      <c r="DN1220">
        <v>2.84586941603403E-2</v>
      </c>
      <c r="DO1220">
        <v>0.26445239676105198</v>
      </c>
      <c r="DP1220">
        <v>0.39560902067011899</v>
      </c>
      <c r="DQ1220">
        <v>0.46608293256904798</v>
      </c>
      <c r="DR1220">
        <v>0.426167264035472</v>
      </c>
      <c r="DS1220">
        <v>0.24601800213845401</v>
      </c>
      <c r="DT1220">
        <v>-0.106397755316136</v>
      </c>
      <c r="DU1220">
        <v>-4.36441710650717E-2</v>
      </c>
      <c r="DV1220">
        <v>1.9023382185881E-2</v>
      </c>
      <c r="DW1220">
        <v>8.8427601042476E-3</v>
      </c>
      <c r="DX1220">
        <v>8.1154070859335795E-3</v>
      </c>
      <c r="DY1220">
        <v>1.05508291737096E-2</v>
      </c>
      <c r="DZ1220">
        <v>1.8759197733734599E-2</v>
      </c>
      <c r="EA1220">
        <v>2.40860990660186E-2</v>
      </c>
      <c r="EB1220">
        <v>1.36820962422623E-2</v>
      </c>
      <c r="EC1220">
        <v>2.5138541339645399E-2</v>
      </c>
      <c r="ED1220">
        <v>1.1496379339419599E-2</v>
      </c>
      <c r="EE1220">
        <v>2.10299776590663E-2</v>
      </c>
      <c r="EF1220">
        <v>1.10496856885028E-2</v>
      </c>
      <c r="EG1220">
        <v>4.8268152421534196E-3</v>
      </c>
      <c r="EH1220">
        <v>7.4494787371549897E-4</v>
      </c>
      <c r="EI1220">
        <v>-2.6578723360744798E-3</v>
      </c>
      <c r="EJ1220">
        <v>8.4865496707096592E-3</v>
      </c>
      <c r="EK1220">
        <v>1.58423168797307E-2</v>
      </c>
      <c r="EL1220">
        <v>4.6731824056406697E-2</v>
      </c>
      <c r="EM1220">
        <v>0.28670729579232501</v>
      </c>
      <c r="EN1220">
        <v>0.43015142481433699</v>
      </c>
      <c r="EO1220">
        <v>0.508557327263364</v>
      </c>
      <c r="EP1220">
        <v>0.47671192380196198</v>
      </c>
      <c r="EQ1220">
        <v>0.303454638526646</v>
      </c>
      <c r="ER1220">
        <v>-5.3152730007281698E-2</v>
      </c>
      <c r="ES1220">
        <v>-4.6503078286075399E-4</v>
      </c>
      <c r="ET1220">
        <v>5.2063738942671502E-2</v>
      </c>
      <c r="EU1220">
        <v>3.4719388156620103E-2</v>
      </c>
      <c r="EV1220">
        <v>2.1360373219269198E-2</v>
      </c>
      <c r="EW1220">
        <v>70.728166645102903</v>
      </c>
      <c r="EX1220">
        <v>68.880126795186996</v>
      </c>
      <c r="EY1220">
        <v>67.679971535774399</v>
      </c>
      <c r="EZ1220">
        <v>66.820157847069495</v>
      </c>
      <c r="FA1220">
        <v>66.659981886401894</v>
      </c>
      <c r="FB1220">
        <v>65.038491396040897</v>
      </c>
      <c r="FC1220">
        <v>63.879091732436301</v>
      </c>
      <c r="FD1220">
        <v>63.126924569802</v>
      </c>
      <c r="FE1220">
        <v>66.818540561521502</v>
      </c>
      <c r="FF1220">
        <v>73.395199896493693</v>
      </c>
      <c r="FG1220">
        <v>80.5095096390219</v>
      </c>
      <c r="FH1220">
        <v>86.734053564497302</v>
      </c>
      <c r="FI1220">
        <v>90.120778884719897</v>
      </c>
      <c r="FJ1220">
        <v>92.856320351921298</v>
      </c>
      <c r="FK1220">
        <v>95.410337689222402</v>
      </c>
      <c r="FL1220">
        <v>97.223638245568594</v>
      </c>
      <c r="FM1220">
        <v>98.104217880709001</v>
      </c>
      <c r="FN1220">
        <v>97.499741234312296</v>
      </c>
      <c r="FO1220">
        <v>96.336007245439205</v>
      </c>
      <c r="FP1220">
        <v>91.224802691163106</v>
      </c>
      <c r="FQ1220">
        <v>86.0665674731531</v>
      </c>
      <c r="FR1220">
        <v>82.243951352050701</v>
      </c>
      <c r="FS1220">
        <v>78.367641350756898</v>
      </c>
      <c r="FT1220">
        <v>75.486738258506904</v>
      </c>
      <c r="FU1220">
        <v>5.4745481300737697E-2</v>
      </c>
      <c r="FV1220">
        <v>0</v>
      </c>
      <c r="FW1220">
        <v>0</v>
      </c>
      <c r="FX1220">
        <v>1</v>
      </c>
    </row>
    <row r="1221" spans="1:180" x14ac:dyDescent="0.2">
      <c r="A1221" t="s">
        <v>42</v>
      </c>
      <c r="B1221" t="s">
        <v>58</v>
      </c>
      <c r="C1221" t="s">
        <v>55</v>
      </c>
      <c r="D1221" t="s">
        <v>37</v>
      </c>
      <c r="E1221" t="s">
        <v>77</v>
      </c>
      <c r="F1221" t="s">
        <v>1</v>
      </c>
      <c r="G1221" s="35">
        <v>43721</v>
      </c>
      <c r="H1221">
        <v>7646</v>
      </c>
      <c r="I1221">
        <v>0.75113733178453701</v>
      </c>
      <c r="J1221">
        <v>0.65062419057933796</v>
      </c>
      <c r="K1221">
        <v>0.59059376594794499</v>
      </c>
      <c r="L1221">
        <v>0.55166093140089401</v>
      </c>
      <c r="M1221">
        <v>0.524713289923318</v>
      </c>
      <c r="N1221">
        <v>0.55985140406340295</v>
      </c>
      <c r="O1221">
        <v>0.61414655834849297</v>
      </c>
      <c r="P1221">
        <v>0.68016689135971997</v>
      </c>
      <c r="Q1221">
        <v>0.69643252437473802</v>
      </c>
      <c r="R1221">
        <v>0.71278015311424403</v>
      </c>
      <c r="S1221">
        <v>0.75064776745592499</v>
      </c>
      <c r="T1221">
        <v>0.82110271796989698</v>
      </c>
      <c r="U1221">
        <v>0.95190814523494105</v>
      </c>
      <c r="V1221">
        <v>1.10793953538878</v>
      </c>
      <c r="W1221">
        <v>1.26369731472706</v>
      </c>
      <c r="X1221">
        <v>1.4723358389022501</v>
      </c>
      <c r="Y1221">
        <v>1.67409627001186</v>
      </c>
      <c r="Z1221">
        <v>1.8447271505168099</v>
      </c>
      <c r="AA1221">
        <v>1.90227522849194</v>
      </c>
      <c r="AB1221">
        <v>1.7970565531437099</v>
      </c>
      <c r="AC1221">
        <v>1.7084140544944</v>
      </c>
      <c r="AD1221">
        <v>1.58171383909895</v>
      </c>
      <c r="AE1221">
        <v>1.27626341002878</v>
      </c>
      <c r="AF1221">
        <v>1.0219655175917399</v>
      </c>
      <c r="AG1221">
        <v>3.6439942794873901E-3</v>
      </c>
      <c r="AH1221">
        <v>8.8653354514764502E-3</v>
      </c>
      <c r="AI1221">
        <v>6.4755332046706601E-3</v>
      </c>
      <c r="AJ1221">
        <v>1.56385460032865E-3</v>
      </c>
      <c r="AK1221">
        <v>3.1252290341555601E-3</v>
      </c>
      <c r="AL1221">
        <v>7.9746797203027794E-3</v>
      </c>
      <c r="AM1221">
        <v>1.02349191313361E-2</v>
      </c>
      <c r="AN1221">
        <v>2.11593973268672E-4</v>
      </c>
      <c r="AO1221">
        <v>-6.1480218877853704E-3</v>
      </c>
      <c r="AP1221">
        <v>-8.2251768262426202E-3</v>
      </c>
      <c r="AQ1221">
        <v>-9.3672801143183104E-3</v>
      </c>
      <c r="AR1221">
        <v>-7.5369557666665398E-3</v>
      </c>
      <c r="AS1221">
        <v>-4.94816415671742E-3</v>
      </c>
      <c r="AT1221">
        <v>-2.0140924626693801E-3</v>
      </c>
      <c r="AU1221">
        <v>0.113177844620913</v>
      </c>
      <c r="AV1221">
        <v>0.16396689955211699</v>
      </c>
      <c r="AW1221">
        <v>0.171812252655027</v>
      </c>
      <c r="AX1221">
        <v>0.155445307193293</v>
      </c>
      <c r="AY1221">
        <v>0.12980696481137299</v>
      </c>
      <c r="AZ1221">
        <v>-2.3498313490285399E-2</v>
      </c>
      <c r="BA1221">
        <v>-3.5425978833520798E-2</v>
      </c>
      <c r="BB1221">
        <v>-7.4610622018352604E-3</v>
      </c>
      <c r="BC1221">
        <v>-5.3789740712931796E-3</v>
      </c>
      <c r="BD1221">
        <v>1.4991610068483201E-2</v>
      </c>
      <c r="BE1221">
        <v>1.36620984943137E-2</v>
      </c>
      <c r="BF1221">
        <v>1.72314273330786E-2</v>
      </c>
      <c r="BG1221">
        <v>1.27262584099271E-2</v>
      </c>
      <c r="BH1221">
        <v>8.8777190704572902E-3</v>
      </c>
      <c r="BI1221">
        <v>9.1876724099249803E-3</v>
      </c>
      <c r="BJ1221">
        <v>1.4397261210591501E-2</v>
      </c>
      <c r="BK1221">
        <v>1.66487290687874E-2</v>
      </c>
      <c r="BL1221">
        <v>6.29694135401171E-3</v>
      </c>
      <c r="BM1221">
        <v>1.4494167215853301E-4</v>
      </c>
      <c r="BN1221">
        <v>-1.2151852867530201E-4</v>
      </c>
      <c r="BO1221">
        <v>-3.34520928705466E-3</v>
      </c>
      <c r="BP1221">
        <v>-3.86702888984483E-3</v>
      </c>
      <c r="BQ1221">
        <v>-1.29650630219445E-3</v>
      </c>
      <c r="BR1221">
        <v>8.4478765069752396E-3</v>
      </c>
      <c r="BS1221">
        <v>0.124570553605654</v>
      </c>
      <c r="BT1221">
        <v>0.17734397878563199</v>
      </c>
      <c r="BU1221">
        <v>0.188465669080605</v>
      </c>
      <c r="BV1221">
        <v>0.17465673031186399</v>
      </c>
      <c r="BW1221">
        <v>0.14933118009638899</v>
      </c>
      <c r="BX1221">
        <v>-5.5634395330065398E-3</v>
      </c>
      <c r="BY1221">
        <v>-2.0940843729637101E-2</v>
      </c>
      <c r="BZ1221">
        <v>1.0175178848443199E-2</v>
      </c>
      <c r="CA1221">
        <v>6.76812348326349E-3</v>
      </c>
      <c r="CB1221">
        <v>2.20601366787977E-2</v>
      </c>
      <c r="CC1221">
        <v>2.0600606955651801E-2</v>
      </c>
      <c r="CD1221">
        <v>2.3025757084901202E-2</v>
      </c>
      <c r="CE1221">
        <v>1.7055491645690798E-2</v>
      </c>
      <c r="CF1221">
        <v>1.39432793224622E-2</v>
      </c>
      <c r="CG1221">
        <v>1.3386502224143299E-2</v>
      </c>
      <c r="CH1221">
        <v>1.8845521585847898E-2</v>
      </c>
      <c r="CI1221">
        <v>2.1090914293269099E-2</v>
      </c>
      <c r="CJ1221">
        <v>1.0511634412303E-2</v>
      </c>
      <c r="CK1221">
        <v>4.5034290637093804E-3</v>
      </c>
      <c r="CL1221">
        <v>5.4910505222884199E-3</v>
      </c>
      <c r="CM1221">
        <v>8.2565862305425495E-4</v>
      </c>
      <c r="CN1221">
        <v>-1.32524871454637E-3</v>
      </c>
      <c r="CO1221">
        <v>1.2326208039122699E-3</v>
      </c>
      <c r="CP1221">
        <v>1.56938043453686E-2</v>
      </c>
      <c r="CQ1221">
        <v>0.13246110914321799</v>
      </c>
      <c r="CR1221">
        <v>0.186608903112569</v>
      </c>
      <c r="CS1221">
        <v>0.199999774566158</v>
      </c>
      <c r="CT1221">
        <v>0.187962503440605</v>
      </c>
      <c r="CU1221">
        <v>0.16285359212675901</v>
      </c>
      <c r="CV1221">
        <v>6.8581995353357598E-3</v>
      </c>
      <c r="CW1221">
        <v>-1.0908483282320299E-2</v>
      </c>
      <c r="CX1221">
        <v>2.2389985675113501E-2</v>
      </c>
      <c r="CY1221">
        <v>1.5181166246210199E-2</v>
      </c>
      <c r="CZ1221">
        <v>2.6955776676460701E-2</v>
      </c>
      <c r="DA1221">
        <v>2.75391154169899E-2</v>
      </c>
      <c r="DB1221">
        <v>2.88200868367238E-2</v>
      </c>
      <c r="DC1221">
        <v>2.1384724881454601E-2</v>
      </c>
      <c r="DD1221">
        <v>1.9008839574467199E-2</v>
      </c>
      <c r="DE1221">
        <v>1.7585332038361601E-2</v>
      </c>
      <c r="DF1221">
        <v>2.32937819611043E-2</v>
      </c>
      <c r="DG1221">
        <v>2.5533099517750901E-2</v>
      </c>
      <c r="DH1221">
        <v>1.4726327470594301E-2</v>
      </c>
      <c r="DI1221">
        <v>8.8619164552602402E-3</v>
      </c>
      <c r="DJ1221">
        <v>1.1103619573252101E-2</v>
      </c>
      <c r="DK1221">
        <v>4.9965265331631701E-3</v>
      </c>
      <c r="DL1221">
        <v>1.21653146075208E-3</v>
      </c>
      <c r="DM1221">
        <v>3.76174791001899E-3</v>
      </c>
      <c r="DN1221">
        <v>2.2939732183761899E-2</v>
      </c>
      <c r="DO1221">
        <v>0.140351664680782</v>
      </c>
      <c r="DP1221">
        <v>0.19587382743950599</v>
      </c>
      <c r="DQ1221">
        <v>0.21153388005171</v>
      </c>
      <c r="DR1221">
        <v>0.20126827656934501</v>
      </c>
      <c r="DS1221">
        <v>0.17637600415713001</v>
      </c>
      <c r="DT1221">
        <v>1.9279838603678101E-2</v>
      </c>
      <c r="DU1221">
        <v>-8.7612283500340205E-4</v>
      </c>
      <c r="DV1221">
        <v>3.4604792501783797E-2</v>
      </c>
      <c r="DW1221">
        <v>2.3594209009156899E-2</v>
      </c>
      <c r="DX1221">
        <v>3.1851416674123702E-2</v>
      </c>
      <c r="DY1221">
        <v>3.7557219631816199E-2</v>
      </c>
      <c r="DZ1221">
        <v>3.7186178718325899E-2</v>
      </c>
      <c r="EA1221">
        <v>2.7635450086710998E-2</v>
      </c>
      <c r="EB1221">
        <v>2.6322704044595802E-2</v>
      </c>
      <c r="EC1221">
        <v>2.36477754141311E-2</v>
      </c>
      <c r="ED1221">
        <v>2.9716363451392998E-2</v>
      </c>
      <c r="EE1221">
        <v>3.1946909455202101E-2</v>
      </c>
      <c r="EF1221">
        <v>2.0811674851337301E-2</v>
      </c>
      <c r="EG1221">
        <v>1.5154880015204099E-2</v>
      </c>
      <c r="EH1221">
        <v>1.9207277870819502E-2</v>
      </c>
      <c r="EI1221">
        <v>1.1018597360426799E-2</v>
      </c>
      <c r="EJ1221">
        <v>4.8864583375737899E-3</v>
      </c>
      <c r="EK1221">
        <v>7.4134057645419598E-3</v>
      </c>
      <c r="EL1221">
        <v>3.3401701153406502E-2</v>
      </c>
      <c r="EM1221">
        <v>0.15174437366552301</v>
      </c>
      <c r="EN1221">
        <v>0.20925090667302099</v>
      </c>
      <c r="EO1221">
        <v>0.228187296477288</v>
      </c>
      <c r="EP1221">
        <v>0.220479699687916</v>
      </c>
      <c r="EQ1221">
        <v>0.195900219442146</v>
      </c>
      <c r="ER1221">
        <v>3.7214712560956903E-2</v>
      </c>
      <c r="ES1221">
        <v>1.36090122688803E-2</v>
      </c>
      <c r="ET1221">
        <v>5.2241033552062298E-2</v>
      </c>
      <c r="EU1221">
        <v>3.5741306563713597E-2</v>
      </c>
      <c r="EV1221">
        <v>3.8919943284438201E-2</v>
      </c>
      <c r="EW1221">
        <v>70.823799816125003</v>
      </c>
      <c r="EX1221">
        <v>69.186593116680697</v>
      </c>
      <c r="EY1221">
        <v>68.165767278250797</v>
      </c>
      <c r="EZ1221">
        <v>67.289902866051094</v>
      </c>
      <c r="FA1221">
        <v>66.863732661789996</v>
      </c>
      <c r="FB1221">
        <v>65.519126993644306</v>
      </c>
      <c r="FC1221">
        <v>64.673402086581106</v>
      </c>
      <c r="FD1221">
        <v>64.155234440580401</v>
      </c>
      <c r="FE1221">
        <v>67.992804892673007</v>
      </c>
      <c r="FF1221">
        <v>74.0099332453931</v>
      </c>
      <c r="FG1221">
        <v>79.994683615141696</v>
      </c>
      <c r="FH1221">
        <v>85.631210776671907</v>
      </c>
      <c r="FI1221">
        <v>88.933445257225102</v>
      </c>
      <c r="FJ1221">
        <v>91.619418795219204</v>
      </c>
      <c r="FK1221">
        <v>94.166726625894398</v>
      </c>
      <c r="FL1221">
        <v>96.293220609985198</v>
      </c>
      <c r="FM1221">
        <v>97.177958987888204</v>
      </c>
      <c r="FN1221">
        <v>96.201083263380895</v>
      </c>
      <c r="FO1221">
        <v>93.939201343086694</v>
      </c>
      <c r="FP1221">
        <v>89.156573529999605</v>
      </c>
      <c r="FQ1221">
        <v>84.436443218611302</v>
      </c>
      <c r="FR1221">
        <v>80.626733821001693</v>
      </c>
      <c r="FS1221">
        <v>76.7772914418196</v>
      </c>
      <c r="FT1221">
        <v>74.355538234000903</v>
      </c>
      <c r="FU1221">
        <v>2.1173804816652899E-2</v>
      </c>
      <c r="FV1221">
        <v>0</v>
      </c>
      <c r="FW1221">
        <v>0</v>
      </c>
      <c r="FX1221">
        <v>1</v>
      </c>
    </row>
    <row r="1222" spans="1:180" x14ac:dyDescent="0.2">
      <c r="A1222" t="s">
        <v>42</v>
      </c>
      <c r="B1222" t="s">
        <v>58</v>
      </c>
      <c r="C1222" t="s">
        <v>55</v>
      </c>
      <c r="D1222" t="s">
        <v>37</v>
      </c>
      <c r="E1222" t="s">
        <v>77</v>
      </c>
      <c r="F1222" t="s">
        <v>77</v>
      </c>
      <c r="G1222" s="35">
        <v>43721</v>
      </c>
      <c r="H1222">
        <v>5989</v>
      </c>
      <c r="I1222">
        <v>0.77744714034205897</v>
      </c>
      <c r="J1222">
        <v>0.67334102772695703</v>
      </c>
      <c r="K1222">
        <v>0.61088238091150704</v>
      </c>
      <c r="L1222">
        <v>0.57089717133380602</v>
      </c>
      <c r="M1222">
        <v>0.54383927823524003</v>
      </c>
      <c r="N1222">
        <v>0.57765687479366801</v>
      </c>
      <c r="O1222">
        <v>0.63129873154060501</v>
      </c>
      <c r="P1222">
        <v>0.69478243681683005</v>
      </c>
      <c r="Q1222">
        <v>0.70175893524984501</v>
      </c>
      <c r="R1222">
        <v>0.71534277109412803</v>
      </c>
      <c r="S1222">
        <v>0.75516020317597199</v>
      </c>
      <c r="T1222">
        <v>0.82683569993649497</v>
      </c>
      <c r="U1222">
        <v>0.95513487528466601</v>
      </c>
      <c r="V1222">
        <v>1.10618920462046</v>
      </c>
      <c r="W1222">
        <v>1.2586335548091101</v>
      </c>
      <c r="X1222">
        <v>1.4533382518929601</v>
      </c>
      <c r="Y1222">
        <v>1.63816814438695</v>
      </c>
      <c r="Z1222">
        <v>1.80726194934</v>
      </c>
      <c r="AA1222">
        <v>1.863066241394</v>
      </c>
      <c r="AB1222">
        <v>1.76645564772798</v>
      </c>
      <c r="AC1222">
        <v>1.6982688158702799</v>
      </c>
      <c r="AD1222">
        <v>1.5925562727467599</v>
      </c>
      <c r="AE1222">
        <v>1.2936843118047401</v>
      </c>
      <c r="AF1222">
        <v>1.0407730583539001</v>
      </c>
      <c r="AG1222">
        <v>1.27830404277376E-2</v>
      </c>
      <c r="AH1222">
        <v>1.22286105224145E-2</v>
      </c>
      <c r="AI1222">
        <v>3.6181271351172E-3</v>
      </c>
      <c r="AJ1222">
        <v>2.2173502538634601E-3</v>
      </c>
      <c r="AK1222">
        <v>1.78335047416243E-3</v>
      </c>
      <c r="AL1222">
        <v>8.4659748490084792E-3</v>
      </c>
      <c r="AM1222">
        <v>9.8612455409725405E-3</v>
      </c>
      <c r="AN1222">
        <v>-5.1647745722256796E-4</v>
      </c>
      <c r="AO1222">
        <v>-6.9622027220152096E-3</v>
      </c>
      <c r="AP1222">
        <v>-5.7382343997209699E-3</v>
      </c>
      <c r="AQ1222">
        <v>-4.9699483489092696E-3</v>
      </c>
      <c r="AR1222">
        <v>-5.8217031055179704E-3</v>
      </c>
      <c r="AS1222">
        <v>-6.3852738508078698E-3</v>
      </c>
      <c r="AT1222">
        <v>-2.6616312985271598E-3</v>
      </c>
      <c r="AU1222">
        <v>8.1244581810194894E-2</v>
      </c>
      <c r="AV1222">
        <v>0.111412890457745</v>
      </c>
      <c r="AW1222">
        <v>9.9878397737152805E-2</v>
      </c>
      <c r="AX1222">
        <v>0.10179326811278901</v>
      </c>
      <c r="AY1222">
        <v>0.12202185176373</v>
      </c>
      <c r="AZ1222">
        <v>2.8409312136583102E-2</v>
      </c>
      <c r="BA1222">
        <v>-1.98012249562169E-2</v>
      </c>
      <c r="BB1222">
        <v>6.1332557588284703E-3</v>
      </c>
      <c r="BC1222">
        <v>3.07205244968114E-3</v>
      </c>
      <c r="BD1222">
        <v>1.7125213122755199E-2</v>
      </c>
      <c r="BE1222">
        <v>2.4223226579301801E-2</v>
      </c>
      <c r="BF1222">
        <v>2.3130743884112601E-2</v>
      </c>
      <c r="BG1222">
        <v>1.28337943049802E-2</v>
      </c>
      <c r="BH1222">
        <v>1.1635243946097299E-2</v>
      </c>
      <c r="BI1222">
        <v>9.1621464033376301E-3</v>
      </c>
      <c r="BJ1222">
        <v>1.6348899367393099E-2</v>
      </c>
      <c r="BK1222">
        <v>1.7737489912583299E-2</v>
      </c>
      <c r="BL1222">
        <v>6.8376726109862004E-3</v>
      </c>
      <c r="BM1222">
        <v>1.5142830953549201E-3</v>
      </c>
      <c r="BN1222">
        <v>4.6203173497364001E-3</v>
      </c>
      <c r="BO1222">
        <v>2.9532579220467501E-3</v>
      </c>
      <c r="BP1222">
        <v>-2.1259077996501098E-3</v>
      </c>
      <c r="BQ1222">
        <v>-2.7685096551484699E-3</v>
      </c>
      <c r="BR1222">
        <v>8.1701552783005199E-3</v>
      </c>
      <c r="BS1222">
        <v>9.4048993916700005E-2</v>
      </c>
      <c r="BT1222">
        <v>0.12577247883923301</v>
      </c>
      <c r="BU1222">
        <v>0.115832298100065</v>
      </c>
      <c r="BV1222">
        <v>0.116053288544025</v>
      </c>
      <c r="BW1222">
        <v>0.135252680715681</v>
      </c>
      <c r="BX1222">
        <v>3.8870190919962001E-2</v>
      </c>
      <c r="BY1222">
        <v>-6.06430762761862E-3</v>
      </c>
      <c r="BZ1222">
        <v>2.1743957137338499E-2</v>
      </c>
      <c r="CA1222">
        <v>1.5127660962804001E-2</v>
      </c>
      <c r="CB1222">
        <v>2.70165608630148E-2</v>
      </c>
      <c r="CC1222">
        <v>3.2146664657978899E-2</v>
      </c>
      <c r="CD1222">
        <v>3.06815282395827E-2</v>
      </c>
      <c r="CE1222">
        <v>1.9216537313416601E-2</v>
      </c>
      <c r="CF1222">
        <v>1.8158048427891101E-2</v>
      </c>
      <c r="CG1222">
        <v>1.42726779860795E-2</v>
      </c>
      <c r="CH1222">
        <v>2.1808588875309599E-2</v>
      </c>
      <c r="CI1222">
        <v>2.3192552771193701E-2</v>
      </c>
      <c r="CJ1222">
        <v>1.1931134545500601E-2</v>
      </c>
      <c r="CK1222">
        <v>7.38507135080076E-3</v>
      </c>
      <c r="CL1222">
        <v>1.17946187364648E-2</v>
      </c>
      <c r="CM1222">
        <v>8.44084644908508E-3</v>
      </c>
      <c r="CN1222">
        <v>4.3378877080348902E-4</v>
      </c>
      <c r="CO1222">
        <v>-2.6354979087514502E-4</v>
      </c>
      <c r="CP1222">
        <v>1.56722176648646E-2</v>
      </c>
      <c r="CQ1222">
        <v>0.102917290735969</v>
      </c>
      <c r="CR1222">
        <v>0.13571788600906701</v>
      </c>
      <c r="CS1222">
        <v>0.12688192089153</v>
      </c>
      <c r="CT1222">
        <v>0.12592973525482501</v>
      </c>
      <c r="CU1222">
        <v>0.14441631254312501</v>
      </c>
      <c r="CV1222">
        <v>4.6115363698668602E-2</v>
      </c>
      <c r="CW1222">
        <v>3.4498394678089401E-3</v>
      </c>
      <c r="CX1222">
        <v>3.2555881357682698E-2</v>
      </c>
      <c r="CY1222">
        <v>2.3477338694353901E-2</v>
      </c>
      <c r="CZ1222">
        <v>3.3867278176202401E-2</v>
      </c>
      <c r="DA1222">
        <v>4.0070102736656003E-2</v>
      </c>
      <c r="DB1222">
        <v>3.8232312595052699E-2</v>
      </c>
      <c r="DC1222">
        <v>2.5599280321853001E-2</v>
      </c>
      <c r="DD1222">
        <v>2.46808529096849E-2</v>
      </c>
      <c r="DE1222">
        <v>1.9383209568821301E-2</v>
      </c>
      <c r="DF1222">
        <v>2.7268278383226201E-2</v>
      </c>
      <c r="DG1222">
        <v>2.8647615629804099E-2</v>
      </c>
      <c r="DH1222">
        <v>1.70245964800151E-2</v>
      </c>
      <c r="DI1222">
        <v>1.32558596062466E-2</v>
      </c>
      <c r="DJ1222">
        <v>1.8968920123193199E-2</v>
      </c>
      <c r="DK1222">
        <v>1.3928434976123401E-2</v>
      </c>
      <c r="DL1222">
        <v>2.99348534125709E-3</v>
      </c>
      <c r="DM1222">
        <v>2.24141007339818E-3</v>
      </c>
      <c r="DN1222">
        <v>2.3174280051428599E-2</v>
      </c>
      <c r="DO1222">
        <v>0.111785587555237</v>
      </c>
      <c r="DP1222">
        <v>0.145663293178902</v>
      </c>
      <c r="DQ1222">
        <v>0.13793154368299501</v>
      </c>
      <c r="DR1222">
        <v>0.13580618196562599</v>
      </c>
      <c r="DS1222">
        <v>0.15357994437056799</v>
      </c>
      <c r="DT1222">
        <v>5.3360536477375299E-2</v>
      </c>
      <c r="DU1222">
        <v>1.2963986563236499E-2</v>
      </c>
      <c r="DV1222">
        <v>4.3367805578026997E-2</v>
      </c>
      <c r="DW1222">
        <v>3.1827016425903902E-2</v>
      </c>
      <c r="DX1222">
        <v>4.0717995489390001E-2</v>
      </c>
      <c r="DY1222">
        <v>5.15102888882202E-2</v>
      </c>
      <c r="DZ1222">
        <v>4.9134445956750802E-2</v>
      </c>
      <c r="EA1222">
        <v>3.4814947491715903E-2</v>
      </c>
      <c r="EB1222">
        <v>3.4098746601918702E-2</v>
      </c>
      <c r="EC1222">
        <v>2.67620054979965E-2</v>
      </c>
      <c r="ED1222">
        <v>3.5151202901610799E-2</v>
      </c>
      <c r="EE1222">
        <v>3.6523860001414797E-2</v>
      </c>
      <c r="EF1222">
        <v>2.4378746548223799E-2</v>
      </c>
      <c r="EG1222">
        <v>2.1732345423616701E-2</v>
      </c>
      <c r="EH1222">
        <v>2.9327471872650598E-2</v>
      </c>
      <c r="EI1222">
        <v>2.18516412470794E-2</v>
      </c>
      <c r="EJ1222">
        <v>6.6892806471249497E-3</v>
      </c>
      <c r="EK1222">
        <v>5.8581742690575799E-3</v>
      </c>
      <c r="EL1222">
        <v>3.4006066628256303E-2</v>
      </c>
      <c r="EM1222">
        <v>0.124589999661742</v>
      </c>
      <c r="EN1222">
        <v>0.16002288156038999</v>
      </c>
      <c r="EO1222">
        <v>0.15388544404590701</v>
      </c>
      <c r="EP1222">
        <v>0.150066202396862</v>
      </c>
      <c r="EQ1222">
        <v>0.16681077332251901</v>
      </c>
      <c r="ER1222">
        <v>6.3821415260754105E-2</v>
      </c>
      <c r="ES1222">
        <v>2.6700903891834701E-2</v>
      </c>
      <c r="ET1222">
        <v>5.8978506956537002E-2</v>
      </c>
      <c r="EU1222">
        <v>4.3882624939026803E-2</v>
      </c>
      <c r="EV1222">
        <v>5.0609343229649599E-2</v>
      </c>
      <c r="EW1222">
        <v>70.840680676107795</v>
      </c>
      <c r="EX1222">
        <v>69.225765189584294</v>
      </c>
      <c r="EY1222">
        <v>68.227455459113798</v>
      </c>
      <c r="EZ1222">
        <v>67.357103700319797</v>
      </c>
      <c r="FA1222">
        <v>66.912037460027406</v>
      </c>
      <c r="FB1222">
        <v>65.588853357697602</v>
      </c>
      <c r="FC1222">
        <v>64.7743033348561</v>
      </c>
      <c r="FD1222">
        <v>64.281475559616297</v>
      </c>
      <c r="FE1222">
        <v>68.1372087711284</v>
      </c>
      <c r="FF1222">
        <v>74.083805390589305</v>
      </c>
      <c r="FG1222">
        <v>79.935678391959797</v>
      </c>
      <c r="FH1222">
        <v>85.492987665600694</v>
      </c>
      <c r="FI1222">
        <v>88.782663316582898</v>
      </c>
      <c r="FJ1222">
        <v>91.454362722704403</v>
      </c>
      <c r="FK1222">
        <v>93.995820009136594</v>
      </c>
      <c r="FL1222">
        <v>96.1722476016446</v>
      </c>
      <c r="FM1222">
        <v>97.058268615806298</v>
      </c>
      <c r="FN1222">
        <v>96.035518501598901</v>
      </c>
      <c r="FO1222">
        <v>93.662014618547303</v>
      </c>
      <c r="FP1222">
        <v>88.924143444495201</v>
      </c>
      <c r="FQ1222">
        <v>84.278917313841902</v>
      </c>
      <c r="FR1222">
        <v>80.455527638191001</v>
      </c>
      <c r="FS1222">
        <v>76.588853357697602</v>
      </c>
      <c r="FT1222">
        <v>74.210370031978101</v>
      </c>
      <c r="FU1222">
        <v>1.86511660967957E-2</v>
      </c>
      <c r="FV1222">
        <v>0</v>
      </c>
      <c r="FW1222">
        <v>0</v>
      </c>
      <c r="FX1222">
        <v>1</v>
      </c>
    </row>
    <row r="1223" spans="1:180" x14ac:dyDescent="0.2">
      <c r="A1223" t="s">
        <v>42</v>
      </c>
      <c r="B1223" t="s">
        <v>58</v>
      </c>
      <c r="C1223" t="s">
        <v>55</v>
      </c>
      <c r="D1223" t="s">
        <v>37</v>
      </c>
      <c r="E1223" t="s">
        <v>77</v>
      </c>
      <c r="F1223" t="s">
        <v>78</v>
      </c>
      <c r="G1223" s="35">
        <v>43721</v>
      </c>
      <c r="H1223">
        <v>1657</v>
      </c>
      <c r="I1223">
        <v>0.68266930138452597</v>
      </c>
      <c r="J1223">
        <v>0.579090576709825</v>
      </c>
      <c r="K1223">
        <v>0.52671392817931895</v>
      </c>
      <c r="L1223">
        <v>0.49766171579729102</v>
      </c>
      <c r="M1223">
        <v>0.48406273246742598</v>
      </c>
      <c r="N1223">
        <v>0.49364257909993398</v>
      </c>
      <c r="O1223">
        <v>0.55297012894555597</v>
      </c>
      <c r="P1223">
        <v>0.62145372157011802</v>
      </c>
      <c r="Q1223">
        <v>0.66639827829938303</v>
      </c>
      <c r="R1223">
        <v>0.70814095180414705</v>
      </c>
      <c r="S1223">
        <v>0.746549940181641</v>
      </c>
      <c r="T1223">
        <v>0.80331178653764201</v>
      </c>
      <c r="U1223">
        <v>0.93831096952772397</v>
      </c>
      <c r="V1223">
        <v>1.12252149295696</v>
      </c>
      <c r="W1223">
        <v>1.29364352230303</v>
      </c>
      <c r="X1223">
        <v>1.53374604174408</v>
      </c>
      <c r="Y1223">
        <v>1.75684786902088</v>
      </c>
      <c r="Z1223">
        <v>1.9130041732081999</v>
      </c>
      <c r="AA1223">
        <v>1.9850622647670999</v>
      </c>
      <c r="AB1223">
        <v>1.8767409784599101</v>
      </c>
      <c r="AC1223">
        <v>1.7409901237138099</v>
      </c>
      <c r="AD1223">
        <v>1.5698174033301799</v>
      </c>
      <c r="AE1223">
        <v>1.24830505837581</v>
      </c>
      <c r="AF1223">
        <v>0.99555433858517905</v>
      </c>
      <c r="AG1223">
        <v>-4.2830493070149502E-2</v>
      </c>
      <c r="AH1223">
        <v>-2.6195149438896798E-2</v>
      </c>
      <c r="AI1223">
        <v>-5.7646603815422297E-3</v>
      </c>
      <c r="AJ1223">
        <v>-1.7162838263809599E-2</v>
      </c>
      <c r="AK1223">
        <v>-1.0326598834884499E-2</v>
      </c>
      <c r="AL1223">
        <v>-4.2604507436249297E-3</v>
      </c>
      <c r="AM1223">
        <v>-7.1900980229441898E-3</v>
      </c>
      <c r="AN1223">
        <v>-1.6008884529652798E-2</v>
      </c>
      <c r="AO1223">
        <v>-2.9378061415595701E-2</v>
      </c>
      <c r="AP1223">
        <v>-3.7506477254982899E-2</v>
      </c>
      <c r="AQ1223">
        <v>-4.4099320368257901E-2</v>
      </c>
      <c r="AR1223">
        <v>-2.09058997942561E-2</v>
      </c>
      <c r="AS1223">
        <v>-4.9865623129314697E-3</v>
      </c>
      <c r="AT1223">
        <v>-3.1693183578478399E-3</v>
      </c>
      <c r="AU1223">
        <v>0.216009209945453</v>
      </c>
      <c r="AV1223">
        <v>0.32798392844016799</v>
      </c>
      <c r="AW1223">
        <v>0.39320203998770498</v>
      </c>
      <c r="AX1223">
        <v>0.32448228226785703</v>
      </c>
      <c r="AY1223">
        <v>0.13354960888442399</v>
      </c>
      <c r="AZ1223">
        <v>-0.224064502593596</v>
      </c>
      <c r="BA1223">
        <v>-0.12784773933568899</v>
      </c>
      <c r="BB1223">
        <v>-6.8963358811994099E-2</v>
      </c>
      <c r="BC1223">
        <v>-5.7968078845960599E-2</v>
      </c>
      <c r="BD1223">
        <v>-2.2879484163285401E-2</v>
      </c>
      <c r="BE1223">
        <v>-2.85369065083446E-2</v>
      </c>
      <c r="BF1223">
        <v>-1.45386424375846E-2</v>
      </c>
      <c r="BG1223">
        <v>1.33618924151971E-3</v>
      </c>
      <c r="BH1223">
        <v>-9.2499728660636205E-3</v>
      </c>
      <c r="BI1223">
        <v>-7.1251752791944196E-4</v>
      </c>
      <c r="BJ1223">
        <v>-4.2816082994162901E-4</v>
      </c>
      <c r="BK1223">
        <v>1.45641535310561E-3</v>
      </c>
      <c r="BL1223">
        <v>-7.1910986608490499E-3</v>
      </c>
      <c r="BM1223">
        <v>-1.9950238264978101E-2</v>
      </c>
      <c r="BN1223">
        <v>-2.8175562691135098E-2</v>
      </c>
      <c r="BO1223">
        <v>-3.4351132483949297E-2</v>
      </c>
      <c r="BP1223">
        <v>-1.3671957297941999E-2</v>
      </c>
      <c r="BQ1223">
        <v>2.5520595677971801E-3</v>
      </c>
      <c r="BR1223">
        <v>1.3693541787453399E-2</v>
      </c>
      <c r="BS1223">
        <v>0.23853231153009399</v>
      </c>
      <c r="BT1223">
        <v>0.364124501147715</v>
      </c>
      <c r="BU1223">
        <v>0.43780376670533</v>
      </c>
      <c r="BV1223">
        <v>0.37846322739244398</v>
      </c>
      <c r="BW1223">
        <v>0.19256249413530499</v>
      </c>
      <c r="BX1223">
        <v>-0.16837468708244699</v>
      </c>
      <c r="BY1223">
        <v>-8.2008955403780504E-2</v>
      </c>
      <c r="BZ1223">
        <v>-2.8482984738985199E-2</v>
      </c>
      <c r="CA1223">
        <v>-2.8424579137830901E-2</v>
      </c>
      <c r="CB1223">
        <v>-7.26544292808086E-3</v>
      </c>
      <c r="CC1223">
        <v>-1.8637211997763001E-2</v>
      </c>
      <c r="CD1223">
        <v>-6.4653811973436701E-3</v>
      </c>
      <c r="CE1223">
        <v>6.2542160593470003E-3</v>
      </c>
      <c r="CF1223">
        <v>-3.76954639630947E-3</v>
      </c>
      <c r="CG1223">
        <v>5.9461658981968197E-3</v>
      </c>
      <c r="CH1223">
        <v>2.22607149008551E-3</v>
      </c>
      <c r="CI1223">
        <v>7.4449641777431397E-3</v>
      </c>
      <c r="CJ1223">
        <v>-1.08392702947238E-3</v>
      </c>
      <c r="CK1223">
        <v>-1.34205566705554E-2</v>
      </c>
      <c r="CL1223">
        <v>-2.17129996886995E-2</v>
      </c>
      <c r="CM1223">
        <v>-2.75995672508898E-2</v>
      </c>
      <c r="CN1223">
        <v>-8.6617507615370792E-3</v>
      </c>
      <c r="CO1223">
        <v>7.7732861177119304E-3</v>
      </c>
      <c r="CP1223">
        <v>2.53727073552635E-2</v>
      </c>
      <c r="CQ1223">
        <v>0.25413174307616698</v>
      </c>
      <c r="CR1223">
        <v>0.389155351711018</v>
      </c>
      <c r="CS1223">
        <v>0.46869478676105197</v>
      </c>
      <c r="CT1223">
        <v>0.415850265545197</v>
      </c>
      <c r="CU1223">
        <v>0.23343463869088099</v>
      </c>
      <c r="CV1223">
        <v>-0.12980409050564101</v>
      </c>
      <c r="CW1223">
        <v>-5.0261153289854102E-2</v>
      </c>
      <c r="CX1223">
        <v>-4.4640097016960297E-4</v>
      </c>
      <c r="CY1223">
        <v>-7.9628412374580897E-3</v>
      </c>
      <c r="CZ1223">
        <v>3.5487944668359701E-3</v>
      </c>
      <c r="DA1223">
        <v>-8.7375174871812903E-3</v>
      </c>
      <c r="DB1223">
        <v>1.6078800428972399E-3</v>
      </c>
      <c r="DC1223">
        <v>1.1172242877174301E-2</v>
      </c>
      <c r="DD1223">
        <v>1.7108800734446899E-3</v>
      </c>
      <c r="DE1223">
        <v>1.26048493243131E-2</v>
      </c>
      <c r="DF1223">
        <v>4.8803038101126496E-3</v>
      </c>
      <c r="DG1223">
        <v>1.3433513002380699E-2</v>
      </c>
      <c r="DH1223">
        <v>5.0232446019042804E-3</v>
      </c>
      <c r="DI1223">
        <v>-6.8908750761326803E-3</v>
      </c>
      <c r="DJ1223">
        <v>-1.5250436686263901E-2</v>
      </c>
      <c r="DK1223">
        <v>-2.0848002017830301E-2</v>
      </c>
      <c r="DL1223">
        <v>-3.6515442251321699E-3</v>
      </c>
      <c r="DM1223">
        <v>1.29945126676267E-2</v>
      </c>
      <c r="DN1223">
        <v>3.7051872923073603E-2</v>
      </c>
      <c r="DO1223">
        <v>0.269731174622241</v>
      </c>
      <c r="DP1223">
        <v>0.41418620227432201</v>
      </c>
      <c r="DQ1223">
        <v>0.499585806816775</v>
      </c>
      <c r="DR1223">
        <v>0.45323730369795101</v>
      </c>
      <c r="DS1223">
        <v>0.27430678324645802</v>
      </c>
      <c r="DT1223">
        <v>-9.1233493928835299E-2</v>
      </c>
      <c r="DU1223">
        <v>-1.85133511759276E-2</v>
      </c>
      <c r="DV1223">
        <v>2.7590182798646001E-2</v>
      </c>
      <c r="DW1223">
        <v>1.2498896662914699E-2</v>
      </c>
      <c r="DX1223">
        <v>1.4363031861752799E-2</v>
      </c>
      <c r="DY1223">
        <v>5.5560690746235403E-3</v>
      </c>
      <c r="DZ1223">
        <v>1.32643870442095E-2</v>
      </c>
      <c r="EA1223">
        <v>1.8273092500236201E-2</v>
      </c>
      <c r="EB1223">
        <v>9.6237454711906693E-3</v>
      </c>
      <c r="EC1223">
        <v>2.2218930631278201E-2</v>
      </c>
      <c r="ED1223">
        <v>8.7125937237959496E-3</v>
      </c>
      <c r="EE1223">
        <v>2.2080026378430501E-2</v>
      </c>
      <c r="EF1223">
        <v>1.38410304707081E-2</v>
      </c>
      <c r="EG1223">
        <v>2.53694807448501E-3</v>
      </c>
      <c r="EH1223">
        <v>-5.9195221224160504E-3</v>
      </c>
      <c r="EI1223">
        <v>-1.10998141335216E-2</v>
      </c>
      <c r="EJ1223">
        <v>3.5823982711818999E-3</v>
      </c>
      <c r="EK1223">
        <v>2.05331345483553E-2</v>
      </c>
      <c r="EL1223">
        <v>5.3914733068374798E-2</v>
      </c>
      <c r="EM1223">
        <v>0.29225427620688199</v>
      </c>
      <c r="EN1223">
        <v>0.45032677498186902</v>
      </c>
      <c r="EO1223">
        <v>0.54418753353439997</v>
      </c>
      <c r="EP1223">
        <v>0.50721824882253796</v>
      </c>
      <c r="EQ1223">
        <v>0.33331966849733902</v>
      </c>
      <c r="ER1223">
        <v>-3.5543678417686499E-2</v>
      </c>
      <c r="ES1223">
        <v>2.7325432755981299E-2</v>
      </c>
      <c r="ET1223">
        <v>6.8070556871654905E-2</v>
      </c>
      <c r="EU1223">
        <v>4.2042396371044399E-2</v>
      </c>
      <c r="EV1223">
        <v>2.99770730969574E-2</v>
      </c>
      <c r="EW1223">
        <v>70.653207716464806</v>
      </c>
      <c r="EX1223">
        <v>68.790339464632893</v>
      </c>
      <c r="EY1223">
        <v>67.553761028861999</v>
      </c>
      <c r="EZ1223">
        <v>66.674891580678903</v>
      </c>
      <c r="FA1223">
        <v>66.494018244354706</v>
      </c>
      <c r="FB1223">
        <v>64.929340511440103</v>
      </c>
      <c r="FC1223">
        <v>63.765963810378302</v>
      </c>
      <c r="FD1223">
        <v>63.018244354718099</v>
      </c>
      <c r="FE1223">
        <v>66.656273366232995</v>
      </c>
      <c r="FF1223">
        <v>73.272768057424898</v>
      </c>
      <c r="FG1223">
        <v>80.409376401974001</v>
      </c>
      <c r="FH1223">
        <v>86.694033198743796</v>
      </c>
      <c r="FI1223">
        <v>90.120981007925806</v>
      </c>
      <c r="FJ1223">
        <v>92.8632421115597</v>
      </c>
      <c r="FK1223">
        <v>95.416180649020504</v>
      </c>
      <c r="FL1223">
        <v>97.211679377897397</v>
      </c>
      <c r="FM1223">
        <v>98.074622401674901</v>
      </c>
      <c r="FN1223">
        <v>97.477942276058002</v>
      </c>
      <c r="FO1223">
        <v>96.312995364139397</v>
      </c>
      <c r="FP1223">
        <v>91.193808882907106</v>
      </c>
      <c r="FQ1223">
        <v>85.999925228054394</v>
      </c>
      <c r="FR1223">
        <v>82.176536563481406</v>
      </c>
      <c r="FS1223">
        <v>78.278974128906796</v>
      </c>
      <c r="FT1223">
        <v>75.433752056228499</v>
      </c>
      <c r="FU1223">
        <v>5.7124461644765701E-2</v>
      </c>
      <c r="FV1223">
        <v>0</v>
      </c>
      <c r="FW1223">
        <v>0</v>
      </c>
      <c r="FX1223">
        <v>1</v>
      </c>
    </row>
    <row r="1224" spans="1:180" x14ac:dyDescent="0.2">
      <c r="A1224" t="s">
        <v>42</v>
      </c>
      <c r="B1224" t="s">
        <v>58</v>
      </c>
      <c r="C1224" t="s">
        <v>55</v>
      </c>
      <c r="D1224" t="s">
        <v>37</v>
      </c>
      <c r="E1224" t="s">
        <v>78</v>
      </c>
      <c r="F1224" t="s">
        <v>1</v>
      </c>
      <c r="G1224" s="35">
        <v>43721</v>
      </c>
      <c r="H1224">
        <v>1834</v>
      </c>
      <c r="I1224">
        <v>0.72499202528350803</v>
      </c>
      <c r="J1224">
        <v>0.61215279924263899</v>
      </c>
      <c r="K1224">
        <v>0.54335976251606</v>
      </c>
      <c r="L1224">
        <v>0.50309079276159496</v>
      </c>
      <c r="M1224">
        <v>0.48243892298272301</v>
      </c>
      <c r="N1224">
        <v>0.47366445406985902</v>
      </c>
      <c r="O1224">
        <v>0.50808422452584301</v>
      </c>
      <c r="P1224">
        <v>0.54932390003089604</v>
      </c>
      <c r="Q1224">
        <v>0.58273021813909398</v>
      </c>
      <c r="R1224">
        <v>0.64005835075205797</v>
      </c>
      <c r="S1224">
        <v>0.70503721774509698</v>
      </c>
      <c r="T1224">
        <v>0.73612804898010797</v>
      </c>
      <c r="U1224">
        <v>0.85991807950322696</v>
      </c>
      <c r="V1224">
        <v>1.0514803091526801</v>
      </c>
      <c r="W1224">
        <v>1.2196610077554899</v>
      </c>
      <c r="X1224">
        <v>1.4233134242871901</v>
      </c>
      <c r="Y1224">
        <v>1.6297043914675999</v>
      </c>
      <c r="Z1224">
        <v>1.74262521502261</v>
      </c>
      <c r="AA1224">
        <v>1.78501527107527</v>
      </c>
      <c r="AB1224">
        <v>1.7008159635256901</v>
      </c>
      <c r="AC1224">
        <v>1.6511456641303901</v>
      </c>
      <c r="AD1224">
        <v>1.5402101390182801</v>
      </c>
      <c r="AE1224">
        <v>1.2374722083579299</v>
      </c>
      <c r="AF1224">
        <v>0.98823258619611098</v>
      </c>
      <c r="AG1224">
        <v>-1.5860248813885001E-2</v>
      </c>
      <c r="AH1224">
        <v>-1.7376873122761798E-2</v>
      </c>
      <c r="AI1224">
        <v>-4.7944131005668699E-3</v>
      </c>
      <c r="AJ1224">
        <v>-5.4547013745558101E-3</v>
      </c>
      <c r="AK1224">
        <v>-5.5901851413855301E-3</v>
      </c>
      <c r="AL1224">
        <v>-1.01442407058132E-2</v>
      </c>
      <c r="AM1224">
        <v>-1.9774362655845201E-2</v>
      </c>
      <c r="AN1224">
        <v>-3.1944856339103302E-2</v>
      </c>
      <c r="AO1224">
        <v>-3.4329764979456598E-2</v>
      </c>
      <c r="AP1224">
        <v>-7.2297076043817002E-3</v>
      </c>
      <c r="AQ1224">
        <v>2.0043669095353499E-2</v>
      </c>
      <c r="AR1224">
        <v>2.6093471032960099E-3</v>
      </c>
      <c r="AS1224">
        <v>-2.3859181793438902E-2</v>
      </c>
      <c r="AT1224">
        <v>-5.9941909276649101E-2</v>
      </c>
      <c r="AU1224">
        <v>-1.0389560865566701E-2</v>
      </c>
      <c r="AV1224">
        <v>3.5425785009243399E-2</v>
      </c>
      <c r="AW1224">
        <v>4.0568793140460802E-2</v>
      </c>
      <c r="AX1224">
        <v>2.21760002754476E-2</v>
      </c>
      <c r="AY1224">
        <v>-3.5116104452362299E-3</v>
      </c>
      <c r="AZ1224">
        <v>-7.6986335088381194E-2</v>
      </c>
      <c r="BA1224">
        <v>-7.2273003834419605E-2</v>
      </c>
      <c r="BB1224">
        <v>-3.2566007320292099E-2</v>
      </c>
      <c r="BC1224">
        <v>-3.3692920272155397E-2</v>
      </c>
      <c r="BD1224">
        <v>-3.24932696819848E-2</v>
      </c>
      <c r="BE1224">
        <v>-3.9051717363606901E-3</v>
      </c>
      <c r="BF1224">
        <v>-6.79991016257399E-3</v>
      </c>
      <c r="BG1224">
        <v>4.9112876676526097E-3</v>
      </c>
      <c r="BH1224">
        <v>4.8205793087378697E-3</v>
      </c>
      <c r="BI1224">
        <v>3.22673243914836E-3</v>
      </c>
      <c r="BJ1224">
        <v>-2.1754195106697002E-3</v>
      </c>
      <c r="BK1224">
        <v>-8.7315541032281195E-3</v>
      </c>
      <c r="BL1224">
        <v>-2.3433675055844899E-2</v>
      </c>
      <c r="BM1224">
        <v>-2.5564217399345401E-2</v>
      </c>
      <c r="BN1224">
        <v>4.1167063446548502E-3</v>
      </c>
      <c r="BO1224">
        <v>2.6318754052631E-2</v>
      </c>
      <c r="BP1224">
        <v>8.8247928927097999E-3</v>
      </c>
      <c r="BQ1224">
        <v>-1.7715360742681398E-2</v>
      </c>
      <c r="BR1224">
        <v>-4.3338044178686697E-2</v>
      </c>
      <c r="BS1224">
        <v>6.7930817375803001E-3</v>
      </c>
      <c r="BT1224">
        <v>5.7680310199429097E-2</v>
      </c>
      <c r="BU1224">
        <v>7.2957580835702904E-2</v>
      </c>
      <c r="BV1224">
        <v>5.2631477294352802E-2</v>
      </c>
      <c r="BW1224">
        <v>2.3762854302668401E-2</v>
      </c>
      <c r="BX1224">
        <v>-4.9129897589877902E-2</v>
      </c>
      <c r="BY1224">
        <v>-4.3233159992501803E-2</v>
      </c>
      <c r="BZ1224">
        <v>-5.5580818432705596E-3</v>
      </c>
      <c r="CA1224">
        <v>-1.67531634885968E-2</v>
      </c>
      <c r="CB1224">
        <v>-1.81832125301798E-2</v>
      </c>
      <c r="CC1224">
        <v>4.3748782291396504E-3</v>
      </c>
      <c r="CD1224">
        <v>5.2566216336682699E-4</v>
      </c>
      <c r="CE1224">
        <v>1.1633426453535999E-2</v>
      </c>
      <c r="CF1224">
        <v>1.19372074087075E-2</v>
      </c>
      <c r="CG1224">
        <v>9.3333026967143407E-3</v>
      </c>
      <c r="CH1224">
        <v>3.3437617739054898E-3</v>
      </c>
      <c r="CI1224">
        <v>-1.0833385390622899E-3</v>
      </c>
      <c r="CJ1224">
        <v>-1.75388568264166E-2</v>
      </c>
      <c r="CK1224">
        <v>-1.94932258475853E-2</v>
      </c>
      <c r="CL1224">
        <v>1.19751980815168E-2</v>
      </c>
      <c r="CM1224">
        <v>3.0664858778438098E-2</v>
      </c>
      <c r="CN1224">
        <v>1.3129591712531599E-2</v>
      </c>
      <c r="CO1224">
        <v>-1.3460168998664699E-2</v>
      </c>
      <c r="CP1224">
        <v>-3.1838257791694601E-2</v>
      </c>
      <c r="CQ1224">
        <v>1.86937276615507E-2</v>
      </c>
      <c r="CR1224">
        <v>7.3093726552858507E-2</v>
      </c>
      <c r="CS1224">
        <v>9.5389956528434294E-2</v>
      </c>
      <c r="CT1224">
        <v>7.3724847902039606E-2</v>
      </c>
      <c r="CU1224">
        <v>4.2653065501682602E-2</v>
      </c>
      <c r="CV1224">
        <v>-2.9836613836645199E-2</v>
      </c>
      <c r="CW1224">
        <v>-2.3120252610795498E-2</v>
      </c>
      <c r="CX1224">
        <v>1.31475250686806E-2</v>
      </c>
      <c r="CY1224">
        <v>-5.0207395433775701E-3</v>
      </c>
      <c r="CZ1224">
        <v>-8.2721105391378707E-3</v>
      </c>
      <c r="DA1224">
        <v>1.265492819464E-2</v>
      </c>
      <c r="DB1224">
        <v>7.8512344893076399E-3</v>
      </c>
      <c r="DC1224">
        <v>1.8355565239419499E-2</v>
      </c>
      <c r="DD1224">
        <v>1.9053835508677099E-2</v>
      </c>
      <c r="DE1224">
        <v>1.5439872954280299E-2</v>
      </c>
      <c r="DF1224">
        <v>8.8629430584806698E-3</v>
      </c>
      <c r="DG1224">
        <v>6.5648770251035297E-3</v>
      </c>
      <c r="DH1224">
        <v>-1.16440385969883E-2</v>
      </c>
      <c r="DI1224">
        <v>-1.3422234295825199E-2</v>
      </c>
      <c r="DJ1224">
        <v>1.98336898183787E-2</v>
      </c>
      <c r="DK1224">
        <v>3.50109635042452E-2</v>
      </c>
      <c r="DL1224">
        <v>1.7434390532353301E-2</v>
      </c>
      <c r="DM1224">
        <v>-9.2049772546479794E-3</v>
      </c>
      <c r="DN1224">
        <v>-2.0338471404702602E-2</v>
      </c>
      <c r="DO1224">
        <v>3.0594373585521101E-2</v>
      </c>
      <c r="DP1224">
        <v>8.8507142906288E-2</v>
      </c>
      <c r="DQ1224">
        <v>0.117822332221166</v>
      </c>
      <c r="DR1224">
        <v>9.4818218509726396E-2</v>
      </c>
      <c r="DS1224">
        <v>6.15432767006968E-2</v>
      </c>
      <c r="DT1224">
        <v>-1.0543330083412499E-2</v>
      </c>
      <c r="DU1224">
        <v>-3.0073452290892699E-3</v>
      </c>
      <c r="DV1224">
        <v>3.1853131980631701E-2</v>
      </c>
      <c r="DW1224">
        <v>6.7116844018416796E-3</v>
      </c>
      <c r="DX1224">
        <v>1.63899145190405E-3</v>
      </c>
      <c r="DY1224">
        <v>2.4610005272164299E-2</v>
      </c>
      <c r="DZ1224">
        <v>1.84281974494955E-2</v>
      </c>
      <c r="EA1224">
        <v>2.8061266007638998E-2</v>
      </c>
      <c r="EB1224">
        <v>2.9329116191970699E-2</v>
      </c>
      <c r="EC1224">
        <v>2.42567905348142E-2</v>
      </c>
      <c r="ED1224">
        <v>1.68317642536241E-2</v>
      </c>
      <c r="EE1224">
        <v>1.7607685577720598E-2</v>
      </c>
      <c r="EF1224">
        <v>-3.1328573137299198E-3</v>
      </c>
      <c r="EG1224">
        <v>-4.6566867157140099E-3</v>
      </c>
      <c r="EH1224">
        <v>3.1180103767415299E-2</v>
      </c>
      <c r="EI1224">
        <v>4.1286048461522701E-2</v>
      </c>
      <c r="EJ1224">
        <v>2.36498363217671E-2</v>
      </c>
      <c r="EK1224">
        <v>-3.0611562038904598E-3</v>
      </c>
      <c r="EL1224">
        <v>-3.7346063067402002E-3</v>
      </c>
      <c r="EM1224">
        <v>4.7777016188668101E-2</v>
      </c>
      <c r="EN1224">
        <v>0.110761668096474</v>
      </c>
      <c r="EO1224">
        <v>0.15021111991640801</v>
      </c>
      <c r="EP1224">
        <v>0.12527369552863199</v>
      </c>
      <c r="EQ1224">
        <v>8.8817741448601398E-2</v>
      </c>
      <c r="ER1224">
        <v>1.73131074150908E-2</v>
      </c>
      <c r="ES1224">
        <v>2.6032498612828501E-2</v>
      </c>
      <c r="ET1224">
        <v>5.8861057457653201E-2</v>
      </c>
      <c r="EU1224">
        <v>2.3651441185400301E-2</v>
      </c>
      <c r="EV1224">
        <v>1.59490486037091E-2</v>
      </c>
      <c r="EW1224">
        <v>71.066097009298801</v>
      </c>
      <c r="EX1224">
        <v>69.437609952249304</v>
      </c>
      <c r="EY1224">
        <v>68.425232470469993</v>
      </c>
      <c r="EZ1224">
        <v>67.645136969087702</v>
      </c>
      <c r="FA1224">
        <v>67.435159587836097</v>
      </c>
      <c r="FB1224">
        <v>65.7794672028148</v>
      </c>
      <c r="FC1224">
        <v>64.945966323196799</v>
      </c>
      <c r="FD1224">
        <v>64.359135461171107</v>
      </c>
      <c r="FE1224">
        <v>68.413043478260903</v>
      </c>
      <c r="FF1224">
        <v>74.239067604925907</v>
      </c>
      <c r="FG1224">
        <v>80.317165116863507</v>
      </c>
      <c r="FH1224">
        <v>85.786127167630099</v>
      </c>
      <c r="FI1224">
        <v>88.897587333500894</v>
      </c>
      <c r="FJ1224">
        <v>91.450427243025899</v>
      </c>
      <c r="FK1224">
        <v>94.077846192510705</v>
      </c>
      <c r="FL1224">
        <v>96.5375094244785</v>
      </c>
      <c r="FM1224">
        <v>97.531477758230693</v>
      </c>
      <c r="FN1224">
        <v>96.549007288263397</v>
      </c>
      <c r="FO1224">
        <v>94.350653430510206</v>
      </c>
      <c r="FP1224">
        <v>89.644822819804006</v>
      </c>
      <c r="FQ1224">
        <v>85.3089344056296</v>
      </c>
      <c r="FR1224">
        <v>81.060693641618499</v>
      </c>
      <c r="FS1224">
        <v>76.968773561196301</v>
      </c>
      <c r="FT1224">
        <v>74.307803468208107</v>
      </c>
      <c r="FU1224">
        <v>3.4221942047104499E-2</v>
      </c>
      <c r="FV1224">
        <v>0</v>
      </c>
      <c r="FW1224">
        <v>0</v>
      </c>
      <c r="FX1224">
        <v>1</v>
      </c>
    </row>
    <row r="1225" spans="1:180" x14ac:dyDescent="0.2">
      <c r="A1225" t="s">
        <v>42</v>
      </c>
      <c r="B1225" t="s">
        <v>58</v>
      </c>
      <c r="C1225" t="s">
        <v>55</v>
      </c>
      <c r="D1225" t="s">
        <v>37</v>
      </c>
      <c r="E1225" t="s">
        <v>78</v>
      </c>
      <c r="F1225" t="s">
        <v>77</v>
      </c>
      <c r="G1225" s="35">
        <v>43721</v>
      </c>
      <c r="H1225">
        <v>1499</v>
      </c>
      <c r="I1225">
        <v>0.72349236101673498</v>
      </c>
      <c r="J1225">
        <v>0.61437118088331799</v>
      </c>
      <c r="K1225">
        <v>0.54751374350486504</v>
      </c>
      <c r="L1225">
        <v>0.50612130912908904</v>
      </c>
      <c r="M1225">
        <v>0.484070057146748</v>
      </c>
      <c r="N1225">
        <v>0.475217911453089</v>
      </c>
      <c r="O1225">
        <v>0.50848575385898398</v>
      </c>
      <c r="P1225">
        <v>0.55095842112285198</v>
      </c>
      <c r="Q1225">
        <v>0.58186300766443799</v>
      </c>
      <c r="R1225">
        <v>0.64169464648854402</v>
      </c>
      <c r="S1225">
        <v>0.69727235578663604</v>
      </c>
      <c r="T1225">
        <v>0.71980051182558402</v>
      </c>
      <c r="U1225">
        <v>0.83594250169449003</v>
      </c>
      <c r="V1225">
        <v>1.0174337789300301</v>
      </c>
      <c r="W1225">
        <v>1.1675621533682601</v>
      </c>
      <c r="X1225">
        <v>1.3588496273558499</v>
      </c>
      <c r="Y1225">
        <v>1.54843513899083</v>
      </c>
      <c r="Z1225">
        <v>1.65044877434726</v>
      </c>
      <c r="AA1225">
        <v>1.6928719707341999</v>
      </c>
      <c r="AB1225">
        <v>1.62413372950302</v>
      </c>
      <c r="AC1225">
        <v>1.6107155629698999</v>
      </c>
      <c r="AD1225">
        <v>1.5125920645798301</v>
      </c>
      <c r="AE1225">
        <v>1.2123631129132599</v>
      </c>
      <c r="AF1225">
        <v>0.97399400497014599</v>
      </c>
      <c r="AG1225">
        <v>-2.2144858061358699E-2</v>
      </c>
      <c r="AH1225">
        <v>-2.6054872042452899E-2</v>
      </c>
      <c r="AI1225">
        <v>-1.3167810835063101E-2</v>
      </c>
      <c r="AJ1225">
        <v>-1.15449971162248E-2</v>
      </c>
      <c r="AK1225">
        <v>-1.4789473702042101E-2</v>
      </c>
      <c r="AL1225">
        <v>-1.62957883793537E-2</v>
      </c>
      <c r="AM1225">
        <v>-2.5107426180441102E-2</v>
      </c>
      <c r="AN1225">
        <v>-3.3571880443713301E-2</v>
      </c>
      <c r="AO1225">
        <v>-4.2333777392570299E-2</v>
      </c>
      <c r="AP1225">
        <v>-9.7484680540038497E-3</v>
      </c>
      <c r="AQ1225">
        <v>1.1395273620896099E-2</v>
      </c>
      <c r="AR1225">
        <v>2.64482542065535E-4</v>
      </c>
      <c r="AS1225">
        <v>-2.1438783814477402E-2</v>
      </c>
      <c r="AT1225">
        <v>-5.9382120746836201E-2</v>
      </c>
      <c r="AU1225">
        <v>-5.4455487943688603E-2</v>
      </c>
      <c r="AV1225">
        <v>-1.5826624454600501E-2</v>
      </c>
      <c r="AW1225">
        <v>-8.3068671404545897E-3</v>
      </c>
      <c r="AX1225">
        <v>-3.4694160624970202E-2</v>
      </c>
      <c r="AY1225">
        <v>-2.1500943134355702E-2</v>
      </c>
      <c r="AZ1225">
        <v>-4.2007950585637499E-2</v>
      </c>
      <c r="BA1225">
        <v>-3.6906324252713098E-2</v>
      </c>
      <c r="BB1225">
        <v>-2.69723184660287E-2</v>
      </c>
      <c r="BC1225">
        <v>-3.7129250749317798E-2</v>
      </c>
      <c r="BD1225">
        <v>-3.32208183364038E-2</v>
      </c>
      <c r="BE1225">
        <v>-8.1946635792796707E-3</v>
      </c>
      <c r="BF1225">
        <v>-1.4178250772577099E-2</v>
      </c>
      <c r="BG1225">
        <v>-1.6417011647628999E-3</v>
      </c>
      <c r="BH1225">
        <v>-7.0079105879746603E-6</v>
      </c>
      <c r="BI1225">
        <v>-4.78319800457443E-3</v>
      </c>
      <c r="BJ1225">
        <v>-7.3929736082264897E-3</v>
      </c>
      <c r="BK1225">
        <v>-1.2869585341201001E-2</v>
      </c>
      <c r="BL1225">
        <v>-2.3004524405438001E-2</v>
      </c>
      <c r="BM1225">
        <v>-2.9953788993005999E-2</v>
      </c>
      <c r="BN1225">
        <v>4.0660813260117602E-3</v>
      </c>
      <c r="BO1225">
        <v>2.0363325676825798E-2</v>
      </c>
      <c r="BP1225">
        <v>6.5553814016505599E-3</v>
      </c>
      <c r="BQ1225">
        <v>-1.5233488399328201E-2</v>
      </c>
      <c r="BR1225">
        <v>-4.2532717954940902E-2</v>
      </c>
      <c r="BS1225">
        <v>-3.6639518582849001E-2</v>
      </c>
      <c r="BT1225">
        <v>9.11233747689515E-3</v>
      </c>
      <c r="BU1225">
        <v>2.5898723624438701E-2</v>
      </c>
      <c r="BV1225">
        <v>-3.8741861619648701E-4</v>
      </c>
      <c r="BW1225">
        <v>8.0295219560962E-3</v>
      </c>
      <c r="BX1225">
        <v>-1.3169233918735999E-2</v>
      </c>
      <c r="BY1225">
        <v>-5.9545362633481496E-3</v>
      </c>
      <c r="BZ1225">
        <v>2.8002393123844E-3</v>
      </c>
      <c r="CA1225">
        <v>-1.5628040927379201E-2</v>
      </c>
      <c r="CB1225">
        <v>-1.52259716540311E-2</v>
      </c>
      <c r="CC1225">
        <v>1.4671986229489E-3</v>
      </c>
      <c r="CD1225">
        <v>-5.9525390604566204E-3</v>
      </c>
      <c r="CE1225">
        <v>6.3412472812445497E-3</v>
      </c>
      <c r="CF1225">
        <v>7.9841682654053798E-3</v>
      </c>
      <c r="CG1225">
        <v>2.1471180616738999E-3</v>
      </c>
      <c r="CH1225">
        <v>-1.2269112181216399E-3</v>
      </c>
      <c r="CI1225">
        <v>-4.3936940557110296E-3</v>
      </c>
      <c r="CJ1225">
        <v>-1.56856058043486E-2</v>
      </c>
      <c r="CK1225">
        <v>-2.1379446740255399E-2</v>
      </c>
      <c r="CL1225">
        <v>1.3633996143762799E-2</v>
      </c>
      <c r="CM1225">
        <v>2.6574571211654501E-2</v>
      </c>
      <c r="CN1225">
        <v>1.09124387880225E-2</v>
      </c>
      <c r="CO1225">
        <v>-1.09357196978012E-2</v>
      </c>
      <c r="CP1225">
        <v>-3.0862872909104999E-2</v>
      </c>
      <c r="CQ1225">
        <v>-2.4300232475785E-2</v>
      </c>
      <c r="CR1225">
        <v>2.6384986539836699E-2</v>
      </c>
      <c r="CS1225">
        <v>4.9589411588737801E-2</v>
      </c>
      <c r="CT1225">
        <v>2.3373326391480199E-2</v>
      </c>
      <c r="CU1225">
        <v>2.84822321199724E-2</v>
      </c>
      <c r="CV1225">
        <v>6.8043733942416001E-3</v>
      </c>
      <c r="CW1225">
        <v>1.54825778105818E-2</v>
      </c>
      <c r="CX1225">
        <v>2.3420622134462801E-2</v>
      </c>
      <c r="CY1225">
        <v>-7.3636850319563495E-4</v>
      </c>
      <c r="CZ1225">
        <v>-2.7627956589818601E-3</v>
      </c>
      <c r="DA1225">
        <v>1.1129060825177501E-2</v>
      </c>
      <c r="DB1225">
        <v>2.2731726516638899E-3</v>
      </c>
      <c r="DC1225">
        <v>1.4324195727252E-2</v>
      </c>
      <c r="DD1225">
        <v>1.5975344441398701E-2</v>
      </c>
      <c r="DE1225">
        <v>9.0774341279222306E-3</v>
      </c>
      <c r="DF1225">
        <v>4.9391511719832099E-3</v>
      </c>
      <c r="DG1225">
        <v>4.0821972297789104E-3</v>
      </c>
      <c r="DH1225">
        <v>-8.3666872032591207E-3</v>
      </c>
      <c r="DI1225">
        <v>-1.28051044875048E-2</v>
      </c>
      <c r="DJ1225">
        <v>2.3201910961513899E-2</v>
      </c>
      <c r="DK1225">
        <v>3.27858167464831E-2</v>
      </c>
      <c r="DL1225">
        <v>1.52694961743944E-2</v>
      </c>
      <c r="DM1225">
        <v>-6.6379509962742897E-3</v>
      </c>
      <c r="DN1225">
        <v>-1.9193027863268999E-2</v>
      </c>
      <c r="DO1225">
        <v>-1.1960946368721E-2</v>
      </c>
      <c r="DP1225">
        <v>4.36576356027783E-2</v>
      </c>
      <c r="DQ1225">
        <v>7.3280099553036895E-2</v>
      </c>
      <c r="DR1225">
        <v>4.7134071399156797E-2</v>
      </c>
      <c r="DS1225">
        <v>4.89349422838486E-2</v>
      </c>
      <c r="DT1225">
        <v>2.67779807072192E-2</v>
      </c>
      <c r="DU1225">
        <v>3.6919691884511802E-2</v>
      </c>
      <c r="DV1225">
        <v>4.4041004956541299E-2</v>
      </c>
      <c r="DW1225">
        <v>1.41553039209879E-2</v>
      </c>
      <c r="DX1225">
        <v>9.7003803360673404E-3</v>
      </c>
      <c r="DY1225">
        <v>2.50792553072565E-2</v>
      </c>
      <c r="DZ1225">
        <v>1.4149793921539601E-2</v>
      </c>
      <c r="EA1225">
        <v>2.58503053975522E-2</v>
      </c>
      <c r="EB1225">
        <v>2.75133336470356E-2</v>
      </c>
      <c r="EC1225">
        <v>1.90837098253899E-2</v>
      </c>
      <c r="ED1225">
        <v>1.38419659431104E-2</v>
      </c>
      <c r="EE1225">
        <v>1.6320038069019101E-2</v>
      </c>
      <c r="EF1225">
        <v>2.2006688350161702E-3</v>
      </c>
      <c r="EG1225">
        <v>-4.2511608794048401E-4</v>
      </c>
      <c r="EH1225">
        <v>3.70164603415295E-2</v>
      </c>
      <c r="EI1225">
        <v>4.1753868802412802E-2</v>
      </c>
      <c r="EJ1225">
        <v>2.1560395033979399E-2</v>
      </c>
      <c r="EK1225">
        <v>-4.3265558112502202E-4</v>
      </c>
      <c r="EL1225">
        <v>-2.34362507137374E-3</v>
      </c>
      <c r="EM1225">
        <v>5.8550229921186603E-3</v>
      </c>
      <c r="EN1225">
        <v>6.8596597534273995E-2</v>
      </c>
      <c r="EO1225">
        <v>0.10748569031793</v>
      </c>
      <c r="EP1225">
        <v>8.1440813407930496E-2</v>
      </c>
      <c r="EQ1225">
        <v>7.8465407374300494E-2</v>
      </c>
      <c r="ER1225">
        <v>5.5616697374120699E-2</v>
      </c>
      <c r="ES1225">
        <v>6.7871479873876706E-2</v>
      </c>
      <c r="ET1225">
        <v>7.3813562734954402E-2</v>
      </c>
      <c r="EU1225">
        <v>3.5656513742926499E-2</v>
      </c>
      <c r="EV1225">
        <v>2.7695227018440099E-2</v>
      </c>
      <c r="EW1225">
        <v>71.0635109066627</v>
      </c>
      <c r="EX1225">
        <v>69.467650986793302</v>
      </c>
      <c r="EY1225">
        <v>68.458376613740896</v>
      </c>
      <c r="EZ1225">
        <v>67.672800118712004</v>
      </c>
      <c r="FA1225">
        <v>67.426101795518605</v>
      </c>
      <c r="FB1225">
        <v>65.823044962160594</v>
      </c>
      <c r="FC1225">
        <v>65.052084879062207</v>
      </c>
      <c r="FD1225">
        <v>64.503190384329997</v>
      </c>
      <c r="FE1225">
        <v>68.577162783795799</v>
      </c>
      <c r="FF1225">
        <v>74.295370232972203</v>
      </c>
      <c r="FG1225">
        <v>80.192981154473998</v>
      </c>
      <c r="FH1225">
        <v>85.570707820151398</v>
      </c>
      <c r="FI1225">
        <v>88.668200029678005</v>
      </c>
      <c r="FJ1225">
        <v>91.197952218430004</v>
      </c>
      <c r="FK1225">
        <v>93.839219468763901</v>
      </c>
      <c r="FL1225">
        <v>96.397091556610803</v>
      </c>
      <c r="FM1225">
        <v>97.3961270218133</v>
      </c>
      <c r="FN1225">
        <v>96.348716426769599</v>
      </c>
      <c r="FO1225">
        <v>93.941905327199905</v>
      </c>
      <c r="FP1225">
        <v>89.303531681258306</v>
      </c>
      <c r="FQ1225">
        <v>85.086511351832598</v>
      </c>
      <c r="FR1225">
        <v>80.767250333877399</v>
      </c>
      <c r="FS1225">
        <v>76.624721768808399</v>
      </c>
      <c r="FT1225">
        <v>74.041400801305798</v>
      </c>
      <c r="FU1225">
        <v>3.7191450405827303E-2</v>
      </c>
      <c r="FV1225">
        <v>0</v>
      </c>
      <c r="FW1225">
        <v>0</v>
      </c>
      <c r="FX1225">
        <v>1</v>
      </c>
    </row>
    <row r="1226" spans="1:180" x14ac:dyDescent="0.2">
      <c r="A1226" t="s">
        <v>42</v>
      </c>
      <c r="B1226" t="s">
        <v>58</v>
      </c>
      <c r="C1226" t="s">
        <v>55</v>
      </c>
      <c r="D1226" t="s">
        <v>37</v>
      </c>
      <c r="E1226" t="s">
        <v>78</v>
      </c>
      <c r="F1226" t="s">
        <v>78</v>
      </c>
      <c r="G1226" s="35">
        <v>43721</v>
      </c>
      <c r="H1226">
        <v>335</v>
      </c>
      <c r="I1226">
        <v>0.73913232126010997</v>
      </c>
      <c r="J1226">
        <v>0.61131170474919305</v>
      </c>
      <c r="K1226">
        <v>0.53302258692895199</v>
      </c>
      <c r="L1226">
        <v>0.49654228236904402</v>
      </c>
      <c r="M1226">
        <v>0.47914231475797597</v>
      </c>
      <c r="N1226">
        <v>0.47043849335244398</v>
      </c>
      <c r="O1226">
        <v>0.506551954518627</v>
      </c>
      <c r="P1226">
        <v>0.54478689747199605</v>
      </c>
      <c r="Q1226">
        <v>0.60110153205855499</v>
      </c>
      <c r="R1226">
        <v>0.64793639586181195</v>
      </c>
      <c r="S1226">
        <v>0.73848826598163697</v>
      </c>
      <c r="T1226">
        <v>0.807413595654073</v>
      </c>
      <c r="U1226">
        <v>0.97022736422724898</v>
      </c>
      <c r="V1226">
        <v>1.20542934370787</v>
      </c>
      <c r="W1226">
        <v>1.44684606380386</v>
      </c>
      <c r="X1226">
        <v>1.6905016352481701</v>
      </c>
      <c r="Y1226">
        <v>1.92478438361028</v>
      </c>
      <c r="Z1226">
        <v>2.0594752116668</v>
      </c>
      <c r="AA1226">
        <v>2.0969498513248901</v>
      </c>
      <c r="AB1226">
        <v>1.96680178153228</v>
      </c>
      <c r="AC1226">
        <v>1.78877244268416</v>
      </c>
      <c r="AD1226">
        <v>1.63170057191798</v>
      </c>
      <c r="AE1226">
        <v>1.32386356890031</v>
      </c>
      <c r="AF1226">
        <v>1.0446370125855999</v>
      </c>
      <c r="AG1226">
        <v>-6.8003503508777497E-3</v>
      </c>
      <c r="AH1226">
        <v>1.0922558040893799E-2</v>
      </c>
      <c r="AI1226">
        <v>1.6813965571599601E-2</v>
      </c>
      <c r="AJ1226">
        <v>1.50091405749772E-2</v>
      </c>
      <c r="AK1226">
        <v>2.4136953364392401E-2</v>
      </c>
      <c r="AL1226">
        <v>3.19987613486625E-3</v>
      </c>
      <c r="AM1226">
        <v>-1.50529644736407E-2</v>
      </c>
      <c r="AN1226">
        <v>-5.0481986173452398E-2</v>
      </c>
      <c r="AO1226">
        <v>-2.78215291488931E-2</v>
      </c>
      <c r="AP1226">
        <v>-1.6405853112988401E-2</v>
      </c>
      <c r="AQ1226">
        <v>9.8832840583673604E-3</v>
      </c>
      <c r="AR1226">
        <v>-1.52629564295516E-2</v>
      </c>
      <c r="AS1226">
        <v>-5.4400118047580499E-2</v>
      </c>
      <c r="AT1226">
        <v>-9.5186397972507997E-2</v>
      </c>
      <c r="AU1226">
        <v>0.12513448310785499</v>
      </c>
      <c r="AV1226">
        <v>0.190759703166027</v>
      </c>
      <c r="AW1226">
        <v>0.16645732398843399</v>
      </c>
      <c r="AX1226">
        <v>0.151122633891589</v>
      </c>
      <c r="AY1226">
        <v>-5.1323579683391497E-2</v>
      </c>
      <c r="AZ1226">
        <v>-0.305099580077556</v>
      </c>
      <c r="BA1226">
        <v>-0.270251289169051</v>
      </c>
      <c r="BB1226">
        <v>-7.8808233537999206E-2</v>
      </c>
      <c r="BC1226">
        <v>-6.22146493008887E-2</v>
      </c>
      <c r="BD1226">
        <v>-4.4275069260581897E-2</v>
      </c>
      <c r="BE1226">
        <v>1.5974923857590199E-2</v>
      </c>
      <c r="BF1226">
        <v>3.0433711667324601E-2</v>
      </c>
      <c r="BG1226">
        <v>3.49708355504975E-2</v>
      </c>
      <c r="BH1226">
        <v>2.90340138186546E-2</v>
      </c>
      <c r="BI1226">
        <v>3.6754669337348202E-2</v>
      </c>
      <c r="BJ1226">
        <v>1.7529307725274799E-2</v>
      </c>
      <c r="BK1226">
        <v>1.74358754350898E-3</v>
      </c>
      <c r="BL1226">
        <v>-3.53255128480063E-2</v>
      </c>
      <c r="BM1226">
        <v>-1.04540503205318E-2</v>
      </c>
      <c r="BN1226">
        <v>8.3977169033784792E-3</v>
      </c>
      <c r="BO1226">
        <v>3.5635098141492502E-2</v>
      </c>
      <c r="BP1226">
        <v>4.9150997716045598E-3</v>
      </c>
      <c r="BQ1226">
        <v>-3.4151481115080998E-2</v>
      </c>
      <c r="BR1226">
        <v>-5.69559740604558E-2</v>
      </c>
      <c r="BS1226">
        <v>0.18142634010369799</v>
      </c>
      <c r="BT1226">
        <v>0.24437697374352901</v>
      </c>
      <c r="BU1226">
        <v>0.23047381398651301</v>
      </c>
      <c r="BV1226">
        <v>0.220103774654234</v>
      </c>
      <c r="BW1226">
        <v>2.1048174062132399E-2</v>
      </c>
      <c r="BX1226">
        <v>-0.24807314831587901</v>
      </c>
      <c r="BY1226">
        <v>-0.21994027955279</v>
      </c>
      <c r="BZ1226">
        <v>-4.5005444590093403E-2</v>
      </c>
      <c r="CA1226">
        <v>-3.3511623029295598E-2</v>
      </c>
      <c r="CB1226">
        <v>-2.97749434054215E-2</v>
      </c>
      <c r="CC1226">
        <v>3.1749009394739798E-2</v>
      </c>
      <c r="CD1226">
        <v>4.39470772327481E-2</v>
      </c>
      <c r="CE1226">
        <v>4.7546228387153298E-2</v>
      </c>
      <c r="CF1226">
        <v>3.8747598303674601E-2</v>
      </c>
      <c r="CG1226">
        <v>4.5493660983247398E-2</v>
      </c>
      <c r="CH1226">
        <v>2.7453828393473701E-2</v>
      </c>
      <c r="CI1226">
        <v>1.33768283037538E-2</v>
      </c>
      <c r="CJ1226">
        <v>-2.4828185593512801E-2</v>
      </c>
      <c r="CK1226">
        <v>1.57461260996096E-3</v>
      </c>
      <c r="CL1226">
        <v>2.5576593938342201E-2</v>
      </c>
      <c r="CM1226">
        <v>5.3470726128485503E-2</v>
      </c>
      <c r="CN1226">
        <v>1.8890360028717499E-2</v>
      </c>
      <c r="CO1226">
        <v>-2.0127336858447701E-2</v>
      </c>
      <c r="CP1226">
        <v>-3.0477698919163101E-2</v>
      </c>
      <c r="CQ1226">
        <v>0.220413908778822</v>
      </c>
      <c r="CR1226">
        <v>0.28151213201282299</v>
      </c>
      <c r="CS1226">
        <v>0.27481143994766699</v>
      </c>
      <c r="CT1226">
        <v>0.26787990261125999</v>
      </c>
      <c r="CU1226">
        <v>7.1172630242377799E-2</v>
      </c>
      <c r="CV1226">
        <v>-0.20857681539565101</v>
      </c>
      <c r="CW1226">
        <v>-0.185095027553489</v>
      </c>
      <c r="CX1226">
        <v>-2.1593735937196799E-2</v>
      </c>
      <c r="CY1226">
        <v>-1.3631994470758999E-2</v>
      </c>
      <c r="CZ1226">
        <v>-1.9732200409436199E-2</v>
      </c>
      <c r="DA1226">
        <v>4.7523094931889498E-2</v>
      </c>
      <c r="DB1226">
        <v>5.7460442798171502E-2</v>
      </c>
      <c r="DC1226">
        <v>6.0121621223809103E-2</v>
      </c>
      <c r="DD1226">
        <v>4.8461182788694601E-2</v>
      </c>
      <c r="DE1226">
        <v>5.4232652629146498E-2</v>
      </c>
      <c r="DF1226">
        <v>3.7378349061672603E-2</v>
      </c>
      <c r="DG1226">
        <v>2.5010069063998601E-2</v>
      </c>
      <c r="DH1226">
        <v>-1.4330858339019301E-2</v>
      </c>
      <c r="DI1226">
        <v>1.3603275540453701E-2</v>
      </c>
      <c r="DJ1226">
        <v>4.2755470973305898E-2</v>
      </c>
      <c r="DK1226">
        <v>7.1306354115478504E-2</v>
      </c>
      <c r="DL1226">
        <v>3.2865620285830399E-2</v>
      </c>
      <c r="DM1226">
        <v>-6.1031926018143903E-3</v>
      </c>
      <c r="DN1226">
        <v>-3.9994237778703803E-3</v>
      </c>
      <c r="DO1226">
        <v>0.25940147745394498</v>
      </c>
      <c r="DP1226">
        <v>0.31864729028211702</v>
      </c>
      <c r="DQ1226">
        <v>0.31914906590882097</v>
      </c>
      <c r="DR1226">
        <v>0.31565603056828601</v>
      </c>
      <c r="DS1226">
        <v>0.121297086422623</v>
      </c>
      <c r="DT1226">
        <v>-0.16908048247542301</v>
      </c>
      <c r="DU1226">
        <v>-0.150249775554188</v>
      </c>
      <c r="DV1226">
        <v>1.8179727156998999E-3</v>
      </c>
      <c r="DW1226">
        <v>6.2476340877777002E-3</v>
      </c>
      <c r="DX1226">
        <v>-9.6894574134509508E-3</v>
      </c>
      <c r="DY1226">
        <v>7.0298369140357406E-2</v>
      </c>
      <c r="DZ1226">
        <v>7.6971596424602301E-2</v>
      </c>
      <c r="EA1226">
        <v>7.8278491202706899E-2</v>
      </c>
      <c r="EB1226">
        <v>6.2486056032371999E-2</v>
      </c>
      <c r="EC1226">
        <v>6.6850368602102306E-2</v>
      </c>
      <c r="ED1226">
        <v>5.1707780652081099E-2</v>
      </c>
      <c r="EE1226">
        <v>4.1806621081148299E-2</v>
      </c>
      <c r="EF1226">
        <v>8.2561498642684202E-4</v>
      </c>
      <c r="EG1226">
        <v>3.0970754368814999E-2</v>
      </c>
      <c r="EH1226">
        <v>6.7559040989672803E-2</v>
      </c>
      <c r="EI1226">
        <v>9.7058168198603703E-2</v>
      </c>
      <c r="EJ1226">
        <v>5.3043676486986602E-2</v>
      </c>
      <c r="EK1226">
        <v>1.4145444330685099E-2</v>
      </c>
      <c r="EL1226">
        <v>3.4231000134181802E-2</v>
      </c>
      <c r="EM1226">
        <v>0.31569333444978798</v>
      </c>
      <c r="EN1226">
        <v>0.37226456085962001</v>
      </c>
      <c r="EO1226">
        <v>0.38316555590689999</v>
      </c>
      <c r="EP1226">
        <v>0.384637171330931</v>
      </c>
      <c r="EQ1226">
        <v>0.19366884016814701</v>
      </c>
      <c r="ER1226">
        <v>-0.112054050713746</v>
      </c>
      <c r="ES1226">
        <v>-9.9938765937927498E-2</v>
      </c>
      <c r="ET1226">
        <v>3.5620761663605699E-2</v>
      </c>
      <c r="EU1226">
        <v>3.4950660359370798E-2</v>
      </c>
      <c r="EV1226">
        <v>4.8106684417094604E-3</v>
      </c>
      <c r="EW1226">
        <v>71.160526315789497</v>
      </c>
      <c r="EX1226">
        <v>69.322222222222194</v>
      </c>
      <c r="EY1226">
        <v>68.287134502924005</v>
      </c>
      <c r="EZ1226">
        <v>67.581871345029199</v>
      </c>
      <c r="FA1226">
        <v>67.662573099415198</v>
      </c>
      <c r="FB1226">
        <v>65.626023391812893</v>
      </c>
      <c r="FC1226">
        <v>64.391520467836301</v>
      </c>
      <c r="FD1226">
        <v>63.559941520467802</v>
      </c>
      <c r="FE1226">
        <v>67.509064327485405</v>
      </c>
      <c r="FF1226">
        <v>73.936842105263196</v>
      </c>
      <c r="FG1226">
        <v>81.097660818713507</v>
      </c>
      <c r="FH1226">
        <v>87.066666666666706</v>
      </c>
      <c r="FI1226">
        <v>90.227777777777803</v>
      </c>
      <c r="FJ1226">
        <v>92.879239766081895</v>
      </c>
      <c r="FK1226">
        <v>95.418128654970801</v>
      </c>
      <c r="FL1226">
        <v>97.342982456140305</v>
      </c>
      <c r="FM1226">
        <v>98.314619883040905</v>
      </c>
      <c r="FN1226">
        <v>97.716666666666697</v>
      </c>
      <c r="FO1226">
        <v>96.867251461988303</v>
      </c>
      <c r="FP1226">
        <v>91.802923976608199</v>
      </c>
      <c r="FQ1226">
        <v>86.821345029239794</v>
      </c>
      <c r="FR1226">
        <v>82.933625730994194</v>
      </c>
      <c r="FS1226">
        <v>79.078947368421098</v>
      </c>
      <c r="FT1226">
        <v>75.904970760233894</v>
      </c>
      <c r="FU1226">
        <v>8.3280214931603494E-2</v>
      </c>
      <c r="FV1226">
        <v>0</v>
      </c>
      <c r="FW1226">
        <v>0</v>
      </c>
      <c r="FX1226">
        <v>1</v>
      </c>
    </row>
    <row r="1227" spans="1:180" x14ac:dyDescent="0.2">
      <c r="A1227" t="s">
        <v>42</v>
      </c>
      <c r="B1227" t="s">
        <v>58</v>
      </c>
      <c r="C1227" t="s">
        <v>55</v>
      </c>
      <c r="D1227" t="s">
        <v>80</v>
      </c>
      <c r="E1227" t="s">
        <v>1</v>
      </c>
      <c r="F1227" t="s">
        <v>1</v>
      </c>
      <c r="G1227" s="35">
        <v>43721</v>
      </c>
      <c r="H1227">
        <v>14654</v>
      </c>
      <c r="I1227">
        <v>0.92138452739846699</v>
      </c>
      <c r="J1227">
        <v>0.81966345772615501</v>
      </c>
      <c r="K1227">
        <v>0.71455643180182504</v>
      </c>
      <c r="L1227">
        <v>0.65469962653790703</v>
      </c>
      <c r="M1227">
        <v>0.630885473612673</v>
      </c>
      <c r="N1227">
        <v>0.63806926132134101</v>
      </c>
      <c r="O1227">
        <v>0.69664424879229403</v>
      </c>
      <c r="P1227">
        <v>0.73566852524014004</v>
      </c>
      <c r="Q1227">
        <v>0.72541214679715904</v>
      </c>
      <c r="R1227">
        <v>0.753639847675452</v>
      </c>
      <c r="S1227">
        <v>0.82861871084738203</v>
      </c>
      <c r="T1227">
        <v>0.92881803583251599</v>
      </c>
      <c r="U1227">
        <v>1.10345113451031</v>
      </c>
      <c r="V1227">
        <v>1.3536350068149301</v>
      </c>
      <c r="W1227">
        <v>1.5921679804020299</v>
      </c>
      <c r="X1227">
        <v>1.8489839792683</v>
      </c>
      <c r="Y1227">
        <v>2.0472771988187501</v>
      </c>
      <c r="Z1227">
        <v>2.19166585794048</v>
      </c>
      <c r="AA1227">
        <v>2.1959733591685602</v>
      </c>
      <c r="AB1227">
        <v>2.1001503090329998</v>
      </c>
      <c r="AC1227">
        <v>1.95939524133724</v>
      </c>
      <c r="AD1227">
        <v>1.8179282499026801</v>
      </c>
      <c r="AE1227">
        <v>1.5526606071004101</v>
      </c>
      <c r="AF1227">
        <v>1.2766302925984701</v>
      </c>
      <c r="AG1227">
        <v>-7.4252883356541602E-3</v>
      </c>
      <c r="AH1227">
        <v>-1.65675854424847E-3</v>
      </c>
      <c r="AI1227">
        <v>-1.7752951486762799E-3</v>
      </c>
      <c r="AJ1227">
        <v>3.83945206237631E-3</v>
      </c>
      <c r="AK1227">
        <v>-2.7295597647833199E-3</v>
      </c>
      <c r="AL1227">
        <v>1.24696579139102E-2</v>
      </c>
      <c r="AM1227">
        <v>4.0208696135121003E-3</v>
      </c>
      <c r="AN1227">
        <v>2.7281964061910101E-3</v>
      </c>
      <c r="AO1227">
        <v>-1.8464608818123399E-2</v>
      </c>
      <c r="AP1227">
        <v>-2.7033883508894501E-2</v>
      </c>
      <c r="AQ1227">
        <v>-2.11109609751691E-2</v>
      </c>
      <c r="AR1227">
        <v>-1.5100536010566599E-2</v>
      </c>
      <c r="AS1227">
        <v>-5.52318789441334E-3</v>
      </c>
      <c r="AT1227">
        <v>-4.6993856340924603E-3</v>
      </c>
      <c r="AU1227">
        <v>7.9949020689932093E-2</v>
      </c>
      <c r="AV1227">
        <v>0.117642277139034</v>
      </c>
      <c r="AW1227">
        <v>0.15355398221042099</v>
      </c>
      <c r="AX1227">
        <v>0.136310890621892</v>
      </c>
      <c r="AY1227">
        <v>0.105016314762298</v>
      </c>
      <c r="AZ1227">
        <v>-1.81536820186378E-2</v>
      </c>
      <c r="BA1227">
        <v>1.1755241309630999E-2</v>
      </c>
      <c r="BB1227">
        <v>-2.8653772297155501E-3</v>
      </c>
      <c r="BC1227">
        <v>-1.0862047719092899E-2</v>
      </c>
      <c r="BD1227">
        <v>-1.0799444813195801E-2</v>
      </c>
      <c r="BE1227">
        <v>3.7152813175892998E-4</v>
      </c>
      <c r="BF1227">
        <v>6.2326397746803102E-3</v>
      </c>
      <c r="BG1227">
        <v>5.7669184809068796E-3</v>
      </c>
      <c r="BH1227">
        <v>1.20647845113513E-2</v>
      </c>
      <c r="BI1227">
        <v>4.3864040011448698E-3</v>
      </c>
      <c r="BJ1227">
        <v>1.9834029711843601E-2</v>
      </c>
      <c r="BK1227">
        <v>1.00025744937405E-2</v>
      </c>
      <c r="BL1227">
        <v>6.6964888383659396E-3</v>
      </c>
      <c r="BM1227">
        <v>-1.3753859613909E-2</v>
      </c>
      <c r="BN1227">
        <v>-2.12206499443649E-2</v>
      </c>
      <c r="BO1227">
        <v>-1.47915816745213E-2</v>
      </c>
      <c r="BP1227">
        <v>-9.1488725148127295E-3</v>
      </c>
      <c r="BQ1227">
        <v>3.2715354845234301E-4</v>
      </c>
      <c r="BR1227">
        <v>7.1568969346902803E-3</v>
      </c>
      <c r="BS1227">
        <v>9.7337891021501394E-2</v>
      </c>
      <c r="BT1227">
        <v>0.13467936666657401</v>
      </c>
      <c r="BU1227">
        <v>0.17208020952578201</v>
      </c>
      <c r="BV1227">
        <v>0.16053963706784699</v>
      </c>
      <c r="BW1227">
        <v>0.127571057539595</v>
      </c>
      <c r="BX1227">
        <v>1.6303393164175E-3</v>
      </c>
      <c r="BY1227">
        <v>2.7081783185188099E-2</v>
      </c>
      <c r="BZ1227">
        <v>1.8211397905924399E-2</v>
      </c>
      <c r="CA1227">
        <v>8.7453360204373509E-3</v>
      </c>
      <c r="CB1227">
        <v>4.5689216566381099E-4</v>
      </c>
      <c r="CC1227">
        <v>5.7715794658808996E-3</v>
      </c>
      <c r="CD1227">
        <v>1.16968130171327E-2</v>
      </c>
      <c r="CE1227">
        <v>1.09906326651368E-2</v>
      </c>
      <c r="CF1227">
        <v>1.7761624708927701E-2</v>
      </c>
      <c r="CG1227">
        <v>9.3148988282795702E-3</v>
      </c>
      <c r="CH1227">
        <v>2.49345711852271E-2</v>
      </c>
      <c r="CI1227">
        <v>1.41454850718984E-2</v>
      </c>
      <c r="CJ1227">
        <v>9.4449160883999898E-3</v>
      </c>
      <c r="CK1227">
        <v>-1.04912090652842E-2</v>
      </c>
      <c r="CL1227">
        <v>-1.71944220862509E-2</v>
      </c>
      <c r="CM1227">
        <v>-1.0414798821428499E-2</v>
      </c>
      <c r="CN1227">
        <v>-5.0267685080277198E-3</v>
      </c>
      <c r="CO1227">
        <v>4.3790822100613098E-3</v>
      </c>
      <c r="CP1227">
        <v>1.5368522124390899E-2</v>
      </c>
      <c r="CQ1227">
        <v>0.109381369641952</v>
      </c>
      <c r="CR1227">
        <v>0.14647920297377301</v>
      </c>
      <c r="CS1227">
        <v>0.184911418128511</v>
      </c>
      <c r="CT1227">
        <v>0.17732039304901101</v>
      </c>
      <c r="CU1227">
        <v>0.14319240367931399</v>
      </c>
      <c r="CV1227">
        <v>1.53326922256055E-2</v>
      </c>
      <c r="CW1227">
        <v>3.76968993994138E-2</v>
      </c>
      <c r="CX1227">
        <v>3.2809108159320102E-2</v>
      </c>
      <c r="CY1227">
        <v>2.2325350269050501E-2</v>
      </c>
      <c r="CZ1227">
        <v>8.2529968673799997E-3</v>
      </c>
      <c r="DA1227">
        <v>1.1171630800002901E-2</v>
      </c>
      <c r="DB1227">
        <v>1.71609862595851E-2</v>
      </c>
      <c r="DC1227">
        <v>1.62143468493668E-2</v>
      </c>
      <c r="DD1227">
        <v>2.3458464906504099E-2</v>
      </c>
      <c r="DE1227">
        <v>1.4243393655414299E-2</v>
      </c>
      <c r="DF1227">
        <v>3.0035112658610599E-2</v>
      </c>
      <c r="DG1227">
        <v>1.8288395650056299E-2</v>
      </c>
      <c r="DH1227">
        <v>1.2193343338434E-2</v>
      </c>
      <c r="DI1227">
        <v>-7.2285585166593702E-3</v>
      </c>
      <c r="DJ1227">
        <v>-1.3168194228136899E-2</v>
      </c>
      <c r="DK1227">
        <v>-6.0380159683355999E-3</v>
      </c>
      <c r="DL1227">
        <v>-9.0466450124271195E-4</v>
      </c>
      <c r="DM1227">
        <v>8.4310108716702699E-3</v>
      </c>
      <c r="DN1227">
        <v>2.3580147314091599E-2</v>
      </c>
      <c r="DO1227">
        <v>0.121424848262402</v>
      </c>
      <c r="DP1227">
        <v>0.15827903928097101</v>
      </c>
      <c r="DQ1227">
        <v>0.19774262673123899</v>
      </c>
      <c r="DR1227">
        <v>0.194101149030176</v>
      </c>
      <c r="DS1227">
        <v>0.15881374981903301</v>
      </c>
      <c r="DT1227">
        <v>2.9035045134793502E-2</v>
      </c>
      <c r="DU1227">
        <v>4.8312015613639403E-2</v>
      </c>
      <c r="DV1227">
        <v>4.74068184127159E-2</v>
      </c>
      <c r="DW1227">
        <v>3.5905364517663699E-2</v>
      </c>
      <c r="DX1227">
        <v>1.60491015690962E-2</v>
      </c>
      <c r="DY1227">
        <v>1.8968447267415998E-2</v>
      </c>
      <c r="DZ1227">
        <v>2.5050384578513898E-2</v>
      </c>
      <c r="EA1227">
        <v>2.3756560478950001E-2</v>
      </c>
      <c r="EB1227">
        <v>3.1683797355479097E-2</v>
      </c>
      <c r="EC1227">
        <v>2.1359357421342502E-2</v>
      </c>
      <c r="ED1227">
        <v>3.7399484456544001E-2</v>
      </c>
      <c r="EE1227">
        <v>2.4270100530284801E-2</v>
      </c>
      <c r="EF1227">
        <v>1.6161635770609001E-2</v>
      </c>
      <c r="EG1227">
        <v>-2.5178093124449299E-3</v>
      </c>
      <c r="EH1227">
        <v>-7.3549606636073399E-3</v>
      </c>
      <c r="EI1227">
        <v>2.8136333231216202E-4</v>
      </c>
      <c r="EJ1227">
        <v>5.04699899451119E-3</v>
      </c>
      <c r="EK1227">
        <v>1.4281352314536E-2</v>
      </c>
      <c r="EL1227">
        <v>3.54364298828743E-2</v>
      </c>
      <c r="EM1227">
        <v>0.13881371859397201</v>
      </c>
      <c r="EN1227">
        <v>0.175316128808511</v>
      </c>
      <c r="EO1227">
        <v>0.21626885404660101</v>
      </c>
      <c r="EP1227">
        <v>0.21832989547613099</v>
      </c>
      <c r="EQ1227">
        <v>0.18136849259633001</v>
      </c>
      <c r="ER1227">
        <v>4.88190664698488E-2</v>
      </c>
      <c r="ES1227">
        <v>6.3638557489196598E-2</v>
      </c>
      <c r="ET1227">
        <v>6.8483593548355801E-2</v>
      </c>
      <c r="EU1227">
        <v>5.5512748257194003E-2</v>
      </c>
      <c r="EV1227">
        <v>2.73054385479558E-2</v>
      </c>
      <c r="EW1227">
        <v>76.767298341852594</v>
      </c>
      <c r="EX1227">
        <v>76.246627602543299</v>
      </c>
      <c r="EY1227">
        <v>73.334634085525494</v>
      </c>
      <c r="EZ1227">
        <v>71.367310809125996</v>
      </c>
      <c r="FA1227">
        <v>69.846640069816701</v>
      </c>
      <c r="FB1227">
        <v>67.486323401072198</v>
      </c>
      <c r="FC1227">
        <v>67.517329510036106</v>
      </c>
      <c r="FD1227">
        <v>67.979329260690704</v>
      </c>
      <c r="FE1227">
        <v>69.581012342600701</v>
      </c>
      <c r="FF1227">
        <v>73.6293479616008</v>
      </c>
      <c r="FG1227">
        <v>79.505011843909699</v>
      </c>
      <c r="FH1227">
        <v>84.015347213564397</v>
      </c>
      <c r="FI1227">
        <v>88.022341353945905</v>
      </c>
      <c r="FJ1227">
        <v>91.993005859618506</v>
      </c>
      <c r="FK1227">
        <v>94.963670365291094</v>
      </c>
      <c r="FL1227">
        <v>97.392993392345105</v>
      </c>
      <c r="FM1227">
        <v>98.351651913726499</v>
      </c>
      <c r="FN1227">
        <v>98.810310435107795</v>
      </c>
      <c r="FO1227">
        <v>97.318975190125897</v>
      </c>
      <c r="FP1227">
        <v>95.237962847525296</v>
      </c>
      <c r="FQ1227">
        <v>91.186285999251993</v>
      </c>
      <c r="FR1227">
        <v>89.036267298341897</v>
      </c>
      <c r="FS1227">
        <v>86.537937912978407</v>
      </c>
      <c r="FT1227">
        <v>83.694950754269996</v>
      </c>
      <c r="FU1227">
        <v>2.6344987839369002E-2</v>
      </c>
      <c r="FV1227">
        <v>0</v>
      </c>
      <c r="FW1227">
        <v>0</v>
      </c>
      <c r="FX1227">
        <v>1</v>
      </c>
    </row>
    <row r="1228" spans="1:180" x14ac:dyDescent="0.2">
      <c r="A1228" t="s">
        <v>42</v>
      </c>
      <c r="B1228" t="s">
        <v>58</v>
      </c>
      <c r="C1228" t="s">
        <v>55</v>
      </c>
      <c r="D1228" t="s">
        <v>80</v>
      </c>
      <c r="E1228" t="s">
        <v>1</v>
      </c>
      <c r="F1228" t="s">
        <v>77</v>
      </c>
      <c r="G1228" s="35">
        <v>43721</v>
      </c>
      <c r="H1228">
        <v>12334</v>
      </c>
      <c r="I1228">
        <v>0.94501912803378396</v>
      </c>
      <c r="J1228">
        <v>0.83794983314564098</v>
      </c>
      <c r="K1228">
        <v>0.72727862819311395</v>
      </c>
      <c r="L1228">
        <v>0.664268616144292</v>
      </c>
      <c r="M1228">
        <v>0.63885200449328405</v>
      </c>
      <c r="N1228">
        <v>0.642628826323007</v>
      </c>
      <c r="O1228">
        <v>0.70244891713094204</v>
      </c>
      <c r="P1228">
        <v>0.73740981181376297</v>
      </c>
      <c r="Q1228">
        <v>0.72344417142960704</v>
      </c>
      <c r="R1228">
        <v>0.754788259262415</v>
      </c>
      <c r="S1228">
        <v>0.83530838842341004</v>
      </c>
      <c r="T1228">
        <v>0.94493355528200995</v>
      </c>
      <c r="U1228">
        <v>1.1234749652401901</v>
      </c>
      <c r="V1228">
        <v>1.3789930293508299</v>
      </c>
      <c r="W1228">
        <v>1.6178535504985001</v>
      </c>
      <c r="X1228">
        <v>1.87209889045417</v>
      </c>
      <c r="Y1228">
        <v>2.0720738380351702</v>
      </c>
      <c r="Z1228">
        <v>2.22105817683991</v>
      </c>
      <c r="AA1228">
        <v>2.2236932546103798</v>
      </c>
      <c r="AB1228">
        <v>2.1208293008868599</v>
      </c>
      <c r="AC1228">
        <v>1.9806670546232601</v>
      </c>
      <c r="AD1228">
        <v>1.83931776594501</v>
      </c>
      <c r="AE1228">
        <v>1.5782594458899299</v>
      </c>
      <c r="AF1228">
        <v>1.30585226545356</v>
      </c>
      <c r="AG1228">
        <v>-9.3564962034958007E-3</v>
      </c>
      <c r="AH1228">
        <v>-2.19621745899839E-3</v>
      </c>
      <c r="AI1228">
        <v>3.2269125706115799E-3</v>
      </c>
      <c r="AJ1228">
        <v>6.4065429419576103E-3</v>
      </c>
      <c r="AK1228">
        <v>-3.0013657310409298E-3</v>
      </c>
      <c r="AL1228">
        <v>1.0384669783402399E-2</v>
      </c>
      <c r="AM1228">
        <v>4.6851715122036104E-3</v>
      </c>
      <c r="AN1228">
        <v>-5.3199124602066102E-3</v>
      </c>
      <c r="AO1228">
        <v>-2.10986518041009E-2</v>
      </c>
      <c r="AP1228">
        <v>-2.3123369967948001E-2</v>
      </c>
      <c r="AQ1228">
        <v>-1.36943527756676E-2</v>
      </c>
      <c r="AR1228">
        <v>-8.9212019582323408E-3</v>
      </c>
      <c r="AS1228">
        <v>-6.3346421325267896E-3</v>
      </c>
      <c r="AT1228">
        <v>-1.1598630752931599E-2</v>
      </c>
      <c r="AU1228">
        <v>4.5776546437277597E-2</v>
      </c>
      <c r="AV1228">
        <v>8.60894339094289E-2</v>
      </c>
      <c r="AW1228">
        <v>0.13423187962463601</v>
      </c>
      <c r="AX1228">
        <v>0.139878793238086</v>
      </c>
      <c r="AY1228">
        <v>0.11644451645286601</v>
      </c>
      <c r="AZ1228">
        <v>-2.5028385895935201E-4</v>
      </c>
      <c r="BA1228">
        <v>1.58632389189346E-2</v>
      </c>
      <c r="BB1228">
        <v>-1.30978009286687E-3</v>
      </c>
      <c r="BC1228">
        <v>-1.1893350529079701E-2</v>
      </c>
      <c r="BD1228">
        <v>-1.03301930747235E-2</v>
      </c>
      <c r="BE1228">
        <v>-1.0161921022248199E-3</v>
      </c>
      <c r="BF1228">
        <v>5.0988543279635598E-3</v>
      </c>
      <c r="BG1228">
        <v>8.9846205931794904E-3</v>
      </c>
      <c r="BH1228">
        <v>1.3647897897129601E-2</v>
      </c>
      <c r="BI1228">
        <v>1.9579600805715298E-3</v>
      </c>
      <c r="BJ1228">
        <v>1.7159039378371401E-2</v>
      </c>
      <c r="BK1228">
        <v>1.13160189838536E-2</v>
      </c>
      <c r="BL1228">
        <v>-4.5426226799689701E-4</v>
      </c>
      <c r="BM1228">
        <v>-1.4410623458635001E-2</v>
      </c>
      <c r="BN1228">
        <v>-1.7996495393649201E-2</v>
      </c>
      <c r="BO1228">
        <v>-9.7707422812904395E-3</v>
      </c>
      <c r="BP1228">
        <v>-4.46867438551169E-3</v>
      </c>
      <c r="BQ1228">
        <v>-1.9276439233217801E-3</v>
      </c>
      <c r="BR1228">
        <v>1.84734844669266E-3</v>
      </c>
      <c r="BS1228">
        <v>6.4837834337599598E-2</v>
      </c>
      <c r="BT1228">
        <v>0.10252327527907799</v>
      </c>
      <c r="BU1228">
        <v>0.14863528720949901</v>
      </c>
      <c r="BV1228">
        <v>0.15450419567620799</v>
      </c>
      <c r="BW1228">
        <v>0.13638607967316499</v>
      </c>
      <c r="BX1228">
        <v>1.8473885529855801E-2</v>
      </c>
      <c r="BY1228">
        <v>3.0906472940512401E-2</v>
      </c>
      <c r="BZ1228">
        <v>2.04058556114146E-2</v>
      </c>
      <c r="CA1228">
        <v>7.9271749253754503E-3</v>
      </c>
      <c r="CB1228">
        <v>2.1511572736735499E-3</v>
      </c>
      <c r="CC1228">
        <v>4.7602771114970297E-3</v>
      </c>
      <c r="CD1228">
        <v>1.01513988248548E-2</v>
      </c>
      <c r="CE1228">
        <v>1.29723916300766E-2</v>
      </c>
      <c r="CF1228">
        <v>1.86632382799591E-2</v>
      </c>
      <c r="CG1228">
        <v>5.3927740302487301E-3</v>
      </c>
      <c r="CH1228">
        <v>2.1850947123287799E-2</v>
      </c>
      <c r="CI1228">
        <v>1.59085237433664E-2</v>
      </c>
      <c r="CJ1228">
        <v>2.91567223304319E-3</v>
      </c>
      <c r="CK1228">
        <v>-9.7785154001055197E-3</v>
      </c>
      <c r="CL1228">
        <v>-1.44456376813342E-2</v>
      </c>
      <c r="CM1228">
        <v>-7.05326160526189E-3</v>
      </c>
      <c r="CN1228">
        <v>-1.3848673522466699E-3</v>
      </c>
      <c r="CO1228">
        <v>1.12462961146704E-3</v>
      </c>
      <c r="CP1228">
        <v>1.1159992680269E-2</v>
      </c>
      <c r="CQ1228">
        <v>7.8039624271532396E-2</v>
      </c>
      <c r="CR1228">
        <v>0.113905303749778</v>
      </c>
      <c r="CS1228">
        <v>0.15861104342610599</v>
      </c>
      <c r="CT1228">
        <v>0.16463370485192699</v>
      </c>
      <c r="CU1228">
        <v>0.15019754561215701</v>
      </c>
      <c r="CV1228">
        <v>3.1442188209673101E-2</v>
      </c>
      <c r="CW1228">
        <v>4.1325370998104197E-2</v>
      </c>
      <c r="CX1228">
        <v>3.5446038748509698E-2</v>
      </c>
      <c r="CY1228">
        <v>2.1654810476458401E-2</v>
      </c>
      <c r="CZ1228">
        <v>1.0795702503409801E-2</v>
      </c>
      <c r="DA1228">
        <v>1.05367463252189E-2</v>
      </c>
      <c r="DB1228">
        <v>1.52039433217461E-2</v>
      </c>
      <c r="DC1228">
        <v>1.69601626669738E-2</v>
      </c>
      <c r="DD1228">
        <v>2.3678578662788701E-2</v>
      </c>
      <c r="DE1228">
        <v>8.8275879799259299E-3</v>
      </c>
      <c r="DF1228">
        <v>2.6542854868204201E-2</v>
      </c>
      <c r="DG1228">
        <v>2.0501028502879302E-2</v>
      </c>
      <c r="DH1228">
        <v>6.2856067340832803E-3</v>
      </c>
      <c r="DI1228">
        <v>-5.1464073415760899E-3</v>
      </c>
      <c r="DJ1228">
        <v>-1.08947799690191E-2</v>
      </c>
      <c r="DK1228">
        <v>-4.33578092923335E-3</v>
      </c>
      <c r="DL1228">
        <v>1.69893968101834E-3</v>
      </c>
      <c r="DM1228">
        <v>4.1769031462558599E-3</v>
      </c>
      <c r="DN1228">
        <v>2.04726369138453E-2</v>
      </c>
      <c r="DO1228">
        <v>9.1241414205465304E-2</v>
      </c>
      <c r="DP1228">
        <v>0.125287332220479</v>
      </c>
      <c r="DQ1228">
        <v>0.168586799642713</v>
      </c>
      <c r="DR1228">
        <v>0.174763214027645</v>
      </c>
      <c r="DS1228">
        <v>0.16400901155115</v>
      </c>
      <c r="DT1228">
        <v>4.4410490889490402E-2</v>
      </c>
      <c r="DU1228">
        <v>5.1744269055695999E-2</v>
      </c>
      <c r="DV1228">
        <v>5.0486221885604803E-2</v>
      </c>
      <c r="DW1228">
        <v>3.5382446027541398E-2</v>
      </c>
      <c r="DX1228">
        <v>1.94402477331461E-2</v>
      </c>
      <c r="DY1228">
        <v>1.8877050426489801E-2</v>
      </c>
      <c r="DZ1228">
        <v>2.2499015108708099E-2</v>
      </c>
      <c r="EA1228">
        <v>2.2717870689541699E-2</v>
      </c>
      <c r="EB1228">
        <v>3.09199336179607E-2</v>
      </c>
      <c r="EC1228">
        <v>1.37869137915384E-2</v>
      </c>
      <c r="ED1228">
        <v>3.3317224463173097E-2</v>
      </c>
      <c r="EE1228">
        <v>2.7131875974529301E-2</v>
      </c>
      <c r="EF1228">
        <v>1.1151256926293001E-2</v>
      </c>
      <c r="EG1228">
        <v>1.5416210038899001E-3</v>
      </c>
      <c r="EH1228">
        <v>-5.7679053947203001E-3</v>
      </c>
      <c r="EI1228">
        <v>-4.12170434856213E-4</v>
      </c>
      <c r="EJ1228">
        <v>6.1514672537389898E-3</v>
      </c>
      <c r="EK1228">
        <v>8.5839013554608705E-3</v>
      </c>
      <c r="EL1228">
        <v>3.39186161134696E-2</v>
      </c>
      <c r="EM1228">
        <v>0.11030270210578701</v>
      </c>
      <c r="EN1228">
        <v>0.14172117359012801</v>
      </c>
      <c r="EO1228">
        <v>0.182990207227576</v>
      </c>
      <c r="EP1228">
        <v>0.18938861646576799</v>
      </c>
      <c r="EQ1228">
        <v>0.18395057477144799</v>
      </c>
      <c r="ER1228">
        <v>6.3134660278305499E-2</v>
      </c>
      <c r="ES1228">
        <v>6.6787503077273797E-2</v>
      </c>
      <c r="ET1228">
        <v>7.2201857589886204E-2</v>
      </c>
      <c r="EU1228">
        <v>5.5202971481996599E-2</v>
      </c>
      <c r="EV1228">
        <v>3.1921598081543198E-2</v>
      </c>
      <c r="EW1228">
        <v>76.777285436117594</v>
      </c>
      <c r="EX1228">
        <v>76.258013380598101</v>
      </c>
      <c r="EY1228">
        <v>73.345823555844007</v>
      </c>
      <c r="EZ1228">
        <v>71.374369663987196</v>
      </c>
      <c r="FA1228">
        <v>69.855097608467702</v>
      </c>
      <c r="FB1228">
        <v>67.491087922512406</v>
      </c>
      <c r="FC1228">
        <v>67.519996005791597</v>
      </c>
      <c r="FD1228">
        <v>67.980727944480506</v>
      </c>
      <c r="FE1228">
        <v>69.577450197214006</v>
      </c>
      <c r="FF1228">
        <v>73.626354286284894</v>
      </c>
      <c r="FG1228">
        <v>79.498914074591795</v>
      </c>
      <c r="FH1228">
        <v>84.008550102351606</v>
      </c>
      <c r="FI1228">
        <v>88.018910080383407</v>
      </c>
      <c r="FJ1228">
        <v>91.9896400219681</v>
      </c>
      <c r="FK1228">
        <v>94.960369963552793</v>
      </c>
      <c r="FL1228">
        <v>97.392555794098598</v>
      </c>
      <c r="FM1228">
        <v>98.354011683059596</v>
      </c>
      <c r="FN1228">
        <v>98.815467572020594</v>
      </c>
      <c r="FO1228">
        <v>97.325465574916393</v>
      </c>
      <c r="FP1228">
        <v>95.248015377702302</v>
      </c>
      <c r="FQ1228">
        <v>91.199835238903603</v>
      </c>
      <c r="FR1228">
        <v>89.054208897099201</v>
      </c>
      <c r="FS1228">
        <v>86.553846921963199</v>
      </c>
      <c r="FT1228">
        <v>83.709833241799402</v>
      </c>
      <c r="FU1228">
        <v>2.2311400663531201E-2</v>
      </c>
      <c r="FV1228">
        <v>0</v>
      </c>
      <c r="FW1228">
        <v>0</v>
      </c>
      <c r="FX1228">
        <v>1</v>
      </c>
    </row>
    <row r="1229" spans="1:180" x14ac:dyDescent="0.2">
      <c r="A1229" t="s">
        <v>42</v>
      </c>
      <c r="B1229" t="s">
        <v>58</v>
      </c>
      <c r="C1229" t="s">
        <v>55</v>
      </c>
      <c r="D1229" t="s">
        <v>80</v>
      </c>
      <c r="E1229" t="s">
        <v>1</v>
      </c>
      <c r="F1229" t="s">
        <v>78</v>
      </c>
      <c r="G1229" s="35">
        <v>43721</v>
      </c>
      <c r="H1229">
        <v>2320</v>
      </c>
      <c r="I1229">
        <v>0.7998494441931</v>
      </c>
      <c r="J1229">
        <v>0.71851039275364703</v>
      </c>
      <c r="K1229">
        <v>0.62402145829664601</v>
      </c>
      <c r="L1229">
        <v>0.57940701848958098</v>
      </c>
      <c r="M1229">
        <v>0.57214636826059095</v>
      </c>
      <c r="N1229">
        <v>0.596475704128547</v>
      </c>
      <c r="O1229">
        <v>0.66297803623271301</v>
      </c>
      <c r="P1229">
        <v>0.71017537644547601</v>
      </c>
      <c r="Q1229">
        <v>0.70969744118901001</v>
      </c>
      <c r="R1229">
        <v>0.72772756549326101</v>
      </c>
      <c r="S1229">
        <v>0.75461644174063502</v>
      </c>
      <c r="T1229">
        <v>0.81478687444282005</v>
      </c>
      <c r="U1229">
        <v>0.97267546056446996</v>
      </c>
      <c r="V1229">
        <v>1.2206890684184399</v>
      </c>
      <c r="W1229">
        <v>1.45462944457342</v>
      </c>
      <c r="X1229">
        <v>1.7308725032318699</v>
      </c>
      <c r="Y1229">
        <v>1.93998125934981</v>
      </c>
      <c r="Z1229">
        <v>2.0909024807433298</v>
      </c>
      <c r="AA1229">
        <v>2.0793011912740398</v>
      </c>
      <c r="AB1229">
        <v>2.0007606569205398</v>
      </c>
      <c r="AC1229">
        <v>1.84889553953939</v>
      </c>
      <c r="AD1229">
        <v>1.69671773906789</v>
      </c>
      <c r="AE1229">
        <v>1.40942438620334</v>
      </c>
      <c r="AF1229">
        <v>1.1318794741695</v>
      </c>
      <c r="AG1229">
        <v>6.2964330295090199E-3</v>
      </c>
      <c r="AH1229">
        <v>-7.0674179119092498E-3</v>
      </c>
      <c r="AI1229">
        <v>-1.51891910037332E-3</v>
      </c>
      <c r="AJ1229">
        <v>-9.5344585398614498E-3</v>
      </c>
      <c r="AK1229">
        <v>-5.4270463457866801E-3</v>
      </c>
      <c r="AL1229">
        <v>2.5307279739580899E-3</v>
      </c>
      <c r="AM1229">
        <v>-1.22989274735111E-2</v>
      </c>
      <c r="AN1229">
        <v>-5.4268995383828398E-3</v>
      </c>
      <c r="AO1229">
        <v>-1.78243449106389E-2</v>
      </c>
      <c r="AP1229">
        <v>-3.16616019596766E-2</v>
      </c>
      <c r="AQ1229">
        <v>-4.4465336699031403E-2</v>
      </c>
      <c r="AR1229">
        <v>-5.0623472075273498E-2</v>
      </c>
      <c r="AS1229">
        <v>1.7823872589094399E-2</v>
      </c>
      <c r="AT1229">
        <v>1.64596134968602E-2</v>
      </c>
      <c r="AU1229">
        <v>0.236156122430485</v>
      </c>
      <c r="AV1229">
        <v>0.25786064575676898</v>
      </c>
      <c r="AW1229">
        <v>0.28592930641404501</v>
      </c>
      <c r="AX1229">
        <v>0.264741927078392</v>
      </c>
      <c r="AY1229">
        <v>7.5334260935726594E-2</v>
      </c>
      <c r="AZ1229">
        <v>-0.17688170365365399</v>
      </c>
      <c r="BA1229">
        <v>-0.111469020958068</v>
      </c>
      <c r="BB1229">
        <v>-7.6188784535026102E-2</v>
      </c>
      <c r="BC1229">
        <v>-7.2168278510218398E-2</v>
      </c>
      <c r="BD1229">
        <v>-1.2023406194864901E-2</v>
      </c>
      <c r="BE1229">
        <v>1.7831663443270099E-2</v>
      </c>
      <c r="BF1229">
        <v>2.9627874056091501E-3</v>
      </c>
      <c r="BG1229">
        <v>9.1113021655153097E-3</v>
      </c>
      <c r="BH1229">
        <v>1.62092374882505E-3</v>
      </c>
      <c r="BI1229">
        <v>4.3862712752456802E-3</v>
      </c>
      <c r="BJ1229">
        <v>9.9254448428800195E-3</v>
      </c>
      <c r="BK1229">
        <v>-3.8922115846104E-3</v>
      </c>
      <c r="BL1229">
        <v>5.7766319103043301E-3</v>
      </c>
      <c r="BM1229">
        <v>-9.0137436044145907E-3</v>
      </c>
      <c r="BN1229">
        <v>-2.3306662278807899E-2</v>
      </c>
      <c r="BO1229">
        <v>-3.7172671291994003E-2</v>
      </c>
      <c r="BP1229">
        <v>-4.0989121584326001E-2</v>
      </c>
      <c r="BQ1229">
        <v>2.7283237065055799E-2</v>
      </c>
      <c r="BR1229">
        <v>3.9723918643494498E-2</v>
      </c>
      <c r="BS1229">
        <v>0.267402529291632</v>
      </c>
      <c r="BT1229">
        <v>0.29318528306999497</v>
      </c>
      <c r="BU1229">
        <v>0.33725199505808301</v>
      </c>
      <c r="BV1229">
        <v>0.31097457750035401</v>
      </c>
      <c r="BW1229">
        <v>0.117386576049132</v>
      </c>
      <c r="BX1229">
        <v>-0.134810666348952</v>
      </c>
      <c r="BY1229">
        <v>-7.9587123922508302E-2</v>
      </c>
      <c r="BZ1229">
        <v>-4.3638260461039399E-2</v>
      </c>
      <c r="CA1229">
        <v>-4.50323429228967E-2</v>
      </c>
      <c r="CB1229">
        <v>5.9158007761891396E-3</v>
      </c>
      <c r="CC1229">
        <v>2.5820928888414401E-2</v>
      </c>
      <c r="CD1229">
        <v>9.9096770538085396E-3</v>
      </c>
      <c r="CE1229">
        <v>1.6473761031745301E-2</v>
      </c>
      <c r="CF1229">
        <v>9.3471075396625806E-3</v>
      </c>
      <c r="CG1229">
        <v>1.11829451655573E-2</v>
      </c>
      <c r="CH1229">
        <v>1.5047003219990999E-2</v>
      </c>
      <c r="CI1229">
        <v>1.93025423091557E-3</v>
      </c>
      <c r="CJ1229">
        <v>1.3536163662683001E-2</v>
      </c>
      <c r="CK1229">
        <v>-2.9115479791943198E-3</v>
      </c>
      <c r="CL1229">
        <v>-1.7520056507240499E-2</v>
      </c>
      <c r="CM1229">
        <v>-3.2121793446508E-2</v>
      </c>
      <c r="CN1229">
        <v>-3.4316399783128899E-2</v>
      </c>
      <c r="CO1229">
        <v>3.3834764085328199E-2</v>
      </c>
      <c r="CP1229">
        <v>5.5836705518698002E-2</v>
      </c>
      <c r="CQ1229">
        <v>0.28904369549866998</v>
      </c>
      <c r="CR1229">
        <v>0.31765101926475198</v>
      </c>
      <c r="CS1229">
        <v>0.37279793287017499</v>
      </c>
      <c r="CT1229">
        <v>0.342995170345469</v>
      </c>
      <c r="CU1229">
        <v>0.14651188139396901</v>
      </c>
      <c r="CV1229">
        <v>-0.105672394071455</v>
      </c>
      <c r="CW1229">
        <v>-5.7505819156547101E-2</v>
      </c>
      <c r="CX1229">
        <v>-2.1093866645082102E-2</v>
      </c>
      <c r="CY1229">
        <v>-2.6238076598504901E-2</v>
      </c>
      <c r="CZ1229">
        <v>1.8340440876672599E-2</v>
      </c>
      <c r="DA1229">
        <v>3.3810194333558599E-2</v>
      </c>
      <c r="DB1229">
        <v>1.68565667020079E-2</v>
      </c>
      <c r="DC1229">
        <v>2.3836219897975301E-2</v>
      </c>
      <c r="DD1229">
        <v>1.70732913305001E-2</v>
      </c>
      <c r="DE1229">
        <v>1.7979619055868999E-2</v>
      </c>
      <c r="DF1229">
        <v>2.0168561597101901E-2</v>
      </c>
      <c r="DG1229">
        <v>7.7527200464415401E-3</v>
      </c>
      <c r="DH1229">
        <v>2.12956954150616E-2</v>
      </c>
      <c r="DI1229">
        <v>3.1906476460259502E-3</v>
      </c>
      <c r="DJ1229">
        <v>-1.1733450735673201E-2</v>
      </c>
      <c r="DK1229">
        <v>-2.70709156010219E-2</v>
      </c>
      <c r="DL1229">
        <v>-2.7643677981931899E-2</v>
      </c>
      <c r="DM1229">
        <v>4.0386291105600498E-2</v>
      </c>
      <c r="DN1229">
        <v>7.1949492393901401E-2</v>
      </c>
      <c r="DO1229">
        <v>0.31068486170570803</v>
      </c>
      <c r="DP1229">
        <v>0.34211675545950798</v>
      </c>
      <c r="DQ1229">
        <v>0.40834387068226702</v>
      </c>
      <c r="DR1229">
        <v>0.375015763190583</v>
      </c>
      <c r="DS1229">
        <v>0.17563718673880699</v>
      </c>
      <c r="DT1229">
        <v>-7.6534121793958895E-2</v>
      </c>
      <c r="DU1229">
        <v>-3.5424514390585797E-2</v>
      </c>
      <c r="DV1229">
        <v>1.4505271708751401E-3</v>
      </c>
      <c r="DW1229">
        <v>-7.4438102741132203E-3</v>
      </c>
      <c r="DX1229">
        <v>3.0765080977155999E-2</v>
      </c>
      <c r="DY1229">
        <v>4.5345424747319701E-2</v>
      </c>
      <c r="DZ1229">
        <v>2.68867720195263E-2</v>
      </c>
      <c r="EA1229">
        <v>3.4466441163863999E-2</v>
      </c>
      <c r="EB1229">
        <v>2.8228673619186601E-2</v>
      </c>
      <c r="EC1229">
        <v>2.77929366769014E-2</v>
      </c>
      <c r="ED1229">
        <v>2.7563278466023799E-2</v>
      </c>
      <c r="EE1229">
        <v>1.61594359353423E-2</v>
      </c>
      <c r="EF1229">
        <v>3.2499226863748801E-2</v>
      </c>
      <c r="EG1229">
        <v>1.20012489522503E-2</v>
      </c>
      <c r="EH1229">
        <v>-3.37851105480442E-3</v>
      </c>
      <c r="EI1229">
        <v>-1.9778250193984499E-2</v>
      </c>
      <c r="EJ1229">
        <v>-1.8009327490984401E-2</v>
      </c>
      <c r="EK1229">
        <v>4.9845655581562003E-2</v>
      </c>
      <c r="EL1229">
        <v>9.5213797540535702E-2</v>
      </c>
      <c r="EM1229">
        <v>0.34193126856685502</v>
      </c>
      <c r="EN1229">
        <v>0.37744139277273397</v>
      </c>
      <c r="EO1229">
        <v>0.45966655932630401</v>
      </c>
      <c r="EP1229">
        <v>0.421248413612546</v>
      </c>
      <c r="EQ1229">
        <v>0.217689501852212</v>
      </c>
      <c r="ER1229">
        <v>-3.4463084489256897E-2</v>
      </c>
      <c r="ES1229">
        <v>-3.5426173550260199E-3</v>
      </c>
      <c r="ET1229">
        <v>3.4001051244861899E-2</v>
      </c>
      <c r="EU1229">
        <v>1.9692125313208499E-2</v>
      </c>
      <c r="EV1229">
        <v>4.8704287948210002E-2</v>
      </c>
      <c r="EW1229">
        <v>76.753451590352995</v>
      </c>
      <c r="EX1229">
        <v>76.230120587207296</v>
      </c>
      <c r="EY1229">
        <v>73.313351974834006</v>
      </c>
      <c r="EZ1229">
        <v>71.355601188395696</v>
      </c>
      <c r="FA1229">
        <v>69.832270185249897</v>
      </c>
      <c r="FB1229">
        <v>67.473829080740998</v>
      </c>
      <c r="FC1229">
        <v>67.508825585459604</v>
      </c>
      <c r="FD1229">
        <v>67.976668996854201</v>
      </c>
      <c r="FE1229">
        <v>69.586071303739999</v>
      </c>
      <c r="FF1229">
        <v>73.629893393918195</v>
      </c>
      <c r="FG1229">
        <v>79.521758126529207</v>
      </c>
      <c r="FH1229">
        <v>84.033423628102099</v>
      </c>
      <c r="FI1229">
        <v>88.030583711988797</v>
      </c>
      <c r="FJ1229">
        <v>92.002839916113203</v>
      </c>
      <c r="FK1229">
        <v>94.975096120237694</v>
      </c>
      <c r="FL1229">
        <v>97.400690318070602</v>
      </c>
      <c r="FM1229">
        <v>98.354028311779103</v>
      </c>
      <c r="FN1229">
        <v>98.807366305487605</v>
      </c>
      <c r="FO1229">
        <v>97.3117790982174</v>
      </c>
      <c r="FP1229">
        <v>95.225707794477501</v>
      </c>
      <c r="FQ1229">
        <v>91.167380286613096</v>
      </c>
      <c r="FR1229">
        <v>89.014155889549102</v>
      </c>
      <c r="FS1229">
        <v>86.521408598392199</v>
      </c>
      <c r="FT1229">
        <v>83.671793079342905</v>
      </c>
      <c r="FU1229">
        <v>5.4461708157536003E-2</v>
      </c>
      <c r="FV1229">
        <v>0</v>
      </c>
      <c r="FW1229">
        <v>0</v>
      </c>
      <c r="FX1229">
        <v>1</v>
      </c>
    </row>
    <row r="1230" spans="1:180" x14ac:dyDescent="0.2">
      <c r="A1230" t="s">
        <v>42</v>
      </c>
      <c r="B1230" t="s">
        <v>58</v>
      </c>
      <c r="C1230" t="s">
        <v>55</v>
      </c>
      <c r="D1230" t="s">
        <v>80</v>
      </c>
      <c r="E1230" t="s">
        <v>77</v>
      </c>
      <c r="F1230" t="s">
        <v>1</v>
      </c>
      <c r="G1230" s="35">
        <v>43721</v>
      </c>
      <c r="H1230">
        <v>7113</v>
      </c>
      <c r="I1230">
        <v>0.94563131569367298</v>
      </c>
      <c r="J1230">
        <v>0.84854626814074896</v>
      </c>
      <c r="K1230">
        <v>0.75217428167492495</v>
      </c>
      <c r="L1230">
        <v>0.69829887624931497</v>
      </c>
      <c r="M1230">
        <v>0.68017887223029405</v>
      </c>
      <c r="N1230">
        <v>0.71205664024901105</v>
      </c>
      <c r="O1230">
        <v>0.790754766755281</v>
      </c>
      <c r="P1230">
        <v>0.83379975060376499</v>
      </c>
      <c r="Q1230">
        <v>0.81772327656930299</v>
      </c>
      <c r="R1230">
        <v>0.82747822716772901</v>
      </c>
      <c r="S1230">
        <v>0.87624807024057205</v>
      </c>
      <c r="T1230">
        <v>0.95172981060245498</v>
      </c>
      <c r="U1230">
        <v>1.1074264491264001</v>
      </c>
      <c r="V1230">
        <v>1.34065852661273</v>
      </c>
      <c r="W1230">
        <v>1.5761382216125199</v>
      </c>
      <c r="X1230">
        <v>1.84319902043878</v>
      </c>
      <c r="Y1230">
        <v>2.0586881501286798</v>
      </c>
      <c r="Z1230">
        <v>2.2388403917780999</v>
      </c>
      <c r="AA1230">
        <v>2.2612680652855199</v>
      </c>
      <c r="AB1230">
        <v>2.1746585164072201</v>
      </c>
      <c r="AC1230">
        <v>2.0203866903072898</v>
      </c>
      <c r="AD1230">
        <v>1.8699692410442601</v>
      </c>
      <c r="AE1230">
        <v>1.59398641930191</v>
      </c>
      <c r="AF1230">
        <v>1.31073383050334</v>
      </c>
      <c r="AG1230">
        <v>-4.1465755272883202E-2</v>
      </c>
      <c r="AH1230">
        <v>-3.0228120174521499E-2</v>
      </c>
      <c r="AI1230">
        <v>-2.0942714728740802E-2</v>
      </c>
      <c r="AJ1230">
        <v>-1.4760808909109699E-2</v>
      </c>
      <c r="AK1230">
        <v>-2.3939510420149902E-2</v>
      </c>
      <c r="AL1230">
        <v>-1.28134144995064E-2</v>
      </c>
      <c r="AM1230">
        <v>-1.6474383509182899E-2</v>
      </c>
      <c r="AN1230">
        <v>-2.3179472096364201E-2</v>
      </c>
      <c r="AO1230">
        <v>-3.6023065272722199E-2</v>
      </c>
      <c r="AP1230">
        <v>-3.15691971414662E-2</v>
      </c>
      <c r="AQ1230">
        <v>-3.3449671576740503E-2</v>
      </c>
      <c r="AR1230">
        <v>-2.2676019752023598E-2</v>
      </c>
      <c r="AS1230">
        <v>5.9443017814993704E-4</v>
      </c>
      <c r="AT1230">
        <v>-4.5787432366053296E-3</v>
      </c>
      <c r="AU1230">
        <v>9.9375080189391202E-2</v>
      </c>
      <c r="AV1230">
        <v>0.13612135458842001</v>
      </c>
      <c r="AW1230">
        <v>0.19422531914698701</v>
      </c>
      <c r="AX1230">
        <v>0.19084848687556899</v>
      </c>
      <c r="AY1230">
        <v>0.15046119538015101</v>
      </c>
      <c r="AZ1230">
        <v>-3.4161846918655397E-2</v>
      </c>
      <c r="BA1230">
        <v>-8.8423622185393007E-3</v>
      </c>
      <c r="BB1230">
        <v>-3.9836089540010597E-2</v>
      </c>
      <c r="BC1230">
        <v>-2.91905604562974E-2</v>
      </c>
      <c r="BD1230">
        <v>-1.71205355064354E-2</v>
      </c>
      <c r="BE1230">
        <v>-2.9394626495186101E-2</v>
      </c>
      <c r="BF1230">
        <v>-1.8772695405395199E-2</v>
      </c>
      <c r="BG1230">
        <v>-1.0608515463479899E-2</v>
      </c>
      <c r="BH1230">
        <v>-7.0808114897299799E-3</v>
      </c>
      <c r="BI1230">
        <v>-1.6298125186508899E-2</v>
      </c>
      <c r="BJ1230">
        <v>-3.0818253105527301E-3</v>
      </c>
      <c r="BK1230">
        <v>-8.3031011271468402E-3</v>
      </c>
      <c r="BL1230">
        <v>-1.37750421762192E-2</v>
      </c>
      <c r="BM1230">
        <v>-2.8023790691638399E-2</v>
      </c>
      <c r="BN1230">
        <v>-2.3845763782173901E-2</v>
      </c>
      <c r="BO1230">
        <v>-2.6963972001903098E-2</v>
      </c>
      <c r="BP1230">
        <v>-1.6120336076648999E-2</v>
      </c>
      <c r="BQ1230">
        <v>6.9733598468598298E-3</v>
      </c>
      <c r="BR1230">
        <v>1.18945862873768E-2</v>
      </c>
      <c r="BS1230">
        <v>0.121931754355718</v>
      </c>
      <c r="BT1230">
        <v>0.16204699381957899</v>
      </c>
      <c r="BU1230">
        <v>0.223626457834259</v>
      </c>
      <c r="BV1230">
        <v>0.219594935361412</v>
      </c>
      <c r="BW1230">
        <v>0.18305139535954901</v>
      </c>
      <c r="BX1230">
        <v>-2.1420591737802098E-3</v>
      </c>
      <c r="BY1230">
        <v>1.6853598219084501E-2</v>
      </c>
      <c r="BZ1230">
        <v>-1.17260940603298E-2</v>
      </c>
      <c r="CA1230">
        <v>-7.9012062984196892E-3</v>
      </c>
      <c r="CB1230">
        <v>-3.0115062529637998E-3</v>
      </c>
      <c r="CC1230">
        <v>-2.1034199475670898E-2</v>
      </c>
      <c r="CD1230">
        <v>-1.08387031066154E-2</v>
      </c>
      <c r="CE1230">
        <v>-3.4510805331216098E-3</v>
      </c>
      <c r="CF1230">
        <v>-1.7616686724135299E-3</v>
      </c>
      <c r="CG1230">
        <v>-1.1005725051412001E-2</v>
      </c>
      <c r="CH1230">
        <v>3.6582437166680901E-3</v>
      </c>
      <c r="CI1230">
        <v>-2.6436958412813199E-3</v>
      </c>
      <c r="CJ1230">
        <v>-7.2615626619598498E-3</v>
      </c>
      <c r="CK1230">
        <v>-2.2483517484730101E-2</v>
      </c>
      <c r="CL1230">
        <v>-1.84965373651917E-2</v>
      </c>
      <c r="CM1230">
        <v>-2.2471996233562899E-2</v>
      </c>
      <c r="CN1230">
        <v>-1.1579889533467299E-2</v>
      </c>
      <c r="CO1230">
        <v>1.1391387103466001E-2</v>
      </c>
      <c r="CP1230">
        <v>2.33039641334769E-2</v>
      </c>
      <c r="CQ1230">
        <v>0.13755443816959601</v>
      </c>
      <c r="CR1230">
        <v>0.18000301257458201</v>
      </c>
      <c r="CS1230">
        <v>0.24398959692525601</v>
      </c>
      <c r="CT1230">
        <v>0.23950463801326199</v>
      </c>
      <c r="CU1230">
        <v>0.205623268586731</v>
      </c>
      <c r="CV1230">
        <v>2.00347482774005E-2</v>
      </c>
      <c r="CW1230">
        <v>3.4650542141348502E-2</v>
      </c>
      <c r="CX1230">
        <v>7.7428031782603097E-3</v>
      </c>
      <c r="CY1230">
        <v>6.8437355382048497E-3</v>
      </c>
      <c r="CZ1230">
        <v>6.7603644280776198E-3</v>
      </c>
      <c r="DA1230">
        <v>-1.26737724561558E-2</v>
      </c>
      <c r="DB1230">
        <v>-2.9047108078357098E-3</v>
      </c>
      <c r="DC1230">
        <v>3.7063543972366401E-3</v>
      </c>
      <c r="DD1230">
        <v>3.5574741449029201E-3</v>
      </c>
      <c r="DE1230">
        <v>-5.71332491631502E-3</v>
      </c>
      <c r="DF1230">
        <v>1.03983127438889E-2</v>
      </c>
      <c r="DG1230">
        <v>3.0157094445841899E-3</v>
      </c>
      <c r="DH1230">
        <v>-7.4808314770046002E-4</v>
      </c>
      <c r="DI1230">
        <v>-1.6943244277821901E-2</v>
      </c>
      <c r="DJ1230">
        <v>-1.31473109482094E-2</v>
      </c>
      <c r="DK1230">
        <v>-1.7980020465222801E-2</v>
      </c>
      <c r="DL1230">
        <v>-7.0394429902855497E-3</v>
      </c>
      <c r="DM1230">
        <v>1.5809414360072199E-2</v>
      </c>
      <c r="DN1230">
        <v>3.47133419795769E-2</v>
      </c>
      <c r="DO1230">
        <v>0.153177121983473</v>
      </c>
      <c r="DP1230">
        <v>0.19795903132958501</v>
      </c>
      <c r="DQ1230">
        <v>0.26435273601625198</v>
      </c>
      <c r="DR1230">
        <v>0.25941434066511199</v>
      </c>
      <c r="DS1230">
        <v>0.22819514181391301</v>
      </c>
      <c r="DT1230">
        <v>4.2211555728581297E-2</v>
      </c>
      <c r="DU1230">
        <v>5.2447486063612499E-2</v>
      </c>
      <c r="DV1230">
        <v>2.72117004168504E-2</v>
      </c>
      <c r="DW1230">
        <v>2.1588677374829401E-2</v>
      </c>
      <c r="DX1230">
        <v>1.6532235109119001E-2</v>
      </c>
      <c r="DY1230">
        <v>-6.0264367845872001E-4</v>
      </c>
      <c r="DZ1230">
        <v>8.5507139612906093E-3</v>
      </c>
      <c r="EA1230">
        <v>1.4040553662497599E-2</v>
      </c>
      <c r="EB1230">
        <v>1.1237471564282699E-2</v>
      </c>
      <c r="EC1230">
        <v>1.92806031732598E-3</v>
      </c>
      <c r="ED1230">
        <v>2.01299019328426E-2</v>
      </c>
      <c r="EE1230">
        <v>1.11869918266202E-2</v>
      </c>
      <c r="EF1230">
        <v>8.6563467724445203E-3</v>
      </c>
      <c r="EG1230">
        <v>-8.9439696967381094E-3</v>
      </c>
      <c r="EH1230">
        <v>-5.4238775889171101E-3</v>
      </c>
      <c r="EI1230">
        <v>-1.14943208903854E-2</v>
      </c>
      <c r="EJ1230">
        <v>-4.83759314910953E-4</v>
      </c>
      <c r="EK1230">
        <v>2.21883440287821E-2</v>
      </c>
      <c r="EL1230">
        <v>5.1186671503559003E-2</v>
      </c>
      <c r="EM1230">
        <v>0.1757337961498</v>
      </c>
      <c r="EN1230">
        <v>0.22388467056074299</v>
      </c>
      <c r="EO1230">
        <v>0.29375387470352399</v>
      </c>
      <c r="EP1230">
        <v>0.288160789150955</v>
      </c>
      <c r="EQ1230">
        <v>0.26078534179331098</v>
      </c>
      <c r="ER1230">
        <v>7.4231343473456404E-2</v>
      </c>
      <c r="ES1230">
        <v>7.8143446501236294E-2</v>
      </c>
      <c r="ET1230">
        <v>5.5321695896531201E-2</v>
      </c>
      <c r="EU1230">
        <v>4.2878031532707098E-2</v>
      </c>
      <c r="EV1230">
        <v>3.0641264362590601E-2</v>
      </c>
      <c r="EW1230">
        <v>76.715183832000307</v>
      </c>
      <c r="EX1230">
        <v>76.187304565353301</v>
      </c>
      <c r="EY1230">
        <v>73.276965866824696</v>
      </c>
      <c r="EZ1230">
        <v>71.330716566275001</v>
      </c>
      <c r="FA1230">
        <v>69.802837299628095</v>
      </c>
      <c r="FB1230">
        <v>67.462196767716705</v>
      </c>
      <c r="FC1230">
        <v>67.504015667687</v>
      </c>
      <c r="FD1230">
        <v>67.972120733353094</v>
      </c>
      <c r="FE1230">
        <v>69.599585267107699</v>
      </c>
      <c r="FF1230">
        <v>73.645419834765093</v>
      </c>
      <c r="FG1230">
        <v>79.535795398439802</v>
      </c>
      <c r="FH1230">
        <v>84.049735031763305</v>
      </c>
      <c r="FI1230">
        <v>88.039811066126902</v>
      </c>
      <c r="FJ1230">
        <v>92.009923965636403</v>
      </c>
      <c r="FK1230">
        <v>94.980036865146005</v>
      </c>
      <c r="FL1230">
        <v>97.394391231361695</v>
      </c>
      <c r="FM1230">
        <v>98.338632698067897</v>
      </c>
      <c r="FN1230">
        <v>98.782874164774</v>
      </c>
      <c r="FO1230">
        <v>97.284881998617493</v>
      </c>
      <c r="FP1230">
        <v>95.185296731509794</v>
      </c>
      <c r="FQ1230">
        <v>91.115598564892494</v>
      </c>
      <c r="FR1230">
        <v>88.942299463480495</v>
      </c>
      <c r="FS1230">
        <v>86.454231262960406</v>
      </c>
      <c r="FT1230">
        <v>83.6176063987361</v>
      </c>
      <c r="FU1230">
        <v>3.6774722831971203E-2</v>
      </c>
      <c r="FV1230">
        <v>0</v>
      </c>
      <c r="FW1230">
        <v>0</v>
      </c>
      <c r="FX1230">
        <v>1</v>
      </c>
    </row>
    <row r="1231" spans="1:180" x14ac:dyDescent="0.2">
      <c r="A1231" t="s">
        <v>42</v>
      </c>
      <c r="B1231" t="s">
        <v>58</v>
      </c>
      <c r="C1231" t="s">
        <v>55</v>
      </c>
      <c r="D1231" t="s">
        <v>80</v>
      </c>
      <c r="E1231" t="s">
        <v>77</v>
      </c>
      <c r="F1231" t="s">
        <v>77</v>
      </c>
      <c r="G1231" s="35">
        <v>43721</v>
      </c>
      <c r="H1231">
        <v>5935</v>
      </c>
      <c r="I1231">
        <v>0.97663584392171499</v>
      </c>
      <c r="J1231">
        <v>0.87466533818741798</v>
      </c>
      <c r="K1231">
        <v>0.77606685462025604</v>
      </c>
      <c r="L1231">
        <v>0.718524531921647</v>
      </c>
      <c r="M1231">
        <v>0.69769615970613297</v>
      </c>
      <c r="N1231">
        <v>0.72466717430147898</v>
      </c>
      <c r="O1231">
        <v>0.79980022081851498</v>
      </c>
      <c r="P1231">
        <v>0.83677418932004299</v>
      </c>
      <c r="Q1231">
        <v>0.81755057502720196</v>
      </c>
      <c r="R1231">
        <v>0.82935713881211204</v>
      </c>
      <c r="S1231">
        <v>0.89220190818846101</v>
      </c>
      <c r="T1231">
        <v>0.97709516121149897</v>
      </c>
      <c r="U1231">
        <v>1.1371870925076499</v>
      </c>
      <c r="V1231">
        <v>1.3766796567335799</v>
      </c>
      <c r="W1231">
        <v>1.6176610205447901</v>
      </c>
      <c r="X1231">
        <v>1.8849671676080999</v>
      </c>
      <c r="Y1231">
        <v>2.0981717934076398</v>
      </c>
      <c r="Z1231">
        <v>2.2753577360037802</v>
      </c>
      <c r="AA1231">
        <v>2.2973365989076999</v>
      </c>
      <c r="AB1231">
        <v>2.2030586565499801</v>
      </c>
      <c r="AC1231">
        <v>2.05057289310504</v>
      </c>
      <c r="AD1231">
        <v>1.9033345822674499</v>
      </c>
      <c r="AE1231">
        <v>1.62999568394475</v>
      </c>
      <c r="AF1231">
        <v>1.3471183412991501</v>
      </c>
      <c r="AG1231">
        <v>-4.3855919083720003E-2</v>
      </c>
      <c r="AH1231">
        <v>-2.9046141920381099E-2</v>
      </c>
      <c r="AI1231">
        <v>-2.0834011413082401E-2</v>
      </c>
      <c r="AJ1231">
        <v>-1.13383345796375E-2</v>
      </c>
      <c r="AK1231">
        <v>-2.3458583954426401E-2</v>
      </c>
      <c r="AL1231">
        <v>-9.3326779939444503E-3</v>
      </c>
      <c r="AM1231">
        <v>-1.4152140351766899E-2</v>
      </c>
      <c r="AN1231">
        <v>-2.7635147373364199E-2</v>
      </c>
      <c r="AO1231">
        <v>-4.0635287915096699E-2</v>
      </c>
      <c r="AP1231">
        <v>-3.4586813101738202E-2</v>
      </c>
      <c r="AQ1231">
        <v>-3.0553438347734801E-2</v>
      </c>
      <c r="AR1231">
        <v>-1.51063050249988E-2</v>
      </c>
      <c r="AS1231">
        <v>-7.0400231531535197E-3</v>
      </c>
      <c r="AT1231">
        <v>-1.3144055854953001E-2</v>
      </c>
      <c r="AU1231">
        <v>7.3938980613698399E-2</v>
      </c>
      <c r="AV1231">
        <v>0.112493682574883</v>
      </c>
      <c r="AW1231">
        <v>0.179157468431832</v>
      </c>
      <c r="AX1231">
        <v>0.172683031781354</v>
      </c>
      <c r="AY1231">
        <v>0.14932152087494399</v>
      </c>
      <c r="AZ1231">
        <v>-1.4023134254849899E-2</v>
      </c>
      <c r="BA1231">
        <v>7.51543303562932E-3</v>
      </c>
      <c r="BB1231">
        <v>-3.8493385649048299E-2</v>
      </c>
      <c r="BC1231">
        <v>-2.05170421107203E-2</v>
      </c>
      <c r="BD1231">
        <v>-2.1252075062905398E-2</v>
      </c>
      <c r="BE1231">
        <v>-3.2594806199129502E-2</v>
      </c>
      <c r="BF1231">
        <v>-1.71259752521528E-2</v>
      </c>
      <c r="BG1231">
        <v>-1.03400255232921E-2</v>
      </c>
      <c r="BH1231">
        <v>-3.9094421838016501E-3</v>
      </c>
      <c r="BI1231">
        <v>-1.5585731368631599E-2</v>
      </c>
      <c r="BJ1231">
        <v>8.2663109280161902E-4</v>
      </c>
      <c r="BK1231">
        <v>-5.1792706911091297E-3</v>
      </c>
      <c r="BL1231">
        <v>-1.70683403468311E-2</v>
      </c>
      <c r="BM1231">
        <v>-3.1493014834140402E-2</v>
      </c>
      <c r="BN1231">
        <v>-2.59491045463533E-2</v>
      </c>
      <c r="BO1231">
        <v>-2.31483308466599E-2</v>
      </c>
      <c r="BP1231">
        <v>-8.5697882962367695E-3</v>
      </c>
      <c r="BQ1231">
        <v>-6.7152979536828103E-4</v>
      </c>
      <c r="BR1231">
        <v>3.3339337442015999E-3</v>
      </c>
      <c r="BS1231">
        <v>9.5797409196535593E-2</v>
      </c>
      <c r="BT1231">
        <v>0.13829450866225801</v>
      </c>
      <c r="BU1231">
        <v>0.205028452201272</v>
      </c>
      <c r="BV1231">
        <v>0.19803407249580501</v>
      </c>
      <c r="BW1231">
        <v>0.18046869256301101</v>
      </c>
      <c r="BX1231">
        <v>1.4798575514389199E-2</v>
      </c>
      <c r="BY1231">
        <v>3.2558586441683003E-2</v>
      </c>
      <c r="BZ1231">
        <v>-9.7932564420455791E-3</v>
      </c>
      <c r="CA1231">
        <v>1.01805048593896E-3</v>
      </c>
      <c r="CB1231">
        <v>-5.5037156189866997E-3</v>
      </c>
      <c r="CC1231">
        <v>-2.4795393719652802E-2</v>
      </c>
      <c r="CD1231">
        <v>-8.8701041297843605E-3</v>
      </c>
      <c r="CE1231">
        <v>-3.0719228635380401E-3</v>
      </c>
      <c r="CF1231">
        <v>1.2357860591419899E-3</v>
      </c>
      <c r="CG1231">
        <v>-1.01330176505451E-2</v>
      </c>
      <c r="CH1231">
        <v>7.8629376182831404E-3</v>
      </c>
      <c r="CI1231">
        <v>1.0353115020785199E-3</v>
      </c>
      <c r="CJ1231">
        <v>-9.7498019896017692E-3</v>
      </c>
      <c r="CK1231">
        <v>-2.5161104348102599E-2</v>
      </c>
      <c r="CL1231">
        <v>-1.9966653913686402E-2</v>
      </c>
      <c r="CM1231">
        <v>-1.80195759493725E-2</v>
      </c>
      <c r="CN1231">
        <v>-4.0426167218911898E-3</v>
      </c>
      <c r="CO1231">
        <v>3.7392693040833201E-3</v>
      </c>
      <c r="CP1231">
        <v>1.47465391441702E-2</v>
      </c>
      <c r="CQ1231">
        <v>0.11093649024633299</v>
      </c>
      <c r="CR1231">
        <v>0.15616408221409001</v>
      </c>
      <c r="CS1231">
        <v>0.222946616749985</v>
      </c>
      <c r="CT1231">
        <v>0.21559212606851799</v>
      </c>
      <c r="CU1231">
        <v>0.20204112879146999</v>
      </c>
      <c r="CV1231">
        <v>3.4760403901853497E-2</v>
      </c>
      <c r="CW1231">
        <v>4.9903398202508102E-2</v>
      </c>
      <c r="CX1231">
        <v>1.0084365618381001E-2</v>
      </c>
      <c r="CY1231">
        <v>1.5933190016677999E-2</v>
      </c>
      <c r="CZ1231">
        <v>5.4035501581159596E-3</v>
      </c>
      <c r="DA1231">
        <v>-1.6995981240176102E-2</v>
      </c>
      <c r="DB1231">
        <v>-6.1423300741593099E-4</v>
      </c>
      <c r="DC1231">
        <v>4.1961797962160197E-3</v>
      </c>
      <c r="DD1231">
        <v>6.3810143020856204E-3</v>
      </c>
      <c r="DE1231">
        <v>-4.6803039324584796E-3</v>
      </c>
      <c r="DF1231">
        <v>1.4899244143764701E-2</v>
      </c>
      <c r="DG1231">
        <v>7.24989369526618E-3</v>
      </c>
      <c r="DH1231">
        <v>-2.4312636323724698E-3</v>
      </c>
      <c r="DI1231">
        <v>-1.8829193862064698E-2</v>
      </c>
      <c r="DJ1231">
        <v>-1.39842032810195E-2</v>
      </c>
      <c r="DK1231">
        <v>-1.28908210520851E-2</v>
      </c>
      <c r="DL1231">
        <v>4.8455485245439797E-4</v>
      </c>
      <c r="DM1231">
        <v>8.1500684035349293E-3</v>
      </c>
      <c r="DN1231">
        <v>2.6159144544138799E-2</v>
      </c>
      <c r="DO1231">
        <v>0.12607557129613001</v>
      </c>
      <c r="DP1231">
        <v>0.174033655765922</v>
      </c>
      <c r="DQ1231">
        <v>0.24086478129869701</v>
      </c>
      <c r="DR1231">
        <v>0.233150179641231</v>
      </c>
      <c r="DS1231">
        <v>0.22361356501992999</v>
      </c>
      <c r="DT1231">
        <v>5.4722232289317697E-2</v>
      </c>
      <c r="DU1231">
        <v>6.7248209963333194E-2</v>
      </c>
      <c r="DV1231">
        <v>2.9961987678807599E-2</v>
      </c>
      <c r="DW1231">
        <v>3.0848329547417001E-2</v>
      </c>
      <c r="DX1231">
        <v>1.63108159352186E-2</v>
      </c>
      <c r="DY1231">
        <v>-5.7348683555855599E-3</v>
      </c>
      <c r="DZ1231">
        <v>1.13059336608123E-2</v>
      </c>
      <c r="EA1231">
        <v>1.46901656860063E-2</v>
      </c>
      <c r="EB1231">
        <v>1.38099066979215E-2</v>
      </c>
      <c r="EC1231">
        <v>3.19254865333628E-3</v>
      </c>
      <c r="ED1231">
        <v>2.5058553230510702E-2</v>
      </c>
      <c r="EE1231">
        <v>1.6222763355924E-2</v>
      </c>
      <c r="EF1231">
        <v>8.1355433941606801E-3</v>
      </c>
      <c r="EG1231">
        <v>-9.68692078110844E-3</v>
      </c>
      <c r="EH1231">
        <v>-5.3464947256345501E-3</v>
      </c>
      <c r="EI1231">
        <v>-5.4857135510101599E-3</v>
      </c>
      <c r="EJ1231">
        <v>7.0210715812164502E-3</v>
      </c>
      <c r="EK1231">
        <v>1.4518561761320201E-2</v>
      </c>
      <c r="EL1231">
        <v>4.2637134143293398E-2</v>
      </c>
      <c r="EM1231">
        <v>0.14793399987896699</v>
      </c>
      <c r="EN1231">
        <v>0.199834481853297</v>
      </c>
      <c r="EO1231">
        <v>0.26673576506813701</v>
      </c>
      <c r="EP1231">
        <v>0.25850122035568102</v>
      </c>
      <c r="EQ1231">
        <v>0.25476073670799698</v>
      </c>
      <c r="ER1231">
        <v>8.3543942058556794E-2</v>
      </c>
      <c r="ES1231">
        <v>9.2291363369386994E-2</v>
      </c>
      <c r="ET1231">
        <v>5.8662116885810203E-2</v>
      </c>
      <c r="EU1231">
        <v>5.2383422144076201E-2</v>
      </c>
      <c r="EV1231">
        <v>3.20591753791373E-2</v>
      </c>
      <c r="EW1231">
        <v>76.744549943030805</v>
      </c>
      <c r="EX1231">
        <v>76.219939232814298</v>
      </c>
      <c r="EY1231">
        <v>73.303114318268101</v>
      </c>
      <c r="EZ1231">
        <v>71.349221420432997</v>
      </c>
      <c r="FA1231">
        <v>69.824610710216504</v>
      </c>
      <c r="FB1231">
        <v>67.469312571211503</v>
      </c>
      <c r="FC1231">
        <v>67.506228636536306</v>
      </c>
      <c r="FD1231">
        <v>67.975389289783493</v>
      </c>
      <c r="FE1231">
        <v>69.589251804025807</v>
      </c>
      <c r="FF1231">
        <v>73.632396505886803</v>
      </c>
      <c r="FG1231">
        <v>79.527573110520294</v>
      </c>
      <c r="FH1231">
        <v>84.039878465628604</v>
      </c>
      <c r="FI1231">
        <v>88.0338017470566</v>
      </c>
      <c r="FJ1231">
        <v>92.006076718572004</v>
      </c>
      <c r="FK1231">
        <v>94.978351690087393</v>
      </c>
      <c r="FL1231">
        <v>97.401405241169797</v>
      </c>
      <c r="FM1231">
        <v>98.352183820736798</v>
      </c>
      <c r="FN1231">
        <v>98.802962400303798</v>
      </c>
      <c r="FO1231">
        <v>97.306076718572001</v>
      </c>
      <c r="FP1231">
        <v>95.216824914546194</v>
      </c>
      <c r="FQ1231">
        <v>91.155298139004898</v>
      </c>
      <c r="FR1231">
        <v>88.998290922901603</v>
      </c>
      <c r="FS1231">
        <v>86.507481959741696</v>
      </c>
      <c r="FT1231">
        <v>83.658412457273101</v>
      </c>
      <c r="FU1231">
        <v>3.4346766171700301E-2</v>
      </c>
      <c r="FV1231">
        <v>0</v>
      </c>
      <c r="FW1231">
        <v>0</v>
      </c>
      <c r="FX1231">
        <v>1</v>
      </c>
    </row>
    <row r="1232" spans="1:180" x14ac:dyDescent="0.2">
      <c r="A1232" t="s">
        <v>42</v>
      </c>
      <c r="B1232" t="s">
        <v>58</v>
      </c>
      <c r="C1232" t="s">
        <v>55</v>
      </c>
      <c r="D1232" t="s">
        <v>80</v>
      </c>
      <c r="E1232" t="s">
        <v>77</v>
      </c>
      <c r="F1232" t="s">
        <v>78</v>
      </c>
      <c r="G1232" s="35">
        <v>43721</v>
      </c>
      <c r="H1232">
        <v>1178</v>
      </c>
      <c r="I1232">
        <v>0.81005824205085097</v>
      </c>
      <c r="J1232">
        <v>0.735206460570208</v>
      </c>
      <c r="K1232">
        <v>0.64962324375839597</v>
      </c>
      <c r="L1232">
        <v>0.61133133481171498</v>
      </c>
      <c r="M1232">
        <v>0.60421635164013199</v>
      </c>
      <c r="N1232">
        <v>0.65597578395501499</v>
      </c>
      <c r="O1232">
        <v>0.75082492297361603</v>
      </c>
      <c r="P1232">
        <v>0.82098396695942299</v>
      </c>
      <c r="Q1232">
        <v>0.82026562055083196</v>
      </c>
      <c r="R1232">
        <v>0.81946056536787604</v>
      </c>
      <c r="S1232">
        <v>0.79788919337902098</v>
      </c>
      <c r="T1232">
        <v>0.82416458551585803</v>
      </c>
      <c r="U1232">
        <v>0.95708772676589104</v>
      </c>
      <c r="V1232">
        <v>1.16244768428611</v>
      </c>
      <c r="W1232">
        <v>1.37252361033843</v>
      </c>
      <c r="X1232">
        <v>1.6397660058269701</v>
      </c>
      <c r="Y1232">
        <v>1.86333684126085</v>
      </c>
      <c r="Z1232">
        <v>2.0569827868816999</v>
      </c>
      <c r="AA1232">
        <v>2.0835247750347801</v>
      </c>
      <c r="AB1232">
        <v>2.0364726459464499</v>
      </c>
      <c r="AC1232">
        <v>1.87873482606202</v>
      </c>
      <c r="AD1232">
        <v>1.7209180233144299</v>
      </c>
      <c r="AE1232">
        <v>1.43488331797227</v>
      </c>
      <c r="AF1232">
        <v>1.15162894673866</v>
      </c>
      <c r="AG1232">
        <v>-2.3524136728344198E-2</v>
      </c>
      <c r="AH1232">
        <v>-4.0083291185657399E-2</v>
      </c>
      <c r="AI1232">
        <v>-2.41479751599613E-2</v>
      </c>
      <c r="AJ1232">
        <v>-3.6106146681134398E-2</v>
      </c>
      <c r="AK1232">
        <v>-2.7535226272154101E-2</v>
      </c>
      <c r="AL1232">
        <v>-3.16176502626856E-2</v>
      </c>
      <c r="AM1232">
        <v>-3.54244879709463E-2</v>
      </c>
      <c r="AN1232">
        <v>-2.1470966057636799E-2</v>
      </c>
      <c r="AO1232">
        <v>-3.0172471649362299E-2</v>
      </c>
      <c r="AP1232">
        <v>-3.8419349415846599E-2</v>
      </c>
      <c r="AQ1232">
        <v>-6.9724927154070998E-2</v>
      </c>
      <c r="AR1232">
        <v>-6.9613147144333198E-2</v>
      </c>
      <c r="AS1232">
        <v>3.0712433120992502E-2</v>
      </c>
      <c r="AT1232">
        <v>2.0661998697409801E-2</v>
      </c>
      <c r="AU1232">
        <v>0.20881115330587899</v>
      </c>
      <c r="AV1232">
        <v>0.21376213132192801</v>
      </c>
      <c r="AW1232">
        <v>0.22548201096523399</v>
      </c>
      <c r="AX1232">
        <v>0.26664546114710502</v>
      </c>
      <c r="AY1232">
        <v>0.13867394002441399</v>
      </c>
      <c r="AZ1232">
        <v>-0.15712785873382201</v>
      </c>
      <c r="BA1232">
        <v>-0.12580551981941701</v>
      </c>
      <c r="BB1232">
        <v>-7.7750976294713295E-2</v>
      </c>
      <c r="BC1232">
        <v>-9.8124304660070702E-2</v>
      </c>
      <c r="BD1232">
        <v>-1.7026776225396702E-2</v>
      </c>
      <c r="BE1232">
        <v>-2.3761975559480901E-3</v>
      </c>
      <c r="BF1232">
        <v>-2.32159961322944E-2</v>
      </c>
      <c r="BG1232">
        <v>-7.58497235542513E-3</v>
      </c>
      <c r="BH1232">
        <v>-2.1108262348355899E-2</v>
      </c>
      <c r="BI1232">
        <v>-1.5561923702078401E-2</v>
      </c>
      <c r="BJ1232">
        <v>-2.0580730521684999E-2</v>
      </c>
      <c r="BK1232">
        <v>-2.4530667437175101E-2</v>
      </c>
      <c r="BL1232">
        <v>-5.8983292339931104E-3</v>
      </c>
      <c r="BM1232">
        <v>-1.71323917514207E-2</v>
      </c>
      <c r="BN1232">
        <v>-2.19874880058341E-2</v>
      </c>
      <c r="BO1232">
        <v>-5.4711471901277897E-2</v>
      </c>
      <c r="BP1232">
        <v>-5.8006777462584598E-2</v>
      </c>
      <c r="BQ1232">
        <v>4.2224557990334297E-2</v>
      </c>
      <c r="BR1232">
        <v>4.88428047604825E-2</v>
      </c>
      <c r="BS1232">
        <v>0.24954413341367199</v>
      </c>
      <c r="BT1232">
        <v>0.26764480574257199</v>
      </c>
      <c r="BU1232">
        <v>0.29713836080049899</v>
      </c>
      <c r="BV1232">
        <v>0.32334789590997998</v>
      </c>
      <c r="BW1232">
        <v>0.191262651959554</v>
      </c>
      <c r="BX1232">
        <v>-9.4042835578506095E-2</v>
      </c>
      <c r="BY1232">
        <v>-7.5000229002551294E-2</v>
      </c>
      <c r="BZ1232">
        <v>-3.2313766769294601E-2</v>
      </c>
      <c r="CA1232">
        <v>-6.1075228120642699E-2</v>
      </c>
      <c r="CB1232">
        <v>7.4076687006487197E-3</v>
      </c>
      <c r="CC1232">
        <v>1.22708006925201E-2</v>
      </c>
      <c r="CD1232">
        <v>-1.1533758960670701E-2</v>
      </c>
      <c r="CE1232">
        <v>3.8865129316175899E-3</v>
      </c>
      <c r="CF1232">
        <v>-1.0720773347079099E-2</v>
      </c>
      <c r="CG1232">
        <v>-7.2692508159568096E-3</v>
      </c>
      <c r="CH1232">
        <v>-1.29365935305058E-2</v>
      </c>
      <c r="CI1232">
        <v>-1.6985640521004298E-2</v>
      </c>
      <c r="CJ1232">
        <v>4.8872315916056799E-3</v>
      </c>
      <c r="CK1232">
        <v>-8.10087213771102E-3</v>
      </c>
      <c r="CL1232">
        <v>-1.06068308491464E-2</v>
      </c>
      <c r="CM1232">
        <v>-4.4313198528232199E-2</v>
      </c>
      <c r="CN1232">
        <v>-4.9968241177141701E-2</v>
      </c>
      <c r="CO1232">
        <v>5.0197820605799401E-2</v>
      </c>
      <c r="CP1232">
        <v>6.8360745193421696E-2</v>
      </c>
      <c r="CQ1232">
        <v>0.27775567135267298</v>
      </c>
      <c r="CR1232">
        <v>0.30496378190513301</v>
      </c>
      <c r="CS1232">
        <v>0.34676733041181301</v>
      </c>
      <c r="CT1232">
        <v>0.36261982949582</v>
      </c>
      <c r="CU1232">
        <v>0.227685433646415</v>
      </c>
      <c r="CV1232">
        <v>-5.0350340715149697E-2</v>
      </c>
      <c r="CW1232">
        <v>-3.9812639349425201E-2</v>
      </c>
      <c r="CX1232">
        <v>-8.4409386599926901E-4</v>
      </c>
      <c r="CY1232">
        <v>-3.5415150570926403E-2</v>
      </c>
      <c r="CZ1232">
        <v>2.4330890822510502E-2</v>
      </c>
      <c r="DA1232">
        <v>2.6917798940988402E-2</v>
      </c>
      <c r="DB1232">
        <v>1.48478210953073E-4</v>
      </c>
      <c r="DC1232">
        <v>1.5357998218660299E-2</v>
      </c>
      <c r="DD1232">
        <v>-3.3328434580226003E-4</v>
      </c>
      <c r="DE1232">
        <v>1.0234220701648099E-3</v>
      </c>
      <c r="DF1232">
        <v>-5.2924565393265999E-3</v>
      </c>
      <c r="DG1232">
        <v>-9.44061360483338E-3</v>
      </c>
      <c r="DH1232">
        <v>1.5672792417204501E-2</v>
      </c>
      <c r="DI1232">
        <v>9.3064747599870003E-4</v>
      </c>
      <c r="DJ1232">
        <v>7.7382630754129996E-4</v>
      </c>
      <c r="DK1232">
        <v>-3.3914925155186501E-2</v>
      </c>
      <c r="DL1232">
        <v>-4.1929704891698699E-2</v>
      </c>
      <c r="DM1232">
        <v>5.8171083221264498E-2</v>
      </c>
      <c r="DN1232">
        <v>8.7878685626360906E-2</v>
      </c>
      <c r="DO1232">
        <v>0.30596720929167398</v>
      </c>
      <c r="DP1232">
        <v>0.34228275806769498</v>
      </c>
      <c r="DQ1232">
        <v>0.39639630002312698</v>
      </c>
      <c r="DR1232">
        <v>0.40189176308166003</v>
      </c>
      <c r="DS1232">
        <v>0.264108215333275</v>
      </c>
      <c r="DT1232">
        <v>-6.6578458517933302E-3</v>
      </c>
      <c r="DU1232">
        <v>-4.6250496962991503E-3</v>
      </c>
      <c r="DV1232">
        <v>3.06255790372961E-2</v>
      </c>
      <c r="DW1232">
        <v>-9.7550730212101096E-3</v>
      </c>
      <c r="DX1232">
        <v>4.1254112944372201E-2</v>
      </c>
      <c r="DY1232">
        <v>4.80657381133845E-2</v>
      </c>
      <c r="DZ1232">
        <v>1.7015773264316001E-2</v>
      </c>
      <c r="EA1232">
        <v>3.1921001023196498E-2</v>
      </c>
      <c r="EB1232">
        <v>1.46645999869763E-2</v>
      </c>
      <c r="EC1232">
        <v>1.2996724640240501E-2</v>
      </c>
      <c r="ED1232">
        <v>5.74446320167401E-3</v>
      </c>
      <c r="EE1232">
        <v>1.4532069289377599E-3</v>
      </c>
      <c r="EF1232">
        <v>3.1245429240848201E-2</v>
      </c>
      <c r="EG1232">
        <v>1.39707273739402E-2</v>
      </c>
      <c r="EH1232">
        <v>1.7205687717553798E-2</v>
      </c>
      <c r="EI1232">
        <v>-1.8901469902393501E-2</v>
      </c>
      <c r="EJ1232">
        <v>-3.0323335209950199E-2</v>
      </c>
      <c r="EK1232">
        <v>6.9683208090606297E-2</v>
      </c>
      <c r="EL1232">
        <v>0.116059491689434</v>
      </c>
      <c r="EM1232">
        <v>0.34670018939946701</v>
      </c>
      <c r="EN1232">
        <v>0.39616543248833802</v>
      </c>
      <c r="EO1232">
        <v>0.46805264985839201</v>
      </c>
      <c r="EP1232">
        <v>0.45859419784453598</v>
      </c>
      <c r="EQ1232">
        <v>0.31669692726841497</v>
      </c>
      <c r="ER1232">
        <v>5.6427177303522501E-2</v>
      </c>
      <c r="ES1232">
        <v>4.6180241120566103E-2</v>
      </c>
      <c r="ET1232">
        <v>7.6062788562714798E-2</v>
      </c>
      <c r="EU1232">
        <v>2.72940035182179E-2</v>
      </c>
      <c r="EV1232">
        <v>6.5688557870417594E-2</v>
      </c>
      <c r="EW1232">
        <v>76.653202636471207</v>
      </c>
      <c r="EX1232">
        <v>76.1172046645259</v>
      </c>
      <c r="EY1232">
        <v>73.212016224438102</v>
      </c>
      <c r="EZ1232">
        <v>71.288406286969703</v>
      </c>
      <c r="FA1232">
        <v>69.752408315024496</v>
      </c>
      <c r="FB1232">
        <v>67.437214804799694</v>
      </c>
      <c r="FC1232">
        <v>67.491211762717597</v>
      </c>
      <c r="FD1232">
        <v>67.964002028054793</v>
      </c>
      <c r="FE1232">
        <v>69.621598783167101</v>
      </c>
      <c r="FF1232">
        <v>73.666807503802602</v>
      </c>
      <c r="FG1232">
        <v>79.567179313841507</v>
      </c>
      <c r="FH1232">
        <v>84.085178299814103</v>
      </c>
      <c r="FI1232">
        <v>88.058391076559104</v>
      </c>
      <c r="FJ1232">
        <v>92.026787223254999</v>
      </c>
      <c r="FK1232">
        <v>94.995183369950993</v>
      </c>
      <c r="FL1232">
        <v>97.391583572756502</v>
      </c>
      <c r="FM1232">
        <v>98.319587628866003</v>
      </c>
      <c r="FN1232">
        <v>98.747591684975504</v>
      </c>
      <c r="FO1232">
        <v>97.243197566334302</v>
      </c>
      <c r="FP1232">
        <v>95.121598783167101</v>
      </c>
      <c r="FQ1232">
        <v>91.031603853304006</v>
      </c>
      <c r="FR1232">
        <v>88.828798377556197</v>
      </c>
      <c r="FS1232">
        <v>86.351191482169995</v>
      </c>
      <c r="FT1232">
        <v>83.527209734662804</v>
      </c>
      <c r="FU1232">
        <v>7.2789478408399097E-2</v>
      </c>
      <c r="FV1232">
        <v>0</v>
      </c>
      <c r="FW1232">
        <v>0</v>
      </c>
      <c r="FX1232">
        <v>1</v>
      </c>
    </row>
    <row r="1233" spans="1:180" x14ac:dyDescent="0.2">
      <c r="A1233" t="s">
        <v>42</v>
      </c>
      <c r="B1233" t="s">
        <v>58</v>
      </c>
      <c r="C1233" t="s">
        <v>55</v>
      </c>
      <c r="D1233" t="s">
        <v>80</v>
      </c>
      <c r="E1233" t="s">
        <v>78</v>
      </c>
      <c r="F1233" t="s">
        <v>1</v>
      </c>
      <c r="G1233" s="35">
        <v>43721</v>
      </c>
      <c r="H1233">
        <v>7541</v>
      </c>
      <c r="I1233">
        <v>0.90181317414373097</v>
      </c>
      <c r="J1233">
        <v>0.79395344127697898</v>
      </c>
      <c r="K1233">
        <v>0.67565832617203103</v>
      </c>
      <c r="L1233">
        <v>0.61137250145795596</v>
      </c>
      <c r="M1233">
        <v>0.584710249638137</v>
      </c>
      <c r="N1233">
        <v>0.56511037712759005</v>
      </c>
      <c r="O1233">
        <v>0.60359815065304601</v>
      </c>
      <c r="P1233">
        <v>0.63852546384229003</v>
      </c>
      <c r="Q1233">
        <v>0.63776747549649604</v>
      </c>
      <c r="R1233">
        <v>0.68632741664253605</v>
      </c>
      <c r="S1233">
        <v>0.78410395316035497</v>
      </c>
      <c r="T1233">
        <v>0.90536263092597002</v>
      </c>
      <c r="U1233">
        <v>1.10051106219171</v>
      </c>
      <c r="V1233">
        <v>1.3751925123340301</v>
      </c>
      <c r="W1233">
        <v>1.6213468865977601</v>
      </c>
      <c r="X1233">
        <v>1.8692790206720999</v>
      </c>
      <c r="Y1233">
        <v>2.05557082664015</v>
      </c>
      <c r="Z1233">
        <v>2.1724481080926101</v>
      </c>
      <c r="AA1233">
        <v>2.1524398036729799</v>
      </c>
      <c r="AB1233">
        <v>2.0386361947688698</v>
      </c>
      <c r="AC1233">
        <v>1.90820862913855</v>
      </c>
      <c r="AD1233">
        <v>1.77365191647415</v>
      </c>
      <c r="AE1233">
        <v>1.5176081984496801</v>
      </c>
      <c r="AF1233">
        <v>1.24867603004133</v>
      </c>
      <c r="AG1233">
        <v>7.4919776319386398E-3</v>
      </c>
      <c r="AH1233">
        <v>1.17221511688943E-2</v>
      </c>
      <c r="AI1233">
        <v>1.0714679613165299E-2</v>
      </c>
      <c r="AJ1233">
        <v>1.7328637760922999E-2</v>
      </c>
      <c r="AK1233">
        <v>7.5040453539778999E-3</v>
      </c>
      <c r="AL1233">
        <v>2.06501618756635E-2</v>
      </c>
      <c r="AM1233">
        <v>5.7774951861126996E-3</v>
      </c>
      <c r="AN1233">
        <v>-9.8969006680246102E-4</v>
      </c>
      <c r="AO1233">
        <v>-6.7764659137091897E-3</v>
      </c>
      <c r="AP1233">
        <v>-1.6093797493990002E-2</v>
      </c>
      <c r="AQ1233">
        <v>-6.1051060420621896E-3</v>
      </c>
      <c r="AR1233">
        <v>-6.7021429831773003E-3</v>
      </c>
      <c r="AS1233">
        <v>-6.4447549739577699E-3</v>
      </c>
      <c r="AT1233">
        <v>-3.7398140118540799E-3</v>
      </c>
      <c r="AU1233">
        <v>6.5687170938381598E-2</v>
      </c>
      <c r="AV1233">
        <v>9.8099501515954798E-2</v>
      </c>
      <c r="AW1233">
        <v>0.111114036576937</v>
      </c>
      <c r="AX1233">
        <v>0.102244528284314</v>
      </c>
      <c r="AY1233">
        <v>5.3191113298235101E-2</v>
      </c>
      <c r="AZ1233">
        <v>-1.5343743719338601E-2</v>
      </c>
      <c r="BA1233">
        <v>-7.8609184917808397E-3</v>
      </c>
      <c r="BB1233">
        <v>2.8875366787435601E-3</v>
      </c>
      <c r="BC1233">
        <v>-7.7612797213657903E-3</v>
      </c>
      <c r="BD1233">
        <v>-1.41321504074404E-2</v>
      </c>
      <c r="BE1233">
        <v>2.0214656943280899E-2</v>
      </c>
      <c r="BF1233">
        <v>2.33766013498115E-2</v>
      </c>
      <c r="BG1233">
        <v>2.0243409501392799E-2</v>
      </c>
      <c r="BH1233">
        <v>2.7555279359035598E-2</v>
      </c>
      <c r="BI1233">
        <v>1.48807682127227E-2</v>
      </c>
      <c r="BJ1233">
        <v>2.8726377486372998E-2</v>
      </c>
      <c r="BK1233">
        <v>1.35099433180891E-2</v>
      </c>
      <c r="BL1233">
        <v>5.5504643820885498E-3</v>
      </c>
      <c r="BM1233">
        <v>-6.5976956774265599E-4</v>
      </c>
      <c r="BN1233">
        <v>-1.1303842753960101E-2</v>
      </c>
      <c r="BO1233">
        <v>-5.79145553124221E-4</v>
      </c>
      <c r="BP1233">
        <v>-2.83403868814013E-3</v>
      </c>
      <c r="BQ1233">
        <v>-2.57729340137092E-3</v>
      </c>
      <c r="BR1233">
        <v>7.4320959389296299E-3</v>
      </c>
      <c r="BS1233">
        <v>8.1306424615629494E-2</v>
      </c>
      <c r="BT1233">
        <v>0.11262738316885</v>
      </c>
      <c r="BU1233">
        <v>0.125576127353585</v>
      </c>
      <c r="BV1233">
        <v>0.118829699123028</v>
      </c>
      <c r="BW1233">
        <v>7.1676251267765903E-2</v>
      </c>
      <c r="BX1233">
        <v>1.13112885533336E-4</v>
      </c>
      <c r="BY1233">
        <v>7.5407953596910099E-3</v>
      </c>
      <c r="BZ1233">
        <v>2.28962534290564E-2</v>
      </c>
      <c r="CA1233">
        <v>1.27407760034249E-2</v>
      </c>
      <c r="CB1233">
        <v>-7.0418491266889896E-4</v>
      </c>
      <c r="CC1233">
        <v>2.90263458775998E-2</v>
      </c>
      <c r="CD1233">
        <v>3.1448438042512503E-2</v>
      </c>
      <c r="CE1233">
        <v>2.6842978794895E-2</v>
      </c>
      <c r="CF1233">
        <v>3.4638220176776598E-2</v>
      </c>
      <c r="CG1233">
        <v>1.9989863993199498E-2</v>
      </c>
      <c r="CH1233">
        <v>3.4319939816016803E-2</v>
      </c>
      <c r="CI1233">
        <v>1.8865413339171001E-2</v>
      </c>
      <c r="CJ1233">
        <v>1.0080155430314E-2</v>
      </c>
      <c r="CK1233">
        <v>3.5766356883649999E-3</v>
      </c>
      <c r="CL1233">
        <v>-7.9863346925108797E-3</v>
      </c>
      <c r="CM1233">
        <v>3.2481178479463902E-3</v>
      </c>
      <c r="CN1233">
        <v>-1.5500143668757601E-4</v>
      </c>
      <c r="CO1233">
        <v>1.01298702470443E-4</v>
      </c>
      <c r="CP1233">
        <v>1.5169726738188E-2</v>
      </c>
      <c r="CQ1233">
        <v>9.2124272132026994E-2</v>
      </c>
      <c r="CR1233">
        <v>0.122689349745794</v>
      </c>
      <c r="CS1233">
        <v>0.135592527370058</v>
      </c>
      <c r="CT1233">
        <v>0.13031653792301301</v>
      </c>
      <c r="CU1233">
        <v>8.4479001514741095E-2</v>
      </c>
      <c r="CV1233">
        <v>1.0818484684308601E-2</v>
      </c>
      <c r="CW1233">
        <v>1.8207975455441099E-2</v>
      </c>
      <c r="CX1233">
        <v>3.67542296983688E-2</v>
      </c>
      <c r="CY1233">
        <v>2.6940437343617001E-2</v>
      </c>
      <c r="CZ1233">
        <v>8.5959830838009607E-3</v>
      </c>
      <c r="DA1233">
        <v>3.7838034811918698E-2</v>
      </c>
      <c r="DB1233">
        <v>3.9520274735213398E-2</v>
      </c>
      <c r="DC1233">
        <v>3.3442548088397098E-2</v>
      </c>
      <c r="DD1233">
        <v>4.1721160994517503E-2</v>
      </c>
      <c r="DE1233">
        <v>2.5098959773676401E-2</v>
      </c>
      <c r="DF1233">
        <v>3.9913502145660598E-2</v>
      </c>
      <c r="DG1233">
        <v>2.4220883360252899E-2</v>
      </c>
      <c r="DH1233">
        <v>1.46098464785394E-2</v>
      </c>
      <c r="DI1233">
        <v>7.8130409444726601E-3</v>
      </c>
      <c r="DJ1233">
        <v>-4.6688266310617003E-3</v>
      </c>
      <c r="DK1233">
        <v>7.0753812490170001E-3</v>
      </c>
      <c r="DL1233">
        <v>2.5240358147649799E-3</v>
      </c>
      <c r="DM1233">
        <v>2.77989080631181E-3</v>
      </c>
      <c r="DN1233">
        <v>2.2907357537446299E-2</v>
      </c>
      <c r="DO1233">
        <v>0.10294211964842501</v>
      </c>
      <c r="DP1233">
        <v>0.13275131632273901</v>
      </c>
      <c r="DQ1233">
        <v>0.145608927386531</v>
      </c>
      <c r="DR1233">
        <v>0.141803376722998</v>
      </c>
      <c r="DS1233">
        <v>9.7281751761716398E-2</v>
      </c>
      <c r="DT1233">
        <v>2.15238564830838E-2</v>
      </c>
      <c r="DU1233">
        <v>2.88751555511912E-2</v>
      </c>
      <c r="DV1233">
        <v>5.0612205967681297E-2</v>
      </c>
      <c r="DW1233">
        <v>4.1140098683809002E-2</v>
      </c>
      <c r="DX1233">
        <v>1.7896151080270799E-2</v>
      </c>
      <c r="DY1233">
        <v>5.0560714123260998E-2</v>
      </c>
      <c r="DZ1233">
        <v>5.11747249161306E-2</v>
      </c>
      <c r="EA1233">
        <v>4.29712779766247E-2</v>
      </c>
      <c r="EB1233">
        <v>5.1947802592630099E-2</v>
      </c>
      <c r="EC1233">
        <v>3.24756826324211E-2</v>
      </c>
      <c r="ED1233">
        <v>4.79897177563701E-2</v>
      </c>
      <c r="EE1233">
        <v>3.19533314922293E-2</v>
      </c>
      <c r="EF1233">
        <v>2.1150000927430399E-2</v>
      </c>
      <c r="EG1233">
        <v>1.39297372904392E-2</v>
      </c>
      <c r="EH1233">
        <v>1.21128108968272E-4</v>
      </c>
      <c r="EI1233">
        <v>1.2601341737954999E-2</v>
      </c>
      <c r="EJ1233">
        <v>6.3921401098021398E-3</v>
      </c>
      <c r="EK1233">
        <v>6.6473523788986499E-3</v>
      </c>
      <c r="EL1233">
        <v>3.4079267488230001E-2</v>
      </c>
      <c r="EM1233">
        <v>0.118561373325672</v>
      </c>
      <c r="EN1233">
        <v>0.14727919797563399</v>
      </c>
      <c r="EO1233">
        <v>0.16007101816317901</v>
      </c>
      <c r="EP1233">
        <v>0.158388547561712</v>
      </c>
      <c r="EQ1233">
        <v>0.11576688973124701</v>
      </c>
      <c r="ER1233">
        <v>3.6980713087955697E-2</v>
      </c>
      <c r="ES1233">
        <v>4.4276869402662997E-2</v>
      </c>
      <c r="ET1233">
        <v>7.0620922717994097E-2</v>
      </c>
      <c r="EU1233">
        <v>6.16421544085997E-2</v>
      </c>
      <c r="EV1233">
        <v>3.1324116575042298E-2</v>
      </c>
      <c r="EW1233">
        <v>76.840554565631905</v>
      </c>
      <c r="EX1233">
        <v>76.329238175622905</v>
      </c>
      <c r="EY1233">
        <v>73.409468879927502</v>
      </c>
      <c r="EZ1233">
        <v>71.416674481853093</v>
      </c>
      <c r="FA1233">
        <v>69.905358091844107</v>
      </c>
      <c r="FB1233">
        <v>67.513879771171304</v>
      </c>
      <c r="FC1233">
        <v>67.530854356184904</v>
      </c>
      <c r="FD1233">
        <v>67.9886836099909</v>
      </c>
      <c r="FE1233">
        <v>69.555034543124194</v>
      </c>
      <c r="FF1233">
        <v>73.602863484322697</v>
      </c>
      <c r="FG1233">
        <v>79.470693050736202</v>
      </c>
      <c r="FH1233">
        <v>83.976351245740702</v>
      </c>
      <c r="FI1233">
        <v>88.001547406921105</v>
      </c>
      <c r="FJ1233">
        <v>91.974803838819597</v>
      </c>
      <c r="FK1233">
        <v>94.948060270718102</v>
      </c>
      <c r="FL1233">
        <v>97.398683922598394</v>
      </c>
      <c r="FM1233">
        <v>98.376051142580295</v>
      </c>
      <c r="FN1233">
        <v>98.853418362562095</v>
      </c>
      <c r="FO1233">
        <v>97.368845540654604</v>
      </c>
      <c r="FP1233">
        <v>95.313810997530396</v>
      </c>
      <c r="FQ1233">
        <v>91.285520022507697</v>
      </c>
      <c r="FR1233">
        <v>89.171340148175901</v>
      </c>
      <c r="FS1233">
        <v>86.661571165088006</v>
      </c>
      <c r="FT1233">
        <v>83.800947200600206</v>
      </c>
      <c r="FU1233">
        <v>2.1047196491777401E-2</v>
      </c>
      <c r="FV1233">
        <v>0</v>
      </c>
      <c r="FW1233">
        <v>0</v>
      </c>
      <c r="FX1233">
        <v>1</v>
      </c>
    </row>
    <row r="1234" spans="1:180" x14ac:dyDescent="0.2">
      <c r="A1234" t="s">
        <v>42</v>
      </c>
      <c r="B1234" t="s">
        <v>58</v>
      </c>
      <c r="C1234" t="s">
        <v>55</v>
      </c>
      <c r="D1234" t="s">
        <v>80</v>
      </c>
      <c r="E1234" t="s">
        <v>78</v>
      </c>
      <c r="F1234" t="s">
        <v>77</v>
      </c>
      <c r="G1234" s="35">
        <v>43721</v>
      </c>
      <c r="H1234">
        <v>6399</v>
      </c>
      <c r="I1234">
        <v>0.92312117083525502</v>
      </c>
      <c r="J1234">
        <v>0.81198074663520503</v>
      </c>
      <c r="K1234">
        <v>0.69155358145978196</v>
      </c>
      <c r="L1234">
        <v>0.62486283380909802</v>
      </c>
      <c r="M1234">
        <v>0.594149927199765</v>
      </c>
      <c r="N1234">
        <v>0.57257344561923595</v>
      </c>
      <c r="O1234">
        <v>0.61172593103783501</v>
      </c>
      <c r="P1234">
        <v>0.64848325404169105</v>
      </c>
      <c r="Q1234">
        <v>0.64547381286805705</v>
      </c>
      <c r="R1234">
        <v>0.69528099140922095</v>
      </c>
      <c r="S1234">
        <v>0.79709317263292101</v>
      </c>
      <c r="T1234">
        <v>0.92318492989157697</v>
      </c>
      <c r="U1234">
        <v>1.1204329765955201</v>
      </c>
      <c r="V1234">
        <v>1.39196802133199</v>
      </c>
      <c r="W1234">
        <v>1.63562740219187</v>
      </c>
      <c r="X1234">
        <v>1.8764854873766701</v>
      </c>
      <c r="Y1234">
        <v>2.0612296303541702</v>
      </c>
      <c r="Z1234">
        <v>2.1800834710157702</v>
      </c>
      <c r="AA1234">
        <v>2.1664153717972301</v>
      </c>
      <c r="AB1234">
        <v>2.0530337925217399</v>
      </c>
      <c r="AC1234">
        <v>1.9256743278891399</v>
      </c>
      <c r="AD1234">
        <v>1.7934568486168301</v>
      </c>
      <c r="AE1234">
        <v>1.5434926562096201</v>
      </c>
      <c r="AF1234">
        <v>1.2749805374946399</v>
      </c>
      <c r="AG1234">
        <v>4.9035007294252198E-3</v>
      </c>
      <c r="AH1234">
        <v>1.07879076074595E-2</v>
      </c>
      <c r="AI1234">
        <v>1.01245148059389E-2</v>
      </c>
      <c r="AJ1234">
        <v>1.7631172866083799E-2</v>
      </c>
      <c r="AK1234">
        <v>6.0260516476926098E-3</v>
      </c>
      <c r="AL1234">
        <v>2.0272632347395601E-2</v>
      </c>
      <c r="AM1234">
        <v>6.6194470534563796E-3</v>
      </c>
      <c r="AN1234">
        <v>-2.9773076144689299E-3</v>
      </c>
      <c r="AO1234">
        <v>-6.4744814216332897E-3</v>
      </c>
      <c r="AP1234">
        <v>-1.4961836628605899E-2</v>
      </c>
      <c r="AQ1234">
        <v>-4.6272955565271404E-3</v>
      </c>
      <c r="AR1234">
        <v>-4.3124762413026202E-3</v>
      </c>
      <c r="AS1234">
        <v>-1.0456519692607901E-2</v>
      </c>
      <c r="AT1234">
        <v>-6.7961522056098804E-3</v>
      </c>
      <c r="AU1234">
        <v>2.9939107769345202E-2</v>
      </c>
      <c r="AV1234">
        <v>5.7915676556090097E-2</v>
      </c>
      <c r="AW1234">
        <v>6.1002336535355903E-2</v>
      </c>
      <c r="AX1234">
        <v>7.0091503316439402E-2</v>
      </c>
      <c r="AY1234">
        <v>5.89397477371447E-2</v>
      </c>
      <c r="AZ1234">
        <v>1.7080994851760099E-2</v>
      </c>
      <c r="BA1234">
        <v>1.0218967696068001E-2</v>
      </c>
      <c r="BB1234">
        <v>1.79802700749606E-2</v>
      </c>
      <c r="BC1234">
        <v>1.8689270777328599E-3</v>
      </c>
      <c r="BD1234">
        <v>-1.4487392392941801E-2</v>
      </c>
      <c r="BE1234">
        <v>1.8646257948546099E-2</v>
      </c>
      <c r="BF1234">
        <v>2.3588249486095801E-2</v>
      </c>
      <c r="BG1234">
        <v>2.0687467732398698E-2</v>
      </c>
      <c r="BH1234">
        <v>2.89331998170472E-2</v>
      </c>
      <c r="BI1234">
        <v>1.38511837461504E-2</v>
      </c>
      <c r="BJ1234">
        <v>2.85236108639353E-2</v>
      </c>
      <c r="BK1234">
        <v>1.47608599968959E-2</v>
      </c>
      <c r="BL1234">
        <v>4.6793392152400604E-3</v>
      </c>
      <c r="BM1234">
        <v>-7.9978191949671095E-5</v>
      </c>
      <c r="BN1234">
        <v>-9.1243315875744295E-3</v>
      </c>
      <c r="BO1234">
        <v>2.2634632563254798E-3</v>
      </c>
      <c r="BP1234">
        <v>6.6351950815430406E-5</v>
      </c>
      <c r="BQ1234">
        <v>-6.0623032271238803E-3</v>
      </c>
      <c r="BR1234">
        <v>2.9460103183341999E-3</v>
      </c>
      <c r="BS1234">
        <v>4.4674602954138103E-2</v>
      </c>
      <c r="BT1234">
        <v>7.3659675619547005E-2</v>
      </c>
      <c r="BU1234">
        <v>7.7047302406577395E-2</v>
      </c>
      <c r="BV1234">
        <v>8.5139286479144094E-2</v>
      </c>
      <c r="BW1234">
        <v>7.5861585899477502E-2</v>
      </c>
      <c r="BX1234">
        <v>3.1777393122971502E-2</v>
      </c>
      <c r="BY1234">
        <v>2.5466797636424801E-2</v>
      </c>
      <c r="BZ1234">
        <v>3.7644751067544599E-2</v>
      </c>
      <c r="CA1234">
        <v>2.2232224755121498E-2</v>
      </c>
      <c r="CB1234">
        <v>-7.7645419998839004E-5</v>
      </c>
      <c r="CC1234">
        <v>2.81644497343598E-2</v>
      </c>
      <c r="CD1234">
        <v>3.2453727277941401E-2</v>
      </c>
      <c r="CE1234">
        <v>2.8003336751657799E-2</v>
      </c>
      <c r="CF1234">
        <v>3.6760949254258497E-2</v>
      </c>
      <c r="CG1234">
        <v>1.9270846400076799E-2</v>
      </c>
      <c r="CH1234">
        <v>3.4238213449782097E-2</v>
      </c>
      <c r="CI1234">
        <v>2.03995778005799E-2</v>
      </c>
      <c r="CJ1234">
        <v>9.9823094852827393E-3</v>
      </c>
      <c r="CK1234">
        <v>4.3488352655456503E-3</v>
      </c>
      <c r="CL1234">
        <v>-5.0812933787726796E-3</v>
      </c>
      <c r="CM1234">
        <v>7.0359818189951401E-3</v>
      </c>
      <c r="CN1234">
        <v>3.0991150175833002E-3</v>
      </c>
      <c r="CO1234">
        <v>-3.0188822890996102E-3</v>
      </c>
      <c r="CP1234">
        <v>9.6934024051601401E-3</v>
      </c>
      <c r="CQ1234">
        <v>5.48803620308283E-2</v>
      </c>
      <c r="CR1234">
        <v>8.4563921410424694E-2</v>
      </c>
      <c r="CS1234">
        <v>8.8159996891686701E-2</v>
      </c>
      <c r="CT1234">
        <v>9.5561335258022601E-2</v>
      </c>
      <c r="CU1234">
        <v>8.7581599462220799E-2</v>
      </c>
      <c r="CV1234">
        <v>4.1956073796414903E-2</v>
      </c>
      <c r="CW1234">
        <v>3.6027398204108503E-2</v>
      </c>
      <c r="CX1234">
        <v>5.1264310699689099E-2</v>
      </c>
      <c r="CY1234">
        <v>3.6335782694377497E-2</v>
      </c>
      <c r="CZ1234">
        <v>9.9025014374811201E-3</v>
      </c>
      <c r="DA1234">
        <v>3.7682641520173497E-2</v>
      </c>
      <c r="DB1234">
        <v>4.1319205069787E-2</v>
      </c>
      <c r="DC1234">
        <v>3.5319205770916899E-2</v>
      </c>
      <c r="DD1234">
        <v>4.4588698691469801E-2</v>
      </c>
      <c r="DE1234">
        <v>2.4690509054003301E-2</v>
      </c>
      <c r="DF1234">
        <v>3.9952816035628898E-2</v>
      </c>
      <c r="DG1234">
        <v>2.6038295604263802E-2</v>
      </c>
      <c r="DH1234">
        <v>1.52852797553254E-2</v>
      </c>
      <c r="DI1234">
        <v>8.7776487230409803E-3</v>
      </c>
      <c r="DJ1234">
        <v>-1.03825516997092E-3</v>
      </c>
      <c r="DK1234">
        <v>1.18085003816648E-2</v>
      </c>
      <c r="DL1234">
        <v>6.1318780843511696E-3</v>
      </c>
      <c r="DM1234">
        <v>2.4538648924668901E-5</v>
      </c>
      <c r="DN1234">
        <v>1.6440794491986099E-2</v>
      </c>
      <c r="DO1234">
        <v>6.5086121107518505E-2</v>
      </c>
      <c r="DP1234">
        <v>9.5468167201302301E-2</v>
      </c>
      <c r="DQ1234">
        <v>9.9272691376796104E-2</v>
      </c>
      <c r="DR1234">
        <v>0.105983384036901</v>
      </c>
      <c r="DS1234">
        <v>9.9301613024964E-2</v>
      </c>
      <c r="DT1234">
        <v>5.2134754469858297E-2</v>
      </c>
      <c r="DU1234">
        <v>4.6587998771792198E-2</v>
      </c>
      <c r="DV1234">
        <v>6.4883870331833696E-2</v>
      </c>
      <c r="DW1234">
        <v>5.0439340633633402E-2</v>
      </c>
      <c r="DX1234">
        <v>1.98826482949611E-2</v>
      </c>
      <c r="DY1234">
        <v>5.1425398739294498E-2</v>
      </c>
      <c r="DZ1234">
        <v>5.4119546948423303E-2</v>
      </c>
      <c r="EA1234">
        <v>4.5882158697376801E-2</v>
      </c>
      <c r="EB1234">
        <v>5.5890725642433303E-2</v>
      </c>
      <c r="EC1234">
        <v>3.2515641152461097E-2</v>
      </c>
      <c r="ED1234">
        <v>4.8203794552168597E-2</v>
      </c>
      <c r="EE1234">
        <v>3.41797085477034E-2</v>
      </c>
      <c r="EF1234">
        <v>2.2941926585034401E-2</v>
      </c>
      <c r="EG1234">
        <v>1.5172151952724601E-2</v>
      </c>
      <c r="EH1234">
        <v>4.7992498710605703E-3</v>
      </c>
      <c r="EI1234">
        <v>1.8699259194517402E-2</v>
      </c>
      <c r="EJ1234">
        <v>1.05107062764692E-2</v>
      </c>
      <c r="EK1234">
        <v>4.4187551144086396E-3</v>
      </c>
      <c r="EL1234">
        <v>2.6182957015930201E-2</v>
      </c>
      <c r="EM1234">
        <v>7.9821616292311395E-2</v>
      </c>
      <c r="EN1234">
        <v>0.11121216626475899</v>
      </c>
      <c r="EO1234">
        <v>0.115317657248018</v>
      </c>
      <c r="EP1234">
        <v>0.12103116719960599</v>
      </c>
      <c r="EQ1234">
        <v>0.116223451187297</v>
      </c>
      <c r="ER1234">
        <v>6.6831152741069696E-2</v>
      </c>
      <c r="ES1234">
        <v>6.1835828712149002E-2</v>
      </c>
      <c r="ET1234">
        <v>8.4548351324417598E-2</v>
      </c>
      <c r="EU1234">
        <v>7.0802638311022098E-2</v>
      </c>
      <c r="EV1234">
        <v>3.4292395267904098E-2</v>
      </c>
      <c r="EW1234">
        <v>76.845020162009803</v>
      </c>
      <c r="EX1234">
        <v>76.334029190308001</v>
      </c>
      <c r="EY1234">
        <v>73.412072226385504</v>
      </c>
      <c r="EZ1234">
        <v>71.419030796131807</v>
      </c>
      <c r="FA1234">
        <v>69.908039824429906</v>
      </c>
      <c r="FB1234">
        <v>67.513560289761998</v>
      </c>
      <c r="FC1234">
        <v>67.530046747314699</v>
      </c>
      <c r="FD1234">
        <v>67.989009028298199</v>
      </c>
      <c r="FE1234">
        <v>69.553491774613704</v>
      </c>
      <c r="FF1234">
        <v>73.600024979481105</v>
      </c>
      <c r="FG1234">
        <v>79.471416336580702</v>
      </c>
      <c r="FH1234">
        <v>83.976911822431603</v>
      </c>
      <c r="FI1234">
        <v>88.001463083895402</v>
      </c>
      <c r="FJ1234">
        <v>91.975448738536201</v>
      </c>
      <c r="FK1234">
        <v>94.949434393177</v>
      </c>
      <c r="FL1234">
        <v>97.401438104414197</v>
      </c>
      <c r="FM1234">
        <v>98.379456161010594</v>
      </c>
      <c r="FN1234">
        <v>98.857474217607006</v>
      </c>
      <c r="FO1234">
        <v>97.372497591264306</v>
      </c>
      <c r="FP1234">
        <v>95.319005816650602</v>
      </c>
      <c r="FQ1234">
        <v>91.291528387396099</v>
      </c>
      <c r="FR1234">
        <v>89.180512436213107</v>
      </c>
      <c r="FS1234">
        <v>86.670984548406693</v>
      </c>
      <c r="FT1234">
        <v>83.806551761053399</v>
      </c>
      <c r="FU1234">
        <v>2.0734061228718299E-2</v>
      </c>
      <c r="FV1234">
        <v>0</v>
      </c>
      <c r="FW1234">
        <v>0</v>
      </c>
      <c r="FX1234">
        <v>1</v>
      </c>
    </row>
    <row r="1235" spans="1:180" x14ac:dyDescent="0.2">
      <c r="A1235" t="s">
        <v>42</v>
      </c>
      <c r="B1235" t="s">
        <v>58</v>
      </c>
      <c r="C1235" t="s">
        <v>55</v>
      </c>
      <c r="D1235" t="s">
        <v>80</v>
      </c>
      <c r="E1235" t="s">
        <v>78</v>
      </c>
      <c r="F1235" t="s">
        <v>78</v>
      </c>
      <c r="G1235" s="35">
        <v>43721</v>
      </c>
      <c r="H1235">
        <v>1142</v>
      </c>
      <c r="I1235">
        <v>0.78734959814720895</v>
      </c>
      <c r="J1235">
        <v>0.69776857831749906</v>
      </c>
      <c r="K1235">
        <v>0.59015610058354695</v>
      </c>
      <c r="L1235">
        <v>0.53827844310868</v>
      </c>
      <c r="M1235">
        <v>0.53367000190765601</v>
      </c>
      <c r="N1235">
        <v>0.52408351994765101</v>
      </c>
      <c r="O1235">
        <v>0.55907919311877197</v>
      </c>
      <c r="P1235">
        <v>0.58364073513484405</v>
      </c>
      <c r="Q1235">
        <v>0.59521863843349399</v>
      </c>
      <c r="R1235">
        <v>0.63698924328242001</v>
      </c>
      <c r="S1235">
        <v>0.712211293471674</v>
      </c>
      <c r="T1235">
        <v>0.80572566627456599</v>
      </c>
      <c r="U1235">
        <v>0.98828636077402598</v>
      </c>
      <c r="V1235">
        <v>1.2814975326121101</v>
      </c>
      <c r="W1235">
        <v>1.54246310525138</v>
      </c>
      <c r="X1235">
        <v>1.8295970367804599</v>
      </c>
      <c r="Y1235">
        <v>2.0247547350505402</v>
      </c>
      <c r="Z1235">
        <v>2.1305168691843202</v>
      </c>
      <c r="AA1235">
        <v>2.0769698338292399</v>
      </c>
      <c r="AB1235">
        <v>1.9623784512479301</v>
      </c>
      <c r="AC1235">
        <v>1.8154730849148299</v>
      </c>
      <c r="AD1235">
        <v>1.66924358614381</v>
      </c>
      <c r="AE1235">
        <v>1.3809178104056701</v>
      </c>
      <c r="AF1235">
        <v>1.1109812447923999</v>
      </c>
      <c r="AG1235">
        <v>1.4225752973103901E-2</v>
      </c>
      <c r="AH1235">
        <v>6.65958668418919E-3</v>
      </c>
      <c r="AI1235">
        <v>2.7826284434572701E-3</v>
      </c>
      <c r="AJ1235">
        <v>6.5796824516046199E-3</v>
      </c>
      <c r="AK1235">
        <v>8.9671335556509493E-3</v>
      </c>
      <c r="AL1235">
        <v>2.03669916799133E-2</v>
      </c>
      <c r="AM1235">
        <v>-5.3667620336860997E-3</v>
      </c>
      <c r="AN1235">
        <v>-4.5887638061317803E-3</v>
      </c>
      <c r="AO1235">
        <v>-1.6341960594959602E-2</v>
      </c>
      <c r="AP1235">
        <v>-3.7164292139853498E-2</v>
      </c>
      <c r="AQ1235">
        <v>-3.8700624042783099E-2</v>
      </c>
      <c r="AR1235">
        <v>-3.64005131742937E-2</v>
      </c>
      <c r="AS1235">
        <v>-1.41116302393219E-3</v>
      </c>
      <c r="AT1235">
        <v>-4.1748835423411996E-3</v>
      </c>
      <c r="AU1235">
        <v>0.24178991429952301</v>
      </c>
      <c r="AV1235">
        <v>0.28745437027924198</v>
      </c>
      <c r="AW1235">
        <v>0.33611339748479402</v>
      </c>
      <c r="AX1235">
        <v>0.25282867439650802</v>
      </c>
      <c r="AY1235">
        <v>-2.3044484450521099E-3</v>
      </c>
      <c r="AZ1235">
        <v>-0.22246781069947499</v>
      </c>
      <c r="BA1235">
        <v>-0.11732301466938</v>
      </c>
      <c r="BB1235">
        <v>-9.7282402593819997E-2</v>
      </c>
      <c r="BC1235">
        <v>-6.9908219554374498E-2</v>
      </c>
      <c r="BD1235">
        <v>-2.7559787073131399E-2</v>
      </c>
      <c r="BE1235">
        <v>2.8727173833883499E-2</v>
      </c>
      <c r="BF1235">
        <v>1.9987437808196101E-2</v>
      </c>
      <c r="BG1235">
        <v>1.49736156576572E-2</v>
      </c>
      <c r="BH1235">
        <v>1.67596279422705E-2</v>
      </c>
      <c r="BI1235">
        <v>1.90899791170515E-2</v>
      </c>
      <c r="BJ1235">
        <v>2.8863968468932698E-2</v>
      </c>
      <c r="BK1235">
        <v>3.7913867347045701E-3</v>
      </c>
      <c r="BL1235">
        <v>4.9500751127240098E-3</v>
      </c>
      <c r="BM1235">
        <v>-5.8973294630584802E-3</v>
      </c>
      <c r="BN1235">
        <v>-2.82363026992879E-2</v>
      </c>
      <c r="BO1235">
        <v>-2.6613708626598499E-2</v>
      </c>
      <c r="BP1235">
        <v>-2.5504042255835201E-2</v>
      </c>
      <c r="BQ1235">
        <v>9.3738872195688293E-3</v>
      </c>
      <c r="BR1235">
        <v>2.3853830084694799E-2</v>
      </c>
      <c r="BS1235">
        <v>0.27712649543048301</v>
      </c>
      <c r="BT1235">
        <v>0.31389400130621897</v>
      </c>
      <c r="BU1235">
        <v>0.374181452367848</v>
      </c>
      <c r="BV1235">
        <v>0.29462847633949801</v>
      </c>
      <c r="BW1235">
        <v>3.5998385776319398E-2</v>
      </c>
      <c r="BX1235">
        <v>-0.188500861673815</v>
      </c>
      <c r="BY1235">
        <v>-9.3998806763176804E-2</v>
      </c>
      <c r="BZ1235">
        <v>-6.6698204791441104E-2</v>
      </c>
      <c r="CA1235">
        <v>-4.0373452570493899E-2</v>
      </c>
      <c r="CB1235">
        <v>-4.7779418630646301E-3</v>
      </c>
      <c r="CC1235">
        <v>3.8770813746815701E-2</v>
      </c>
      <c r="CD1235">
        <v>2.92182668964499E-2</v>
      </c>
      <c r="CE1235">
        <v>2.3417056265173E-2</v>
      </c>
      <c r="CF1235">
        <v>2.3810227178242899E-2</v>
      </c>
      <c r="CG1235">
        <v>2.6101031115956502E-2</v>
      </c>
      <c r="CH1235">
        <v>3.4748948708921701E-2</v>
      </c>
      <c r="CI1235">
        <v>1.0134292673497801E-2</v>
      </c>
      <c r="CJ1235">
        <v>1.15566458900444E-2</v>
      </c>
      <c r="CK1235">
        <v>1.3365902417294699E-3</v>
      </c>
      <c r="CL1235">
        <v>-2.2052804409818799E-2</v>
      </c>
      <c r="CM1235">
        <v>-1.82423478293572E-2</v>
      </c>
      <c r="CN1235">
        <v>-1.7957179691303601E-2</v>
      </c>
      <c r="CO1235">
        <v>1.6843580164042301E-2</v>
      </c>
      <c r="CP1235">
        <v>4.3266431759749702E-2</v>
      </c>
      <c r="CQ1235">
        <v>0.30160050387701698</v>
      </c>
      <c r="CR1235">
        <v>0.332206009213248</v>
      </c>
      <c r="CS1235">
        <v>0.40054727121427602</v>
      </c>
      <c r="CT1235">
        <v>0.323578891831729</v>
      </c>
      <c r="CU1235">
        <v>6.2526812077265306E-2</v>
      </c>
      <c r="CV1235">
        <v>-0.16497545625114099</v>
      </c>
      <c r="CW1235">
        <v>-7.7844531419175703E-2</v>
      </c>
      <c r="CX1235">
        <v>-4.5515682561238599E-2</v>
      </c>
      <c r="CY1235">
        <v>-1.99177629283337E-2</v>
      </c>
      <c r="CZ1235">
        <v>1.1000694729775299E-2</v>
      </c>
      <c r="DA1235">
        <v>4.8814453659747903E-2</v>
      </c>
      <c r="DB1235">
        <v>3.8449095984703703E-2</v>
      </c>
      <c r="DC1235">
        <v>3.1860496872688902E-2</v>
      </c>
      <c r="DD1235">
        <v>3.0860826414215201E-2</v>
      </c>
      <c r="DE1235">
        <v>3.3112083114861399E-2</v>
      </c>
      <c r="DF1235">
        <v>4.0633928948910797E-2</v>
      </c>
      <c r="DG1235">
        <v>1.6477198612291102E-2</v>
      </c>
      <c r="DH1235">
        <v>1.8163216667364802E-2</v>
      </c>
      <c r="DI1235">
        <v>8.5705099465174205E-3</v>
      </c>
      <c r="DJ1235">
        <v>-1.5869306120349699E-2</v>
      </c>
      <c r="DK1235">
        <v>-9.8709870321158494E-3</v>
      </c>
      <c r="DL1235">
        <v>-1.0410317126772E-2</v>
      </c>
      <c r="DM1235">
        <v>2.43132731085158E-2</v>
      </c>
      <c r="DN1235">
        <v>6.2679033434804493E-2</v>
      </c>
      <c r="DO1235">
        <v>0.326074512323552</v>
      </c>
      <c r="DP1235">
        <v>0.35051801712027603</v>
      </c>
      <c r="DQ1235">
        <v>0.42691309006070399</v>
      </c>
      <c r="DR1235">
        <v>0.35252930732396098</v>
      </c>
      <c r="DS1235">
        <v>8.9055238378211193E-2</v>
      </c>
      <c r="DT1235">
        <v>-0.14145005082846701</v>
      </c>
      <c r="DU1235">
        <v>-6.1690256075174699E-2</v>
      </c>
      <c r="DV1235">
        <v>-2.4333160331036201E-2</v>
      </c>
      <c r="DW1235">
        <v>5.3792671382649605E-4</v>
      </c>
      <c r="DX1235">
        <v>2.6779331322615198E-2</v>
      </c>
      <c r="DY1235">
        <v>6.3315874520527504E-2</v>
      </c>
      <c r="DZ1235">
        <v>5.17769471087106E-2</v>
      </c>
      <c r="EA1235">
        <v>4.4051484086888699E-2</v>
      </c>
      <c r="EB1235">
        <v>4.1040771904881097E-2</v>
      </c>
      <c r="EC1235">
        <v>4.3234928676261997E-2</v>
      </c>
      <c r="ED1235">
        <v>4.9130905737930101E-2</v>
      </c>
      <c r="EE1235">
        <v>2.5635347380681701E-2</v>
      </c>
      <c r="EF1235">
        <v>2.77020555862206E-2</v>
      </c>
      <c r="EG1235">
        <v>1.9015141078418601E-2</v>
      </c>
      <c r="EH1235">
        <v>-6.9413166797840601E-3</v>
      </c>
      <c r="EI1235">
        <v>2.2159283840688E-3</v>
      </c>
      <c r="EJ1235">
        <v>4.8615379168658398E-4</v>
      </c>
      <c r="EK1235">
        <v>3.5098323352016798E-2</v>
      </c>
      <c r="EL1235">
        <v>9.0707747061840593E-2</v>
      </c>
      <c r="EM1235">
        <v>0.361411093454512</v>
      </c>
      <c r="EN1235">
        <v>0.37695764814725302</v>
      </c>
      <c r="EO1235">
        <v>0.46498114494375697</v>
      </c>
      <c r="EP1235">
        <v>0.39432910926695097</v>
      </c>
      <c r="EQ1235">
        <v>0.12735807259958301</v>
      </c>
      <c r="ER1235">
        <v>-0.107483101802806</v>
      </c>
      <c r="ES1235">
        <v>-3.8366048168971101E-2</v>
      </c>
      <c r="ET1235">
        <v>6.2510374713427097E-3</v>
      </c>
      <c r="EU1235">
        <v>3.0072693697707101E-2</v>
      </c>
      <c r="EV1235">
        <v>4.9561176532681897E-2</v>
      </c>
      <c r="EW1235">
        <v>76.868381493235304</v>
      </c>
      <c r="EX1235">
        <v>76.359027893769806</v>
      </c>
      <c r="EY1235">
        <v>73.425171204275898</v>
      </c>
      <c r="EZ1235">
        <v>71.431184232503796</v>
      </c>
      <c r="FA1235">
        <v>69.921830633038297</v>
      </c>
      <c r="FB1235">
        <v>67.511357942208093</v>
      </c>
      <c r="FC1235">
        <v>67.525388341406398</v>
      </c>
      <c r="FD1235">
        <v>67.990646400534501</v>
      </c>
      <c r="FE1235">
        <v>69.545431768832501</v>
      </c>
      <c r="FF1235">
        <v>73.584850509437103</v>
      </c>
      <c r="FG1235">
        <v>79.475947887088694</v>
      </c>
      <c r="FH1235">
        <v>83.9806246868214</v>
      </c>
      <c r="FI1235">
        <v>88.001336228495106</v>
      </c>
      <c r="FJ1235">
        <v>91.979288458326394</v>
      </c>
      <c r="FK1235">
        <v>94.957240688157697</v>
      </c>
      <c r="FL1235">
        <v>97.416485719058002</v>
      </c>
      <c r="FM1235">
        <v>98.397778520126906</v>
      </c>
      <c r="FN1235">
        <v>98.879071321195894</v>
      </c>
      <c r="FO1235">
        <v>97.391765491899093</v>
      </c>
      <c r="FP1235">
        <v>95.346333723066607</v>
      </c>
      <c r="FQ1235">
        <v>91.322949724402903</v>
      </c>
      <c r="FR1235">
        <v>89.228745615500202</v>
      </c>
      <c r="FS1235">
        <v>86.720728244529795</v>
      </c>
      <c r="FT1235">
        <v>83.835643895106102</v>
      </c>
      <c r="FU1235">
        <v>4.7532629725919602E-2</v>
      </c>
      <c r="FV1235">
        <v>0</v>
      </c>
      <c r="FW1235">
        <v>0</v>
      </c>
      <c r="FX1235">
        <v>1</v>
      </c>
    </row>
    <row r="1236" spans="1:180" x14ac:dyDescent="0.2">
      <c r="A1236" t="s">
        <v>42</v>
      </c>
      <c r="B1236" t="s">
        <v>58</v>
      </c>
      <c r="C1236" t="s">
        <v>55</v>
      </c>
      <c r="D1236" t="s">
        <v>39</v>
      </c>
      <c r="E1236" t="s">
        <v>1</v>
      </c>
      <c r="F1236" t="s">
        <v>1</v>
      </c>
      <c r="G1236" s="35">
        <v>43721</v>
      </c>
      <c r="H1236">
        <v>6516</v>
      </c>
      <c r="I1236">
        <v>0.98856218943181395</v>
      </c>
      <c r="J1236">
        <v>0.86631681168465702</v>
      </c>
      <c r="K1236">
        <v>0.77451983477272701</v>
      </c>
      <c r="L1236">
        <v>0.69261917583173105</v>
      </c>
      <c r="M1236">
        <v>0.68532379813230704</v>
      </c>
      <c r="N1236">
        <v>0.65756076349398396</v>
      </c>
      <c r="O1236">
        <v>0.66092868384629999</v>
      </c>
      <c r="P1236">
        <v>0.68265545906966796</v>
      </c>
      <c r="Q1236">
        <v>0.72705857620409298</v>
      </c>
      <c r="R1236">
        <v>0.80819064003313901</v>
      </c>
      <c r="S1236">
        <v>0.93614448573531495</v>
      </c>
      <c r="T1236">
        <v>1.0743142812675199</v>
      </c>
      <c r="U1236">
        <v>1.26820236228587</v>
      </c>
      <c r="V1236">
        <v>1.50488498656334</v>
      </c>
      <c r="W1236">
        <v>1.7188291600483701</v>
      </c>
      <c r="X1236">
        <v>1.96316805353442</v>
      </c>
      <c r="Y1236">
        <v>2.1592965133035702</v>
      </c>
      <c r="Z1236">
        <v>2.2819869353443401</v>
      </c>
      <c r="AA1236">
        <v>2.26879281120531</v>
      </c>
      <c r="AB1236">
        <v>2.1524972780506202</v>
      </c>
      <c r="AC1236">
        <v>2.0468772428229598</v>
      </c>
      <c r="AD1236">
        <v>1.8497022718510101</v>
      </c>
      <c r="AE1236">
        <v>1.5478847365878501</v>
      </c>
      <c r="AF1236">
        <v>1.24057865250167</v>
      </c>
      <c r="AG1236">
        <v>-1.47314100157852E-2</v>
      </c>
      <c r="AH1236">
        <v>-1.3428907257547701E-2</v>
      </c>
      <c r="AI1236">
        <v>-8.9547839347782505E-3</v>
      </c>
      <c r="AJ1236">
        <v>-4.5217980584800303E-3</v>
      </c>
      <c r="AK1236">
        <v>-1.08125222954925E-2</v>
      </c>
      <c r="AL1236">
        <v>-9.7952125547831996E-3</v>
      </c>
      <c r="AM1236">
        <v>-9.8922252089999E-3</v>
      </c>
      <c r="AN1236">
        <v>-1.22525769323544E-2</v>
      </c>
      <c r="AO1236">
        <v>-1.8123769473040601E-2</v>
      </c>
      <c r="AP1236">
        <v>-1.62719703226651E-2</v>
      </c>
      <c r="AQ1236">
        <v>-1.0513043911764599E-2</v>
      </c>
      <c r="AR1236">
        <v>-1.54115412861462E-2</v>
      </c>
      <c r="AS1236">
        <v>3.1612478951877502E-3</v>
      </c>
      <c r="AT1236">
        <v>3.9931656502580903E-3</v>
      </c>
      <c r="AU1236">
        <v>0.10896402789422099</v>
      </c>
      <c r="AV1236">
        <v>0.13528695969340199</v>
      </c>
      <c r="AW1236">
        <v>0.123698776663987</v>
      </c>
      <c r="AX1236">
        <v>0.15424391041630001</v>
      </c>
      <c r="AY1236">
        <v>9.90291819890491E-2</v>
      </c>
      <c r="AZ1236">
        <v>-3.5103318110690902E-2</v>
      </c>
      <c r="BA1236">
        <v>-5.6491217878001203E-2</v>
      </c>
      <c r="BB1236">
        <v>-3.6119179582047099E-2</v>
      </c>
      <c r="BC1236">
        <v>-2.0361710293155099E-2</v>
      </c>
      <c r="BD1236">
        <v>-1.5802414664855002E-2</v>
      </c>
      <c r="BE1236">
        <v>-7.9645686918971993E-3</v>
      </c>
      <c r="BF1236">
        <v>-6.4672951349300303E-3</v>
      </c>
      <c r="BG1236">
        <v>-3.9595006360319497E-3</v>
      </c>
      <c r="BH1236">
        <v>9.7292165257679703E-4</v>
      </c>
      <c r="BI1236">
        <v>-4.9932472813135004E-3</v>
      </c>
      <c r="BJ1236">
        <v>-4.0143407436588098E-3</v>
      </c>
      <c r="BK1236">
        <v>-3.28585936515206E-3</v>
      </c>
      <c r="BL1236">
        <v>-4.5267813600663098E-3</v>
      </c>
      <c r="BM1236">
        <v>-9.7660582500231404E-3</v>
      </c>
      <c r="BN1236">
        <v>-8.5998706322593394E-3</v>
      </c>
      <c r="BO1236">
        <v>-2.5779000778255699E-3</v>
      </c>
      <c r="BP1236">
        <v>-1.1742846757860701E-2</v>
      </c>
      <c r="BQ1236">
        <v>6.8096466555693097E-3</v>
      </c>
      <c r="BR1236">
        <v>1.5616498624612301E-2</v>
      </c>
      <c r="BS1236">
        <v>0.11971723914337799</v>
      </c>
      <c r="BT1236">
        <v>0.150043873165635</v>
      </c>
      <c r="BU1236">
        <v>0.13947690773103799</v>
      </c>
      <c r="BV1236">
        <v>0.16637731085513799</v>
      </c>
      <c r="BW1236">
        <v>0.111917101590103</v>
      </c>
      <c r="BX1236">
        <v>-2.5701090056486801E-2</v>
      </c>
      <c r="BY1236">
        <v>-4.3948970937715999E-2</v>
      </c>
      <c r="BZ1236">
        <v>-2.7241701317356801E-2</v>
      </c>
      <c r="CA1236">
        <v>-1.40723080569504E-2</v>
      </c>
      <c r="CB1236">
        <v>-5.9216684006313299E-3</v>
      </c>
      <c r="CC1236">
        <v>-3.2778750045982801E-3</v>
      </c>
      <c r="CD1236">
        <v>-1.64570378575543E-3</v>
      </c>
      <c r="CE1236">
        <v>-4.9978264030207302E-4</v>
      </c>
      <c r="CF1236">
        <v>4.7785477860547701E-3</v>
      </c>
      <c r="CG1236">
        <v>-9.6283513357617496E-4</v>
      </c>
      <c r="CH1236">
        <v>-1.05265373706005E-5</v>
      </c>
      <c r="CI1236">
        <v>1.2896894935226699E-3</v>
      </c>
      <c r="CJ1236">
        <v>8.2408111844093105E-4</v>
      </c>
      <c r="CK1236">
        <v>-3.9775329168064699E-3</v>
      </c>
      <c r="CL1236">
        <v>-3.2861977579717E-3</v>
      </c>
      <c r="CM1236">
        <v>2.9179563689697699E-3</v>
      </c>
      <c r="CN1236">
        <v>-9.2019201034043707E-3</v>
      </c>
      <c r="CO1236">
        <v>9.3365165230017595E-3</v>
      </c>
      <c r="CP1236">
        <v>2.3666783634839102E-2</v>
      </c>
      <c r="CQ1236">
        <v>0.127164880497359</v>
      </c>
      <c r="CR1236">
        <v>0.16026446648296</v>
      </c>
      <c r="CS1236">
        <v>0.15040479324362999</v>
      </c>
      <c r="CT1236">
        <v>0.17478086703746301</v>
      </c>
      <c r="CU1236">
        <v>0.120843235445709</v>
      </c>
      <c r="CV1236">
        <v>-1.9189135547870599E-2</v>
      </c>
      <c r="CW1236">
        <v>-3.5262248913945402E-2</v>
      </c>
      <c r="CX1236">
        <v>-2.10931869144282E-2</v>
      </c>
      <c r="CY1236">
        <v>-9.7162872273725102E-3</v>
      </c>
      <c r="CZ1236">
        <v>9.2170636254879405E-4</v>
      </c>
      <c r="DA1236">
        <v>1.40881868270065E-3</v>
      </c>
      <c r="DB1236">
        <v>3.1758875634191799E-3</v>
      </c>
      <c r="DC1236">
        <v>2.9599353554277999E-3</v>
      </c>
      <c r="DD1236">
        <v>8.5841739195327508E-3</v>
      </c>
      <c r="DE1236">
        <v>3.0675770141611498E-3</v>
      </c>
      <c r="DF1236">
        <v>3.9932876689176104E-3</v>
      </c>
      <c r="DG1236">
        <v>5.8652383521973998E-3</v>
      </c>
      <c r="DH1236">
        <v>6.1749435969481702E-3</v>
      </c>
      <c r="DI1236">
        <v>1.8109924164101999E-3</v>
      </c>
      <c r="DJ1236">
        <v>2.0274751163159499E-3</v>
      </c>
      <c r="DK1236">
        <v>8.4138128157651097E-3</v>
      </c>
      <c r="DL1236">
        <v>-6.6609934489480502E-3</v>
      </c>
      <c r="DM1236">
        <v>1.1863386390434201E-2</v>
      </c>
      <c r="DN1236">
        <v>3.1717068645065898E-2</v>
      </c>
      <c r="DO1236">
        <v>0.13461252185133901</v>
      </c>
      <c r="DP1236">
        <v>0.170485059800285</v>
      </c>
      <c r="DQ1236">
        <v>0.16133267875622101</v>
      </c>
      <c r="DR1236">
        <v>0.18318442321978801</v>
      </c>
      <c r="DS1236">
        <v>0.129769369301316</v>
      </c>
      <c r="DT1236">
        <v>-1.26771810392545E-2</v>
      </c>
      <c r="DU1236">
        <v>-2.6575526890174801E-2</v>
      </c>
      <c r="DV1236">
        <v>-1.4944672511499699E-2</v>
      </c>
      <c r="DW1236">
        <v>-5.3602663977946304E-3</v>
      </c>
      <c r="DX1236">
        <v>7.7650811257289204E-3</v>
      </c>
      <c r="DY1236">
        <v>8.1756600065886805E-3</v>
      </c>
      <c r="DZ1236">
        <v>1.01374996860368E-2</v>
      </c>
      <c r="EA1236">
        <v>7.9552186541741003E-3</v>
      </c>
      <c r="EB1236">
        <v>1.40788936305896E-2</v>
      </c>
      <c r="EC1236">
        <v>8.8868520283401902E-3</v>
      </c>
      <c r="ED1236">
        <v>9.7741594800420002E-3</v>
      </c>
      <c r="EE1236">
        <v>1.24716041960452E-2</v>
      </c>
      <c r="EF1236">
        <v>1.3900739169236301E-2</v>
      </c>
      <c r="EG1236">
        <v>1.0168703639427699E-2</v>
      </c>
      <c r="EH1236">
        <v>9.6995748067216798E-3</v>
      </c>
      <c r="EI1236">
        <v>1.6348956649704201E-2</v>
      </c>
      <c r="EJ1236">
        <v>-2.9922989206625701E-3</v>
      </c>
      <c r="EK1236">
        <v>1.5511785150815799E-2</v>
      </c>
      <c r="EL1236">
        <v>4.3340401619420203E-2</v>
      </c>
      <c r="EM1236">
        <v>0.145365733100496</v>
      </c>
      <c r="EN1236">
        <v>0.18524197327251801</v>
      </c>
      <c r="EO1236">
        <v>0.17711080982327199</v>
      </c>
      <c r="EP1236">
        <v>0.19531782365862599</v>
      </c>
      <c r="EQ1236">
        <v>0.14265728890237001</v>
      </c>
      <c r="ER1236">
        <v>-3.27495298505041E-3</v>
      </c>
      <c r="ES1236">
        <v>-1.40332799498896E-2</v>
      </c>
      <c r="ET1236">
        <v>-6.0671942468093201E-3</v>
      </c>
      <c r="EU1236">
        <v>9.29135838410132E-4</v>
      </c>
      <c r="EV1236">
        <v>1.7645827389952601E-2</v>
      </c>
      <c r="EW1236">
        <v>77.5</v>
      </c>
      <c r="EX1236">
        <v>76</v>
      </c>
      <c r="EY1236">
        <v>75</v>
      </c>
      <c r="EZ1236">
        <v>72.5</v>
      </c>
      <c r="FA1236">
        <v>73</v>
      </c>
      <c r="FB1236">
        <v>71.5</v>
      </c>
      <c r="FC1236">
        <v>69</v>
      </c>
      <c r="FD1236">
        <v>68</v>
      </c>
      <c r="FE1236">
        <v>70</v>
      </c>
      <c r="FF1236">
        <v>75.5</v>
      </c>
      <c r="FG1236">
        <v>81</v>
      </c>
      <c r="FH1236">
        <v>86</v>
      </c>
      <c r="FI1236">
        <v>89.5</v>
      </c>
      <c r="FJ1236">
        <v>92.5</v>
      </c>
      <c r="FK1236">
        <v>94.5</v>
      </c>
      <c r="FL1236">
        <v>96.5</v>
      </c>
      <c r="FM1236">
        <v>97</v>
      </c>
      <c r="FN1236">
        <v>97</v>
      </c>
      <c r="FO1236">
        <v>96.5</v>
      </c>
      <c r="FP1236">
        <v>94</v>
      </c>
      <c r="FQ1236">
        <v>90.5</v>
      </c>
      <c r="FR1236">
        <v>86.5</v>
      </c>
      <c r="FS1236">
        <v>83.5</v>
      </c>
      <c r="FT1236">
        <v>79.5</v>
      </c>
      <c r="FU1236">
        <v>1.7515547414195001E-2</v>
      </c>
      <c r="FV1236">
        <v>0</v>
      </c>
      <c r="FW1236">
        <v>0</v>
      </c>
      <c r="FX1236">
        <v>1</v>
      </c>
    </row>
    <row r="1237" spans="1:180" x14ac:dyDescent="0.2">
      <c r="A1237" t="s">
        <v>42</v>
      </c>
      <c r="B1237" t="s">
        <v>58</v>
      </c>
      <c r="C1237" t="s">
        <v>55</v>
      </c>
      <c r="D1237" t="s">
        <v>39</v>
      </c>
      <c r="E1237" t="s">
        <v>1</v>
      </c>
      <c r="F1237" t="s">
        <v>77</v>
      </c>
      <c r="G1237" s="35">
        <v>43721</v>
      </c>
      <c r="H1237">
        <v>5825</v>
      </c>
      <c r="I1237">
        <v>0.99237349659264096</v>
      </c>
      <c r="J1237">
        <v>0.87022143189458101</v>
      </c>
      <c r="K1237">
        <v>0.77878134007839395</v>
      </c>
      <c r="L1237">
        <v>0.69728022935300504</v>
      </c>
      <c r="M1237">
        <v>0.68885213773094101</v>
      </c>
      <c r="N1237">
        <v>0.65982753008953599</v>
      </c>
      <c r="O1237">
        <v>0.66183031960870597</v>
      </c>
      <c r="P1237">
        <v>0.68617818498511396</v>
      </c>
      <c r="Q1237">
        <v>0.73028450032425696</v>
      </c>
      <c r="R1237">
        <v>0.81102962316241101</v>
      </c>
      <c r="S1237">
        <v>0.94131564461726602</v>
      </c>
      <c r="T1237">
        <v>1.0787716511896499</v>
      </c>
      <c r="U1237">
        <v>1.27225475129498</v>
      </c>
      <c r="V1237">
        <v>1.50687917162753</v>
      </c>
      <c r="W1237">
        <v>1.72116210576798</v>
      </c>
      <c r="X1237">
        <v>1.9636429667670099</v>
      </c>
      <c r="Y1237">
        <v>2.1586667288011299</v>
      </c>
      <c r="Z1237">
        <v>2.27773121057874</v>
      </c>
      <c r="AA1237">
        <v>2.2633282486362698</v>
      </c>
      <c r="AB1237">
        <v>2.1437993962044799</v>
      </c>
      <c r="AC1237">
        <v>2.0389004883289998</v>
      </c>
      <c r="AD1237">
        <v>1.8448681730505501</v>
      </c>
      <c r="AE1237">
        <v>1.54886964590304</v>
      </c>
      <c r="AF1237">
        <v>1.24606530441736</v>
      </c>
      <c r="AG1237">
        <v>-1.2288634235471701E-2</v>
      </c>
      <c r="AH1237">
        <v>-1.2362058284201999E-2</v>
      </c>
      <c r="AI1237">
        <v>-9.8616792091724692E-3</v>
      </c>
      <c r="AJ1237">
        <v>-6.1527121613362597E-3</v>
      </c>
      <c r="AK1237">
        <v>-1.07277389854217E-2</v>
      </c>
      <c r="AL1237">
        <v>-1.00293709476038E-2</v>
      </c>
      <c r="AM1237">
        <v>-8.6543026604468092E-3</v>
      </c>
      <c r="AN1237">
        <v>-9.1728990746013997E-3</v>
      </c>
      <c r="AO1237">
        <v>-1.57459934643185E-2</v>
      </c>
      <c r="AP1237">
        <v>-1.6389187029464899E-2</v>
      </c>
      <c r="AQ1237">
        <v>-1.3725715722628901E-2</v>
      </c>
      <c r="AR1237">
        <v>-1.5210775070557901E-2</v>
      </c>
      <c r="AS1237">
        <v>5.0381391762052098E-3</v>
      </c>
      <c r="AT1237">
        <v>4.4666547119621399E-3</v>
      </c>
      <c r="AU1237">
        <v>8.7140954473236401E-2</v>
      </c>
      <c r="AV1237">
        <v>0.111531808386306</v>
      </c>
      <c r="AW1237">
        <v>9.5201183837838405E-2</v>
      </c>
      <c r="AX1237">
        <v>0.128791530230872</v>
      </c>
      <c r="AY1237">
        <v>0.10568488472391301</v>
      </c>
      <c r="AZ1237">
        <v>-3.1892365238354401E-3</v>
      </c>
      <c r="BA1237">
        <v>-3.5934595095674503E-2</v>
      </c>
      <c r="BB1237">
        <v>-3.1554637247478097E-2</v>
      </c>
      <c r="BC1237">
        <v>-2.2109487216256898E-2</v>
      </c>
      <c r="BD1237">
        <v>-1.6500168565069001E-2</v>
      </c>
      <c r="BE1237">
        <v>-5.6858648179426803E-3</v>
      </c>
      <c r="BF1237">
        <v>-5.9482224918427596E-3</v>
      </c>
      <c r="BG1237">
        <v>-5.2469111751381999E-3</v>
      </c>
      <c r="BH1237">
        <v>-2.4512611924011E-4</v>
      </c>
      <c r="BI1237">
        <v>-5.5446526398650704E-3</v>
      </c>
      <c r="BJ1237">
        <v>-4.6405711469384601E-3</v>
      </c>
      <c r="BK1237">
        <v>-2.32801419386165E-3</v>
      </c>
      <c r="BL1237">
        <v>-1.68297588114511E-3</v>
      </c>
      <c r="BM1237">
        <v>-7.4458708578937199E-3</v>
      </c>
      <c r="BN1237">
        <v>-8.60198183882473E-3</v>
      </c>
      <c r="BO1237">
        <v>-5.0032220011034002E-3</v>
      </c>
      <c r="BP1237">
        <v>-1.21432582619192E-2</v>
      </c>
      <c r="BQ1237">
        <v>8.0951715630042699E-3</v>
      </c>
      <c r="BR1237">
        <v>1.5004106976709401E-2</v>
      </c>
      <c r="BS1237">
        <v>9.5526309274270901E-2</v>
      </c>
      <c r="BT1237">
        <v>0.124912380736521</v>
      </c>
      <c r="BU1237">
        <v>0.109124788606561</v>
      </c>
      <c r="BV1237">
        <v>0.140371197329895</v>
      </c>
      <c r="BW1237">
        <v>0.11729887707761801</v>
      </c>
      <c r="BX1237">
        <v>5.83238158720504E-3</v>
      </c>
      <c r="BY1237">
        <v>-2.3760777091130399E-2</v>
      </c>
      <c r="BZ1237">
        <v>-2.1849712920438299E-2</v>
      </c>
      <c r="CA1237">
        <v>-1.49212354475852E-2</v>
      </c>
      <c r="CB1237">
        <v>-5.55146016021635E-3</v>
      </c>
      <c r="CC1237">
        <v>-1.11280683318071E-3</v>
      </c>
      <c r="CD1237">
        <v>-1.5060193603305199E-3</v>
      </c>
      <c r="CE1237">
        <v>-2.0507368925956199E-3</v>
      </c>
      <c r="CF1237">
        <v>3.8464499774133699E-3</v>
      </c>
      <c r="CG1237">
        <v>-1.9548628260131402E-3</v>
      </c>
      <c r="CH1237">
        <v>-9.0830482073700296E-4</v>
      </c>
      <c r="CI1237">
        <v>2.0535539265122702E-3</v>
      </c>
      <c r="CJ1237">
        <v>3.5045221063141601E-3</v>
      </c>
      <c r="CK1237">
        <v>-1.6972312250986799E-3</v>
      </c>
      <c r="CL1237">
        <v>-3.20858724571713E-3</v>
      </c>
      <c r="CM1237">
        <v>1.03795057935392E-3</v>
      </c>
      <c r="CN1237">
        <v>-1.0018705464740501E-2</v>
      </c>
      <c r="CO1237">
        <v>1.0212462881555201E-2</v>
      </c>
      <c r="CP1237">
        <v>2.23023143153483E-2</v>
      </c>
      <c r="CQ1237">
        <v>0.101333980465412</v>
      </c>
      <c r="CR1237">
        <v>0.13417972438544401</v>
      </c>
      <c r="CS1237">
        <v>0.11876823485431801</v>
      </c>
      <c r="CT1237">
        <v>0.14839123948788499</v>
      </c>
      <c r="CU1237">
        <v>0.12534269280243701</v>
      </c>
      <c r="CV1237">
        <v>1.2080726808626799E-2</v>
      </c>
      <c r="CW1237">
        <v>-1.532922782592E-2</v>
      </c>
      <c r="CX1237">
        <v>-1.5128111895350699E-2</v>
      </c>
      <c r="CY1237">
        <v>-9.9426741699590992E-3</v>
      </c>
      <c r="CZ1237">
        <v>2.0315819282623001E-3</v>
      </c>
      <c r="DA1237">
        <v>3.4602511515812698E-3</v>
      </c>
      <c r="DB1237">
        <v>2.9361837711817198E-3</v>
      </c>
      <c r="DC1237">
        <v>1.14543738994695E-3</v>
      </c>
      <c r="DD1237">
        <v>7.9380260740668507E-3</v>
      </c>
      <c r="DE1237">
        <v>1.6349269878388E-3</v>
      </c>
      <c r="DF1237">
        <v>2.8239615054644501E-3</v>
      </c>
      <c r="DG1237">
        <v>6.43512204688619E-3</v>
      </c>
      <c r="DH1237">
        <v>8.6920200937734195E-3</v>
      </c>
      <c r="DI1237">
        <v>4.05140840769635E-3</v>
      </c>
      <c r="DJ1237">
        <v>2.1848073473904801E-3</v>
      </c>
      <c r="DK1237">
        <v>7.0791231598112403E-3</v>
      </c>
      <c r="DL1237">
        <v>-7.8941526675618701E-3</v>
      </c>
      <c r="DM1237">
        <v>1.2329754200106E-2</v>
      </c>
      <c r="DN1237">
        <v>2.9600521653987199E-2</v>
      </c>
      <c r="DO1237">
        <v>0.107141651656554</v>
      </c>
      <c r="DP1237">
        <v>0.14344706803436599</v>
      </c>
      <c r="DQ1237">
        <v>0.12841168110207499</v>
      </c>
      <c r="DR1237">
        <v>0.15641128164587501</v>
      </c>
      <c r="DS1237">
        <v>0.133386508527256</v>
      </c>
      <c r="DT1237">
        <v>1.83290720300485E-2</v>
      </c>
      <c r="DU1237">
        <v>-6.8976785607096696E-3</v>
      </c>
      <c r="DV1237">
        <v>-8.4065108702630603E-3</v>
      </c>
      <c r="DW1237">
        <v>-4.9641128923330301E-3</v>
      </c>
      <c r="DX1237">
        <v>9.6146240167409597E-3</v>
      </c>
      <c r="DY1237">
        <v>1.0063020569110201E-2</v>
      </c>
      <c r="DZ1237">
        <v>9.3500195635409407E-3</v>
      </c>
      <c r="EA1237">
        <v>5.7602054239812303E-3</v>
      </c>
      <c r="EB1237">
        <v>1.3845612116163E-2</v>
      </c>
      <c r="EC1237">
        <v>6.8180133333954496E-3</v>
      </c>
      <c r="ED1237">
        <v>8.2127613061297507E-3</v>
      </c>
      <c r="EE1237">
        <v>1.2761410513471299E-2</v>
      </c>
      <c r="EF1237">
        <v>1.6181943287229699E-2</v>
      </c>
      <c r="EG1237">
        <v>1.2351531014121101E-2</v>
      </c>
      <c r="EH1237">
        <v>9.9720125380306796E-3</v>
      </c>
      <c r="EI1237">
        <v>1.5801616881336699E-2</v>
      </c>
      <c r="EJ1237">
        <v>-4.8266358589231602E-3</v>
      </c>
      <c r="EK1237">
        <v>1.53867865869051E-2</v>
      </c>
      <c r="EL1237">
        <v>4.0137973918734401E-2</v>
      </c>
      <c r="EM1237">
        <v>0.115527006457588</v>
      </c>
      <c r="EN1237">
        <v>0.156827640384581</v>
      </c>
      <c r="EO1237">
        <v>0.142335285870797</v>
      </c>
      <c r="EP1237">
        <v>0.16799094874489801</v>
      </c>
      <c r="EQ1237">
        <v>0.145000500880961</v>
      </c>
      <c r="ER1237">
        <v>2.7350690141088999E-2</v>
      </c>
      <c r="ES1237">
        <v>5.2761394438345004E-3</v>
      </c>
      <c r="ET1237">
        <v>1.29841345677672E-3</v>
      </c>
      <c r="EU1237">
        <v>2.2241388763386502E-3</v>
      </c>
      <c r="EV1237">
        <v>2.05633324215936E-2</v>
      </c>
      <c r="EW1237">
        <v>77.5</v>
      </c>
      <c r="EX1237">
        <v>76</v>
      </c>
      <c r="EY1237">
        <v>75</v>
      </c>
      <c r="EZ1237">
        <v>72.5</v>
      </c>
      <c r="FA1237">
        <v>73</v>
      </c>
      <c r="FB1237">
        <v>71.5</v>
      </c>
      <c r="FC1237">
        <v>69</v>
      </c>
      <c r="FD1237">
        <v>68</v>
      </c>
      <c r="FE1237">
        <v>70</v>
      </c>
      <c r="FF1237">
        <v>75.5</v>
      </c>
      <c r="FG1237">
        <v>81</v>
      </c>
      <c r="FH1237">
        <v>86</v>
      </c>
      <c r="FI1237">
        <v>89.5</v>
      </c>
      <c r="FJ1237">
        <v>92.5</v>
      </c>
      <c r="FK1237">
        <v>94.5</v>
      </c>
      <c r="FL1237">
        <v>96.5</v>
      </c>
      <c r="FM1237">
        <v>97</v>
      </c>
      <c r="FN1237">
        <v>97</v>
      </c>
      <c r="FO1237">
        <v>96.5</v>
      </c>
      <c r="FP1237">
        <v>94</v>
      </c>
      <c r="FQ1237">
        <v>90.5</v>
      </c>
      <c r="FR1237">
        <v>86.5</v>
      </c>
      <c r="FS1237">
        <v>83.5</v>
      </c>
      <c r="FT1237">
        <v>79.5</v>
      </c>
      <c r="FU1237">
        <v>1.5553882188264E-2</v>
      </c>
      <c r="FV1237">
        <v>0</v>
      </c>
      <c r="FW1237">
        <v>0</v>
      </c>
      <c r="FX1237">
        <v>1</v>
      </c>
    </row>
    <row r="1238" spans="1:180" x14ac:dyDescent="0.2">
      <c r="A1238" t="s">
        <v>42</v>
      </c>
      <c r="B1238" t="s">
        <v>58</v>
      </c>
      <c r="C1238" t="s">
        <v>55</v>
      </c>
      <c r="D1238" t="s">
        <v>39</v>
      </c>
      <c r="E1238" t="s">
        <v>1</v>
      </c>
      <c r="F1238" t="s">
        <v>78</v>
      </c>
      <c r="G1238" s="35">
        <v>43721</v>
      </c>
      <c r="H1238">
        <v>691</v>
      </c>
      <c r="I1238">
        <v>0.96528930990496398</v>
      </c>
      <c r="J1238">
        <v>0.84369044273969496</v>
      </c>
      <c r="K1238">
        <v>0.74822052938099304</v>
      </c>
      <c r="L1238">
        <v>0.65997576157806703</v>
      </c>
      <c r="M1238">
        <v>0.66715936860452696</v>
      </c>
      <c r="N1238">
        <v>0.64831501387767498</v>
      </c>
      <c r="O1238">
        <v>0.65952976355300996</v>
      </c>
      <c r="P1238">
        <v>0.65342452453032596</v>
      </c>
      <c r="Q1238">
        <v>0.69955562798442095</v>
      </c>
      <c r="R1238">
        <v>0.78724647161876804</v>
      </c>
      <c r="S1238">
        <v>0.89616347855047496</v>
      </c>
      <c r="T1238">
        <v>1.0366473044373099</v>
      </c>
      <c r="U1238">
        <v>1.2319093970772601</v>
      </c>
      <c r="V1238">
        <v>1.4918536590995899</v>
      </c>
      <c r="W1238">
        <v>1.7084929550595001</v>
      </c>
      <c r="X1238">
        <v>1.97171663188408</v>
      </c>
      <c r="Y1238">
        <v>2.17714440434019</v>
      </c>
      <c r="Z1238">
        <v>2.3324643069864002</v>
      </c>
      <c r="AA1238">
        <v>2.3302855407391401</v>
      </c>
      <c r="AB1238">
        <v>2.2410381348879902</v>
      </c>
      <c r="AC1238">
        <v>2.1264587758570901</v>
      </c>
      <c r="AD1238">
        <v>1.89574420344563</v>
      </c>
      <c r="AE1238">
        <v>1.5366997685080901</v>
      </c>
      <c r="AF1238">
        <v>1.1824547408081301</v>
      </c>
      <c r="AG1238">
        <v>-6.2964398787600406E-2</v>
      </c>
      <c r="AH1238">
        <v>-2.96553630766687E-2</v>
      </c>
      <c r="AI1238">
        <v>-1.4364361065282501E-2</v>
      </c>
      <c r="AJ1238">
        <v>-1.31307429892697E-2</v>
      </c>
      <c r="AK1238">
        <v>-2.0686838630712901E-2</v>
      </c>
      <c r="AL1238">
        <v>-1.3281923726225799E-2</v>
      </c>
      <c r="AM1238">
        <v>-2.99800100661946E-2</v>
      </c>
      <c r="AN1238">
        <v>-4.7856736661652001E-2</v>
      </c>
      <c r="AO1238">
        <v>-5.3745260033729501E-2</v>
      </c>
      <c r="AP1238">
        <v>-2.5168392396499401E-2</v>
      </c>
      <c r="AQ1238">
        <v>-1.2503775734386299E-3</v>
      </c>
      <c r="AR1238">
        <v>-1.88226710812773E-2</v>
      </c>
      <c r="AS1238">
        <v>-1.81286174495855E-2</v>
      </c>
      <c r="AT1238">
        <v>-2.9415049474245499E-2</v>
      </c>
      <c r="AU1238">
        <v>0.27988133923937403</v>
      </c>
      <c r="AV1238">
        <v>0.30803712931215399</v>
      </c>
      <c r="AW1238">
        <v>0.354898360732471</v>
      </c>
      <c r="AX1238">
        <v>0.34457407412306901</v>
      </c>
      <c r="AY1238">
        <v>4.6777619198470196E-3</v>
      </c>
      <c r="AZ1238">
        <v>-0.35142911578868402</v>
      </c>
      <c r="BA1238">
        <v>-0.27556879221955399</v>
      </c>
      <c r="BB1238">
        <v>-0.116829233113749</v>
      </c>
      <c r="BC1238">
        <v>-4.1400482714580897E-2</v>
      </c>
      <c r="BD1238">
        <v>-4.2248516108139601E-2</v>
      </c>
      <c r="BE1238">
        <v>-4.0417160060312401E-2</v>
      </c>
      <c r="BF1238">
        <v>-1.39133653807966E-2</v>
      </c>
      <c r="BG1238">
        <v>1.3463936032156901E-3</v>
      </c>
      <c r="BH1238">
        <v>1.4261289307540099E-3</v>
      </c>
      <c r="BI1238">
        <v>-2.8653618851288698E-3</v>
      </c>
      <c r="BJ1238">
        <v>-1.11773942304204E-4</v>
      </c>
      <c r="BK1238">
        <v>-1.55295186045682E-2</v>
      </c>
      <c r="BL1238">
        <v>-3.3639752457205803E-2</v>
      </c>
      <c r="BM1238">
        <v>-3.5965345254325702E-2</v>
      </c>
      <c r="BN1238">
        <v>-1.18552937118062E-2</v>
      </c>
      <c r="BO1238">
        <v>1.23947888010687E-2</v>
      </c>
      <c r="BP1238">
        <v>-8.1131429517962601E-3</v>
      </c>
      <c r="BQ1238">
        <v>-7.2888104418794598E-3</v>
      </c>
      <c r="BR1238">
        <v>9.0129049642330705E-3</v>
      </c>
      <c r="BS1238">
        <v>0.32354373222097799</v>
      </c>
      <c r="BT1238">
        <v>0.35461697102201001</v>
      </c>
      <c r="BU1238">
        <v>0.39848022885784101</v>
      </c>
      <c r="BV1238">
        <v>0.38141882267673499</v>
      </c>
      <c r="BW1238">
        <v>4.8824761578132897E-2</v>
      </c>
      <c r="BX1238">
        <v>-0.31636848257123201</v>
      </c>
      <c r="BY1238">
        <v>-0.236465135324127</v>
      </c>
      <c r="BZ1238">
        <v>-9.0620787829350694E-2</v>
      </c>
      <c r="CA1238">
        <v>-2.1242977063379801E-2</v>
      </c>
      <c r="CB1238">
        <v>-2.3983136836630101E-2</v>
      </c>
      <c r="CC1238">
        <v>-2.4801011202770399E-2</v>
      </c>
      <c r="CD1238">
        <v>-3.0105057310114802E-3</v>
      </c>
      <c r="CE1238">
        <v>1.2227614427416499E-2</v>
      </c>
      <c r="CF1238">
        <v>1.15081740783998E-2</v>
      </c>
      <c r="CG1238">
        <v>9.4777386198321295E-3</v>
      </c>
      <c r="CH1238">
        <v>9.00983167820733E-3</v>
      </c>
      <c r="CI1238">
        <v>-5.5211522383448296E-3</v>
      </c>
      <c r="CJ1238">
        <v>-2.3793112505979298E-2</v>
      </c>
      <c r="CK1238">
        <v>-2.3651030440532201E-2</v>
      </c>
      <c r="CL1238">
        <v>-2.6346821180812901E-3</v>
      </c>
      <c r="CM1238">
        <v>2.1845389465191101E-2</v>
      </c>
      <c r="CN1238">
        <v>-6.9575639343226296E-4</v>
      </c>
      <c r="CO1238">
        <v>2.1880687067852699E-4</v>
      </c>
      <c r="CP1238">
        <v>3.56279891463974E-2</v>
      </c>
      <c r="CQ1238">
        <v>0.35378417259259798</v>
      </c>
      <c r="CR1238">
        <v>0.38687802749548</v>
      </c>
      <c r="CS1238">
        <v>0.42866489795933299</v>
      </c>
      <c r="CT1238">
        <v>0.40693738328595203</v>
      </c>
      <c r="CU1238">
        <v>7.9400839057779699E-2</v>
      </c>
      <c r="CV1238">
        <v>-0.292085594808981</v>
      </c>
      <c r="CW1238">
        <v>-0.209382061678653</v>
      </c>
      <c r="CX1238">
        <v>-7.2468898463377798E-2</v>
      </c>
      <c r="CY1238">
        <v>-7.2819500545633102E-3</v>
      </c>
      <c r="CZ1238">
        <v>-1.13325907944601E-2</v>
      </c>
      <c r="DA1238">
        <v>-9.1848623452283392E-3</v>
      </c>
      <c r="DB1238">
        <v>7.8923539187736799E-3</v>
      </c>
      <c r="DC1238">
        <v>2.31088352516172E-2</v>
      </c>
      <c r="DD1238">
        <v>2.1590219226045499E-2</v>
      </c>
      <c r="DE1238">
        <v>2.1820839124793101E-2</v>
      </c>
      <c r="DF1238">
        <v>1.8131437298718901E-2</v>
      </c>
      <c r="DG1238">
        <v>4.48721412787856E-3</v>
      </c>
      <c r="DH1238">
        <v>-1.3946472554752801E-2</v>
      </c>
      <c r="DI1238">
        <v>-1.13367156267387E-2</v>
      </c>
      <c r="DJ1238">
        <v>6.5859294756436502E-3</v>
      </c>
      <c r="DK1238">
        <v>3.1295990129313403E-2</v>
      </c>
      <c r="DL1238">
        <v>6.7216301649317299E-3</v>
      </c>
      <c r="DM1238">
        <v>7.7264241832365101E-3</v>
      </c>
      <c r="DN1238">
        <v>6.2243073328561598E-2</v>
      </c>
      <c r="DO1238">
        <v>0.38402461296421703</v>
      </c>
      <c r="DP1238">
        <v>0.41913908396895</v>
      </c>
      <c r="DQ1238">
        <v>0.45884956706082503</v>
      </c>
      <c r="DR1238">
        <v>0.432455943895168</v>
      </c>
      <c r="DS1238">
        <v>0.109976916537426</v>
      </c>
      <c r="DT1238">
        <v>-0.26780270704672998</v>
      </c>
      <c r="DU1238">
        <v>-0.18229898803317801</v>
      </c>
      <c r="DV1238">
        <v>-5.4317009097404903E-2</v>
      </c>
      <c r="DW1238">
        <v>6.6790769542532102E-3</v>
      </c>
      <c r="DX1238">
        <v>1.3179552477098899E-3</v>
      </c>
      <c r="DY1238">
        <v>1.33623763820596E-2</v>
      </c>
      <c r="DZ1238">
        <v>2.36343516146457E-2</v>
      </c>
      <c r="EA1238">
        <v>3.8819589920115499E-2</v>
      </c>
      <c r="EB1238">
        <v>3.6147091146069198E-2</v>
      </c>
      <c r="EC1238">
        <v>3.9642315870377198E-2</v>
      </c>
      <c r="ED1238">
        <v>3.1301587082640497E-2</v>
      </c>
      <c r="EE1238">
        <v>1.8937705589504999E-2</v>
      </c>
      <c r="EF1238">
        <v>2.7051164969342902E-4</v>
      </c>
      <c r="EG1238">
        <v>6.4431991526651203E-3</v>
      </c>
      <c r="EH1238">
        <v>1.9899028160336799E-2</v>
      </c>
      <c r="EI1238">
        <v>4.4941156503820703E-2</v>
      </c>
      <c r="EJ1238">
        <v>1.7431158294412798E-2</v>
      </c>
      <c r="EK1238">
        <v>1.8566231190942601E-2</v>
      </c>
      <c r="EL1238">
        <v>0.10067102776704</v>
      </c>
      <c r="EM1238">
        <v>0.42768700594582099</v>
      </c>
      <c r="EN1238">
        <v>0.46571892567880602</v>
      </c>
      <c r="EO1238">
        <v>0.50243143518619404</v>
      </c>
      <c r="EP1238">
        <v>0.46930069244883499</v>
      </c>
      <c r="EQ1238">
        <v>0.154123916195712</v>
      </c>
      <c r="ER1238">
        <v>-0.232742073829278</v>
      </c>
      <c r="ES1238">
        <v>-0.14319533113775201</v>
      </c>
      <c r="ET1238">
        <v>-2.8108563813006499E-2</v>
      </c>
      <c r="EU1238">
        <v>2.6836582605454299E-2</v>
      </c>
      <c r="EV1238">
        <v>1.9583334519219401E-2</v>
      </c>
      <c r="EW1238">
        <v>77.5</v>
      </c>
      <c r="EX1238">
        <v>76</v>
      </c>
      <c r="EY1238">
        <v>75</v>
      </c>
      <c r="EZ1238">
        <v>72.5</v>
      </c>
      <c r="FA1238">
        <v>73</v>
      </c>
      <c r="FB1238">
        <v>71.5</v>
      </c>
      <c r="FC1238">
        <v>69</v>
      </c>
      <c r="FD1238">
        <v>68</v>
      </c>
      <c r="FE1238">
        <v>70</v>
      </c>
      <c r="FF1238">
        <v>75.5</v>
      </c>
      <c r="FG1238">
        <v>81</v>
      </c>
      <c r="FH1238">
        <v>86</v>
      </c>
      <c r="FI1238">
        <v>89.5</v>
      </c>
      <c r="FJ1238">
        <v>92.5</v>
      </c>
      <c r="FK1238">
        <v>94.5</v>
      </c>
      <c r="FL1238">
        <v>96.5</v>
      </c>
      <c r="FM1238">
        <v>97</v>
      </c>
      <c r="FN1238">
        <v>97</v>
      </c>
      <c r="FO1238">
        <v>96.5</v>
      </c>
      <c r="FP1238">
        <v>94</v>
      </c>
      <c r="FQ1238">
        <v>90.5</v>
      </c>
      <c r="FR1238">
        <v>86.5</v>
      </c>
      <c r="FS1238">
        <v>83.5</v>
      </c>
      <c r="FT1238">
        <v>79.5</v>
      </c>
      <c r="FU1238">
        <v>5.6743195488932897E-2</v>
      </c>
      <c r="FV1238">
        <v>0</v>
      </c>
      <c r="FW1238">
        <v>0</v>
      </c>
      <c r="FX1238">
        <v>1</v>
      </c>
    </row>
    <row r="1239" spans="1:180" x14ac:dyDescent="0.2">
      <c r="A1239" t="s">
        <v>42</v>
      </c>
      <c r="B1239" t="s">
        <v>58</v>
      </c>
      <c r="C1239" t="s">
        <v>55</v>
      </c>
      <c r="D1239" t="s">
        <v>39</v>
      </c>
      <c r="E1239" t="s">
        <v>77</v>
      </c>
      <c r="F1239" t="s">
        <v>1</v>
      </c>
      <c r="G1239" s="35">
        <v>43721</v>
      </c>
      <c r="H1239">
        <v>2823</v>
      </c>
      <c r="I1239">
        <v>1.08099223415282</v>
      </c>
      <c r="J1239">
        <v>0.95023204341516299</v>
      </c>
      <c r="K1239">
        <v>0.85360239456047105</v>
      </c>
      <c r="L1239">
        <v>0.76570442055208698</v>
      </c>
      <c r="M1239">
        <v>0.75887784286293603</v>
      </c>
      <c r="N1239">
        <v>0.74488405810521396</v>
      </c>
      <c r="O1239">
        <v>0.77495949508790896</v>
      </c>
      <c r="P1239">
        <v>0.80135868915814901</v>
      </c>
      <c r="Q1239">
        <v>0.84555391674189795</v>
      </c>
      <c r="R1239">
        <v>0.91256804709446304</v>
      </c>
      <c r="S1239">
        <v>1.01364006709814</v>
      </c>
      <c r="T1239">
        <v>1.1230375403930399</v>
      </c>
      <c r="U1239">
        <v>1.3059707228415101</v>
      </c>
      <c r="V1239">
        <v>1.5393343606549399</v>
      </c>
      <c r="W1239">
        <v>1.7508592373402501</v>
      </c>
      <c r="X1239">
        <v>2.00425989145924</v>
      </c>
      <c r="Y1239">
        <v>2.2288483618722701</v>
      </c>
      <c r="Z1239">
        <v>2.4012151276031801</v>
      </c>
      <c r="AA1239">
        <v>2.4289687267442801</v>
      </c>
      <c r="AB1239">
        <v>2.3291286208001001</v>
      </c>
      <c r="AC1239">
        <v>2.2142833085065701</v>
      </c>
      <c r="AD1239">
        <v>1.9881403398561399</v>
      </c>
      <c r="AE1239">
        <v>1.67239701279092</v>
      </c>
      <c r="AF1239">
        <v>1.3342165686376499</v>
      </c>
      <c r="AG1239">
        <v>-2.1066353251572599E-2</v>
      </c>
      <c r="AH1239">
        <v>-1.68293656084188E-2</v>
      </c>
      <c r="AI1239">
        <v>-1.54578662881301E-2</v>
      </c>
      <c r="AJ1239">
        <v>-8.4432660808295094E-3</v>
      </c>
      <c r="AK1239">
        <v>-1.11728785228291E-2</v>
      </c>
      <c r="AL1239">
        <v>-8.4758893398953501E-3</v>
      </c>
      <c r="AM1239">
        <v>-1.7410417284541301E-2</v>
      </c>
      <c r="AN1239">
        <v>-1.8537892776510499E-2</v>
      </c>
      <c r="AO1239">
        <v>-1.7548958507326101E-2</v>
      </c>
      <c r="AP1239">
        <v>-3.4328498604899199E-2</v>
      </c>
      <c r="AQ1239">
        <v>-2.64216819095737E-2</v>
      </c>
      <c r="AR1239">
        <v>-1.6964945199039402E-2</v>
      </c>
      <c r="AS1239">
        <v>-7.3504831830180396E-3</v>
      </c>
      <c r="AT1239">
        <v>-1.9487310639093001E-2</v>
      </c>
      <c r="AU1239">
        <v>0.109195922330315</v>
      </c>
      <c r="AV1239">
        <v>0.179502236331157</v>
      </c>
      <c r="AW1239">
        <v>0.16936780650178099</v>
      </c>
      <c r="AX1239">
        <v>0.225998672534824</v>
      </c>
      <c r="AY1239">
        <v>0.173650552517604</v>
      </c>
      <c r="AZ1239">
        <v>-2.6116319590736799E-2</v>
      </c>
      <c r="BA1239">
        <v>-6.7446420056325895E-2</v>
      </c>
      <c r="BB1239">
        <v>-6.6694554133240297E-2</v>
      </c>
      <c r="BC1239">
        <v>-2.4840831371324801E-2</v>
      </c>
      <c r="BD1239">
        <v>-1.0322804744019601E-2</v>
      </c>
      <c r="BE1239">
        <v>-9.78886466033165E-3</v>
      </c>
      <c r="BF1239">
        <v>-5.6866270221158904E-3</v>
      </c>
      <c r="BG1239">
        <v>-5.0950637705073597E-3</v>
      </c>
      <c r="BH1239">
        <v>3.0243668405294899E-3</v>
      </c>
      <c r="BI1239">
        <v>-1.85277906823476E-3</v>
      </c>
      <c r="BJ1239">
        <v>1.2932257953706999E-3</v>
      </c>
      <c r="BK1239">
        <v>-5.9605905730382601E-3</v>
      </c>
      <c r="BL1239">
        <v>-4.8661921937142704E-3</v>
      </c>
      <c r="BM1239">
        <v>-5.5982336768002098E-3</v>
      </c>
      <c r="BN1239">
        <v>-2.2349366433753001E-2</v>
      </c>
      <c r="BO1239">
        <v>-1.4212214890201399E-2</v>
      </c>
      <c r="BP1239">
        <v>-9.8012614949533599E-3</v>
      </c>
      <c r="BQ1239">
        <v>-2.4529902127834002E-4</v>
      </c>
      <c r="BR1239">
        <v>-2.03611101333585E-3</v>
      </c>
      <c r="BS1239">
        <v>0.129578122994784</v>
      </c>
      <c r="BT1239">
        <v>0.200189564142146</v>
      </c>
      <c r="BU1239">
        <v>0.19474603312458999</v>
      </c>
      <c r="BV1239">
        <v>0.246667806910669</v>
      </c>
      <c r="BW1239">
        <v>0.205332751344069</v>
      </c>
      <c r="BX1239">
        <v>-2.2878097488068902E-3</v>
      </c>
      <c r="BY1239">
        <v>-4.33385701664444E-2</v>
      </c>
      <c r="BZ1239">
        <v>-4.7739658432892997E-2</v>
      </c>
      <c r="CA1239">
        <v>-1.4193352525349E-2</v>
      </c>
      <c r="CB1239">
        <v>3.7620013265949799E-3</v>
      </c>
      <c r="CC1239">
        <v>-1.9781104163136502E-3</v>
      </c>
      <c r="CD1239">
        <v>2.0307997789668899E-3</v>
      </c>
      <c r="CE1239">
        <v>2.0821816853034102E-3</v>
      </c>
      <c r="CF1239">
        <v>1.0966814468356199E-2</v>
      </c>
      <c r="CG1239">
        <v>4.6022934224776097E-3</v>
      </c>
      <c r="CH1239">
        <v>8.0592851786933008E-3</v>
      </c>
      <c r="CI1239">
        <v>1.9695245280848001E-3</v>
      </c>
      <c r="CJ1239">
        <v>4.6027859822386601E-3</v>
      </c>
      <c r="CK1239">
        <v>2.67880193568711E-3</v>
      </c>
      <c r="CL1239">
        <v>-1.4052655983688499E-2</v>
      </c>
      <c r="CM1239">
        <v>-5.7559752259177099E-3</v>
      </c>
      <c r="CN1239">
        <v>-4.83971598401833E-3</v>
      </c>
      <c r="CO1239">
        <v>4.6757298848330003E-3</v>
      </c>
      <c r="CP1239">
        <v>1.0050536686397099E-2</v>
      </c>
      <c r="CQ1239">
        <v>0.14369477308530801</v>
      </c>
      <c r="CR1239">
        <v>0.21451754436484999</v>
      </c>
      <c r="CS1239">
        <v>0.21232291557461599</v>
      </c>
      <c r="CT1239">
        <v>0.26098318641561502</v>
      </c>
      <c r="CU1239">
        <v>0.22727574573874601</v>
      </c>
      <c r="CV1239">
        <v>1.42157435796383E-2</v>
      </c>
      <c r="CW1239">
        <v>-2.66415467717331E-2</v>
      </c>
      <c r="CX1239">
        <v>-3.4611555412563097E-2</v>
      </c>
      <c r="CY1239">
        <v>-6.8189411117219297E-3</v>
      </c>
      <c r="CZ1239">
        <v>1.351709510498E-2</v>
      </c>
      <c r="DA1239">
        <v>5.8326438277043402E-3</v>
      </c>
      <c r="DB1239">
        <v>9.7482265800496806E-3</v>
      </c>
      <c r="DC1239">
        <v>9.2594271411141696E-3</v>
      </c>
      <c r="DD1239">
        <v>1.8909262096182999E-2</v>
      </c>
      <c r="DE1239">
        <v>1.1057365913190001E-2</v>
      </c>
      <c r="DF1239">
        <v>1.48253445620159E-2</v>
      </c>
      <c r="DG1239">
        <v>9.8996396292078594E-3</v>
      </c>
      <c r="DH1239">
        <v>1.4071764158191599E-2</v>
      </c>
      <c r="DI1239">
        <v>1.0955837548174399E-2</v>
      </c>
      <c r="DJ1239">
        <v>-5.7559455336239299E-3</v>
      </c>
      <c r="DK1239">
        <v>2.7002644383660301E-3</v>
      </c>
      <c r="DL1239">
        <v>1.21829526916696E-4</v>
      </c>
      <c r="DM1239">
        <v>9.5967587909443503E-3</v>
      </c>
      <c r="DN1239">
        <v>2.2137184386130101E-2</v>
      </c>
      <c r="DO1239">
        <v>0.15781142317583199</v>
      </c>
      <c r="DP1239">
        <v>0.228845524587554</v>
      </c>
      <c r="DQ1239">
        <v>0.229899798024642</v>
      </c>
      <c r="DR1239">
        <v>0.27529856592056101</v>
      </c>
      <c r="DS1239">
        <v>0.24921874013342299</v>
      </c>
      <c r="DT1239">
        <v>3.0719296908083601E-2</v>
      </c>
      <c r="DU1239">
        <v>-9.9445233770217595E-3</v>
      </c>
      <c r="DV1239">
        <v>-2.1483452392233201E-2</v>
      </c>
      <c r="DW1239">
        <v>5.5547030190516999E-4</v>
      </c>
      <c r="DX1239">
        <v>2.3272188883364998E-2</v>
      </c>
      <c r="DY1239">
        <v>1.7110132418945299E-2</v>
      </c>
      <c r="DZ1239">
        <v>2.0890965166352599E-2</v>
      </c>
      <c r="EA1239">
        <v>1.96222296587369E-2</v>
      </c>
      <c r="EB1239">
        <v>3.0376895017542E-2</v>
      </c>
      <c r="EC1239">
        <v>2.03774653677843E-2</v>
      </c>
      <c r="ED1239">
        <v>2.4594459697281999E-2</v>
      </c>
      <c r="EE1239">
        <v>2.1349466340710901E-2</v>
      </c>
      <c r="EF1239">
        <v>2.7743464740987898E-2</v>
      </c>
      <c r="EG1239">
        <v>2.2906562378700299E-2</v>
      </c>
      <c r="EH1239">
        <v>6.2231866375222602E-3</v>
      </c>
      <c r="EI1239">
        <v>1.4909731457738299E-2</v>
      </c>
      <c r="EJ1239">
        <v>7.2855132310027599E-3</v>
      </c>
      <c r="EK1239">
        <v>1.6701942952683999E-2</v>
      </c>
      <c r="EL1239">
        <v>3.9588384011887301E-2</v>
      </c>
      <c r="EM1239">
        <v>0.17819362384030099</v>
      </c>
      <c r="EN1239">
        <v>0.249532852398543</v>
      </c>
      <c r="EO1239">
        <v>0.25527802464745097</v>
      </c>
      <c r="EP1239">
        <v>0.29596770029640601</v>
      </c>
      <c r="EQ1239">
        <v>0.28090093895988799</v>
      </c>
      <c r="ER1239">
        <v>5.4547806750013403E-2</v>
      </c>
      <c r="ES1239">
        <v>1.41633265128597E-2</v>
      </c>
      <c r="ET1239">
        <v>-2.5285566918858602E-3</v>
      </c>
      <c r="EU1239">
        <v>1.12029491478809E-2</v>
      </c>
      <c r="EV1239">
        <v>3.7356994953979601E-2</v>
      </c>
      <c r="EW1239">
        <v>77.5</v>
      </c>
      <c r="EX1239">
        <v>76</v>
      </c>
      <c r="EY1239">
        <v>75</v>
      </c>
      <c r="EZ1239">
        <v>72.5</v>
      </c>
      <c r="FA1239">
        <v>73</v>
      </c>
      <c r="FB1239">
        <v>71.5</v>
      </c>
      <c r="FC1239">
        <v>69</v>
      </c>
      <c r="FD1239">
        <v>68</v>
      </c>
      <c r="FE1239">
        <v>70</v>
      </c>
      <c r="FF1239">
        <v>75.5</v>
      </c>
      <c r="FG1239">
        <v>81</v>
      </c>
      <c r="FH1239">
        <v>86</v>
      </c>
      <c r="FI1239">
        <v>89.5</v>
      </c>
      <c r="FJ1239">
        <v>92.5</v>
      </c>
      <c r="FK1239">
        <v>94.5</v>
      </c>
      <c r="FL1239">
        <v>96.5</v>
      </c>
      <c r="FM1239">
        <v>97</v>
      </c>
      <c r="FN1239">
        <v>97</v>
      </c>
      <c r="FO1239">
        <v>96.5</v>
      </c>
      <c r="FP1239">
        <v>94</v>
      </c>
      <c r="FQ1239">
        <v>90.5</v>
      </c>
      <c r="FR1239">
        <v>86.5</v>
      </c>
      <c r="FS1239">
        <v>83.5</v>
      </c>
      <c r="FT1239">
        <v>79.5</v>
      </c>
      <c r="FU1239">
        <v>3.1380551570393399E-2</v>
      </c>
      <c r="FV1239">
        <v>0</v>
      </c>
      <c r="FW1239">
        <v>0</v>
      </c>
      <c r="FX1239">
        <v>1</v>
      </c>
    </row>
    <row r="1240" spans="1:180" x14ac:dyDescent="0.2">
      <c r="A1240" t="s">
        <v>42</v>
      </c>
      <c r="B1240" t="s">
        <v>58</v>
      </c>
      <c r="C1240" t="s">
        <v>55</v>
      </c>
      <c r="D1240" t="s">
        <v>39</v>
      </c>
      <c r="E1240" t="s">
        <v>77</v>
      </c>
      <c r="F1240" t="s">
        <v>77</v>
      </c>
      <c r="G1240" s="35">
        <v>43721</v>
      </c>
      <c r="H1240">
        <v>2532</v>
      </c>
      <c r="I1240">
        <v>1.0838654992099199</v>
      </c>
      <c r="J1240">
        <v>0.95502037545419105</v>
      </c>
      <c r="K1240">
        <v>0.85920139900681003</v>
      </c>
      <c r="L1240">
        <v>0.77112313855240999</v>
      </c>
      <c r="M1240">
        <v>0.76302775406692402</v>
      </c>
      <c r="N1240">
        <v>0.74654166813451805</v>
      </c>
      <c r="O1240">
        <v>0.77450146332771896</v>
      </c>
      <c r="P1240">
        <v>0.80277004591894996</v>
      </c>
      <c r="Q1240">
        <v>0.84240758181792497</v>
      </c>
      <c r="R1240">
        <v>0.91090486049811903</v>
      </c>
      <c r="S1240">
        <v>1.0178331976018899</v>
      </c>
      <c r="T1240">
        <v>1.1262911139248999</v>
      </c>
      <c r="U1240">
        <v>1.3082159619042599</v>
      </c>
      <c r="V1240">
        <v>1.54345186800783</v>
      </c>
      <c r="W1240">
        <v>1.75479149297134</v>
      </c>
      <c r="X1240">
        <v>2.0086998840338302</v>
      </c>
      <c r="Y1240">
        <v>2.23365892566816</v>
      </c>
      <c r="Z1240">
        <v>2.4055631257321202</v>
      </c>
      <c r="AA1240">
        <v>2.4315909399828901</v>
      </c>
      <c r="AB1240">
        <v>2.3274735573008298</v>
      </c>
      <c r="AC1240">
        <v>2.2112725132879301</v>
      </c>
      <c r="AD1240">
        <v>1.98129170738561</v>
      </c>
      <c r="AE1240">
        <v>1.67488999891461</v>
      </c>
      <c r="AF1240">
        <v>1.3397878773571099</v>
      </c>
      <c r="AG1240">
        <v>-2.4124667279329499E-2</v>
      </c>
      <c r="AH1240">
        <v>-1.59290395702847E-2</v>
      </c>
      <c r="AI1240">
        <v>-1.55386272120155E-2</v>
      </c>
      <c r="AJ1240">
        <v>-8.7495425416638708E-3</v>
      </c>
      <c r="AK1240">
        <v>-8.6792105529885193E-3</v>
      </c>
      <c r="AL1240">
        <v>-1.1223197141779001E-2</v>
      </c>
      <c r="AM1240">
        <v>-1.67531014053077E-2</v>
      </c>
      <c r="AN1240">
        <v>-1.4938053763649499E-2</v>
      </c>
      <c r="AO1240">
        <v>-2.0269869883975E-2</v>
      </c>
      <c r="AP1240">
        <v>-3.59405349050076E-2</v>
      </c>
      <c r="AQ1240">
        <v>-2.9751942037554199E-2</v>
      </c>
      <c r="AR1240">
        <v>-1.62887841779281E-2</v>
      </c>
      <c r="AS1240">
        <v>-7.7719473653203204E-3</v>
      </c>
      <c r="AT1240">
        <v>-1.60074497972152E-2</v>
      </c>
      <c r="AU1240">
        <v>9.2450520455799004E-2</v>
      </c>
      <c r="AV1240">
        <v>0.157027196991743</v>
      </c>
      <c r="AW1240">
        <v>0.13820646176156101</v>
      </c>
      <c r="AX1240">
        <v>0.20501151923222</v>
      </c>
      <c r="AY1240">
        <v>0.17615641901027099</v>
      </c>
      <c r="AZ1240">
        <v>-1.4774124926779699E-2</v>
      </c>
      <c r="BA1240">
        <v>-5.7749418329030099E-2</v>
      </c>
      <c r="BB1240">
        <v>-7.1964296427263694E-2</v>
      </c>
      <c r="BC1240">
        <v>-3.3914312716573698E-2</v>
      </c>
      <c r="BD1240">
        <v>-1.52992904359256E-2</v>
      </c>
      <c r="BE1240">
        <v>-1.24643836447857E-2</v>
      </c>
      <c r="BF1240">
        <v>-5.4780897061567904E-3</v>
      </c>
      <c r="BG1240">
        <v>-5.5918413827435601E-3</v>
      </c>
      <c r="BH1240">
        <v>2.2074563183928099E-3</v>
      </c>
      <c r="BI1240">
        <v>-1.08623841870369E-3</v>
      </c>
      <c r="BJ1240">
        <v>-1.9233355607986299E-3</v>
      </c>
      <c r="BK1240">
        <v>-6.4992196089276701E-3</v>
      </c>
      <c r="BL1240">
        <v>-2.0928486380014798E-3</v>
      </c>
      <c r="BM1240">
        <v>-8.3358404423104493E-3</v>
      </c>
      <c r="BN1240">
        <v>-2.3900897919410798E-2</v>
      </c>
      <c r="BO1240">
        <v>-1.6567280716998901E-2</v>
      </c>
      <c r="BP1240">
        <v>-9.1736862707471993E-3</v>
      </c>
      <c r="BQ1240">
        <v>-7.0488265152783298E-4</v>
      </c>
      <c r="BR1240">
        <v>-6.6583981304683298E-4</v>
      </c>
      <c r="BS1240">
        <v>0.110104571756191</v>
      </c>
      <c r="BT1240">
        <v>0.174613426876675</v>
      </c>
      <c r="BU1240">
        <v>0.16162830035307599</v>
      </c>
      <c r="BV1240">
        <v>0.22365279334317101</v>
      </c>
      <c r="BW1240">
        <v>0.20778944578290601</v>
      </c>
      <c r="BX1240">
        <v>9.2606084135295908E-3</v>
      </c>
      <c r="BY1240">
        <v>-3.27547450625627E-2</v>
      </c>
      <c r="BZ1240">
        <v>-5.1666646815317997E-2</v>
      </c>
      <c r="CA1240">
        <v>-2.1032054146418701E-2</v>
      </c>
      <c r="CB1240">
        <v>5.2955503844605799E-4</v>
      </c>
      <c r="CC1240">
        <v>-4.38850671987323E-3</v>
      </c>
      <c r="CD1240">
        <v>1.7602063333228E-3</v>
      </c>
      <c r="CE1240">
        <v>1.2972721820146301E-3</v>
      </c>
      <c r="CF1240">
        <v>9.7962403508908193E-3</v>
      </c>
      <c r="CG1240">
        <v>4.17263095125852E-3</v>
      </c>
      <c r="CH1240">
        <v>4.5177202402987603E-3</v>
      </c>
      <c r="CI1240">
        <v>6.02587687152333E-4</v>
      </c>
      <c r="CJ1240">
        <v>6.8037013020589496E-3</v>
      </c>
      <c r="CK1240">
        <v>-7.0368005289851999E-5</v>
      </c>
      <c r="CL1240">
        <v>-1.55622820191718E-2</v>
      </c>
      <c r="CM1240">
        <v>-7.4356244504209601E-3</v>
      </c>
      <c r="CN1240">
        <v>-4.2457911347432197E-3</v>
      </c>
      <c r="CO1240">
        <v>4.1897448410574004E-3</v>
      </c>
      <c r="CP1240">
        <v>9.9597125273014793E-3</v>
      </c>
      <c r="CQ1240">
        <v>0.122331713907836</v>
      </c>
      <c r="CR1240">
        <v>0.18679359612257301</v>
      </c>
      <c r="CS1240">
        <v>0.17785019441231401</v>
      </c>
      <c r="CT1240">
        <v>0.23656368300606101</v>
      </c>
      <c r="CU1240">
        <v>0.22969838376289201</v>
      </c>
      <c r="CV1240">
        <v>2.5906991508739902E-2</v>
      </c>
      <c r="CW1240">
        <v>-1.5443510498731499E-2</v>
      </c>
      <c r="CX1240">
        <v>-3.7608556526206101E-2</v>
      </c>
      <c r="CY1240">
        <v>-1.21098411035676E-2</v>
      </c>
      <c r="CZ1240">
        <v>1.14925651950582E-2</v>
      </c>
      <c r="DA1240">
        <v>3.6873702050392301E-3</v>
      </c>
      <c r="DB1240">
        <v>8.9985023728023899E-3</v>
      </c>
      <c r="DC1240">
        <v>8.1863857467728198E-3</v>
      </c>
      <c r="DD1240">
        <v>1.7385024383388799E-2</v>
      </c>
      <c r="DE1240">
        <v>9.4315003212207399E-3</v>
      </c>
      <c r="DF1240">
        <v>1.0958776041396201E-2</v>
      </c>
      <c r="DG1240">
        <v>7.7043949832323296E-3</v>
      </c>
      <c r="DH1240">
        <v>1.5700251242119399E-2</v>
      </c>
      <c r="DI1240">
        <v>8.19510443173075E-3</v>
      </c>
      <c r="DJ1240">
        <v>-7.2236661189328099E-3</v>
      </c>
      <c r="DK1240">
        <v>1.6960318161569801E-3</v>
      </c>
      <c r="DL1240">
        <v>6.8210400126075702E-4</v>
      </c>
      <c r="DM1240">
        <v>9.0843723336426294E-3</v>
      </c>
      <c r="DN1240">
        <v>2.0585264867649802E-2</v>
      </c>
      <c r="DO1240">
        <v>0.13455885605948001</v>
      </c>
      <c r="DP1240">
        <v>0.198973765368472</v>
      </c>
      <c r="DQ1240">
        <v>0.194072088471552</v>
      </c>
      <c r="DR1240">
        <v>0.24947457266895001</v>
      </c>
      <c r="DS1240">
        <v>0.25160732174287698</v>
      </c>
      <c r="DT1240">
        <v>4.25533746039502E-2</v>
      </c>
      <c r="DU1240">
        <v>1.8677240650997601E-3</v>
      </c>
      <c r="DV1240">
        <v>-2.3550466237094201E-2</v>
      </c>
      <c r="DW1240">
        <v>-3.1876280607164701E-3</v>
      </c>
      <c r="DX1240">
        <v>2.24555753516704E-2</v>
      </c>
      <c r="DY1240">
        <v>1.5347653839583E-2</v>
      </c>
      <c r="DZ1240">
        <v>1.94494522369302E-2</v>
      </c>
      <c r="EA1240">
        <v>1.8133171576044799E-2</v>
      </c>
      <c r="EB1240">
        <v>2.8342023243445501E-2</v>
      </c>
      <c r="EC1240">
        <v>1.7024472455505601E-2</v>
      </c>
      <c r="ED1240">
        <v>2.0258637622376501E-2</v>
      </c>
      <c r="EE1240">
        <v>1.7958276779612401E-2</v>
      </c>
      <c r="EF1240">
        <v>2.85454563677674E-2</v>
      </c>
      <c r="EG1240">
        <v>2.0129133873395301E-2</v>
      </c>
      <c r="EH1240">
        <v>4.8159708666639899E-3</v>
      </c>
      <c r="EI1240">
        <v>1.4880693136712199E-2</v>
      </c>
      <c r="EJ1240">
        <v>7.7972019084416597E-3</v>
      </c>
      <c r="EK1240">
        <v>1.6151437047435099E-2</v>
      </c>
      <c r="EL1240">
        <v>3.5926874851818197E-2</v>
      </c>
      <c r="EM1240">
        <v>0.152212907359872</v>
      </c>
      <c r="EN1240">
        <v>0.216559995253403</v>
      </c>
      <c r="EO1240">
        <v>0.217493927063066</v>
      </c>
      <c r="EP1240">
        <v>0.26811584677990102</v>
      </c>
      <c r="EQ1240">
        <v>0.283240348515512</v>
      </c>
      <c r="ER1240">
        <v>6.6588107944259498E-2</v>
      </c>
      <c r="ES1240">
        <v>2.68623973315671E-2</v>
      </c>
      <c r="ET1240">
        <v>-3.2528166251484399E-3</v>
      </c>
      <c r="EU1240">
        <v>9.6946305094385097E-3</v>
      </c>
      <c r="EV1240">
        <v>3.8284420826042102E-2</v>
      </c>
      <c r="EW1240">
        <v>77.5</v>
      </c>
      <c r="EX1240">
        <v>76</v>
      </c>
      <c r="EY1240">
        <v>75</v>
      </c>
      <c r="EZ1240">
        <v>72.5</v>
      </c>
      <c r="FA1240">
        <v>73</v>
      </c>
      <c r="FB1240">
        <v>71.5</v>
      </c>
      <c r="FC1240">
        <v>69</v>
      </c>
      <c r="FD1240">
        <v>68</v>
      </c>
      <c r="FE1240">
        <v>70</v>
      </c>
      <c r="FF1240">
        <v>75.5</v>
      </c>
      <c r="FG1240">
        <v>81</v>
      </c>
      <c r="FH1240">
        <v>86</v>
      </c>
      <c r="FI1240">
        <v>89.5</v>
      </c>
      <c r="FJ1240">
        <v>92.5</v>
      </c>
      <c r="FK1240">
        <v>94.5</v>
      </c>
      <c r="FL1240">
        <v>96.5</v>
      </c>
      <c r="FM1240">
        <v>97</v>
      </c>
      <c r="FN1240">
        <v>97</v>
      </c>
      <c r="FO1240">
        <v>96.5</v>
      </c>
      <c r="FP1240">
        <v>94</v>
      </c>
      <c r="FQ1240">
        <v>90.5</v>
      </c>
      <c r="FR1240">
        <v>86.5</v>
      </c>
      <c r="FS1240">
        <v>83.5</v>
      </c>
      <c r="FT1240">
        <v>79.5</v>
      </c>
      <c r="FU1240">
        <v>2.8775346808885501E-2</v>
      </c>
      <c r="FV1240">
        <v>0</v>
      </c>
      <c r="FW1240">
        <v>0</v>
      </c>
      <c r="FX1240">
        <v>1</v>
      </c>
    </row>
    <row r="1241" spans="1:180" x14ac:dyDescent="0.2">
      <c r="A1241" t="s">
        <v>42</v>
      </c>
      <c r="B1241" t="s">
        <v>58</v>
      </c>
      <c r="C1241" t="s">
        <v>55</v>
      </c>
      <c r="D1241" t="s">
        <v>39</v>
      </c>
      <c r="E1241" t="s">
        <v>77</v>
      </c>
      <c r="F1241" t="s">
        <v>78</v>
      </c>
      <c r="G1241" s="35">
        <v>43721</v>
      </c>
      <c r="H1241">
        <v>291</v>
      </c>
      <c r="I1241">
        <v>1.05664537976128</v>
      </c>
      <c r="J1241">
        <v>0.91025308957858397</v>
      </c>
      <c r="K1241">
        <v>0.80670396392010402</v>
      </c>
      <c r="L1241">
        <v>0.71899044627901199</v>
      </c>
      <c r="M1241">
        <v>0.72622458385193001</v>
      </c>
      <c r="N1241">
        <v>0.73277415098310295</v>
      </c>
      <c r="O1241">
        <v>0.77856420236586898</v>
      </c>
      <c r="P1241">
        <v>0.78599645334028201</v>
      </c>
      <c r="Q1241">
        <v>0.87065957151382201</v>
      </c>
      <c r="R1241">
        <v>0.92732480731940103</v>
      </c>
      <c r="S1241">
        <v>0.978263523993124</v>
      </c>
      <c r="T1241">
        <v>1.09480817072271</v>
      </c>
      <c r="U1241">
        <v>1.2857583250535201</v>
      </c>
      <c r="V1241">
        <v>1.5057152122981201</v>
      </c>
      <c r="W1241">
        <v>1.7205313159042099</v>
      </c>
      <c r="X1241">
        <v>1.9702769271095599</v>
      </c>
      <c r="Y1241">
        <v>2.1903527033181498</v>
      </c>
      <c r="Z1241">
        <v>2.36664863321286</v>
      </c>
      <c r="AA1241">
        <v>2.4090545801976999</v>
      </c>
      <c r="AB1241">
        <v>2.3469182213734401</v>
      </c>
      <c r="AC1241">
        <v>2.2422797084411301</v>
      </c>
      <c r="AD1241">
        <v>2.0472804851573501</v>
      </c>
      <c r="AE1241">
        <v>1.6464473072799899</v>
      </c>
      <c r="AF1241">
        <v>1.2783432098389</v>
      </c>
      <c r="AG1241">
        <v>-3.6228292240004498E-2</v>
      </c>
      <c r="AH1241">
        <v>-4.1989745754240103E-2</v>
      </c>
      <c r="AI1241">
        <v>-2.71845125819246E-2</v>
      </c>
      <c r="AJ1241">
        <v>-1.43831626772903E-2</v>
      </c>
      <c r="AK1241">
        <v>-4.3091221614132598E-2</v>
      </c>
      <c r="AL1241">
        <v>7.9327254810579294E-3</v>
      </c>
      <c r="AM1241">
        <v>-3.7181277524438297E-2</v>
      </c>
      <c r="AN1241">
        <v>-6.7227517540274298E-2</v>
      </c>
      <c r="AO1241">
        <v>-1.74482895408225E-2</v>
      </c>
      <c r="AP1241">
        <v>-4.5994691234918901E-2</v>
      </c>
      <c r="AQ1241">
        <v>-3.1730236196797601E-2</v>
      </c>
      <c r="AR1241">
        <v>-3.3322953160187997E-2</v>
      </c>
      <c r="AS1241">
        <v>-1.481178863424E-2</v>
      </c>
      <c r="AT1241">
        <v>-7.3730487957646099E-2</v>
      </c>
      <c r="AU1241">
        <v>0.20331769963740201</v>
      </c>
      <c r="AV1241">
        <v>0.34126109060809701</v>
      </c>
      <c r="AW1241">
        <v>0.40860080824283102</v>
      </c>
      <c r="AX1241">
        <v>0.373542267662271</v>
      </c>
      <c r="AY1241">
        <v>9.9458094236977504E-2</v>
      </c>
      <c r="AZ1241">
        <v>-0.16654220396313299</v>
      </c>
      <c r="BA1241">
        <v>-0.21446601708059901</v>
      </c>
      <c r="BB1241">
        <v>-5.9117466856286299E-2</v>
      </c>
      <c r="BC1241">
        <v>-1.0199914193921E-2</v>
      </c>
      <c r="BD1241">
        <v>-1.8350388431213699E-2</v>
      </c>
      <c r="BE1241">
        <v>-7.6166227409521902E-3</v>
      </c>
      <c r="BF1241">
        <v>-1.5722780004328599E-2</v>
      </c>
      <c r="BG1241">
        <v>-6.8983367405799799E-3</v>
      </c>
      <c r="BH1241">
        <v>4.7814721723424504E-3</v>
      </c>
      <c r="BI1241">
        <v>-1.30395744018924E-2</v>
      </c>
      <c r="BJ1241">
        <v>2.5254001238654299E-2</v>
      </c>
      <c r="BK1241">
        <v>-8.7848597842599199E-3</v>
      </c>
      <c r="BL1241">
        <v>-3.9470112983222401E-2</v>
      </c>
      <c r="BM1241">
        <v>6.8209784502164996E-3</v>
      </c>
      <c r="BN1241">
        <v>-2.0063116944576902E-2</v>
      </c>
      <c r="BO1241">
        <v>-6.5775701373983796E-3</v>
      </c>
      <c r="BP1241">
        <v>-1.95567886833923E-2</v>
      </c>
      <c r="BQ1241">
        <v>-8.6807397284862503E-4</v>
      </c>
      <c r="BR1241">
        <v>-2.1600568336010099E-2</v>
      </c>
      <c r="BS1241">
        <v>0.28007253091575302</v>
      </c>
      <c r="BT1241">
        <v>0.41115487061285699</v>
      </c>
      <c r="BU1241">
        <v>0.47752277316577901</v>
      </c>
      <c r="BV1241">
        <v>0.43774661539753501</v>
      </c>
      <c r="BW1241">
        <v>0.16082759081666401</v>
      </c>
      <c r="BX1241">
        <v>-0.121104371035874</v>
      </c>
      <c r="BY1241">
        <v>-0.16420531196074201</v>
      </c>
      <c r="BZ1241">
        <v>-2.8198498992760199E-2</v>
      </c>
      <c r="CA1241">
        <v>2.2383071415415099E-2</v>
      </c>
      <c r="CB1241">
        <v>7.6936871099476103E-3</v>
      </c>
      <c r="CC1241">
        <v>1.2199732395220099E-2</v>
      </c>
      <c r="CD1241">
        <v>2.4696404577895402E-3</v>
      </c>
      <c r="CE1241">
        <v>7.1518068499657802E-3</v>
      </c>
      <c r="CF1241">
        <v>1.8054839888545299E-2</v>
      </c>
      <c r="CG1241">
        <v>7.7741049118728797E-3</v>
      </c>
      <c r="CH1241">
        <v>3.7250664063082299E-2</v>
      </c>
      <c r="CI1241">
        <v>1.0882412639431301E-2</v>
      </c>
      <c r="CJ1241">
        <v>-2.0245419143557999E-2</v>
      </c>
      <c r="CK1241">
        <v>2.36297995300664E-2</v>
      </c>
      <c r="CL1241">
        <v>-2.1029875856635699E-3</v>
      </c>
      <c r="CM1241">
        <v>1.08430897535287E-2</v>
      </c>
      <c r="CN1241">
        <v>-1.0022385102217901E-2</v>
      </c>
      <c r="CO1241">
        <v>8.7893003253109395E-3</v>
      </c>
      <c r="CP1241">
        <v>1.45044551921231E-2</v>
      </c>
      <c r="CQ1241">
        <v>0.33323269324319599</v>
      </c>
      <c r="CR1241">
        <v>0.45956308972882598</v>
      </c>
      <c r="CS1241">
        <v>0.52525791611649697</v>
      </c>
      <c r="CT1241">
        <v>0.482214351055198</v>
      </c>
      <c r="CU1241">
        <v>0.20333191719969601</v>
      </c>
      <c r="CV1241">
        <v>-8.9634266366362694E-2</v>
      </c>
      <c r="CW1241">
        <v>-0.129394900702408</v>
      </c>
      <c r="CX1241">
        <v>-6.7841160380071701E-3</v>
      </c>
      <c r="CY1241">
        <v>4.4949947991868702E-2</v>
      </c>
      <c r="CZ1241">
        <v>2.5731734492469099E-2</v>
      </c>
      <c r="DA1241">
        <v>3.2016087531392401E-2</v>
      </c>
      <c r="DB1241">
        <v>2.0662060919907702E-2</v>
      </c>
      <c r="DC1241">
        <v>2.1201950440511499E-2</v>
      </c>
      <c r="DD1241">
        <v>3.13282076047482E-2</v>
      </c>
      <c r="DE1241">
        <v>2.8587784225638201E-2</v>
      </c>
      <c r="DF1241">
        <v>4.9247326887510302E-2</v>
      </c>
      <c r="DG1241">
        <v>3.05496850631225E-2</v>
      </c>
      <c r="DH1241">
        <v>-1.02072530389353E-3</v>
      </c>
      <c r="DI1241">
        <v>4.04386206099163E-2</v>
      </c>
      <c r="DJ1241">
        <v>1.5857141773249699E-2</v>
      </c>
      <c r="DK1241">
        <v>2.8263749644455799E-2</v>
      </c>
      <c r="DL1241">
        <v>-4.8798152104354399E-4</v>
      </c>
      <c r="DM1241">
        <v>1.8446674623470501E-2</v>
      </c>
      <c r="DN1241">
        <v>5.0609478720256298E-2</v>
      </c>
      <c r="DO1241">
        <v>0.38639285557064001</v>
      </c>
      <c r="DP1241">
        <v>0.50797130884479602</v>
      </c>
      <c r="DQ1241">
        <v>0.57299305906721498</v>
      </c>
      <c r="DR1241">
        <v>0.52668208671286199</v>
      </c>
      <c r="DS1241">
        <v>0.24583624358272901</v>
      </c>
      <c r="DT1241">
        <v>-5.8164161696851603E-2</v>
      </c>
      <c r="DU1241">
        <v>-9.4584489444074105E-2</v>
      </c>
      <c r="DV1241">
        <v>1.46302669167458E-2</v>
      </c>
      <c r="DW1241">
        <v>6.7516824568322295E-2</v>
      </c>
      <c r="DX1241">
        <v>4.3769781874990699E-2</v>
      </c>
      <c r="DY1241">
        <v>6.06277570304447E-2</v>
      </c>
      <c r="DZ1241">
        <v>4.6929026669819199E-2</v>
      </c>
      <c r="EA1241">
        <v>4.1488126281856101E-2</v>
      </c>
      <c r="EB1241">
        <v>5.0492842454381001E-2</v>
      </c>
      <c r="EC1241">
        <v>5.8639431437878399E-2</v>
      </c>
      <c r="ED1241">
        <v>6.6568602645106695E-2</v>
      </c>
      <c r="EE1241">
        <v>5.8946102803301002E-2</v>
      </c>
      <c r="EF1241">
        <v>2.6736679253158299E-2</v>
      </c>
      <c r="EG1241">
        <v>6.4707888600955304E-2</v>
      </c>
      <c r="EH1241">
        <v>4.1788716063591802E-2</v>
      </c>
      <c r="EI1241">
        <v>5.3416415703855101E-2</v>
      </c>
      <c r="EJ1241">
        <v>1.32781829557521E-2</v>
      </c>
      <c r="EK1241">
        <v>3.2390389284861897E-2</v>
      </c>
      <c r="EL1241">
        <v>0.102739398341892</v>
      </c>
      <c r="EM1241">
        <v>0.46314768684898999</v>
      </c>
      <c r="EN1241">
        <v>0.57786508884955601</v>
      </c>
      <c r="EO1241">
        <v>0.64191502399016298</v>
      </c>
      <c r="EP1241">
        <v>0.59088643444812605</v>
      </c>
      <c r="EQ1241">
        <v>0.30720574016241498</v>
      </c>
      <c r="ER1241">
        <v>-1.27263287695923E-2</v>
      </c>
      <c r="ES1241">
        <v>-4.4323784324216298E-2</v>
      </c>
      <c r="ET1241">
        <v>4.5549234780271897E-2</v>
      </c>
      <c r="EU1241">
        <v>0.100099810177658</v>
      </c>
      <c r="EV1241">
        <v>6.9813857416151995E-2</v>
      </c>
      <c r="EW1241">
        <v>77.5</v>
      </c>
      <c r="EX1241">
        <v>76</v>
      </c>
      <c r="EY1241">
        <v>75</v>
      </c>
      <c r="EZ1241">
        <v>72.5</v>
      </c>
      <c r="FA1241">
        <v>73</v>
      </c>
      <c r="FB1241">
        <v>71.5</v>
      </c>
      <c r="FC1241">
        <v>69</v>
      </c>
      <c r="FD1241">
        <v>68</v>
      </c>
      <c r="FE1241">
        <v>70</v>
      </c>
      <c r="FF1241">
        <v>75.5</v>
      </c>
      <c r="FG1241">
        <v>81</v>
      </c>
      <c r="FH1241">
        <v>86</v>
      </c>
      <c r="FI1241">
        <v>89.5</v>
      </c>
      <c r="FJ1241">
        <v>92.5</v>
      </c>
      <c r="FK1241">
        <v>94.5</v>
      </c>
      <c r="FL1241">
        <v>96.5</v>
      </c>
      <c r="FM1241">
        <v>97</v>
      </c>
      <c r="FN1241">
        <v>97</v>
      </c>
      <c r="FO1241">
        <v>96.5</v>
      </c>
      <c r="FP1241">
        <v>94</v>
      </c>
      <c r="FQ1241">
        <v>90.5</v>
      </c>
      <c r="FR1241">
        <v>86.5</v>
      </c>
      <c r="FS1241">
        <v>83.5</v>
      </c>
      <c r="FT1241">
        <v>79.5</v>
      </c>
      <c r="FU1241">
        <v>9.0112645090556304E-2</v>
      </c>
      <c r="FV1241">
        <v>0</v>
      </c>
      <c r="FW1241">
        <v>0</v>
      </c>
      <c r="FX1241">
        <v>1</v>
      </c>
    </row>
    <row r="1242" spans="1:180" x14ac:dyDescent="0.2">
      <c r="A1242" t="s">
        <v>42</v>
      </c>
      <c r="B1242" t="s">
        <v>58</v>
      </c>
      <c r="C1242" t="s">
        <v>55</v>
      </c>
      <c r="D1242" t="s">
        <v>39</v>
      </c>
      <c r="E1242" t="s">
        <v>78</v>
      </c>
      <c r="F1242" t="s">
        <v>1</v>
      </c>
      <c r="G1242" s="35">
        <v>43721</v>
      </c>
      <c r="H1242">
        <v>3693</v>
      </c>
      <c r="I1242">
        <v>0.92272244254127</v>
      </c>
      <c r="J1242">
        <v>0.806622080495216</v>
      </c>
      <c r="K1242">
        <v>0.71827780364969696</v>
      </c>
      <c r="L1242">
        <v>0.64060378860226497</v>
      </c>
      <c r="M1242">
        <v>0.63315538738617605</v>
      </c>
      <c r="N1242">
        <v>0.59573963079229497</v>
      </c>
      <c r="O1242">
        <v>0.58033565194168801</v>
      </c>
      <c r="P1242">
        <v>0.598499076753917</v>
      </c>
      <c r="Q1242">
        <v>0.64276825818504302</v>
      </c>
      <c r="R1242">
        <v>0.73395567768236603</v>
      </c>
      <c r="S1242">
        <v>0.88106937301071497</v>
      </c>
      <c r="T1242">
        <v>1.03971205820038</v>
      </c>
      <c r="U1242">
        <v>1.24122862387658</v>
      </c>
      <c r="V1242">
        <v>1.48011204590454</v>
      </c>
      <c r="W1242">
        <v>1.69578874496025</v>
      </c>
      <c r="X1242">
        <v>1.9337185518750499</v>
      </c>
      <c r="Y1242">
        <v>2.1096504416720898</v>
      </c>
      <c r="Z1242">
        <v>2.19702260056714</v>
      </c>
      <c r="AA1242">
        <v>2.1546101136924598</v>
      </c>
      <c r="AB1242">
        <v>2.0264987141285999</v>
      </c>
      <c r="AC1242">
        <v>1.9273431768242599</v>
      </c>
      <c r="AD1242">
        <v>1.75093835725983</v>
      </c>
      <c r="AE1242">
        <v>1.45907874549226</v>
      </c>
      <c r="AF1242">
        <v>1.1736524491056699</v>
      </c>
      <c r="AG1242">
        <v>-1.76435452821046E-2</v>
      </c>
      <c r="AH1242">
        <v>-1.6874661167042102E-2</v>
      </c>
      <c r="AI1242">
        <v>-1.07839701957715E-2</v>
      </c>
      <c r="AJ1242">
        <v>-1.15296154585101E-2</v>
      </c>
      <c r="AK1242">
        <v>-1.4805934927432301E-2</v>
      </c>
      <c r="AL1242">
        <v>-1.6802200028005299E-2</v>
      </c>
      <c r="AM1242">
        <v>-8.3563490733076992E-3</v>
      </c>
      <c r="AN1242">
        <v>-1.36429328892012E-2</v>
      </c>
      <c r="AO1242">
        <v>-2.06315817066746E-2</v>
      </c>
      <c r="AP1242">
        <v>-1.02672782661809E-2</v>
      </c>
      <c r="AQ1242">
        <v>-8.7423580022697994E-3</v>
      </c>
      <c r="AR1242">
        <v>-1.7508444449813799E-2</v>
      </c>
      <c r="AS1242">
        <v>8.0872434182086596E-3</v>
      </c>
      <c r="AT1242">
        <v>1.6593720341033898E-2</v>
      </c>
      <c r="AU1242">
        <v>9.9672276025685902E-2</v>
      </c>
      <c r="AV1242">
        <v>9.4484607252719899E-2</v>
      </c>
      <c r="AW1242">
        <v>7.7003339617549502E-2</v>
      </c>
      <c r="AX1242">
        <v>8.22736623895369E-2</v>
      </c>
      <c r="AY1242">
        <v>1.2710220282934699E-2</v>
      </c>
      <c r="AZ1242">
        <v>-7.3085228995325199E-2</v>
      </c>
      <c r="BA1242">
        <v>-6.6529731431579101E-2</v>
      </c>
      <c r="BB1242">
        <v>-2.5866535322456499E-2</v>
      </c>
      <c r="BC1242">
        <v>-2.5932653770058701E-2</v>
      </c>
      <c r="BD1242">
        <v>-2.87772349781668E-2</v>
      </c>
      <c r="BE1242">
        <v>-9.3627685485032398E-3</v>
      </c>
      <c r="BF1242">
        <v>-9.1070368375052793E-3</v>
      </c>
      <c r="BG1242">
        <v>-5.3428604635122404E-3</v>
      </c>
      <c r="BH1242">
        <v>-4.1758881639829999E-3</v>
      </c>
      <c r="BI1242">
        <v>-8.4595887177229007E-3</v>
      </c>
      <c r="BJ1242">
        <v>-9.8507445498236604E-3</v>
      </c>
      <c r="BK1242">
        <v>-2.5681715332549898E-3</v>
      </c>
      <c r="BL1242">
        <v>-6.4308732864785598E-3</v>
      </c>
      <c r="BM1242">
        <v>-1.37301258462005E-2</v>
      </c>
      <c r="BN1242">
        <v>-1.6436476711309E-3</v>
      </c>
      <c r="BO1242">
        <v>1.57840803792295E-3</v>
      </c>
      <c r="BP1242">
        <v>-1.46351261277529E-2</v>
      </c>
      <c r="BQ1242">
        <v>1.0988366288189401E-2</v>
      </c>
      <c r="BR1242">
        <v>2.6966087783794598E-2</v>
      </c>
      <c r="BS1242">
        <v>0.109712919928485</v>
      </c>
      <c r="BT1242">
        <v>0.11096380336405599</v>
      </c>
      <c r="BU1242">
        <v>9.4868216019571294E-2</v>
      </c>
      <c r="BV1242">
        <v>0.10105792766319199</v>
      </c>
      <c r="BW1242">
        <v>3.2493627854149498E-2</v>
      </c>
      <c r="BX1242">
        <v>-5.4723724969209797E-2</v>
      </c>
      <c r="BY1242">
        <v>-5.1377991242339598E-2</v>
      </c>
      <c r="BZ1242">
        <v>-1.7249591428411901E-2</v>
      </c>
      <c r="CA1242">
        <v>-1.77689389595348E-2</v>
      </c>
      <c r="CB1242">
        <v>-1.73800556795464E-2</v>
      </c>
      <c r="CC1242">
        <v>-3.6275278082929501E-3</v>
      </c>
      <c r="CD1242">
        <v>-3.72720388914926E-3</v>
      </c>
      <c r="CE1242">
        <v>-1.57436443803899E-3</v>
      </c>
      <c r="CF1242">
        <v>9.1728095876741401E-4</v>
      </c>
      <c r="CG1242">
        <v>-4.06412866556245E-3</v>
      </c>
      <c r="CH1242">
        <v>-5.0361876616455501E-3</v>
      </c>
      <c r="CI1242">
        <v>1.4407025986337401E-3</v>
      </c>
      <c r="CJ1242">
        <v>-1.4358227755138799E-3</v>
      </c>
      <c r="CK1242">
        <v>-8.9501985409342708E-3</v>
      </c>
      <c r="CL1242">
        <v>4.32905260909332E-3</v>
      </c>
      <c r="CM1242">
        <v>8.7265391575201707E-3</v>
      </c>
      <c r="CN1242">
        <v>-1.2645074610797001E-2</v>
      </c>
      <c r="CO1242">
        <v>1.29976751503344E-2</v>
      </c>
      <c r="CP1242">
        <v>3.4149957877618597E-2</v>
      </c>
      <c r="CQ1242">
        <v>0.11666703930905099</v>
      </c>
      <c r="CR1242">
        <v>0.12237724439068599</v>
      </c>
      <c r="CS1242">
        <v>0.107241374994374</v>
      </c>
      <c r="CT1242">
        <v>0.114067852569781</v>
      </c>
      <c r="CU1242">
        <v>4.6195555672371297E-2</v>
      </c>
      <c r="CV1242">
        <v>-4.2006603214821699E-2</v>
      </c>
      <c r="CW1242">
        <v>-4.0883942143564299E-2</v>
      </c>
      <c r="CX1242">
        <v>-1.12815223369345E-2</v>
      </c>
      <c r="CY1242">
        <v>-1.2114774950645699E-2</v>
      </c>
      <c r="CZ1242">
        <v>-9.4864040162076502E-3</v>
      </c>
      <c r="DA1242">
        <v>2.10771293191734E-3</v>
      </c>
      <c r="DB1242">
        <v>1.65262905920677E-3</v>
      </c>
      <c r="DC1242">
        <v>2.1941315874342599E-3</v>
      </c>
      <c r="DD1242">
        <v>6.0104500815178199E-3</v>
      </c>
      <c r="DE1242">
        <v>3.31331386598005E-4</v>
      </c>
      <c r="DF1242">
        <v>-2.21630773467449E-4</v>
      </c>
      <c r="DG1242">
        <v>5.44957673052247E-3</v>
      </c>
      <c r="DH1242">
        <v>3.55922773545079E-3</v>
      </c>
      <c r="DI1242">
        <v>-4.1702712356680603E-3</v>
      </c>
      <c r="DJ1242">
        <v>1.0301752889317501E-2</v>
      </c>
      <c r="DK1242">
        <v>1.5874670277117399E-2</v>
      </c>
      <c r="DL1242">
        <v>-1.0655023093841099E-2</v>
      </c>
      <c r="DM1242">
        <v>1.50069840124794E-2</v>
      </c>
      <c r="DN1242">
        <v>4.1333827971442597E-2</v>
      </c>
      <c r="DO1242">
        <v>0.123621158689617</v>
      </c>
      <c r="DP1242">
        <v>0.13379068541731601</v>
      </c>
      <c r="DQ1242">
        <v>0.119614533969177</v>
      </c>
      <c r="DR1242">
        <v>0.12707777747637</v>
      </c>
      <c r="DS1242">
        <v>5.9897483490592998E-2</v>
      </c>
      <c r="DT1242">
        <v>-2.92894814604336E-2</v>
      </c>
      <c r="DU1242">
        <v>-3.0389893044789E-2</v>
      </c>
      <c r="DV1242">
        <v>-5.3134532454571599E-3</v>
      </c>
      <c r="DW1242">
        <v>-6.4606109417566096E-3</v>
      </c>
      <c r="DX1242">
        <v>-1.5927523528688999E-3</v>
      </c>
      <c r="DY1242">
        <v>1.03884896655187E-2</v>
      </c>
      <c r="DZ1242">
        <v>9.4202533887436293E-3</v>
      </c>
      <c r="EA1242">
        <v>7.63524131969352E-3</v>
      </c>
      <c r="EB1242">
        <v>1.33641773760449E-2</v>
      </c>
      <c r="EC1242">
        <v>6.6776775963073897E-3</v>
      </c>
      <c r="ED1242">
        <v>6.7298247047141799E-3</v>
      </c>
      <c r="EE1242">
        <v>1.12377542705752E-2</v>
      </c>
      <c r="EF1242">
        <v>1.07712873381734E-2</v>
      </c>
      <c r="EG1242">
        <v>2.73118462480604E-3</v>
      </c>
      <c r="EH1242">
        <v>1.8925383484367599E-2</v>
      </c>
      <c r="EI1242">
        <v>2.6195436317310101E-2</v>
      </c>
      <c r="EJ1242">
        <v>-7.7817047717801896E-3</v>
      </c>
      <c r="EK1242">
        <v>1.7908106882460199E-2</v>
      </c>
      <c r="EL1242">
        <v>5.17061954142033E-2</v>
      </c>
      <c r="EM1242">
        <v>0.133661802592417</v>
      </c>
      <c r="EN1242">
        <v>0.15026988152865201</v>
      </c>
      <c r="EO1242">
        <v>0.13747941037119801</v>
      </c>
      <c r="EP1242">
        <v>0.14586204275002601</v>
      </c>
      <c r="EQ1242">
        <v>7.9680891061807896E-2</v>
      </c>
      <c r="ER1242">
        <v>-1.0927977434318101E-2</v>
      </c>
      <c r="ES1242">
        <v>-1.5238152855549501E-2</v>
      </c>
      <c r="ET1242">
        <v>3.3034906485874599E-3</v>
      </c>
      <c r="EU1242">
        <v>1.70310386876729E-3</v>
      </c>
      <c r="EV1242">
        <v>9.8044269457514908E-3</v>
      </c>
      <c r="EW1242">
        <v>77.5</v>
      </c>
      <c r="EX1242">
        <v>76</v>
      </c>
      <c r="EY1242">
        <v>75</v>
      </c>
      <c r="EZ1242">
        <v>72.5</v>
      </c>
      <c r="FA1242">
        <v>73</v>
      </c>
      <c r="FB1242">
        <v>71.5</v>
      </c>
      <c r="FC1242">
        <v>69</v>
      </c>
      <c r="FD1242">
        <v>68</v>
      </c>
      <c r="FE1242">
        <v>70</v>
      </c>
      <c r="FF1242">
        <v>75.5</v>
      </c>
      <c r="FG1242">
        <v>81</v>
      </c>
      <c r="FH1242">
        <v>86</v>
      </c>
      <c r="FI1242">
        <v>89.5</v>
      </c>
      <c r="FJ1242">
        <v>92.5</v>
      </c>
      <c r="FK1242">
        <v>94.5</v>
      </c>
      <c r="FL1242">
        <v>96.5</v>
      </c>
      <c r="FM1242">
        <v>97</v>
      </c>
      <c r="FN1242">
        <v>97</v>
      </c>
      <c r="FO1242">
        <v>96.5</v>
      </c>
      <c r="FP1242">
        <v>94</v>
      </c>
      <c r="FQ1242">
        <v>90.5</v>
      </c>
      <c r="FR1242">
        <v>86.5</v>
      </c>
      <c r="FS1242">
        <v>83.5</v>
      </c>
      <c r="FT1242">
        <v>79.5</v>
      </c>
      <c r="FU1242">
        <v>2.1911714696891099E-2</v>
      </c>
      <c r="FV1242">
        <v>0</v>
      </c>
      <c r="FW1242">
        <v>0</v>
      </c>
      <c r="FX1242">
        <v>1</v>
      </c>
    </row>
    <row r="1243" spans="1:180" x14ac:dyDescent="0.2">
      <c r="A1243" t="s">
        <v>42</v>
      </c>
      <c r="B1243" t="s">
        <v>58</v>
      </c>
      <c r="C1243" t="s">
        <v>55</v>
      </c>
      <c r="D1243" t="s">
        <v>39</v>
      </c>
      <c r="E1243" t="s">
        <v>78</v>
      </c>
      <c r="F1243" t="s">
        <v>77</v>
      </c>
      <c r="G1243" s="35">
        <v>43721</v>
      </c>
      <c r="H1243">
        <v>3293</v>
      </c>
      <c r="I1243">
        <v>0.92717349396724802</v>
      </c>
      <c r="J1243">
        <v>0.80986720005433999</v>
      </c>
      <c r="K1243">
        <v>0.721544869043235</v>
      </c>
      <c r="L1243">
        <v>0.64468275790165797</v>
      </c>
      <c r="M1243">
        <v>0.63618217439682401</v>
      </c>
      <c r="N1243">
        <v>0.59835568472105605</v>
      </c>
      <c r="O1243">
        <v>0.58204446923305797</v>
      </c>
      <c r="P1243">
        <v>0.60332570873770597</v>
      </c>
      <c r="Q1243">
        <v>0.65030847424563698</v>
      </c>
      <c r="R1243">
        <v>0.73981694614981497</v>
      </c>
      <c r="S1243">
        <v>0.88682122135415997</v>
      </c>
      <c r="T1243">
        <v>1.04493099362966</v>
      </c>
      <c r="U1243">
        <v>1.24651820275632</v>
      </c>
      <c r="V1243">
        <v>1.48063142409398</v>
      </c>
      <c r="W1243">
        <v>1.6969999663819499</v>
      </c>
      <c r="X1243">
        <v>1.93139081034663</v>
      </c>
      <c r="Y1243">
        <v>2.1051630259439902</v>
      </c>
      <c r="Z1243">
        <v>2.1866596858541998</v>
      </c>
      <c r="AA1243">
        <v>2.1434021315054599</v>
      </c>
      <c r="AB1243">
        <v>2.0127454409564902</v>
      </c>
      <c r="AC1243">
        <v>1.91576809527811</v>
      </c>
      <c r="AD1243">
        <v>1.7474567102049099</v>
      </c>
      <c r="AE1243">
        <v>1.45890083441145</v>
      </c>
      <c r="AF1243">
        <v>1.1789389785612501</v>
      </c>
      <c r="AG1243">
        <v>-1.2366669299871E-2</v>
      </c>
      <c r="AH1243">
        <v>-1.8021300820163198E-2</v>
      </c>
      <c r="AI1243">
        <v>-1.43813162743473E-2</v>
      </c>
      <c r="AJ1243">
        <v>-1.40279233222451E-2</v>
      </c>
      <c r="AK1243">
        <v>-1.7160391100533901E-2</v>
      </c>
      <c r="AL1243">
        <v>-1.6448130509755299E-2</v>
      </c>
      <c r="AM1243">
        <v>-6.8087333884456697E-3</v>
      </c>
      <c r="AN1243">
        <v>-1.11659441451669E-2</v>
      </c>
      <c r="AO1243">
        <v>-1.5937145954236499E-2</v>
      </c>
      <c r="AP1243">
        <v>-9.0045713232727205E-3</v>
      </c>
      <c r="AQ1243">
        <v>-1.30776450810047E-2</v>
      </c>
      <c r="AR1243">
        <v>-1.9091884995940601E-2</v>
      </c>
      <c r="AS1243">
        <v>1.03211348135996E-2</v>
      </c>
      <c r="AT1243">
        <v>1.55097921031078E-2</v>
      </c>
      <c r="AU1243">
        <v>6.9698912251541706E-2</v>
      </c>
      <c r="AV1243">
        <v>6.8136693943538107E-2</v>
      </c>
      <c r="AW1243">
        <v>4.8523695637184901E-2</v>
      </c>
      <c r="AX1243">
        <v>5.5231435673823402E-2</v>
      </c>
      <c r="AY1243">
        <v>1.53888153013146E-2</v>
      </c>
      <c r="AZ1243">
        <v>-2.9094021218156602E-2</v>
      </c>
      <c r="BA1243">
        <v>-4.0066821852885799E-2</v>
      </c>
      <c r="BB1243">
        <v>-1.5092049864457901E-2</v>
      </c>
      <c r="BC1243">
        <v>-2.2737395971056201E-2</v>
      </c>
      <c r="BD1243">
        <v>-2.7346351716538399E-2</v>
      </c>
      <c r="BE1243">
        <v>-3.9203313527013299E-3</v>
      </c>
      <c r="BF1243">
        <v>-9.2225895793500001E-3</v>
      </c>
      <c r="BG1243">
        <v>-7.9434385755146296E-3</v>
      </c>
      <c r="BH1243">
        <v>-5.5550268421414003E-3</v>
      </c>
      <c r="BI1243">
        <v>-1.0183128758765101E-2</v>
      </c>
      <c r="BJ1243">
        <v>-9.0771789273620101E-3</v>
      </c>
      <c r="BK1243">
        <v>-5.2034222783329804E-4</v>
      </c>
      <c r="BL1243">
        <v>-3.6190215587712602E-3</v>
      </c>
      <c r="BM1243">
        <v>-8.3553524580714592E-3</v>
      </c>
      <c r="BN1243">
        <v>-3.91041134815779E-4</v>
      </c>
      <c r="BO1243">
        <v>-1.3631667303756099E-3</v>
      </c>
      <c r="BP1243">
        <v>-1.64168879493941E-2</v>
      </c>
      <c r="BQ1243">
        <v>1.30510439625444E-2</v>
      </c>
      <c r="BR1243">
        <v>2.53544318391647E-2</v>
      </c>
      <c r="BS1243">
        <v>8.0373045075231797E-2</v>
      </c>
      <c r="BT1243">
        <v>8.5546580639557002E-2</v>
      </c>
      <c r="BU1243">
        <v>6.59217381453686E-2</v>
      </c>
      <c r="BV1243">
        <v>7.3740841683700098E-2</v>
      </c>
      <c r="BW1243">
        <v>3.7306862420893601E-2</v>
      </c>
      <c r="BX1243">
        <v>-9.6564606053090203E-3</v>
      </c>
      <c r="BY1243">
        <v>-2.48070354001152E-2</v>
      </c>
      <c r="BZ1243">
        <v>-5.1884538019931897E-3</v>
      </c>
      <c r="CA1243">
        <v>-1.41312528997884E-2</v>
      </c>
      <c r="CB1243">
        <v>-1.4757522352116401E-2</v>
      </c>
      <c r="CC1243">
        <v>1.9295765796822201E-3</v>
      </c>
      <c r="CD1243">
        <v>-3.1286289772131598E-3</v>
      </c>
      <c r="CE1243">
        <v>-3.4845840928170199E-3</v>
      </c>
      <c r="CF1243">
        <v>3.1327544924778498E-4</v>
      </c>
      <c r="CG1243">
        <v>-5.3506981154811699E-3</v>
      </c>
      <c r="CH1243">
        <v>-3.9720803153053203E-3</v>
      </c>
      <c r="CI1243">
        <v>3.83497833386929E-3</v>
      </c>
      <c r="CJ1243">
        <v>1.6079540346022501E-3</v>
      </c>
      <c r="CK1243">
        <v>-3.1042253788178798E-3</v>
      </c>
      <c r="CL1243">
        <v>5.5746636345706301E-3</v>
      </c>
      <c r="CM1243">
        <v>6.7502452898057898E-3</v>
      </c>
      <c r="CN1243">
        <v>-1.4564193143719401E-2</v>
      </c>
      <c r="CO1243">
        <v>1.4941770723063101E-2</v>
      </c>
      <c r="CP1243">
        <v>3.2172799330926698E-2</v>
      </c>
      <c r="CQ1243">
        <v>8.7765916952628698E-2</v>
      </c>
      <c r="CR1243">
        <v>9.7604615130003597E-2</v>
      </c>
      <c r="CS1243">
        <v>7.7971569387401102E-2</v>
      </c>
      <c r="CT1243">
        <v>8.6560399901491905E-2</v>
      </c>
      <c r="CU1243">
        <v>5.2487235087623998E-2</v>
      </c>
      <c r="CV1243">
        <v>3.8059346630908899E-3</v>
      </c>
      <c r="CW1243">
        <v>-1.4238153788356399E-2</v>
      </c>
      <c r="CX1243">
        <v>1.6707466618419899E-3</v>
      </c>
      <c r="CY1243">
        <v>-8.1706644252639606E-3</v>
      </c>
      <c r="CZ1243">
        <v>-6.0385374832912803E-3</v>
      </c>
      <c r="DA1243">
        <v>7.7794845120657801E-3</v>
      </c>
      <c r="DB1243">
        <v>2.9653316249236799E-3</v>
      </c>
      <c r="DC1243">
        <v>9.7427038988057895E-4</v>
      </c>
      <c r="DD1243">
        <v>6.1815777406369699E-3</v>
      </c>
      <c r="DE1243">
        <v>-5.1826747219723703E-4</v>
      </c>
      <c r="DF1243">
        <v>1.13301829675136E-3</v>
      </c>
      <c r="DG1243">
        <v>8.1902988955718896E-3</v>
      </c>
      <c r="DH1243">
        <v>6.8349296279757599E-3</v>
      </c>
      <c r="DI1243">
        <v>2.14690170043569E-3</v>
      </c>
      <c r="DJ1243">
        <v>1.1540368403957E-2</v>
      </c>
      <c r="DK1243">
        <v>1.48636573099872E-2</v>
      </c>
      <c r="DL1243">
        <v>-1.2711498338044599E-2</v>
      </c>
      <c r="DM1243">
        <v>1.6832497483581801E-2</v>
      </c>
      <c r="DN1243">
        <v>3.8991166822688703E-2</v>
      </c>
      <c r="DO1243">
        <v>9.5158788830025501E-2</v>
      </c>
      <c r="DP1243">
        <v>0.10966264962045</v>
      </c>
      <c r="DQ1243">
        <v>9.0021400629433604E-2</v>
      </c>
      <c r="DR1243">
        <v>9.9379958119283698E-2</v>
      </c>
      <c r="DS1243">
        <v>6.7667607754354403E-2</v>
      </c>
      <c r="DT1243">
        <v>1.72683299314908E-2</v>
      </c>
      <c r="DU1243">
        <v>-3.6692721765975698E-3</v>
      </c>
      <c r="DV1243">
        <v>8.52994712567718E-3</v>
      </c>
      <c r="DW1243">
        <v>-2.2100759507395701E-3</v>
      </c>
      <c r="DX1243">
        <v>2.68044738553382E-3</v>
      </c>
      <c r="DY1243">
        <v>1.6225822459235401E-2</v>
      </c>
      <c r="DZ1243">
        <v>1.1764042865736801E-2</v>
      </c>
      <c r="EA1243">
        <v>7.4121480887132402E-3</v>
      </c>
      <c r="EB1243">
        <v>1.46544742207406E-2</v>
      </c>
      <c r="EC1243">
        <v>6.4589948695716101E-3</v>
      </c>
      <c r="ED1243">
        <v>8.5039698791446496E-3</v>
      </c>
      <c r="EE1243">
        <v>1.4478690056184299E-2</v>
      </c>
      <c r="EF1243">
        <v>1.43818522143714E-2</v>
      </c>
      <c r="EG1243">
        <v>9.7286951966006896E-3</v>
      </c>
      <c r="EH1243">
        <v>2.0153898592414E-2</v>
      </c>
      <c r="EI1243">
        <v>2.6578135660616301E-2</v>
      </c>
      <c r="EJ1243">
        <v>-1.00365012914981E-2</v>
      </c>
      <c r="EK1243">
        <v>1.9562406632526601E-2</v>
      </c>
      <c r="EL1243">
        <v>4.8835806558745497E-2</v>
      </c>
      <c r="EM1243">
        <v>0.10583292165371599</v>
      </c>
      <c r="EN1243">
        <v>0.127072536316469</v>
      </c>
      <c r="EO1243">
        <v>0.107419443137617</v>
      </c>
      <c r="EP1243">
        <v>0.11788936412916</v>
      </c>
      <c r="EQ1243">
        <v>8.9585654873933399E-2</v>
      </c>
      <c r="ER1243">
        <v>3.6705890544338399E-2</v>
      </c>
      <c r="ES1243">
        <v>1.15905142761731E-2</v>
      </c>
      <c r="ET1243">
        <v>1.8433543188141902E-2</v>
      </c>
      <c r="EU1243">
        <v>6.3960671205282801E-3</v>
      </c>
      <c r="EV1243">
        <v>1.5269276749955899E-2</v>
      </c>
      <c r="EW1243">
        <v>77.5</v>
      </c>
      <c r="EX1243">
        <v>76</v>
      </c>
      <c r="EY1243">
        <v>75</v>
      </c>
      <c r="EZ1243">
        <v>72.5</v>
      </c>
      <c r="FA1243">
        <v>73</v>
      </c>
      <c r="FB1243">
        <v>71.5</v>
      </c>
      <c r="FC1243">
        <v>69</v>
      </c>
      <c r="FD1243">
        <v>68</v>
      </c>
      <c r="FE1243">
        <v>70</v>
      </c>
      <c r="FF1243">
        <v>75.5</v>
      </c>
      <c r="FG1243">
        <v>81</v>
      </c>
      <c r="FH1243">
        <v>86</v>
      </c>
      <c r="FI1243">
        <v>89.5</v>
      </c>
      <c r="FJ1243">
        <v>92.5</v>
      </c>
      <c r="FK1243">
        <v>94.5</v>
      </c>
      <c r="FL1243">
        <v>96.5</v>
      </c>
      <c r="FM1243">
        <v>97</v>
      </c>
      <c r="FN1243">
        <v>97</v>
      </c>
      <c r="FO1243">
        <v>96.5</v>
      </c>
      <c r="FP1243">
        <v>94</v>
      </c>
      <c r="FQ1243">
        <v>90.5</v>
      </c>
      <c r="FR1243">
        <v>86.5</v>
      </c>
      <c r="FS1243">
        <v>83.5</v>
      </c>
      <c r="FT1243">
        <v>79.5</v>
      </c>
      <c r="FU1243">
        <v>2.2692833836920799E-2</v>
      </c>
      <c r="FV1243">
        <v>0</v>
      </c>
      <c r="FW1243">
        <v>0</v>
      </c>
      <c r="FX1243">
        <v>1</v>
      </c>
    </row>
    <row r="1244" spans="1:180" x14ac:dyDescent="0.2">
      <c r="A1244" t="s">
        <v>42</v>
      </c>
      <c r="B1244" t="s">
        <v>58</v>
      </c>
      <c r="C1244" t="s">
        <v>55</v>
      </c>
      <c r="D1244" t="s">
        <v>39</v>
      </c>
      <c r="E1244" t="s">
        <v>78</v>
      </c>
      <c r="F1244" t="s">
        <v>78</v>
      </c>
      <c r="G1244" s="35">
        <v>43721</v>
      </c>
      <c r="H1244">
        <v>400</v>
      </c>
      <c r="I1244">
        <v>0.906061729225484</v>
      </c>
      <c r="J1244">
        <v>0.80172031099327901</v>
      </c>
      <c r="K1244">
        <v>0.71183453912071504</v>
      </c>
      <c r="L1244">
        <v>0.62214193081626001</v>
      </c>
      <c r="M1244">
        <v>0.62928936896057497</v>
      </c>
      <c r="N1244">
        <v>0.592265399597248</v>
      </c>
      <c r="O1244">
        <v>0.57912802172470601</v>
      </c>
      <c r="P1244">
        <v>0.56324633010621905</v>
      </c>
      <c r="Q1244">
        <v>0.58208019193402405</v>
      </c>
      <c r="R1244">
        <v>0.69116412864618404</v>
      </c>
      <c r="S1244">
        <v>0.84011465882240499</v>
      </c>
      <c r="T1244">
        <v>0.99666877437044599</v>
      </c>
      <c r="U1244">
        <v>1.19379179462707</v>
      </c>
      <c r="V1244">
        <v>1.4810390281255601</v>
      </c>
      <c r="W1244">
        <v>1.7016986949575399</v>
      </c>
      <c r="X1244">
        <v>1.97542517362019</v>
      </c>
      <c r="Y1244">
        <v>2.1716073435208898</v>
      </c>
      <c r="Z1244">
        <v>2.31236372238775</v>
      </c>
      <c r="AA1244">
        <v>2.27869840403423</v>
      </c>
      <c r="AB1244">
        <v>2.1687051204522501</v>
      </c>
      <c r="AC1244">
        <v>2.0480397791075</v>
      </c>
      <c r="AD1244">
        <v>1.7930720130843201</v>
      </c>
      <c r="AE1244">
        <v>1.4622575802126601</v>
      </c>
      <c r="AF1244">
        <v>1.11623335172144</v>
      </c>
      <c r="AG1244">
        <v>-0.101564238910656</v>
      </c>
      <c r="AH1244">
        <v>-4.2514243682638099E-2</v>
      </c>
      <c r="AI1244">
        <v>-1.54203380786814E-2</v>
      </c>
      <c r="AJ1244">
        <v>-2.19530849030538E-2</v>
      </c>
      <c r="AK1244">
        <v>-1.8070243621715599E-2</v>
      </c>
      <c r="AL1244">
        <v>-3.1370232396753697E-2</v>
      </c>
      <c r="AM1244">
        <v>-3.6021127489602303E-2</v>
      </c>
      <c r="AN1244">
        <v>-5.0939411731727897E-2</v>
      </c>
      <c r="AO1244">
        <v>-8.6032931817215996E-2</v>
      </c>
      <c r="AP1244">
        <v>-3.07821784211075E-2</v>
      </c>
      <c r="AQ1244">
        <v>-2.8146889927433199E-3</v>
      </c>
      <c r="AR1244">
        <v>-2.1502700498382099E-2</v>
      </c>
      <c r="AS1244">
        <v>-3.3713282370027603E-2</v>
      </c>
      <c r="AT1244">
        <v>-1.79389316372024E-2</v>
      </c>
      <c r="AU1244">
        <v>0.30985916573668598</v>
      </c>
      <c r="AV1244">
        <v>0.24775290082269899</v>
      </c>
      <c r="AW1244">
        <v>0.27713399766678498</v>
      </c>
      <c r="AX1244">
        <v>0.29149919275002101</v>
      </c>
      <c r="AY1244">
        <v>-9.8547283514171802E-2</v>
      </c>
      <c r="AZ1244">
        <v>-0.50505574880777304</v>
      </c>
      <c r="BA1244">
        <v>-0.33461386953571798</v>
      </c>
      <c r="BB1244">
        <v>-0.171767574492731</v>
      </c>
      <c r="BC1244">
        <v>-8.2823893168530005E-2</v>
      </c>
      <c r="BD1244">
        <v>-6.8843865859854095E-2</v>
      </c>
      <c r="BE1244">
        <v>-6.9921265689017201E-2</v>
      </c>
      <c r="BF1244">
        <v>-2.0260029431182599E-2</v>
      </c>
      <c r="BG1244">
        <v>4.1944534767700097E-3</v>
      </c>
      <c r="BH1244">
        <v>-3.7606057111445801E-3</v>
      </c>
      <c r="BI1244">
        <v>-2.11178240023301E-4</v>
      </c>
      <c r="BJ1244">
        <v>-1.8330734215254801E-2</v>
      </c>
      <c r="BK1244">
        <v>-2.39141056941886E-2</v>
      </c>
      <c r="BL1244">
        <v>-3.5101232317433E-2</v>
      </c>
      <c r="BM1244">
        <v>-6.7420839217090606E-2</v>
      </c>
      <c r="BN1244">
        <v>-1.3548271851170799E-2</v>
      </c>
      <c r="BO1244">
        <v>1.6585435652263801E-2</v>
      </c>
      <c r="BP1244">
        <v>-5.2042113805452501E-3</v>
      </c>
      <c r="BQ1244">
        <v>-1.7351524509384601E-2</v>
      </c>
      <c r="BR1244">
        <v>2.2046716492704298E-2</v>
      </c>
      <c r="BS1244">
        <v>0.34481369369151399</v>
      </c>
      <c r="BT1244">
        <v>0.30043097490159298</v>
      </c>
      <c r="BU1244">
        <v>0.32725127089718298</v>
      </c>
      <c r="BV1244">
        <v>0.32929083569025402</v>
      </c>
      <c r="BW1244">
        <v>-4.35923611353774E-2</v>
      </c>
      <c r="BX1244">
        <v>-0.46238247149913297</v>
      </c>
      <c r="BY1244">
        <v>-0.29258369594694</v>
      </c>
      <c r="BZ1244">
        <v>-0.13832129453522801</v>
      </c>
      <c r="CA1244">
        <v>-5.8212876297257299E-2</v>
      </c>
      <c r="CB1244">
        <v>-4.8110058643049902E-2</v>
      </c>
      <c r="CC1244">
        <v>-4.8005438828751398E-2</v>
      </c>
      <c r="CD1244">
        <v>-4.8468284329704001E-3</v>
      </c>
      <c r="CE1244">
        <v>1.7779598356123999E-2</v>
      </c>
      <c r="CF1244">
        <v>8.8394499579676003E-3</v>
      </c>
      <c r="CG1244">
        <v>1.21579560398012E-2</v>
      </c>
      <c r="CH1244">
        <v>-9.2996174965812202E-3</v>
      </c>
      <c r="CI1244">
        <v>-1.5528819279942801E-2</v>
      </c>
      <c r="CJ1244">
        <v>-2.4131757502463599E-2</v>
      </c>
      <c r="CK1244">
        <v>-5.4530160579703703E-2</v>
      </c>
      <c r="CL1244">
        <v>-1.61212065996578E-3</v>
      </c>
      <c r="CM1244">
        <v>3.0021902883377499E-2</v>
      </c>
      <c r="CN1244">
        <v>6.0840725328696202E-3</v>
      </c>
      <c r="CO1244">
        <v>-6.0194208574358699E-3</v>
      </c>
      <c r="CP1244">
        <v>4.9740654580396101E-2</v>
      </c>
      <c r="CQ1244">
        <v>0.36902309327209698</v>
      </c>
      <c r="CR1244">
        <v>0.33691564853699701</v>
      </c>
      <c r="CS1244">
        <v>0.36196234166580898</v>
      </c>
      <c r="CT1244">
        <v>0.35546521246710899</v>
      </c>
      <c r="CU1244">
        <v>-5.5307493033575897E-3</v>
      </c>
      <c r="CV1244">
        <v>-0.43282708962949501</v>
      </c>
      <c r="CW1244">
        <v>-0.26347372575460998</v>
      </c>
      <c r="CX1244">
        <v>-0.115156502923061</v>
      </c>
      <c r="CY1244">
        <v>-4.1167360984016903E-2</v>
      </c>
      <c r="CZ1244">
        <v>-3.37498869254668E-2</v>
      </c>
      <c r="DA1244">
        <v>-2.6089611968485499E-2</v>
      </c>
      <c r="DB1244">
        <v>1.0566372565241801E-2</v>
      </c>
      <c r="DC1244">
        <v>3.1364743235477902E-2</v>
      </c>
      <c r="DD1244">
        <v>2.1439505627079799E-2</v>
      </c>
      <c r="DE1244">
        <v>2.4527090319625602E-2</v>
      </c>
      <c r="DF1244">
        <v>-2.6850077790764099E-4</v>
      </c>
      <c r="DG1244">
        <v>-7.1435328656969501E-3</v>
      </c>
      <c r="DH1244">
        <v>-1.31622826874942E-2</v>
      </c>
      <c r="DI1244">
        <v>-4.16394819423168E-2</v>
      </c>
      <c r="DJ1244">
        <v>1.03240305312393E-2</v>
      </c>
      <c r="DK1244">
        <v>4.34583701144911E-2</v>
      </c>
      <c r="DL1244">
        <v>1.7372356446284501E-2</v>
      </c>
      <c r="DM1244">
        <v>5.31268279451286E-3</v>
      </c>
      <c r="DN1244">
        <v>7.7434592668087998E-2</v>
      </c>
      <c r="DO1244">
        <v>0.39323249285268003</v>
      </c>
      <c r="DP1244">
        <v>0.37340032217239999</v>
      </c>
      <c r="DQ1244">
        <v>0.39667341243443499</v>
      </c>
      <c r="DR1244">
        <v>0.38163958924396502</v>
      </c>
      <c r="DS1244">
        <v>3.2530862528662302E-2</v>
      </c>
      <c r="DT1244">
        <v>-0.40327170775985699</v>
      </c>
      <c r="DU1244">
        <v>-0.23436375556228101</v>
      </c>
      <c r="DV1244">
        <v>-9.1991711310894606E-2</v>
      </c>
      <c r="DW1244">
        <v>-2.41218456707765E-2</v>
      </c>
      <c r="DX1244">
        <v>-1.9389715207883799E-2</v>
      </c>
      <c r="DY1244">
        <v>5.5533612531530703E-3</v>
      </c>
      <c r="DZ1244">
        <v>3.2820586816697299E-2</v>
      </c>
      <c r="EA1244">
        <v>5.0979534790929301E-2</v>
      </c>
      <c r="EB1244">
        <v>3.9631984818988997E-2</v>
      </c>
      <c r="EC1244">
        <v>4.2386155701317901E-2</v>
      </c>
      <c r="ED1244">
        <v>1.27709974035912E-2</v>
      </c>
      <c r="EE1244">
        <v>4.9634889297167101E-3</v>
      </c>
      <c r="EF1244">
        <v>2.67589672680072E-3</v>
      </c>
      <c r="EG1244">
        <v>-2.3027389342191399E-2</v>
      </c>
      <c r="EH1244">
        <v>2.7557937101175999E-2</v>
      </c>
      <c r="EI1244">
        <v>6.2858494759498298E-2</v>
      </c>
      <c r="EJ1244">
        <v>3.36708455641214E-2</v>
      </c>
      <c r="EK1244">
        <v>2.1674440655155901E-2</v>
      </c>
      <c r="EL1244">
        <v>0.117420240797995</v>
      </c>
      <c r="EM1244">
        <v>0.42818702080750798</v>
      </c>
      <c r="EN1244">
        <v>0.42607839625129401</v>
      </c>
      <c r="EO1244">
        <v>0.44679068566483299</v>
      </c>
      <c r="EP1244">
        <v>0.41943123218419698</v>
      </c>
      <c r="EQ1244">
        <v>8.7485784907456607E-2</v>
      </c>
      <c r="ER1244">
        <v>-0.36059843045121698</v>
      </c>
      <c r="ES1244">
        <v>-0.192333581973502</v>
      </c>
      <c r="ET1244">
        <v>-5.8545431353391103E-2</v>
      </c>
      <c r="EU1244">
        <v>4.8917120049619305E-4</v>
      </c>
      <c r="EV1244">
        <v>1.3440920089204801E-3</v>
      </c>
      <c r="EW1244">
        <v>77.5</v>
      </c>
      <c r="EX1244">
        <v>76</v>
      </c>
      <c r="EY1244">
        <v>75</v>
      </c>
      <c r="EZ1244">
        <v>72.5</v>
      </c>
      <c r="FA1244">
        <v>73</v>
      </c>
      <c r="FB1244">
        <v>71.5</v>
      </c>
      <c r="FC1244">
        <v>69</v>
      </c>
      <c r="FD1244">
        <v>68</v>
      </c>
      <c r="FE1244">
        <v>70</v>
      </c>
      <c r="FF1244">
        <v>75.5</v>
      </c>
      <c r="FG1244">
        <v>81</v>
      </c>
      <c r="FH1244">
        <v>86</v>
      </c>
      <c r="FI1244">
        <v>89.5</v>
      </c>
      <c r="FJ1244">
        <v>92.5</v>
      </c>
      <c r="FK1244">
        <v>94.5</v>
      </c>
      <c r="FL1244">
        <v>96.5</v>
      </c>
      <c r="FM1244">
        <v>97</v>
      </c>
      <c r="FN1244">
        <v>97</v>
      </c>
      <c r="FO1244">
        <v>96.5</v>
      </c>
      <c r="FP1244">
        <v>94</v>
      </c>
      <c r="FQ1244">
        <v>90.5</v>
      </c>
      <c r="FR1244">
        <v>86.5</v>
      </c>
      <c r="FS1244">
        <v>83.5</v>
      </c>
      <c r="FT1244">
        <v>79.5</v>
      </c>
      <c r="FU1244">
        <v>6.0885193177668703E-2</v>
      </c>
      <c r="FV1244">
        <v>0</v>
      </c>
      <c r="FW1244">
        <v>0</v>
      </c>
      <c r="FX1244">
        <v>1</v>
      </c>
    </row>
    <row r="1245" spans="1:180" x14ac:dyDescent="0.2">
      <c r="A1245" t="s">
        <v>42</v>
      </c>
      <c r="B1245" t="s">
        <v>58</v>
      </c>
      <c r="C1245" t="s">
        <v>55</v>
      </c>
      <c r="D1245" t="s">
        <v>226</v>
      </c>
      <c r="E1245" t="s">
        <v>1</v>
      </c>
      <c r="F1245" t="s">
        <v>1</v>
      </c>
      <c r="G1245" s="35">
        <v>43721</v>
      </c>
      <c r="H1245">
        <v>2808</v>
      </c>
      <c r="I1245">
        <v>0.677045386924503</v>
      </c>
      <c r="J1245">
        <v>0.60701601859502297</v>
      </c>
      <c r="K1245">
        <v>0.56163325969089095</v>
      </c>
      <c r="L1245">
        <v>0.54119269304522399</v>
      </c>
      <c r="M1245">
        <v>0.54471145134766497</v>
      </c>
      <c r="N1245">
        <v>0.58061346354227605</v>
      </c>
      <c r="O1245">
        <v>0.65065826917438496</v>
      </c>
      <c r="P1245">
        <v>0.71014149327387199</v>
      </c>
      <c r="Q1245">
        <v>0.73411809510082204</v>
      </c>
      <c r="R1245">
        <v>0.75019902102371805</v>
      </c>
      <c r="S1245">
        <v>0.78440708351034105</v>
      </c>
      <c r="T1245">
        <v>0.82494909384609705</v>
      </c>
      <c r="U1245">
        <v>0.91359055136871803</v>
      </c>
      <c r="V1245">
        <v>1.03398840998784</v>
      </c>
      <c r="W1245">
        <v>1.14907735258885</v>
      </c>
      <c r="X1245">
        <v>1.28869459756793</v>
      </c>
      <c r="Y1245">
        <v>1.4315926710370299</v>
      </c>
      <c r="Z1245">
        <v>1.5081841835719001</v>
      </c>
      <c r="AA1245">
        <v>1.5122115891844301</v>
      </c>
      <c r="AB1245">
        <v>1.4488280373257101</v>
      </c>
      <c r="AC1245">
        <v>1.3640115233285599</v>
      </c>
      <c r="AD1245">
        <v>1.2240927290971</v>
      </c>
      <c r="AE1245">
        <v>1.0256920546248101</v>
      </c>
      <c r="AF1245">
        <v>0.839480596497165</v>
      </c>
      <c r="AG1245">
        <v>-3.9667690864172902E-3</v>
      </c>
      <c r="AH1245">
        <v>-1.5220219502131599E-5</v>
      </c>
      <c r="AI1245">
        <v>-1.73702166112629E-3</v>
      </c>
      <c r="AJ1245">
        <v>7.0488896922370602E-3</v>
      </c>
      <c r="AK1245">
        <v>-4.7490931968603304E-3</v>
      </c>
      <c r="AL1245">
        <v>8.94151039714601E-4</v>
      </c>
      <c r="AM1245">
        <v>1.02314570698745E-2</v>
      </c>
      <c r="AN1245">
        <v>-4.5899883484985596E-3</v>
      </c>
      <c r="AO1245">
        <v>-2.18284596002708E-2</v>
      </c>
      <c r="AP1245">
        <v>-1.23303910099016E-2</v>
      </c>
      <c r="AQ1245">
        <v>-1.6522916855426499E-2</v>
      </c>
      <c r="AR1245">
        <v>-1.4184344058296799E-2</v>
      </c>
      <c r="AS1245">
        <v>-4.1417457908531803E-3</v>
      </c>
      <c r="AT1245">
        <v>1.8437455679694899E-3</v>
      </c>
      <c r="AU1245">
        <v>5.6568008443567103E-2</v>
      </c>
      <c r="AV1245">
        <v>9.4657662322966393E-2</v>
      </c>
      <c r="AW1245">
        <v>0.15924231463882699</v>
      </c>
      <c r="AX1245">
        <v>0.13040060552610599</v>
      </c>
      <c r="AY1245">
        <v>6.16344394754227E-2</v>
      </c>
      <c r="AZ1245">
        <v>-5.7566006602275399E-2</v>
      </c>
      <c r="BA1245">
        <v>-4.1324247595145802E-2</v>
      </c>
      <c r="BB1245">
        <v>-6.9484618312442403E-2</v>
      </c>
      <c r="BC1245">
        <v>-2.3951691061406401E-2</v>
      </c>
      <c r="BD1245">
        <v>-1.86439091008496E-2</v>
      </c>
      <c r="BE1245">
        <v>5.5096112241339902E-3</v>
      </c>
      <c r="BF1245">
        <v>7.2994258970700597E-3</v>
      </c>
      <c r="BG1245">
        <v>5.5081104305486801E-3</v>
      </c>
      <c r="BH1245">
        <v>1.24311820775449E-2</v>
      </c>
      <c r="BI1245">
        <v>1.8173889768382499E-3</v>
      </c>
      <c r="BJ1245">
        <v>7.5808841860318596E-3</v>
      </c>
      <c r="BK1245">
        <v>1.8959675328775499E-2</v>
      </c>
      <c r="BL1245">
        <v>6.0066649228160598E-3</v>
      </c>
      <c r="BM1245">
        <v>-1.29707145608345E-2</v>
      </c>
      <c r="BN1245">
        <v>-4.9106328598149899E-3</v>
      </c>
      <c r="BO1245">
        <v>-8.9083839381415703E-3</v>
      </c>
      <c r="BP1245">
        <v>-8.5732908656843895E-3</v>
      </c>
      <c r="BQ1245">
        <v>1.36263354464421E-3</v>
      </c>
      <c r="BR1245">
        <v>1.48449249697701E-2</v>
      </c>
      <c r="BS1245">
        <v>7.2736107682101106E-2</v>
      </c>
      <c r="BT1245">
        <v>0.11134935629645901</v>
      </c>
      <c r="BU1245">
        <v>0.17599911467934401</v>
      </c>
      <c r="BV1245">
        <v>0.15254450923422599</v>
      </c>
      <c r="BW1245">
        <v>8.2698023950018296E-2</v>
      </c>
      <c r="BX1245">
        <v>-3.5416572815069797E-2</v>
      </c>
      <c r="BY1245">
        <v>-2.4315483156683401E-2</v>
      </c>
      <c r="BZ1245">
        <v>-5.1078338554615903E-2</v>
      </c>
      <c r="CA1245">
        <v>-1.14376081152776E-2</v>
      </c>
      <c r="CB1245">
        <v>-9.0098161393603708E-3</v>
      </c>
      <c r="CC1245">
        <v>1.20729233596085E-2</v>
      </c>
      <c r="CD1245">
        <v>1.2365527515020701E-2</v>
      </c>
      <c r="CE1245">
        <v>1.0526066846614E-2</v>
      </c>
      <c r="CF1245">
        <v>1.6158941387693099E-2</v>
      </c>
      <c r="CG1245">
        <v>6.3653145270640404E-3</v>
      </c>
      <c r="CH1245">
        <v>1.2212095193576401E-2</v>
      </c>
      <c r="CI1245">
        <v>2.5004812706380601E-2</v>
      </c>
      <c r="CJ1245">
        <v>1.33458746982613E-2</v>
      </c>
      <c r="CK1245">
        <v>-6.8358673296042101E-3</v>
      </c>
      <c r="CL1245">
        <v>2.2826903234807701E-4</v>
      </c>
      <c r="CM1245">
        <v>-3.6345816355534601E-3</v>
      </c>
      <c r="CN1245">
        <v>-4.6870925172642196E-3</v>
      </c>
      <c r="CO1245">
        <v>5.1749499045838998E-3</v>
      </c>
      <c r="CP1245">
        <v>2.3849502218354E-2</v>
      </c>
      <c r="CQ1245">
        <v>8.3934083962313499E-2</v>
      </c>
      <c r="CR1245">
        <v>0.122909972695092</v>
      </c>
      <c r="CS1245">
        <v>0.187604823341668</v>
      </c>
      <c r="CT1245">
        <v>0.16788130948616001</v>
      </c>
      <c r="CU1245">
        <v>9.7286598391757101E-2</v>
      </c>
      <c r="CV1245">
        <v>-2.00759424472075E-2</v>
      </c>
      <c r="CW1245">
        <v>-1.2535264719893699E-2</v>
      </c>
      <c r="CX1245">
        <v>-3.8330205264843702E-2</v>
      </c>
      <c r="CY1245">
        <v>-2.7703923880646E-3</v>
      </c>
      <c r="CZ1245">
        <v>-2.3372727022815702E-3</v>
      </c>
      <c r="DA1245">
        <v>1.8636235495083E-2</v>
      </c>
      <c r="DB1245">
        <v>1.7431629132971398E-2</v>
      </c>
      <c r="DC1245">
        <v>1.5544023262679301E-2</v>
      </c>
      <c r="DD1245">
        <v>1.9886700697841399E-2</v>
      </c>
      <c r="DE1245">
        <v>1.0913240077289801E-2</v>
      </c>
      <c r="DF1245">
        <v>1.6843306201121001E-2</v>
      </c>
      <c r="DG1245">
        <v>3.10499500839857E-2</v>
      </c>
      <c r="DH1245">
        <v>2.0685084473706501E-2</v>
      </c>
      <c r="DI1245">
        <v>-7.0102009837388001E-4</v>
      </c>
      <c r="DJ1245">
        <v>5.36717092451115E-3</v>
      </c>
      <c r="DK1245">
        <v>1.63922066703466E-3</v>
      </c>
      <c r="DL1245">
        <v>-8.0089416884405399E-4</v>
      </c>
      <c r="DM1245">
        <v>8.9872662645235895E-3</v>
      </c>
      <c r="DN1245">
        <v>3.2854079466937899E-2</v>
      </c>
      <c r="DO1245">
        <v>9.5132060242526004E-2</v>
      </c>
      <c r="DP1245">
        <v>0.134470589093726</v>
      </c>
      <c r="DQ1245">
        <v>0.199210532003991</v>
      </c>
      <c r="DR1245">
        <v>0.18321810973809399</v>
      </c>
      <c r="DS1245">
        <v>0.111875172833496</v>
      </c>
      <c r="DT1245">
        <v>-4.7353120793451704E-3</v>
      </c>
      <c r="DU1245">
        <v>-7.55046283103959E-4</v>
      </c>
      <c r="DV1245">
        <v>-2.55820719750714E-2</v>
      </c>
      <c r="DW1245">
        <v>5.8968233391483698E-3</v>
      </c>
      <c r="DX1245">
        <v>4.33527073479722E-3</v>
      </c>
      <c r="DY1245">
        <v>2.8112615805634199E-2</v>
      </c>
      <c r="DZ1245">
        <v>2.4746275249543499E-2</v>
      </c>
      <c r="EA1245">
        <v>2.2789155354354301E-2</v>
      </c>
      <c r="EB1245">
        <v>2.5268993083149199E-2</v>
      </c>
      <c r="EC1245">
        <v>1.74797222509884E-2</v>
      </c>
      <c r="ED1245">
        <v>2.3530039347438199E-2</v>
      </c>
      <c r="EE1245">
        <v>3.9778168342886798E-2</v>
      </c>
      <c r="EF1245">
        <v>3.1281737745021097E-2</v>
      </c>
      <c r="EG1245">
        <v>8.1567249410624196E-3</v>
      </c>
      <c r="EH1245">
        <v>1.27869290745977E-2</v>
      </c>
      <c r="EI1245">
        <v>9.2537535843195805E-3</v>
      </c>
      <c r="EJ1245">
        <v>4.8101590237683402E-3</v>
      </c>
      <c r="EK1245">
        <v>1.4491645600021001E-2</v>
      </c>
      <c r="EL1245">
        <v>4.5855258868738501E-2</v>
      </c>
      <c r="EM1245">
        <v>0.11130015948105999</v>
      </c>
      <c r="EN1245">
        <v>0.15116228306721799</v>
      </c>
      <c r="EO1245">
        <v>0.21596733204450799</v>
      </c>
      <c r="EP1245">
        <v>0.20536201344621499</v>
      </c>
      <c r="EQ1245">
        <v>0.13293875730809199</v>
      </c>
      <c r="ER1245">
        <v>1.7414121707860501E-2</v>
      </c>
      <c r="ES1245">
        <v>1.6253718155358501E-2</v>
      </c>
      <c r="ET1245">
        <v>-7.1757922172449697E-3</v>
      </c>
      <c r="EU1245">
        <v>1.8410906285277199E-2</v>
      </c>
      <c r="EV1245">
        <v>1.3969363696286499E-2</v>
      </c>
      <c r="EW1245">
        <v>64.976417461113897</v>
      </c>
      <c r="EX1245">
        <v>62.9540893125941</v>
      </c>
      <c r="EY1245">
        <v>61.940541896638202</v>
      </c>
      <c r="EZ1245">
        <v>60.190291018564999</v>
      </c>
      <c r="FA1245">
        <v>58.953043987288801</v>
      </c>
      <c r="FB1245">
        <v>58.032697775547803</v>
      </c>
      <c r="FC1245">
        <v>57.2670597089814</v>
      </c>
      <c r="FD1245">
        <v>57.218389362769699</v>
      </c>
      <c r="FE1245">
        <v>62.099891286168301</v>
      </c>
      <c r="FF1245">
        <v>69.121132296370604</v>
      </c>
      <c r="FG1245">
        <v>76.437071416624903</v>
      </c>
      <c r="FH1245">
        <v>83.793109215587904</v>
      </c>
      <c r="FI1245">
        <v>88.699239003177794</v>
      </c>
      <c r="FJ1245">
        <v>92.277805653119202</v>
      </c>
      <c r="FK1245">
        <v>95.441169091821394</v>
      </c>
      <c r="FL1245">
        <v>98.140449908011405</v>
      </c>
      <c r="FM1245">
        <v>98.844413781568804</v>
      </c>
      <c r="FN1245">
        <v>97.452876735239997</v>
      </c>
      <c r="FO1245">
        <v>93.150401404917204</v>
      </c>
      <c r="FP1245">
        <v>87.810252550593702</v>
      </c>
      <c r="FQ1245">
        <v>82.4906756982773</v>
      </c>
      <c r="FR1245">
        <v>75.634596086302096</v>
      </c>
      <c r="FS1245">
        <v>71.490508446228503</v>
      </c>
      <c r="FT1245">
        <v>68.564266599765801</v>
      </c>
      <c r="FU1245">
        <v>2.4519303271785999E-2</v>
      </c>
      <c r="FV1245">
        <v>0</v>
      </c>
      <c r="FW1245">
        <v>0</v>
      </c>
      <c r="FX1245">
        <v>1</v>
      </c>
    </row>
    <row r="1246" spans="1:180" x14ac:dyDescent="0.2">
      <c r="A1246" t="s">
        <v>42</v>
      </c>
      <c r="B1246" t="s">
        <v>58</v>
      </c>
      <c r="C1246" t="s">
        <v>55</v>
      </c>
      <c r="D1246" t="s">
        <v>226</v>
      </c>
      <c r="E1246" t="s">
        <v>1</v>
      </c>
      <c r="F1246" t="s">
        <v>77</v>
      </c>
      <c r="G1246" s="35">
        <v>43721</v>
      </c>
      <c r="H1246">
        <v>2447</v>
      </c>
      <c r="I1246">
        <v>0.69484570140111901</v>
      </c>
      <c r="J1246">
        <v>0.62382936073378203</v>
      </c>
      <c r="K1246">
        <v>0.57714239510563903</v>
      </c>
      <c r="L1246">
        <v>0.55802345095455097</v>
      </c>
      <c r="M1246">
        <v>0.56230524582181696</v>
      </c>
      <c r="N1246">
        <v>0.59807689760891303</v>
      </c>
      <c r="O1246">
        <v>0.66987411181420797</v>
      </c>
      <c r="P1246">
        <v>0.72831899000744804</v>
      </c>
      <c r="Q1246">
        <v>0.74791166152488298</v>
      </c>
      <c r="R1246">
        <v>0.76161109043867803</v>
      </c>
      <c r="S1246">
        <v>0.79087675869309104</v>
      </c>
      <c r="T1246">
        <v>0.82889767083179799</v>
      </c>
      <c r="U1246">
        <v>0.91373516919778996</v>
      </c>
      <c r="V1246">
        <v>1.01887484272117</v>
      </c>
      <c r="W1246">
        <v>1.1198683093812001</v>
      </c>
      <c r="X1246">
        <v>1.23982893497203</v>
      </c>
      <c r="Y1246">
        <v>1.3670825771406701</v>
      </c>
      <c r="Z1246">
        <v>1.44124273502511</v>
      </c>
      <c r="AA1246">
        <v>1.4621489440750399</v>
      </c>
      <c r="AB1246">
        <v>1.4114699267264601</v>
      </c>
      <c r="AC1246">
        <v>1.3515919007848001</v>
      </c>
      <c r="AD1246">
        <v>1.2336674950756299</v>
      </c>
      <c r="AE1246">
        <v>1.0425950049270101</v>
      </c>
      <c r="AF1246">
        <v>0.858283535602124</v>
      </c>
      <c r="AG1246">
        <v>-5.3442241982099698E-4</v>
      </c>
      <c r="AH1246">
        <v>2.23766496023275E-3</v>
      </c>
      <c r="AI1246">
        <v>5.57076217599166E-4</v>
      </c>
      <c r="AJ1246">
        <v>1.18988002096179E-2</v>
      </c>
      <c r="AK1246">
        <v>-2.0314104838849698E-3</v>
      </c>
      <c r="AL1246">
        <v>9.0149945906773396E-4</v>
      </c>
      <c r="AM1246">
        <v>7.4558494012346502E-3</v>
      </c>
      <c r="AN1246">
        <v>-1.1896924657105099E-2</v>
      </c>
      <c r="AO1246">
        <v>-2.6258921667226098E-2</v>
      </c>
      <c r="AP1246">
        <v>-5.6721946111845303E-3</v>
      </c>
      <c r="AQ1246">
        <v>-7.0624577591709703E-3</v>
      </c>
      <c r="AR1246">
        <v>-1.71698700318372E-2</v>
      </c>
      <c r="AS1246">
        <v>-2.6285662916571001E-3</v>
      </c>
      <c r="AT1246">
        <v>-2.1997178468242101E-3</v>
      </c>
      <c r="AU1246">
        <v>4.08179102802129E-2</v>
      </c>
      <c r="AV1246">
        <v>6.7079013119952499E-2</v>
      </c>
      <c r="AW1246">
        <v>0.116231475154667</v>
      </c>
      <c r="AX1246">
        <v>9.4051633650213601E-2</v>
      </c>
      <c r="AY1246">
        <v>5.2890881181342997E-2</v>
      </c>
      <c r="AZ1246">
        <v>-1.3653086097480499E-2</v>
      </c>
      <c r="BA1246">
        <v>-4.8241184320473801E-3</v>
      </c>
      <c r="BB1246">
        <v>-3.9278889604256101E-2</v>
      </c>
      <c r="BC1246">
        <v>-1.43517692403369E-2</v>
      </c>
      <c r="BD1246">
        <v>-1.7945123778991601E-2</v>
      </c>
      <c r="BE1246">
        <v>8.9438249859995402E-3</v>
      </c>
      <c r="BF1246">
        <v>1.0049701011773301E-2</v>
      </c>
      <c r="BG1246">
        <v>8.4363208739432101E-3</v>
      </c>
      <c r="BH1246">
        <v>1.7488899881741401E-2</v>
      </c>
      <c r="BI1246">
        <v>4.8169413389397E-3</v>
      </c>
      <c r="BJ1246">
        <v>7.2637675045093102E-3</v>
      </c>
      <c r="BK1246">
        <v>1.6931377244915401E-2</v>
      </c>
      <c r="BL1246">
        <v>1.5095754492524399E-4</v>
      </c>
      <c r="BM1246">
        <v>-1.7772349925841702E-2</v>
      </c>
      <c r="BN1246">
        <v>1.44211515342662E-3</v>
      </c>
      <c r="BO1246">
        <v>7.8921105651171605E-4</v>
      </c>
      <c r="BP1246">
        <v>-1.11167144131545E-2</v>
      </c>
      <c r="BQ1246">
        <v>3.4332539852493099E-3</v>
      </c>
      <c r="BR1246">
        <v>1.2451361675338401E-2</v>
      </c>
      <c r="BS1246">
        <v>5.6173585299270599E-2</v>
      </c>
      <c r="BT1246">
        <v>8.1134732676645602E-2</v>
      </c>
      <c r="BU1246">
        <v>0.13166066219390599</v>
      </c>
      <c r="BV1246">
        <v>0.11251161600979701</v>
      </c>
      <c r="BW1246">
        <v>7.3374042522219005E-2</v>
      </c>
      <c r="BX1246">
        <v>7.01650704844917E-3</v>
      </c>
      <c r="BY1246">
        <v>1.1635493599243599E-2</v>
      </c>
      <c r="BZ1246">
        <v>-2.1163770673321401E-2</v>
      </c>
      <c r="CA1246">
        <v>-1.62352933293933E-3</v>
      </c>
      <c r="CB1246">
        <v>-5.9011053347966099E-3</v>
      </c>
      <c r="CC1246">
        <v>1.55084302659698E-2</v>
      </c>
      <c r="CD1246">
        <v>1.5460293383498899E-2</v>
      </c>
      <c r="CE1246">
        <v>1.38934617206202E-2</v>
      </c>
      <c r="CF1246">
        <v>2.1360585885701E-2</v>
      </c>
      <c r="CG1246">
        <v>9.5600889494991508E-3</v>
      </c>
      <c r="CH1246">
        <v>1.1670254971595699E-2</v>
      </c>
      <c r="CI1246">
        <v>2.3494098964432102E-2</v>
      </c>
      <c r="CJ1246">
        <v>8.4952840569489704E-3</v>
      </c>
      <c r="CK1246">
        <v>-1.1894576190148E-2</v>
      </c>
      <c r="CL1246">
        <v>6.3694644242876797E-3</v>
      </c>
      <c r="CM1246">
        <v>6.2272529599501402E-3</v>
      </c>
      <c r="CN1246">
        <v>-6.9243172712014E-3</v>
      </c>
      <c r="CO1246">
        <v>7.6316522430932496E-3</v>
      </c>
      <c r="CP1246">
        <v>2.2598654721243699E-2</v>
      </c>
      <c r="CQ1246">
        <v>6.6808879039937402E-2</v>
      </c>
      <c r="CR1246">
        <v>9.0869681224094001E-2</v>
      </c>
      <c r="CS1246">
        <v>0.14234687013581299</v>
      </c>
      <c r="CT1246">
        <v>0.12529694355795401</v>
      </c>
      <c r="CU1246">
        <v>8.7560617669669202E-2</v>
      </c>
      <c r="CV1246">
        <v>2.1332204296157901E-2</v>
      </c>
      <c r="CW1246">
        <v>2.3035370751692999E-2</v>
      </c>
      <c r="CX1246">
        <v>-8.6172944852999592E-3</v>
      </c>
      <c r="CY1246">
        <v>7.1920108532684797E-3</v>
      </c>
      <c r="CZ1246">
        <v>2.4405451503203999E-3</v>
      </c>
      <c r="DA1246">
        <v>2.20730355459401E-2</v>
      </c>
      <c r="DB1246">
        <v>2.08708857552246E-2</v>
      </c>
      <c r="DC1246">
        <v>1.9350602567297301E-2</v>
      </c>
      <c r="DD1246">
        <v>2.5232271889660599E-2</v>
      </c>
      <c r="DE1246">
        <v>1.4303236560058601E-2</v>
      </c>
      <c r="DF1246">
        <v>1.6076742438681998E-2</v>
      </c>
      <c r="DG1246">
        <v>3.0056820683948899E-2</v>
      </c>
      <c r="DH1246">
        <v>1.68396105689727E-2</v>
      </c>
      <c r="DI1246">
        <v>-6.0168024544543499E-3</v>
      </c>
      <c r="DJ1246">
        <v>1.12968136951487E-2</v>
      </c>
      <c r="DK1246">
        <v>1.16652948633886E-2</v>
      </c>
      <c r="DL1246">
        <v>-2.7319201292483001E-3</v>
      </c>
      <c r="DM1246">
        <v>1.18300505009372E-2</v>
      </c>
      <c r="DN1246">
        <v>3.2745947767149099E-2</v>
      </c>
      <c r="DO1246">
        <v>7.7444172780604198E-2</v>
      </c>
      <c r="DP1246">
        <v>0.100604629771542</v>
      </c>
      <c r="DQ1246">
        <v>0.15303307807771999</v>
      </c>
      <c r="DR1246">
        <v>0.13808227110611099</v>
      </c>
      <c r="DS1246">
        <v>0.101747192817119</v>
      </c>
      <c r="DT1246">
        <v>3.5647901543866697E-2</v>
      </c>
      <c r="DU1246">
        <v>3.4435247904142298E-2</v>
      </c>
      <c r="DV1246">
        <v>3.9291817027215297E-3</v>
      </c>
      <c r="DW1246">
        <v>1.6007551039476299E-2</v>
      </c>
      <c r="DX1246">
        <v>1.07821956354374E-2</v>
      </c>
      <c r="DY1246">
        <v>3.1551282951760698E-2</v>
      </c>
      <c r="DZ1246">
        <v>2.8682921806765099E-2</v>
      </c>
      <c r="EA1246">
        <v>2.7229847223641301E-2</v>
      </c>
      <c r="EB1246">
        <v>3.08223715617841E-2</v>
      </c>
      <c r="EC1246">
        <v>2.11515883828833E-2</v>
      </c>
      <c r="ED1246">
        <v>2.2439010484123601E-2</v>
      </c>
      <c r="EE1246">
        <v>3.9532348527629602E-2</v>
      </c>
      <c r="EF1246">
        <v>2.8887492771002998E-2</v>
      </c>
      <c r="EG1246">
        <v>2.4697692869300402E-3</v>
      </c>
      <c r="EH1246">
        <v>1.8411123459759898E-2</v>
      </c>
      <c r="EI1246">
        <v>1.9516963679071301E-2</v>
      </c>
      <c r="EJ1246">
        <v>3.3212354894344201E-3</v>
      </c>
      <c r="EK1246">
        <v>1.7891870777843599E-2</v>
      </c>
      <c r="EL1246">
        <v>4.7397027289311701E-2</v>
      </c>
      <c r="EM1246">
        <v>9.2799847799661897E-2</v>
      </c>
      <c r="EN1246">
        <v>0.114660349328236</v>
      </c>
      <c r="EO1246">
        <v>0.168462265116959</v>
      </c>
      <c r="EP1246">
        <v>0.156542253465694</v>
      </c>
      <c r="EQ1246">
        <v>0.12223035415799501</v>
      </c>
      <c r="ER1246">
        <v>5.6317494689796299E-2</v>
      </c>
      <c r="ES1246">
        <v>5.0894859935433301E-2</v>
      </c>
      <c r="ET1246">
        <v>2.20443006336562E-2</v>
      </c>
      <c r="EU1246">
        <v>2.8735790946873899E-2</v>
      </c>
      <c r="EV1246">
        <v>2.2826214079632399E-2</v>
      </c>
      <c r="EW1246">
        <v>64.840327001228601</v>
      </c>
      <c r="EX1246">
        <v>62.829269445232001</v>
      </c>
      <c r="EY1246">
        <v>61.826056138361203</v>
      </c>
      <c r="EZ1246">
        <v>60.076174274643201</v>
      </c>
      <c r="FA1246">
        <v>58.843209526509803</v>
      </c>
      <c r="FB1246">
        <v>57.9107834798223</v>
      </c>
      <c r="FC1246">
        <v>57.162130233437303</v>
      </c>
      <c r="FD1246">
        <v>57.128154238729799</v>
      </c>
      <c r="FE1246">
        <v>62.020508458557799</v>
      </c>
      <c r="FF1246">
        <v>69.059493431622698</v>
      </c>
      <c r="FG1246">
        <v>76.373263396654394</v>
      </c>
      <c r="FH1246">
        <v>83.750354408846107</v>
      </c>
      <c r="FI1246">
        <v>88.669123901332597</v>
      </c>
      <c r="FJ1246">
        <v>92.225782062186894</v>
      </c>
      <c r="FK1246">
        <v>95.393252055571296</v>
      </c>
      <c r="FL1246">
        <v>98.093800207919898</v>
      </c>
      <c r="FM1246">
        <v>98.783857858425506</v>
      </c>
      <c r="FN1246">
        <v>97.3943389093658</v>
      </c>
      <c r="FO1246">
        <v>93.078442491257903</v>
      </c>
      <c r="FP1246">
        <v>87.699886589169296</v>
      </c>
      <c r="FQ1246">
        <v>82.382147245061901</v>
      </c>
      <c r="FR1246">
        <v>75.518523769019893</v>
      </c>
      <c r="FS1246">
        <v>71.369813817219594</v>
      </c>
      <c r="FT1246">
        <v>68.443436348171204</v>
      </c>
      <c r="FU1246">
        <v>2.2131310522930901E-2</v>
      </c>
      <c r="FV1246">
        <v>0</v>
      </c>
      <c r="FW1246">
        <v>0</v>
      </c>
      <c r="FX1246">
        <v>1</v>
      </c>
    </row>
    <row r="1247" spans="1:180" x14ac:dyDescent="0.2">
      <c r="A1247" t="s">
        <v>42</v>
      </c>
      <c r="B1247" t="s">
        <v>58</v>
      </c>
      <c r="C1247" t="s">
        <v>55</v>
      </c>
      <c r="D1247" t="s">
        <v>226</v>
      </c>
      <c r="E1247" t="s">
        <v>1</v>
      </c>
      <c r="F1247" t="s">
        <v>78</v>
      </c>
      <c r="G1247" s="35">
        <v>43721</v>
      </c>
      <c r="H1247">
        <v>361</v>
      </c>
      <c r="I1247">
        <v>0.55988007911188098</v>
      </c>
      <c r="J1247">
        <v>0.49577989488145002</v>
      </c>
      <c r="K1247">
        <v>0.45866674086914799</v>
      </c>
      <c r="L1247">
        <v>0.42788515185398102</v>
      </c>
      <c r="M1247">
        <v>0.42500582385102098</v>
      </c>
      <c r="N1247">
        <v>0.46218403246895601</v>
      </c>
      <c r="O1247">
        <v>0.52382505586114803</v>
      </c>
      <c r="P1247">
        <v>0.58921720099049701</v>
      </c>
      <c r="Q1247">
        <v>0.63489648985290303</v>
      </c>
      <c r="R1247">
        <v>0.678443800173815</v>
      </c>
      <c r="S1247">
        <v>0.74913025768591102</v>
      </c>
      <c r="T1247">
        <v>0.80324173109966301</v>
      </c>
      <c r="U1247">
        <v>0.91215128531239897</v>
      </c>
      <c r="V1247">
        <v>1.12114453619565</v>
      </c>
      <c r="W1247">
        <v>1.32010665366539</v>
      </c>
      <c r="X1247">
        <v>1.5739268615116799</v>
      </c>
      <c r="Y1247">
        <v>1.78157009788078</v>
      </c>
      <c r="Z1247">
        <v>1.8558237628934999</v>
      </c>
      <c r="AA1247">
        <v>1.7697560817226099</v>
      </c>
      <c r="AB1247">
        <v>1.63619893026609</v>
      </c>
      <c r="AC1247">
        <v>1.4246499831896999</v>
      </c>
      <c r="AD1247">
        <v>1.17286867520994</v>
      </c>
      <c r="AE1247">
        <v>0.93770652886573003</v>
      </c>
      <c r="AF1247">
        <v>0.73704306181583101</v>
      </c>
      <c r="AG1247">
        <v>-5.5467618868721098E-2</v>
      </c>
      <c r="AH1247">
        <v>-4.9578016490526899E-2</v>
      </c>
      <c r="AI1247">
        <v>-4.7114307747665299E-2</v>
      </c>
      <c r="AJ1247">
        <v>-4.7369955753191903E-2</v>
      </c>
      <c r="AK1247">
        <v>-5.0520207408762001E-2</v>
      </c>
      <c r="AL1247">
        <v>-2.8020533644750201E-2</v>
      </c>
      <c r="AM1247">
        <v>-3.7973502764904799E-3</v>
      </c>
      <c r="AN1247">
        <v>3.4971714331483799E-3</v>
      </c>
      <c r="AO1247">
        <v>-2.85591646188878E-2</v>
      </c>
      <c r="AP1247">
        <v>-7.6417584404848096E-2</v>
      </c>
      <c r="AQ1247">
        <v>-9.9929008932234206E-2</v>
      </c>
      <c r="AR1247">
        <v>-1.4693228084762601E-2</v>
      </c>
      <c r="AS1247">
        <v>-3.1401154943073301E-2</v>
      </c>
      <c r="AT1247">
        <v>-2.8397028332774198E-2</v>
      </c>
      <c r="AU1247">
        <v>9.4684412426508199E-2</v>
      </c>
      <c r="AV1247">
        <v>0.21844567641151799</v>
      </c>
      <c r="AW1247">
        <v>0.33320145566556197</v>
      </c>
      <c r="AX1247">
        <v>0.26832968507086902</v>
      </c>
      <c r="AY1247">
        <v>2.1370672031565199E-2</v>
      </c>
      <c r="AZ1247">
        <v>-0.40085362421037202</v>
      </c>
      <c r="BA1247">
        <v>-0.347281590376252</v>
      </c>
      <c r="BB1247">
        <v>-0.31075530795684397</v>
      </c>
      <c r="BC1247">
        <v>-0.10505876838058199</v>
      </c>
      <c r="BD1247">
        <v>-5.8704270271648998E-2</v>
      </c>
      <c r="BE1247">
        <v>-3.3842263106188701E-2</v>
      </c>
      <c r="BF1247">
        <v>-2.9233466040215299E-2</v>
      </c>
      <c r="BG1247">
        <v>-3.0067203593769999E-2</v>
      </c>
      <c r="BH1247">
        <v>-3.4528545434812999E-2</v>
      </c>
      <c r="BI1247">
        <v>-3.5710123486720799E-2</v>
      </c>
      <c r="BJ1247">
        <v>-8.9841249299974901E-3</v>
      </c>
      <c r="BK1247">
        <v>1.0538154236640699E-2</v>
      </c>
      <c r="BL1247">
        <v>1.9002083940805301E-2</v>
      </c>
      <c r="BM1247">
        <v>-6.89211414728369E-3</v>
      </c>
      <c r="BN1247">
        <v>-5.5912987268496098E-2</v>
      </c>
      <c r="BO1247">
        <v>-7.7602492074534096E-2</v>
      </c>
      <c r="BP1247">
        <v>-1.26003268675567E-3</v>
      </c>
      <c r="BQ1247">
        <v>-1.81630067843494E-2</v>
      </c>
      <c r="BR1247">
        <v>5.7457484818088803E-3</v>
      </c>
      <c r="BS1247">
        <v>0.143051273574482</v>
      </c>
      <c r="BT1247">
        <v>0.26255550431775299</v>
      </c>
      <c r="BU1247">
        <v>0.377068506034405</v>
      </c>
      <c r="BV1247">
        <v>0.32656713851999802</v>
      </c>
      <c r="BW1247">
        <v>7.3530040445987099E-2</v>
      </c>
      <c r="BX1247">
        <v>-0.34387004354238798</v>
      </c>
      <c r="BY1247">
        <v>-0.28258016013707499</v>
      </c>
      <c r="BZ1247">
        <v>-0.249011202265565</v>
      </c>
      <c r="CA1247">
        <v>-7.2818824180007499E-2</v>
      </c>
      <c r="CB1247">
        <v>-3.4943940003576701E-2</v>
      </c>
      <c r="CC1247">
        <v>-1.8864607581731901E-2</v>
      </c>
      <c r="CD1247">
        <v>-1.5142892373323801E-2</v>
      </c>
      <c r="CE1247">
        <v>-1.8260431186864601E-2</v>
      </c>
      <c r="CF1247">
        <v>-2.56346237667072E-2</v>
      </c>
      <c r="CG1247">
        <v>-2.54527044778298E-2</v>
      </c>
      <c r="CH1247">
        <v>4.2004337557988696E-3</v>
      </c>
      <c r="CI1247">
        <v>2.0466880992617599E-2</v>
      </c>
      <c r="CJ1247">
        <v>2.9740739111458098E-2</v>
      </c>
      <c r="CK1247">
        <v>8.1144190056627891E-3</v>
      </c>
      <c r="CL1247">
        <v>-4.1711565754398501E-2</v>
      </c>
      <c r="CM1247">
        <v>-6.2139214511490203E-2</v>
      </c>
      <c r="CN1247">
        <v>8.0437575247633893E-3</v>
      </c>
      <c r="CO1247">
        <v>-8.9943056965912302E-3</v>
      </c>
      <c r="CP1247">
        <v>2.93929316954714E-2</v>
      </c>
      <c r="CQ1247">
        <v>0.176550014267049</v>
      </c>
      <c r="CR1247">
        <v>0.29310583675516499</v>
      </c>
      <c r="CS1247">
        <v>0.407450691488985</v>
      </c>
      <c r="CT1247">
        <v>0.36690222137185602</v>
      </c>
      <c r="CU1247">
        <v>0.109655460118295</v>
      </c>
      <c r="CV1247">
        <v>-0.30440338915911502</v>
      </c>
      <c r="CW1247">
        <v>-0.23776814665144899</v>
      </c>
      <c r="CX1247">
        <v>-0.20624742275300401</v>
      </c>
      <c r="CY1247">
        <v>-5.04895370382651E-2</v>
      </c>
      <c r="CZ1247">
        <v>-1.8487607640291899E-2</v>
      </c>
      <c r="DA1247">
        <v>-3.8869520572751099E-3</v>
      </c>
      <c r="DB1247">
        <v>-1.0523187064323601E-3</v>
      </c>
      <c r="DC1247">
        <v>-6.4536587799591798E-3</v>
      </c>
      <c r="DD1247">
        <v>-1.6740702098601401E-2</v>
      </c>
      <c r="DE1247">
        <v>-1.5195285468938899E-2</v>
      </c>
      <c r="DF1247">
        <v>1.73849924415952E-2</v>
      </c>
      <c r="DG1247">
        <v>3.03956077485945E-2</v>
      </c>
      <c r="DH1247">
        <v>4.0479394282111003E-2</v>
      </c>
      <c r="DI1247">
        <v>2.3120952158609299E-2</v>
      </c>
      <c r="DJ1247">
        <v>-2.7510144240300901E-2</v>
      </c>
      <c r="DK1247">
        <v>-4.6675936948446302E-2</v>
      </c>
      <c r="DL1247">
        <v>1.7347547736282401E-2</v>
      </c>
      <c r="DM1247">
        <v>1.7439539116695201E-4</v>
      </c>
      <c r="DN1247">
        <v>5.3040114909133899E-2</v>
      </c>
      <c r="DO1247">
        <v>0.210048754959615</v>
      </c>
      <c r="DP1247">
        <v>0.323656169192577</v>
      </c>
      <c r="DQ1247">
        <v>0.43783287694356499</v>
      </c>
      <c r="DR1247">
        <v>0.40723730422371401</v>
      </c>
      <c r="DS1247">
        <v>0.145780879790603</v>
      </c>
      <c r="DT1247">
        <v>-0.26493673477584301</v>
      </c>
      <c r="DU1247">
        <v>-0.192956133165823</v>
      </c>
      <c r="DV1247">
        <v>-0.16348364324044301</v>
      </c>
      <c r="DW1247">
        <v>-2.8160249896522702E-2</v>
      </c>
      <c r="DX1247">
        <v>-2.0312752770070002E-3</v>
      </c>
      <c r="DY1247">
        <v>1.77384037052573E-2</v>
      </c>
      <c r="DZ1247">
        <v>1.9292231743879201E-2</v>
      </c>
      <c r="EA1247">
        <v>1.0593445373936101E-2</v>
      </c>
      <c r="EB1247">
        <v>-3.8992917802224501E-3</v>
      </c>
      <c r="EC1247">
        <v>-3.8520154689762999E-4</v>
      </c>
      <c r="ED1247">
        <v>3.6421401156347899E-2</v>
      </c>
      <c r="EE1247">
        <v>4.47311122617257E-2</v>
      </c>
      <c r="EF1247">
        <v>5.5984306789767797E-2</v>
      </c>
      <c r="EG1247">
        <v>4.4788002630213299E-2</v>
      </c>
      <c r="EH1247">
        <v>-7.0055471039489701E-3</v>
      </c>
      <c r="EI1247">
        <v>-2.4349420090746199E-2</v>
      </c>
      <c r="EJ1247">
        <v>3.0780743134289398E-2</v>
      </c>
      <c r="EK1247">
        <v>1.3412543549890899E-2</v>
      </c>
      <c r="EL1247">
        <v>8.7182891723717001E-2</v>
      </c>
      <c r="EM1247">
        <v>0.25841561610758901</v>
      </c>
      <c r="EN1247">
        <v>0.36776599709881203</v>
      </c>
      <c r="EO1247">
        <v>0.48169992731240802</v>
      </c>
      <c r="EP1247">
        <v>0.46547475767284402</v>
      </c>
      <c r="EQ1247">
        <v>0.19794024820502401</v>
      </c>
      <c r="ER1247">
        <v>-0.207953154107859</v>
      </c>
      <c r="ES1247">
        <v>-0.12825470292664601</v>
      </c>
      <c r="ET1247">
        <v>-0.101739537549164</v>
      </c>
      <c r="EU1247">
        <v>4.0796943040522799E-3</v>
      </c>
      <c r="EV1247">
        <v>2.17290549910653E-2</v>
      </c>
      <c r="EW1247">
        <v>65.169094922737301</v>
      </c>
      <c r="EX1247">
        <v>63.143267108167798</v>
      </c>
      <c r="EY1247">
        <v>62.086754966887398</v>
      </c>
      <c r="EZ1247">
        <v>60.335540838852097</v>
      </c>
      <c r="FA1247">
        <v>59.072626931567299</v>
      </c>
      <c r="FB1247">
        <v>58.138410596026503</v>
      </c>
      <c r="FC1247">
        <v>57.337969094922698</v>
      </c>
      <c r="FD1247">
        <v>57.281456953642397</v>
      </c>
      <c r="FE1247">
        <v>62.199116997792501</v>
      </c>
      <c r="FF1247">
        <v>69.2377483443709</v>
      </c>
      <c r="FG1247">
        <v>76.565121412803506</v>
      </c>
      <c r="FH1247">
        <v>83.916997792494499</v>
      </c>
      <c r="FI1247">
        <v>88.843929359823406</v>
      </c>
      <c r="FJ1247">
        <v>92.525827814569496</v>
      </c>
      <c r="FK1247">
        <v>95.746357615893999</v>
      </c>
      <c r="FL1247">
        <v>98.457615894039705</v>
      </c>
      <c r="FM1247">
        <v>99.132671081677699</v>
      </c>
      <c r="FN1247">
        <v>97.756070640176603</v>
      </c>
      <c r="FO1247">
        <v>93.5110375275938</v>
      </c>
      <c r="FP1247">
        <v>88.210816777041899</v>
      </c>
      <c r="FQ1247">
        <v>82.841059602648997</v>
      </c>
      <c r="FR1247">
        <v>75.9233995584989</v>
      </c>
      <c r="FS1247">
        <v>71.716997792494496</v>
      </c>
      <c r="FT1247">
        <v>68.719426048565097</v>
      </c>
      <c r="FU1247">
        <v>6.5176046539781998E-2</v>
      </c>
      <c r="FV1247">
        <v>0</v>
      </c>
      <c r="FW1247">
        <v>0</v>
      </c>
      <c r="FX1247">
        <v>1</v>
      </c>
    </row>
    <row r="1248" spans="1:180" x14ac:dyDescent="0.2">
      <c r="A1248" t="s">
        <v>42</v>
      </c>
      <c r="B1248" t="s">
        <v>58</v>
      </c>
      <c r="C1248" t="s">
        <v>55</v>
      </c>
      <c r="D1248" t="s">
        <v>226</v>
      </c>
      <c r="E1248" t="s">
        <v>77</v>
      </c>
      <c r="F1248" t="s">
        <v>1</v>
      </c>
      <c r="G1248" s="35">
        <v>43721</v>
      </c>
      <c r="H1248">
        <v>2013</v>
      </c>
      <c r="I1248">
        <v>0.69445049375888601</v>
      </c>
      <c r="J1248">
        <v>0.62332916126207805</v>
      </c>
      <c r="K1248">
        <v>0.57963534067281197</v>
      </c>
      <c r="L1248">
        <v>0.55984663507606702</v>
      </c>
      <c r="M1248">
        <v>0.56668207469709597</v>
      </c>
      <c r="N1248">
        <v>0.60953088003481204</v>
      </c>
      <c r="O1248">
        <v>0.68357414944913897</v>
      </c>
      <c r="P1248">
        <v>0.752807048597115</v>
      </c>
      <c r="Q1248">
        <v>0.78313017099417603</v>
      </c>
      <c r="R1248">
        <v>0.79072293149675099</v>
      </c>
      <c r="S1248">
        <v>0.81775808335194899</v>
      </c>
      <c r="T1248">
        <v>0.86072033828463801</v>
      </c>
      <c r="U1248">
        <v>0.94525276405946801</v>
      </c>
      <c r="V1248">
        <v>1.0467940171432599</v>
      </c>
      <c r="W1248">
        <v>1.16094263988222</v>
      </c>
      <c r="X1248">
        <v>1.30824781920052</v>
      </c>
      <c r="Y1248">
        <v>1.46203870515456</v>
      </c>
      <c r="Z1248">
        <v>1.5519186588158</v>
      </c>
      <c r="AA1248">
        <v>1.56477488363518</v>
      </c>
      <c r="AB1248">
        <v>1.5040509008777501</v>
      </c>
      <c r="AC1248">
        <v>1.4052408220768999</v>
      </c>
      <c r="AD1248">
        <v>1.2686477459371901</v>
      </c>
      <c r="AE1248">
        <v>1.0591594080467801</v>
      </c>
      <c r="AF1248">
        <v>0.86472627352777498</v>
      </c>
      <c r="AG1248">
        <v>-4.8101829608312103E-3</v>
      </c>
      <c r="AH1248">
        <v>5.7389717694353096E-3</v>
      </c>
      <c r="AI1248">
        <v>4.2792341642367204E-3</v>
      </c>
      <c r="AJ1248">
        <v>1.0347557471989699E-2</v>
      </c>
      <c r="AK1248">
        <v>-1.8689770201466801E-3</v>
      </c>
      <c r="AL1248">
        <v>2.8414840185964499E-3</v>
      </c>
      <c r="AM1248">
        <v>1.04019152615559E-2</v>
      </c>
      <c r="AN1248">
        <v>-5.0554285006040303E-3</v>
      </c>
      <c r="AO1248">
        <v>-1.8971418365010598E-2</v>
      </c>
      <c r="AP1248">
        <v>-2.5044435796605299E-2</v>
      </c>
      <c r="AQ1248">
        <v>-2.2688511194180801E-2</v>
      </c>
      <c r="AR1248">
        <v>-1.70543466496175E-2</v>
      </c>
      <c r="AS1248">
        <v>-1.3114219856381001E-4</v>
      </c>
      <c r="AT1248">
        <v>3.2319772544692101E-3</v>
      </c>
      <c r="AU1248">
        <v>6.2573644942152798E-2</v>
      </c>
      <c r="AV1248">
        <v>0.106850902311541</v>
      </c>
      <c r="AW1248">
        <v>0.183138724273813</v>
      </c>
      <c r="AX1248">
        <v>0.14033714229184899</v>
      </c>
      <c r="AY1248">
        <v>8.2252341568641196E-2</v>
      </c>
      <c r="AZ1248">
        <v>-5.89992929442235E-2</v>
      </c>
      <c r="BA1248">
        <v>-5.4946409597447898E-2</v>
      </c>
      <c r="BB1248">
        <v>-8.9094154801597394E-2</v>
      </c>
      <c r="BC1248">
        <v>-3.14895635403293E-2</v>
      </c>
      <c r="BD1248">
        <v>-2.5159545056529401E-2</v>
      </c>
      <c r="BE1248">
        <v>7.1821268592229997E-3</v>
      </c>
      <c r="BF1248">
        <v>1.33782564651709E-2</v>
      </c>
      <c r="BG1248">
        <v>1.2856555331255799E-2</v>
      </c>
      <c r="BH1248">
        <v>1.59523832228524E-2</v>
      </c>
      <c r="BI1248">
        <v>5.1488055103965404E-3</v>
      </c>
      <c r="BJ1248">
        <v>1.1498664242888999E-2</v>
      </c>
      <c r="BK1248">
        <v>2.1849596765352201E-2</v>
      </c>
      <c r="BL1248">
        <v>7.6380783055675196E-3</v>
      </c>
      <c r="BM1248">
        <v>-5.9585608570936303E-3</v>
      </c>
      <c r="BN1248">
        <v>-1.41650097212266E-2</v>
      </c>
      <c r="BO1248">
        <v>-1.3069469893358899E-2</v>
      </c>
      <c r="BP1248">
        <v>-1.1816294336844E-2</v>
      </c>
      <c r="BQ1248">
        <v>5.0042597281892299E-3</v>
      </c>
      <c r="BR1248">
        <v>1.7905356853980502E-2</v>
      </c>
      <c r="BS1248">
        <v>8.2775999539997897E-2</v>
      </c>
      <c r="BT1248">
        <v>0.12706865429866601</v>
      </c>
      <c r="BU1248">
        <v>0.20181227768427201</v>
      </c>
      <c r="BV1248">
        <v>0.163635905627418</v>
      </c>
      <c r="BW1248">
        <v>0.103800610620252</v>
      </c>
      <c r="BX1248">
        <v>-3.43507433039279E-2</v>
      </c>
      <c r="BY1248">
        <v>-3.6106982529690697E-2</v>
      </c>
      <c r="BZ1248">
        <v>-6.9406583698960203E-2</v>
      </c>
      <c r="CA1248">
        <v>-1.5830109621388099E-2</v>
      </c>
      <c r="CB1248">
        <v>-1.2616804006429901E-2</v>
      </c>
      <c r="CC1248">
        <v>1.54879641087785E-2</v>
      </c>
      <c r="CD1248">
        <v>1.8669201774113301E-2</v>
      </c>
      <c r="CE1248">
        <v>1.8797181842696801E-2</v>
      </c>
      <c r="CF1248">
        <v>1.9834268464087201E-2</v>
      </c>
      <c r="CG1248">
        <v>1.00093003129902E-2</v>
      </c>
      <c r="CH1248">
        <v>1.7494600894125301E-2</v>
      </c>
      <c r="CI1248">
        <v>2.9778226102152399E-2</v>
      </c>
      <c r="CJ1248">
        <v>1.64295624516726E-2</v>
      </c>
      <c r="CK1248">
        <v>3.0541046122118201E-3</v>
      </c>
      <c r="CL1248">
        <v>-6.6299523630888998E-3</v>
      </c>
      <c r="CM1248">
        <v>-6.4073511906069403E-3</v>
      </c>
      <c r="CN1248">
        <v>-8.1884352615389198E-3</v>
      </c>
      <c r="CO1248">
        <v>8.5610234588373996E-3</v>
      </c>
      <c r="CP1248">
        <v>2.8068094865525601E-2</v>
      </c>
      <c r="CQ1248">
        <v>9.6768088792638096E-2</v>
      </c>
      <c r="CR1248">
        <v>0.14107140773621701</v>
      </c>
      <c r="CS1248">
        <v>0.21474552389167001</v>
      </c>
      <c r="CT1248">
        <v>0.17977255813930901</v>
      </c>
      <c r="CU1248">
        <v>0.118724876123552</v>
      </c>
      <c r="CV1248">
        <v>-1.7279232909197199E-2</v>
      </c>
      <c r="CW1248">
        <v>-2.30588527325442E-2</v>
      </c>
      <c r="CX1248">
        <v>-5.5771031926931398E-2</v>
      </c>
      <c r="CY1248">
        <v>-4.9844195400546602E-3</v>
      </c>
      <c r="CZ1248">
        <v>-3.9297397637071702E-3</v>
      </c>
      <c r="DA1248">
        <v>2.3793801358334098E-2</v>
      </c>
      <c r="DB1248">
        <v>2.3960147083055699E-2</v>
      </c>
      <c r="DC1248">
        <v>2.4737808354137799E-2</v>
      </c>
      <c r="DD1248">
        <v>2.3716153705321999E-2</v>
      </c>
      <c r="DE1248">
        <v>1.4869795115583799E-2</v>
      </c>
      <c r="DF1248">
        <v>2.3490537545361699E-2</v>
      </c>
      <c r="DG1248">
        <v>3.7706855438952601E-2</v>
      </c>
      <c r="DH1248">
        <v>2.5221046597777599E-2</v>
      </c>
      <c r="DI1248">
        <v>1.2066770081517301E-2</v>
      </c>
      <c r="DJ1248">
        <v>9.0510499504879195E-4</v>
      </c>
      <c r="DK1248">
        <v>2.5476751214503101E-4</v>
      </c>
      <c r="DL1248">
        <v>-4.5605761862338003E-3</v>
      </c>
      <c r="DM1248">
        <v>1.21177871894856E-2</v>
      </c>
      <c r="DN1248">
        <v>3.8230832877070603E-2</v>
      </c>
      <c r="DO1248">
        <v>0.110760178045278</v>
      </c>
      <c r="DP1248">
        <v>0.15507416117376799</v>
      </c>
      <c r="DQ1248">
        <v>0.22767877009906901</v>
      </c>
      <c r="DR1248">
        <v>0.19590921065119901</v>
      </c>
      <c r="DS1248">
        <v>0.13364914162685099</v>
      </c>
      <c r="DT1248">
        <v>-2.0772251446653901E-4</v>
      </c>
      <c r="DU1248">
        <v>-1.0010722935397599E-2</v>
      </c>
      <c r="DV1248">
        <v>-4.2135480154902601E-2</v>
      </c>
      <c r="DW1248">
        <v>5.8612705412787996E-3</v>
      </c>
      <c r="DX1248">
        <v>4.7573244790155801E-3</v>
      </c>
      <c r="DY1248">
        <v>3.57861111783883E-2</v>
      </c>
      <c r="DZ1248">
        <v>3.1599431778791202E-2</v>
      </c>
      <c r="EA1248">
        <v>3.3315129521156901E-2</v>
      </c>
      <c r="EB1248">
        <v>2.9320979456184702E-2</v>
      </c>
      <c r="EC1248">
        <v>2.1887577646127001E-2</v>
      </c>
      <c r="ED1248">
        <v>3.2147717769654201E-2</v>
      </c>
      <c r="EE1248">
        <v>4.9154536942748898E-2</v>
      </c>
      <c r="EF1248">
        <v>3.79145534039491E-2</v>
      </c>
      <c r="EG1248">
        <v>2.50796275894342E-2</v>
      </c>
      <c r="EH1248">
        <v>1.17845310704275E-2</v>
      </c>
      <c r="EI1248">
        <v>9.8738088129668809E-3</v>
      </c>
      <c r="EJ1248">
        <v>6.7747612653964702E-4</v>
      </c>
      <c r="EK1248">
        <v>1.7253189116238601E-2</v>
      </c>
      <c r="EL1248">
        <v>5.2904212476581898E-2</v>
      </c>
      <c r="EM1248">
        <v>0.13096253264312299</v>
      </c>
      <c r="EN1248">
        <v>0.17529191316089199</v>
      </c>
      <c r="EO1248">
        <v>0.24635232350952799</v>
      </c>
      <c r="EP1248">
        <v>0.219207973986769</v>
      </c>
      <c r="EQ1248">
        <v>0.15519741067846199</v>
      </c>
      <c r="ER1248">
        <v>2.4440827125829099E-2</v>
      </c>
      <c r="ES1248">
        <v>8.8287041323595501E-3</v>
      </c>
      <c r="ET1248">
        <v>-2.2447909052265399E-2</v>
      </c>
      <c r="EU1248">
        <v>2.1520724460219898E-2</v>
      </c>
      <c r="EV1248">
        <v>1.7300065529115099E-2</v>
      </c>
      <c r="EW1248">
        <v>65.137780149413004</v>
      </c>
      <c r="EX1248">
        <v>63.097598719316998</v>
      </c>
      <c r="EY1248">
        <v>62.082870864461</v>
      </c>
      <c r="EZ1248">
        <v>60.331856990394897</v>
      </c>
      <c r="FA1248">
        <v>59.097865528281801</v>
      </c>
      <c r="FB1248">
        <v>58.203094983991498</v>
      </c>
      <c r="FC1248">
        <v>57.4235325506937</v>
      </c>
      <c r="FD1248">
        <v>57.351547491995703</v>
      </c>
      <c r="FE1248">
        <v>62.199519743863398</v>
      </c>
      <c r="FF1248">
        <v>69.183778014941296</v>
      </c>
      <c r="FG1248">
        <v>76.499466382070395</v>
      </c>
      <c r="FH1248">
        <v>83.821878335112103</v>
      </c>
      <c r="FI1248">
        <v>88.695624332977602</v>
      </c>
      <c r="FJ1248">
        <v>92.268729989327596</v>
      </c>
      <c r="FK1248">
        <v>95.400800426894307</v>
      </c>
      <c r="FL1248">
        <v>98.094236926360693</v>
      </c>
      <c r="FM1248">
        <v>98.835325506936996</v>
      </c>
      <c r="FN1248">
        <v>97.4362860192102</v>
      </c>
      <c r="FO1248">
        <v>93.1331910352188</v>
      </c>
      <c r="FP1248">
        <v>87.841355389541107</v>
      </c>
      <c r="FQ1248">
        <v>82.538260405549593</v>
      </c>
      <c r="FR1248">
        <v>75.720170757737506</v>
      </c>
      <c r="FS1248">
        <v>71.6104589114194</v>
      </c>
      <c r="FT1248">
        <v>68.7145677694771</v>
      </c>
      <c r="FU1248">
        <v>2.74557347554918E-2</v>
      </c>
      <c r="FV1248">
        <v>0</v>
      </c>
      <c r="FW1248">
        <v>0</v>
      </c>
      <c r="FX1248">
        <v>1</v>
      </c>
    </row>
    <row r="1249" spans="1:180" x14ac:dyDescent="0.2">
      <c r="A1249" t="s">
        <v>42</v>
      </c>
      <c r="B1249" t="s">
        <v>58</v>
      </c>
      <c r="C1249" t="s">
        <v>55</v>
      </c>
      <c r="D1249" t="s">
        <v>226</v>
      </c>
      <c r="E1249" t="s">
        <v>77</v>
      </c>
      <c r="F1249" t="s">
        <v>77</v>
      </c>
      <c r="G1249" s="35">
        <v>43721</v>
      </c>
      <c r="H1249">
        <v>1730</v>
      </c>
      <c r="I1249">
        <v>0.71631893719850104</v>
      </c>
      <c r="J1249">
        <v>0.64350215864765603</v>
      </c>
      <c r="K1249">
        <v>0.59923665775457202</v>
      </c>
      <c r="L1249">
        <v>0.58070196895389703</v>
      </c>
      <c r="M1249">
        <v>0.58858429849623894</v>
      </c>
      <c r="N1249">
        <v>0.63215987866290801</v>
      </c>
      <c r="O1249">
        <v>0.70790122753884199</v>
      </c>
      <c r="P1249">
        <v>0.776773776689475</v>
      </c>
      <c r="Q1249">
        <v>0.80232575810597195</v>
      </c>
      <c r="R1249">
        <v>0.80798199151605099</v>
      </c>
      <c r="S1249">
        <v>0.82956381364971199</v>
      </c>
      <c r="T1249">
        <v>0.87116163445211903</v>
      </c>
      <c r="U1249">
        <v>0.95089757187361101</v>
      </c>
      <c r="V1249">
        <v>1.03803459774617</v>
      </c>
      <c r="W1249">
        <v>1.13536756426234</v>
      </c>
      <c r="X1249">
        <v>1.2633787391214799</v>
      </c>
      <c r="Y1249">
        <v>1.4012738065286601</v>
      </c>
      <c r="Z1249">
        <v>1.4915381640513501</v>
      </c>
      <c r="AA1249">
        <v>1.5208648976310599</v>
      </c>
      <c r="AB1249">
        <v>1.4719308278713901</v>
      </c>
      <c r="AC1249">
        <v>1.3959403595009601</v>
      </c>
      <c r="AD1249">
        <v>1.2856784645733099</v>
      </c>
      <c r="AE1249">
        <v>1.0846803037950199</v>
      </c>
      <c r="AF1249">
        <v>0.89139232336398</v>
      </c>
      <c r="AG1249">
        <v>-6.7473809110088698E-3</v>
      </c>
      <c r="AH1249">
        <v>5.6823348740667502E-3</v>
      </c>
      <c r="AI1249">
        <v>3.84218275946429E-3</v>
      </c>
      <c r="AJ1249">
        <v>1.32005120673396E-2</v>
      </c>
      <c r="AK1249">
        <v>-2.2326965665277901E-3</v>
      </c>
      <c r="AL1249">
        <v>-6.50904197052916E-5</v>
      </c>
      <c r="AM1249">
        <v>6.1549489312415001E-3</v>
      </c>
      <c r="AN1249">
        <v>-1.10503989482086E-2</v>
      </c>
      <c r="AO1249">
        <v>-2.5240025261578401E-2</v>
      </c>
      <c r="AP1249">
        <v>-1.5924486831883501E-2</v>
      </c>
      <c r="AQ1249">
        <v>-1.2667031719376901E-2</v>
      </c>
      <c r="AR1249">
        <v>-1.8269708970043701E-2</v>
      </c>
      <c r="AS1249">
        <v>-1.3668313322248999E-3</v>
      </c>
      <c r="AT1249">
        <v>-3.2397514822128702E-4</v>
      </c>
      <c r="AU1249">
        <v>5.7000418575240498E-2</v>
      </c>
      <c r="AV1249">
        <v>8.6024568174087795E-2</v>
      </c>
      <c r="AW1249">
        <v>0.144427204598786</v>
      </c>
      <c r="AX1249">
        <v>0.106292276692266</v>
      </c>
      <c r="AY1249">
        <v>8.17127393767305E-2</v>
      </c>
      <c r="AZ1249">
        <v>-8.4004690482923101E-3</v>
      </c>
      <c r="BA1249">
        <v>-1.6807462725411799E-2</v>
      </c>
      <c r="BB1249">
        <v>-5.39915183072157E-2</v>
      </c>
      <c r="BC1249">
        <v>-1.9366970316269601E-2</v>
      </c>
      <c r="BD1249">
        <v>-2.7187104083662698E-2</v>
      </c>
      <c r="BE1249">
        <v>6.5252098274560201E-3</v>
      </c>
      <c r="BF1249">
        <v>1.39151783774711E-2</v>
      </c>
      <c r="BG1249">
        <v>1.33499258548735E-2</v>
      </c>
      <c r="BH1249">
        <v>1.9384833641557599E-2</v>
      </c>
      <c r="BI1249">
        <v>5.5203127055340803E-3</v>
      </c>
      <c r="BJ1249">
        <v>8.8927407426163292E-3</v>
      </c>
      <c r="BK1249">
        <v>1.8563220944035098E-2</v>
      </c>
      <c r="BL1249">
        <v>3.2130530248115799E-3</v>
      </c>
      <c r="BM1249">
        <v>-1.1249244421419001E-2</v>
      </c>
      <c r="BN1249">
        <v>-5.5060689583706296E-3</v>
      </c>
      <c r="BO1249">
        <v>-1.92009032077563E-3</v>
      </c>
      <c r="BP1249">
        <v>-1.2361529554451601E-2</v>
      </c>
      <c r="BQ1249">
        <v>4.5370346728057197E-3</v>
      </c>
      <c r="BR1249">
        <v>1.7549921563131302E-2</v>
      </c>
      <c r="BS1249">
        <v>7.5498834618003996E-2</v>
      </c>
      <c r="BT1249">
        <v>0.102627852317504</v>
      </c>
      <c r="BU1249">
        <v>0.162161464060328</v>
      </c>
      <c r="BV1249">
        <v>0.12639572595610901</v>
      </c>
      <c r="BW1249">
        <v>0.102781235746585</v>
      </c>
      <c r="BX1249">
        <v>1.48334213066314E-2</v>
      </c>
      <c r="BY1249">
        <v>1.42324863308858E-3</v>
      </c>
      <c r="BZ1249">
        <v>-3.7582189064603401E-2</v>
      </c>
      <c r="CA1249">
        <v>-4.2694969945194297E-3</v>
      </c>
      <c r="CB1249">
        <v>-1.1158396420491601E-2</v>
      </c>
      <c r="CC1249">
        <v>1.5717765741021399E-2</v>
      </c>
      <c r="CD1249">
        <v>1.96172207084645E-2</v>
      </c>
      <c r="CE1249">
        <v>1.9934959759601099E-2</v>
      </c>
      <c r="CF1249">
        <v>2.3668075924747602E-2</v>
      </c>
      <c r="CG1249">
        <v>1.0890023309604299E-2</v>
      </c>
      <c r="CH1249">
        <v>1.5096907317667701E-2</v>
      </c>
      <c r="CI1249">
        <v>2.71571523411487E-2</v>
      </c>
      <c r="CJ1249">
        <v>1.30918764109991E-2</v>
      </c>
      <c r="CK1249">
        <v>-1.559272231221E-3</v>
      </c>
      <c r="CL1249">
        <v>1.70969552351023E-3</v>
      </c>
      <c r="CM1249">
        <v>5.5232085538101097E-3</v>
      </c>
      <c r="CN1249">
        <v>-8.26954248912244E-3</v>
      </c>
      <c r="CO1249">
        <v>8.6260342831198603E-3</v>
      </c>
      <c r="CP1249">
        <v>2.9929327976698301E-2</v>
      </c>
      <c r="CQ1249">
        <v>8.8310781218051596E-2</v>
      </c>
      <c r="CR1249">
        <v>0.114127236337147</v>
      </c>
      <c r="CS1249">
        <v>0.17444415814004899</v>
      </c>
      <c r="CT1249">
        <v>0.14031931367571199</v>
      </c>
      <c r="CU1249">
        <v>0.117373212152018</v>
      </c>
      <c r="CV1249">
        <v>3.0925142989747599E-2</v>
      </c>
      <c r="CW1249">
        <v>1.4049783784316301E-2</v>
      </c>
      <c r="CX1249">
        <v>-2.6217137618417999E-2</v>
      </c>
      <c r="CY1249">
        <v>6.1869670371442398E-3</v>
      </c>
      <c r="CZ1249">
        <v>-5.6962320751076701E-5</v>
      </c>
      <c r="DA1249">
        <v>2.4910321654586801E-2</v>
      </c>
      <c r="DB1249">
        <v>2.53192630394579E-2</v>
      </c>
      <c r="DC1249">
        <v>2.6519993664328601E-2</v>
      </c>
      <c r="DD1249">
        <v>2.79513182079375E-2</v>
      </c>
      <c r="DE1249">
        <v>1.62597339136746E-2</v>
      </c>
      <c r="DF1249">
        <v>2.1301073892719E-2</v>
      </c>
      <c r="DG1249">
        <v>3.5751083738262399E-2</v>
      </c>
      <c r="DH1249">
        <v>2.2970699797186599E-2</v>
      </c>
      <c r="DI1249">
        <v>8.1306999589770296E-3</v>
      </c>
      <c r="DJ1249">
        <v>8.9254600053911004E-3</v>
      </c>
      <c r="DK1249">
        <v>1.2966507428395901E-2</v>
      </c>
      <c r="DL1249">
        <v>-4.1775554237932404E-3</v>
      </c>
      <c r="DM1249">
        <v>1.2715033893433999E-2</v>
      </c>
      <c r="DN1249">
        <v>4.2308734390265203E-2</v>
      </c>
      <c r="DO1249">
        <v>0.101122727818099</v>
      </c>
      <c r="DP1249">
        <v>0.12562662035679001</v>
      </c>
      <c r="DQ1249">
        <v>0.18672685221977001</v>
      </c>
      <c r="DR1249">
        <v>0.15424290139531499</v>
      </c>
      <c r="DS1249">
        <v>0.13196518855745001</v>
      </c>
      <c r="DT1249">
        <v>4.7016864672863902E-2</v>
      </c>
      <c r="DU1249">
        <v>2.6676318935544001E-2</v>
      </c>
      <c r="DV1249">
        <v>-1.4852086172232701E-2</v>
      </c>
      <c r="DW1249">
        <v>1.6643431068807901E-2</v>
      </c>
      <c r="DX1249">
        <v>1.1044471778989399E-2</v>
      </c>
      <c r="DY1249">
        <v>3.8182912393051702E-2</v>
      </c>
      <c r="DZ1249">
        <v>3.3552106542862302E-2</v>
      </c>
      <c r="EA1249">
        <v>3.6027736759737798E-2</v>
      </c>
      <c r="EB1249">
        <v>3.41356397821556E-2</v>
      </c>
      <c r="EC1249">
        <v>2.4012743185736499E-2</v>
      </c>
      <c r="ED1249">
        <v>3.02589050550406E-2</v>
      </c>
      <c r="EE1249">
        <v>4.8159355751055899E-2</v>
      </c>
      <c r="EF1249">
        <v>3.7234151770206801E-2</v>
      </c>
      <c r="EG1249">
        <v>2.2121480799136398E-2</v>
      </c>
      <c r="EH1249">
        <v>1.93438778789039E-2</v>
      </c>
      <c r="EI1249">
        <v>2.3713448826997101E-2</v>
      </c>
      <c r="EJ1249">
        <v>1.73062399179886E-3</v>
      </c>
      <c r="EK1249">
        <v>1.8618899898464599E-2</v>
      </c>
      <c r="EL1249">
        <v>6.0182631101617798E-2</v>
      </c>
      <c r="EM1249">
        <v>0.11962114386086301</v>
      </c>
      <c r="EN1249">
        <v>0.14222990450020501</v>
      </c>
      <c r="EO1249">
        <v>0.20446111168131201</v>
      </c>
      <c r="EP1249">
        <v>0.17434635065915899</v>
      </c>
      <c r="EQ1249">
        <v>0.15303368492730501</v>
      </c>
      <c r="ER1249">
        <v>7.0250755027787506E-2</v>
      </c>
      <c r="ES1249">
        <v>4.4907030294044303E-2</v>
      </c>
      <c r="ET1249">
        <v>1.5572430703796E-3</v>
      </c>
      <c r="EU1249">
        <v>3.17409043905581E-2</v>
      </c>
      <c r="EV1249">
        <v>2.7073179442160498E-2</v>
      </c>
      <c r="EW1249">
        <v>65.006452009340094</v>
      </c>
      <c r="EX1249">
        <v>62.9758510507558</v>
      </c>
      <c r="EY1249">
        <v>61.9736389332678</v>
      </c>
      <c r="EZ1249">
        <v>60.2228093892098</v>
      </c>
      <c r="FA1249">
        <v>58.994592601695999</v>
      </c>
      <c r="FB1249">
        <v>58.089713653680697</v>
      </c>
      <c r="FC1249">
        <v>57.3277006267666</v>
      </c>
      <c r="FD1249">
        <v>57.268526483962098</v>
      </c>
      <c r="FE1249">
        <v>62.123878579329002</v>
      </c>
      <c r="FF1249">
        <v>69.122711072876996</v>
      </c>
      <c r="FG1249">
        <v>76.437323337839501</v>
      </c>
      <c r="FH1249">
        <v>83.780324443898195</v>
      </c>
      <c r="FI1249">
        <v>88.6630207693253</v>
      </c>
      <c r="FJ1249">
        <v>92.209045102617694</v>
      </c>
      <c r="FK1249">
        <v>95.339928720658705</v>
      </c>
      <c r="FL1249">
        <v>98.034840850436296</v>
      </c>
      <c r="FM1249">
        <v>98.766990291262104</v>
      </c>
      <c r="FN1249">
        <v>97.369116381958904</v>
      </c>
      <c r="FO1249">
        <v>93.047560525992395</v>
      </c>
      <c r="FP1249">
        <v>87.717401990905699</v>
      </c>
      <c r="FQ1249">
        <v>82.419380607103307</v>
      </c>
      <c r="FR1249">
        <v>75.598439228216805</v>
      </c>
      <c r="FS1249">
        <v>71.4896153373479</v>
      </c>
      <c r="FT1249">
        <v>68.599852525500793</v>
      </c>
      <c r="FU1249">
        <v>2.4832008072691002E-2</v>
      </c>
      <c r="FV1249">
        <v>0</v>
      </c>
      <c r="FW1249">
        <v>0</v>
      </c>
      <c r="FX1249">
        <v>1</v>
      </c>
    </row>
    <row r="1250" spans="1:180" x14ac:dyDescent="0.2">
      <c r="A1250" t="s">
        <v>42</v>
      </c>
      <c r="B1250" t="s">
        <v>58</v>
      </c>
      <c r="C1250" t="s">
        <v>55</v>
      </c>
      <c r="D1250" t="s">
        <v>226</v>
      </c>
      <c r="E1250" t="s">
        <v>77</v>
      </c>
      <c r="F1250" t="s">
        <v>78</v>
      </c>
      <c r="G1250" s="35">
        <v>43721</v>
      </c>
      <c r="H1250">
        <v>283</v>
      </c>
      <c r="I1250">
        <v>0.56617938131628698</v>
      </c>
      <c r="J1250">
        <v>0.503391045203881</v>
      </c>
      <c r="K1250">
        <v>0.46357014275194502</v>
      </c>
      <c r="L1250">
        <v>0.434358045003714</v>
      </c>
      <c r="M1250">
        <v>0.43363056717440601</v>
      </c>
      <c r="N1250">
        <v>0.47317922792735301</v>
      </c>
      <c r="O1250">
        <v>0.54026793308122301</v>
      </c>
      <c r="P1250">
        <v>0.61204022733525099</v>
      </c>
      <c r="Q1250">
        <v>0.66436053146029606</v>
      </c>
      <c r="R1250">
        <v>0.697042025281424</v>
      </c>
      <c r="S1250">
        <v>0.76009079110706401</v>
      </c>
      <c r="T1250">
        <v>0.80887029700917801</v>
      </c>
      <c r="U1250">
        <v>0.91480718662793903</v>
      </c>
      <c r="V1250">
        <v>1.09040481715338</v>
      </c>
      <c r="W1250">
        <v>1.29494876588032</v>
      </c>
      <c r="X1250">
        <v>1.5436537423945</v>
      </c>
      <c r="Y1250">
        <v>1.7499220939100499</v>
      </c>
      <c r="Z1250">
        <v>1.82194298976038</v>
      </c>
      <c r="AA1250">
        <v>1.76075341577386</v>
      </c>
      <c r="AB1250">
        <v>1.64163991092078</v>
      </c>
      <c r="AC1250">
        <v>1.4422038411562299</v>
      </c>
      <c r="AD1250">
        <v>1.19169320580314</v>
      </c>
      <c r="AE1250">
        <v>0.94755994831922996</v>
      </c>
      <c r="AF1250">
        <v>0.74138906300762297</v>
      </c>
      <c r="AG1250">
        <v>-3.4307108064160097E-2</v>
      </c>
      <c r="AH1250">
        <v>-3.5122479895317901E-2</v>
      </c>
      <c r="AI1250">
        <v>-2.8623542597655802E-2</v>
      </c>
      <c r="AJ1250">
        <v>-3.4057123830378497E-2</v>
      </c>
      <c r="AK1250">
        <v>-3.1842788587166701E-2</v>
      </c>
      <c r="AL1250">
        <v>-2.1145059016059401E-2</v>
      </c>
      <c r="AM1250">
        <v>1.4594061108294399E-3</v>
      </c>
      <c r="AN1250">
        <v>-9.4143879696681892E-3</v>
      </c>
      <c r="AO1250">
        <v>-2.89564550631622E-2</v>
      </c>
      <c r="AP1250">
        <v>-9.9540934833956707E-2</v>
      </c>
      <c r="AQ1250">
        <v>-0.107707552172921</v>
      </c>
      <c r="AR1250">
        <v>-3.2243963414256498E-2</v>
      </c>
      <c r="AS1250">
        <v>-1.36233947597995E-2</v>
      </c>
      <c r="AT1250">
        <v>-5.1120922315196202E-2</v>
      </c>
      <c r="AU1250">
        <v>3.3648063143250202E-2</v>
      </c>
      <c r="AV1250">
        <v>0.18586098117376301</v>
      </c>
      <c r="AW1250">
        <v>0.29316343462960398</v>
      </c>
      <c r="AX1250">
        <v>0.237931190716722</v>
      </c>
      <c r="AY1250">
        <v>7.9433921290400205E-3</v>
      </c>
      <c r="AZ1250">
        <v>-0.41449589286191701</v>
      </c>
      <c r="BA1250">
        <v>-0.3738717116927</v>
      </c>
      <c r="BB1250">
        <v>-0.32716279745703503</v>
      </c>
      <c r="BC1250">
        <v>-0.115892514742872</v>
      </c>
      <c r="BD1250">
        <v>-5.7284836360765597E-2</v>
      </c>
      <c r="BE1250">
        <v>-1.27030238112816E-2</v>
      </c>
      <c r="BF1250">
        <v>-1.36521815675323E-2</v>
      </c>
      <c r="BG1250">
        <v>-1.0820097070246899E-2</v>
      </c>
      <c r="BH1250">
        <v>-2.1896592771729999E-2</v>
      </c>
      <c r="BI1250">
        <v>-1.8446136631711602E-2</v>
      </c>
      <c r="BJ1250">
        <v>1.7391071860383301E-3</v>
      </c>
      <c r="BK1250">
        <v>1.8784839701156499E-2</v>
      </c>
      <c r="BL1250">
        <v>8.1002447014820594E-3</v>
      </c>
      <c r="BM1250">
        <v>-4.8184706423947503E-3</v>
      </c>
      <c r="BN1250">
        <v>-7.4828725013135103E-2</v>
      </c>
      <c r="BO1250">
        <v>-8.52195144518373E-2</v>
      </c>
      <c r="BP1250">
        <v>-1.8156495015345601E-2</v>
      </c>
      <c r="BQ1250">
        <v>-2.3528987741733599E-4</v>
      </c>
      <c r="BR1250">
        <v>-1.19719428129771E-2</v>
      </c>
      <c r="BS1250">
        <v>9.2853092419064504E-2</v>
      </c>
      <c r="BT1250">
        <v>0.237052690631082</v>
      </c>
      <c r="BU1250">
        <v>0.34628513495436503</v>
      </c>
      <c r="BV1250">
        <v>0.299505955142577</v>
      </c>
      <c r="BW1250">
        <v>5.2257412842437297E-2</v>
      </c>
      <c r="BX1250">
        <v>-0.35684999042573201</v>
      </c>
      <c r="BY1250">
        <v>-0.29481384363908603</v>
      </c>
      <c r="BZ1250">
        <v>-0.25306428016925903</v>
      </c>
      <c r="CA1250">
        <v>-7.7415664833891701E-2</v>
      </c>
      <c r="CB1250">
        <v>-2.5655012940592699E-2</v>
      </c>
      <c r="CC1250">
        <v>2.2598991303877298E-3</v>
      </c>
      <c r="CD1250">
        <v>1.2180816499656501E-3</v>
      </c>
      <c r="CE1250">
        <v>1.5105150679338901E-3</v>
      </c>
      <c r="CF1250">
        <v>-1.34742460047713E-2</v>
      </c>
      <c r="CG1250">
        <v>-9.1676562971827798E-3</v>
      </c>
      <c r="CH1250">
        <v>1.7588610986261501E-2</v>
      </c>
      <c r="CI1250">
        <v>3.0784382227867901E-2</v>
      </c>
      <c r="CJ1250">
        <v>2.02308259352201E-2</v>
      </c>
      <c r="CK1250">
        <v>1.1899423836610299E-2</v>
      </c>
      <c r="CL1250">
        <v>-5.7713123771298197E-2</v>
      </c>
      <c r="CM1250">
        <v>-6.9644368030849793E-2</v>
      </c>
      <c r="CN1250">
        <v>-8.3995573164926101E-3</v>
      </c>
      <c r="CO1250">
        <v>9.0372707803378603E-3</v>
      </c>
      <c r="CP1250">
        <v>1.51425211318969E-2</v>
      </c>
      <c r="CQ1250">
        <v>0.13385831534098699</v>
      </c>
      <c r="CR1250">
        <v>0.272507912657451</v>
      </c>
      <c r="CS1250">
        <v>0.38307706277624998</v>
      </c>
      <c r="CT1250">
        <v>0.342152449410565</v>
      </c>
      <c r="CU1250">
        <v>8.2949168596062994E-2</v>
      </c>
      <c r="CV1250">
        <v>-0.31692461400341598</v>
      </c>
      <c r="CW1250">
        <v>-0.24005860505676699</v>
      </c>
      <c r="CX1250">
        <v>-0.20174387281983799</v>
      </c>
      <c r="CY1250">
        <v>-5.0766715797806602E-2</v>
      </c>
      <c r="CZ1250">
        <v>-3.7482935927641201E-3</v>
      </c>
      <c r="DA1250">
        <v>1.7222822072057001E-2</v>
      </c>
      <c r="DB1250">
        <v>1.6088344867463598E-2</v>
      </c>
      <c r="DC1250">
        <v>1.38411272061147E-2</v>
      </c>
      <c r="DD1250">
        <v>-5.0518992378126397E-3</v>
      </c>
      <c r="DE1250">
        <v>1.1082403734606399E-4</v>
      </c>
      <c r="DF1250">
        <v>3.3438114786484702E-2</v>
      </c>
      <c r="DG1250">
        <v>4.2783924754579199E-2</v>
      </c>
      <c r="DH1250">
        <v>3.2361407168958203E-2</v>
      </c>
      <c r="DI1250">
        <v>2.86173183156153E-2</v>
      </c>
      <c r="DJ1250">
        <v>-4.0597522529461201E-2</v>
      </c>
      <c r="DK1250">
        <v>-5.4069221609862397E-2</v>
      </c>
      <c r="DL1250">
        <v>1.3573803823603301E-3</v>
      </c>
      <c r="DM1250">
        <v>1.8309831438093001E-2</v>
      </c>
      <c r="DN1250">
        <v>4.2256985076770899E-2</v>
      </c>
      <c r="DO1250">
        <v>0.17486353826291001</v>
      </c>
      <c r="DP1250">
        <v>0.30796313468381897</v>
      </c>
      <c r="DQ1250">
        <v>0.41986899059813598</v>
      </c>
      <c r="DR1250">
        <v>0.384798943678553</v>
      </c>
      <c r="DS1250">
        <v>0.113640924349689</v>
      </c>
      <c r="DT1250">
        <v>-0.27699923758109901</v>
      </c>
      <c r="DU1250">
        <v>-0.18530336647444701</v>
      </c>
      <c r="DV1250">
        <v>-0.15042346547041699</v>
      </c>
      <c r="DW1250">
        <v>-2.4117766761721601E-2</v>
      </c>
      <c r="DX1250">
        <v>1.8158425755064499E-2</v>
      </c>
      <c r="DY1250">
        <v>3.8826906324935601E-2</v>
      </c>
      <c r="DZ1250">
        <v>3.7558643195249299E-2</v>
      </c>
      <c r="EA1250">
        <v>3.1644572733523599E-2</v>
      </c>
      <c r="EB1250">
        <v>7.1086318208359103E-3</v>
      </c>
      <c r="EC1250">
        <v>1.35074759928012E-2</v>
      </c>
      <c r="ED1250">
        <v>5.6322280988582399E-2</v>
      </c>
      <c r="EE1250">
        <v>6.01093583449063E-2</v>
      </c>
      <c r="EF1250">
        <v>4.9876039840108397E-2</v>
      </c>
      <c r="EG1250">
        <v>5.2755302736382799E-2</v>
      </c>
      <c r="EH1250">
        <v>-1.5885312708639601E-2</v>
      </c>
      <c r="EI1250">
        <v>-3.1581183888778397E-2</v>
      </c>
      <c r="EJ1250">
        <v>1.54448487812713E-2</v>
      </c>
      <c r="EK1250">
        <v>3.1697936320475198E-2</v>
      </c>
      <c r="EL1250">
        <v>8.1405964578990006E-2</v>
      </c>
      <c r="EM1250">
        <v>0.23406856753872399</v>
      </c>
      <c r="EN1250">
        <v>0.35915484414113802</v>
      </c>
      <c r="EO1250">
        <v>0.47299069092289697</v>
      </c>
      <c r="EP1250">
        <v>0.44637370810440802</v>
      </c>
      <c r="EQ1250">
        <v>0.15795494506308599</v>
      </c>
      <c r="ER1250">
        <v>-0.21935333514491401</v>
      </c>
      <c r="ES1250">
        <v>-0.106245498420833</v>
      </c>
      <c r="ET1250">
        <v>-7.6324948182641003E-2</v>
      </c>
      <c r="EU1250">
        <v>1.4359083147258801E-2</v>
      </c>
      <c r="EV1250">
        <v>4.9788249175237401E-2</v>
      </c>
      <c r="EW1250">
        <v>65.491477272727295</v>
      </c>
      <c r="EX1250">
        <v>63.434943181818198</v>
      </c>
      <c r="EY1250">
        <v>62.3667613636364</v>
      </c>
      <c r="EZ1250">
        <v>60.609659090909098</v>
      </c>
      <c r="FA1250">
        <v>59.349715909090897</v>
      </c>
      <c r="FB1250">
        <v>58.443181818181799</v>
      </c>
      <c r="FC1250">
        <v>57.623863636363602</v>
      </c>
      <c r="FD1250">
        <v>57.519034090909102</v>
      </c>
      <c r="FE1250">
        <v>62.3943181818182</v>
      </c>
      <c r="FF1250">
        <v>69.385511363636397</v>
      </c>
      <c r="FG1250">
        <v>76.729829545454507</v>
      </c>
      <c r="FH1250">
        <v>84.048295454545496</v>
      </c>
      <c r="FI1250">
        <v>88.912215909090904</v>
      </c>
      <c r="FJ1250">
        <v>92.593181818181804</v>
      </c>
      <c r="FK1250">
        <v>95.765340909090895</v>
      </c>
      <c r="FL1250">
        <v>98.485511363636405</v>
      </c>
      <c r="FM1250">
        <v>99.228693181818201</v>
      </c>
      <c r="FN1250">
        <v>97.858806818181804</v>
      </c>
      <c r="FO1250">
        <v>93.602556818181796</v>
      </c>
      <c r="FP1250">
        <v>88.360511363636405</v>
      </c>
      <c r="FQ1250">
        <v>83.001704545454501</v>
      </c>
      <c r="FR1250">
        <v>76.126420454545496</v>
      </c>
      <c r="FS1250">
        <v>71.971306818181802</v>
      </c>
      <c r="FT1250">
        <v>69.022159090909099</v>
      </c>
      <c r="FU1250">
        <v>7.1163402121109207E-2</v>
      </c>
      <c r="FV1250">
        <v>0</v>
      </c>
      <c r="FW1250">
        <v>0</v>
      </c>
      <c r="FX1250">
        <v>1</v>
      </c>
    </row>
    <row r="1251" spans="1:180" x14ac:dyDescent="0.2">
      <c r="A1251" t="s">
        <v>42</v>
      </c>
      <c r="B1251" t="s">
        <v>58</v>
      </c>
      <c r="C1251" t="s">
        <v>55</v>
      </c>
      <c r="D1251" t="s">
        <v>226</v>
      </c>
      <c r="E1251" t="s">
        <v>78</v>
      </c>
      <c r="F1251" t="s">
        <v>1</v>
      </c>
      <c r="G1251" s="35">
        <v>43721</v>
      </c>
      <c r="H1251">
        <v>795</v>
      </c>
      <c r="I1251">
        <v>0.63648611131450095</v>
      </c>
      <c r="J1251">
        <v>0.56927490878860698</v>
      </c>
      <c r="K1251">
        <v>0.52079660050392595</v>
      </c>
      <c r="L1251">
        <v>0.49950908523177401</v>
      </c>
      <c r="M1251">
        <v>0.49613663957000698</v>
      </c>
      <c r="N1251">
        <v>0.51615281729283602</v>
      </c>
      <c r="O1251">
        <v>0.576297745808804</v>
      </c>
      <c r="P1251">
        <v>0.61258421881261504</v>
      </c>
      <c r="Q1251">
        <v>0.62023268194167203</v>
      </c>
      <c r="R1251">
        <v>0.65157874383306902</v>
      </c>
      <c r="S1251">
        <v>0.70810222190449501</v>
      </c>
      <c r="T1251">
        <v>0.74065091381284798</v>
      </c>
      <c r="U1251">
        <v>0.83331616386311402</v>
      </c>
      <c r="V1251">
        <v>0.99571789540827305</v>
      </c>
      <c r="W1251">
        <v>1.1100776890227699</v>
      </c>
      <c r="X1251">
        <v>1.2263503759005201</v>
      </c>
      <c r="Y1251">
        <v>1.34138964977686</v>
      </c>
      <c r="Z1251">
        <v>1.38414505212009</v>
      </c>
      <c r="AA1251">
        <v>1.37036460005698</v>
      </c>
      <c r="AB1251">
        <v>1.3073678818732399</v>
      </c>
      <c r="AC1251">
        <v>1.25687526384252</v>
      </c>
      <c r="AD1251">
        <v>1.11822096961284</v>
      </c>
      <c r="AE1251">
        <v>0.94564319991965795</v>
      </c>
      <c r="AF1251">
        <v>0.78071277826949104</v>
      </c>
      <c r="AG1251">
        <v>-1.7363587713692102E-2</v>
      </c>
      <c r="AH1251">
        <v>-2.39022476653886E-2</v>
      </c>
      <c r="AI1251">
        <v>-2.6717478728300499E-2</v>
      </c>
      <c r="AJ1251">
        <v>-8.3424123973885097E-3</v>
      </c>
      <c r="AK1251">
        <v>-1.9389515408144799E-2</v>
      </c>
      <c r="AL1251">
        <v>-1.6548209864708299E-2</v>
      </c>
      <c r="AM1251">
        <v>-6.8181335706067299E-4</v>
      </c>
      <c r="AN1251">
        <v>-1.7778905443229499E-2</v>
      </c>
      <c r="AO1251">
        <v>-5.2701714650527302E-2</v>
      </c>
      <c r="AP1251">
        <v>-1.41256931534049E-2</v>
      </c>
      <c r="AQ1251">
        <v>-1.76648565440784E-2</v>
      </c>
      <c r="AR1251">
        <v>-1.53862226856861E-2</v>
      </c>
      <c r="AS1251">
        <v>-2.2416015104821899E-2</v>
      </c>
      <c r="AT1251">
        <v>-2.20262590948898E-2</v>
      </c>
      <c r="AU1251">
        <v>2.2449082527679399E-2</v>
      </c>
      <c r="AV1251">
        <v>4.6651957794682002E-2</v>
      </c>
      <c r="AW1251">
        <v>8.3123292548942296E-2</v>
      </c>
      <c r="AX1251">
        <v>9.1736638919003799E-2</v>
      </c>
      <c r="AY1251">
        <v>-1.4975806194122599E-2</v>
      </c>
      <c r="AZ1251">
        <v>-7.8280180874138502E-2</v>
      </c>
      <c r="BA1251">
        <v>-2.8504365333657598E-2</v>
      </c>
      <c r="BB1251">
        <v>-3.8304524400666402E-2</v>
      </c>
      <c r="BC1251">
        <v>-3.0090915864384199E-2</v>
      </c>
      <c r="BD1251">
        <v>-2.3809717243693101E-2</v>
      </c>
      <c r="BE1251">
        <v>-4.04804012963464E-3</v>
      </c>
      <c r="BF1251">
        <v>-1.1063927960651599E-2</v>
      </c>
      <c r="BG1251">
        <v>-1.5685128589776099E-2</v>
      </c>
      <c r="BH1251">
        <v>1.99140198109182E-3</v>
      </c>
      <c r="BI1251">
        <v>-7.9091224494488004E-3</v>
      </c>
      <c r="BJ1251">
        <v>-5.1430647142951596E-3</v>
      </c>
      <c r="BK1251">
        <v>9.5018166004663292E-3</v>
      </c>
      <c r="BL1251">
        <v>-2.1135814656918499E-3</v>
      </c>
      <c r="BM1251">
        <v>-3.7760659107446699E-2</v>
      </c>
      <c r="BN1251">
        <v>3.9347130348569596E-3</v>
      </c>
      <c r="BO1251">
        <v>-4.5256031900311397E-3</v>
      </c>
      <c r="BP1251">
        <v>-3.89521557004996E-3</v>
      </c>
      <c r="BQ1251">
        <v>-1.09971015636373E-2</v>
      </c>
      <c r="BR1251">
        <v>-8.6082633250755803E-4</v>
      </c>
      <c r="BS1251">
        <v>4.1203498265201297E-2</v>
      </c>
      <c r="BT1251">
        <v>6.5786370506591099E-2</v>
      </c>
      <c r="BU1251">
        <v>0.106245265992906</v>
      </c>
      <c r="BV1251">
        <v>0.117392297762482</v>
      </c>
      <c r="BW1251">
        <v>1.8194108555705399E-2</v>
      </c>
      <c r="BX1251">
        <v>-4.8382559290621803E-2</v>
      </c>
      <c r="BY1251">
        <v>-3.9028975969750699E-3</v>
      </c>
      <c r="BZ1251">
        <v>-1.29018167882415E-2</v>
      </c>
      <c r="CA1251">
        <v>-1.1445606415746001E-2</v>
      </c>
      <c r="CB1251">
        <v>-8.2753820890376795E-3</v>
      </c>
      <c r="CC1251">
        <v>5.1742675643300104E-3</v>
      </c>
      <c r="CD1251">
        <v>-2.17214684213926E-3</v>
      </c>
      <c r="CE1251">
        <v>-8.0441564913517408E-3</v>
      </c>
      <c r="CF1251">
        <v>9.1485703400382493E-3</v>
      </c>
      <c r="CG1251">
        <v>4.2162741367031398E-5</v>
      </c>
      <c r="CH1251">
        <v>2.7561040737291201E-3</v>
      </c>
      <c r="CI1251">
        <v>1.6554967686962799E-2</v>
      </c>
      <c r="CJ1251">
        <v>8.7361742003437704E-3</v>
      </c>
      <c r="CK1251">
        <v>-2.7412529552798801E-2</v>
      </c>
      <c r="CL1251">
        <v>1.6443295343973E-2</v>
      </c>
      <c r="CM1251">
        <v>4.5746036572682997E-3</v>
      </c>
      <c r="CN1251">
        <v>4.06342095352901E-3</v>
      </c>
      <c r="CO1251">
        <v>-3.0883968301068901E-3</v>
      </c>
      <c r="CP1251">
        <v>1.37982879230949E-2</v>
      </c>
      <c r="CQ1251">
        <v>5.4192749473994398E-2</v>
      </c>
      <c r="CR1251">
        <v>7.9038806462271405E-2</v>
      </c>
      <c r="CS1251">
        <v>0.12225947436442</v>
      </c>
      <c r="CT1251">
        <v>0.13516132892341101</v>
      </c>
      <c r="CU1251">
        <v>4.1167490466919102E-2</v>
      </c>
      <c r="CV1251">
        <v>-2.7675557658106802E-2</v>
      </c>
      <c r="CW1251">
        <v>1.31360040147374E-2</v>
      </c>
      <c r="CX1251">
        <v>4.6920211206170201E-3</v>
      </c>
      <c r="CY1251">
        <v>1.4680781097334201E-3</v>
      </c>
      <c r="CZ1251">
        <v>2.4836511172970301E-3</v>
      </c>
      <c r="DA1251">
        <v>1.43965752582947E-2</v>
      </c>
      <c r="DB1251">
        <v>6.7196342763730299E-3</v>
      </c>
      <c r="DC1251">
        <v>-4.0318439292735299E-4</v>
      </c>
      <c r="DD1251">
        <v>1.63057386989847E-2</v>
      </c>
      <c r="DE1251">
        <v>7.9934479321828698E-3</v>
      </c>
      <c r="DF1251">
        <v>1.06552728617534E-2</v>
      </c>
      <c r="DG1251">
        <v>2.3608118773459301E-2</v>
      </c>
      <c r="DH1251">
        <v>1.9585929866379401E-2</v>
      </c>
      <c r="DI1251">
        <v>-1.70643999981509E-2</v>
      </c>
      <c r="DJ1251">
        <v>2.8951877653089E-2</v>
      </c>
      <c r="DK1251">
        <v>1.36748105045678E-2</v>
      </c>
      <c r="DL1251">
        <v>1.2022057477108E-2</v>
      </c>
      <c r="DM1251">
        <v>4.8203079034234804E-3</v>
      </c>
      <c r="DN1251">
        <v>2.84574021786974E-2</v>
      </c>
      <c r="DO1251">
        <v>6.7182000682787402E-2</v>
      </c>
      <c r="DP1251">
        <v>9.2291242417951697E-2</v>
      </c>
      <c r="DQ1251">
        <v>0.13827368273593399</v>
      </c>
      <c r="DR1251">
        <v>0.15293036008433999</v>
      </c>
      <c r="DS1251">
        <v>6.4140872378132693E-2</v>
      </c>
      <c r="DT1251">
        <v>-6.9685560255917699E-3</v>
      </c>
      <c r="DU1251">
        <v>3.0174905626449901E-2</v>
      </c>
      <c r="DV1251">
        <v>2.2285859029475601E-2</v>
      </c>
      <c r="DW1251">
        <v>1.4381762635212901E-2</v>
      </c>
      <c r="DX1251">
        <v>1.3242684323631701E-2</v>
      </c>
      <c r="DY1251">
        <v>2.77121228423521E-2</v>
      </c>
      <c r="DZ1251">
        <v>1.9557953981110002E-2</v>
      </c>
      <c r="EA1251">
        <v>1.0629165745597E-2</v>
      </c>
      <c r="EB1251">
        <v>2.6639553077465E-2</v>
      </c>
      <c r="EC1251">
        <v>1.9473840890878901E-2</v>
      </c>
      <c r="ED1251">
        <v>2.2060418012166499E-2</v>
      </c>
      <c r="EE1251">
        <v>3.3791748730986303E-2</v>
      </c>
      <c r="EF1251">
        <v>3.5251253843917099E-2</v>
      </c>
      <c r="EG1251">
        <v>-2.1233444550703001E-3</v>
      </c>
      <c r="EH1251">
        <v>4.7012283841350901E-2</v>
      </c>
      <c r="EI1251">
        <v>2.6814063858615102E-2</v>
      </c>
      <c r="EJ1251">
        <v>2.3513064592744101E-2</v>
      </c>
      <c r="EK1251">
        <v>1.6239221444608098E-2</v>
      </c>
      <c r="EL1251">
        <v>4.9622834941079601E-2</v>
      </c>
      <c r="EM1251">
        <v>8.5936416420309303E-2</v>
      </c>
      <c r="EN1251">
        <v>0.111425655129861</v>
      </c>
      <c r="EO1251">
        <v>0.16139565617989801</v>
      </c>
      <c r="EP1251">
        <v>0.178586018927818</v>
      </c>
      <c r="EQ1251">
        <v>9.7310787127960693E-2</v>
      </c>
      <c r="ER1251">
        <v>2.2929065557924899E-2</v>
      </c>
      <c r="ES1251">
        <v>5.4776373363132402E-2</v>
      </c>
      <c r="ET1251">
        <v>4.7688566641900403E-2</v>
      </c>
      <c r="EU1251">
        <v>3.3027072083851E-2</v>
      </c>
      <c r="EV1251">
        <v>2.8777019478287199E-2</v>
      </c>
      <c r="EW1251">
        <v>63.972188923519496</v>
      </c>
      <c r="EX1251">
        <v>62.060656916806501</v>
      </c>
      <c r="EY1251">
        <v>61.055382402301603</v>
      </c>
      <c r="EZ1251">
        <v>59.319108127547402</v>
      </c>
      <c r="FA1251">
        <v>58.058259410213402</v>
      </c>
      <c r="FB1251">
        <v>57.0137856629106</v>
      </c>
      <c r="FC1251">
        <v>56.311795732438299</v>
      </c>
      <c r="FD1251">
        <v>56.420043155118698</v>
      </c>
      <c r="FE1251">
        <v>61.481419323903097</v>
      </c>
      <c r="FF1251">
        <v>68.698393670582604</v>
      </c>
      <c r="FG1251">
        <v>75.974226804123703</v>
      </c>
      <c r="FH1251">
        <v>83.4715895468713</v>
      </c>
      <c r="FI1251">
        <v>88.595061136418096</v>
      </c>
      <c r="FJ1251">
        <v>92.224166866458901</v>
      </c>
      <c r="FK1251">
        <v>95.587029489331101</v>
      </c>
      <c r="FL1251">
        <v>98.280987772716401</v>
      </c>
      <c r="FM1251">
        <v>98.737233277391496</v>
      </c>
      <c r="FN1251">
        <v>97.356988731718999</v>
      </c>
      <c r="FO1251">
        <v>93.114840565811605</v>
      </c>
      <c r="FP1251">
        <v>87.555742028290595</v>
      </c>
      <c r="FQ1251">
        <v>82.154878925917004</v>
      </c>
      <c r="FR1251">
        <v>75.100215775593398</v>
      </c>
      <c r="FS1251">
        <v>70.742867417885407</v>
      </c>
      <c r="FT1251">
        <v>67.611963557899799</v>
      </c>
      <c r="FU1251">
        <v>3.1654548993295499E-2</v>
      </c>
      <c r="FV1251">
        <v>0</v>
      </c>
      <c r="FW1251">
        <v>0</v>
      </c>
      <c r="FX1251">
        <v>1</v>
      </c>
    </row>
    <row r="1252" spans="1:180" x14ac:dyDescent="0.2">
      <c r="A1252" t="s">
        <v>42</v>
      </c>
      <c r="B1252" t="s">
        <v>58</v>
      </c>
      <c r="C1252" t="s">
        <v>55</v>
      </c>
      <c r="D1252" t="s">
        <v>226</v>
      </c>
      <c r="E1252" t="s">
        <v>78</v>
      </c>
      <c r="F1252" t="s">
        <v>77</v>
      </c>
      <c r="G1252" s="35">
        <v>43721</v>
      </c>
      <c r="H1252">
        <v>717</v>
      </c>
      <c r="I1252">
        <v>0.64993452690136899</v>
      </c>
      <c r="J1252">
        <v>0.58233063824091702</v>
      </c>
      <c r="K1252">
        <v>0.53053868190086695</v>
      </c>
      <c r="L1252">
        <v>0.51066957493908505</v>
      </c>
      <c r="M1252">
        <v>0.50774158159793203</v>
      </c>
      <c r="N1252">
        <v>0.52658156131075995</v>
      </c>
      <c r="O1252">
        <v>0.58897131869354502</v>
      </c>
      <c r="P1252">
        <v>0.62403806046472998</v>
      </c>
      <c r="Q1252">
        <v>0.62824230353320798</v>
      </c>
      <c r="R1252">
        <v>0.65545040403909305</v>
      </c>
      <c r="S1252">
        <v>0.70750915291564698</v>
      </c>
      <c r="T1252">
        <v>0.73513832045983996</v>
      </c>
      <c r="U1252">
        <v>0.82462840077589605</v>
      </c>
      <c r="V1252">
        <v>0.96807433069648396</v>
      </c>
      <c r="W1252">
        <v>1.0744742183123701</v>
      </c>
      <c r="X1252">
        <v>1.1712206388054001</v>
      </c>
      <c r="Y1252">
        <v>1.2721265508470101</v>
      </c>
      <c r="Z1252">
        <v>1.30723352252279</v>
      </c>
      <c r="AA1252">
        <v>1.3147278403468601</v>
      </c>
      <c r="AB1252">
        <v>1.2676990089665601</v>
      </c>
      <c r="AC1252">
        <v>1.24341905392372</v>
      </c>
      <c r="AD1252">
        <v>1.1198204922227899</v>
      </c>
      <c r="AE1252">
        <v>0.95132985718610497</v>
      </c>
      <c r="AF1252">
        <v>0.78859281051630703</v>
      </c>
      <c r="AG1252">
        <v>-5.7413601568229201E-3</v>
      </c>
      <c r="AH1252">
        <v>-1.7817101795405001E-2</v>
      </c>
      <c r="AI1252">
        <v>-1.8129366376029701E-2</v>
      </c>
      <c r="AJ1252">
        <v>1.0387395152184401E-3</v>
      </c>
      <c r="AK1252">
        <v>-1.3054870495377501E-2</v>
      </c>
      <c r="AL1252">
        <v>-1.36859589027294E-2</v>
      </c>
      <c r="AM1252">
        <v>1.40000044157921E-3</v>
      </c>
      <c r="AN1252">
        <v>-2.7044103164814998E-2</v>
      </c>
      <c r="AO1252">
        <v>-5.9153657441659201E-2</v>
      </c>
      <c r="AP1252">
        <v>-1.5898039614787599E-2</v>
      </c>
      <c r="AQ1252">
        <v>-1.5792229300675999E-2</v>
      </c>
      <c r="AR1252">
        <v>-2.1687692444001799E-2</v>
      </c>
      <c r="AS1252">
        <v>-1.4494667072543E-2</v>
      </c>
      <c r="AT1252">
        <v>-3.3978464824489601E-2</v>
      </c>
      <c r="AU1252">
        <v>-1.6773712699663001E-2</v>
      </c>
      <c r="AV1252">
        <v>8.3528408051448504E-3</v>
      </c>
      <c r="AW1252">
        <v>3.5588172750338903E-2</v>
      </c>
      <c r="AX1252">
        <v>4.63122930340015E-2</v>
      </c>
      <c r="AY1252">
        <v>-3.3443708527019597E-2</v>
      </c>
      <c r="AZ1252">
        <v>-4.3146229768812203E-2</v>
      </c>
      <c r="BA1252">
        <v>9.8422906741231497E-3</v>
      </c>
      <c r="BB1252">
        <v>-6.06249327766889E-3</v>
      </c>
      <c r="BC1252">
        <v>-1.9684660506338301E-2</v>
      </c>
      <c r="BD1252">
        <v>-1.54485278318134E-2</v>
      </c>
      <c r="BE1252">
        <v>8.7634005250644999E-3</v>
      </c>
      <c r="BF1252">
        <v>-2.64279807353145E-3</v>
      </c>
      <c r="BG1252">
        <v>-6.14510667093886E-3</v>
      </c>
      <c r="BH1252">
        <v>1.13711892870147E-2</v>
      </c>
      <c r="BI1252">
        <v>3.5872046137475099E-4</v>
      </c>
      <c r="BJ1252">
        <v>-1.09458360046375E-3</v>
      </c>
      <c r="BK1252">
        <v>1.17206895194641E-2</v>
      </c>
      <c r="BL1252">
        <v>-1.0270746072320701E-2</v>
      </c>
      <c r="BM1252">
        <v>-4.3391871446761099E-2</v>
      </c>
      <c r="BN1252">
        <v>3.6831501275949399E-3</v>
      </c>
      <c r="BO1252">
        <v>-5.6781651511380303E-4</v>
      </c>
      <c r="BP1252">
        <v>-1.0510914791822701E-2</v>
      </c>
      <c r="BQ1252">
        <v>-3.3336900710753E-3</v>
      </c>
      <c r="BR1252">
        <v>-1.12034171799798E-2</v>
      </c>
      <c r="BS1252">
        <v>3.2780831848002599E-3</v>
      </c>
      <c r="BT1252">
        <v>2.5233244255192501E-2</v>
      </c>
      <c r="BU1252">
        <v>5.5184229727840602E-2</v>
      </c>
      <c r="BV1252">
        <v>7.0390264730049099E-2</v>
      </c>
      <c r="BW1252">
        <v>-3.2662661532697102E-3</v>
      </c>
      <c r="BX1252">
        <v>-1.6338444028559902E-2</v>
      </c>
      <c r="BY1252">
        <v>3.1914091568543301E-2</v>
      </c>
      <c r="BZ1252">
        <v>2.01599776587102E-2</v>
      </c>
      <c r="CA1252">
        <v>2.4266503619722499E-4</v>
      </c>
      <c r="CB1252">
        <v>1.2277099160965599E-3</v>
      </c>
      <c r="CC1252">
        <v>1.8809353587922E-2</v>
      </c>
      <c r="CD1252">
        <v>7.8668784592115099E-3</v>
      </c>
      <c r="CE1252">
        <v>2.1551550935158602E-3</v>
      </c>
      <c r="CF1252">
        <v>1.85274125235287E-2</v>
      </c>
      <c r="CG1252">
        <v>9.6489326966012392E-3</v>
      </c>
      <c r="CH1252">
        <v>7.6261645771562398E-3</v>
      </c>
      <c r="CI1252">
        <v>1.8868767335201399E-2</v>
      </c>
      <c r="CJ1252">
        <v>1.34642995376588E-3</v>
      </c>
      <c r="CK1252">
        <v>-3.24753064813511E-2</v>
      </c>
      <c r="CL1252">
        <v>1.7245022493577601E-2</v>
      </c>
      <c r="CM1252">
        <v>9.9765654024941801E-3</v>
      </c>
      <c r="CN1252">
        <v>-2.7699126374063198E-3</v>
      </c>
      <c r="CO1252">
        <v>4.3963686007914698E-3</v>
      </c>
      <c r="CP1252">
        <v>4.5705114396626398E-3</v>
      </c>
      <c r="CQ1252">
        <v>1.7165895931194601E-2</v>
      </c>
      <c r="CR1252">
        <v>3.6924560262428401E-2</v>
      </c>
      <c r="CS1252">
        <v>6.8756399095577195E-2</v>
      </c>
      <c r="CT1252">
        <v>8.7066594578728201E-2</v>
      </c>
      <c r="CU1252">
        <v>1.7634538506151098E-2</v>
      </c>
      <c r="CV1252">
        <v>2.2285467113846002E-3</v>
      </c>
      <c r="CW1252">
        <v>4.7200953631353203E-2</v>
      </c>
      <c r="CX1252">
        <v>3.8321581148518899E-2</v>
      </c>
      <c r="CY1252">
        <v>1.4044270002942699E-2</v>
      </c>
      <c r="CZ1252">
        <v>1.27776213799757E-2</v>
      </c>
      <c r="DA1252">
        <v>2.88553066507794E-2</v>
      </c>
      <c r="DB1252">
        <v>1.8376554991954501E-2</v>
      </c>
      <c r="DC1252">
        <v>1.0455416857970599E-2</v>
      </c>
      <c r="DD1252">
        <v>2.5683635760042699E-2</v>
      </c>
      <c r="DE1252">
        <v>1.89391449318277E-2</v>
      </c>
      <c r="DF1252">
        <v>1.6346912754776202E-2</v>
      </c>
      <c r="DG1252">
        <v>2.6016845150938599E-2</v>
      </c>
      <c r="DH1252">
        <v>1.29636059798524E-2</v>
      </c>
      <c r="DI1252">
        <v>-2.1558741515941001E-2</v>
      </c>
      <c r="DJ1252">
        <v>3.0806894859560299E-2</v>
      </c>
      <c r="DK1252">
        <v>2.0520947320102199E-2</v>
      </c>
      <c r="DL1252">
        <v>4.9710895170101002E-3</v>
      </c>
      <c r="DM1252">
        <v>1.21264272726582E-2</v>
      </c>
      <c r="DN1252">
        <v>2.0344440059305E-2</v>
      </c>
      <c r="DO1252">
        <v>3.1053708677589002E-2</v>
      </c>
      <c r="DP1252">
        <v>4.86158762696643E-2</v>
      </c>
      <c r="DQ1252">
        <v>8.2328568463313795E-2</v>
      </c>
      <c r="DR1252">
        <v>0.103742924427407</v>
      </c>
      <c r="DS1252">
        <v>3.8535343165572E-2</v>
      </c>
      <c r="DT1252">
        <v>2.0795537451329098E-2</v>
      </c>
      <c r="DU1252">
        <v>6.2487815694163E-2</v>
      </c>
      <c r="DV1252">
        <v>5.6483184638327702E-2</v>
      </c>
      <c r="DW1252">
        <v>2.7845874969688201E-2</v>
      </c>
      <c r="DX1252">
        <v>2.4327532843854902E-2</v>
      </c>
      <c r="DY1252">
        <v>4.3360067332666799E-2</v>
      </c>
      <c r="DZ1252">
        <v>3.3550858713828E-2</v>
      </c>
      <c r="EA1252">
        <v>2.2439676563061398E-2</v>
      </c>
      <c r="EB1252">
        <v>3.6016085531839E-2</v>
      </c>
      <c r="EC1252">
        <v>3.2352735888580002E-2</v>
      </c>
      <c r="ED1252">
        <v>2.8938288057041898E-2</v>
      </c>
      <c r="EE1252">
        <v>3.63375342288235E-2</v>
      </c>
      <c r="EF1252">
        <v>2.97369630723467E-2</v>
      </c>
      <c r="EG1252">
        <v>-5.7969555210429704E-3</v>
      </c>
      <c r="EH1252">
        <v>5.0388084601942898E-2</v>
      </c>
      <c r="EI1252">
        <v>3.5745360105664398E-2</v>
      </c>
      <c r="EJ1252">
        <v>1.6147867169189201E-2</v>
      </c>
      <c r="EK1252">
        <v>2.32874042741259E-2</v>
      </c>
      <c r="EL1252">
        <v>4.3119487703814803E-2</v>
      </c>
      <c r="EM1252">
        <v>5.1105504562052199E-2</v>
      </c>
      <c r="EN1252">
        <v>6.5496279719712003E-2</v>
      </c>
      <c r="EO1252">
        <v>0.101924625440815</v>
      </c>
      <c r="EP1252">
        <v>0.12782089612345501</v>
      </c>
      <c r="EQ1252">
        <v>6.8712785539321905E-2</v>
      </c>
      <c r="ER1252">
        <v>4.76033231915814E-2</v>
      </c>
      <c r="ES1252">
        <v>8.45596165885832E-2</v>
      </c>
      <c r="ET1252">
        <v>8.2705655574706799E-2</v>
      </c>
      <c r="EU1252">
        <v>4.7773200512223703E-2</v>
      </c>
      <c r="EV1252">
        <v>4.1003770591764903E-2</v>
      </c>
      <c r="EW1252">
        <v>63.896941489361701</v>
      </c>
      <c r="EX1252">
        <v>61.994015957446798</v>
      </c>
      <c r="EY1252">
        <v>60.990292553191502</v>
      </c>
      <c r="EZ1252">
        <v>59.255186170212802</v>
      </c>
      <c r="FA1252">
        <v>57.994015957446798</v>
      </c>
      <c r="FB1252">
        <v>56.943484042553202</v>
      </c>
      <c r="FC1252">
        <v>56.247739361702102</v>
      </c>
      <c r="FD1252">
        <v>56.3671542553192</v>
      </c>
      <c r="FE1252">
        <v>61.436303191489401</v>
      </c>
      <c r="FF1252">
        <v>68.664095744680793</v>
      </c>
      <c r="FG1252">
        <v>75.932845744680805</v>
      </c>
      <c r="FH1252">
        <v>83.434973404255302</v>
      </c>
      <c r="FI1252">
        <v>88.571143617021306</v>
      </c>
      <c r="FJ1252">
        <v>92.197872340425505</v>
      </c>
      <c r="FK1252">
        <v>95.571010638297906</v>
      </c>
      <c r="FL1252">
        <v>98.261436170212804</v>
      </c>
      <c r="FM1252">
        <v>98.701728723404301</v>
      </c>
      <c r="FN1252">
        <v>97.321276595744706</v>
      </c>
      <c r="FO1252">
        <v>93.086037234042493</v>
      </c>
      <c r="FP1252">
        <v>87.514760638297901</v>
      </c>
      <c r="FQ1252">
        <v>82.111702127659598</v>
      </c>
      <c r="FR1252">
        <v>75.05</v>
      </c>
      <c r="FS1252">
        <v>70.682446808510605</v>
      </c>
      <c r="FT1252">
        <v>67.540691489361706</v>
      </c>
      <c r="FU1252">
        <v>2.9263294283690101E-2</v>
      </c>
      <c r="FV1252">
        <v>0</v>
      </c>
      <c r="FW1252">
        <v>0</v>
      </c>
      <c r="FX1252">
        <v>1</v>
      </c>
    </row>
    <row r="1253" spans="1:180" x14ac:dyDescent="0.2">
      <c r="A1253" t="s">
        <v>42</v>
      </c>
      <c r="B1253" t="s">
        <v>58</v>
      </c>
      <c r="C1253" t="s">
        <v>55</v>
      </c>
      <c r="D1253" t="s">
        <v>79</v>
      </c>
      <c r="E1253" t="s">
        <v>1</v>
      </c>
      <c r="F1253" t="s">
        <v>1</v>
      </c>
      <c r="G1253" s="35">
        <v>43721</v>
      </c>
      <c r="H1253">
        <v>18480</v>
      </c>
      <c r="I1253">
        <v>0.76253105911136099</v>
      </c>
      <c r="J1253">
        <v>0.67681808670090204</v>
      </c>
      <c r="K1253">
        <v>0.62017662276441798</v>
      </c>
      <c r="L1253">
        <v>0.58643068927064301</v>
      </c>
      <c r="M1253">
        <v>0.58229112648293802</v>
      </c>
      <c r="N1253">
        <v>0.613549843267021</v>
      </c>
      <c r="O1253">
        <v>0.67847915673972103</v>
      </c>
      <c r="P1253">
        <v>0.72577308542132601</v>
      </c>
      <c r="Q1253">
        <v>0.71558642157163099</v>
      </c>
      <c r="R1253">
        <v>0.72717231714068598</v>
      </c>
      <c r="S1253">
        <v>0.77819953077873405</v>
      </c>
      <c r="T1253">
        <v>0.84845531393731999</v>
      </c>
      <c r="U1253">
        <v>0.99044106559363199</v>
      </c>
      <c r="V1253">
        <v>1.1922040644727301</v>
      </c>
      <c r="W1253">
        <v>1.3716663033249501</v>
      </c>
      <c r="X1253">
        <v>1.5738782915149201</v>
      </c>
      <c r="Y1253">
        <v>1.7479054427059799</v>
      </c>
      <c r="Z1253">
        <v>1.8694707683373999</v>
      </c>
      <c r="AA1253">
        <v>1.87184531435943</v>
      </c>
      <c r="AB1253">
        <v>1.7280456019127599</v>
      </c>
      <c r="AC1253">
        <v>1.60673133889445</v>
      </c>
      <c r="AD1253">
        <v>1.4512178512559799</v>
      </c>
      <c r="AE1253">
        <v>1.20549855504959</v>
      </c>
      <c r="AF1253">
        <v>0.98584276531974302</v>
      </c>
      <c r="AG1253">
        <v>-1.5675303703126399E-2</v>
      </c>
      <c r="AH1253">
        <v>-1.71286661443244E-2</v>
      </c>
      <c r="AI1253">
        <v>-1.4715406499761999E-2</v>
      </c>
      <c r="AJ1253">
        <v>-1.2624245815585E-2</v>
      </c>
      <c r="AK1253">
        <v>-1.3886983826622601E-2</v>
      </c>
      <c r="AL1253">
        <v>-1.1509898037273101E-2</v>
      </c>
      <c r="AM1253">
        <v>-6.5377030399073402E-3</v>
      </c>
      <c r="AN1253">
        <v>-1.1084533143372899E-2</v>
      </c>
      <c r="AO1253">
        <v>-1.4395043456485301E-2</v>
      </c>
      <c r="AP1253">
        <v>-9.7260859813679094E-3</v>
      </c>
      <c r="AQ1253">
        <v>-9.3982352283742097E-3</v>
      </c>
      <c r="AR1253">
        <v>-1.14514833026436E-2</v>
      </c>
      <c r="AS1253">
        <v>4.2713904072804697E-3</v>
      </c>
      <c r="AT1253">
        <v>7.04018341578208E-3</v>
      </c>
      <c r="AU1253">
        <v>0.103641033748472</v>
      </c>
      <c r="AV1253">
        <v>0.14755804601622399</v>
      </c>
      <c r="AW1253">
        <v>0.16562823564335</v>
      </c>
      <c r="AX1253">
        <v>0.156938353462209</v>
      </c>
      <c r="AY1253">
        <v>0.11176752318630299</v>
      </c>
      <c r="AZ1253">
        <v>-1.7095850850098002E-2</v>
      </c>
      <c r="BA1253">
        <v>-2.9288140016142401E-2</v>
      </c>
      <c r="BB1253">
        <v>-3.4929014748517499E-2</v>
      </c>
      <c r="BC1253">
        <v>-3.3735335834005398E-2</v>
      </c>
      <c r="BD1253">
        <v>-2.7307537450732899E-2</v>
      </c>
      <c r="BE1253">
        <v>-1.07712063915934E-2</v>
      </c>
      <c r="BF1253">
        <v>-1.17353824537237E-2</v>
      </c>
      <c r="BG1253">
        <v>-9.5974264161018206E-3</v>
      </c>
      <c r="BH1253">
        <v>-6.9417431664156801E-3</v>
      </c>
      <c r="BI1253">
        <v>-8.4599457466546599E-3</v>
      </c>
      <c r="BJ1253">
        <v>-7.0432070464277602E-3</v>
      </c>
      <c r="BK1253">
        <v>-1.02196183113733E-3</v>
      </c>
      <c r="BL1253">
        <v>-5.6893319434177803E-3</v>
      </c>
      <c r="BM1253">
        <v>-1.0414406523954299E-2</v>
      </c>
      <c r="BN1253">
        <v>-6.04824425660868E-3</v>
      </c>
      <c r="BO1253">
        <v>-7.0414277513693299E-3</v>
      </c>
      <c r="BP1253">
        <v>-9.2412911562049505E-3</v>
      </c>
      <c r="BQ1253">
        <v>6.4138072884799297E-3</v>
      </c>
      <c r="BR1253">
        <v>1.38590027186068E-2</v>
      </c>
      <c r="BS1253">
        <v>0.113754036828945</v>
      </c>
      <c r="BT1253">
        <v>0.158891726527598</v>
      </c>
      <c r="BU1253">
        <v>0.178336742428441</v>
      </c>
      <c r="BV1253">
        <v>0.17080163654420599</v>
      </c>
      <c r="BW1253">
        <v>0.126118091886809</v>
      </c>
      <c r="BX1253">
        <v>-8.7619324407670496E-3</v>
      </c>
      <c r="BY1253">
        <v>-2.0527257696042599E-2</v>
      </c>
      <c r="BZ1253">
        <v>-2.46163452313291E-2</v>
      </c>
      <c r="CA1253">
        <v>-2.3588255094200199E-2</v>
      </c>
      <c r="CB1253">
        <v>-1.96749045149032E-2</v>
      </c>
      <c r="CC1253">
        <v>-7.37464353283032E-3</v>
      </c>
      <c r="CD1253">
        <v>-8.0000105990120692E-3</v>
      </c>
      <c r="CE1253">
        <v>-6.0527290009081396E-3</v>
      </c>
      <c r="CF1253">
        <v>-3.00605914203852E-3</v>
      </c>
      <c r="CG1253">
        <v>-4.7011957046923297E-3</v>
      </c>
      <c r="CH1253">
        <v>-3.9495904729152003E-3</v>
      </c>
      <c r="CI1253">
        <v>2.7982237276196502E-3</v>
      </c>
      <c r="CJ1253">
        <v>-1.9526320275686101E-3</v>
      </c>
      <c r="CK1253">
        <v>-7.6574295105783802E-3</v>
      </c>
      <c r="CL1253">
        <v>-3.50098228173946E-3</v>
      </c>
      <c r="CM1253">
        <v>-5.4091100722677204E-3</v>
      </c>
      <c r="CN1253">
        <v>-7.7105188084236401E-3</v>
      </c>
      <c r="CO1253">
        <v>7.8976386940183291E-3</v>
      </c>
      <c r="CP1253">
        <v>1.8581696195778399E-2</v>
      </c>
      <c r="CQ1253">
        <v>0.12075827195554199</v>
      </c>
      <c r="CR1253">
        <v>0.16674139912432401</v>
      </c>
      <c r="CS1253">
        <v>0.18713861551425201</v>
      </c>
      <c r="CT1253">
        <v>0.180403304175493</v>
      </c>
      <c r="CU1253">
        <v>0.13605725205307301</v>
      </c>
      <c r="CV1253">
        <v>-2.9898859378303098E-3</v>
      </c>
      <c r="CW1253">
        <v>-1.4459497289154801E-2</v>
      </c>
      <c r="CX1253">
        <v>-1.74738217389004E-2</v>
      </c>
      <c r="CY1253">
        <v>-1.65604178845591E-2</v>
      </c>
      <c r="CZ1253">
        <v>-1.4388566194608401E-2</v>
      </c>
      <c r="DA1253">
        <v>-3.9780806740672501E-3</v>
      </c>
      <c r="DB1253">
        <v>-4.26463874430048E-3</v>
      </c>
      <c r="DC1253">
        <v>-2.50803158571446E-3</v>
      </c>
      <c r="DD1253">
        <v>9.2962488233864398E-4</v>
      </c>
      <c r="DE1253">
        <v>-9.4244566273000996E-4</v>
      </c>
      <c r="DF1253">
        <v>-8.5597389940262605E-4</v>
      </c>
      <c r="DG1253">
        <v>6.6184092863766199E-3</v>
      </c>
      <c r="DH1253">
        <v>1.7840678882805601E-3</v>
      </c>
      <c r="DI1253">
        <v>-4.9004524972024299E-3</v>
      </c>
      <c r="DJ1253">
        <v>-9.5372030687024701E-4</v>
      </c>
      <c r="DK1253">
        <v>-3.7767923931661201E-3</v>
      </c>
      <c r="DL1253">
        <v>-6.1797464606423297E-3</v>
      </c>
      <c r="DM1253">
        <v>9.3814700995567303E-3</v>
      </c>
      <c r="DN1253">
        <v>2.3304389672949899E-2</v>
      </c>
      <c r="DO1253">
        <v>0.12776250708213999</v>
      </c>
      <c r="DP1253">
        <v>0.17459107172105001</v>
      </c>
      <c r="DQ1253">
        <v>0.195940488600063</v>
      </c>
      <c r="DR1253">
        <v>0.19000497180678</v>
      </c>
      <c r="DS1253">
        <v>0.14599641221933601</v>
      </c>
      <c r="DT1253">
        <v>2.78216056510644E-3</v>
      </c>
      <c r="DU1253">
        <v>-8.3917368822669092E-3</v>
      </c>
      <c r="DV1253">
        <v>-1.03312982464718E-2</v>
      </c>
      <c r="DW1253">
        <v>-9.5325806749179693E-3</v>
      </c>
      <c r="DX1253">
        <v>-9.1022278743137196E-3</v>
      </c>
      <c r="DY1253">
        <v>9.2601663746573004E-4</v>
      </c>
      <c r="DZ1253">
        <v>1.12864494630025E-3</v>
      </c>
      <c r="EA1253">
        <v>2.6099484979456998E-3</v>
      </c>
      <c r="EB1253">
        <v>6.6121275315079798E-3</v>
      </c>
      <c r="EC1253">
        <v>4.4845924172379099E-3</v>
      </c>
      <c r="ED1253">
        <v>3.6107170914427E-3</v>
      </c>
      <c r="EE1253">
        <v>1.2134150495146601E-2</v>
      </c>
      <c r="EF1253">
        <v>7.17926908823565E-3</v>
      </c>
      <c r="EG1253">
        <v>-9.1981556467147802E-4</v>
      </c>
      <c r="EH1253">
        <v>2.7241214178889799E-3</v>
      </c>
      <c r="EI1253">
        <v>-1.41998491616124E-3</v>
      </c>
      <c r="EJ1253">
        <v>-3.9695543142036901E-3</v>
      </c>
      <c r="EK1253">
        <v>1.1523886980756201E-2</v>
      </c>
      <c r="EL1253">
        <v>3.0123208975774599E-2</v>
      </c>
      <c r="EM1253">
        <v>0.13787551016261301</v>
      </c>
      <c r="EN1253">
        <v>0.185924752232424</v>
      </c>
      <c r="EO1253">
        <v>0.208648995385154</v>
      </c>
      <c r="EP1253">
        <v>0.203868254888777</v>
      </c>
      <c r="EQ1253">
        <v>0.16034698091984201</v>
      </c>
      <c r="ER1253">
        <v>1.11160789744374E-2</v>
      </c>
      <c r="ES1253">
        <v>3.6914543783285301E-4</v>
      </c>
      <c r="ET1253">
        <v>-1.8628729283286201E-5</v>
      </c>
      <c r="EU1253">
        <v>6.1450006488723103E-4</v>
      </c>
      <c r="EV1253">
        <v>-1.46959493848398E-3</v>
      </c>
      <c r="EW1253">
        <v>69.256369774601396</v>
      </c>
      <c r="EX1253">
        <v>67.714603926750598</v>
      </c>
      <c r="EY1253">
        <v>66.412973682806594</v>
      </c>
      <c r="EZ1253">
        <v>64.794107504785003</v>
      </c>
      <c r="FA1253">
        <v>63.954986297222597</v>
      </c>
      <c r="FB1253">
        <v>63.133882919295203</v>
      </c>
      <c r="FC1253">
        <v>62.473735607229798</v>
      </c>
      <c r="FD1253">
        <v>62.551397637885302</v>
      </c>
      <c r="FE1253">
        <v>67.732667467659297</v>
      </c>
      <c r="FF1253">
        <v>74.783314618907099</v>
      </c>
      <c r="FG1253">
        <v>80.005949014387895</v>
      </c>
      <c r="FH1253">
        <v>85.357048319315396</v>
      </c>
      <c r="FI1253">
        <v>89.399979284885802</v>
      </c>
      <c r="FJ1253">
        <v>91.508936728196801</v>
      </c>
      <c r="FK1253">
        <v>92.930764367678805</v>
      </c>
      <c r="FL1253">
        <v>94.293936691656398</v>
      </c>
      <c r="FM1253">
        <v>94.529608096657995</v>
      </c>
      <c r="FN1253">
        <v>93.737759131338095</v>
      </c>
      <c r="FO1253">
        <v>92.010713561155498</v>
      </c>
      <c r="FP1253">
        <v>87.513171424573002</v>
      </c>
      <c r="FQ1253">
        <v>82.198380447775406</v>
      </c>
      <c r="FR1253">
        <v>78.111440015211898</v>
      </c>
      <c r="FS1253">
        <v>75.407252230583694</v>
      </c>
      <c r="FT1253">
        <v>73.303046112607205</v>
      </c>
      <c r="FU1253">
        <v>1.6474662995127402E-2</v>
      </c>
      <c r="FV1253">
        <v>0</v>
      </c>
      <c r="FW1253">
        <v>0</v>
      </c>
      <c r="FX1253">
        <v>1</v>
      </c>
    </row>
    <row r="1254" spans="1:180" x14ac:dyDescent="0.2">
      <c r="A1254" t="s">
        <v>42</v>
      </c>
      <c r="B1254" t="s">
        <v>58</v>
      </c>
      <c r="C1254" t="s">
        <v>55</v>
      </c>
      <c r="D1254" t="s">
        <v>79</v>
      </c>
      <c r="E1254" t="s">
        <v>1</v>
      </c>
      <c r="F1254" t="s">
        <v>77</v>
      </c>
      <c r="G1254" s="35">
        <v>43721</v>
      </c>
      <c r="H1254">
        <v>15168</v>
      </c>
      <c r="I1254">
        <v>0.77625733392626095</v>
      </c>
      <c r="J1254">
        <v>0.68928412482643497</v>
      </c>
      <c r="K1254">
        <v>0.63031309569863803</v>
      </c>
      <c r="L1254">
        <v>0.595694222479074</v>
      </c>
      <c r="M1254">
        <v>0.59201155313060805</v>
      </c>
      <c r="N1254">
        <v>0.62200761182462805</v>
      </c>
      <c r="O1254">
        <v>0.68681402163559802</v>
      </c>
      <c r="P1254">
        <v>0.73319634832224101</v>
      </c>
      <c r="Q1254">
        <v>0.72003861773946598</v>
      </c>
      <c r="R1254">
        <v>0.729433072298457</v>
      </c>
      <c r="S1254">
        <v>0.78195055600117802</v>
      </c>
      <c r="T1254">
        <v>0.85481018410564602</v>
      </c>
      <c r="U1254">
        <v>0.99837260187710497</v>
      </c>
      <c r="V1254">
        <v>1.19640968752236</v>
      </c>
      <c r="W1254">
        <v>1.3692143412804501</v>
      </c>
      <c r="X1254">
        <v>1.56327057904762</v>
      </c>
      <c r="Y1254">
        <v>1.7293820078447</v>
      </c>
      <c r="Z1254">
        <v>1.8493341786370401</v>
      </c>
      <c r="AA1254">
        <v>1.8597374066794601</v>
      </c>
      <c r="AB1254">
        <v>1.71988747002991</v>
      </c>
      <c r="AC1254">
        <v>1.6055089596559</v>
      </c>
      <c r="AD1254">
        <v>1.45920940138208</v>
      </c>
      <c r="AE1254">
        <v>1.21681191061709</v>
      </c>
      <c r="AF1254">
        <v>0.99666378950951995</v>
      </c>
      <c r="AG1254">
        <v>-2.0024680456484398E-2</v>
      </c>
      <c r="AH1254">
        <v>-1.9297659397113899E-2</v>
      </c>
      <c r="AI1254">
        <v>-1.6269714833158901E-2</v>
      </c>
      <c r="AJ1254">
        <v>-1.3823989998566001E-2</v>
      </c>
      <c r="AK1254">
        <v>-1.32797221497469E-2</v>
      </c>
      <c r="AL1254">
        <v>-1.11108077973516E-2</v>
      </c>
      <c r="AM1254">
        <v>-8.7214048771182898E-3</v>
      </c>
      <c r="AN1254">
        <v>-1.4367069427755799E-2</v>
      </c>
      <c r="AO1254">
        <v>-1.9048890539212399E-2</v>
      </c>
      <c r="AP1254">
        <v>-1.0534008002095601E-2</v>
      </c>
      <c r="AQ1254">
        <v>-1.1684671103565599E-2</v>
      </c>
      <c r="AR1254">
        <v>-1.1757991407575301E-2</v>
      </c>
      <c r="AS1254">
        <v>4.9347344547905599E-3</v>
      </c>
      <c r="AT1254">
        <v>4.00652492577502E-3</v>
      </c>
      <c r="AU1254">
        <v>7.8880066832853604E-2</v>
      </c>
      <c r="AV1254">
        <v>0.118628549227397</v>
      </c>
      <c r="AW1254">
        <v>0.12769118865100201</v>
      </c>
      <c r="AX1254">
        <v>0.11875436399290799</v>
      </c>
      <c r="AY1254">
        <v>0.105451202567217</v>
      </c>
      <c r="AZ1254">
        <v>2.40897703831702E-2</v>
      </c>
      <c r="BA1254">
        <v>-1.0285890882971001E-2</v>
      </c>
      <c r="BB1254">
        <v>-2.0777733279925398E-2</v>
      </c>
      <c r="BC1254">
        <v>-2.26478498072912E-2</v>
      </c>
      <c r="BD1254">
        <v>-2.0379189485819099E-2</v>
      </c>
      <c r="BE1254">
        <v>-1.43541997719918E-2</v>
      </c>
      <c r="BF1254">
        <v>-1.33292579212511E-2</v>
      </c>
      <c r="BG1254">
        <v>-1.0456665479267499E-2</v>
      </c>
      <c r="BH1254">
        <v>-7.4064539535625496E-3</v>
      </c>
      <c r="BI1254">
        <v>-7.2995594106239703E-3</v>
      </c>
      <c r="BJ1254">
        <v>-5.8246050466088401E-3</v>
      </c>
      <c r="BK1254">
        <v>-1.66577107298949E-3</v>
      </c>
      <c r="BL1254">
        <v>-7.4397022193563502E-3</v>
      </c>
      <c r="BM1254">
        <v>-1.4231130275067699E-2</v>
      </c>
      <c r="BN1254">
        <v>-7.2688832465179296E-3</v>
      </c>
      <c r="BO1254">
        <v>-9.2061491871135801E-3</v>
      </c>
      <c r="BP1254">
        <v>-9.6896241724610602E-3</v>
      </c>
      <c r="BQ1254">
        <v>6.9520503805389896E-3</v>
      </c>
      <c r="BR1254">
        <v>9.9898283582226296E-3</v>
      </c>
      <c r="BS1254">
        <v>8.7972182952783196E-2</v>
      </c>
      <c r="BT1254">
        <v>0.128818271625082</v>
      </c>
      <c r="BU1254">
        <v>0.138289640027075</v>
      </c>
      <c r="BV1254">
        <v>0.12981336825113099</v>
      </c>
      <c r="BW1254">
        <v>0.11725675598917901</v>
      </c>
      <c r="BX1254">
        <v>3.1234365110458798E-2</v>
      </c>
      <c r="BY1254">
        <v>-2.78441245553479E-3</v>
      </c>
      <c r="BZ1254">
        <v>-1.18203803483658E-2</v>
      </c>
      <c r="CA1254">
        <v>-1.34671987531344E-2</v>
      </c>
      <c r="CB1254">
        <v>-1.3998647621847301E-2</v>
      </c>
      <c r="CC1254">
        <v>-1.04268421237276E-2</v>
      </c>
      <c r="CD1254">
        <v>-9.1955612404311209E-3</v>
      </c>
      <c r="CE1254">
        <v>-6.4305652048803601E-3</v>
      </c>
      <c r="CF1254">
        <v>-2.96168803834091E-3</v>
      </c>
      <c r="CG1254">
        <v>-3.1577169146979802E-3</v>
      </c>
      <c r="CH1254">
        <v>-2.16339712464539E-3</v>
      </c>
      <c r="CI1254">
        <v>3.2209394063843202E-3</v>
      </c>
      <c r="CJ1254">
        <v>-2.6418287934499899E-3</v>
      </c>
      <c r="CK1254">
        <v>-1.0894364192319801E-2</v>
      </c>
      <c r="CL1254">
        <v>-5.0074677872565202E-3</v>
      </c>
      <c r="CM1254">
        <v>-7.4895324580259402E-3</v>
      </c>
      <c r="CN1254">
        <v>-8.2570793262260606E-3</v>
      </c>
      <c r="CO1254">
        <v>8.3492372454233108E-3</v>
      </c>
      <c r="CP1254">
        <v>1.41338460887779E-2</v>
      </c>
      <c r="CQ1254">
        <v>9.4269354880405595E-2</v>
      </c>
      <c r="CR1254">
        <v>0.135875642317072</v>
      </c>
      <c r="CS1254">
        <v>0.14563009516439901</v>
      </c>
      <c r="CT1254">
        <v>0.137472800911664</v>
      </c>
      <c r="CU1254">
        <v>0.12543324632632699</v>
      </c>
      <c r="CV1254">
        <v>3.6182689654213999E-2</v>
      </c>
      <c r="CW1254">
        <v>2.4110886517785899E-3</v>
      </c>
      <c r="CX1254">
        <v>-5.6165449944833301E-3</v>
      </c>
      <c r="CY1254">
        <v>-7.1087077997676103E-3</v>
      </c>
      <c r="CZ1254">
        <v>-9.5795037637139199E-3</v>
      </c>
      <c r="DA1254">
        <v>-6.4994844754633803E-3</v>
      </c>
      <c r="DB1254">
        <v>-5.0618645596111301E-3</v>
      </c>
      <c r="DC1254">
        <v>-2.4044649304932101E-3</v>
      </c>
      <c r="DD1254">
        <v>1.4830778768807199E-3</v>
      </c>
      <c r="DE1254">
        <v>9.8412558122801491E-4</v>
      </c>
      <c r="DF1254">
        <v>1.4978107973180499E-3</v>
      </c>
      <c r="DG1254">
        <v>8.1076498857581194E-3</v>
      </c>
      <c r="DH1254">
        <v>2.15604463245637E-3</v>
      </c>
      <c r="DI1254">
        <v>-7.5575981095718798E-3</v>
      </c>
      <c r="DJ1254">
        <v>-2.7460523279951099E-3</v>
      </c>
      <c r="DK1254">
        <v>-5.7729157289382899E-3</v>
      </c>
      <c r="DL1254">
        <v>-6.8245344799910601E-3</v>
      </c>
      <c r="DM1254">
        <v>9.7464241103076207E-3</v>
      </c>
      <c r="DN1254">
        <v>1.82778638193332E-2</v>
      </c>
      <c r="DO1254">
        <v>0.100566526808028</v>
      </c>
      <c r="DP1254">
        <v>0.142933013009062</v>
      </c>
      <c r="DQ1254">
        <v>0.15297055030172299</v>
      </c>
      <c r="DR1254">
        <v>0.14513223357219601</v>
      </c>
      <c r="DS1254">
        <v>0.133609736663474</v>
      </c>
      <c r="DT1254">
        <v>4.1131014197969301E-2</v>
      </c>
      <c r="DU1254">
        <v>7.6065897590919702E-3</v>
      </c>
      <c r="DV1254">
        <v>5.8729035939908696E-4</v>
      </c>
      <c r="DW1254">
        <v>-7.5021684640079597E-4</v>
      </c>
      <c r="DX1254">
        <v>-5.1603599055805201E-3</v>
      </c>
      <c r="DY1254">
        <v>-8.2900379097077795E-4</v>
      </c>
      <c r="DZ1254">
        <v>9.06536916251617E-4</v>
      </c>
      <c r="EA1254">
        <v>3.4085844233981799E-3</v>
      </c>
      <c r="EB1254">
        <v>7.9006139218841202E-3</v>
      </c>
      <c r="EC1254">
        <v>6.9642883203509202E-3</v>
      </c>
      <c r="ED1254">
        <v>6.7840135480608504E-3</v>
      </c>
      <c r="EE1254">
        <v>1.5163283689886901E-2</v>
      </c>
      <c r="EF1254">
        <v>9.0834118408558498E-3</v>
      </c>
      <c r="EG1254">
        <v>-2.7398378454271699E-3</v>
      </c>
      <c r="EH1254">
        <v>5.1907242758256504E-4</v>
      </c>
      <c r="EI1254">
        <v>-3.2943938124862502E-3</v>
      </c>
      <c r="EJ1254">
        <v>-4.7561672448768197E-3</v>
      </c>
      <c r="EK1254">
        <v>1.1763740036056101E-2</v>
      </c>
      <c r="EL1254">
        <v>2.4261167251780801E-2</v>
      </c>
      <c r="EM1254">
        <v>0.109658642927958</v>
      </c>
      <c r="EN1254">
        <v>0.15312273540674701</v>
      </c>
      <c r="EO1254">
        <v>0.16356900167779601</v>
      </c>
      <c r="EP1254">
        <v>0.15619123783041899</v>
      </c>
      <c r="EQ1254">
        <v>0.14541529008543599</v>
      </c>
      <c r="ER1254">
        <v>4.8275608925257799E-2</v>
      </c>
      <c r="ES1254">
        <v>1.5108068186528101E-2</v>
      </c>
      <c r="ET1254">
        <v>9.5446432909587296E-3</v>
      </c>
      <c r="EU1254">
        <v>8.4304342077559796E-3</v>
      </c>
      <c r="EV1254">
        <v>1.2201819583912499E-3</v>
      </c>
      <c r="EW1254">
        <v>68.981791055662796</v>
      </c>
      <c r="EX1254">
        <v>67.371349394614597</v>
      </c>
      <c r="EY1254">
        <v>66.100995667011503</v>
      </c>
      <c r="EZ1254">
        <v>64.5050773486564</v>
      </c>
      <c r="FA1254">
        <v>63.727189062292901</v>
      </c>
      <c r="FB1254">
        <v>62.905700233447597</v>
      </c>
      <c r="FC1254">
        <v>62.222167632707297</v>
      </c>
      <c r="FD1254">
        <v>62.3200561800831</v>
      </c>
      <c r="FE1254">
        <v>67.653569165773305</v>
      </c>
      <c r="FF1254">
        <v>74.908487870922002</v>
      </c>
      <c r="FG1254">
        <v>80.168076731310805</v>
      </c>
      <c r="FH1254">
        <v>85.595101625286205</v>
      </c>
      <c r="FI1254">
        <v>89.661259362536896</v>
      </c>
      <c r="FJ1254">
        <v>91.502617248510504</v>
      </c>
      <c r="FK1254">
        <v>92.758077580105393</v>
      </c>
      <c r="FL1254">
        <v>94.033686510679303</v>
      </c>
      <c r="FM1254">
        <v>94.195991108365305</v>
      </c>
      <c r="FN1254">
        <v>93.329966711088304</v>
      </c>
      <c r="FO1254">
        <v>91.627587452460801</v>
      </c>
      <c r="FP1254">
        <v>87.100029646823899</v>
      </c>
      <c r="FQ1254">
        <v>81.820661694180998</v>
      </c>
      <c r="FR1254">
        <v>77.786558038587998</v>
      </c>
      <c r="FS1254">
        <v>75.094993882814194</v>
      </c>
      <c r="FT1254">
        <v>72.930379818591902</v>
      </c>
      <c r="FU1254">
        <v>1.39324504341034E-2</v>
      </c>
      <c r="FV1254">
        <v>0</v>
      </c>
      <c r="FW1254">
        <v>0</v>
      </c>
      <c r="FX1254">
        <v>1</v>
      </c>
    </row>
    <row r="1255" spans="1:180" x14ac:dyDescent="0.2">
      <c r="A1255" t="s">
        <v>42</v>
      </c>
      <c r="B1255" t="s">
        <v>58</v>
      </c>
      <c r="C1255" t="s">
        <v>55</v>
      </c>
      <c r="D1255" t="s">
        <v>79</v>
      </c>
      <c r="E1255" t="s">
        <v>1</v>
      </c>
      <c r="F1255" t="s">
        <v>78</v>
      </c>
      <c r="G1255" s="35">
        <v>43721</v>
      </c>
      <c r="H1255">
        <v>3312</v>
      </c>
      <c r="I1255">
        <v>0.70947042607586597</v>
      </c>
      <c r="J1255">
        <v>0.63465397367320497</v>
      </c>
      <c r="K1255">
        <v>0.58671075149555296</v>
      </c>
      <c r="L1255">
        <v>0.55450091606876895</v>
      </c>
      <c r="M1255">
        <v>0.549937662542342</v>
      </c>
      <c r="N1255">
        <v>0.58399177918791401</v>
      </c>
      <c r="O1255">
        <v>0.65078014193613198</v>
      </c>
      <c r="P1255">
        <v>0.69810856199138105</v>
      </c>
      <c r="Q1255">
        <v>0.69091694679331395</v>
      </c>
      <c r="R1255">
        <v>0.71746268364731103</v>
      </c>
      <c r="S1255">
        <v>0.76265962942525001</v>
      </c>
      <c r="T1255">
        <v>0.82148365451213301</v>
      </c>
      <c r="U1255">
        <v>0.95466666417313895</v>
      </c>
      <c r="V1255">
        <v>1.1759850219960599</v>
      </c>
      <c r="W1255">
        <v>1.3897920648511299</v>
      </c>
      <c r="X1255">
        <v>1.63108991643322</v>
      </c>
      <c r="Y1255">
        <v>1.8397645658155199</v>
      </c>
      <c r="Z1255">
        <v>1.97666731181727</v>
      </c>
      <c r="AA1255">
        <v>1.9488097660885899</v>
      </c>
      <c r="AB1255">
        <v>1.7961575234276499</v>
      </c>
      <c r="AC1255">
        <v>1.65019054625213</v>
      </c>
      <c r="AD1255">
        <v>1.4497809064771701</v>
      </c>
      <c r="AE1255">
        <v>1.17684015584266</v>
      </c>
      <c r="AF1255">
        <v>0.95671889733472704</v>
      </c>
      <c r="AG1255">
        <v>-1.6695734875614401E-2</v>
      </c>
      <c r="AH1255">
        <v>-1.3802003209652899E-2</v>
      </c>
      <c r="AI1255">
        <v>-1.27616845139394E-2</v>
      </c>
      <c r="AJ1255">
        <v>-9.6068375136751094E-3</v>
      </c>
      <c r="AK1255">
        <v>-1.5909485560790599E-2</v>
      </c>
      <c r="AL1255">
        <v>-1.03935237189078E-2</v>
      </c>
      <c r="AM1255">
        <v>-1.3061152005484E-2</v>
      </c>
      <c r="AN1255">
        <v>-1.99212767957016E-2</v>
      </c>
      <c r="AO1255">
        <v>-1.49852174243421E-2</v>
      </c>
      <c r="AP1255">
        <v>-1.7955019815609999E-2</v>
      </c>
      <c r="AQ1255">
        <v>-1.10383601662445E-2</v>
      </c>
      <c r="AR1255">
        <v>-7.97143987974663E-3</v>
      </c>
      <c r="AS1255">
        <v>-8.5940680754645702E-3</v>
      </c>
      <c r="AT1255">
        <v>1.16081132872616E-2</v>
      </c>
      <c r="AU1255">
        <v>0.20711285351886599</v>
      </c>
      <c r="AV1255">
        <v>0.29313200735860101</v>
      </c>
      <c r="AW1255">
        <v>0.360060063055125</v>
      </c>
      <c r="AX1255">
        <v>0.35150899234508798</v>
      </c>
      <c r="AY1255">
        <v>0.14246948771972201</v>
      </c>
      <c r="AZ1255">
        <v>-0.22818868308892601</v>
      </c>
      <c r="BA1255">
        <v>-0.13613652639909701</v>
      </c>
      <c r="BB1255">
        <v>-9.8226184870260205E-2</v>
      </c>
      <c r="BC1255">
        <v>-7.50624037175711E-2</v>
      </c>
      <c r="BD1255">
        <v>-4.2757053711771797E-2</v>
      </c>
      <c r="BE1255">
        <v>-8.5667244378987897E-3</v>
      </c>
      <c r="BF1255">
        <v>-7.28300859512198E-3</v>
      </c>
      <c r="BG1255">
        <v>-7.9766648119267494E-3</v>
      </c>
      <c r="BH1255">
        <v>-4.98284138796601E-3</v>
      </c>
      <c r="BI1255">
        <v>-1.11464902494289E-2</v>
      </c>
      <c r="BJ1255">
        <v>-6.0156795319684297E-3</v>
      </c>
      <c r="BK1255">
        <v>-7.0573576900175303E-3</v>
      </c>
      <c r="BL1255">
        <v>-1.19121756266613E-2</v>
      </c>
      <c r="BM1255">
        <v>-8.3332629992869302E-3</v>
      </c>
      <c r="BN1255">
        <v>-1.0636010046918999E-2</v>
      </c>
      <c r="BO1255">
        <v>-3.7707129838067299E-3</v>
      </c>
      <c r="BP1255">
        <v>-2.55338828961162E-3</v>
      </c>
      <c r="BQ1255">
        <v>-3.1461836243233199E-3</v>
      </c>
      <c r="BR1255">
        <v>2.2374773664275101E-2</v>
      </c>
      <c r="BS1255">
        <v>0.222803674966535</v>
      </c>
      <c r="BT1255">
        <v>0.31347985103107601</v>
      </c>
      <c r="BU1255">
        <v>0.38336419019222101</v>
      </c>
      <c r="BV1255">
        <v>0.37792000779775198</v>
      </c>
      <c r="BW1255">
        <v>0.167920473352456</v>
      </c>
      <c r="BX1255">
        <v>-0.21056598894870199</v>
      </c>
      <c r="BY1255">
        <v>-0.11823750729655901</v>
      </c>
      <c r="BZ1255">
        <v>-8.3064662622992599E-2</v>
      </c>
      <c r="CA1255">
        <v>-6.0962312936185502E-2</v>
      </c>
      <c r="CB1255">
        <v>-3.1526614519698001E-2</v>
      </c>
      <c r="CC1255">
        <v>-2.93659657189781E-3</v>
      </c>
      <c r="CD1255">
        <v>-2.7679727837158002E-3</v>
      </c>
      <c r="CE1255">
        <v>-4.6625747427749198E-3</v>
      </c>
      <c r="CF1255">
        <v>-1.7802757572407E-3</v>
      </c>
      <c r="CG1255">
        <v>-7.8476542061496606E-3</v>
      </c>
      <c r="CH1255">
        <v>-2.9835979841897702E-3</v>
      </c>
      <c r="CI1255">
        <v>-2.89914803630418E-3</v>
      </c>
      <c r="CJ1255">
        <v>-6.3650965548688798E-3</v>
      </c>
      <c r="CK1255">
        <v>-3.7261396281431098E-3</v>
      </c>
      <c r="CL1255">
        <v>-5.5668861768037904E-3</v>
      </c>
      <c r="CM1255">
        <v>1.2628373155338401E-3</v>
      </c>
      <c r="CN1255">
        <v>1.1991377368677099E-3</v>
      </c>
      <c r="CO1255">
        <v>6.2700455080998098E-4</v>
      </c>
      <c r="CP1255">
        <v>2.9831729843239702E-2</v>
      </c>
      <c r="CQ1255">
        <v>0.23367109010271001</v>
      </c>
      <c r="CR1255">
        <v>0.32757270557360502</v>
      </c>
      <c r="CS1255">
        <v>0.39950455765671</v>
      </c>
      <c r="CT1255">
        <v>0.39621219664518198</v>
      </c>
      <c r="CU1255">
        <v>0.185547748471112</v>
      </c>
      <c r="CV1255">
        <v>-0.19836056467066801</v>
      </c>
      <c r="CW1255">
        <v>-0.105840701191386</v>
      </c>
      <c r="CX1255">
        <v>-7.2563838500625893E-2</v>
      </c>
      <c r="CY1255">
        <v>-5.1196633013681797E-2</v>
      </c>
      <c r="CZ1255">
        <v>-2.37484465462179E-2</v>
      </c>
      <c r="DA1255">
        <v>2.6935312941031801E-3</v>
      </c>
      <c r="DB1255">
        <v>1.7470630276903701E-3</v>
      </c>
      <c r="DC1255">
        <v>-1.3484846736231001E-3</v>
      </c>
      <c r="DD1255">
        <v>1.4222898734846099E-3</v>
      </c>
      <c r="DE1255">
        <v>-4.5488181628704398E-3</v>
      </c>
      <c r="DF1255">
        <v>4.8483563588898E-5</v>
      </c>
      <c r="DG1255">
        <v>1.2590616174091699E-3</v>
      </c>
      <c r="DH1255">
        <v>-8.1801748307646304E-4</v>
      </c>
      <c r="DI1255">
        <v>8.8098374300071098E-4</v>
      </c>
      <c r="DJ1255">
        <v>-4.9776230668855401E-4</v>
      </c>
      <c r="DK1255">
        <v>6.2963876148744201E-3</v>
      </c>
      <c r="DL1255">
        <v>4.9516637633470403E-3</v>
      </c>
      <c r="DM1255">
        <v>4.4001927259432801E-3</v>
      </c>
      <c r="DN1255">
        <v>3.7288686022204399E-2</v>
      </c>
      <c r="DO1255">
        <v>0.24453850523888601</v>
      </c>
      <c r="DP1255">
        <v>0.34166556011613503</v>
      </c>
      <c r="DQ1255">
        <v>0.41564492512119899</v>
      </c>
      <c r="DR1255">
        <v>0.41450438549261298</v>
      </c>
      <c r="DS1255">
        <v>0.20317502358976899</v>
      </c>
      <c r="DT1255">
        <v>-0.18615514039263401</v>
      </c>
      <c r="DU1255">
        <v>-9.3443895086214104E-2</v>
      </c>
      <c r="DV1255">
        <v>-6.2063014378259097E-2</v>
      </c>
      <c r="DW1255">
        <v>-4.1430953091178099E-2</v>
      </c>
      <c r="DX1255">
        <v>-1.59702785727379E-2</v>
      </c>
      <c r="DY1255">
        <v>1.08225417318188E-2</v>
      </c>
      <c r="DZ1255">
        <v>8.2660576422212799E-3</v>
      </c>
      <c r="EA1255">
        <v>3.43653502838951E-3</v>
      </c>
      <c r="EB1255">
        <v>6.0462859991937097E-3</v>
      </c>
      <c r="EC1255">
        <v>2.1417714849124501E-4</v>
      </c>
      <c r="ED1255">
        <v>4.4263277505282696E-3</v>
      </c>
      <c r="EE1255">
        <v>7.2628559328755896E-3</v>
      </c>
      <c r="EF1255">
        <v>7.1910836859637901E-3</v>
      </c>
      <c r="EG1255">
        <v>7.5329381680559098E-3</v>
      </c>
      <c r="EH1255">
        <v>6.8212474620023902E-3</v>
      </c>
      <c r="EI1255">
        <v>1.35640347973122E-2</v>
      </c>
      <c r="EJ1255">
        <v>1.0369715353482099E-2</v>
      </c>
      <c r="EK1255">
        <v>9.8480771770845296E-3</v>
      </c>
      <c r="EL1255">
        <v>4.8055346399217803E-2</v>
      </c>
      <c r="EM1255">
        <v>0.26022932668655402</v>
      </c>
      <c r="EN1255">
        <v>0.36201340378860902</v>
      </c>
      <c r="EO1255">
        <v>0.438949052258295</v>
      </c>
      <c r="EP1255">
        <v>0.44091540094527698</v>
      </c>
      <c r="EQ1255">
        <v>0.22862600922250301</v>
      </c>
      <c r="ER1255">
        <v>-0.16853244625241001</v>
      </c>
      <c r="ES1255">
        <v>-7.5544875983675999E-2</v>
      </c>
      <c r="ET1255">
        <v>-4.6901492130991498E-2</v>
      </c>
      <c r="EU1255">
        <v>-2.7330862309792401E-2</v>
      </c>
      <c r="EV1255">
        <v>-4.7398393806640099E-3</v>
      </c>
      <c r="EW1255">
        <v>70.516863719840799</v>
      </c>
      <c r="EX1255">
        <v>69.320496768877504</v>
      </c>
      <c r="EY1255">
        <v>67.836384642954499</v>
      </c>
      <c r="EZ1255">
        <v>66.083081205068595</v>
      </c>
      <c r="FA1255">
        <v>64.940656892473697</v>
      </c>
      <c r="FB1255">
        <v>64.081807934720601</v>
      </c>
      <c r="FC1255">
        <v>63.489271972557397</v>
      </c>
      <c r="FD1255">
        <v>63.480486669804002</v>
      </c>
      <c r="FE1255">
        <v>68.007691902790796</v>
      </c>
      <c r="FF1255">
        <v>74.032641954361907</v>
      </c>
      <c r="FG1255">
        <v>79.103688675134507</v>
      </c>
      <c r="FH1255">
        <v>84.1217124333225</v>
      </c>
      <c r="FI1255">
        <v>88.119707507093295</v>
      </c>
      <c r="FJ1255">
        <v>91.662692763468797</v>
      </c>
      <c r="FK1255">
        <v>93.955060666863105</v>
      </c>
      <c r="FL1255">
        <v>95.779423259289302</v>
      </c>
      <c r="FM1255">
        <v>96.390623538188294</v>
      </c>
      <c r="FN1255">
        <v>95.929162686224004</v>
      </c>
      <c r="FO1255">
        <v>94.047010661396996</v>
      </c>
      <c r="FP1255">
        <v>89.690131774683394</v>
      </c>
      <c r="FQ1255">
        <v>84.207002673386498</v>
      </c>
      <c r="FR1255">
        <v>79.827351540521207</v>
      </c>
      <c r="FS1255">
        <v>76.979556471999402</v>
      </c>
      <c r="FT1255">
        <v>75.084873464447995</v>
      </c>
      <c r="FU1255">
        <v>2.9374533106973501E-2</v>
      </c>
      <c r="FV1255">
        <v>0</v>
      </c>
      <c r="FW1255">
        <v>0</v>
      </c>
      <c r="FX1255">
        <v>1</v>
      </c>
    </row>
    <row r="1256" spans="1:180" x14ac:dyDescent="0.2">
      <c r="A1256" t="s">
        <v>42</v>
      </c>
      <c r="B1256" t="s">
        <v>58</v>
      </c>
      <c r="C1256" t="s">
        <v>55</v>
      </c>
      <c r="D1256" t="s">
        <v>79</v>
      </c>
      <c r="E1256" t="s">
        <v>77</v>
      </c>
      <c r="F1256" t="s">
        <v>1</v>
      </c>
      <c r="G1256" s="35">
        <v>43721</v>
      </c>
      <c r="H1256">
        <v>12120</v>
      </c>
      <c r="I1256">
        <v>0.74436461578435398</v>
      </c>
      <c r="J1256">
        <v>0.66800587527136901</v>
      </c>
      <c r="K1256">
        <v>0.61869271580926499</v>
      </c>
      <c r="L1256">
        <v>0.59195150076988901</v>
      </c>
      <c r="M1256">
        <v>0.59324378669390099</v>
      </c>
      <c r="N1256">
        <v>0.63400054100857195</v>
      </c>
      <c r="O1256">
        <v>0.71211865381011497</v>
      </c>
      <c r="P1256">
        <v>0.76098313533671602</v>
      </c>
      <c r="Q1256">
        <v>0.74409803830577703</v>
      </c>
      <c r="R1256">
        <v>0.74152262031813598</v>
      </c>
      <c r="S1256">
        <v>0.77750162714932902</v>
      </c>
      <c r="T1256">
        <v>0.83083684651060796</v>
      </c>
      <c r="U1256">
        <v>0.95787730748766697</v>
      </c>
      <c r="V1256">
        <v>1.1477534417601301</v>
      </c>
      <c r="W1256">
        <v>1.3179929747080601</v>
      </c>
      <c r="X1256">
        <v>1.5211111419549099</v>
      </c>
      <c r="Y1256">
        <v>1.6994910958185101</v>
      </c>
      <c r="Z1256">
        <v>1.83222396750334</v>
      </c>
      <c r="AA1256">
        <v>1.84600955323614</v>
      </c>
      <c r="AB1256">
        <v>1.6997165464883</v>
      </c>
      <c r="AC1256">
        <v>1.57902726980149</v>
      </c>
      <c r="AD1256">
        <v>1.4188946783343701</v>
      </c>
      <c r="AE1256">
        <v>1.1724137811517199</v>
      </c>
      <c r="AF1256">
        <v>0.95470777732246404</v>
      </c>
      <c r="AG1256">
        <v>-2.66382795291316E-2</v>
      </c>
      <c r="AH1256">
        <v>-2.6884717086828901E-2</v>
      </c>
      <c r="AI1256">
        <v>-2.2089462883764E-2</v>
      </c>
      <c r="AJ1256">
        <v>-1.7266413449926001E-2</v>
      </c>
      <c r="AK1256">
        <v>-1.74058470323562E-2</v>
      </c>
      <c r="AL1256">
        <v>-1.1836510249802101E-2</v>
      </c>
      <c r="AM1256">
        <v>-8.1990003671980893E-3</v>
      </c>
      <c r="AN1256">
        <v>-1.78023696889653E-2</v>
      </c>
      <c r="AO1256">
        <v>-2.2553871882708201E-2</v>
      </c>
      <c r="AP1256">
        <v>-1.5533464651283101E-2</v>
      </c>
      <c r="AQ1256">
        <v>-1.3474429735938801E-2</v>
      </c>
      <c r="AR1256">
        <v>-1.3367347992546E-2</v>
      </c>
      <c r="AS1256">
        <v>6.5400767520232802E-3</v>
      </c>
      <c r="AT1256">
        <v>1.03778373107182E-2</v>
      </c>
      <c r="AU1256">
        <v>0.11822489584120199</v>
      </c>
      <c r="AV1256">
        <v>0.17302831988942999</v>
      </c>
      <c r="AW1256">
        <v>0.19530288046601799</v>
      </c>
      <c r="AX1256">
        <v>0.19076334030610301</v>
      </c>
      <c r="AY1256">
        <v>0.151522769239755</v>
      </c>
      <c r="AZ1256">
        <v>4.1967979550042696E-3</v>
      </c>
      <c r="BA1256">
        <v>-1.80574028579546E-2</v>
      </c>
      <c r="BB1256">
        <v>-3.39700730468235E-2</v>
      </c>
      <c r="BC1256">
        <v>-4.04395499394824E-2</v>
      </c>
      <c r="BD1256">
        <v>-3.6113965538616503E-2</v>
      </c>
      <c r="BE1256">
        <v>-2.1202406269129E-2</v>
      </c>
      <c r="BF1256">
        <v>-2.0531195685462699E-2</v>
      </c>
      <c r="BG1256">
        <v>-1.61275334012758E-2</v>
      </c>
      <c r="BH1256">
        <v>-1.12388383710782E-2</v>
      </c>
      <c r="BI1256">
        <v>-1.17390837020627E-2</v>
      </c>
      <c r="BJ1256">
        <v>-7.68641198619467E-3</v>
      </c>
      <c r="BK1256">
        <v>-1.9977101321368902E-3</v>
      </c>
      <c r="BL1256">
        <v>-1.2547912196934999E-2</v>
      </c>
      <c r="BM1256">
        <v>-1.7243335070360601E-2</v>
      </c>
      <c r="BN1256">
        <v>-1.1344794453513499E-2</v>
      </c>
      <c r="BO1256">
        <v>-1.0566653585941801E-2</v>
      </c>
      <c r="BP1256">
        <v>-1.1306503984575901E-2</v>
      </c>
      <c r="BQ1256">
        <v>8.5446042521898097E-3</v>
      </c>
      <c r="BR1256">
        <v>1.81503053273348E-2</v>
      </c>
      <c r="BS1256">
        <v>0.12919947475107099</v>
      </c>
      <c r="BT1256">
        <v>0.188289583782381</v>
      </c>
      <c r="BU1256">
        <v>0.211893822386687</v>
      </c>
      <c r="BV1256">
        <v>0.20828096411388</v>
      </c>
      <c r="BW1256">
        <v>0.16896837514980301</v>
      </c>
      <c r="BX1256">
        <v>1.39348902629709E-2</v>
      </c>
      <c r="BY1256">
        <v>-8.7251671236667407E-3</v>
      </c>
      <c r="BZ1256">
        <v>-2.4589746890631099E-2</v>
      </c>
      <c r="CA1256">
        <v>-2.81259133275139E-2</v>
      </c>
      <c r="CB1256">
        <v>-2.6906843814663999E-2</v>
      </c>
      <c r="CC1256">
        <v>-1.7437537008389001E-2</v>
      </c>
      <c r="CD1256">
        <v>-1.6130766117418299E-2</v>
      </c>
      <c r="CE1256">
        <v>-1.19983192033516E-2</v>
      </c>
      <c r="CF1256">
        <v>-7.0641582330895399E-3</v>
      </c>
      <c r="CG1256">
        <v>-7.8143006819926704E-3</v>
      </c>
      <c r="CH1256">
        <v>-4.8120665711400999E-3</v>
      </c>
      <c r="CI1256">
        <v>2.2972845938618999E-3</v>
      </c>
      <c r="CJ1256">
        <v>-8.90869094445116E-3</v>
      </c>
      <c r="CK1256">
        <v>-1.35652734514579E-2</v>
      </c>
      <c r="CL1256">
        <v>-8.4437342343588306E-3</v>
      </c>
      <c r="CM1256">
        <v>-8.5527366823252206E-3</v>
      </c>
      <c r="CN1256">
        <v>-9.8791697025432199E-3</v>
      </c>
      <c r="CO1256">
        <v>9.9329338924730899E-3</v>
      </c>
      <c r="CP1256">
        <v>2.3533492998607099E-2</v>
      </c>
      <c r="CQ1256">
        <v>0.13680043467251601</v>
      </c>
      <c r="CR1256">
        <v>0.19885948866470901</v>
      </c>
      <c r="CS1256">
        <v>0.223384658220453</v>
      </c>
      <c r="CT1256">
        <v>0.220413616999733</v>
      </c>
      <c r="CU1256">
        <v>0.18105114865907601</v>
      </c>
      <c r="CV1256">
        <v>2.0679463330609899E-2</v>
      </c>
      <c r="CW1256">
        <v>-2.2616890826090302E-3</v>
      </c>
      <c r="CX1256">
        <v>-1.8092961569858599E-2</v>
      </c>
      <c r="CY1256">
        <v>-1.9597526120726801E-2</v>
      </c>
      <c r="CZ1256">
        <v>-2.0530019356033501E-2</v>
      </c>
      <c r="DA1256">
        <v>-1.3672667747648999E-2</v>
      </c>
      <c r="DB1256">
        <v>-1.17303365493739E-2</v>
      </c>
      <c r="DC1256">
        <v>-7.8691050054274393E-3</v>
      </c>
      <c r="DD1256">
        <v>-2.8894780951008898E-3</v>
      </c>
      <c r="DE1256">
        <v>-3.8895176619226702E-3</v>
      </c>
      <c r="DF1256">
        <v>-1.93772115608552E-3</v>
      </c>
      <c r="DG1256">
        <v>6.5922793198606904E-3</v>
      </c>
      <c r="DH1256">
        <v>-5.2694696919673399E-3</v>
      </c>
      <c r="DI1256">
        <v>-9.8872118325550699E-3</v>
      </c>
      <c r="DJ1256">
        <v>-5.5426740152041201E-3</v>
      </c>
      <c r="DK1256">
        <v>-6.53881977870865E-3</v>
      </c>
      <c r="DL1256">
        <v>-8.4518354205105096E-3</v>
      </c>
      <c r="DM1256">
        <v>1.13212635327564E-2</v>
      </c>
      <c r="DN1256">
        <v>2.8916680669879499E-2</v>
      </c>
      <c r="DO1256">
        <v>0.14440139459396001</v>
      </c>
      <c r="DP1256">
        <v>0.20942939354703599</v>
      </c>
      <c r="DQ1256">
        <v>0.23487549405421901</v>
      </c>
      <c r="DR1256">
        <v>0.23254626988558699</v>
      </c>
      <c r="DS1256">
        <v>0.19313392216834899</v>
      </c>
      <c r="DT1256">
        <v>2.7424036398248801E-2</v>
      </c>
      <c r="DU1256">
        <v>4.2017889584486804E-3</v>
      </c>
      <c r="DV1256">
        <v>-1.1596176249086199E-2</v>
      </c>
      <c r="DW1256">
        <v>-1.10691389139396E-2</v>
      </c>
      <c r="DX1256">
        <v>-1.4153194897403E-2</v>
      </c>
      <c r="DY1256">
        <v>-8.2367944876463404E-3</v>
      </c>
      <c r="DZ1256">
        <v>-5.3768151480077103E-3</v>
      </c>
      <c r="EA1256">
        <v>-1.9071755229392801E-3</v>
      </c>
      <c r="EB1256">
        <v>3.1380969837468899E-3</v>
      </c>
      <c r="EC1256">
        <v>1.77724566837086E-3</v>
      </c>
      <c r="ED1256">
        <v>2.2123771075219499E-3</v>
      </c>
      <c r="EE1256">
        <v>1.27935695549219E-2</v>
      </c>
      <c r="EF1256">
        <v>-1.50121999370131E-5</v>
      </c>
      <c r="EG1256">
        <v>-4.5766750202075003E-3</v>
      </c>
      <c r="EH1256">
        <v>-1.3540038174345501E-3</v>
      </c>
      <c r="EI1256">
        <v>-3.63104362871166E-3</v>
      </c>
      <c r="EJ1256">
        <v>-6.39099141254047E-3</v>
      </c>
      <c r="EK1256">
        <v>1.3325791032922901E-2</v>
      </c>
      <c r="EL1256">
        <v>3.6689148686496101E-2</v>
      </c>
      <c r="EM1256">
        <v>0.15537597350382901</v>
      </c>
      <c r="EN1256">
        <v>0.22469065743998801</v>
      </c>
      <c r="EO1256">
        <v>0.25146643597488699</v>
      </c>
      <c r="EP1256">
        <v>0.25006389369336401</v>
      </c>
      <c r="EQ1256">
        <v>0.210579528078398</v>
      </c>
      <c r="ER1256">
        <v>3.7162128706215401E-2</v>
      </c>
      <c r="ES1256">
        <v>1.3534024692736501E-2</v>
      </c>
      <c r="ET1256">
        <v>-2.2158500928936898E-3</v>
      </c>
      <c r="EU1256">
        <v>1.24449769802878E-3</v>
      </c>
      <c r="EV1256">
        <v>-4.9460731734505903E-3</v>
      </c>
      <c r="EW1256">
        <v>68.281130371732303</v>
      </c>
      <c r="EX1256">
        <v>66.624065577163705</v>
      </c>
      <c r="EY1256">
        <v>65.310916655022098</v>
      </c>
      <c r="EZ1256">
        <v>63.818364623129497</v>
      </c>
      <c r="FA1256">
        <v>63.019025560375198</v>
      </c>
      <c r="FB1256">
        <v>62.2280067071461</v>
      </c>
      <c r="FC1256">
        <v>61.644873328969297</v>
      </c>
      <c r="FD1256">
        <v>61.847188446115197</v>
      </c>
      <c r="FE1256">
        <v>67.4979807948841</v>
      </c>
      <c r="FF1256">
        <v>74.894373998471295</v>
      </c>
      <c r="FG1256">
        <v>80.213009729976307</v>
      </c>
      <c r="FH1256">
        <v>85.736429655095293</v>
      </c>
      <c r="FI1256">
        <v>89.853291847295097</v>
      </c>
      <c r="FJ1256">
        <v>91.590656030134099</v>
      </c>
      <c r="FK1256">
        <v>92.742770343189804</v>
      </c>
      <c r="FL1256">
        <v>93.927058618182599</v>
      </c>
      <c r="FM1256">
        <v>94.001127683601396</v>
      </c>
      <c r="FN1256">
        <v>93.030080092767093</v>
      </c>
      <c r="FO1256">
        <v>91.264613157900797</v>
      </c>
      <c r="FP1256">
        <v>86.560161204733802</v>
      </c>
      <c r="FQ1256">
        <v>81.150700288769599</v>
      </c>
      <c r="FR1256">
        <v>77.047964195955501</v>
      </c>
      <c r="FS1256">
        <v>74.396527315865896</v>
      </c>
      <c r="FT1256">
        <v>72.304575737359201</v>
      </c>
      <c r="FU1256">
        <v>2.0548083278728799E-2</v>
      </c>
      <c r="FV1256">
        <v>0</v>
      </c>
      <c r="FW1256">
        <v>0</v>
      </c>
      <c r="FX1256">
        <v>1</v>
      </c>
    </row>
    <row r="1257" spans="1:180" x14ac:dyDescent="0.2">
      <c r="A1257" t="s">
        <v>42</v>
      </c>
      <c r="B1257" t="s">
        <v>58</v>
      </c>
      <c r="C1257" t="s">
        <v>55</v>
      </c>
      <c r="D1257" t="s">
        <v>79</v>
      </c>
      <c r="E1257" t="s">
        <v>77</v>
      </c>
      <c r="F1257" t="s">
        <v>77</v>
      </c>
      <c r="G1257" s="35">
        <v>43721</v>
      </c>
      <c r="H1257">
        <v>9895</v>
      </c>
      <c r="I1257">
        <v>0.75179538258425105</v>
      </c>
      <c r="J1257">
        <v>0.67471298654615797</v>
      </c>
      <c r="K1257">
        <v>0.62456288284638595</v>
      </c>
      <c r="L1257">
        <v>0.59746649747432601</v>
      </c>
      <c r="M1257">
        <v>0.59865589342810399</v>
      </c>
      <c r="N1257">
        <v>0.63864669863774204</v>
      </c>
      <c r="O1257">
        <v>0.71669823159692703</v>
      </c>
      <c r="P1257">
        <v>0.76375800322821197</v>
      </c>
      <c r="Q1257">
        <v>0.74367029420058595</v>
      </c>
      <c r="R1257">
        <v>0.73769477263885697</v>
      </c>
      <c r="S1257">
        <v>0.77360810174426198</v>
      </c>
      <c r="T1257">
        <v>0.82893448706169204</v>
      </c>
      <c r="U1257">
        <v>0.95986829417421304</v>
      </c>
      <c r="V1257">
        <v>1.14960228313378</v>
      </c>
      <c r="W1257">
        <v>1.3143737804749001</v>
      </c>
      <c r="X1257">
        <v>1.5084959122181101</v>
      </c>
      <c r="Y1257">
        <v>1.6783607902209501</v>
      </c>
      <c r="Z1257">
        <v>1.8076089995596001</v>
      </c>
      <c r="AA1257">
        <v>1.82936611068373</v>
      </c>
      <c r="AB1257">
        <v>1.6854197087196301</v>
      </c>
      <c r="AC1257">
        <v>1.5708257798134699</v>
      </c>
      <c r="AD1257">
        <v>1.4193475726615701</v>
      </c>
      <c r="AE1257">
        <v>1.17811980177067</v>
      </c>
      <c r="AF1257">
        <v>0.95886911612256698</v>
      </c>
      <c r="AG1257">
        <v>-3.1402937329042001E-2</v>
      </c>
      <c r="AH1257">
        <v>-3.03778013437782E-2</v>
      </c>
      <c r="AI1257">
        <v>-2.45321515170214E-2</v>
      </c>
      <c r="AJ1257">
        <v>-1.9769467028674801E-2</v>
      </c>
      <c r="AK1257">
        <v>-1.7403290299374499E-2</v>
      </c>
      <c r="AL1257">
        <v>-1.2764115940073199E-2</v>
      </c>
      <c r="AM1257">
        <v>-1.0394468845646701E-2</v>
      </c>
      <c r="AN1257">
        <v>-2.18634889697263E-2</v>
      </c>
      <c r="AO1257">
        <v>-2.7565432374696001E-2</v>
      </c>
      <c r="AP1257">
        <v>-1.6516822957499198E-2</v>
      </c>
      <c r="AQ1257">
        <v>-1.8287272912147101E-2</v>
      </c>
      <c r="AR1257">
        <v>-1.46839751888387E-2</v>
      </c>
      <c r="AS1257">
        <v>7.4230825877931901E-3</v>
      </c>
      <c r="AT1257">
        <v>1.2119518318267001E-2</v>
      </c>
      <c r="AU1257">
        <v>9.7617718255830294E-2</v>
      </c>
      <c r="AV1257">
        <v>0.14494930171550199</v>
      </c>
      <c r="AW1257">
        <v>0.15485486528102199</v>
      </c>
      <c r="AX1257">
        <v>0.15324667825310301</v>
      </c>
      <c r="AY1257">
        <v>0.14300091863374501</v>
      </c>
      <c r="AZ1257">
        <v>4.035276053497E-2</v>
      </c>
      <c r="BA1257">
        <v>-7.7757190872199496E-5</v>
      </c>
      <c r="BB1257">
        <v>-2.2547436644944002E-2</v>
      </c>
      <c r="BC1257">
        <v>-3.4813669009174798E-2</v>
      </c>
      <c r="BD1257">
        <v>-3.4874630474071702E-2</v>
      </c>
      <c r="BE1257">
        <v>-2.5360562707941198E-2</v>
      </c>
      <c r="BF1257">
        <v>-2.3678751741220701E-2</v>
      </c>
      <c r="BG1257">
        <v>-1.7915214751727901E-2</v>
      </c>
      <c r="BH1257">
        <v>-1.3323001027340801E-2</v>
      </c>
      <c r="BI1257">
        <v>-1.1706172721566E-2</v>
      </c>
      <c r="BJ1257">
        <v>-7.9071675491721397E-3</v>
      </c>
      <c r="BK1257">
        <v>-2.9807308422817001E-3</v>
      </c>
      <c r="BL1257">
        <v>-1.5397647069375801E-2</v>
      </c>
      <c r="BM1257">
        <v>-2.18845613019285E-2</v>
      </c>
      <c r="BN1257">
        <v>-1.23266862966456E-2</v>
      </c>
      <c r="BO1257">
        <v>-1.45128848553733E-2</v>
      </c>
      <c r="BP1257">
        <v>-1.24786759363985E-2</v>
      </c>
      <c r="BQ1257">
        <v>9.5658332627332893E-3</v>
      </c>
      <c r="BR1257">
        <v>1.9236093162006598E-2</v>
      </c>
      <c r="BS1257">
        <v>0.10815101053540201</v>
      </c>
      <c r="BT1257">
        <v>0.15945465539522699</v>
      </c>
      <c r="BU1257">
        <v>0.170588962248929</v>
      </c>
      <c r="BV1257">
        <v>0.168717618982832</v>
      </c>
      <c r="BW1257">
        <v>0.15993167771616501</v>
      </c>
      <c r="BX1257">
        <v>5.1290482435231703E-2</v>
      </c>
      <c r="BY1257">
        <v>9.1284714968133795E-3</v>
      </c>
      <c r="BZ1257">
        <v>-1.2913613352446E-2</v>
      </c>
      <c r="CA1257">
        <v>-2.21564999042861E-2</v>
      </c>
      <c r="CB1257">
        <v>-2.5394560969556501E-2</v>
      </c>
      <c r="CC1257">
        <v>-2.1175632452071502E-2</v>
      </c>
      <c r="CD1257">
        <v>-1.9039010393603499E-2</v>
      </c>
      <c r="CE1257">
        <v>-1.33323445050617E-2</v>
      </c>
      <c r="CF1257">
        <v>-8.8581983124931003E-3</v>
      </c>
      <c r="CG1257">
        <v>-7.7603664421343997E-3</v>
      </c>
      <c r="CH1257">
        <v>-4.5432598892103703E-3</v>
      </c>
      <c r="CI1257">
        <v>2.1540015146009699E-3</v>
      </c>
      <c r="CJ1257">
        <v>-1.09194246658934E-2</v>
      </c>
      <c r="CK1257">
        <v>-1.7950007302397E-2</v>
      </c>
      <c r="CL1257">
        <v>-9.4246104096261905E-3</v>
      </c>
      <c r="CM1257">
        <v>-1.1898755185057E-2</v>
      </c>
      <c r="CN1257">
        <v>-1.09512923920955E-2</v>
      </c>
      <c r="CO1257">
        <v>1.1049895852799601E-2</v>
      </c>
      <c r="CP1257">
        <v>2.4165011219771899E-2</v>
      </c>
      <c r="CQ1257">
        <v>0.11544633668098001</v>
      </c>
      <c r="CR1257">
        <v>0.16950101916658</v>
      </c>
      <c r="CS1257">
        <v>0.18148634987859399</v>
      </c>
      <c r="CT1257">
        <v>0.17943274540358001</v>
      </c>
      <c r="CU1257">
        <v>0.171657869880985</v>
      </c>
      <c r="CV1257">
        <v>5.8865915304098598E-2</v>
      </c>
      <c r="CW1257">
        <v>1.5504677441245901E-2</v>
      </c>
      <c r="CX1257">
        <v>-6.2412566872890101E-3</v>
      </c>
      <c r="CY1257">
        <v>-1.33901831393951E-2</v>
      </c>
      <c r="CZ1257">
        <v>-1.8828693709580901E-2</v>
      </c>
      <c r="DA1257">
        <v>-1.6990702196201801E-2</v>
      </c>
      <c r="DB1257">
        <v>-1.43992690459862E-2</v>
      </c>
      <c r="DC1257">
        <v>-8.7494742583956002E-3</v>
      </c>
      <c r="DD1257">
        <v>-4.3933955976453703E-3</v>
      </c>
      <c r="DE1257">
        <v>-3.8145601627027799E-3</v>
      </c>
      <c r="DF1257">
        <v>-1.1793522292486099E-3</v>
      </c>
      <c r="DG1257">
        <v>7.2887338714836504E-3</v>
      </c>
      <c r="DH1257">
        <v>-6.4412022624110296E-3</v>
      </c>
      <c r="DI1257">
        <v>-1.4015453302865501E-2</v>
      </c>
      <c r="DJ1257">
        <v>-6.52253452260674E-3</v>
      </c>
      <c r="DK1257">
        <v>-9.2846255147407096E-3</v>
      </c>
      <c r="DL1257">
        <v>-9.42390884779239E-3</v>
      </c>
      <c r="DM1257">
        <v>1.2533958442866E-2</v>
      </c>
      <c r="DN1257">
        <v>2.90939292775373E-2</v>
      </c>
      <c r="DO1257">
        <v>0.122741662826559</v>
      </c>
      <c r="DP1257">
        <v>0.17954738293793401</v>
      </c>
      <c r="DQ1257">
        <v>0.19238373750825799</v>
      </c>
      <c r="DR1257">
        <v>0.19014787182432799</v>
      </c>
      <c r="DS1257">
        <v>0.18338406204580501</v>
      </c>
      <c r="DT1257">
        <v>6.6441348172965403E-2</v>
      </c>
      <c r="DU1257">
        <v>2.1880883385678399E-2</v>
      </c>
      <c r="DV1257">
        <v>4.31099977867942E-4</v>
      </c>
      <c r="DW1257">
        <v>-4.6238663745040197E-3</v>
      </c>
      <c r="DX1257">
        <v>-1.22628264496053E-2</v>
      </c>
      <c r="DY1257">
        <v>-1.0948327575101001E-2</v>
      </c>
      <c r="DZ1257">
        <v>-7.7002194434287697E-3</v>
      </c>
      <c r="EA1257">
        <v>-2.1325374931020699E-3</v>
      </c>
      <c r="EB1257">
        <v>2.0530704036886001E-3</v>
      </c>
      <c r="EC1257">
        <v>1.8825574151057E-3</v>
      </c>
      <c r="ED1257">
        <v>3.67759616165247E-3</v>
      </c>
      <c r="EE1257">
        <v>1.47024718748486E-2</v>
      </c>
      <c r="EF1257">
        <v>2.4639637939508401E-5</v>
      </c>
      <c r="EG1257">
        <v>-8.3345822300979599E-3</v>
      </c>
      <c r="EH1257">
        <v>-2.3323978617531701E-3</v>
      </c>
      <c r="EI1257">
        <v>-5.5102374579669303E-3</v>
      </c>
      <c r="EJ1257">
        <v>-7.2186095953521903E-3</v>
      </c>
      <c r="EK1257">
        <v>1.46767091178061E-2</v>
      </c>
      <c r="EL1257">
        <v>3.6210504121276903E-2</v>
      </c>
      <c r="EM1257">
        <v>0.13327495510612999</v>
      </c>
      <c r="EN1257">
        <v>0.19405273661765901</v>
      </c>
      <c r="EO1257">
        <v>0.208117834476166</v>
      </c>
      <c r="EP1257">
        <v>0.20561881255405701</v>
      </c>
      <c r="EQ1257">
        <v>0.20031482112822499</v>
      </c>
      <c r="ER1257">
        <v>7.7379070073227099E-2</v>
      </c>
      <c r="ES1257">
        <v>3.1087112073363898E-2</v>
      </c>
      <c r="ET1257">
        <v>1.0064923270366E-2</v>
      </c>
      <c r="EU1257">
        <v>8.0333027303847396E-3</v>
      </c>
      <c r="EV1257">
        <v>-2.7827569450901298E-3</v>
      </c>
      <c r="EW1257">
        <v>67.907354758991104</v>
      </c>
      <c r="EX1257">
        <v>66.160046321521605</v>
      </c>
      <c r="EY1257">
        <v>64.880972049687102</v>
      </c>
      <c r="EZ1257">
        <v>63.419186063752299</v>
      </c>
      <c r="FA1257">
        <v>62.690163133240397</v>
      </c>
      <c r="FB1257">
        <v>61.899784908539999</v>
      </c>
      <c r="FC1257">
        <v>61.3031020508813</v>
      </c>
      <c r="FD1257">
        <v>61.538045654258397</v>
      </c>
      <c r="FE1257">
        <v>67.385889312917001</v>
      </c>
      <c r="FF1257">
        <v>75.052919888545205</v>
      </c>
      <c r="FG1257">
        <v>80.404127241757607</v>
      </c>
      <c r="FH1257">
        <v>86.029624425552797</v>
      </c>
      <c r="FI1257">
        <v>90.192080027525904</v>
      </c>
      <c r="FJ1257">
        <v>91.571712013376796</v>
      </c>
      <c r="FK1257">
        <v>92.501383634161897</v>
      </c>
      <c r="FL1257">
        <v>93.564019086220995</v>
      </c>
      <c r="FM1257">
        <v>93.544760544746296</v>
      </c>
      <c r="FN1257">
        <v>92.479284403726894</v>
      </c>
      <c r="FO1257">
        <v>90.749865365702306</v>
      </c>
      <c r="FP1257">
        <v>86.006207435027903</v>
      </c>
      <c r="FQ1257">
        <v>80.6355412932934</v>
      </c>
      <c r="FR1257">
        <v>76.605657285332001</v>
      </c>
      <c r="FS1257">
        <v>73.9761636054821</v>
      </c>
      <c r="FT1257">
        <v>71.826031685224706</v>
      </c>
      <c r="FU1257">
        <v>1.93288888565144E-2</v>
      </c>
      <c r="FV1257">
        <v>0</v>
      </c>
      <c r="FW1257">
        <v>0</v>
      </c>
      <c r="FX1257">
        <v>1</v>
      </c>
    </row>
    <row r="1258" spans="1:180" x14ac:dyDescent="0.2">
      <c r="A1258" t="s">
        <v>42</v>
      </c>
      <c r="B1258" t="s">
        <v>58</v>
      </c>
      <c r="C1258" t="s">
        <v>55</v>
      </c>
      <c r="D1258" t="s">
        <v>79</v>
      </c>
      <c r="E1258" t="s">
        <v>77</v>
      </c>
      <c r="F1258" t="s">
        <v>78</v>
      </c>
      <c r="G1258" s="35">
        <v>43721</v>
      </c>
      <c r="H1258">
        <v>2225</v>
      </c>
      <c r="I1258">
        <v>0.70669252287703399</v>
      </c>
      <c r="J1258">
        <v>0.63718819273997696</v>
      </c>
      <c r="K1258">
        <v>0.59364316612938195</v>
      </c>
      <c r="L1258">
        <v>0.56821992242068697</v>
      </c>
      <c r="M1258">
        <v>0.56902157733561598</v>
      </c>
      <c r="N1258">
        <v>0.61374449483440996</v>
      </c>
      <c r="O1258">
        <v>0.69308572272758895</v>
      </c>
      <c r="P1258">
        <v>0.74635983646236703</v>
      </c>
      <c r="Q1258">
        <v>0.73484579784387105</v>
      </c>
      <c r="R1258">
        <v>0.75350583507996804</v>
      </c>
      <c r="S1258">
        <v>0.78764561373342101</v>
      </c>
      <c r="T1258">
        <v>0.83094907534522</v>
      </c>
      <c r="U1258">
        <v>0.94624546896994699</v>
      </c>
      <c r="V1258">
        <v>1.1473133494449601</v>
      </c>
      <c r="W1258">
        <v>1.3492218940607901</v>
      </c>
      <c r="X1258">
        <v>1.5951881271338699</v>
      </c>
      <c r="Y1258">
        <v>1.8071249144018</v>
      </c>
      <c r="Z1258">
        <v>1.9541171726778701</v>
      </c>
      <c r="AA1258">
        <v>1.9347682466181999</v>
      </c>
      <c r="AB1258">
        <v>1.7824989612306701</v>
      </c>
      <c r="AC1258">
        <v>1.6381248465587099</v>
      </c>
      <c r="AD1258">
        <v>1.4331058933562</v>
      </c>
      <c r="AE1258">
        <v>1.15815727671486</v>
      </c>
      <c r="AF1258">
        <v>0.94021248450829598</v>
      </c>
      <c r="AG1258">
        <v>-1.30891869067134E-2</v>
      </c>
      <c r="AH1258">
        <v>-1.43188118782195E-2</v>
      </c>
      <c r="AI1258">
        <v>-1.4113029442369701E-2</v>
      </c>
      <c r="AJ1258">
        <v>-7.9841742758751007E-3</v>
      </c>
      <c r="AK1258">
        <v>-2.0466543611928699E-2</v>
      </c>
      <c r="AL1258">
        <v>-1.54451410824628E-2</v>
      </c>
      <c r="AM1258">
        <v>-1.0295279847504399E-2</v>
      </c>
      <c r="AN1258">
        <v>-1.5473421654663E-2</v>
      </c>
      <c r="AO1258">
        <v>-5.5454841160320501E-3</v>
      </c>
      <c r="AP1258">
        <v>-1.7709983286057301E-2</v>
      </c>
      <c r="AQ1258">
        <v>-1.17327586092977E-2</v>
      </c>
      <c r="AR1258">
        <v>-1.5132725897600501E-2</v>
      </c>
      <c r="AS1258">
        <v>-1.0892604660332E-3</v>
      </c>
      <c r="AT1258">
        <v>2.0802720073697599E-3</v>
      </c>
      <c r="AU1258">
        <v>0.21071522879943899</v>
      </c>
      <c r="AV1258">
        <v>0.29834516492116397</v>
      </c>
      <c r="AW1258">
        <v>0.385358460641542</v>
      </c>
      <c r="AX1258">
        <v>0.36978023162187601</v>
      </c>
      <c r="AY1258">
        <v>0.18696843958425999</v>
      </c>
      <c r="AZ1258">
        <v>-0.193587478426969</v>
      </c>
      <c r="BA1258">
        <v>-0.108014265960759</v>
      </c>
      <c r="BB1258">
        <v>-9.2268664654459903E-2</v>
      </c>
      <c r="BC1258">
        <v>-6.7508284833455404E-2</v>
      </c>
      <c r="BD1258">
        <v>-3.9213803632210803E-2</v>
      </c>
      <c r="BE1258">
        <v>-3.7715502002101499E-3</v>
      </c>
      <c r="BF1258">
        <v>-6.3509600885300497E-3</v>
      </c>
      <c r="BG1258">
        <v>-8.3591794513802609E-3</v>
      </c>
      <c r="BH1258">
        <v>-2.0291778044599601E-3</v>
      </c>
      <c r="BI1258">
        <v>-1.3604644361265499E-2</v>
      </c>
      <c r="BJ1258">
        <v>-9.7358376258005197E-3</v>
      </c>
      <c r="BK1258">
        <v>-2.3522415365525001E-3</v>
      </c>
      <c r="BL1258">
        <v>-5.3530623565963501E-3</v>
      </c>
      <c r="BM1258">
        <v>1.7042714763062601E-3</v>
      </c>
      <c r="BN1258">
        <v>-9.6954359160443399E-3</v>
      </c>
      <c r="BO1258">
        <v>-2.8974928860297398E-3</v>
      </c>
      <c r="BP1258">
        <v>-9.9604697973771899E-3</v>
      </c>
      <c r="BQ1258">
        <v>4.1446093107470501E-3</v>
      </c>
      <c r="BR1258">
        <v>1.5356744832510301E-2</v>
      </c>
      <c r="BS1258">
        <v>0.22937581535576601</v>
      </c>
      <c r="BT1258">
        <v>0.32674216585676102</v>
      </c>
      <c r="BU1258">
        <v>0.41372359963337002</v>
      </c>
      <c r="BV1258">
        <v>0.40188590454382001</v>
      </c>
      <c r="BW1258">
        <v>0.21333964746141301</v>
      </c>
      <c r="BX1258">
        <v>-0.173884533250041</v>
      </c>
      <c r="BY1258">
        <v>-8.8446854167584799E-2</v>
      </c>
      <c r="BZ1258">
        <v>-7.4975564472791606E-2</v>
      </c>
      <c r="CA1258">
        <v>-4.9743108693319597E-2</v>
      </c>
      <c r="CB1258">
        <v>-2.5933894916718599E-2</v>
      </c>
      <c r="CC1258">
        <v>2.6818165986765299E-3</v>
      </c>
      <c r="CD1258">
        <v>-8.3245021121923599E-4</v>
      </c>
      <c r="CE1258">
        <v>-4.3740804754017898E-3</v>
      </c>
      <c r="CF1258">
        <v>2.0952346111148801E-3</v>
      </c>
      <c r="CG1258">
        <v>-8.8521138434541208E-3</v>
      </c>
      <c r="CH1258">
        <v>-5.7815914437962497E-3</v>
      </c>
      <c r="CI1258">
        <v>3.1490826009732101E-3</v>
      </c>
      <c r="CJ1258">
        <v>1.6562676638973699E-3</v>
      </c>
      <c r="CK1258">
        <v>6.7254301148465898E-3</v>
      </c>
      <c r="CL1258">
        <v>-4.1445848220488498E-3</v>
      </c>
      <c r="CM1258">
        <v>3.2217852393004801E-3</v>
      </c>
      <c r="CN1258">
        <v>-6.3781809784512799E-3</v>
      </c>
      <c r="CO1258">
        <v>7.7695715743644096E-3</v>
      </c>
      <c r="CP1258">
        <v>2.45519894674813E-2</v>
      </c>
      <c r="CQ1258">
        <v>0.242300080759492</v>
      </c>
      <c r="CR1258">
        <v>0.34640984219982202</v>
      </c>
      <c r="CS1258">
        <v>0.433369208491237</v>
      </c>
      <c r="CT1258">
        <v>0.42412219580700999</v>
      </c>
      <c r="CU1258">
        <v>0.231604265703309</v>
      </c>
      <c r="CV1258">
        <v>-0.160238333440991</v>
      </c>
      <c r="CW1258">
        <v>-7.4894524367252593E-2</v>
      </c>
      <c r="CX1258">
        <v>-6.2998415966421001E-2</v>
      </c>
      <c r="CY1258">
        <v>-3.7439001816185202E-2</v>
      </c>
      <c r="CZ1258">
        <v>-1.6736270594556599E-2</v>
      </c>
      <c r="DA1258">
        <v>9.1351833975632096E-3</v>
      </c>
      <c r="DB1258">
        <v>4.6860596660915797E-3</v>
      </c>
      <c r="DC1258">
        <v>-3.8898149942330799E-4</v>
      </c>
      <c r="DD1258">
        <v>6.2196470266897199E-3</v>
      </c>
      <c r="DE1258">
        <v>-4.09958332564279E-3</v>
      </c>
      <c r="DF1258">
        <v>-1.82734526179198E-3</v>
      </c>
      <c r="DG1258">
        <v>8.6504067384989107E-3</v>
      </c>
      <c r="DH1258">
        <v>8.6655976843910999E-3</v>
      </c>
      <c r="DI1258">
        <v>1.17465887533869E-2</v>
      </c>
      <c r="DJ1258">
        <v>1.4062662719466401E-3</v>
      </c>
      <c r="DK1258">
        <v>9.3410633646307008E-3</v>
      </c>
      <c r="DL1258">
        <v>-2.7958921595253698E-3</v>
      </c>
      <c r="DM1258">
        <v>1.13945338379818E-2</v>
      </c>
      <c r="DN1258">
        <v>3.3747234102452298E-2</v>
      </c>
      <c r="DO1258">
        <v>0.25522434616321898</v>
      </c>
      <c r="DP1258">
        <v>0.36607751854288401</v>
      </c>
      <c r="DQ1258">
        <v>0.45301481734910398</v>
      </c>
      <c r="DR1258">
        <v>0.44635848707019898</v>
      </c>
      <c r="DS1258">
        <v>0.24986888394520501</v>
      </c>
      <c r="DT1258">
        <v>-0.14659213363194201</v>
      </c>
      <c r="DU1258">
        <v>-6.1342194566920402E-2</v>
      </c>
      <c r="DV1258">
        <v>-5.1021267460050403E-2</v>
      </c>
      <c r="DW1258">
        <v>-2.51348949390508E-2</v>
      </c>
      <c r="DX1258">
        <v>-7.5386462723946203E-3</v>
      </c>
      <c r="DY1258">
        <v>1.84528201040664E-2</v>
      </c>
      <c r="DZ1258">
        <v>1.2653911455781101E-2</v>
      </c>
      <c r="EA1258">
        <v>5.3648684915661004E-3</v>
      </c>
      <c r="EB1258">
        <v>1.2174643498104799E-2</v>
      </c>
      <c r="EC1258">
        <v>2.7623159250204699E-3</v>
      </c>
      <c r="ED1258">
        <v>3.8819581948702901E-3</v>
      </c>
      <c r="EE1258">
        <v>1.6593445049450799E-2</v>
      </c>
      <c r="EF1258">
        <v>1.8785956982457701E-2</v>
      </c>
      <c r="EG1258">
        <v>1.89963443457252E-2</v>
      </c>
      <c r="EH1258">
        <v>9.4208136419595603E-3</v>
      </c>
      <c r="EI1258">
        <v>1.81763290878987E-2</v>
      </c>
      <c r="EJ1258">
        <v>2.37636394069793E-3</v>
      </c>
      <c r="EK1258">
        <v>1.6628403614762002E-2</v>
      </c>
      <c r="EL1258">
        <v>4.70237069275928E-2</v>
      </c>
      <c r="EM1258">
        <v>0.273884932719545</v>
      </c>
      <c r="EN1258">
        <v>0.394474519478481</v>
      </c>
      <c r="EO1258">
        <v>0.481379956340932</v>
      </c>
      <c r="EP1258">
        <v>0.47846415999214298</v>
      </c>
      <c r="EQ1258">
        <v>0.27624009182235798</v>
      </c>
      <c r="ER1258">
        <v>-0.12688918845501301</v>
      </c>
      <c r="ES1258">
        <v>-4.17747827737463E-2</v>
      </c>
      <c r="ET1258">
        <v>-3.3728167278382203E-2</v>
      </c>
      <c r="EU1258">
        <v>-7.3697187989150096E-3</v>
      </c>
      <c r="EV1258">
        <v>5.7412624430975799E-3</v>
      </c>
      <c r="EW1258">
        <v>69.895721950578803</v>
      </c>
      <c r="EX1258">
        <v>68.670821318779701</v>
      </c>
      <c r="EY1258">
        <v>67.174170453928198</v>
      </c>
      <c r="EZ1258">
        <v>65.524995974850299</v>
      </c>
      <c r="FA1258">
        <v>64.397225582540301</v>
      </c>
      <c r="FB1258">
        <v>63.563147977776197</v>
      </c>
      <c r="FC1258">
        <v>62.9982102722051</v>
      </c>
      <c r="FD1258">
        <v>63.071341932314901</v>
      </c>
      <c r="FE1258">
        <v>67.916479706863896</v>
      </c>
      <c r="FF1258">
        <v>74.018050481100502</v>
      </c>
      <c r="FG1258">
        <v>79.222275888379698</v>
      </c>
      <c r="FH1258">
        <v>84.308967625082403</v>
      </c>
      <c r="FI1258">
        <v>88.276654758120202</v>
      </c>
      <c r="FJ1258">
        <v>91.816296526538807</v>
      </c>
      <c r="FK1258">
        <v>94.058986340332396</v>
      </c>
      <c r="FL1258">
        <v>95.844159845088996</v>
      </c>
      <c r="FM1258">
        <v>96.365645554909804</v>
      </c>
      <c r="FN1258">
        <v>95.798040041308298</v>
      </c>
      <c r="FO1258">
        <v>93.810594076036296</v>
      </c>
      <c r="FP1258">
        <v>89.254036769307604</v>
      </c>
      <c r="FQ1258">
        <v>83.655998530089505</v>
      </c>
      <c r="FR1258">
        <v>79.178817869482998</v>
      </c>
      <c r="FS1258">
        <v>76.355215535408405</v>
      </c>
      <c r="FT1258">
        <v>74.463200272223006</v>
      </c>
      <c r="FU1258">
        <v>3.5369324728853797E-2</v>
      </c>
      <c r="FV1258">
        <v>0</v>
      </c>
      <c r="FW1258">
        <v>0</v>
      </c>
      <c r="FX1258">
        <v>1</v>
      </c>
    </row>
    <row r="1259" spans="1:180" x14ac:dyDescent="0.2">
      <c r="A1259" t="s">
        <v>42</v>
      </c>
      <c r="B1259" t="s">
        <v>58</v>
      </c>
      <c r="C1259" t="s">
        <v>55</v>
      </c>
      <c r="D1259" t="s">
        <v>79</v>
      </c>
      <c r="E1259" t="s">
        <v>78</v>
      </c>
      <c r="F1259" t="s">
        <v>1</v>
      </c>
      <c r="G1259" s="35">
        <v>43721</v>
      </c>
      <c r="H1259">
        <v>6360</v>
      </c>
      <c r="I1259">
        <v>0.79499882589582505</v>
      </c>
      <c r="J1259">
        <v>0.69392519050756896</v>
      </c>
      <c r="K1259">
        <v>0.62272352517200003</v>
      </c>
      <c r="L1259">
        <v>0.573384972439962</v>
      </c>
      <c r="M1259">
        <v>0.56011168222239804</v>
      </c>
      <c r="N1259">
        <v>0.56988730590720504</v>
      </c>
      <c r="O1259">
        <v>0.60989625787155399</v>
      </c>
      <c r="P1259">
        <v>0.65171232237980703</v>
      </c>
      <c r="Q1259">
        <v>0.65599474220848597</v>
      </c>
      <c r="R1259">
        <v>0.69968420552897403</v>
      </c>
      <c r="S1259">
        <v>0.78043812044438099</v>
      </c>
      <c r="T1259">
        <v>0.88307505943144005</v>
      </c>
      <c r="U1259">
        <v>1.0520303746333599</v>
      </c>
      <c r="V1259">
        <v>1.27693133686736</v>
      </c>
      <c r="W1259">
        <v>1.4740157055726</v>
      </c>
      <c r="X1259">
        <v>1.67403871842012</v>
      </c>
      <c r="Y1259">
        <v>1.83764121205932</v>
      </c>
      <c r="Z1259">
        <v>1.93866575101645</v>
      </c>
      <c r="AA1259">
        <v>1.9171378198598401</v>
      </c>
      <c r="AB1259">
        <v>1.7762386412776101</v>
      </c>
      <c r="AC1259">
        <v>1.6547652997447999</v>
      </c>
      <c r="AD1259">
        <v>1.51336051284503</v>
      </c>
      <c r="AE1259">
        <v>1.2668727671070199</v>
      </c>
      <c r="AF1259">
        <v>1.04479500954647</v>
      </c>
      <c r="AG1259">
        <v>-7.59396702450042E-3</v>
      </c>
      <c r="AH1259">
        <v>-5.62264485882304E-3</v>
      </c>
      <c r="AI1259">
        <v>-6.2558776110105104E-3</v>
      </c>
      <c r="AJ1259">
        <v>-8.2711549755530196E-3</v>
      </c>
      <c r="AK1259">
        <v>-9.2015688528188193E-3</v>
      </c>
      <c r="AL1259">
        <v>-1.1648337832103201E-2</v>
      </c>
      <c r="AM1259">
        <v>-1.2672412767088999E-2</v>
      </c>
      <c r="AN1259">
        <v>-8.4951699497262494E-3</v>
      </c>
      <c r="AO1259">
        <v>-9.3436899918663708E-3</v>
      </c>
      <c r="AP1259">
        <v>-4.6758654524748098E-3</v>
      </c>
      <c r="AQ1259">
        <v>-4.8539856496916597E-3</v>
      </c>
      <c r="AR1259">
        <v>-6.7968205744128101E-3</v>
      </c>
      <c r="AS1259">
        <v>-5.3161861746665803E-3</v>
      </c>
      <c r="AT1259">
        <v>-3.1520031413631898E-3</v>
      </c>
      <c r="AU1259">
        <v>6.8627667022762295E-2</v>
      </c>
      <c r="AV1259">
        <v>9.1452546479326602E-2</v>
      </c>
      <c r="AW1259">
        <v>0.10307987947825201</v>
      </c>
      <c r="AX1259">
        <v>8.3972301173180997E-2</v>
      </c>
      <c r="AY1259">
        <v>2.1109599791338599E-2</v>
      </c>
      <c r="AZ1259">
        <v>-7.0597593929524194E-2</v>
      </c>
      <c r="BA1259">
        <v>-6.0830651962829101E-2</v>
      </c>
      <c r="BB1259">
        <v>-3.4762001083856797E-2</v>
      </c>
      <c r="BC1259">
        <v>-1.9141810843065401E-2</v>
      </c>
      <c r="BD1259">
        <v>-1.10169905789354E-2</v>
      </c>
      <c r="BE1259">
        <v>-7.6747542130956698E-7</v>
      </c>
      <c r="BF1259">
        <v>6.1301778455667103E-4</v>
      </c>
      <c r="BG1259">
        <v>-5.2032289557075399E-4</v>
      </c>
      <c r="BH1259">
        <v>-1.9158220416859799E-3</v>
      </c>
      <c r="BI1259">
        <v>-3.2009268916538998E-3</v>
      </c>
      <c r="BJ1259">
        <v>-5.7231354853533598E-3</v>
      </c>
      <c r="BK1259">
        <v>-5.8074719353180104E-3</v>
      </c>
      <c r="BL1259">
        <v>4.95835293401901E-4</v>
      </c>
      <c r="BM1259">
        <v>-4.14827433821955E-3</v>
      </c>
      <c r="BN1259">
        <v>9.6491424649645398E-4</v>
      </c>
      <c r="BO1259">
        <v>-3.66596881181384E-4</v>
      </c>
      <c r="BP1259">
        <v>-2.9863392527755901E-3</v>
      </c>
      <c r="BQ1259">
        <v>-1.5584025106284299E-3</v>
      </c>
      <c r="BR1259">
        <v>2.71892458252319E-3</v>
      </c>
      <c r="BS1259">
        <v>7.8606262803468496E-2</v>
      </c>
      <c r="BT1259">
        <v>0.100200463989189</v>
      </c>
      <c r="BU1259">
        <v>0.112302160978553</v>
      </c>
      <c r="BV1259">
        <v>9.5639341134504299E-2</v>
      </c>
      <c r="BW1259">
        <v>3.37973950109186E-2</v>
      </c>
      <c r="BX1259">
        <v>-6.0601939649683703E-2</v>
      </c>
      <c r="BY1259">
        <v>-5.14705597959082E-2</v>
      </c>
      <c r="BZ1259">
        <v>-2.4065430898448401E-2</v>
      </c>
      <c r="CA1259">
        <v>-1.25285256643052E-2</v>
      </c>
      <c r="CB1259">
        <v>-3.37823515422714E-3</v>
      </c>
      <c r="CC1259">
        <v>5.2582594013346603E-3</v>
      </c>
      <c r="CD1259">
        <v>4.9318187358492298E-3</v>
      </c>
      <c r="CE1259">
        <v>3.4521048282943798E-3</v>
      </c>
      <c r="CF1259">
        <v>2.4858621882500901E-3</v>
      </c>
      <c r="CG1259">
        <v>9.5509945107315501E-4</v>
      </c>
      <c r="CH1259">
        <v>-1.61935838976073E-3</v>
      </c>
      <c r="CI1259">
        <v>-1.05283482769693E-3</v>
      </c>
      <c r="CJ1259">
        <v>6.72297813576264E-3</v>
      </c>
      <c r="CK1259">
        <v>-5.4994528314277001E-4</v>
      </c>
      <c r="CL1259">
        <v>4.8717010826658099E-3</v>
      </c>
      <c r="CM1259">
        <v>2.7413549100909099E-3</v>
      </c>
      <c r="CN1259">
        <v>-3.4721149716469802E-4</v>
      </c>
      <c r="CO1259">
        <v>1.0442270078606299E-3</v>
      </c>
      <c r="CP1259">
        <v>6.7851112396557301E-3</v>
      </c>
      <c r="CQ1259">
        <v>8.5517407843688401E-2</v>
      </c>
      <c r="CR1259">
        <v>0.106259245008001</v>
      </c>
      <c r="CS1259">
        <v>0.118689485052103</v>
      </c>
      <c r="CT1259">
        <v>0.103719897470763</v>
      </c>
      <c r="CU1259">
        <v>4.2584923329549301E-2</v>
      </c>
      <c r="CV1259">
        <v>-5.36789799449282E-2</v>
      </c>
      <c r="CW1259">
        <v>-4.4987788474467001E-2</v>
      </c>
      <c r="CX1259">
        <v>-1.66570189726757E-2</v>
      </c>
      <c r="CY1259">
        <v>-7.9481844953482404E-3</v>
      </c>
      <c r="CZ1259">
        <v>1.91234358321409E-3</v>
      </c>
      <c r="DA1259">
        <v>1.05172862780906E-2</v>
      </c>
      <c r="DB1259">
        <v>9.2506196871417808E-3</v>
      </c>
      <c r="DC1259">
        <v>7.4245325521595197E-3</v>
      </c>
      <c r="DD1259">
        <v>6.8875464181861502E-3</v>
      </c>
      <c r="DE1259">
        <v>5.1111257938002098E-3</v>
      </c>
      <c r="DF1259">
        <v>2.4844187058318899E-3</v>
      </c>
      <c r="DG1259">
        <v>3.70180227992415E-3</v>
      </c>
      <c r="DH1259">
        <v>1.2950120978123401E-2</v>
      </c>
      <c r="DI1259">
        <v>3.0483837719340102E-3</v>
      </c>
      <c r="DJ1259">
        <v>8.7784879188351692E-3</v>
      </c>
      <c r="DK1259">
        <v>5.8493067013631996E-3</v>
      </c>
      <c r="DL1259">
        <v>2.29191625844619E-3</v>
      </c>
      <c r="DM1259">
        <v>3.6468565263496999E-3</v>
      </c>
      <c r="DN1259">
        <v>1.0851297896788299E-2</v>
      </c>
      <c r="DO1259">
        <v>9.2428552883908305E-2</v>
      </c>
      <c r="DP1259">
        <v>0.112318026026813</v>
      </c>
      <c r="DQ1259">
        <v>0.125076809125652</v>
      </c>
      <c r="DR1259">
        <v>0.111800453807021</v>
      </c>
      <c r="DS1259">
        <v>5.1372451648180099E-2</v>
      </c>
      <c r="DT1259">
        <v>-4.6756020240172697E-2</v>
      </c>
      <c r="DU1259">
        <v>-3.8505017153025803E-2</v>
      </c>
      <c r="DV1259">
        <v>-9.2486070469030707E-3</v>
      </c>
      <c r="DW1259">
        <v>-3.3678433263913299E-3</v>
      </c>
      <c r="DX1259">
        <v>7.2029223206553196E-3</v>
      </c>
      <c r="DY1259">
        <v>1.81104858271697E-2</v>
      </c>
      <c r="DZ1259">
        <v>1.54862823305215E-2</v>
      </c>
      <c r="EA1259">
        <v>1.3160087267599299E-2</v>
      </c>
      <c r="EB1259">
        <v>1.32428793520532E-2</v>
      </c>
      <c r="EC1259">
        <v>1.1111767754965101E-2</v>
      </c>
      <c r="ED1259">
        <v>8.4096210525817592E-3</v>
      </c>
      <c r="EE1259">
        <v>1.0566743111695099E-2</v>
      </c>
      <c r="EF1259">
        <v>2.1941126221251502E-2</v>
      </c>
      <c r="EG1259">
        <v>8.2437994255808306E-3</v>
      </c>
      <c r="EH1259">
        <v>1.4419267617806399E-2</v>
      </c>
      <c r="EI1259">
        <v>1.0336695469873499E-2</v>
      </c>
      <c r="EJ1259">
        <v>6.1023975800834204E-3</v>
      </c>
      <c r="EK1259">
        <v>7.4046401903878501E-3</v>
      </c>
      <c r="EL1259">
        <v>1.6722225620674699E-2</v>
      </c>
      <c r="EM1259">
        <v>0.10240714866461501</v>
      </c>
      <c r="EN1259">
        <v>0.12106594353667501</v>
      </c>
      <c r="EO1259">
        <v>0.13429909062595399</v>
      </c>
      <c r="EP1259">
        <v>0.123467493768344</v>
      </c>
      <c r="EQ1259">
        <v>6.4060246867760004E-2</v>
      </c>
      <c r="ER1259">
        <v>-3.6760365960332199E-2</v>
      </c>
      <c r="ES1259">
        <v>-2.9144924986104902E-2</v>
      </c>
      <c r="ET1259">
        <v>1.4479631385052999E-3</v>
      </c>
      <c r="EU1259">
        <v>3.2454418523689302E-3</v>
      </c>
      <c r="EV1259">
        <v>1.48416777453636E-2</v>
      </c>
      <c r="EW1259">
        <v>71.193759772799496</v>
      </c>
      <c r="EX1259">
        <v>69.880644768285293</v>
      </c>
      <c r="EY1259">
        <v>68.582086252765805</v>
      </c>
      <c r="EZ1259">
        <v>66.689306426480201</v>
      </c>
      <c r="FA1259">
        <v>65.736118338298098</v>
      </c>
      <c r="FB1259">
        <v>64.852894636219801</v>
      </c>
      <c r="FC1259">
        <v>64.038347412251397</v>
      </c>
      <c r="FD1259">
        <v>63.8662821947986</v>
      </c>
      <c r="FE1259">
        <v>68.136355777518702</v>
      </c>
      <c r="FF1259">
        <v>74.493715272121605</v>
      </c>
      <c r="FG1259">
        <v>79.505819744089393</v>
      </c>
      <c r="FH1259">
        <v>84.534969141471507</v>
      </c>
      <c r="FI1259">
        <v>88.483561168173296</v>
      </c>
      <c r="FJ1259">
        <v>91.369955841864595</v>
      </c>
      <c r="FK1259">
        <v>93.360872033935493</v>
      </c>
      <c r="FL1259">
        <v>95.081303104090907</v>
      </c>
      <c r="FM1259">
        <v>95.653272759058794</v>
      </c>
      <c r="FN1259">
        <v>95.203000598805502</v>
      </c>
      <c r="FO1259">
        <v>93.535377879197796</v>
      </c>
      <c r="FP1259">
        <v>89.467189414144997</v>
      </c>
      <c r="FQ1259">
        <v>84.355191780287598</v>
      </c>
      <c r="FR1259">
        <v>80.302611853975193</v>
      </c>
      <c r="FS1259">
        <v>77.452225014727603</v>
      </c>
      <c r="FT1259">
        <v>75.296802014672906</v>
      </c>
      <c r="FU1259">
        <v>1.38159036498267E-2</v>
      </c>
      <c r="FV1259">
        <v>0</v>
      </c>
      <c r="FW1259">
        <v>0</v>
      </c>
      <c r="FX1259">
        <v>1</v>
      </c>
    </row>
    <row r="1260" spans="1:180" x14ac:dyDescent="0.2">
      <c r="A1260" t="s">
        <v>42</v>
      </c>
      <c r="B1260" t="s">
        <v>58</v>
      </c>
      <c r="C1260" t="s">
        <v>55</v>
      </c>
      <c r="D1260" t="s">
        <v>79</v>
      </c>
      <c r="E1260" t="s">
        <v>78</v>
      </c>
      <c r="F1260" t="s">
        <v>77</v>
      </c>
      <c r="G1260" s="35">
        <v>43721</v>
      </c>
      <c r="H1260">
        <v>5273</v>
      </c>
      <c r="I1260">
        <v>0.81412272689300103</v>
      </c>
      <c r="J1260">
        <v>0.70995739242109202</v>
      </c>
      <c r="K1260">
        <v>0.63577369225438596</v>
      </c>
      <c r="L1260">
        <v>0.58492241920763399</v>
      </c>
      <c r="M1260">
        <v>0.572477562051532</v>
      </c>
      <c r="N1260">
        <v>0.58192298223065697</v>
      </c>
      <c r="O1260">
        <v>0.62137046779652505</v>
      </c>
      <c r="P1260">
        <v>0.66392929780157695</v>
      </c>
      <c r="Q1260">
        <v>0.66572399192738596</v>
      </c>
      <c r="R1260">
        <v>0.71046630398564903</v>
      </c>
      <c r="S1260">
        <v>0.79432978809911503</v>
      </c>
      <c r="T1260">
        <v>0.89953903357055898</v>
      </c>
      <c r="U1260">
        <v>1.0689642762684599</v>
      </c>
      <c r="V1260">
        <v>1.2850529630643399</v>
      </c>
      <c r="W1260">
        <v>1.4737728650144</v>
      </c>
      <c r="X1260">
        <v>1.6665504076353601</v>
      </c>
      <c r="Y1260">
        <v>1.8220344820979999</v>
      </c>
      <c r="Z1260">
        <v>1.92033722164813</v>
      </c>
      <c r="AA1260">
        <v>1.9061177414475201</v>
      </c>
      <c r="AB1260">
        <v>1.7716528320926701</v>
      </c>
      <c r="AC1260">
        <v>1.6574494052289299</v>
      </c>
      <c r="AD1260">
        <v>1.5269373226349801</v>
      </c>
      <c r="AE1260">
        <v>1.2838104974128799</v>
      </c>
      <c r="AF1260">
        <v>1.0614722498021201</v>
      </c>
      <c r="AG1260">
        <v>-5.1179635251829003E-3</v>
      </c>
      <c r="AH1260">
        <v>-5.3879490563406799E-3</v>
      </c>
      <c r="AI1260">
        <v>-7.1358020062815102E-3</v>
      </c>
      <c r="AJ1260">
        <v>-8.8807209890848695E-3</v>
      </c>
      <c r="AK1260">
        <v>-9.4355989728077492E-3</v>
      </c>
      <c r="AL1260">
        <v>-1.46812124613282E-2</v>
      </c>
      <c r="AM1260">
        <v>-1.27817492934292E-2</v>
      </c>
      <c r="AN1260">
        <v>-6.0215687164602502E-3</v>
      </c>
      <c r="AO1260">
        <v>-7.3787870534495099E-3</v>
      </c>
      <c r="AP1260">
        <v>-2.4787026880543602E-3</v>
      </c>
      <c r="AQ1260">
        <v>-3.7161208984091499E-3</v>
      </c>
      <c r="AR1260">
        <v>-9.9916076150106808E-3</v>
      </c>
      <c r="AS1260">
        <v>-2.2079221551704999E-3</v>
      </c>
      <c r="AT1260">
        <v>-1.08290729729946E-2</v>
      </c>
      <c r="AU1260">
        <v>3.9198772017190103E-2</v>
      </c>
      <c r="AV1260">
        <v>4.9019451488091802E-2</v>
      </c>
      <c r="AW1260">
        <v>5.4456432083820103E-2</v>
      </c>
      <c r="AX1260">
        <v>3.2608029646842E-2</v>
      </c>
      <c r="AY1260">
        <v>8.9166308212760108E-3</v>
      </c>
      <c r="AZ1260">
        <v>-2.47262255909243E-2</v>
      </c>
      <c r="BA1260">
        <v>-3.4043239457723001E-2</v>
      </c>
      <c r="BB1260">
        <v>-1.7682884943681101E-2</v>
      </c>
      <c r="BC1260">
        <v>-2.9937893661108302E-3</v>
      </c>
      <c r="BD1260">
        <v>-3.4415759515906098E-3</v>
      </c>
      <c r="BE1260">
        <v>4.2568317065798597E-3</v>
      </c>
      <c r="BF1260">
        <v>2.95326775918477E-3</v>
      </c>
      <c r="BG1260">
        <v>6.1760093234541403E-4</v>
      </c>
      <c r="BH1260">
        <v>-5.7383918156129901E-4</v>
      </c>
      <c r="BI1260">
        <v>-1.88652046697464E-3</v>
      </c>
      <c r="BJ1260">
        <v>-6.9134162171532601E-3</v>
      </c>
      <c r="BK1260">
        <v>-3.9082631204356401E-3</v>
      </c>
      <c r="BL1260">
        <v>5.3088118510683001E-3</v>
      </c>
      <c r="BM1260">
        <v>-8.8639155966455704E-4</v>
      </c>
      <c r="BN1260">
        <v>3.0115561589924098E-3</v>
      </c>
      <c r="BO1260">
        <v>6.5069146664911205E-4</v>
      </c>
      <c r="BP1260">
        <v>-6.2436709840568002E-3</v>
      </c>
      <c r="BQ1260">
        <v>1.4696733860761E-3</v>
      </c>
      <c r="BR1260">
        <v>-5.4080621754468202E-3</v>
      </c>
      <c r="BS1260">
        <v>4.8821020335447503E-2</v>
      </c>
      <c r="BT1260">
        <v>5.8526081712188899E-2</v>
      </c>
      <c r="BU1260">
        <v>6.4347627907551705E-2</v>
      </c>
      <c r="BV1260">
        <v>4.4691155866751799E-2</v>
      </c>
      <c r="BW1260">
        <v>2.30306628318073E-2</v>
      </c>
      <c r="BX1260">
        <v>-1.33574254338499E-2</v>
      </c>
      <c r="BY1260">
        <v>-2.3942020780215699E-2</v>
      </c>
      <c r="BZ1260">
        <v>-6.6612539665685299E-3</v>
      </c>
      <c r="CA1260">
        <v>3.8444154912848799E-3</v>
      </c>
      <c r="CB1260">
        <v>5.3936396333150102E-3</v>
      </c>
      <c r="CC1260">
        <v>1.0749786325941001E-2</v>
      </c>
      <c r="CD1260">
        <v>8.7303691160188907E-3</v>
      </c>
      <c r="CE1260">
        <v>5.9875841886794104E-3</v>
      </c>
      <c r="CF1260">
        <v>5.1794818533244299E-3</v>
      </c>
      <c r="CG1260">
        <v>3.34194830963375E-3</v>
      </c>
      <c r="CH1260">
        <v>-1.5334642012425901E-3</v>
      </c>
      <c r="CI1260">
        <v>2.2374863719446798E-3</v>
      </c>
      <c r="CJ1260">
        <v>1.31561989167398E-2</v>
      </c>
      <c r="CK1260">
        <v>3.6102217817410801E-3</v>
      </c>
      <c r="CL1260">
        <v>6.8140927116460198E-3</v>
      </c>
      <c r="CM1260">
        <v>3.67513240819883E-3</v>
      </c>
      <c r="CN1260">
        <v>-3.6478614906851801E-3</v>
      </c>
      <c r="CO1260">
        <v>4.0167648549944198E-3</v>
      </c>
      <c r="CP1260">
        <v>-1.65348661092795E-3</v>
      </c>
      <c r="CQ1260">
        <v>5.54853602087058E-2</v>
      </c>
      <c r="CR1260">
        <v>6.5110344845635895E-2</v>
      </c>
      <c r="CS1260">
        <v>7.1198240003814903E-2</v>
      </c>
      <c r="CT1260">
        <v>5.3059892278195998E-2</v>
      </c>
      <c r="CU1260">
        <v>3.2805998407148498E-2</v>
      </c>
      <c r="CV1260">
        <v>-5.4834290774954204E-3</v>
      </c>
      <c r="CW1260">
        <v>-1.69459474952138E-2</v>
      </c>
      <c r="CX1260">
        <v>9.72294073315509E-4</v>
      </c>
      <c r="CY1260">
        <v>8.5805353444986208E-3</v>
      </c>
      <c r="CZ1260">
        <v>1.1512883032968199E-2</v>
      </c>
      <c r="DA1260">
        <v>1.72427409453021E-2</v>
      </c>
      <c r="DB1260">
        <v>1.4507470472853E-2</v>
      </c>
      <c r="DC1260">
        <v>1.13575674450134E-2</v>
      </c>
      <c r="DD1260">
        <v>1.09328028882102E-2</v>
      </c>
      <c r="DE1260">
        <v>8.5704170862421492E-3</v>
      </c>
      <c r="DF1260">
        <v>3.8464878146680899E-3</v>
      </c>
      <c r="DG1260">
        <v>8.3832358643249894E-3</v>
      </c>
      <c r="DH1260">
        <v>2.10035859824113E-2</v>
      </c>
      <c r="DI1260">
        <v>8.10683512314672E-3</v>
      </c>
      <c r="DJ1260">
        <v>1.06166292642996E-2</v>
      </c>
      <c r="DK1260">
        <v>6.6995733497485499E-3</v>
      </c>
      <c r="DL1260">
        <v>-1.0520519973135601E-3</v>
      </c>
      <c r="DM1260">
        <v>6.5638563239127298E-3</v>
      </c>
      <c r="DN1260">
        <v>2.1010889535909199E-3</v>
      </c>
      <c r="DO1260">
        <v>6.2149700081964097E-2</v>
      </c>
      <c r="DP1260">
        <v>7.1694607979082794E-2</v>
      </c>
      <c r="DQ1260">
        <v>7.8048852100078003E-2</v>
      </c>
      <c r="DR1260">
        <v>6.1428628689640198E-2</v>
      </c>
      <c r="DS1260">
        <v>4.2581333982489797E-2</v>
      </c>
      <c r="DT1260">
        <v>2.3905672788591E-3</v>
      </c>
      <c r="DU1260">
        <v>-9.9498742102119807E-3</v>
      </c>
      <c r="DV1260">
        <v>8.6058421131995494E-3</v>
      </c>
      <c r="DW1260">
        <v>1.33166551977124E-2</v>
      </c>
      <c r="DX1260">
        <v>1.7632126432621398E-2</v>
      </c>
      <c r="DY1260">
        <v>2.6617536177064902E-2</v>
      </c>
      <c r="DZ1260">
        <v>2.2848687288378501E-2</v>
      </c>
      <c r="EA1260">
        <v>1.9110970383640302E-2</v>
      </c>
      <c r="EB1260">
        <v>1.92396846957337E-2</v>
      </c>
      <c r="EC1260">
        <v>1.6119495592075199E-2</v>
      </c>
      <c r="ED1260">
        <v>1.1614284058843001E-2</v>
      </c>
      <c r="EE1260">
        <v>1.7256722037318501E-2</v>
      </c>
      <c r="EF1260">
        <v>3.2333966549939898E-2</v>
      </c>
      <c r="EG1260">
        <v>1.45992306169317E-2</v>
      </c>
      <c r="EH1260">
        <v>1.6106888111346401E-2</v>
      </c>
      <c r="EI1260">
        <v>1.10663857148068E-2</v>
      </c>
      <c r="EJ1260">
        <v>2.6958846336403199E-3</v>
      </c>
      <c r="EK1260">
        <v>1.02414518651593E-2</v>
      </c>
      <c r="EL1260">
        <v>7.5220997511387198E-3</v>
      </c>
      <c r="EM1260">
        <v>7.1771948400221497E-2</v>
      </c>
      <c r="EN1260">
        <v>8.1201238203179996E-2</v>
      </c>
      <c r="EO1260">
        <v>8.7940047923809606E-2</v>
      </c>
      <c r="EP1260">
        <v>7.3511754909549906E-2</v>
      </c>
      <c r="EQ1260">
        <v>5.66953659930211E-2</v>
      </c>
      <c r="ER1260">
        <v>1.3759367435933499E-2</v>
      </c>
      <c r="ES1260">
        <v>1.5134446729536701E-4</v>
      </c>
      <c r="ET1260">
        <v>1.9627473090312101E-2</v>
      </c>
      <c r="EU1260">
        <v>2.0154860055108099E-2</v>
      </c>
      <c r="EV1260">
        <v>2.6467342017526999E-2</v>
      </c>
      <c r="EW1260">
        <v>71.075341818174195</v>
      </c>
      <c r="EX1260">
        <v>69.728383566080595</v>
      </c>
      <c r="EY1260">
        <v>68.464437552832194</v>
      </c>
      <c r="EZ1260">
        <v>66.579931589072004</v>
      </c>
      <c r="FA1260">
        <v>65.673295701919201</v>
      </c>
      <c r="FB1260">
        <v>64.788526993351098</v>
      </c>
      <c r="FC1260">
        <v>63.934686625470597</v>
      </c>
      <c r="FD1260">
        <v>63.764578453309802</v>
      </c>
      <c r="FE1260">
        <v>68.113116076133807</v>
      </c>
      <c r="FF1260">
        <v>74.569336747919806</v>
      </c>
      <c r="FG1260">
        <v>79.620701969337105</v>
      </c>
      <c r="FH1260">
        <v>84.681874334173202</v>
      </c>
      <c r="FI1260">
        <v>88.616519718951807</v>
      </c>
      <c r="FJ1260">
        <v>91.371856873684095</v>
      </c>
      <c r="FK1260">
        <v>93.281860181945703</v>
      </c>
      <c r="FL1260">
        <v>94.969239286237098</v>
      </c>
      <c r="FM1260">
        <v>95.500489633424095</v>
      </c>
      <c r="FN1260">
        <v>95.010018561404706</v>
      </c>
      <c r="FO1260">
        <v>93.337190953478995</v>
      </c>
      <c r="FP1260">
        <v>89.242901339860794</v>
      </c>
      <c r="FQ1260">
        <v>84.1625850885045</v>
      </c>
      <c r="FR1260">
        <v>80.144749103791696</v>
      </c>
      <c r="FS1260">
        <v>77.301112947974005</v>
      </c>
      <c r="FT1260">
        <v>75.092048284080704</v>
      </c>
      <c r="FU1260">
        <v>1.4585526201056799E-2</v>
      </c>
      <c r="FV1260">
        <v>0</v>
      </c>
      <c r="FW1260">
        <v>0</v>
      </c>
      <c r="FX1260">
        <v>1</v>
      </c>
    </row>
    <row r="1261" spans="1:180" x14ac:dyDescent="0.2">
      <c r="A1261" t="s">
        <v>42</v>
      </c>
      <c r="B1261" t="s">
        <v>58</v>
      </c>
      <c r="C1261" t="s">
        <v>55</v>
      </c>
      <c r="D1261" t="s">
        <v>79</v>
      </c>
      <c r="E1261" t="s">
        <v>78</v>
      </c>
      <c r="F1261" t="s">
        <v>78</v>
      </c>
      <c r="G1261" s="35">
        <v>43721</v>
      </c>
      <c r="H1261">
        <v>1087</v>
      </c>
      <c r="I1261">
        <v>0.70824914911756898</v>
      </c>
      <c r="J1261">
        <v>0.62455354821578002</v>
      </c>
      <c r="K1261">
        <v>0.56881784968528903</v>
      </c>
      <c r="L1261">
        <v>0.52335318152758703</v>
      </c>
      <c r="M1261">
        <v>0.50628943767393597</v>
      </c>
      <c r="N1261">
        <v>0.51791917815209698</v>
      </c>
      <c r="O1261">
        <v>0.56166701968608401</v>
      </c>
      <c r="P1261">
        <v>0.59778124462848203</v>
      </c>
      <c r="Q1261">
        <v>0.60858770846669297</v>
      </c>
      <c r="R1261">
        <v>0.65243711063062904</v>
      </c>
      <c r="S1261">
        <v>0.71783713150268202</v>
      </c>
      <c r="T1261">
        <v>0.80450561577852497</v>
      </c>
      <c r="U1261">
        <v>0.97195992983702295</v>
      </c>
      <c r="V1261">
        <v>1.23590391667871</v>
      </c>
      <c r="W1261">
        <v>1.47278210370937</v>
      </c>
      <c r="X1261">
        <v>1.7044277321337999</v>
      </c>
      <c r="Y1261">
        <v>1.90283388749297</v>
      </c>
      <c r="Z1261">
        <v>2.0181939255861598</v>
      </c>
      <c r="AA1261">
        <v>1.9712255244563901</v>
      </c>
      <c r="AB1261">
        <v>1.8123732346132799</v>
      </c>
      <c r="AC1261">
        <v>1.65844942154346</v>
      </c>
      <c r="AD1261">
        <v>1.46412255069001</v>
      </c>
      <c r="AE1261">
        <v>1.19839957385445</v>
      </c>
      <c r="AF1261">
        <v>0.97505966899015595</v>
      </c>
      <c r="AG1261">
        <v>-3.2919370772076802E-2</v>
      </c>
      <c r="AH1261">
        <v>-2.41750071879453E-2</v>
      </c>
      <c r="AI1261">
        <v>-1.8551224145723199E-2</v>
      </c>
      <c r="AJ1261">
        <v>-1.9414589312466601E-2</v>
      </c>
      <c r="AK1261">
        <v>-1.7980678726189699E-2</v>
      </c>
      <c r="AL1261">
        <v>-7.5534574429617397E-3</v>
      </c>
      <c r="AM1261">
        <v>-2.8467719811267101E-2</v>
      </c>
      <c r="AN1261">
        <v>-3.7232798017030402E-2</v>
      </c>
      <c r="AO1261">
        <v>-3.5865674182540198E-2</v>
      </c>
      <c r="AP1261">
        <v>-2.2820326905399101E-2</v>
      </c>
      <c r="AQ1261">
        <v>-1.7983517296146799E-2</v>
      </c>
      <c r="AR1261">
        <v>2.4017204618154001E-3</v>
      </c>
      <c r="AS1261">
        <v>-2.64055838891641E-2</v>
      </c>
      <c r="AT1261">
        <v>2.5274119554689299E-2</v>
      </c>
      <c r="AU1261">
        <v>0.19240941954384999</v>
      </c>
      <c r="AV1261">
        <v>0.25888113640462002</v>
      </c>
      <c r="AW1261">
        <v>0.28811518747738601</v>
      </c>
      <c r="AX1261">
        <v>0.299706573285623</v>
      </c>
      <c r="AY1261">
        <v>3.7943702143041998E-2</v>
      </c>
      <c r="AZ1261">
        <v>-0.31662791479047597</v>
      </c>
      <c r="BA1261">
        <v>-0.206501487185208</v>
      </c>
      <c r="BB1261">
        <v>-0.126656821996881</v>
      </c>
      <c r="BC1261">
        <v>-0.104715212369765</v>
      </c>
      <c r="BD1261">
        <v>-5.96161230531971E-2</v>
      </c>
      <c r="BE1261">
        <v>-2.3261438730165299E-2</v>
      </c>
      <c r="BF1261">
        <v>-1.51934594908414E-2</v>
      </c>
      <c r="BG1261">
        <v>-1.11559260619728E-2</v>
      </c>
      <c r="BH1261">
        <v>-1.3432687954981501E-2</v>
      </c>
      <c r="BI1261">
        <v>-1.2515324710765999E-2</v>
      </c>
      <c r="BJ1261">
        <v>-3.1455226099133598E-3</v>
      </c>
      <c r="BK1261">
        <v>-2.0615420349270101E-2</v>
      </c>
      <c r="BL1261">
        <v>-2.8488509725044499E-2</v>
      </c>
      <c r="BM1261">
        <v>-2.6474791400521201E-2</v>
      </c>
      <c r="BN1261">
        <v>-1.1110569245017E-2</v>
      </c>
      <c r="BO1261">
        <v>-6.8905834190504901E-3</v>
      </c>
      <c r="BP1261">
        <v>1.0347766182464999E-2</v>
      </c>
      <c r="BQ1261">
        <v>-1.83207657892322E-2</v>
      </c>
      <c r="BR1261">
        <v>3.6258543330589803E-2</v>
      </c>
      <c r="BS1261">
        <v>0.20871634246254001</v>
      </c>
      <c r="BT1261">
        <v>0.278157950432176</v>
      </c>
      <c r="BU1261">
        <v>0.31342503906340302</v>
      </c>
      <c r="BV1261">
        <v>0.32273686776895999</v>
      </c>
      <c r="BW1261">
        <v>6.9782406985493706E-2</v>
      </c>
      <c r="BX1261">
        <v>-0.29401949372355901</v>
      </c>
      <c r="BY1261">
        <v>-0.184657699897147</v>
      </c>
      <c r="BZ1261">
        <v>-0.107668697643446</v>
      </c>
      <c r="CA1261">
        <v>-9.1978049531488706E-2</v>
      </c>
      <c r="CB1261">
        <v>-4.6960712064147002E-2</v>
      </c>
      <c r="CC1261">
        <v>-1.6572384418606399E-2</v>
      </c>
      <c r="CD1261">
        <v>-8.9728669160468108E-3</v>
      </c>
      <c r="CE1261">
        <v>-6.03396513724214E-3</v>
      </c>
      <c r="CF1261">
        <v>-9.2896412972741406E-3</v>
      </c>
      <c r="CG1261">
        <v>-8.7300371686277398E-3</v>
      </c>
      <c r="CH1261">
        <v>-9.2600372303831998E-5</v>
      </c>
      <c r="CI1261">
        <v>-1.51769416621156E-2</v>
      </c>
      <c r="CJ1261">
        <v>-2.2432242291478399E-2</v>
      </c>
      <c r="CK1261">
        <v>-1.9970694592859699E-2</v>
      </c>
      <c r="CL1261">
        <v>-3.0004267605201998E-3</v>
      </c>
      <c r="CM1261">
        <v>7.9234879215436902E-4</v>
      </c>
      <c r="CN1261">
        <v>1.58511732427861E-2</v>
      </c>
      <c r="CO1261">
        <v>-1.2721245401758501E-2</v>
      </c>
      <c r="CP1261">
        <v>4.38663217762576E-2</v>
      </c>
      <c r="CQ1261">
        <v>0.22001046760073301</v>
      </c>
      <c r="CR1261">
        <v>0.29150901310528099</v>
      </c>
      <c r="CS1261">
        <v>0.330954565171236</v>
      </c>
      <c r="CT1261">
        <v>0.33868757957162399</v>
      </c>
      <c r="CU1261">
        <v>9.1833796970083398E-2</v>
      </c>
      <c r="CV1261">
        <v>-0.27836097016396799</v>
      </c>
      <c r="CW1261">
        <v>-0.169528759363511</v>
      </c>
      <c r="CX1261">
        <v>-9.4517580559211598E-2</v>
      </c>
      <c r="CY1261">
        <v>-8.3156329350536101E-2</v>
      </c>
      <c r="CZ1261">
        <v>-3.8195612964930202E-2</v>
      </c>
      <c r="DA1261">
        <v>-9.8833301070474795E-3</v>
      </c>
      <c r="DB1261">
        <v>-2.7522743412522399E-3</v>
      </c>
      <c r="DC1261">
        <v>-9.1200421251149495E-4</v>
      </c>
      <c r="DD1261">
        <v>-5.1465946395667997E-3</v>
      </c>
      <c r="DE1261">
        <v>-4.9447496264894602E-3</v>
      </c>
      <c r="DF1261">
        <v>2.9603218653057001E-3</v>
      </c>
      <c r="DG1261">
        <v>-9.7384629749609798E-3</v>
      </c>
      <c r="DH1261">
        <v>-1.6375974857912302E-2</v>
      </c>
      <c r="DI1261">
        <v>-1.34665977851981E-2</v>
      </c>
      <c r="DJ1261">
        <v>5.1097157239765999E-3</v>
      </c>
      <c r="DK1261">
        <v>8.4752810033592307E-3</v>
      </c>
      <c r="DL1261">
        <v>2.13545803031071E-2</v>
      </c>
      <c r="DM1261">
        <v>-7.1217250142847502E-3</v>
      </c>
      <c r="DN1261">
        <v>5.1474100221925403E-2</v>
      </c>
      <c r="DO1261">
        <v>0.23130459273892601</v>
      </c>
      <c r="DP1261">
        <v>0.30486007577838498</v>
      </c>
      <c r="DQ1261">
        <v>0.34848409127906899</v>
      </c>
      <c r="DR1261">
        <v>0.35463829137428798</v>
      </c>
      <c r="DS1261">
        <v>0.11388518695467301</v>
      </c>
      <c r="DT1261">
        <v>-0.26270244660437603</v>
      </c>
      <c r="DU1261">
        <v>-0.154399818829874</v>
      </c>
      <c r="DV1261">
        <v>-8.1366463474976794E-2</v>
      </c>
      <c r="DW1261">
        <v>-7.4334609169583496E-2</v>
      </c>
      <c r="DX1261">
        <v>-2.9430513865713302E-2</v>
      </c>
      <c r="DY1261">
        <v>-2.2539806513604399E-4</v>
      </c>
      <c r="DZ1261">
        <v>6.2292733558516403E-3</v>
      </c>
      <c r="EA1261">
        <v>6.4832938712389501E-3</v>
      </c>
      <c r="EB1261">
        <v>8.3530671791828002E-4</v>
      </c>
      <c r="EC1261">
        <v>5.2060438893419098E-4</v>
      </c>
      <c r="ED1261">
        <v>7.36825669835407E-3</v>
      </c>
      <c r="EE1261">
        <v>-1.886163512964E-3</v>
      </c>
      <c r="EF1261">
        <v>-7.6316865659264302E-3</v>
      </c>
      <c r="EG1261">
        <v>-4.0757150031790999E-3</v>
      </c>
      <c r="EH1261">
        <v>1.6819473384358699E-2</v>
      </c>
      <c r="EI1261">
        <v>1.9568214880455501E-2</v>
      </c>
      <c r="EJ1261">
        <v>2.9300626023756701E-2</v>
      </c>
      <c r="EK1261">
        <v>9.6309308564714198E-4</v>
      </c>
      <c r="EL1261">
        <v>6.2458523997825997E-2</v>
      </c>
      <c r="EM1261">
        <v>0.24761151565761499</v>
      </c>
      <c r="EN1261">
        <v>0.32413688980594102</v>
      </c>
      <c r="EO1261">
        <v>0.37379394286508599</v>
      </c>
      <c r="EP1261">
        <v>0.37766858585762603</v>
      </c>
      <c r="EQ1261">
        <v>0.145723891797125</v>
      </c>
      <c r="ER1261">
        <v>-0.24009402553745901</v>
      </c>
      <c r="ES1261">
        <v>-0.132556031541814</v>
      </c>
      <c r="ET1261">
        <v>-6.2378339121541997E-2</v>
      </c>
      <c r="EU1261">
        <v>-6.1597446331307502E-2</v>
      </c>
      <c r="EV1261">
        <v>-1.67751028766632E-2</v>
      </c>
      <c r="EW1261">
        <v>71.853949441550597</v>
      </c>
      <c r="EX1261">
        <v>70.708153471136796</v>
      </c>
      <c r="EY1261">
        <v>69.230395730706803</v>
      </c>
      <c r="EZ1261">
        <v>67.259988440327902</v>
      </c>
      <c r="FA1261">
        <v>66.0546398167467</v>
      </c>
      <c r="FB1261">
        <v>65.164423999139302</v>
      </c>
      <c r="FC1261">
        <v>64.526683486715598</v>
      </c>
      <c r="FD1261">
        <v>64.338055381065303</v>
      </c>
      <c r="FE1261">
        <v>68.188670421013796</v>
      </c>
      <c r="FF1261">
        <v>74.035341164608894</v>
      </c>
      <c r="FG1261">
        <v>78.825558145902804</v>
      </c>
      <c r="FH1261">
        <v>83.705805286217796</v>
      </c>
      <c r="FI1261">
        <v>87.775461465499504</v>
      </c>
      <c r="FJ1261">
        <v>91.349992618118804</v>
      </c>
      <c r="FK1261">
        <v>93.774566170660506</v>
      </c>
      <c r="FL1261">
        <v>95.669677690680302</v>
      </c>
      <c r="FM1261">
        <v>96.476592442305005</v>
      </c>
      <c r="FN1261">
        <v>96.227174412796998</v>
      </c>
      <c r="FO1261">
        <v>94.575254087717894</v>
      </c>
      <c r="FP1261">
        <v>90.667715495914905</v>
      </c>
      <c r="FQ1261">
        <v>85.422292231697497</v>
      </c>
      <c r="FR1261">
        <v>81.221569135392002</v>
      </c>
      <c r="FS1261">
        <v>78.305986250839496</v>
      </c>
      <c r="FT1261">
        <v>76.388513069185095</v>
      </c>
      <c r="FU1261">
        <v>3.0578465796055599E-2</v>
      </c>
      <c r="FV1261">
        <v>0</v>
      </c>
      <c r="FW1261">
        <v>0</v>
      </c>
      <c r="FX1261">
        <v>1</v>
      </c>
    </row>
    <row r="1262" spans="1:180" x14ac:dyDescent="0.2">
      <c r="A1262" t="s">
        <v>42</v>
      </c>
      <c r="B1262" t="s">
        <v>58</v>
      </c>
      <c r="C1262" t="s">
        <v>55</v>
      </c>
      <c r="D1262" t="s">
        <v>40</v>
      </c>
      <c r="E1262" t="s">
        <v>1</v>
      </c>
      <c r="F1262" t="s">
        <v>1</v>
      </c>
      <c r="G1262" s="35">
        <v>43721</v>
      </c>
      <c r="H1262">
        <v>7754</v>
      </c>
      <c r="I1262">
        <v>0.77423558890740596</v>
      </c>
      <c r="J1262">
        <v>0.68145182666543103</v>
      </c>
      <c r="K1262">
        <v>0.62514729854239104</v>
      </c>
      <c r="L1262">
        <v>0.59535897385187198</v>
      </c>
      <c r="M1262">
        <v>0.59172435102935395</v>
      </c>
      <c r="N1262">
        <v>0.63108426645101001</v>
      </c>
      <c r="O1262">
        <v>0.70616975070409305</v>
      </c>
      <c r="P1262">
        <v>0.758862997664846</v>
      </c>
      <c r="Q1262">
        <v>0.72016618155672496</v>
      </c>
      <c r="R1262">
        <v>0.73238186075588896</v>
      </c>
      <c r="S1262">
        <v>0.78803585956251798</v>
      </c>
      <c r="T1262">
        <v>0.85787519603497198</v>
      </c>
      <c r="U1262">
        <v>0.99001457749954302</v>
      </c>
      <c r="V1262">
        <v>1.18455059313779</v>
      </c>
      <c r="W1262">
        <v>1.35940745302247</v>
      </c>
      <c r="X1262">
        <v>1.56274278950818</v>
      </c>
      <c r="Y1262">
        <v>1.7280603990562999</v>
      </c>
      <c r="Z1262">
        <v>1.8412242589243399</v>
      </c>
      <c r="AA1262">
        <v>1.8171327209775301</v>
      </c>
      <c r="AB1262">
        <v>1.65698946113223</v>
      </c>
      <c r="AC1262">
        <v>1.55835213417297</v>
      </c>
      <c r="AD1262">
        <v>1.4354129002154601</v>
      </c>
      <c r="AE1262">
        <v>1.20554968086823</v>
      </c>
      <c r="AF1262">
        <v>0.97178990101182405</v>
      </c>
      <c r="AG1262">
        <v>-3.5681872600745201E-3</v>
      </c>
      <c r="AH1262">
        <v>-1.1416951786323499E-2</v>
      </c>
      <c r="AI1262">
        <v>-1.07179637913082E-2</v>
      </c>
      <c r="AJ1262">
        <v>-6.0267652831208903E-3</v>
      </c>
      <c r="AK1262">
        <v>-4.7520986196348796E-3</v>
      </c>
      <c r="AL1262">
        <v>-1.43564285432683E-3</v>
      </c>
      <c r="AM1262">
        <v>-1.25531209390195E-3</v>
      </c>
      <c r="AN1262">
        <v>-8.2191562275417702E-3</v>
      </c>
      <c r="AO1262">
        <v>-1.2954413341448199E-2</v>
      </c>
      <c r="AP1262">
        <v>-1.09324684874984E-2</v>
      </c>
      <c r="AQ1262">
        <v>-9.6442732439509307E-3</v>
      </c>
      <c r="AR1262">
        <v>-1.36855682637826E-2</v>
      </c>
      <c r="AS1262">
        <v>-5.9402725934582498E-5</v>
      </c>
      <c r="AT1262">
        <v>-1.6209594967113598E-2</v>
      </c>
      <c r="AU1262">
        <v>8.1544214644386895E-2</v>
      </c>
      <c r="AV1262">
        <v>0.126607626716573</v>
      </c>
      <c r="AW1262">
        <v>0.14762463705940501</v>
      </c>
      <c r="AX1262">
        <v>0.150257550098367</v>
      </c>
      <c r="AY1262">
        <v>0.101273044617468</v>
      </c>
      <c r="AZ1262">
        <v>-7.4805276208649601E-2</v>
      </c>
      <c r="BA1262">
        <v>-8.0645652844022003E-2</v>
      </c>
      <c r="BB1262">
        <v>-6.3154580869289698E-2</v>
      </c>
      <c r="BC1262">
        <v>-5.4844642344785401E-2</v>
      </c>
      <c r="BD1262">
        <v>-4.12183166215438E-2</v>
      </c>
      <c r="BE1262">
        <v>1.82641964240216E-3</v>
      </c>
      <c r="BF1262">
        <v>-4.9188680878395601E-3</v>
      </c>
      <c r="BG1262">
        <v>-4.4454015671941301E-3</v>
      </c>
      <c r="BH1262">
        <v>7.8573888208904798E-4</v>
      </c>
      <c r="BI1262">
        <v>2.21639073820625E-3</v>
      </c>
      <c r="BJ1262">
        <v>3.4009591559632899E-3</v>
      </c>
      <c r="BK1262">
        <v>4.2300530378044099E-3</v>
      </c>
      <c r="BL1262">
        <v>-3.2762760978049098E-3</v>
      </c>
      <c r="BM1262">
        <v>-6.9874157509497098E-3</v>
      </c>
      <c r="BN1262">
        <v>-3.0247429184868499E-3</v>
      </c>
      <c r="BO1262">
        <v>-4.0816435251227598E-3</v>
      </c>
      <c r="BP1262">
        <v>-9.5952474374352108E-3</v>
      </c>
      <c r="BQ1262">
        <v>4.00167182200609E-3</v>
      </c>
      <c r="BR1262">
        <v>-6.9845934776828402E-3</v>
      </c>
      <c r="BS1262">
        <v>9.8386927232733706E-2</v>
      </c>
      <c r="BT1262">
        <v>0.14303627594430801</v>
      </c>
      <c r="BU1262">
        <v>0.16817969590696899</v>
      </c>
      <c r="BV1262">
        <v>0.171551112926214</v>
      </c>
      <c r="BW1262">
        <v>0.122635321932293</v>
      </c>
      <c r="BX1262">
        <v>-5.6447369850147103E-2</v>
      </c>
      <c r="BY1262">
        <v>-6.1316942230080301E-2</v>
      </c>
      <c r="BZ1262">
        <v>-4.23419818907785E-2</v>
      </c>
      <c r="CA1262">
        <v>-3.7828149488629399E-2</v>
      </c>
      <c r="CB1262">
        <v>-2.78869420892713E-2</v>
      </c>
      <c r="CC1262">
        <v>5.5627079496281696E-3</v>
      </c>
      <c r="CD1262">
        <v>-4.1831511318723101E-4</v>
      </c>
      <c r="CE1262">
        <v>-1.01044078691053E-4</v>
      </c>
      <c r="CF1262">
        <v>5.5040585141861798E-3</v>
      </c>
      <c r="CG1262">
        <v>7.0427452395467301E-3</v>
      </c>
      <c r="CH1262">
        <v>6.7507749746944703E-3</v>
      </c>
      <c r="CI1262">
        <v>8.0292002181208307E-3</v>
      </c>
      <c r="CJ1262">
        <v>1.4714762270324301E-4</v>
      </c>
      <c r="CK1262">
        <v>-2.8546913968564101E-3</v>
      </c>
      <c r="CL1262">
        <v>2.45212372154314E-3</v>
      </c>
      <c r="CM1262">
        <v>-2.28983127134571E-4</v>
      </c>
      <c r="CN1262">
        <v>-6.7623036933287597E-3</v>
      </c>
      <c r="CO1262">
        <v>6.8143596827801101E-3</v>
      </c>
      <c r="CP1262">
        <v>-5.9538554794863301E-4</v>
      </c>
      <c r="CQ1262">
        <v>0.110052138663972</v>
      </c>
      <c r="CR1262">
        <v>0.15441470835333601</v>
      </c>
      <c r="CS1262">
        <v>0.182416067048532</v>
      </c>
      <c r="CT1262">
        <v>0.186298969674838</v>
      </c>
      <c r="CU1262">
        <v>0.13743077012527599</v>
      </c>
      <c r="CV1262">
        <v>-4.37327398293881E-2</v>
      </c>
      <c r="CW1262">
        <v>-4.7929936139336202E-2</v>
      </c>
      <c r="CX1262">
        <v>-2.79272392390582E-2</v>
      </c>
      <c r="CY1262">
        <v>-2.6042578373287901E-2</v>
      </c>
      <c r="CZ1262">
        <v>-1.8653672699186101E-2</v>
      </c>
      <c r="DA1262">
        <v>9.2989962568541806E-3</v>
      </c>
      <c r="DB1262">
        <v>4.0822378614650996E-3</v>
      </c>
      <c r="DC1262">
        <v>4.2433134098120197E-3</v>
      </c>
      <c r="DD1262">
        <v>1.02223781462833E-2</v>
      </c>
      <c r="DE1262">
        <v>1.18690997408872E-2</v>
      </c>
      <c r="DF1262">
        <v>1.0100590793425601E-2</v>
      </c>
      <c r="DG1262">
        <v>1.1828347398437199E-2</v>
      </c>
      <c r="DH1262">
        <v>3.5705713432113901E-3</v>
      </c>
      <c r="DI1262">
        <v>1.2780329572368999E-3</v>
      </c>
      <c r="DJ1262">
        <v>7.9289903615731207E-3</v>
      </c>
      <c r="DK1262">
        <v>3.62367727085362E-3</v>
      </c>
      <c r="DL1262">
        <v>-3.9293599492223096E-3</v>
      </c>
      <c r="DM1262">
        <v>9.6270475435541302E-3</v>
      </c>
      <c r="DN1262">
        <v>5.7938223817855699E-3</v>
      </c>
      <c r="DO1262">
        <v>0.12171735009521099</v>
      </c>
      <c r="DP1262">
        <v>0.16579314076236401</v>
      </c>
      <c r="DQ1262">
        <v>0.19665243819009501</v>
      </c>
      <c r="DR1262">
        <v>0.201046826423462</v>
      </c>
      <c r="DS1262">
        <v>0.152226218318259</v>
      </c>
      <c r="DT1262">
        <v>-3.10181098086292E-2</v>
      </c>
      <c r="DU1262">
        <v>-3.4542930048591998E-2</v>
      </c>
      <c r="DV1262">
        <v>-1.3512496587337899E-2</v>
      </c>
      <c r="DW1262">
        <v>-1.4257007257946401E-2</v>
      </c>
      <c r="DX1262">
        <v>-9.4204033091008898E-3</v>
      </c>
      <c r="DY1262">
        <v>1.46936031593309E-2</v>
      </c>
      <c r="DZ1262">
        <v>1.0580321559949001E-2</v>
      </c>
      <c r="EA1262">
        <v>1.05158756339261E-2</v>
      </c>
      <c r="EB1262">
        <v>1.70348823114932E-2</v>
      </c>
      <c r="EC1262">
        <v>1.8837589098728302E-2</v>
      </c>
      <c r="ED1262">
        <v>1.4937192803715801E-2</v>
      </c>
      <c r="EE1262">
        <v>1.7313712530143601E-2</v>
      </c>
      <c r="EF1262">
        <v>8.5134514729482604E-3</v>
      </c>
      <c r="EG1262">
        <v>7.2450305477353696E-3</v>
      </c>
      <c r="EH1262">
        <v>1.5836715930584701E-2</v>
      </c>
      <c r="EI1262">
        <v>9.1863069896817896E-3</v>
      </c>
      <c r="EJ1262">
        <v>1.6096087712508399E-4</v>
      </c>
      <c r="EK1262">
        <v>1.36881220914948E-2</v>
      </c>
      <c r="EL1262">
        <v>1.50188238712164E-2</v>
      </c>
      <c r="EM1262">
        <v>0.138560062683557</v>
      </c>
      <c r="EN1262">
        <v>0.182221789990099</v>
      </c>
      <c r="EO1262">
        <v>0.21720749703765899</v>
      </c>
      <c r="EP1262">
        <v>0.222340389251309</v>
      </c>
      <c r="EQ1262">
        <v>0.17358849563308401</v>
      </c>
      <c r="ER1262">
        <v>-1.26602034501267E-2</v>
      </c>
      <c r="ES1262">
        <v>-1.5214219434650299E-2</v>
      </c>
      <c r="ET1262">
        <v>7.3001023911732398E-3</v>
      </c>
      <c r="EU1262">
        <v>2.7594855982096701E-3</v>
      </c>
      <c r="EV1262">
        <v>3.9109712231715802E-3</v>
      </c>
      <c r="EW1262">
        <v>68.394911895831896</v>
      </c>
      <c r="EX1262">
        <v>66.851390559762194</v>
      </c>
      <c r="EY1262">
        <v>65.209032151534501</v>
      </c>
      <c r="EZ1262">
        <v>63.605866534569401</v>
      </c>
      <c r="FA1262">
        <v>63.004658788007497</v>
      </c>
      <c r="FB1262">
        <v>61.918771967070001</v>
      </c>
      <c r="FC1262">
        <v>60.911270728658003</v>
      </c>
      <c r="FD1262">
        <v>61.192696907508299</v>
      </c>
      <c r="FE1262">
        <v>66.830597032528999</v>
      </c>
      <c r="FF1262">
        <v>73.677010355483205</v>
      </c>
      <c r="FG1262">
        <v>79.708265515533199</v>
      </c>
      <c r="FH1262">
        <v>84.624867312999797</v>
      </c>
      <c r="FI1262">
        <v>87.706803009930894</v>
      </c>
      <c r="FJ1262">
        <v>91.060458094496695</v>
      </c>
      <c r="FK1262">
        <v>92.903545396645697</v>
      </c>
      <c r="FL1262">
        <v>94.818849810110194</v>
      </c>
      <c r="FM1262">
        <v>95.368327318189301</v>
      </c>
      <c r="FN1262">
        <v>94.873976835798402</v>
      </c>
      <c r="FO1262">
        <v>92.473769254358004</v>
      </c>
      <c r="FP1262">
        <v>86.512454886419903</v>
      </c>
      <c r="FQ1262">
        <v>79.838935673342306</v>
      </c>
      <c r="FR1262">
        <v>75.770032788432005</v>
      </c>
      <c r="FS1262">
        <v>73.7285872667657</v>
      </c>
      <c r="FT1262">
        <v>71.391173071025904</v>
      </c>
      <c r="FU1262">
        <v>2.5485604344036999E-2</v>
      </c>
      <c r="FV1262">
        <v>0</v>
      </c>
      <c r="FW1262">
        <v>0</v>
      </c>
      <c r="FX1262">
        <v>1</v>
      </c>
    </row>
    <row r="1263" spans="1:180" x14ac:dyDescent="0.2">
      <c r="A1263" t="s">
        <v>42</v>
      </c>
      <c r="B1263" t="s">
        <v>58</v>
      </c>
      <c r="C1263" t="s">
        <v>55</v>
      </c>
      <c r="D1263" t="s">
        <v>40</v>
      </c>
      <c r="E1263" t="s">
        <v>1</v>
      </c>
      <c r="F1263" t="s">
        <v>77</v>
      </c>
      <c r="G1263" s="35">
        <v>43721</v>
      </c>
      <c r="H1263">
        <v>6095</v>
      </c>
      <c r="I1263">
        <v>0.80373477168199603</v>
      </c>
      <c r="J1263">
        <v>0.70759629866696905</v>
      </c>
      <c r="K1263">
        <v>0.64509186661372997</v>
      </c>
      <c r="L1263">
        <v>0.61197607699717804</v>
      </c>
      <c r="M1263">
        <v>0.60948202895896497</v>
      </c>
      <c r="N1263">
        <v>0.64730698210441595</v>
      </c>
      <c r="O1263">
        <v>0.72233026940551404</v>
      </c>
      <c r="P1263">
        <v>0.77245638429707597</v>
      </c>
      <c r="Q1263">
        <v>0.72924957343275199</v>
      </c>
      <c r="R1263">
        <v>0.73780888720981397</v>
      </c>
      <c r="S1263">
        <v>0.79926937156767497</v>
      </c>
      <c r="T1263">
        <v>0.873725085859821</v>
      </c>
      <c r="U1263">
        <v>1.00855504468027</v>
      </c>
      <c r="V1263">
        <v>1.2010696244297401</v>
      </c>
      <c r="W1263">
        <v>1.3757023810115301</v>
      </c>
      <c r="X1263">
        <v>1.57509510715205</v>
      </c>
      <c r="Y1263">
        <v>1.7312976196576799</v>
      </c>
      <c r="Z1263">
        <v>1.8429396025428699</v>
      </c>
      <c r="AA1263">
        <v>1.82329792254154</v>
      </c>
      <c r="AB1263">
        <v>1.6711379172513401</v>
      </c>
      <c r="AC1263">
        <v>1.58224670275195</v>
      </c>
      <c r="AD1263">
        <v>1.4655743870374001</v>
      </c>
      <c r="AE1263">
        <v>1.23484994390277</v>
      </c>
      <c r="AF1263">
        <v>1.0031554522955899</v>
      </c>
      <c r="AG1263">
        <v>-7.4599920432883004E-3</v>
      </c>
      <c r="AH1263">
        <v>-9.0978804700320905E-3</v>
      </c>
      <c r="AI1263">
        <v>-9.7929753510396407E-3</v>
      </c>
      <c r="AJ1263">
        <v>-6.3284413528530798E-3</v>
      </c>
      <c r="AK1263">
        <v>-2.4194951456182E-3</v>
      </c>
      <c r="AL1263">
        <v>3.0665440531904E-3</v>
      </c>
      <c r="AM1263">
        <v>-3.3682731399611301E-3</v>
      </c>
      <c r="AN1263">
        <v>-1.27831852958433E-2</v>
      </c>
      <c r="AO1263">
        <v>-1.66566947376432E-2</v>
      </c>
      <c r="AP1263">
        <v>-1.6892929290031E-2</v>
      </c>
      <c r="AQ1263">
        <v>-9.8035970381830598E-3</v>
      </c>
      <c r="AR1263">
        <v>-1.2094484155562E-2</v>
      </c>
      <c r="AS1263">
        <v>2.31767298482312E-3</v>
      </c>
      <c r="AT1263">
        <v>-1.5900806899759201E-2</v>
      </c>
      <c r="AU1263">
        <v>5.4476455695102698E-2</v>
      </c>
      <c r="AV1263">
        <v>0.10274814312408601</v>
      </c>
      <c r="AW1263">
        <v>0.105450697028035</v>
      </c>
      <c r="AX1263">
        <v>0.106399476374896</v>
      </c>
      <c r="AY1263">
        <v>8.64097874527507E-2</v>
      </c>
      <c r="AZ1263">
        <v>-2.3862311421082201E-2</v>
      </c>
      <c r="BA1263">
        <v>-6.3851671616064407E-2</v>
      </c>
      <c r="BB1263">
        <v>-4.0522168199151699E-2</v>
      </c>
      <c r="BC1263">
        <v>-3.8094659601618799E-2</v>
      </c>
      <c r="BD1263">
        <v>-3.1180460736706501E-2</v>
      </c>
      <c r="BE1263">
        <v>-1.0787377723673599E-3</v>
      </c>
      <c r="BF1263">
        <v>-2.1947967812544801E-3</v>
      </c>
      <c r="BG1263">
        <v>-2.2379205447615202E-3</v>
      </c>
      <c r="BH1263">
        <v>1.4165148310089099E-3</v>
      </c>
      <c r="BI1263">
        <v>5.6934670489167498E-3</v>
      </c>
      <c r="BJ1263">
        <v>9.5465261128738106E-3</v>
      </c>
      <c r="BK1263">
        <v>3.9013206404315401E-3</v>
      </c>
      <c r="BL1263">
        <v>-6.0971170543354597E-3</v>
      </c>
      <c r="BM1263">
        <v>-1.05055190069902E-2</v>
      </c>
      <c r="BN1263">
        <v>-9.8419404567729706E-3</v>
      </c>
      <c r="BO1263">
        <v>-4.3485353421634397E-3</v>
      </c>
      <c r="BP1263">
        <v>-9.1839890718115307E-3</v>
      </c>
      <c r="BQ1263">
        <v>5.2244725643074098E-3</v>
      </c>
      <c r="BR1263">
        <v>-7.8961842329622507E-3</v>
      </c>
      <c r="BS1263">
        <v>7.0706425259600095E-2</v>
      </c>
      <c r="BT1263">
        <v>0.116510718521234</v>
      </c>
      <c r="BU1263">
        <v>0.12180860581074</v>
      </c>
      <c r="BV1263">
        <v>0.122903474148014</v>
      </c>
      <c r="BW1263">
        <v>0.103098853626081</v>
      </c>
      <c r="BX1263">
        <v>-6.57855731852869E-3</v>
      </c>
      <c r="BY1263">
        <v>-4.4484524029048303E-2</v>
      </c>
      <c r="BZ1263">
        <v>-2.3429328859785201E-2</v>
      </c>
      <c r="CA1263">
        <v>-2.3927752618965899E-2</v>
      </c>
      <c r="CB1263">
        <v>-2.1046046210017998E-2</v>
      </c>
      <c r="CC1263">
        <v>3.3408994966488401E-3</v>
      </c>
      <c r="CD1263">
        <v>2.58625795293594E-3</v>
      </c>
      <c r="CE1263">
        <v>2.9946873993296698E-3</v>
      </c>
      <c r="CF1263">
        <v>6.7806478907238097E-3</v>
      </c>
      <c r="CG1263">
        <v>1.1312479950578099E-2</v>
      </c>
      <c r="CH1263">
        <v>1.40345419476354E-2</v>
      </c>
      <c r="CI1263">
        <v>8.9362191475858294E-3</v>
      </c>
      <c r="CJ1263">
        <v>-1.46636655783645E-3</v>
      </c>
      <c r="CK1263">
        <v>-6.2452334340821801E-3</v>
      </c>
      <c r="CL1263">
        <v>-4.9584470700744301E-3</v>
      </c>
      <c r="CM1263">
        <v>-5.7037622909121902E-4</v>
      </c>
      <c r="CN1263">
        <v>-7.1681890429598797E-3</v>
      </c>
      <c r="CO1263">
        <v>7.2377130981617901E-3</v>
      </c>
      <c r="CP1263">
        <v>-2.3522069581808401E-3</v>
      </c>
      <c r="CQ1263">
        <v>8.1947252739101001E-2</v>
      </c>
      <c r="CR1263">
        <v>0.12604263631677801</v>
      </c>
      <c r="CS1263">
        <v>0.133138043603034</v>
      </c>
      <c r="CT1263">
        <v>0.13433409273004099</v>
      </c>
      <c r="CU1263">
        <v>0.11465765001832701</v>
      </c>
      <c r="CV1263">
        <v>5.3921181219177003E-3</v>
      </c>
      <c r="CW1263">
        <v>-3.1070896607842201E-2</v>
      </c>
      <c r="CX1263">
        <v>-1.15908804027442E-2</v>
      </c>
      <c r="CY1263">
        <v>-1.4115795999004799E-2</v>
      </c>
      <c r="CZ1263">
        <v>-1.40269815809967E-2</v>
      </c>
      <c r="DA1263">
        <v>7.7605367656650402E-3</v>
      </c>
      <c r="DB1263">
        <v>7.3673126871263497E-3</v>
      </c>
      <c r="DC1263">
        <v>8.2272953434208707E-3</v>
      </c>
      <c r="DD1263">
        <v>1.2144780950438701E-2</v>
      </c>
      <c r="DE1263">
        <v>1.69314928522394E-2</v>
      </c>
      <c r="DF1263">
        <v>1.8522557782397E-2</v>
      </c>
      <c r="DG1263">
        <v>1.3971117654740101E-2</v>
      </c>
      <c r="DH1263">
        <v>3.1643839386625598E-3</v>
      </c>
      <c r="DI1263">
        <v>-1.9849478611742E-3</v>
      </c>
      <c r="DJ1263">
        <v>-7.4953683375894107E-5</v>
      </c>
      <c r="DK1263">
        <v>3.2077828839810101E-3</v>
      </c>
      <c r="DL1263">
        <v>-5.1523890141082296E-3</v>
      </c>
      <c r="DM1263">
        <v>9.2509536320161592E-3</v>
      </c>
      <c r="DN1263">
        <v>3.19177031660057E-3</v>
      </c>
      <c r="DO1263">
        <v>9.3188080218602004E-2</v>
      </c>
      <c r="DP1263">
        <v>0.135574554112321</v>
      </c>
      <c r="DQ1263">
        <v>0.144467481395328</v>
      </c>
      <c r="DR1263">
        <v>0.145764711312069</v>
      </c>
      <c r="DS1263">
        <v>0.126216446410573</v>
      </c>
      <c r="DT1263">
        <v>1.7362793562364101E-2</v>
      </c>
      <c r="DU1263">
        <v>-1.7657269186636099E-2</v>
      </c>
      <c r="DV1263">
        <v>2.47568054296874E-4</v>
      </c>
      <c r="DW1263">
        <v>-4.3038393790435798E-3</v>
      </c>
      <c r="DX1263">
        <v>-7.0079169519754502E-3</v>
      </c>
      <c r="DY1263">
        <v>1.4141791036586001E-2</v>
      </c>
      <c r="DZ1263">
        <v>1.4270396375904E-2</v>
      </c>
      <c r="EA1263">
        <v>1.5782350149699E-2</v>
      </c>
      <c r="EB1263">
        <v>1.98897371343007E-2</v>
      </c>
      <c r="EC1263">
        <v>2.50444550467743E-2</v>
      </c>
      <c r="ED1263">
        <v>2.5002539842080399E-2</v>
      </c>
      <c r="EE1263">
        <v>2.12407114351328E-2</v>
      </c>
      <c r="EF1263">
        <v>9.8504521801703708E-3</v>
      </c>
      <c r="EG1263">
        <v>4.16622786947879E-3</v>
      </c>
      <c r="EH1263">
        <v>6.9760351498821304E-3</v>
      </c>
      <c r="EI1263">
        <v>8.6628445800006199E-3</v>
      </c>
      <c r="EJ1263">
        <v>-2.2418939303577301E-3</v>
      </c>
      <c r="EK1263">
        <v>1.21577532115005E-2</v>
      </c>
      <c r="EL1263">
        <v>1.11963929833975E-2</v>
      </c>
      <c r="EM1263">
        <v>0.10941804978309901</v>
      </c>
      <c r="EN1263">
        <v>0.14933712950946901</v>
      </c>
      <c r="EO1263">
        <v>0.16082539017803199</v>
      </c>
      <c r="EP1263">
        <v>0.16226870908518701</v>
      </c>
      <c r="EQ1263">
        <v>0.14290551258390299</v>
      </c>
      <c r="ER1263">
        <v>3.46465476649176E-2</v>
      </c>
      <c r="ES1263">
        <v>1.70987840038005E-3</v>
      </c>
      <c r="ET1263">
        <v>1.7340407393663399E-2</v>
      </c>
      <c r="EU1263">
        <v>9.8630676036092404E-3</v>
      </c>
      <c r="EV1263">
        <v>3.1264975747131302E-3</v>
      </c>
      <c r="EW1263">
        <v>68.328809282362101</v>
      </c>
      <c r="EX1263">
        <v>66.797066245312806</v>
      </c>
      <c r="EY1263">
        <v>65.174739994811702</v>
      </c>
      <c r="EZ1263">
        <v>63.562719618894903</v>
      </c>
      <c r="FA1263">
        <v>62.960934367851301</v>
      </c>
      <c r="FB1263">
        <v>61.872839185906699</v>
      </c>
      <c r="FC1263">
        <v>60.858394453222701</v>
      </c>
      <c r="FD1263">
        <v>61.148432893898999</v>
      </c>
      <c r="FE1263">
        <v>66.837122373417003</v>
      </c>
      <c r="FF1263">
        <v>73.686460863618095</v>
      </c>
      <c r="FG1263">
        <v>79.703947833879695</v>
      </c>
      <c r="FH1263">
        <v>84.620628257434603</v>
      </c>
      <c r="FI1263">
        <v>87.711317595453195</v>
      </c>
      <c r="FJ1263">
        <v>91.061611206754193</v>
      </c>
      <c r="FK1263">
        <v>92.894394264556794</v>
      </c>
      <c r="FL1263">
        <v>94.815767752281701</v>
      </c>
      <c r="FM1263">
        <v>95.356790793104295</v>
      </c>
      <c r="FN1263">
        <v>94.850942150319597</v>
      </c>
      <c r="FO1263">
        <v>92.391729358771798</v>
      </c>
      <c r="FP1263">
        <v>86.382791311935506</v>
      </c>
      <c r="FQ1263">
        <v>79.729288022073902</v>
      </c>
      <c r="FR1263">
        <v>75.706659906138697</v>
      </c>
      <c r="FS1263">
        <v>73.674622078626498</v>
      </c>
      <c r="FT1263">
        <v>71.362332853807501</v>
      </c>
      <c r="FU1263">
        <v>2.1011267802586799E-2</v>
      </c>
      <c r="FV1263">
        <v>0</v>
      </c>
      <c r="FW1263">
        <v>0</v>
      </c>
      <c r="FX1263">
        <v>1</v>
      </c>
    </row>
    <row r="1264" spans="1:180" x14ac:dyDescent="0.2">
      <c r="A1264" t="s">
        <v>42</v>
      </c>
      <c r="B1264" t="s">
        <v>58</v>
      </c>
      <c r="C1264" t="s">
        <v>55</v>
      </c>
      <c r="D1264" t="s">
        <v>40</v>
      </c>
      <c r="E1264" t="s">
        <v>1</v>
      </c>
      <c r="F1264" t="s">
        <v>78</v>
      </c>
      <c r="G1264" s="35">
        <v>43721</v>
      </c>
      <c r="H1264">
        <v>1659</v>
      </c>
      <c r="I1264">
        <v>0.68639486025114005</v>
      </c>
      <c r="J1264">
        <v>0.61053729427034198</v>
      </c>
      <c r="K1264">
        <v>0.56591941135090895</v>
      </c>
      <c r="L1264">
        <v>0.54403167729838098</v>
      </c>
      <c r="M1264">
        <v>0.54488676176558304</v>
      </c>
      <c r="N1264">
        <v>0.58345999823109196</v>
      </c>
      <c r="O1264">
        <v>0.66002252411446205</v>
      </c>
      <c r="P1264">
        <v>0.72196173136671105</v>
      </c>
      <c r="Q1264">
        <v>0.69489446214117501</v>
      </c>
      <c r="R1264">
        <v>0.71447996507712397</v>
      </c>
      <c r="S1264">
        <v>0.75789178032620697</v>
      </c>
      <c r="T1264">
        <v>0.80622010270901401</v>
      </c>
      <c r="U1264">
        <v>0.92099207060358301</v>
      </c>
      <c r="V1264">
        <v>1.1165364976546199</v>
      </c>
      <c r="W1264">
        <v>1.29119701386637</v>
      </c>
      <c r="X1264">
        <v>1.5101239707246099</v>
      </c>
      <c r="Y1264">
        <v>1.7081137816754699</v>
      </c>
      <c r="Z1264">
        <v>1.83004198802507</v>
      </c>
      <c r="AA1264">
        <v>1.79384391024458</v>
      </c>
      <c r="AB1264">
        <v>1.6173586175205199</v>
      </c>
      <c r="AC1264">
        <v>1.4868092043677299</v>
      </c>
      <c r="AD1264">
        <v>1.3417435627263199</v>
      </c>
      <c r="AE1264">
        <v>1.1065881668602</v>
      </c>
      <c r="AF1264">
        <v>0.87242177681975097</v>
      </c>
      <c r="AG1264">
        <v>-2.6144402218215498E-2</v>
      </c>
      <c r="AH1264">
        <v>-2.7961341104156701E-2</v>
      </c>
      <c r="AI1264">
        <v>-3.7037199844106403E-2</v>
      </c>
      <c r="AJ1264">
        <v>-2.1149902802977801E-2</v>
      </c>
      <c r="AK1264">
        <v>-1.9640218777195701E-2</v>
      </c>
      <c r="AL1264">
        <v>-2.15202977584237E-2</v>
      </c>
      <c r="AM1264">
        <v>-2.0152773172970099E-2</v>
      </c>
      <c r="AN1264">
        <v>-2.8836554880623099E-2</v>
      </c>
      <c r="AO1264">
        <v>-2.92725033524599E-2</v>
      </c>
      <c r="AP1264">
        <v>-2.6479744933702899E-2</v>
      </c>
      <c r="AQ1264">
        <v>-1.5980578316905199E-2</v>
      </c>
      <c r="AR1264">
        <v>-2.0634949731817499E-3</v>
      </c>
      <c r="AS1264">
        <v>-1.9955213024165301E-2</v>
      </c>
      <c r="AT1264">
        <v>-3.5516309301817997E-2</v>
      </c>
      <c r="AU1264">
        <v>0.15030827458155499</v>
      </c>
      <c r="AV1264">
        <v>0.23320314887457599</v>
      </c>
      <c r="AW1264">
        <v>0.311780220724933</v>
      </c>
      <c r="AX1264">
        <v>0.294529431144952</v>
      </c>
      <c r="AY1264">
        <v>0.10157070169105201</v>
      </c>
      <c r="AZ1264">
        <v>-0.29923157738566197</v>
      </c>
      <c r="BA1264">
        <v>-0.20667698096895001</v>
      </c>
      <c r="BB1264">
        <v>-0.150641318578246</v>
      </c>
      <c r="BC1264">
        <v>-9.7906213465608502E-2</v>
      </c>
      <c r="BD1264">
        <v>-4.7415056691596402E-2</v>
      </c>
      <c r="BE1264">
        <v>-1.65319870635122E-2</v>
      </c>
      <c r="BF1264">
        <v>-2.00661085477787E-2</v>
      </c>
      <c r="BG1264">
        <v>-2.84676613784011E-2</v>
      </c>
      <c r="BH1264">
        <v>-1.3854000655158599E-2</v>
      </c>
      <c r="BI1264">
        <v>-1.3521501120822199E-2</v>
      </c>
      <c r="BJ1264">
        <v>-1.64508077400633E-2</v>
      </c>
      <c r="BK1264">
        <v>-1.1167023935025999E-2</v>
      </c>
      <c r="BL1264">
        <v>-2.0027584682410001E-2</v>
      </c>
      <c r="BM1264">
        <v>-1.9576762735056E-2</v>
      </c>
      <c r="BN1264">
        <v>-1.37618346380595E-2</v>
      </c>
      <c r="BO1264">
        <v>-3.98430575330295E-3</v>
      </c>
      <c r="BP1264">
        <v>4.4218884458392697E-3</v>
      </c>
      <c r="BQ1264">
        <v>-1.34394613331127E-2</v>
      </c>
      <c r="BR1264">
        <v>-1.7601752158477899E-2</v>
      </c>
      <c r="BS1264">
        <v>0.17279520143412799</v>
      </c>
      <c r="BT1264">
        <v>0.256656976065606</v>
      </c>
      <c r="BU1264">
        <v>0.33940874024072099</v>
      </c>
      <c r="BV1264">
        <v>0.328182821651468</v>
      </c>
      <c r="BW1264">
        <v>0.13494953578976299</v>
      </c>
      <c r="BX1264">
        <v>-0.27293511195907499</v>
      </c>
      <c r="BY1264">
        <v>-0.183921517337715</v>
      </c>
      <c r="BZ1264">
        <v>-0.123048761495531</v>
      </c>
      <c r="CA1264">
        <v>-7.2055358529643496E-2</v>
      </c>
      <c r="CB1264">
        <v>-3.0273773120464999E-2</v>
      </c>
      <c r="CC1264">
        <v>-9.8744576093768507E-3</v>
      </c>
      <c r="CD1264">
        <v>-1.4597894530241601E-2</v>
      </c>
      <c r="CE1264">
        <v>-2.2532425142181799E-2</v>
      </c>
      <c r="CF1264">
        <v>-8.8008810528670094E-3</v>
      </c>
      <c r="CG1264">
        <v>-9.2836959112841608E-3</v>
      </c>
      <c r="CH1264">
        <v>-1.2939694396382401E-2</v>
      </c>
      <c r="CI1264">
        <v>-4.9435213858445596E-3</v>
      </c>
      <c r="CJ1264">
        <v>-1.39265187576296E-2</v>
      </c>
      <c r="CK1264">
        <v>-1.28615223192861E-2</v>
      </c>
      <c r="CL1264">
        <v>-4.9534487094859301E-3</v>
      </c>
      <c r="CM1264">
        <v>4.3242760803624096E-3</v>
      </c>
      <c r="CN1264">
        <v>8.9136452456240797E-3</v>
      </c>
      <c r="CO1264">
        <v>-8.9266715606287593E-3</v>
      </c>
      <c r="CP1264">
        <v>-5.1941844535791596E-3</v>
      </c>
      <c r="CQ1264">
        <v>0.188369578470968</v>
      </c>
      <c r="CR1264">
        <v>0.27290102533142302</v>
      </c>
      <c r="CS1264">
        <v>0.35854416869342398</v>
      </c>
      <c r="CT1264">
        <v>0.35149105739896602</v>
      </c>
      <c r="CU1264">
        <v>0.15806761460558799</v>
      </c>
      <c r="CV1264">
        <v>-0.25472226011075599</v>
      </c>
      <c r="CW1264">
        <v>-0.168161152546008</v>
      </c>
      <c r="CX1264">
        <v>-0.10393824051442201</v>
      </c>
      <c r="CY1264">
        <v>-5.41511351496788E-2</v>
      </c>
      <c r="CZ1264">
        <v>-1.8401772336077898E-2</v>
      </c>
      <c r="DA1264">
        <v>-3.2169281552415201E-3</v>
      </c>
      <c r="DB1264">
        <v>-9.1296805127044998E-3</v>
      </c>
      <c r="DC1264">
        <v>-1.6597188905962498E-2</v>
      </c>
      <c r="DD1264">
        <v>-3.7477614505754498E-3</v>
      </c>
      <c r="DE1264">
        <v>-5.04589070174609E-3</v>
      </c>
      <c r="DF1264">
        <v>-9.4285810527014909E-3</v>
      </c>
      <c r="DG1264">
        <v>1.2799811633368999E-3</v>
      </c>
      <c r="DH1264">
        <v>-7.8254528328491404E-3</v>
      </c>
      <c r="DI1264">
        <v>-6.1462819035162002E-3</v>
      </c>
      <c r="DJ1264">
        <v>3.85493721908766E-3</v>
      </c>
      <c r="DK1264">
        <v>1.26328579140278E-2</v>
      </c>
      <c r="DL1264">
        <v>1.3405402045408899E-2</v>
      </c>
      <c r="DM1264">
        <v>-4.4138817881448304E-3</v>
      </c>
      <c r="DN1264">
        <v>7.2133832513196104E-3</v>
      </c>
      <c r="DO1264">
        <v>0.203943955507809</v>
      </c>
      <c r="DP1264">
        <v>0.28914507459723998</v>
      </c>
      <c r="DQ1264">
        <v>0.37767959714612698</v>
      </c>
      <c r="DR1264">
        <v>0.37479929314646498</v>
      </c>
      <c r="DS1264">
        <v>0.181185693421413</v>
      </c>
      <c r="DT1264">
        <v>-0.23650940826243699</v>
      </c>
      <c r="DU1264">
        <v>-0.15240078775430199</v>
      </c>
      <c r="DV1264">
        <v>-8.4827719533313695E-2</v>
      </c>
      <c r="DW1264">
        <v>-3.6246911769714098E-2</v>
      </c>
      <c r="DX1264">
        <v>-6.5297715516906699E-3</v>
      </c>
      <c r="DY1264">
        <v>6.3954869994618298E-3</v>
      </c>
      <c r="DZ1264">
        <v>-1.23444795632651E-3</v>
      </c>
      <c r="EA1264">
        <v>-8.0276504402571006E-3</v>
      </c>
      <c r="EB1264">
        <v>3.54814069724381E-3</v>
      </c>
      <c r="EC1264">
        <v>1.0728269546274099E-3</v>
      </c>
      <c r="ED1264">
        <v>-4.3590910343410698E-3</v>
      </c>
      <c r="EE1264">
        <v>1.0265730401281E-2</v>
      </c>
      <c r="EF1264">
        <v>9.8351736536390899E-4</v>
      </c>
      <c r="EG1264">
        <v>3.5494587138876999E-3</v>
      </c>
      <c r="EH1264">
        <v>1.6572847514730999E-2</v>
      </c>
      <c r="EI1264">
        <v>2.4629130477630001E-2</v>
      </c>
      <c r="EJ1264">
        <v>1.9890785464429898E-2</v>
      </c>
      <c r="EK1264">
        <v>2.1018699029077799E-3</v>
      </c>
      <c r="EL1264">
        <v>2.5127940394659699E-2</v>
      </c>
      <c r="EM1264">
        <v>0.226430882360382</v>
      </c>
      <c r="EN1264">
        <v>0.31259890178826999</v>
      </c>
      <c r="EO1264">
        <v>0.40530811666191502</v>
      </c>
      <c r="EP1264">
        <v>0.40845268365298099</v>
      </c>
      <c r="EQ1264">
        <v>0.21456452752012301</v>
      </c>
      <c r="ER1264">
        <v>-0.21021294283584999</v>
      </c>
      <c r="ES1264">
        <v>-0.12964532412306701</v>
      </c>
      <c r="ET1264">
        <v>-5.7235162450599002E-2</v>
      </c>
      <c r="EU1264">
        <v>-1.0396056833748999E-2</v>
      </c>
      <c r="EV1264">
        <v>1.0611512019440701E-2</v>
      </c>
      <c r="EW1264">
        <v>68.721044208841803</v>
      </c>
      <c r="EX1264">
        <v>67.139227845569096</v>
      </c>
      <c r="EY1264">
        <v>65.398446355937807</v>
      </c>
      <c r="EZ1264">
        <v>63.830799493232</v>
      </c>
      <c r="FA1264">
        <v>63.239014469560601</v>
      </c>
      <c r="FB1264">
        <v>62.163799426552004</v>
      </c>
      <c r="FC1264">
        <v>61.188471027538803</v>
      </c>
      <c r="FD1264">
        <v>61.415216376608697</v>
      </c>
      <c r="FE1264">
        <v>66.832999933319996</v>
      </c>
      <c r="FF1264">
        <v>73.679635927185402</v>
      </c>
      <c r="FG1264">
        <v>79.766853370674099</v>
      </c>
      <c r="FH1264">
        <v>84.669133826765304</v>
      </c>
      <c r="FI1264">
        <v>87.697506167900201</v>
      </c>
      <c r="FJ1264">
        <v>91.061145562445802</v>
      </c>
      <c r="FK1264">
        <v>92.947722877908902</v>
      </c>
      <c r="FL1264">
        <v>94.847936253917496</v>
      </c>
      <c r="FM1264">
        <v>95.424451556978099</v>
      </c>
      <c r="FN1264">
        <v>94.988831099553195</v>
      </c>
      <c r="FO1264">
        <v>92.870807494832306</v>
      </c>
      <c r="FP1264">
        <v>87.1453290658132</v>
      </c>
      <c r="FQ1264">
        <v>80.402480496099201</v>
      </c>
      <c r="FR1264">
        <v>76.1227578849103</v>
      </c>
      <c r="FS1264">
        <v>74.023204640928199</v>
      </c>
      <c r="FT1264">
        <v>71.569980662799196</v>
      </c>
      <c r="FU1264">
        <v>3.7139616365287703E-2</v>
      </c>
      <c r="FV1264">
        <v>0</v>
      </c>
      <c r="FW1264">
        <v>0</v>
      </c>
      <c r="FX1264">
        <v>1</v>
      </c>
    </row>
    <row r="1265" spans="1:180" x14ac:dyDescent="0.2">
      <c r="A1265" t="s">
        <v>42</v>
      </c>
      <c r="B1265" t="s">
        <v>58</v>
      </c>
      <c r="C1265" t="s">
        <v>55</v>
      </c>
      <c r="D1265" t="s">
        <v>40</v>
      </c>
      <c r="E1265" t="s">
        <v>77</v>
      </c>
      <c r="F1265" t="s">
        <v>1</v>
      </c>
      <c r="G1265" s="35">
        <v>43721</v>
      </c>
      <c r="H1265">
        <v>5490</v>
      </c>
      <c r="I1265">
        <v>0.78188373898661101</v>
      </c>
      <c r="J1265">
        <v>0.69372029539354296</v>
      </c>
      <c r="K1265">
        <v>0.63750046888689205</v>
      </c>
      <c r="L1265">
        <v>0.60987625162521297</v>
      </c>
      <c r="M1265">
        <v>0.61143261482610101</v>
      </c>
      <c r="N1265">
        <v>0.65903703451066198</v>
      </c>
      <c r="O1265">
        <v>0.74170098277428298</v>
      </c>
      <c r="P1265">
        <v>0.794413451293846</v>
      </c>
      <c r="Q1265">
        <v>0.75185855051419304</v>
      </c>
      <c r="R1265">
        <v>0.75577378445784205</v>
      </c>
      <c r="S1265">
        <v>0.80454491478869705</v>
      </c>
      <c r="T1265">
        <v>0.86009041747247605</v>
      </c>
      <c r="U1265">
        <v>0.97989892253988997</v>
      </c>
      <c r="V1265">
        <v>1.16847578883718</v>
      </c>
      <c r="W1265">
        <v>1.3383295030148501</v>
      </c>
      <c r="X1265">
        <v>1.5478287773588599</v>
      </c>
      <c r="Y1265">
        <v>1.7191849964499699</v>
      </c>
      <c r="Z1265">
        <v>1.84725863283312</v>
      </c>
      <c r="AA1265">
        <v>1.8279612538175201</v>
      </c>
      <c r="AB1265">
        <v>1.66688644399192</v>
      </c>
      <c r="AC1265">
        <v>1.5812658996242801</v>
      </c>
      <c r="AD1265">
        <v>1.4546024154722299</v>
      </c>
      <c r="AE1265">
        <v>1.21682917917734</v>
      </c>
      <c r="AF1265">
        <v>0.977755966324236</v>
      </c>
      <c r="AG1265">
        <v>-1.3673535937948299E-2</v>
      </c>
      <c r="AH1265">
        <v>-1.7175752158124901E-2</v>
      </c>
      <c r="AI1265">
        <v>-1.7723954201974E-2</v>
      </c>
      <c r="AJ1265">
        <v>-1.19296520849278E-2</v>
      </c>
      <c r="AK1265">
        <v>-5.6176999725746002E-3</v>
      </c>
      <c r="AL1265">
        <v>-7.7578069232404304E-4</v>
      </c>
      <c r="AM1265">
        <v>-7.7426979012265697E-3</v>
      </c>
      <c r="AN1265">
        <v>-1.8260123264422501E-2</v>
      </c>
      <c r="AO1265">
        <v>-1.8955743705265399E-2</v>
      </c>
      <c r="AP1265">
        <v>-1.6143866244840901E-2</v>
      </c>
      <c r="AQ1265">
        <v>-1.1083979819568299E-2</v>
      </c>
      <c r="AR1265">
        <v>-1.4920486946280301E-2</v>
      </c>
      <c r="AS1265">
        <v>4.31689041905264E-4</v>
      </c>
      <c r="AT1265">
        <v>-1.2340881799922101E-2</v>
      </c>
      <c r="AU1265">
        <v>9.9364640119413802E-2</v>
      </c>
      <c r="AV1265">
        <v>0.15984844062446801</v>
      </c>
      <c r="AW1265">
        <v>0.19446597555153999</v>
      </c>
      <c r="AX1265">
        <v>0.190009665414371</v>
      </c>
      <c r="AY1265">
        <v>0.13681150759048899</v>
      </c>
      <c r="AZ1265">
        <v>-6.4991023811918999E-2</v>
      </c>
      <c r="BA1265">
        <v>-7.9751911286362803E-2</v>
      </c>
      <c r="BB1265">
        <v>-5.9386029105838997E-2</v>
      </c>
      <c r="BC1265">
        <v>-5.8320754291858998E-2</v>
      </c>
      <c r="BD1265">
        <v>-4.6738218734619801E-2</v>
      </c>
      <c r="BE1265">
        <v>-5.74079550293105E-3</v>
      </c>
      <c r="BF1265">
        <v>-9.6070263240227508E-3</v>
      </c>
      <c r="BG1265">
        <v>-9.0755524627264203E-3</v>
      </c>
      <c r="BH1265">
        <v>-3.9119672717068902E-3</v>
      </c>
      <c r="BI1265">
        <v>2.6986867766905999E-3</v>
      </c>
      <c r="BJ1265">
        <v>4.0730872102743799E-3</v>
      </c>
      <c r="BK1265">
        <v>-8.9043102410910503E-4</v>
      </c>
      <c r="BL1265">
        <v>-1.3462671012297501E-2</v>
      </c>
      <c r="BM1265">
        <v>-1.16776237873495E-2</v>
      </c>
      <c r="BN1265">
        <v>-9.94794880599335E-3</v>
      </c>
      <c r="BO1265">
        <v>-4.7779710860289598E-3</v>
      </c>
      <c r="BP1265">
        <v>-1.0598738438177701E-2</v>
      </c>
      <c r="BQ1265">
        <v>4.7333358270195899E-3</v>
      </c>
      <c r="BR1265">
        <v>-1.9908190419545301E-3</v>
      </c>
      <c r="BS1265">
        <v>0.11437073746946599</v>
      </c>
      <c r="BT1265">
        <v>0.17872881124276899</v>
      </c>
      <c r="BU1265">
        <v>0.21485975993119999</v>
      </c>
      <c r="BV1265">
        <v>0.21154319486690701</v>
      </c>
      <c r="BW1265">
        <v>0.158712432231119</v>
      </c>
      <c r="BX1265">
        <v>-4.7728549615164803E-2</v>
      </c>
      <c r="BY1265">
        <v>-6.1678419017548898E-2</v>
      </c>
      <c r="BZ1265">
        <v>-3.9928126389727703E-2</v>
      </c>
      <c r="CA1265">
        <v>-3.9083934329525803E-2</v>
      </c>
      <c r="CB1265">
        <v>-3.2203618208744698E-2</v>
      </c>
      <c r="CC1265">
        <v>-2.4660364290756E-4</v>
      </c>
      <c r="CD1265">
        <v>-4.3649498677063E-3</v>
      </c>
      <c r="CE1265">
        <v>-3.0856957634905601E-3</v>
      </c>
      <c r="CF1265">
        <v>1.6410568058969101E-3</v>
      </c>
      <c r="CG1265">
        <v>8.4585909052719496E-3</v>
      </c>
      <c r="CH1265">
        <v>7.4313983486530696E-3</v>
      </c>
      <c r="CI1265">
        <v>3.8554281411272199E-3</v>
      </c>
      <c r="CJ1265">
        <v>-1.01399701968107E-2</v>
      </c>
      <c r="CK1265">
        <v>-6.6368201033195602E-3</v>
      </c>
      <c r="CL1265">
        <v>-5.6566752622851301E-3</v>
      </c>
      <c r="CM1265">
        <v>-4.1044864698505402E-4</v>
      </c>
      <c r="CN1265">
        <v>-7.6055085866787997E-3</v>
      </c>
      <c r="CO1265">
        <v>7.7126432864120797E-3</v>
      </c>
      <c r="CP1265">
        <v>5.1776028951277904E-3</v>
      </c>
      <c r="CQ1265">
        <v>0.124763914781487</v>
      </c>
      <c r="CR1265">
        <v>0.19180529841829599</v>
      </c>
      <c r="CS1265">
        <v>0.228984432867579</v>
      </c>
      <c r="CT1265">
        <v>0.226457251768789</v>
      </c>
      <c r="CU1265">
        <v>0.17388094592108799</v>
      </c>
      <c r="CV1265">
        <v>-3.57726125726507E-2</v>
      </c>
      <c r="CW1265">
        <v>-4.9160773328906303E-2</v>
      </c>
      <c r="CX1265">
        <v>-2.6451642242574899E-2</v>
      </c>
      <c r="CY1265">
        <v>-2.5760571424162E-2</v>
      </c>
      <c r="CZ1265">
        <v>-2.2136998160841598E-2</v>
      </c>
      <c r="DA1265">
        <v>5.2475882171159303E-3</v>
      </c>
      <c r="DB1265">
        <v>8.7712658861015605E-4</v>
      </c>
      <c r="DC1265">
        <v>2.9041609357452901E-3</v>
      </c>
      <c r="DD1265">
        <v>7.1940808835007199E-3</v>
      </c>
      <c r="DE1265">
        <v>1.42184950338533E-2</v>
      </c>
      <c r="DF1265">
        <v>1.07897094870318E-2</v>
      </c>
      <c r="DG1265">
        <v>8.6012873063635396E-3</v>
      </c>
      <c r="DH1265">
        <v>-6.8172693813238899E-3</v>
      </c>
      <c r="DI1265">
        <v>-1.59601641928962E-3</v>
      </c>
      <c r="DJ1265">
        <v>-1.36540171857692E-3</v>
      </c>
      <c r="DK1265">
        <v>3.9570737920588597E-3</v>
      </c>
      <c r="DL1265">
        <v>-4.61227873517991E-3</v>
      </c>
      <c r="DM1265">
        <v>1.0691950745804601E-2</v>
      </c>
      <c r="DN1265">
        <v>1.23460248322101E-2</v>
      </c>
      <c r="DO1265">
        <v>0.13515709209350901</v>
      </c>
      <c r="DP1265">
        <v>0.204881785593824</v>
      </c>
      <c r="DQ1265">
        <v>0.243109105803957</v>
      </c>
      <c r="DR1265">
        <v>0.24137130867067</v>
      </c>
      <c r="DS1265">
        <v>0.18904945961105701</v>
      </c>
      <c r="DT1265">
        <v>-2.38166755301365E-2</v>
      </c>
      <c r="DU1265">
        <v>-3.6643127640263597E-2</v>
      </c>
      <c r="DV1265">
        <v>-1.29751580954221E-2</v>
      </c>
      <c r="DW1265">
        <v>-1.2437208518798201E-2</v>
      </c>
      <c r="DX1265">
        <v>-1.20703781129385E-2</v>
      </c>
      <c r="DY1265">
        <v>1.31803286521332E-2</v>
      </c>
      <c r="DZ1265">
        <v>8.4458524227122803E-3</v>
      </c>
      <c r="EA1265">
        <v>1.1552562674992901E-2</v>
      </c>
      <c r="EB1265">
        <v>1.5211765696721599E-2</v>
      </c>
      <c r="EC1265">
        <v>2.25348817831185E-2</v>
      </c>
      <c r="ED1265">
        <v>1.56385773896302E-2</v>
      </c>
      <c r="EE1265">
        <v>1.5453554183481001E-2</v>
      </c>
      <c r="EF1265">
        <v>-2.0198171291988401E-3</v>
      </c>
      <c r="EG1265">
        <v>5.6821034986262496E-3</v>
      </c>
      <c r="EH1265">
        <v>4.8305157202706396E-3</v>
      </c>
      <c r="EI1265">
        <v>1.02630825255982E-2</v>
      </c>
      <c r="EJ1265">
        <v>-2.9053022707732997E-4</v>
      </c>
      <c r="EK1265">
        <v>1.49935975309189E-2</v>
      </c>
      <c r="EL1265">
        <v>2.2696087590177601E-2</v>
      </c>
      <c r="EM1265">
        <v>0.15016318944356</v>
      </c>
      <c r="EN1265">
        <v>0.223762156212125</v>
      </c>
      <c r="EO1265">
        <v>0.263502890183618</v>
      </c>
      <c r="EP1265">
        <v>0.26290483812320697</v>
      </c>
      <c r="EQ1265">
        <v>0.210950384251686</v>
      </c>
      <c r="ER1265">
        <v>-6.5542013333822801E-3</v>
      </c>
      <c r="ES1265">
        <v>-1.8569635371449799E-2</v>
      </c>
      <c r="ET1265">
        <v>6.4827446206891801E-3</v>
      </c>
      <c r="EU1265">
        <v>6.7996114435349203E-3</v>
      </c>
      <c r="EV1265">
        <v>2.4642224129365598E-3</v>
      </c>
      <c r="EW1265">
        <v>68.126194862093001</v>
      </c>
      <c r="EX1265">
        <v>66.600878721497594</v>
      </c>
      <c r="EY1265">
        <v>65.000049785920496</v>
      </c>
      <c r="EZ1265">
        <v>63.469331872946299</v>
      </c>
      <c r="FA1265">
        <v>63.011214278601997</v>
      </c>
      <c r="FB1265">
        <v>61.873630887185101</v>
      </c>
      <c r="FC1265">
        <v>60.845364930797601</v>
      </c>
      <c r="FD1265">
        <v>61.169682863686099</v>
      </c>
      <c r="FE1265">
        <v>66.897304092402706</v>
      </c>
      <c r="FF1265">
        <v>73.834548939559895</v>
      </c>
      <c r="FG1265">
        <v>79.959499153639399</v>
      </c>
      <c r="FH1265">
        <v>84.857413123568605</v>
      </c>
      <c r="FI1265">
        <v>87.838370008961505</v>
      </c>
      <c r="FJ1265">
        <v>91.100393308772297</v>
      </c>
      <c r="FK1265">
        <v>92.8311634969631</v>
      </c>
      <c r="FL1265">
        <v>94.765433635367899</v>
      </c>
      <c r="FM1265">
        <v>95.234703275913603</v>
      </c>
      <c r="FN1265">
        <v>94.760442596833599</v>
      </c>
      <c r="FO1265">
        <v>92.400863785721398</v>
      </c>
      <c r="FP1265">
        <v>86.325102061137102</v>
      </c>
      <c r="FQ1265">
        <v>79.586577715822003</v>
      </c>
      <c r="FR1265">
        <v>75.475828935576999</v>
      </c>
      <c r="FS1265">
        <v>73.497722294135201</v>
      </c>
      <c r="FT1265">
        <v>71.190393806631505</v>
      </c>
      <c r="FU1265">
        <v>2.5811152497273601E-2</v>
      </c>
      <c r="FV1265">
        <v>0</v>
      </c>
      <c r="FW1265">
        <v>0</v>
      </c>
      <c r="FX1265">
        <v>1</v>
      </c>
    </row>
    <row r="1266" spans="1:180" x14ac:dyDescent="0.2">
      <c r="A1266" t="s">
        <v>42</v>
      </c>
      <c r="B1266" t="s">
        <v>58</v>
      </c>
      <c r="C1266" t="s">
        <v>55</v>
      </c>
      <c r="D1266" t="s">
        <v>40</v>
      </c>
      <c r="E1266" t="s">
        <v>77</v>
      </c>
      <c r="F1266" t="s">
        <v>77</v>
      </c>
      <c r="G1266" s="35">
        <v>43721</v>
      </c>
      <c r="H1266">
        <v>4273</v>
      </c>
      <c r="I1266">
        <v>0.80439159751419798</v>
      </c>
      <c r="J1266">
        <v>0.71281485261830102</v>
      </c>
      <c r="K1266">
        <v>0.653317037507127</v>
      </c>
      <c r="L1266">
        <v>0.62407726633031502</v>
      </c>
      <c r="M1266">
        <v>0.62365212557524297</v>
      </c>
      <c r="N1266">
        <v>0.67089038131360801</v>
      </c>
      <c r="O1266">
        <v>0.75474522390903498</v>
      </c>
      <c r="P1266">
        <v>0.80326502703333003</v>
      </c>
      <c r="Q1266">
        <v>0.75745780873401602</v>
      </c>
      <c r="R1266">
        <v>0.75829033433166604</v>
      </c>
      <c r="S1266">
        <v>0.81182944219568398</v>
      </c>
      <c r="T1266">
        <v>0.87331583681188696</v>
      </c>
      <c r="U1266">
        <v>0.99764421371729695</v>
      </c>
      <c r="V1266">
        <v>1.1866998386983001</v>
      </c>
      <c r="W1266">
        <v>1.3591451624179001</v>
      </c>
      <c r="X1266">
        <v>1.5647152998918401</v>
      </c>
      <c r="Y1266">
        <v>1.7251253455540101</v>
      </c>
      <c r="Z1266">
        <v>1.8499424141054901</v>
      </c>
      <c r="AA1266">
        <v>1.8336782833038301</v>
      </c>
      <c r="AB1266">
        <v>1.6742884091970001</v>
      </c>
      <c r="AC1266">
        <v>1.5979066938956299</v>
      </c>
      <c r="AD1266">
        <v>1.4755062974939901</v>
      </c>
      <c r="AE1266">
        <v>1.2387968401277201</v>
      </c>
      <c r="AF1266">
        <v>1.0014039837978099</v>
      </c>
      <c r="AG1266">
        <v>-1.45109440927969E-2</v>
      </c>
      <c r="AH1266">
        <v>-1.62814670335997E-2</v>
      </c>
      <c r="AI1266">
        <v>-1.45622257876812E-2</v>
      </c>
      <c r="AJ1266">
        <v>-1.0548811783641801E-2</v>
      </c>
      <c r="AK1266">
        <v>-3.5370378223027899E-3</v>
      </c>
      <c r="AL1266">
        <v>3.6791723019916002E-3</v>
      </c>
      <c r="AM1266">
        <v>-6.8348320884207801E-3</v>
      </c>
      <c r="AN1266">
        <v>-2.21686047165967E-2</v>
      </c>
      <c r="AO1266">
        <v>-1.81618993016925E-2</v>
      </c>
      <c r="AP1266">
        <v>-1.6173706998567201E-2</v>
      </c>
      <c r="AQ1266">
        <v>-1.24121516549465E-2</v>
      </c>
      <c r="AR1266">
        <v>-1.7137902062264398E-2</v>
      </c>
      <c r="AS1266">
        <v>3.9927841874597197E-3</v>
      </c>
      <c r="AT1266">
        <v>-8.3121597673073908E-3</v>
      </c>
      <c r="AU1266">
        <v>7.5519504177791602E-2</v>
      </c>
      <c r="AV1266">
        <v>0.130631795825984</v>
      </c>
      <c r="AW1266">
        <v>0.1430497044463</v>
      </c>
      <c r="AX1266">
        <v>0.14303363065165101</v>
      </c>
      <c r="AY1266">
        <v>0.129738915420443</v>
      </c>
      <c r="AZ1266">
        <v>-1.7872234100639799E-2</v>
      </c>
      <c r="BA1266">
        <v>-6.06113346338421E-2</v>
      </c>
      <c r="BB1266">
        <v>-4.46049394081846E-2</v>
      </c>
      <c r="BC1266">
        <v>-5.8089301391372E-2</v>
      </c>
      <c r="BD1266">
        <v>-4.9084923953608701E-2</v>
      </c>
      <c r="BE1266">
        <v>-6.14926950709185E-3</v>
      </c>
      <c r="BF1266">
        <v>-8.7843628922126393E-3</v>
      </c>
      <c r="BG1266">
        <v>-5.0728470539497701E-3</v>
      </c>
      <c r="BH1266">
        <v>-1.62565090065671E-3</v>
      </c>
      <c r="BI1266">
        <v>5.6433220078270299E-3</v>
      </c>
      <c r="BJ1266">
        <v>9.6850208289091296E-3</v>
      </c>
      <c r="BK1266">
        <v>1.21005606265555E-3</v>
      </c>
      <c r="BL1266">
        <v>-1.53725755066795E-2</v>
      </c>
      <c r="BM1266">
        <v>-1.0565107616611001E-2</v>
      </c>
      <c r="BN1266">
        <v>-9.5925490031226295E-3</v>
      </c>
      <c r="BO1266">
        <v>-5.36821385015497E-3</v>
      </c>
      <c r="BP1266">
        <v>-1.31910809790599E-2</v>
      </c>
      <c r="BQ1266">
        <v>7.8832587861679595E-3</v>
      </c>
      <c r="BR1266">
        <v>2.3525646087726002E-3</v>
      </c>
      <c r="BS1266">
        <v>9.2323978686843805E-2</v>
      </c>
      <c r="BT1266">
        <v>0.14998440647068501</v>
      </c>
      <c r="BU1266">
        <v>0.16446538377873299</v>
      </c>
      <c r="BV1266">
        <v>0.16368870601353799</v>
      </c>
      <c r="BW1266">
        <v>0.149895195237292</v>
      </c>
      <c r="BX1266">
        <v>1.5136342347584E-3</v>
      </c>
      <c r="BY1266">
        <v>-3.9971459516191001E-2</v>
      </c>
      <c r="BZ1266">
        <v>-2.5518662594688501E-2</v>
      </c>
      <c r="CA1266">
        <v>-3.9720475508050898E-2</v>
      </c>
      <c r="CB1266">
        <v>-3.4495773643418798E-2</v>
      </c>
      <c r="CC1266">
        <v>-3.5799916095126399E-4</v>
      </c>
      <c r="CD1266">
        <v>-3.5918914020915999E-3</v>
      </c>
      <c r="CE1266">
        <v>1.49946774982255E-3</v>
      </c>
      <c r="CF1266">
        <v>4.5545031445411999E-3</v>
      </c>
      <c r="CG1266">
        <v>1.20016112603199E-2</v>
      </c>
      <c r="CH1266">
        <v>1.38446532232158E-2</v>
      </c>
      <c r="CI1266">
        <v>6.7819210891893501E-3</v>
      </c>
      <c r="CJ1266">
        <v>-1.0665666378431001E-2</v>
      </c>
      <c r="CK1266">
        <v>-5.3035928374024202E-3</v>
      </c>
      <c r="CL1266">
        <v>-5.0344590234621097E-3</v>
      </c>
      <c r="CM1266">
        <v>-4.8960398429300205E-4</v>
      </c>
      <c r="CN1266">
        <v>-1.04575247199153E-2</v>
      </c>
      <c r="CO1266">
        <v>1.05777896417971E-2</v>
      </c>
      <c r="CP1266">
        <v>9.7389202240153495E-3</v>
      </c>
      <c r="CQ1266">
        <v>0.10396270654084599</v>
      </c>
      <c r="CR1266">
        <v>0.163387965649927</v>
      </c>
      <c r="CS1266">
        <v>0.17929781804643499</v>
      </c>
      <c r="CT1266">
        <v>0.17799434828824401</v>
      </c>
      <c r="CU1266">
        <v>0.163855373236971</v>
      </c>
      <c r="CV1266">
        <v>1.49402275892655E-2</v>
      </c>
      <c r="CW1266">
        <v>-2.56763448843388E-2</v>
      </c>
      <c r="CX1266">
        <v>-1.2299565415614199E-2</v>
      </c>
      <c r="CY1266">
        <v>-2.69982826576665E-2</v>
      </c>
      <c r="CZ1266">
        <v>-2.4391372581072601E-2</v>
      </c>
      <c r="DA1266">
        <v>5.4332711851893204E-3</v>
      </c>
      <c r="DB1266">
        <v>1.60058008802944E-3</v>
      </c>
      <c r="DC1266">
        <v>8.0717825535948692E-3</v>
      </c>
      <c r="DD1266">
        <v>1.0734657189739099E-2</v>
      </c>
      <c r="DE1266">
        <v>1.8359900512812801E-2</v>
      </c>
      <c r="DF1266">
        <v>1.8004285617522601E-2</v>
      </c>
      <c r="DG1266">
        <v>1.23537861157232E-2</v>
      </c>
      <c r="DH1266">
        <v>-5.9587572501824801E-3</v>
      </c>
      <c r="DI1266">
        <v>-4.2078058193843102E-5</v>
      </c>
      <c r="DJ1266">
        <v>-4.7636904380158002E-4</v>
      </c>
      <c r="DK1266">
        <v>4.3890058815689598E-3</v>
      </c>
      <c r="DL1266">
        <v>-7.7239684607706798E-3</v>
      </c>
      <c r="DM1266">
        <v>1.32723204974263E-2</v>
      </c>
      <c r="DN1266">
        <v>1.7125275839258099E-2</v>
      </c>
      <c r="DO1266">
        <v>0.115601434394849</v>
      </c>
      <c r="DP1266">
        <v>0.17679152482916899</v>
      </c>
      <c r="DQ1266">
        <v>0.194130252314136</v>
      </c>
      <c r="DR1266">
        <v>0.192299990562949</v>
      </c>
      <c r="DS1266">
        <v>0.17781555123664899</v>
      </c>
      <c r="DT1266">
        <v>2.8366820943772599E-2</v>
      </c>
      <c r="DU1266">
        <v>-1.1381230252486701E-2</v>
      </c>
      <c r="DV1266">
        <v>9.1953176346015004E-4</v>
      </c>
      <c r="DW1266">
        <v>-1.4276089807282099E-2</v>
      </c>
      <c r="DX1266">
        <v>-1.4286971518726399E-2</v>
      </c>
      <c r="DY1266">
        <v>1.3794945770894299E-2</v>
      </c>
      <c r="DZ1266">
        <v>9.0976842294165292E-3</v>
      </c>
      <c r="EA1266">
        <v>1.75611612873263E-2</v>
      </c>
      <c r="EB1266">
        <v>1.9657818072724199E-2</v>
      </c>
      <c r="EC1266">
        <v>2.7540260342942598E-2</v>
      </c>
      <c r="ED1266">
        <v>2.4010134144440101E-2</v>
      </c>
      <c r="EE1266">
        <v>2.0398674266799501E-2</v>
      </c>
      <c r="EF1266">
        <v>8.3727195973466696E-4</v>
      </c>
      <c r="EG1266">
        <v>7.5547136268876098E-3</v>
      </c>
      <c r="EH1266">
        <v>6.10478895164297E-3</v>
      </c>
      <c r="EI1266">
        <v>1.1432943686360501E-2</v>
      </c>
      <c r="EJ1266">
        <v>-3.7771473775662298E-3</v>
      </c>
      <c r="EK1266">
        <v>1.7162795096134501E-2</v>
      </c>
      <c r="EL1266">
        <v>2.77900002153381E-2</v>
      </c>
      <c r="EM1266">
        <v>0.132405908903901</v>
      </c>
      <c r="EN1266">
        <v>0.19614413547387</v>
      </c>
      <c r="EO1266">
        <v>0.21554593164656899</v>
      </c>
      <c r="EP1266">
        <v>0.21295506592483601</v>
      </c>
      <c r="EQ1266">
        <v>0.197971831053499</v>
      </c>
      <c r="ER1266">
        <v>4.7752689279170799E-2</v>
      </c>
      <c r="ES1266">
        <v>9.25864486516444E-3</v>
      </c>
      <c r="ET1266">
        <v>2.0005808576956201E-2</v>
      </c>
      <c r="EU1266">
        <v>4.0927360760389803E-3</v>
      </c>
      <c r="EV1266">
        <v>3.0217879146345701E-4</v>
      </c>
      <c r="EW1266">
        <v>68.034982628489303</v>
      </c>
      <c r="EX1266">
        <v>66.514466275308493</v>
      </c>
      <c r="EY1266">
        <v>64.938720498382693</v>
      </c>
      <c r="EZ1266">
        <v>63.405220438480903</v>
      </c>
      <c r="FA1266">
        <v>62.952153468311998</v>
      </c>
      <c r="FB1266">
        <v>61.8081945609201</v>
      </c>
      <c r="FC1266">
        <v>60.770845812866902</v>
      </c>
      <c r="FD1266">
        <v>61.113394033784601</v>
      </c>
      <c r="FE1266">
        <v>66.889466275308493</v>
      </c>
      <c r="FF1266">
        <v>73.828980472025904</v>
      </c>
      <c r="FG1266">
        <v>79.949607643464702</v>
      </c>
      <c r="FH1266">
        <v>84.853345513358093</v>
      </c>
      <c r="FI1266">
        <v>87.843851084221896</v>
      </c>
      <c r="FJ1266">
        <v>91.099946088414995</v>
      </c>
      <c r="FK1266">
        <v>92.815817060021601</v>
      </c>
      <c r="FL1266">
        <v>94.751572421229199</v>
      </c>
      <c r="FM1266">
        <v>95.214343476698204</v>
      </c>
      <c r="FN1266">
        <v>94.727461962381696</v>
      </c>
      <c r="FO1266">
        <v>92.306831795854805</v>
      </c>
      <c r="FP1266">
        <v>86.169132622499106</v>
      </c>
      <c r="FQ1266">
        <v>79.435306097999302</v>
      </c>
      <c r="FR1266">
        <v>75.367527255301297</v>
      </c>
      <c r="FS1266">
        <v>73.4093686354379</v>
      </c>
      <c r="FT1266">
        <v>71.127665628369499</v>
      </c>
      <c r="FU1266">
        <v>2.5987976717813499E-2</v>
      </c>
      <c r="FV1266">
        <v>0</v>
      </c>
      <c r="FW1266">
        <v>0</v>
      </c>
      <c r="FX1266">
        <v>1</v>
      </c>
    </row>
    <row r="1267" spans="1:180" x14ac:dyDescent="0.2">
      <c r="A1267" t="s">
        <v>42</v>
      </c>
      <c r="B1267" t="s">
        <v>58</v>
      </c>
      <c r="C1267" t="s">
        <v>55</v>
      </c>
      <c r="D1267" t="s">
        <v>40</v>
      </c>
      <c r="E1267" t="s">
        <v>77</v>
      </c>
      <c r="F1267" t="s">
        <v>78</v>
      </c>
      <c r="G1267" s="35">
        <v>43721</v>
      </c>
      <c r="H1267">
        <v>1217</v>
      </c>
      <c r="I1267">
        <v>0.70634503792172998</v>
      </c>
      <c r="J1267">
        <v>0.63023601775938298</v>
      </c>
      <c r="K1267">
        <v>0.58540706759018202</v>
      </c>
      <c r="L1267">
        <v>0.56266935229340398</v>
      </c>
      <c r="M1267">
        <v>0.57038884881738094</v>
      </c>
      <c r="N1267">
        <v>0.619056130073667</v>
      </c>
      <c r="O1267">
        <v>0.69726257231873301</v>
      </c>
      <c r="P1267">
        <v>0.763840739538997</v>
      </c>
      <c r="Q1267">
        <v>0.72940738599991595</v>
      </c>
      <c r="R1267">
        <v>0.74507334413350101</v>
      </c>
      <c r="S1267">
        <v>0.77877370430151605</v>
      </c>
      <c r="T1267">
        <v>0.813429936061703</v>
      </c>
      <c r="U1267">
        <v>0.91741096275392597</v>
      </c>
      <c r="V1267">
        <v>1.10514304336888</v>
      </c>
      <c r="W1267">
        <v>1.2670077244531901</v>
      </c>
      <c r="X1267">
        <v>1.4904044349761101</v>
      </c>
      <c r="Y1267">
        <v>1.69925691975444</v>
      </c>
      <c r="Z1267">
        <v>1.83861538334783</v>
      </c>
      <c r="AA1267">
        <v>1.80883793175781</v>
      </c>
      <c r="AB1267">
        <v>1.64492101655714</v>
      </c>
      <c r="AC1267">
        <v>1.52501217175476</v>
      </c>
      <c r="AD1267">
        <v>1.3833600803856401</v>
      </c>
      <c r="AE1267">
        <v>1.1434876819981299</v>
      </c>
      <c r="AF1267">
        <v>0.89981286652860004</v>
      </c>
      <c r="AG1267">
        <v>-1.9554271842349098E-2</v>
      </c>
      <c r="AH1267">
        <v>-2.5274713268640999E-2</v>
      </c>
      <c r="AI1267">
        <v>-3.7195467246521702E-2</v>
      </c>
      <c r="AJ1267">
        <v>-2.5438357756419099E-2</v>
      </c>
      <c r="AK1267">
        <v>-1.92815516990337E-2</v>
      </c>
      <c r="AL1267">
        <v>-2.9508889592377401E-2</v>
      </c>
      <c r="AM1267">
        <v>-2.5771550989342099E-2</v>
      </c>
      <c r="AN1267">
        <v>-2.9025363807877701E-2</v>
      </c>
      <c r="AO1267">
        <v>-3.1402183454067402E-2</v>
      </c>
      <c r="AP1267">
        <v>-2.7721553844440899E-2</v>
      </c>
      <c r="AQ1267">
        <v>-2.20777160345592E-2</v>
      </c>
      <c r="AR1267">
        <v>-9.8322248816150697E-3</v>
      </c>
      <c r="AS1267">
        <v>-1.6997753202939499E-2</v>
      </c>
      <c r="AT1267">
        <v>-4.8507080990422301E-2</v>
      </c>
      <c r="AU1267">
        <v>0.15117327522010901</v>
      </c>
      <c r="AV1267">
        <v>0.235302699900103</v>
      </c>
      <c r="AW1267">
        <v>0.346007152477247</v>
      </c>
      <c r="AX1267">
        <v>0.32229966036810498</v>
      </c>
      <c r="AY1267">
        <v>0.13771040335844301</v>
      </c>
      <c r="AZ1267">
        <v>-0.26665840898881699</v>
      </c>
      <c r="BA1267">
        <v>-0.17563601200673601</v>
      </c>
      <c r="BB1267">
        <v>-0.130221227314716</v>
      </c>
      <c r="BC1267">
        <v>-7.1192451969973106E-2</v>
      </c>
      <c r="BD1267">
        <v>-4.38983112173469E-2</v>
      </c>
      <c r="BE1267">
        <v>-8.2523821661392195E-3</v>
      </c>
      <c r="BF1267">
        <v>-1.42904730920917E-2</v>
      </c>
      <c r="BG1267">
        <v>-2.73866654009156E-2</v>
      </c>
      <c r="BH1267">
        <v>-1.6299561694311401E-2</v>
      </c>
      <c r="BI1267">
        <v>-1.1441927632087699E-2</v>
      </c>
      <c r="BJ1267">
        <v>-2.2771566801873502E-2</v>
      </c>
      <c r="BK1267">
        <v>-1.5803103781811701E-2</v>
      </c>
      <c r="BL1267">
        <v>-1.6853333624957102E-2</v>
      </c>
      <c r="BM1267">
        <v>-1.9246759390455899E-2</v>
      </c>
      <c r="BN1267">
        <v>-1.7020558234568099E-2</v>
      </c>
      <c r="BO1267">
        <v>-8.7181156345541092E-3</v>
      </c>
      <c r="BP1267">
        <v>-1.93407729347684E-3</v>
      </c>
      <c r="BQ1267">
        <v>-9.0325346795219596E-3</v>
      </c>
      <c r="BR1267">
        <v>-2.71873353805255E-2</v>
      </c>
      <c r="BS1267">
        <v>0.17789803471909099</v>
      </c>
      <c r="BT1267">
        <v>0.26562331783170001</v>
      </c>
      <c r="BU1267">
        <v>0.376447382388647</v>
      </c>
      <c r="BV1267">
        <v>0.36252595632358697</v>
      </c>
      <c r="BW1267">
        <v>0.17470076910770799</v>
      </c>
      <c r="BX1267">
        <v>-0.239474684136982</v>
      </c>
      <c r="BY1267">
        <v>-0.151830635168518</v>
      </c>
      <c r="BZ1267">
        <v>-0.100781681651556</v>
      </c>
      <c r="CA1267">
        <v>-4.2013675601457003E-2</v>
      </c>
      <c r="CB1267">
        <v>-2.5859721397159099E-2</v>
      </c>
      <c r="CC1267">
        <v>-4.24727805004067E-4</v>
      </c>
      <c r="CD1267">
        <v>-6.6828218067752996E-3</v>
      </c>
      <c r="CE1267">
        <v>-2.0593119122907899E-2</v>
      </c>
      <c r="CF1267">
        <v>-9.9700593809361106E-3</v>
      </c>
      <c r="CG1267">
        <v>-6.0122278849327401E-3</v>
      </c>
      <c r="CH1267">
        <v>-1.8105317560875099E-2</v>
      </c>
      <c r="CI1267">
        <v>-8.8989876124580796E-3</v>
      </c>
      <c r="CJ1267">
        <v>-8.4230225995570798E-3</v>
      </c>
      <c r="CK1267">
        <v>-1.0827949712702499E-2</v>
      </c>
      <c r="CL1267">
        <v>-9.6090812732923993E-3</v>
      </c>
      <c r="CM1267">
        <v>5.3470290553911805E-4</v>
      </c>
      <c r="CN1267">
        <v>3.5361556661774002E-3</v>
      </c>
      <c r="CO1267">
        <v>-3.5158485944094698E-3</v>
      </c>
      <c r="CP1267">
        <v>-1.24213445168131E-2</v>
      </c>
      <c r="CQ1267">
        <v>0.19640752173725201</v>
      </c>
      <c r="CR1267">
        <v>0.28662328544633398</v>
      </c>
      <c r="CS1267">
        <v>0.39753019289612201</v>
      </c>
      <c r="CT1267">
        <v>0.39038656636219399</v>
      </c>
      <c r="CU1267">
        <v>0.200320183743007</v>
      </c>
      <c r="CV1267">
        <v>-0.220647319113567</v>
      </c>
      <c r="CW1267">
        <v>-0.135343103687974</v>
      </c>
      <c r="CX1267">
        <v>-8.0391942006057301E-2</v>
      </c>
      <c r="CY1267">
        <v>-2.1804543975054699E-2</v>
      </c>
      <c r="CZ1267">
        <v>-1.33662490381126E-2</v>
      </c>
      <c r="DA1267">
        <v>7.4029265561310897E-3</v>
      </c>
      <c r="DB1267">
        <v>9.24829478541106E-4</v>
      </c>
      <c r="DC1267">
        <v>-1.37995728449002E-2</v>
      </c>
      <c r="DD1267">
        <v>-3.6405570675608501E-3</v>
      </c>
      <c r="DE1267">
        <v>-5.8252813777779201E-4</v>
      </c>
      <c r="DF1267">
        <v>-1.3439068319876599E-2</v>
      </c>
      <c r="DG1267">
        <v>-1.9948714431044698E-3</v>
      </c>
      <c r="DH1267">
        <v>7.2884258429505699E-6</v>
      </c>
      <c r="DI1267">
        <v>-2.4091400349491401E-3</v>
      </c>
      <c r="DJ1267">
        <v>-2.1976043120167099E-3</v>
      </c>
      <c r="DK1267">
        <v>9.7875214456323405E-3</v>
      </c>
      <c r="DL1267">
        <v>9.0063886258316406E-3</v>
      </c>
      <c r="DM1267">
        <v>2.00083749070302E-3</v>
      </c>
      <c r="DN1267">
        <v>2.3446463468993401E-3</v>
      </c>
      <c r="DO1267">
        <v>0.214917008755413</v>
      </c>
      <c r="DP1267">
        <v>0.30762325306096899</v>
      </c>
      <c r="DQ1267">
        <v>0.41861300340359697</v>
      </c>
      <c r="DR1267">
        <v>0.418247176400801</v>
      </c>
      <c r="DS1267">
        <v>0.22593959837830599</v>
      </c>
      <c r="DT1267">
        <v>-0.20181995409015299</v>
      </c>
      <c r="DU1267">
        <v>-0.118855572207429</v>
      </c>
      <c r="DV1267">
        <v>-6.0002202360558601E-2</v>
      </c>
      <c r="DW1267">
        <v>-1.5954123486524301E-3</v>
      </c>
      <c r="DX1267">
        <v>-8.7277667906610198E-4</v>
      </c>
      <c r="DY1267">
        <v>1.8704816232341E-2</v>
      </c>
      <c r="DZ1267">
        <v>1.19090696550904E-2</v>
      </c>
      <c r="EA1267">
        <v>-3.9907709992941303E-3</v>
      </c>
      <c r="EB1267">
        <v>5.4982389945468701E-3</v>
      </c>
      <c r="EC1267">
        <v>7.2570959291681902E-3</v>
      </c>
      <c r="ED1267">
        <v>-6.7017455293728002E-3</v>
      </c>
      <c r="EE1267">
        <v>7.9735757644259792E-3</v>
      </c>
      <c r="EF1267">
        <v>1.2179318608763499E-2</v>
      </c>
      <c r="EG1267">
        <v>9.74628402866245E-3</v>
      </c>
      <c r="EH1267">
        <v>8.5033912978561103E-3</v>
      </c>
      <c r="EI1267">
        <v>2.3147121845637501E-2</v>
      </c>
      <c r="EJ1267">
        <v>1.6904536213969899E-2</v>
      </c>
      <c r="EK1267">
        <v>9.9660560141205303E-3</v>
      </c>
      <c r="EL1267">
        <v>2.3664391956796101E-2</v>
      </c>
      <c r="EM1267">
        <v>0.24164176825439501</v>
      </c>
      <c r="EN1267">
        <v>0.33794387099256601</v>
      </c>
      <c r="EO1267">
        <v>0.44905323331499603</v>
      </c>
      <c r="EP1267">
        <v>0.458473472356283</v>
      </c>
      <c r="EQ1267">
        <v>0.26292996412757103</v>
      </c>
      <c r="ER1267">
        <v>-0.17463622923831801</v>
      </c>
      <c r="ES1267">
        <v>-9.5050195369210999E-2</v>
      </c>
      <c r="ET1267">
        <v>-3.05626566973989E-2</v>
      </c>
      <c r="EU1267">
        <v>2.75833640198637E-2</v>
      </c>
      <c r="EV1267">
        <v>1.71658131411217E-2</v>
      </c>
      <c r="EW1267">
        <v>68.412784935579793</v>
      </c>
      <c r="EX1267">
        <v>66.881160464906699</v>
      </c>
      <c r="EY1267">
        <v>65.194116587079904</v>
      </c>
      <c r="EZ1267">
        <v>63.686863681412703</v>
      </c>
      <c r="FA1267">
        <v>63.245878007027699</v>
      </c>
      <c r="FB1267">
        <v>62.1196954680602</v>
      </c>
      <c r="FC1267">
        <v>61.119650418956702</v>
      </c>
      <c r="FD1267">
        <v>61.3792684025588</v>
      </c>
      <c r="FE1267">
        <v>66.9544553563384</v>
      </c>
      <c r="FF1267">
        <v>73.910712676817695</v>
      </c>
      <c r="FG1267">
        <v>80.069375619425202</v>
      </c>
      <c r="FH1267">
        <v>84.935129290927094</v>
      </c>
      <c r="FI1267">
        <v>87.852238940445105</v>
      </c>
      <c r="FJ1267">
        <v>91.113028200738796</v>
      </c>
      <c r="FK1267">
        <v>92.871610054959902</v>
      </c>
      <c r="FL1267">
        <v>94.811154158032295</v>
      </c>
      <c r="FM1267">
        <v>95.281421749707206</v>
      </c>
      <c r="FN1267">
        <v>94.861248761149696</v>
      </c>
      <c r="FO1267">
        <v>92.740967654743699</v>
      </c>
      <c r="FP1267">
        <v>86.875619425173397</v>
      </c>
      <c r="FQ1267">
        <v>80.1156410487431</v>
      </c>
      <c r="FR1267">
        <v>75.838589062077702</v>
      </c>
      <c r="FS1267">
        <v>73.794035498693603</v>
      </c>
      <c r="FT1267">
        <v>71.398053878727794</v>
      </c>
      <c r="FU1267">
        <v>4.3505788819732098E-2</v>
      </c>
      <c r="FV1267">
        <v>0</v>
      </c>
      <c r="FW1267">
        <v>0</v>
      </c>
      <c r="FX1267">
        <v>1</v>
      </c>
    </row>
    <row r="1268" spans="1:180" x14ac:dyDescent="0.2">
      <c r="A1268" t="s">
        <v>42</v>
      </c>
      <c r="B1268" t="s">
        <v>58</v>
      </c>
      <c r="C1268" t="s">
        <v>55</v>
      </c>
      <c r="D1268" t="s">
        <v>40</v>
      </c>
      <c r="E1268" t="s">
        <v>78</v>
      </c>
      <c r="F1268" t="s">
        <v>1</v>
      </c>
      <c r="G1268" s="35">
        <v>43721</v>
      </c>
      <c r="H1268">
        <v>2264</v>
      </c>
      <c r="I1268">
        <v>0.75622959600961404</v>
      </c>
      <c r="J1268">
        <v>0.65641638531303004</v>
      </c>
      <c r="K1268">
        <v>0.59316876416593001</v>
      </c>
      <c r="L1268">
        <v>0.55617863444610005</v>
      </c>
      <c r="M1268">
        <v>0.54779095172982295</v>
      </c>
      <c r="N1268">
        <v>0.56213540180528498</v>
      </c>
      <c r="O1268">
        <v>0.621055014918792</v>
      </c>
      <c r="P1268">
        <v>0.66943972696401499</v>
      </c>
      <c r="Q1268">
        <v>0.64873077688011505</v>
      </c>
      <c r="R1268">
        <v>0.68427196930929202</v>
      </c>
      <c r="S1268">
        <v>0.75529383281291096</v>
      </c>
      <c r="T1268">
        <v>0.852142709834111</v>
      </c>
      <c r="U1268">
        <v>1.0093575308854501</v>
      </c>
      <c r="V1268">
        <v>1.21450624510266</v>
      </c>
      <c r="W1268">
        <v>1.4004131152380499</v>
      </c>
      <c r="X1268">
        <v>1.59504958600062</v>
      </c>
      <c r="Y1268">
        <v>1.7431354099157701</v>
      </c>
      <c r="Z1268">
        <v>1.8243398908873001</v>
      </c>
      <c r="AA1268">
        <v>1.7849855619428301</v>
      </c>
      <c r="AB1268">
        <v>1.6200900765414199</v>
      </c>
      <c r="AC1268">
        <v>1.4953882181709499</v>
      </c>
      <c r="AD1268">
        <v>1.3814336800373099</v>
      </c>
      <c r="AE1268">
        <v>1.1709287199691301</v>
      </c>
      <c r="AF1268">
        <v>0.95295114295129701</v>
      </c>
      <c r="AG1268">
        <v>-1.0073292724224201E-2</v>
      </c>
      <c r="AH1268">
        <v>-9.4903501297070106E-3</v>
      </c>
      <c r="AI1268">
        <v>-1.35006393045097E-2</v>
      </c>
      <c r="AJ1268">
        <v>-8.1690242527570692E-3</v>
      </c>
      <c r="AK1268">
        <v>-6.9248313478262498E-3</v>
      </c>
      <c r="AL1268">
        <v>-3.81436748571493E-3</v>
      </c>
      <c r="AM1268">
        <v>-5.8249840243224096E-3</v>
      </c>
      <c r="AN1268">
        <v>-4.4163430141104503E-3</v>
      </c>
      <c r="AO1268">
        <v>-1.9099839120877898E-2</v>
      </c>
      <c r="AP1268">
        <v>-1.7593730222332599E-2</v>
      </c>
      <c r="AQ1268">
        <v>-8.0908005147840006E-3</v>
      </c>
      <c r="AR1268">
        <v>-7.6716494979304E-3</v>
      </c>
      <c r="AS1268">
        <v>-1.369822722839E-2</v>
      </c>
      <c r="AT1268">
        <v>-2.4784050280152198E-2</v>
      </c>
      <c r="AU1268">
        <v>3.5202052252798502E-2</v>
      </c>
      <c r="AV1268">
        <v>5.61622424138205E-2</v>
      </c>
      <c r="AW1268">
        <v>4.4390518534554203E-2</v>
      </c>
      <c r="AX1268">
        <v>4.81251280488822E-2</v>
      </c>
      <c r="AY1268">
        <v>-1.07267709981802E-2</v>
      </c>
      <c r="AZ1268">
        <v>-0.113145868050787</v>
      </c>
      <c r="BA1268">
        <v>-0.11296372177038901</v>
      </c>
      <c r="BB1268">
        <v>-8.72879095472084E-2</v>
      </c>
      <c r="BC1268">
        <v>-4.9909823900149898E-2</v>
      </c>
      <c r="BD1268">
        <v>-2.1370961393308099E-2</v>
      </c>
      <c r="BE1268">
        <v>-3.7699972121086299E-3</v>
      </c>
      <c r="BF1268">
        <v>-1.8647612714603301E-3</v>
      </c>
      <c r="BG1268">
        <v>-6.5574554064156297E-3</v>
      </c>
      <c r="BH1268">
        <v>-7.52342869030909E-4</v>
      </c>
      <c r="BI1268">
        <v>-1.3373334222435099E-3</v>
      </c>
      <c r="BJ1268">
        <v>9.0866186802852596E-4</v>
      </c>
      <c r="BK1268">
        <v>8.4497006474478203E-4</v>
      </c>
      <c r="BL1268">
        <v>2.7349196739462102E-3</v>
      </c>
      <c r="BM1268">
        <v>-1.26938218633666E-2</v>
      </c>
      <c r="BN1268">
        <v>-3.4176380162682001E-3</v>
      </c>
      <c r="BO1268">
        <v>1.71255586678374E-3</v>
      </c>
      <c r="BP1268">
        <v>-1.3249675586808601E-3</v>
      </c>
      <c r="BQ1268">
        <v>-7.4913947534158698E-3</v>
      </c>
      <c r="BR1268">
        <v>-1.7079425917472999E-2</v>
      </c>
      <c r="BS1268">
        <v>5.3837615548527701E-2</v>
      </c>
      <c r="BT1268">
        <v>6.7623322930472005E-2</v>
      </c>
      <c r="BU1268">
        <v>6.00851228758634E-2</v>
      </c>
      <c r="BV1268">
        <v>6.6675980496284704E-2</v>
      </c>
      <c r="BW1268">
        <v>6.4853765324798798E-3</v>
      </c>
      <c r="BX1268">
        <v>-9.2839349365619994E-2</v>
      </c>
      <c r="BY1268">
        <v>-9.1519171032215907E-2</v>
      </c>
      <c r="BZ1268">
        <v>-6.7156061432314298E-2</v>
      </c>
      <c r="CA1268">
        <v>-3.5973410314919803E-2</v>
      </c>
      <c r="CB1268">
        <v>-9.2939622298827598E-3</v>
      </c>
      <c r="CC1268">
        <v>5.9564605804240402E-4</v>
      </c>
      <c r="CD1268">
        <v>3.4166983421585299E-3</v>
      </c>
      <c r="CE1268">
        <v>-1.7486273894087401E-3</v>
      </c>
      <c r="CF1268">
        <v>4.3844280641235998E-3</v>
      </c>
      <c r="CG1268">
        <v>2.53255061998762E-3</v>
      </c>
      <c r="CH1268">
        <v>4.1798176108084704E-3</v>
      </c>
      <c r="CI1268">
        <v>5.4645599483514702E-3</v>
      </c>
      <c r="CJ1268">
        <v>7.68786242701704E-3</v>
      </c>
      <c r="CK1268">
        <v>-8.2570338252726892E-3</v>
      </c>
      <c r="CL1268">
        <v>6.4006802614471597E-3</v>
      </c>
      <c r="CM1268">
        <v>8.5023306329868095E-3</v>
      </c>
      <c r="CN1268">
        <v>3.0707250187363799E-3</v>
      </c>
      <c r="CO1268">
        <v>-3.1925614889365401E-3</v>
      </c>
      <c r="CP1268">
        <v>-1.1743226554247701E-2</v>
      </c>
      <c r="CQ1268">
        <v>6.6744549918191801E-2</v>
      </c>
      <c r="CR1268">
        <v>7.5561232382758706E-2</v>
      </c>
      <c r="CS1268">
        <v>7.0955158032651303E-2</v>
      </c>
      <c r="CT1268">
        <v>7.9524244390449805E-2</v>
      </c>
      <c r="CU1268">
        <v>1.8406457479365899E-2</v>
      </c>
      <c r="CV1268">
        <v>-7.8775116383412697E-2</v>
      </c>
      <c r="CW1268">
        <v>-7.6666740516849297E-2</v>
      </c>
      <c r="CX1268">
        <v>-5.3212804754984203E-2</v>
      </c>
      <c r="CY1268">
        <v>-2.6321092719868499E-2</v>
      </c>
      <c r="CZ1268">
        <v>-9.2946939909495504E-4</v>
      </c>
      <c r="DA1268">
        <v>4.9612893281934401E-3</v>
      </c>
      <c r="DB1268">
        <v>8.6981579557773806E-3</v>
      </c>
      <c r="DC1268">
        <v>3.06020062759816E-3</v>
      </c>
      <c r="DD1268">
        <v>9.5211989972781106E-3</v>
      </c>
      <c r="DE1268">
        <v>6.4024346622187497E-3</v>
      </c>
      <c r="DF1268">
        <v>7.4509733535884099E-3</v>
      </c>
      <c r="DG1268">
        <v>1.0084149831958201E-2</v>
      </c>
      <c r="DH1268">
        <v>1.2640805180087899E-2</v>
      </c>
      <c r="DI1268">
        <v>-3.8202457871787799E-3</v>
      </c>
      <c r="DJ1268">
        <v>1.6218998539162501E-2</v>
      </c>
      <c r="DK1268">
        <v>1.52921053991899E-2</v>
      </c>
      <c r="DL1268">
        <v>7.4664175961536303E-3</v>
      </c>
      <c r="DM1268">
        <v>1.1062717755427999E-3</v>
      </c>
      <c r="DN1268">
        <v>-6.4070271910223698E-3</v>
      </c>
      <c r="DO1268">
        <v>7.96514842878559E-2</v>
      </c>
      <c r="DP1268">
        <v>8.3499141835045504E-2</v>
      </c>
      <c r="DQ1268">
        <v>8.1825193189439205E-2</v>
      </c>
      <c r="DR1268">
        <v>9.2372508284614893E-2</v>
      </c>
      <c r="DS1268">
        <v>3.0327538426251899E-2</v>
      </c>
      <c r="DT1268">
        <v>-6.4710883401205302E-2</v>
      </c>
      <c r="DU1268">
        <v>-6.1814310001482603E-2</v>
      </c>
      <c r="DV1268">
        <v>-3.92695480776541E-2</v>
      </c>
      <c r="DW1268">
        <v>-1.6668775124817101E-2</v>
      </c>
      <c r="DX1268">
        <v>7.4350234316928497E-3</v>
      </c>
      <c r="DY1268">
        <v>1.1264584840309001E-2</v>
      </c>
      <c r="DZ1268">
        <v>1.6323746814024102E-2</v>
      </c>
      <c r="EA1268">
        <v>1.00033845256922E-2</v>
      </c>
      <c r="EB1268">
        <v>1.69378803810043E-2</v>
      </c>
      <c r="EC1268">
        <v>1.19899325878015E-2</v>
      </c>
      <c r="ED1268">
        <v>1.2174002707331899E-2</v>
      </c>
      <c r="EE1268">
        <v>1.6754103921025401E-2</v>
      </c>
      <c r="EF1268">
        <v>1.9792067868144501E-2</v>
      </c>
      <c r="EG1268">
        <v>2.5857714703325001E-3</v>
      </c>
      <c r="EH1268">
        <v>3.0395090745226901E-2</v>
      </c>
      <c r="EI1268">
        <v>2.50954617807576E-2</v>
      </c>
      <c r="EJ1268">
        <v>1.38130995354032E-2</v>
      </c>
      <c r="EK1268">
        <v>7.3131042505169301E-3</v>
      </c>
      <c r="EL1268">
        <v>1.29759717165682E-3</v>
      </c>
      <c r="EM1268">
        <v>9.8287047583585099E-2</v>
      </c>
      <c r="EN1268">
        <v>9.4960222351697002E-2</v>
      </c>
      <c r="EO1268">
        <v>9.7519797530748395E-2</v>
      </c>
      <c r="EP1268">
        <v>0.110923360732017</v>
      </c>
      <c r="EQ1268">
        <v>4.7539685956911999E-2</v>
      </c>
      <c r="ER1268">
        <v>-4.4404364716038397E-2</v>
      </c>
      <c r="ES1268">
        <v>-4.0369759263309199E-2</v>
      </c>
      <c r="ET1268">
        <v>-1.9137699962760001E-2</v>
      </c>
      <c r="EU1268">
        <v>-2.73236153958703E-3</v>
      </c>
      <c r="EV1268">
        <v>1.9512022595118202E-2</v>
      </c>
      <c r="EW1268">
        <v>69.157542085936399</v>
      </c>
      <c r="EX1268">
        <v>67.572845629262204</v>
      </c>
      <c r="EY1268">
        <v>65.808789164957801</v>
      </c>
      <c r="EZ1268">
        <v>64.005388907434806</v>
      </c>
      <c r="FA1268">
        <v>63.017692784586799</v>
      </c>
      <c r="FB1268">
        <v>62.073751728742401</v>
      </c>
      <c r="FC1268">
        <v>61.124302541847499</v>
      </c>
      <c r="FD1268">
        <v>61.276455720349098</v>
      </c>
      <c r="FE1268">
        <v>66.668558348037607</v>
      </c>
      <c r="FF1268">
        <v>73.275525776145699</v>
      </c>
      <c r="FG1268">
        <v>79.048118651342506</v>
      </c>
      <c r="FH1268">
        <v>84.006271162191794</v>
      </c>
      <c r="FI1268">
        <v>87.353712623396405</v>
      </c>
      <c r="FJ1268">
        <v>90.954885783776007</v>
      </c>
      <c r="FK1268">
        <v>93.104416042729696</v>
      </c>
      <c r="FL1268">
        <v>94.975630692927695</v>
      </c>
      <c r="FM1268">
        <v>95.738137250226501</v>
      </c>
      <c r="FN1268">
        <v>95.195097524917699</v>
      </c>
      <c r="FO1268">
        <v>92.702274786589697</v>
      </c>
      <c r="FP1268">
        <v>87.074419380991003</v>
      </c>
      <c r="FQ1268">
        <v>80.590443034956394</v>
      </c>
      <c r="FR1268">
        <v>76.628833039248406</v>
      </c>
      <c r="FS1268">
        <v>74.402165100863201</v>
      </c>
      <c r="FT1268">
        <v>71.977323668272206</v>
      </c>
      <c r="FU1268">
        <v>2.15423983962569E-2</v>
      </c>
      <c r="FV1268">
        <v>0</v>
      </c>
      <c r="FW1268">
        <v>0</v>
      </c>
      <c r="FX1268">
        <v>1</v>
      </c>
    </row>
    <row r="1269" spans="1:180" x14ac:dyDescent="0.2">
      <c r="A1269" t="s">
        <v>42</v>
      </c>
      <c r="B1269" t="s">
        <v>58</v>
      </c>
      <c r="C1269" t="s">
        <v>55</v>
      </c>
      <c r="D1269" t="s">
        <v>40</v>
      </c>
      <c r="E1269" t="s">
        <v>78</v>
      </c>
      <c r="F1269" t="s">
        <v>77</v>
      </c>
      <c r="G1269" s="35">
        <v>43721</v>
      </c>
      <c r="H1269">
        <v>1822</v>
      </c>
      <c r="I1269">
        <v>0.78915247659739696</v>
      </c>
      <c r="J1269">
        <v>0.68309555916172904</v>
      </c>
      <c r="K1269">
        <v>0.61487091954575601</v>
      </c>
      <c r="L1269">
        <v>0.57286157305207297</v>
      </c>
      <c r="M1269">
        <v>0.566755036135973</v>
      </c>
      <c r="N1269">
        <v>0.58142136402357703</v>
      </c>
      <c r="O1269">
        <v>0.63640887004829505</v>
      </c>
      <c r="P1269">
        <v>0.68564703279813199</v>
      </c>
      <c r="Q1269">
        <v>0.65742894785903205</v>
      </c>
      <c r="R1269">
        <v>0.69334041912551903</v>
      </c>
      <c r="S1269">
        <v>0.76649019609679303</v>
      </c>
      <c r="T1269">
        <v>0.86743739988521296</v>
      </c>
      <c r="U1269">
        <v>1.0283677576374799</v>
      </c>
      <c r="V1269">
        <v>1.2306591759038501</v>
      </c>
      <c r="W1269">
        <v>1.4123876870176899</v>
      </c>
      <c r="X1269">
        <v>1.60338565601076</v>
      </c>
      <c r="Y1269">
        <v>1.7466302381276599</v>
      </c>
      <c r="Z1269">
        <v>1.8281707472706199</v>
      </c>
      <c r="AA1269">
        <v>1.79414017599049</v>
      </c>
      <c r="AB1269">
        <v>1.64467673278339</v>
      </c>
      <c r="AC1269">
        <v>1.52735181161532</v>
      </c>
      <c r="AD1269">
        <v>1.42307785954365</v>
      </c>
      <c r="AE1269">
        <v>1.2150904594021199</v>
      </c>
      <c r="AF1269">
        <v>0.99452300357065104</v>
      </c>
      <c r="AG1269">
        <v>-2.8602542157946101E-3</v>
      </c>
      <c r="AH1269">
        <v>-1.4072702710109699E-3</v>
      </c>
      <c r="AI1269">
        <v>-8.4011466964233304E-3</v>
      </c>
      <c r="AJ1269">
        <v>-7.9380272987879304E-3</v>
      </c>
      <c r="AK1269">
        <v>-2.62121414626734E-3</v>
      </c>
      <c r="AL1269">
        <v>-3.6126470637147801E-3</v>
      </c>
      <c r="AM1269">
        <v>-6.6395463069938198E-3</v>
      </c>
      <c r="AN1269">
        <v>2.3075780867207601E-3</v>
      </c>
      <c r="AO1269">
        <v>-1.8155739262505001E-2</v>
      </c>
      <c r="AP1269">
        <v>-1.7548149920966E-2</v>
      </c>
      <c r="AQ1269">
        <v>-7.69063504857733E-3</v>
      </c>
      <c r="AR1269">
        <v>-1.0740386617033301E-2</v>
      </c>
      <c r="AS1269">
        <v>-7.6794343616587903E-3</v>
      </c>
      <c r="AT1269">
        <v>-3.1210616038758798E-2</v>
      </c>
      <c r="AU1269">
        <v>9.5427166740770005E-3</v>
      </c>
      <c r="AV1269">
        <v>1.50283513807568E-2</v>
      </c>
      <c r="AW1269">
        <v>-2.1173846620751299E-3</v>
      </c>
      <c r="AX1269">
        <v>5.27615307968051E-3</v>
      </c>
      <c r="AY1269">
        <v>-1.9921820189960301E-2</v>
      </c>
      <c r="AZ1269">
        <v>-5.0404856039767298E-2</v>
      </c>
      <c r="BA1269">
        <v>-7.1421611906900301E-2</v>
      </c>
      <c r="BB1269">
        <v>-5.5431425803118398E-2</v>
      </c>
      <c r="BC1269">
        <v>-1.8962716630165299E-2</v>
      </c>
      <c r="BD1269">
        <v>-8.15509305159926E-3</v>
      </c>
      <c r="BE1269">
        <v>4.9259368135459499E-3</v>
      </c>
      <c r="BF1269">
        <v>7.5513317924084901E-3</v>
      </c>
      <c r="BG1269">
        <v>-2.41934479480331E-4</v>
      </c>
      <c r="BH1269">
        <v>1.1591802574513199E-3</v>
      </c>
      <c r="BI1269">
        <v>4.0703904100476401E-3</v>
      </c>
      <c r="BJ1269">
        <v>2.2587645393376599E-3</v>
      </c>
      <c r="BK1269">
        <v>8.3487723926297698E-4</v>
      </c>
      <c r="BL1269">
        <v>1.11556581970737E-2</v>
      </c>
      <c r="BM1269">
        <v>-1.09755649324625E-2</v>
      </c>
      <c r="BN1269">
        <v>-4.0507204814969897E-3</v>
      </c>
      <c r="BO1269">
        <v>1.1604266546888799E-3</v>
      </c>
      <c r="BP1269">
        <v>-5.2681262164603797E-3</v>
      </c>
      <c r="BQ1269">
        <v>-2.34920389361003E-3</v>
      </c>
      <c r="BR1269">
        <v>-2.3660573001810001E-2</v>
      </c>
      <c r="BS1269">
        <v>2.8436868874667499E-2</v>
      </c>
      <c r="BT1269">
        <v>2.6900147280479701E-2</v>
      </c>
      <c r="BU1269">
        <v>1.3215730560990201E-2</v>
      </c>
      <c r="BV1269">
        <v>2.34951095405165E-2</v>
      </c>
      <c r="BW1269">
        <v>-2.40648847685104E-3</v>
      </c>
      <c r="BX1269">
        <v>-2.84462117434496E-2</v>
      </c>
      <c r="BY1269">
        <v>-4.86443016922719E-2</v>
      </c>
      <c r="BZ1269">
        <v>-3.7217059463425801E-2</v>
      </c>
      <c r="CA1269">
        <v>-6.6630678374536498E-3</v>
      </c>
      <c r="CB1269">
        <v>1.9835061430142102E-3</v>
      </c>
      <c r="CC1269">
        <v>1.03186290016268E-2</v>
      </c>
      <c r="CD1269">
        <v>1.3756032291211801E-2</v>
      </c>
      <c r="CE1269">
        <v>5.4091110468107396E-3</v>
      </c>
      <c r="CF1269">
        <v>7.4598784983518802E-3</v>
      </c>
      <c r="CG1269">
        <v>8.7049753413169801E-3</v>
      </c>
      <c r="CH1269">
        <v>6.3252863297065696E-3</v>
      </c>
      <c r="CI1269">
        <v>6.0116402182879896E-3</v>
      </c>
      <c r="CJ1269">
        <v>1.7283811527862899E-2</v>
      </c>
      <c r="CK1269">
        <v>-6.0025980642249297E-3</v>
      </c>
      <c r="CL1269">
        <v>5.2975580314644404E-3</v>
      </c>
      <c r="CM1269">
        <v>7.2906450276470497E-3</v>
      </c>
      <c r="CN1269">
        <v>-1.4780553330064701E-3</v>
      </c>
      <c r="CO1269">
        <v>1.3424974912391999E-3</v>
      </c>
      <c r="CP1269">
        <v>-1.8431436193889102E-2</v>
      </c>
      <c r="CQ1269">
        <v>4.1522901132106799E-2</v>
      </c>
      <c r="CR1269">
        <v>3.5122516955931701E-2</v>
      </c>
      <c r="CS1269">
        <v>2.38353994556759E-2</v>
      </c>
      <c r="CT1269">
        <v>3.6113503285430497E-2</v>
      </c>
      <c r="CU1269">
        <v>9.7245769112183893E-3</v>
      </c>
      <c r="CV1269">
        <v>-1.32377215957799E-2</v>
      </c>
      <c r="CW1269">
        <v>-3.2868806023457799E-2</v>
      </c>
      <c r="CX1269">
        <v>-2.4601844822433099E-2</v>
      </c>
      <c r="CY1269">
        <v>1.85563144832694E-3</v>
      </c>
      <c r="CZ1269">
        <v>9.0054690602926202E-3</v>
      </c>
      <c r="DA1269">
        <v>1.5711321189707701E-2</v>
      </c>
      <c r="DB1269">
        <v>1.9960732790015201E-2</v>
      </c>
      <c r="DC1269">
        <v>1.10601565731018E-2</v>
      </c>
      <c r="DD1269">
        <v>1.3760576739252401E-2</v>
      </c>
      <c r="DE1269">
        <v>1.3339560272586299E-2</v>
      </c>
      <c r="DF1269">
        <v>1.0391808120075501E-2</v>
      </c>
      <c r="DG1269">
        <v>1.1188403197313001E-2</v>
      </c>
      <c r="DH1269">
        <v>2.3411964858652101E-2</v>
      </c>
      <c r="DI1269">
        <v>-1.02963119598737E-3</v>
      </c>
      <c r="DJ1269">
        <v>1.4645836544425901E-2</v>
      </c>
      <c r="DK1269">
        <v>1.34208634006052E-2</v>
      </c>
      <c r="DL1269">
        <v>2.3120155504474499E-3</v>
      </c>
      <c r="DM1269">
        <v>5.0341988760884302E-3</v>
      </c>
      <c r="DN1269">
        <v>-1.3202299385968201E-2</v>
      </c>
      <c r="DO1269">
        <v>5.4608933389546199E-2</v>
      </c>
      <c r="DP1269">
        <v>4.3344886631383701E-2</v>
      </c>
      <c r="DQ1269">
        <v>3.4455068350361599E-2</v>
      </c>
      <c r="DR1269">
        <v>4.8731897030344501E-2</v>
      </c>
      <c r="DS1269">
        <v>2.1855642299287801E-2</v>
      </c>
      <c r="DT1269">
        <v>1.9707685518897101E-3</v>
      </c>
      <c r="DU1269">
        <v>-1.70933103546436E-2</v>
      </c>
      <c r="DV1269">
        <v>-1.19866301814403E-2</v>
      </c>
      <c r="DW1269">
        <v>1.03743307341075E-2</v>
      </c>
      <c r="DX1269">
        <v>1.6027431977571002E-2</v>
      </c>
      <c r="DY1269">
        <v>2.3497512219048299E-2</v>
      </c>
      <c r="DZ1269">
        <v>2.8919334853434599E-2</v>
      </c>
      <c r="EA1269">
        <v>1.9219368790044801E-2</v>
      </c>
      <c r="EB1269">
        <v>2.28577842954917E-2</v>
      </c>
      <c r="EC1269">
        <v>2.0031164828901299E-2</v>
      </c>
      <c r="ED1269">
        <v>1.62632197231279E-2</v>
      </c>
      <c r="EE1269">
        <v>1.86628267435698E-2</v>
      </c>
      <c r="EF1269">
        <v>3.22600449690051E-2</v>
      </c>
      <c r="EG1269">
        <v>6.1505431340551303E-3</v>
      </c>
      <c r="EH1269">
        <v>2.81432659838949E-2</v>
      </c>
      <c r="EI1269">
        <v>2.2271925103871399E-2</v>
      </c>
      <c r="EJ1269">
        <v>7.78427595102034E-3</v>
      </c>
      <c r="EK1269">
        <v>1.0364429344137199E-2</v>
      </c>
      <c r="EL1269">
        <v>-5.6522563490194197E-3</v>
      </c>
      <c r="EM1269">
        <v>7.3503085590136699E-2</v>
      </c>
      <c r="EN1269">
        <v>5.5216682531106502E-2</v>
      </c>
      <c r="EO1269">
        <v>4.9788183573427E-2</v>
      </c>
      <c r="EP1269">
        <v>6.6950853491180504E-2</v>
      </c>
      <c r="EQ1269">
        <v>3.93709740123971E-2</v>
      </c>
      <c r="ER1269">
        <v>2.3929412848207501E-2</v>
      </c>
      <c r="ES1269">
        <v>5.6839998599847504E-3</v>
      </c>
      <c r="ET1269">
        <v>6.22773615825229E-3</v>
      </c>
      <c r="EU1269">
        <v>2.26739795268192E-2</v>
      </c>
      <c r="EV1269">
        <v>2.6166031172184499E-2</v>
      </c>
      <c r="EW1269">
        <v>69.068815531743297</v>
      </c>
      <c r="EX1269">
        <v>67.507402926604399</v>
      </c>
      <c r="EY1269">
        <v>65.774167530821501</v>
      </c>
      <c r="EZ1269">
        <v>63.947372969236099</v>
      </c>
      <c r="FA1269">
        <v>62.946047931789401</v>
      </c>
      <c r="FB1269">
        <v>62.0039751123401</v>
      </c>
      <c r="FC1269">
        <v>61.044820831893098</v>
      </c>
      <c r="FD1269">
        <v>61.2050063371356</v>
      </c>
      <c r="FE1269">
        <v>66.683460076045606</v>
      </c>
      <c r="FF1269">
        <v>73.289549487268104</v>
      </c>
      <c r="FG1269">
        <v>79.026500748934197</v>
      </c>
      <c r="FH1269">
        <v>83.983321811268596</v>
      </c>
      <c r="FI1269">
        <v>87.352834427929494</v>
      </c>
      <c r="FJ1269">
        <v>90.955380804240093</v>
      </c>
      <c r="FK1269">
        <v>93.096238045857802</v>
      </c>
      <c r="FL1269">
        <v>94.979001036985807</v>
      </c>
      <c r="FM1269">
        <v>95.730556515727599</v>
      </c>
      <c r="FN1269">
        <v>95.165888927295796</v>
      </c>
      <c r="FO1269">
        <v>92.565301301993301</v>
      </c>
      <c r="FP1269">
        <v>86.8665168798249</v>
      </c>
      <c r="FQ1269">
        <v>80.430233897914505</v>
      </c>
      <c r="FR1269">
        <v>76.555853208895002</v>
      </c>
      <c r="FS1269">
        <v>74.3368763682452</v>
      </c>
      <c r="FT1269">
        <v>71.955265583592606</v>
      </c>
      <c r="FU1269">
        <v>2.1616123015545399E-2</v>
      </c>
      <c r="FV1269">
        <v>0</v>
      </c>
      <c r="FW1269">
        <v>0</v>
      </c>
      <c r="FX1269">
        <v>1</v>
      </c>
    </row>
    <row r="1270" spans="1:180" x14ac:dyDescent="0.2">
      <c r="A1270" t="s">
        <v>42</v>
      </c>
      <c r="B1270" t="s">
        <v>58</v>
      </c>
      <c r="C1270" t="s">
        <v>55</v>
      </c>
      <c r="D1270" t="s">
        <v>40</v>
      </c>
      <c r="E1270" t="s">
        <v>78</v>
      </c>
      <c r="F1270" t="s">
        <v>78</v>
      </c>
      <c r="G1270" s="35">
        <v>43721</v>
      </c>
      <c r="H1270">
        <v>442</v>
      </c>
      <c r="I1270">
        <v>0.62859598000682604</v>
      </c>
      <c r="J1270">
        <v>0.55311251136602901</v>
      </c>
      <c r="K1270">
        <v>0.50885507380461703</v>
      </c>
      <c r="L1270">
        <v>0.48983018512416399</v>
      </c>
      <c r="M1270">
        <v>0.47078566993503601</v>
      </c>
      <c r="N1270">
        <v>0.48359342971983599</v>
      </c>
      <c r="O1270">
        <v>0.55746262964125404</v>
      </c>
      <c r="P1270">
        <v>0.60599096234112604</v>
      </c>
      <c r="Q1270">
        <v>0.61464669882746503</v>
      </c>
      <c r="R1270">
        <v>0.647038145271702</v>
      </c>
      <c r="S1270">
        <v>0.70883501034847196</v>
      </c>
      <c r="T1270">
        <v>0.78809927486574605</v>
      </c>
      <c r="U1270">
        <v>0.92973694743093904</v>
      </c>
      <c r="V1270">
        <v>1.1467979250179401</v>
      </c>
      <c r="W1270">
        <v>1.34995260042498</v>
      </c>
      <c r="X1270">
        <v>1.5593148929540701</v>
      </c>
      <c r="Y1270">
        <v>1.7273447617395099</v>
      </c>
      <c r="Z1270">
        <v>1.8076159465472901</v>
      </c>
      <c r="AA1270">
        <v>1.75169623199859</v>
      </c>
      <c r="AB1270">
        <v>1.5342230245413899</v>
      </c>
      <c r="AC1270">
        <v>1.3682653032290899</v>
      </c>
      <c r="AD1270">
        <v>1.21395340549542</v>
      </c>
      <c r="AE1270">
        <v>0.999661099884815</v>
      </c>
      <c r="AF1270">
        <v>0.793343305591521</v>
      </c>
      <c r="AG1270">
        <v>-6.2916214362998296E-2</v>
      </c>
      <c r="AH1270">
        <v>-6.2260986117912497E-2</v>
      </c>
      <c r="AI1270">
        <v>-5.27244749744658E-2</v>
      </c>
      <c r="AJ1270">
        <v>-1.9572779277092101E-2</v>
      </c>
      <c r="AK1270">
        <v>-3.4027686842464197E-2</v>
      </c>
      <c r="AL1270">
        <v>-1.7048470783541301E-2</v>
      </c>
      <c r="AM1270">
        <v>-1.69972789419423E-2</v>
      </c>
      <c r="AN1270">
        <v>-4.7431200677769701E-2</v>
      </c>
      <c r="AO1270">
        <v>-3.0582926663855502E-2</v>
      </c>
      <c r="AP1270">
        <v>-2.8493961888699099E-2</v>
      </c>
      <c r="AQ1270">
        <v>-2.4848720857183398E-2</v>
      </c>
      <c r="AR1270">
        <v>-1.41096780074653E-3</v>
      </c>
      <c r="AS1270">
        <v>-4.5965654372819499E-2</v>
      </c>
      <c r="AT1270">
        <v>-1.28794307861347E-2</v>
      </c>
      <c r="AU1270">
        <v>0.13012515069737701</v>
      </c>
      <c r="AV1270">
        <v>0.20777482511154199</v>
      </c>
      <c r="AW1270">
        <v>0.19528739206288201</v>
      </c>
      <c r="AX1270">
        <v>0.194461811138085</v>
      </c>
      <c r="AY1270">
        <v>-9.5239081538140598E-3</v>
      </c>
      <c r="AZ1270">
        <v>-0.39353800141701201</v>
      </c>
      <c r="BA1270">
        <v>-0.31157978258642199</v>
      </c>
      <c r="BB1270">
        <v>-0.231842778685695</v>
      </c>
      <c r="BC1270">
        <v>-0.191797859633348</v>
      </c>
      <c r="BD1270">
        <v>-7.7846863889185006E-2</v>
      </c>
      <c r="BE1270">
        <v>-4.74354649772337E-2</v>
      </c>
      <c r="BF1270">
        <v>-4.7793079594646001E-2</v>
      </c>
      <c r="BG1270">
        <v>-3.9307992663724901E-2</v>
      </c>
      <c r="BH1270">
        <v>-1.25755312998658E-2</v>
      </c>
      <c r="BI1270">
        <v>-2.67619051767693E-2</v>
      </c>
      <c r="BJ1270">
        <v>-9.6284923628747396E-3</v>
      </c>
      <c r="BK1270">
        <v>-5.5373716476284701E-3</v>
      </c>
      <c r="BL1270">
        <v>-3.8298057943980002E-2</v>
      </c>
      <c r="BM1270">
        <v>-2.2153076433393201E-2</v>
      </c>
      <c r="BN1270">
        <v>-5.6083881384065403E-3</v>
      </c>
      <c r="BO1270">
        <v>-1.9761049500401999E-3</v>
      </c>
      <c r="BP1270">
        <v>1.25258542959183E-2</v>
      </c>
      <c r="BQ1270">
        <v>-3.2042760432568998E-2</v>
      </c>
      <c r="BR1270">
        <v>3.0327397700364699E-3</v>
      </c>
      <c r="BS1270">
        <v>0.152737218332825</v>
      </c>
      <c r="BT1270">
        <v>0.22695093887474799</v>
      </c>
      <c r="BU1270">
        <v>0.23386825501927599</v>
      </c>
      <c r="BV1270">
        <v>0.23045259113736499</v>
      </c>
      <c r="BW1270">
        <v>2.7585694048485401E-2</v>
      </c>
      <c r="BX1270">
        <v>-0.363549583328244</v>
      </c>
      <c r="BY1270">
        <v>-0.27795047774098902</v>
      </c>
      <c r="BZ1270">
        <v>-0.19396388798368</v>
      </c>
      <c r="CA1270">
        <v>-0.16029368488413501</v>
      </c>
      <c r="CB1270">
        <v>-5.1804041581754098E-2</v>
      </c>
      <c r="CC1270">
        <v>-3.6713545111196101E-2</v>
      </c>
      <c r="CD1270">
        <v>-3.7772651609781702E-2</v>
      </c>
      <c r="CE1270">
        <v>-3.0015777885533799E-2</v>
      </c>
      <c r="CF1270">
        <v>-7.7292586663457799E-3</v>
      </c>
      <c r="CG1270">
        <v>-2.1729646928641998E-2</v>
      </c>
      <c r="CH1270">
        <v>-4.4894379119789799E-3</v>
      </c>
      <c r="CI1270">
        <v>2.3997252344411298E-3</v>
      </c>
      <c r="CJ1270">
        <v>-3.1972471108576199E-2</v>
      </c>
      <c r="CK1270">
        <v>-1.6314587843375E-2</v>
      </c>
      <c r="CL1270">
        <v>1.0242090525408599E-2</v>
      </c>
      <c r="CM1270">
        <v>1.38653991510828E-2</v>
      </c>
      <c r="CN1270">
        <v>2.2178454824744901E-2</v>
      </c>
      <c r="CO1270">
        <v>-2.2399806502445999E-2</v>
      </c>
      <c r="CP1270">
        <v>1.4053460624472301E-2</v>
      </c>
      <c r="CQ1270">
        <v>0.16839826749467299</v>
      </c>
      <c r="CR1270">
        <v>0.240232256851523</v>
      </c>
      <c r="CS1270">
        <v>0.26058924317514698</v>
      </c>
      <c r="CT1270">
        <v>0.25537969572723201</v>
      </c>
      <c r="CU1270">
        <v>5.3287691487929001E-2</v>
      </c>
      <c r="CV1270">
        <v>-0.34277969631278199</v>
      </c>
      <c r="CW1270">
        <v>-0.25465892364898601</v>
      </c>
      <c r="CX1270">
        <v>-0.16772908367279299</v>
      </c>
      <c r="CY1270">
        <v>-0.138473989423054</v>
      </c>
      <c r="CZ1270">
        <v>-3.3766862185096502E-2</v>
      </c>
      <c r="DA1270">
        <v>-2.5991625245158499E-2</v>
      </c>
      <c r="DB1270">
        <v>-2.7752223624917399E-2</v>
      </c>
      <c r="DC1270">
        <v>-2.07235631073426E-2</v>
      </c>
      <c r="DD1270">
        <v>-2.8829860328257201E-3</v>
      </c>
      <c r="DE1270">
        <v>-1.6697388680514701E-2</v>
      </c>
      <c r="DF1270">
        <v>6.4961653891678695E-4</v>
      </c>
      <c r="DG1270">
        <v>1.0336822116510699E-2</v>
      </c>
      <c r="DH1270">
        <v>-2.56468842731724E-2</v>
      </c>
      <c r="DI1270">
        <v>-1.0476099253356901E-2</v>
      </c>
      <c r="DJ1270">
        <v>2.6092569189223799E-2</v>
      </c>
      <c r="DK1270">
        <v>2.9706903252205898E-2</v>
      </c>
      <c r="DL1270">
        <v>3.1831055353571398E-2</v>
      </c>
      <c r="DM1270">
        <v>-1.2756852572323099E-2</v>
      </c>
      <c r="DN1270">
        <v>2.5074181478908199E-2</v>
      </c>
      <c r="DO1270">
        <v>0.18405931665652001</v>
      </c>
      <c r="DP1270">
        <v>0.253513574828299</v>
      </c>
      <c r="DQ1270">
        <v>0.28731023133101902</v>
      </c>
      <c r="DR1270">
        <v>0.28030680031709898</v>
      </c>
      <c r="DS1270">
        <v>7.8989688927372598E-2</v>
      </c>
      <c r="DT1270">
        <v>-0.32200980929731998</v>
      </c>
      <c r="DU1270">
        <v>-0.231367369556983</v>
      </c>
      <c r="DV1270">
        <v>-0.141494279361907</v>
      </c>
      <c r="DW1270">
        <v>-0.11665429396197299</v>
      </c>
      <c r="DX1270">
        <v>-1.5729682788438899E-2</v>
      </c>
      <c r="DY1270">
        <v>-1.0510875859394E-2</v>
      </c>
      <c r="DZ1270">
        <v>-1.3284317101651E-2</v>
      </c>
      <c r="EA1270">
        <v>-7.3070807966016801E-3</v>
      </c>
      <c r="EB1270">
        <v>4.1142619444004902E-3</v>
      </c>
      <c r="EC1270">
        <v>-9.4316070148198292E-3</v>
      </c>
      <c r="ED1270">
        <v>8.0695949595833392E-3</v>
      </c>
      <c r="EE1270">
        <v>2.17967294108245E-2</v>
      </c>
      <c r="EF1270">
        <v>-1.65137415393827E-2</v>
      </c>
      <c r="EG1270">
        <v>-2.0462490228945101E-3</v>
      </c>
      <c r="EH1270">
        <v>4.89781429395163E-2</v>
      </c>
      <c r="EI1270">
        <v>5.2579519159349102E-2</v>
      </c>
      <c r="EJ1270">
        <v>4.5767877450236201E-2</v>
      </c>
      <c r="EK1270">
        <v>1.16604136792746E-3</v>
      </c>
      <c r="EL1270">
        <v>4.0986352035079401E-2</v>
      </c>
      <c r="EM1270">
        <v>0.20667138429196799</v>
      </c>
      <c r="EN1270">
        <v>0.272689688591505</v>
      </c>
      <c r="EO1270">
        <v>0.32589109428741297</v>
      </c>
      <c r="EP1270">
        <v>0.316297580316378</v>
      </c>
      <c r="EQ1270">
        <v>0.116099291129672</v>
      </c>
      <c r="ER1270">
        <v>-0.29202139120855197</v>
      </c>
      <c r="ES1270">
        <v>-0.197738064711551</v>
      </c>
      <c r="ET1270">
        <v>-0.10361538865989101</v>
      </c>
      <c r="EU1270">
        <v>-8.515011921276E-2</v>
      </c>
      <c r="EV1270">
        <v>1.03131395189921E-2</v>
      </c>
      <c r="EW1270">
        <v>69.6707081545064</v>
      </c>
      <c r="EX1270">
        <v>67.960836909871205</v>
      </c>
      <c r="EY1270">
        <v>66.045922746781102</v>
      </c>
      <c r="EZ1270">
        <v>64.306545064377701</v>
      </c>
      <c r="FA1270">
        <v>63.293669527897002</v>
      </c>
      <c r="FB1270">
        <v>62.367918454935598</v>
      </c>
      <c r="FC1270">
        <v>61.469849785407703</v>
      </c>
      <c r="FD1270">
        <v>61.576824034334798</v>
      </c>
      <c r="FE1270">
        <v>66.533476394849799</v>
      </c>
      <c r="FF1270">
        <v>73.083261802575095</v>
      </c>
      <c r="FG1270">
        <v>78.965021459227501</v>
      </c>
      <c r="FH1270">
        <v>83.951824034334805</v>
      </c>
      <c r="FI1270">
        <v>87.272317596566495</v>
      </c>
      <c r="FJ1270">
        <v>90.923283261802595</v>
      </c>
      <c r="FK1270">
        <v>93.175751072961404</v>
      </c>
      <c r="FL1270">
        <v>94.976394849785393</v>
      </c>
      <c r="FM1270">
        <v>95.842703862660898</v>
      </c>
      <c r="FN1270">
        <v>95.377575107296096</v>
      </c>
      <c r="FO1270">
        <v>93.318347639484998</v>
      </c>
      <c r="FP1270">
        <v>88.045064377682394</v>
      </c>
      <c r="FQ1270">
        <v>81.370278969957099</v>
      </c>
      <c r="FR1270">
        <v>77.054613733905597</v>
      </c>
      <c r="FS1270">
        <v>74.772424892703896</v>
      </c>
      <c r="FT1270">
        <v>72.142274678111605</v>
      </c>
      <c r="FU1270">
        <v>4.0538654996694699E-2</v>
      </c>
      <c r="FV1270">
        <v>0</v>
      </c>
      <c r="FW1270">
        <v>0</v>
      </c>
      <c r="FX1270">
        <v>1</v>
      </c>
    </row>
    <row r="1271" spans="1:180" x14ac:dyDescent="0.2">
      <c r="A1271" t="s">
        <v>42</v>
      </c>
      <c r="B1271" t="s">
        <v>58</v>
      </c>
      <c r="C1271" t="s">
        <v>55</v>
      </c>
      <c r="D1271" t="s">
        <v>41</v>
      </c>
      <c r="E1271" t="s">
        <v>1</v>
      </c>
      <c r="F1271" t="s">
        <v>1</v>
      </c>
      <c r="G1271" s="35">
        <v>43721</v>
      </c>
      <c r="H1271">
        <v>6776</v>
      </c>
      <c r="I1271">
        <v>0.839446552690715</v>
      </c>
      <c r="J1271">
        <v>0.73424406219057203</v>
      </c>
      <c r="K1271">
        <v>0.65338905454261098</v>
      </c>
      <c r="L1271">
        <v>0.60124748524702099</v>
      </c>
      <c r="M1271">
        <v>0.58647209320874705</v>
      </c>
      <c r="N1271">
        <v>0.60651340171044499</v>
      </c>
      <c r="O1271">
        <v>0.65872802676173403</v>
      </c>
      <c r="P1271">
        <v>0.70460487814430905</v>
      </c>
      <c r="Q1271">
        <v>0.716360047355318</v>
      </c>
      <c r="R1271">
        <v>0.75695661924158897</v>
      </c>
      <c r="S1271">
        <v>0.82311893180092599</v>
      </c>
      <c r="T1271">
        <v>0.91287198984950202</v>
      </c>
      <c r="U1271">
        <v>1.0705491794369899</v>
      </c>
      <c r="V1271">
        <v>1.2953003389648501</v>
      </c>
      <c r="W1271">
        <v>1.5148422140254001</v>
      </c>
      <c r="X1271">
        <v>1.75818884433388</v>
      </c>
      <c r="Y1271">
        <v>1.95430946414312</v>
      </c>
      <c r="Z1271">
        <v>2.1092429688687599</v>
      </c>
      <c r="AA1271">
        <v>2.1229176477481699</v>
      </c>
      <c r="AB1271">
        <v>2.0009259861654201</v>
      </c>
      <c r="AC1271">
        <v>1.8580865281630199</v>
      </c>
      <c r="AD1271">
        <v>1.67324062119052</v>
      </c>
      <c r="AE1271">
        <v>1.3982891196499401</v>
      </c>
      <c r="AF1271">
        <v>1.1982223500414699</v>
      </c>
      <c r="AG1271">
        <v>-2.4953158952061602E-3</v>
      </c>
      <c r="AH1271">
        <v>-1.4655163537671001E-3</v>
      </c>
      <c r="AI1271">
        <v>-6.3006819333285202E-3</v>
      </c>
      <c r="AJ1271">
        <v>-1.0067705165308E-2</v>
      </c>
      <c r="AK1271">
        <v>-1.26053906939945E-2</v>
      </c>
      <c r="AL1271">
        <v>-1.4483263357157701E-2</v>
      </c>
      <c r="AM1271">
        <v>-1.22014200781331E-2</v>
      </c>
      <c r="AN1271">
        <v>-1.30897729001289E-2</v>
      </c>
      <c r="AO1271">
        <v>-1.8914384862433398E-2</v>
      </c>
      <c r="AP1271">
        <v>-3.0212616633877899E-2</v>
      </c>
      <c r="AQ1271">
        <v>-1.81680315402565E-2</v>
      </c>
      <c r="AR1271">
        <v>-1.4133637689183701E-2</v>
      </c>
      <c r="AS1271">
        <v>2.5578374313266999E-3</v>
      </c>
      <c r="AT1271">
        <v>2.27749860867064E-2</v>
      </c>
      <c r="AU1271">
        <v>0.14840585383433</v>
      </c>
      <c r="AV1271">
        <v>0.186364342879068</v>
      </c>
      <c r="AW1271">
        <v>0.19234227944007501</v>
      </c>
      <c r="AX1271">
        <v>0.18284294849463201</v>
      </c>
      <c r="AY1271">
        <v>0.101895824210593</v>
      </c>
      <c r="AZ1271">
        <v>-3.09373571903536E-2</v>
      </c>
      <c r="BA1271">
        <v>-2.1947465640451101E-2</v>
      </c>
      <c r="BB1271">
        <v>-1.4593374173952201E-2</v>
      </c>
      <c r="BC1271">
        <v>-2.8429788874336701E-2</v>
      </c>
      <c r="BD1271">
        <v>-1.8987318848885999E-2</v>
      </c>
      <c r="BE1271">
        <v>6.52166810892382E-3</v>
      </c>
      <c r="BF1271">
        <v>5.5454639810635998E-3</v>
      </c>
      <c r="BG1271">
        <v>-4.8122164902071699E-4</v>
      </c>
      <c r="BH1271">
        <v>-4.5629347997774598E-3</v>
      </c>
      <c r="BI1271">
        <v>-7.3739007625033002E-3</v>
      </c>
      <c r="BJ1271">
        <v>-9.7377108900781103E-3</v>
      </c>
      <c r="BK1271">
        <v>-6.7676208712288003E-3</v>
      </c>
      <c r="BL1271">
        <v>-7.9530069082540001E-3</v>
      </c>
      <c r="BM1271">
        <v>-1.3683858083650999E-2</v>
      </c>
      <c r="BN1271">
        <v>-2.35435976753882E-2</v>
      </c>
      <c r="BO1271">
        <v>-1.2968191609781E-2</v>
      </c>
      <c r="BP1271">
        <v>-1.0650044240651101E-2</v>
      </c>
      <c r="BQ1271">
        <v>6.0230494543828802E-3</v>
      </c>
      <c r="BR1271">
        <v>3.1572360834181697E-2</v>
      </c>
      <c r="BS1271">
        <v>0.159359814958144</v>
      </c>
      <c r="BT1271">
        <v>0.19921466359663001</v>
      </c>
      <c r="BU1271">
        <v>0.206642442599272</v>
      </c>
      <c r="BV1271">
        <v>0.20022858658385601</v>
      </c>
      <c r="BW1271">
        <v>0.119844252126689</v>
      </c>
      <c r="BX1271">
        <v>-1.42052662662895E-2</v>
      </c>
      <c r="BY1271">
        <v>-1.1026461801433501E-2</v>
      </c>
      <c r="BZ1271">
        <v>-1.61678036501429E-3</v>
      </c>
      <c r="CA1271">
        <v>-1.6703094066441999E-2</v>
      </c>
      <c r="CB1271">
        <v>-7.8803831819261993E-3</v>
      </c>
      <c r="CC1271">
        <v>1.27668037620161E-2</v>
      </c>
      <c r="CD1271">
        <v>1.04012476036281E-2</v>
      </c>
      <c r="CE1271">
        <v>3.5493188162434102E-3</v>
      </c>
      <c r="CF1271">
        <v>-7.5034761362797098E-4</v>
      </c>
      <c r="CG1271">
        <v>-3.7505867724835101E-3</v>
      </c>
      <c r="CH1271">
        <v>-6.4509557076130198E-3</v>
      </c>
      <c r="CI1271">
        <v>-3.0041880933465298E-3</v>
      </c>
      <c r="CJ1271">
        <v>-4.3952984302577797E-3</v>
      </c>
      <c r="CK1271">
        <v>-1.00612111702632E-2</v>
      </c>
      <c r="CL1271">
        <v>-1.89246554603709E-2</v>
      </c>
      <c r="CM1271">
        <v>-9.36679831405016E-3</v>
      </c>
      <c r="CN1271">
        <v>-8.2373180301637001E-3</v>
      </c>
      <c r="CO1271">
        <v>8.4230447455800606E-3</v>
      </c>
      <c r="CP1271">
        <v>3.7665395785104E-2</v>
      </c>
      <c r="CQ1271">
        <v>0.16694649506377299</v>
      </c>
      <c r="CR1271">
        <v>0.20811475658006701</v>
      </c>
      <c r="CS1271">
        <v>0.21654669204117299</v>
      </c>
      <c r="CT1271">
        <v>0.212269826563105</v>
      </c>
      <c r="CU1271">
        <v>0.132275278625619</v>
      </c>
      <c r="CV1271">
        <v>-2.6166710627498601E-3</v>
      </c>
      <c r="CW1271">
        <v>-3.4626078108566201E-3</v>
      </c>
      <c r="CX1271">
        <v>7.3707689768472704E-3</v>
      </c>
      <c r="CY1271">
        <v>-8.5812209651730895E-3</v>
      </c>
      <c r="CZ1271">
        <v>-1.8775337371512501E-4</v>
      </c>
      <c r="DA1271">
        <v>1.9011939415108401E-2</v>
      </c>
      <c r="DB1271">
        <v>1.52570312261925E-2</v>
      </c>
      <c r="DC1271">
        <v>7.5798592815075304E-3</v>
      </c>
      <c r="DD1271">
        <v>3.0622395725215198E-3</v>
      </c>
      <c r="DE1271">
        <v>-1.2727278246371399E-4</v>
      </c>
      <c r="DF1271">
        <v>-3.1642005251479401E-3</v>
      </c>
      <c r="DG1271">
        <v>7.5924468453573805E-4</v>
      </c>
      <c r="DH1271">
        <v>-8.3758995226155197E-4</v>
      </c>
      <c r="DI1271">
        <v>-6.4385642568754904E-3</v>
      </c>
      <c r="DJ1271">
        <v>-1.4305713245353501E-2</v>
      </c>
      <c r="DK1271">
        <v>-5.7654050183193499E-3</v>
      </c>
      <c r="DL1271">
        <v>-5.82459181967631E-3</v>
      </c>
      <c r="DM1271">
        <v>1.08230400367772E-2</v>
      </c>
      <c r="DN1271">
        <v>4.37584307360264E-2</v>
      </c>
      <c r="DO1271">
        <v>0.174533175169403</v>
      </c>
      <c r="DP1271">
        <v>0.217014849563504</v>
      </c>
      <c r="DQ1271">
        <v>0.22645094148307399</v>
      </c>
      <c r="DR1271">
        <v>0.224311066542353</v>
      </c>
      <c r="DS1271">
        <v>0.14470630512454899</v>
      </c>
      <c r="DT1271">
        <v>8.9719241407897991E-3</v>
      </c>
      <c r="DU1271">
        <v>4.1012461797202797E-3</v>
      </c>
      <c r="DV1271">
        <v>1.6358318318708799E-2</v>
      </c>
      <c r="DW1271">
        <v>-4.5934786390418699E-4</v>
      </c>
      <c r="DX1271">
        <v>7.5048764344959502E-3</v>
      </c>
      <c r="DY1271">
        <v>2.8028923419238402E-2</v>
      </c>
      <c r="DZ1271">
        <v>2.2268011561023201E-2</v>
      </c>
      <c r="EA1271">
        <v>1.3399319565815301E-2</v>
      </c>
      <c r="EB1271">
        <v>8.5670099380521E-3</v>
      </c>
      <c r="EC1271">
        <v>5.1042171490274599E-3</v>
      </c>
      <c r="ED1271">
        <v>1.58135194193167E-3</v>
      </c>
      <c r="EE1271">
        <v>6.1930438914400802E-3</v>
      </c>
      <c r="EF1271">
        <v>4.2991760396132997E-3</v>
      </c>
      <c r="EG1271">
        <v>-1.2080374780930601E-3</v>
      </c>
      <c r="EH1271">
        <v>-7.6366942868638203E-3</v>
      </c>
      <c r="EI1271">
        <v>-5.6556508784382604E-4</v>
      </c>
      <c r="EJ1271">
        <v>-2.34099837114367E-3</v>
      </c>
      <c r="EK1271">
        <v>1.42882520598334E-2</v>
      </c>
      <c r="EL1271">
        <v>5.2555805483501597E-2</v>
      </c>
      <c r="EM1271">
        <v>0.185487136293217</v>
      </c>
      <c r="EN1271">
        <v>0.22986517028106701</v>
      </c>
      <c r="EO1271">
        <v>0.24075110464227101</v>
      </c>
      <c r="EP1271">
        <v>0.241696704631577</v>
      </c>
      <c r="EQ1271">
        <v>0.16265473304064601</v>
      </c>
      <c r="ER1271">
        <v>2.57040150648539E-2</v>
      </c>
      <c r="ES1271">
        <v>1.5022250018737899E-2</v>
      </c>
      <c r="ET1271">
        <v>2.93349121276467E-2</v>
      </c>
      <c r="EU1271">
        <v>1.12673469439905E-2</v>
      </c>
      <c r="EV1271">
        <v>1.86118121014557E-2</v>
      </c>
      <c r="EW1271">
        <v>73.975817134823899</v>
      </c>
      <c r="EX1271">
        <v>73.258076725513007</v>
      </c>
      <c r="EY1271">
        <v>71.758076725513007</v>
      </c>
      <c r="EZ1271">
        <v>69.911297953445597</v>
      </c>
      <c r="FA1271">
        <v>68.193557544134705</v>
      </c>
      <c r="FB1271">
        <v>67.737908567411907</v>
      </c>
      <c r="FC1271">
        <v>68.064519181378202</v>
      </c>
      <c r="FD1271">
        <v>67.782259590689094</v>
      </c>
      <c r="FE1271">
        <v>70.544351023277201</v>
      </c>
      <c r="FF1271">
        <v>75.435480818621798</v>
      </c>
      <c r="FG1271">
        <v>78.9798318418989</v>
      </c>
      <c r="FH1271">
        <v>83.588702046554403</v>
      </c>
      <c r="FI1271">
        <v>88.044351023277201</v>
      </c>
      <c r="FJ1271">
        <v>91.544351023277201</v>
      </c>
      <c r="FK1271">
        <v>94.044351023277201</v>
      </c>
      <c r="FL1271">
        <v>95.608870204655403</v>
      </c>
      <c r="FM1271">
        <v>96.173389386033705</v>
      </c>
      <c r="FN1271">
        <v>96.237908567411907</v>
      </c>
      <c r="FO1271">
        <v>95.0201681581011</v>
      </c>
      <c r="FP1271">
        <v>91.975817134823899</v>
      </c>
      <c r="FQ1271">
        <v>87.431466111546698</v>
      </c>
      <c r="FR1271">
        <v>83.278244883614093</v>
      </c>
      <c r="FS1271">
        <v>80.604855497580402</v>
      </c>
      <c r="FT1271">
        <v>80.213725702235806</v>
      </c>
      <c r="FU1271">
        <v>1.9398641983198898E-2</v>
      </c>
      <c r="FV1271">
        <v>0</v>
      </c>
      <c r="FW1271">
        <v>0</v>
      </c>
      <c r="FX1271">
        <v>1</v>
      </c>
    </row>
    <row r="1272" spans="1:180" x14ac:dyDescent="0.2">
      <c r="A1272" t="s">
        <v>42</v>
      </c>
      <c r="B1272" t="s">
        <v>58</v>
      </c>
      <c r="C1272" t="s">
        <v>55</v>
      </c>
      <c r="D1272" t="s">
        <v>41</v>
      </c>
      <c r="E1272" t="s">
        <v>1</v>
      </c>
      <c r="F1272" t="s">
        <v>77</v>
      </c>
      <c r="G1272" s="35">
        <v>43721</v>
      </c>
      <c r="H1272">
        <v>5136</v>
      </c>
      <c r="I1272">
        <v>0.87793238798095796</v>
      </c>
      <c r="J1272">
        <v>0.76620915588970295</v>
      </c>
      <c r="K1272">
        <v>0.67929833946047102</v>
      </c>
      <c r="L1272">
        <v>0.62402830278531396</v>
      </c>
      <c r="M1272">
        <v>0.60664177309837797</v>
      </c>
      <c r="N1272">
        <v>0.62386466929968198</v>
      </c>
      <c r="O1272">
        <v>0.67412214141890503</v>
      </c>
      <c r="P1272">
        <v>0.72009419857300505</v>
      </c>
      <c r="Q1272">
        <v>0.72860990596428898</v>
      </c>
      <c r="R1272">
        <v>0.77207682428844504</v>
      </c>
      <c r="S1272">
        <v>0.84320984964123402</v>
      </c>
      <c r="T1272">
        <v>0.943997681609546</v>
      </c>
      <c r="U1272">
        <v>1.10194597009564</v>
      </c>
      <c r="V1272">
        <v>1.32101426576207</v>
      </c>
      <c r="W1272">
        <v>1.5309444471340701</v>
      </c>
      <c r="X1272">
        <v>1.7705986837484</v>
      </c>
      <c r="Y1272">
        <v>1.96450203143211</v>
      </c>
      <c r="Z1272">
        <v>2.1240439333740002</v>
      </c>
      <c r="AA1272">
        <v>2.14474406237834</v>
      </c>
      <c r="AB1272">
        <v>2.0192588295792602</v>
      </c>
      <c r="AC1272">
        <v>1.88365150874404</v>
      </c>
      <c r="AD1272">
        <v>1.7120034255063801</v>
      </c>
      <c r="AE1272">
        <v>1.44413805775004</v>
      </c>
      <c r="AF1272">
        <v>1.24537872178738</v>
      </c>
      <c r="AG1272">
        <v>-4.60171090776845E-3</v>
      </c>
      <c r="AH1272">
        <v>-1.9418059661782E-3</v>
      </c>
      <c r="AI1272">
        <v>-5.5325262057620804E-3</v>
      </c>
      <c r="AJ1272">
        <v>-6.3935528287749604E-3</v>
      </c>
      <c r="AK1272">
        <v>-6.8815564074827798E-3</v>
      </c>
      <c r="AL1272">
        <v>-1.1430735335774E-2</v>
      </c>
      <c r="AM1272">
        <v>-1.46937257465718E-2</v>
      </c>
      <c r="AN1272">
        <v>-1.3901989420442001E-2</v>
      </c>
      <c r="AO1272">
        <v>-2.1201969751350198E-2</v>
      </c>
      <c r="AP1272">
        <v>-2.7116091096492899E-2</v>
      </c>
      <c r="AQ1272">
        <v>-2.8906784353774799E-2</v>
      </c>
      <c r="AR1272">
        <v>-1.52615169606679E-2</v>
      </c>
      <c r="AS1272">
        <v>2.0830830288353802E-3</v>
      </c>
      <c r="AT1272">
        <v>1.2068122101688899E-2</v>
      </c>
      <c r="AU1272">
        <v>0.11437655835439101</v>
      </c>
      <c r="AV1272">
        <v>0.137434927177321</v>
      </c>
      <c r="AW1272">
        <v>0.13838767658866699</v>
      </c>
      <c r="AX1272">
        <v>0.12701934815802499</v>
      </c>
      <c r="AY1272">
        <v>9.60695769570592E-2</v>
      </c>
      <c r="AZ1272">
        <v>2.1325353795215201E-2</v>
      </c>
      <c r="BA1272">
        <v>-2.0796654581759699E-3</v>
      </c>
      <c r="BB1272">
        <v>2.74925698304581E-3</v>
      </c>
      <c r="BC1272">
        <v>-1.5814538309417901E-2</v>
      </c>
      <c r="BD1272">
        <v>-1.1629830318621999E-2</v>
      </c>
      <c r="BE1272">
        <v>6.4257634670079403E-3</v>
      </c>
      <c r="BF1272">
        <v>5.9612913873108896E-3</v>
      </c>
      <c r="BG1272">
        <v>4.9166778313228297E-4</v>
      </c>
      <c r="BH1272">
        <v>-4.1385614031222201E-4</v>
      </c>
      <c r="BI1272">
        <v>-1.7103951782028201E-3</v>
      </c>
      <c r="BJ1272">
        <v>-6.8813639358436098E-3</v>
      </c>
      <c r="BK1272">
        <v>-7.7473661055983897E-3</v>
      </c>
      <c r="BL1272">
        <v>-8.4710592023026308E-3</v>
      </c>
      <c r="BM1272">
        <v>-1.62945365309199E-2</v>
      </c>
      <c r="BN1272">
        <v>-2.0831493252624501E-2</v>
      </c>
      <c r="BO1272">
        <v>-2.22938769993303E-2</v>
      </c>
      <c r="BP1272">
        <v>-1.1577059295415399E-2</v>
      </c>
      <c r="BQ1272">
        <v>5.7549685748456902E-3</v>
      </c>
      <c r="BR1272">
        <v>2.17030471383442E-2</v>
      </c>
      <c r="BS1272">
        <v>0.12410356253229</v>
      </c>
      <c r="BT1272">
        <v>0.14819303677981099</v>
      </c>
      <c r="BU1272">
        <v>0.15163172767671801</v>
      </c>
      <c r="BV1272">
        <v>0.14323702717658501</v>
      </c>
      <c r="BW1272">
        <v>0.110794115565485</v>
      </c>
      <c r="BX1272">
        <v>3.5487611046044601E-2</v>
      </c>
      <c r="BY1272">
        <v>7.8047875805583901E-3</v>
      </c>
      <c r="BZ1272">
        <v>1.63567572984075E-2</v>
      </c>
      <c r="CA1272">
        <v>-2.84588105690688E-3</v>
      </c>
      <c r="CB1272">
        <v>2.9848578479055299E-4</v>
      </c>
      <c r="CC1272">
        <v>1.40633586263134E-2</v>
      </c>
      <c r="CD1272">
        <v>1.14349525393688E-2</v>
      </c>
      <c r="CE1272">
        <v>4.6640061885189097E-3</v>
      </c>
      <c r="CF1272">
        <v>3.7276635703462598E-3</v>
      </c>
      <c r="CG1272">
        <v>1.8711353364430101E-3</v>
      </c>
      <c r="CH1272">
        <v>-3.7304831628655402E-3</v>
      </c>
      <c r="CI1272">
        <v>-2.93633857874737E-3</v>
      </c>
      <c r="CJ1272">
        <v>-4.7096134772992397E-3</v>
      </c>
      <c r="CK1272">
        <v>-1.2895663231816699E-2</v>
      </c>
      <c r="CL1272">
        <v>-1.6478799930543301E-2</v>
      </c>
      <c r="CM1272">
        <v>-1.77137975103435E-2</v>
      </c>
      <c r="CN1272">
        <v>-9.0252151403145409E-3</v>
      </c>
      <c r="CO1272">
        <v>8.2981053184575399E-3</v>
      </c>
      <c r="CP1272">
        <v>2.8376166868148301E-2</v>
      </c>
      <c r="CQ1272">
        <v>0.130840455994821</v>
      </c>
      <c r="CR1272">
        <v>0.15564407071838901</v>
      </c>
      <c r="CS1272">
        <v>0.16080451711534599</v>
      </c>
      <c r="CT1272">
        <v>0.15446934226140999</v>
      </c>
      <c r="CU1272">
        <v>0.12099228615076001</v>
      </c>
      <c r="CV1272">
        <v>4.5296347275909199E-2</v>
      </c>
      <c r="CW1272">
        <v>1.4650729644472799E-2</v>
      </c>
      <c r="CX1272">
        <v>2.5781270564706599E-2</v>
      </c>
      <c r="CY1272">
        <v>6.1361714501503399E-3</v>
      </c>
      <c r="CZ1272">
        <v>8.5600011811422308E-3</v>
      </c>
      <c r="DA1272">
        <v>2.1700953785618801E-2</v>
      </c>
      <c r="DB1272">
        <v>1.69086136914267E-2</v>
      </c>
      <c r="DC1272">
        <v>8.8363445939055405E-3</v>
      </c>
      <c r="DD1272">
        <v>7.8691832810047404E-3</v>
      </c>
      <c r="DE1272">
        <v>5.4526658510888303E-3</v>
      </c>
      <c r="DF1272">
        <v>-5.7960238988748398E-4</v>
      </c>
      <c r="DG1272">
        <v>1.8746889481036401E-3</v>
      </c>
      <c r="DH1272">
        <v>-9.4816775229585796E-4</v>
      </c>
      <c r="DI1272">
        <v>-9.4967899327133998E-3</v>
      </c>
      <c r="DJ1272">
        <v>-1.21261066084622E-2</v>
      </c>
      <c r="DK1272">
        <v>-1.31337180213567E-2</v>
      </c>
      <c r="DL1272">
        <v>-6.4733709852136702E-3</v>
      </c>
      <c r="DM1272">
        <v>1.0841242062069399E-2</v>
      </c>
      <c r="DN1272">
        <v>3.5049286597952402E-2</v>
      </c>
      <c r="DO1272">
        <v>0.13757734945735201</v>
      </c>
      <c r="DP1272">
        <v>0.163095104656967</v>
      </c>
      <c r="DQ1272">
        <v>0.169977306553974</v>
      </c>
      <c r="DR1272">
        <v>0.16570165734623499</v>
      </c>
      <c r="DS1272">
        <v>0.13119045673603499</v>
      </c>
      <c r="DT1272">
        <v>5.5105083505773797E-2</v>
      </c>
      <c r="DU1272">
        <v>2.1496671708387101E-2</v>
      </c>
      <c r="DV1272">
        <v>3.5205783831005699E-2</v>
      </c>
      <c r="DW1272">
        <v>1.51182239572076E-2</v>
      </c>
      <c r="DX1272">
        <v>1.6821516577493902E-2</v>
      </c>
      <c r="DY1272">
        <v>3.2728428160395201E-2</v>
      </c>
      <c r="DZ1272">
        <v>2.48117110449158E-2</v>
      </c>
      <c r="EA1272">
        <v>1.48605385827999E-2</v>
      </c>
      <c r="EB1272">
        <v>1.3848879969467501E-2</v>
      </c>
      <c r="EC1272">
        <v>1.0623827080368801E-2</v>
      </c>
      <c r="ED1272">
        <v>3.9697690100429402E-3</v>
      </c>
      <c r="EE1272">
        <v>8.8210485890770993E-3</v>
      </c>
      <c r="EF1272">
        <v>4.4827624658435403E-3</v>
      </c>
      <c r="EG1272">
        <v>-4.5893567122831398E-3</v>
      </c>
      <c r="EH1272">
        <v>-5.8415087645937802E-3</v>
      </c>
      <c r="EI1272">
        <v>-6.5208106669121602E-3</v>
      </c>
      <c r="EJ1272">
        <v>-2.7889133199612199E-3</v>
      </c>
      <c r="EK1272">
        <v>1.45131276080797E-2</v>
      </c>
      <c r="EL1272">
        <v>4.4684211634607701E-2</v>
      </c>
      <c r="EM1272">
        <v>0.14730435363525099</v>
      </c>
      <c r="EN1272">
        <v>0.17385321425945799</v>
      </c>
      <c r="EO1272">
        <v>0.18322135764202499</v>
      </c>
      <c r="EP1272">
        <v>0.18191933636479499</v>
      </c>
      <c r="EQ1272">
        <v>0.14591499534446001</v>
      </c>
      <c r="ER1272">
        <v>6.9267340756603304E-2</v>
      </c>
      <c r="ES1272">
        <v>3.13811247471215E-2</v>
      </c>
      <c r="ET1272">
        <v>4.8813284146367403E-2</v>
      </c>
      <c r="EU1272">
        <v>2.8086881209718601E-2</v>
      </c>
      <c r="EV1272">
        <v>2.8749832680906501E-2</v>
      </c>
      <c r="EW1272">
        <v>73.929061125436107</v>
      </c>
      <c r="EX1272">
        <v>73.204641286212606</v>
      </c>
      <c r="EY1272">
        <v>71.704641286212606</v>
      </c>
      <c r="EZ1272">
        <v>69.877900803882895</v>
      </c>
      <c r="FA1272">
        <v>68.153480964659494</v>
      </c>
      <c r="FB1272">
        <v>67.714530562717997</v>
      </c>
      <c r="FC1272">
        <v>68.051160321553198</v>
      </c>
      <c r="FD1272">
        <v>67.775580160776599</v>
      </c>
      <c r="FE1272">
        <v>70.561049598058503</v>
      </c>
      <c r="FF1272">
        <v>75.448839678446802</v>
      </c>
      <c r="FG1272">
        <v>79.009889276505405</v>
      </c>
      <c r="FH1272">
        <v>83.622099196117105</v>
      </c>
      <c r="FI1272">
        <v>88.061049598058503</v>
      </c>
      <c r="FJ1272">
        <v>91.561049598058503</v>
      </c>
      <c r="FK1272">
        <v>94.061049598058503</v>
      </c>
      <c r="FL1272">
        <v>95.612209919611701</v>
      </c>
      <c r="FM1272">
        <v>96.163370241164898</v>
      </c>
      <c r="FN1272">
        <v>96.214530562717997</v>
      </c>
      <c r="FO1272">
        <v>94.990110723494595</v>
      </c>
      <c r="FP1272">
        <v>91.929061125436107</v>
      </c>
      <c r="FQ1272">
        <v>87.368011527377504</v>
      </c>
      <c r="FR1272">
        <v>83.194752009707301</v>
      </c>
      <c r="FS1272">
        <v>80.531381768542403</v>
      </c>
      <c r="FT1272">
        <v>80.143591688154103</v>
      </c>
      <c r="FU1272">
        <v>1.7082821783881399E-2</v>
      </c>
      <c r="FV1272">
        <v>0</v>
      </c>
      <c r="FW1272">
        <v>0</v>
      </c>
      <c r="FX1272">
        <v>1</v>
      </c>
    </row>
    <row r="1273" spans="1:180" x14ac:dyDescent="0.2">
      <c r="A1273" t="s">
        <v>42</v>
      </c>
      <c r="B1273" t="s">
        <v>58</v>
      </c>
      <c r="C1273" t="s">
        <v>55</v>
      </c>
      <c r="D1273" t="s">
        <v>41</v>
      </c>
      <c r="E1273" t="s">
        <v>1</v>
      </c>
      <c r="F1273" t="s">
        <v>78</v>
      </c>
      <c r="G1273" s="35">
        <v>43721</v>
      </c>
      <c r="H1273">
        <v>1640</v>
      </c>
      <c r="I1273">
        <v>0.75667056142802602</v>
      </c>
      <c r="J1273">
        <v>0.67035092806410801</v>
      </c>
      <c r="K1273">
        <v>0.60615213105196097</v>
      </c>
      <c r="L1273">
        <v>0.56132699905022099</v>
      </c>
      <c r="M1273">
        <v>0.54881778879632803</v>
      </c>
      <c r="N1273">
        <v>0.57332864884705304</v>
      </c>
      <c r="O1273">
        <v>0.63034499945167899</v>
      </c>
      <c r="P1273">
        <v>0.66860658011158602</v>
      </c>
      <c r="Q1273">
        <v>0.68342147134087095</v>
      </c>
      <c r="R1273">
        <v>0.72081599284693698</v>
      </c>
      <c r="S1273">
        <v>0.77066067833575802</v>
      </c>
      <c r="T1273">
        <v>0.83594335742549497</v>
      </c>
      <c r="U1273">
        <v>0.98430249500168998</v>
      </c>
      <c r="V1273">
        <v>1.2265829079832</v>
      </c>
      <c r="W1273">
        <v>1.4748683518208601</v>
      </c>
      <c r="X1273">
        <v>1.7312937610591499</v>
      </c>
      <c r="Y1273">
        <v>1.9396059400791099</v>
      </c>
      <c r="Z1273">
        <v>2.0989749489924199</v>
      </c>
      <c r="AA1273">
        <v>2.09506776550485</v>
      </c>
      <c r="AB1273">
        <v>1.9825128338992699</v>
      </c>
      <c r="AC1273">
        <v>1.82267762056992</v>
      </c>
      <c r="AD1273">
        <v>1.60765334500238</v>
      </c>
      <c r="AE1273">
        <v>1.30533539197907</v>
      </c>
      <c r="AF1273">
        <v>1.10415359866823</v>
      </c>
      <c r="AG1273">
        <v>-8.5332925196013303E-3</v>
      </c>
      <c r="AH1273">
        <v>-6.1453332941267102E-3</v>
      </c>
      <c r="AI1273">
        <v>3.2920516155222597E-4</v>
      </c>
      <c r="AJ1273">
        <v>-6.18790830891298E-3</v>
      </c>
      <c r="AK1273">
        <v>-1.4935454048323899E-2</v>
      </c>
      <c r="AL1273">
        <v>-9.4363452064016896E-3</v>
      </c>
      <c r="AM1273">
        <v>-1.4825761935227701E-2</v>
      </c>
      <c r="AN1273">
        <v>-1.8002823579084101E-2</v>
      </c>
      <c r="AO1273">
        <v>-1.9524180930253598E-2</v>
      </c>
      <c r="AP1273">
        <v>-3.1489238919586E-2</v>
      </c>
      <c r="AQ1273">
        <v>-5.9250808584776597E-3</v>
      </c>
      <c r="AR1273">
        <v>-9.9826581937803704E-3</v>
      </c>
      <c r="AS1273">
        <v>-8.5739282649931609E-3</v>
      </c>
      <c r="AT1273">
        <v>2.21198883165897E-2</v>
      </c>
      <c r="AU1273">
        <v>0.217553158445248</v>
      </c>
      <c r="AV1273">
        <v>0.313730967777125</v>
      </c>
      <c r="AW1273">
        <v>0.34800075200999397</v>
      </c>
      <c r="AX1273">
        <v>0.36519309236160702</v>
      </c>
      <c r="AY1273">
        <v>0.145909622694196</v>
      </c>
      <c r="AZ1273">
        <v>-0.19786381994208099</v>
      </c>
      <c r="BA1273">
        <v>-9.8491570333260503E-2</v>
      </c>
      <c r="BB1273">
        <v>-8.7540385748351796E-2</v>
      </c>
      <c r="BC1273">
        <v>-9.5563549122316405E-2</v>
      </c>
      <c r="BD1273">
        <v>-5.0565007565092003E-2</v>
      </c>
      <c r="BE1273">
        <v>-5.7308417026702798E-4</v>
      </c>
      <c r="BF1273">
        <v>2.2208597571221999E-3</v>
      </c>
      <c r="BG1273">
        <v>5.4616054998989404E-3</v>
      </c>
      <c r="BH1273">
        <v>-2.2870989997343899E-3</v>
      </c>
      <c r="BI1273">
        <v>-1.0184433618898399E-2</v>
      </c>
      <c r="BJ1273">
        <v>-2.5956802721911199E-3</v>
      </c>
      <c r="BK1273">
        <v>-8.1414538798323093E-3</v>
      </c>
      <c r="BL1273">
        <v>-1.0522411316053699E-2</v>
      </c>
      <c r="BM1273">
        <v>-1.15824206402197E-2</v>
      </c>
      <c r="BN1273">
        <v>-2.1210247620956701E-2</v>
      </c>
      <c r="BO1273">
        <v>4.1582080476675696E-3</v>
      </c>
      <c r="BP1273">
        <v>-3.8702495222578299E-3</v>
      </c>
      <c r="BQ1273">
        <v>-2.34986443711043E-3</v>
      </c>
      <c r="BR1273">
        <v>3.3428540068837199E-2</v>
      </c>
      <c r="BS1273">
        <v>0.239210623460094</v>
      </c>
      <c r="BT1273">
        <v>0.344494062939946</v>
      </c>
      <c r="BU1273">
        <v>0.38153877949839898</v>
      </c>
      <c r="BV1273">
        <v>0.39509404696887002</v>
      </c>
      <c r="BW1273">
        <v>0.17943253688729699</v>
      </c>
      <c r="BX1273">
        <v>-0.16651602314658201</v>
      </c>
      <c r="BY1273">
        <v>-7.2968993549723499E-2</v>
      </c>
      <c r="BZ1273">
        <v>-6.5712000734456599E-2</v>
      </c>
      <c r="CA1273">
        <v>-7.3512351857577096E-2</v>
      </c>
      <c r="CB1273">
        <v>-3.4030492109444199E-2</v>
      </c>
      <c r="CC1273">
        <v>4.9401318835377798E-3</v>
      </c>
      <c r="CD1273">
        <v>8.0152595787340401E-3</v>
      </c>
      <c r="CE1273">
        <v>9.0162903395605409E-3</v>
      </c>
      <c r="CF1273">
        <v>4.14589644884207E-4</v>
      </c>
      <c r="CG1273">
        <v>-6.8938913423694298E-3</v>
      </c>
      <c r="CH1273">
        <v>2.1421434227305502E-3</v>
      </c>
      <c r="CI1273">
        <v>-3.5119224828728101E-3</v>
      </c>
      <c r="CJ1273">
        <v>-5.3415005700344397E-3</v>
      </c>
      <c r="CK1273">
        <v>-6.0819816560886497E-3</v>
      </c>
      <c r="CL1273">
        <v>-1.40910495601092E-2</v>
      </c>
      <c r="CM1273">
        <v>1.1141863227642899E-2</v>
      </c>
      <c r="CN1273">
        <v>3.6318610359132702E-4</v>
      </c>
      <c r="CO1273">
        <v>1.9609032099020401E-3</v>
      </c>
      <c r="CP1273">
        <v>4.1260877823236897E-2</v>
      </c>
      <c r="CQ1273">
        <v>0.25421051775488901</v>
      </c>
      <c r="CR1273">
        <v>0.36580048893702</v>
      </c>
      <c r="CS1273">
        <v>0.40476711517097902</v>
      </c>
      <c r="CT1273">
        <v>0.41580335704347898</v>
      </c>
      <c r="CU1273">
        <v>0.202650405137591</v>
      </c>
      <c r="CV1273">
        <v>-0.144804634579874</v>
      </c>
      <c r="CW1273">
        <v>-5.52921346181066E-2</v>
      </c>
      <c r="CX1273">
        <v>-5.0593727768987899E-2</v>
      </c>
      <c r="CY1273">
        <v>-5.8239759805920097E-2</v>
      </c>
      <c r="CZ1273">
        <v>-2.2578737073461402E-2</v>
      </c>
      <c r="DA1273">
        <v>1.0453347937342599E-2</v>
      </c>
      <c r="DB1273">
        <v>1.3809659400345901E-2</v>
      </c>
      <c r="DC1273">
        <v>1.2570975179222101E-2</v>
      </c>
      <c r="DD1273">
        <v>3.1162782895028098E-3</v>
      </c>
      <c r="DE1273">
        <v>-3.6033490658404599E-3</v>
      </c>
      <c r="DF1273">
        <v>6.8799671176522203E-3</v>
      </c>
      <c r="DG1273">
        <v>1.1176089140867E-3</v>
      </c>
      <c r="DH1273">
        <v>-1.6058982401521499E-4</v>
      </c>
      <c r="DI1273">
        <v>-5.8154267195755698E-4</v>
      </c>
      <c r="DJ1273">
        <v>-6.9718514992617399E-3</v>
      </c>
      <c r="DK1273">
        <v>1.81255184076183E-2</v>
      </c>
      <c r="DL1273">
        <v>4.5966217294404798E-3</v>
      </c>
      <c r="DM1273">
        <v>6.2716708569145203E-3</v>
      </c>
      <c r="DN1273">
        <v>4.9093215577636601E-2</v>
      </c>
      <c r="DO1273">
        <v>0.26921041204968399</v>
      </c>
      <c r="DP1273">
        <v>0.38710691493409499</v>
      </c>
      <c r="DQ1273">
        <v>0.42799545084356</v>
      </c>
      <c r="DR1273">
        <v>0.43651266711808701</v>
      </c>
      <c r="DS1273">
        <v>0.22586827338788501</v>
      </c>
      <c r="DT1273">
        <v>-0.123093246013165</v>
      </c>
      <c r="DU1273">
        <v>-3.7615275686489702E-2</v>
      </c>
      <c r="DV1273">
        <v>-3.5475454803519102E-2</v>
      </c>
      <c r="DW1273">
        <v>-4.2967167754263E-2</v>
      </c>
      <c r="DX1273">
        <v>-1.1126982037478601E-2</v>
      </c>
      <c r="DY1273">
        <v>1.8413556286676899E-2</v>
      </c>
      <c r="DZ1273">
        <v>2.2175852451594799E-2</v>
      </c>
      <c r="EA1273">
        <v>1.7703375517568901E-2</v>
      </c>
      <c r="EB1273">
        <v>7.0170875986813996E-3</v>
      </c>
      <c r="EC1273">
        <v>1.1476713635850599E-3</v>
      </c>
      <c r="ED1273">
        <v>1.37206320518628E-2</v>
      </c>
      <c r="EE1273">
        <v>7.8019169694820397E-3</v>
      </c>
      <c r="EF1273">
        <v>7.3198224390152696E-3</v>
      </c>
      <c r="EG1273">
        <v>7.3602176180763102E-3</v>
      </c>
      <c r="EH1273">
        <v>3.3071397993675298E-3</v>
      </c>
      <c r="EI1273">
        <v>2.8208807313763601E-2</v>
      </c>
      <c r="EJ1273">
        <v>1.0709030400963E-2</v>
      </c>
      <c r="EK1273">
        <v>1.24957346847972E-2</v>
      </c>
      <c r="EL1273">
        <v>6.0401867329884E-2</v>
      </c>
      <c r="EM1273">
        <v>0.29086787706452999</v>
      </c>
      <c r="EN1273">
        <v>0.41787001009691599</v>
      </c>
      <c r="EO1273">
        <v>0.46153347833196401</v>
      </c>
      <c r="EP1273">
        <v>0.466413621725351</v>
      </c>
      <c r="EQ1273">
        <v>0.259391187580986</v>
      </c>
      <c r="ER1273">
        <v>-9.1745449217666197E-2</v>
      </c>
      <c r="ES1273">
        <v>-1.2092698902952699E-2</v>
      </c>
      <c r="ET1273">
        <v>-1.3647069789623901E-2</v>
      </c>
      <c r="EU1273">
        <v>-2.0915970489523698E-2</v>
      </c>
      <c r="EV1273">
        <v>5.4075334181692804E-3</v>
      </c>
      <c r="EW1273">
        <v>74.210416666666703</v>
      </c>
      <c r="EX1273">
        <v>73.526190476190493</v>
      </c>
      <c r="EY1273">
        <v>72.026190476190493</v>
      </c>
      <c r="EZ1273">
        <v>70.078869047619094</v>
      </c>
      <c r="FA1273">
        <v>68.394642857142898</v>
      </c>
      <c r="FB1273">
        <v>67.855208333333294</v>
      </c>
      <c r="FC1273">
        <v>68.131547619047595</v>
      </c>
      <c r="FD1273">
        <v>67.815773809523805</v>
      </c>
      <c r="FE1273">
        <v>70.460565476190496</v>
      </c>
      <c r="FF1273">
        <v>75.368452380952405</v>
      </c>
      <c r="FG1273">
        <v>78.829017857142901</v>
      </c>
      <c r="FH1273">
        <v>83.421130952380906</v>
      </c>
      <c r="FI1273">
        <v>87.960565476190496</v>
      </c>
      <c r="FJ1273">
        <v>91.460565476190496</v>
      </c>
      <c r="FK1273">
        <v>93.960565476190496</v>
      </c>
      <c r="FL1273">
        <v>95.592113095238105</v>
      </c>
      <c r="FM1273">
        <v>96.2236607142857</v>
      </c>
      <c r="FN1273">
        <v>96.355208333333294</v>
      </c>
      <c r="FO1273">
        <v>95.170982142857099</v>
      </c>
      <c r="FP1273">
        <v>92.210416666666703</v>
      </c>
      <c r="FQ1273">
        <v>87.749851190476207</v>
      </c>
      <c r="FR1273">
        <v>83.697172619047606</v>
      </c>
      <c r="FS1273">
        <v>80.973511904761907</v>
      </c>
      <c r="FT1273">
        <v>80.565624999999997</v>
      </c>
      <c r="FU1273">
        <v>3.9459089677494397E-2</v>
      </c>
      <c r="FV1273">
        <v>0</v>
      </c>
      <c r="FW1273">
        <v>0</v>
      </c>
      <c r="FX1273">
        <v>1</v>
      </c>
    </row>
    <row r="1274" spans="1:180" x14ac:dyDescent="0.2">
      <c r="A1274" t="s">
        <v>42</v>
      </c>
      <c r="B1274" t="s">
        <v>58</v>
      </c>
      <c r="C1274" t="s">
        <v>55</v>
      </c>
      <c r="D1274" t="s">
        <v>41</v>
      </c>
      <c r="E1274" t="s">
        <v>77</v>
      </c>
      <c r="F1274" t="s">
        <v>1</v>
      </c>
      <c r="G1274" s="35">
        <v>43721</v>
      </c>
      <c r="H1274">
        <v>3872</v>
      </c>
      <c r="I1274">
        <v>0.83518464246025803</v>
      </c>
      <c r="J1274">
        <v>0.73946834465059696</v>
      </c>
      <c r="K1274">
        <v>0.66621114917310698</v>
      </c>
      <c r="L1274">
        <v>0.62193987257211003</v>
      </c>
      <c r="M1274">
        <v>0.61365833766576205</v>
      </c>
      <c r="N1274">
        <v>0.64539248974048502</v>
      </c>
      <c r="O1274">
        <v>0.71317058759813101</v>
      </c>
      <c r="P1274">
        <v>0.76828545745146104</v>
      </c>
      <c r="Q1274">
        <v>0.77872728837952199</v>
      </c>
      <c r="R1274">
        <v>0.80793244997091695</v>
      </c>
      <c r="S1274">
        <v>0.86086725773850903</v>
      </c>
      <c r="T1274">
        <v>0.94007408088407896</v>
      </c>
      <c r="U1274">
        <v>1.07767254367924</v>
      </c>
      <c r="V1274">
        <v>1.2830437931218599</v>
      </c>
      <c r="W1274">
        <v>1.49478634408274</v>
      </c>
      <c r="X1274">
        <v>1.7435026299824301</v>
      </c>
      <c r="Y1274">
        <v>1.9491973761380901</v>
      </c>
      <c r="Z1274">
        <v>2.12246530855507</v>
      </c>
      <c r="AA1274">
        <v>2.1430112770980299</v>
      </c>
      <c r="AB1274">
        <v>2.0168181753497798</v>
      </c>
      <c r="AC1274">
        <v>1.86504280327885</v>
      </c>
      <c r="AD1274">
        <v>1.6561406286704099</v>
      </c>
      <c r="AE1274">
        <v>1.3719302625008201</v>
      </c>
      <c r="AF1274">
        <v>1.18444101352235</v>
      </c>
      <c r="AG1274">
        <v>-5.9272922941041003E-3</v>
      </c>
      <c r="AH1274">
        <v>-8.6415693881395604E-3</v>
      </c>
      <c r="AI1274">
        <v>-1.24108674961644E-2</v>
      </c>
      <c r="AJ1274">
        <v>-8.3765499540358404E-3</v>
      </c>
      <c r="AK1274">
        <v>-1.54263935505574E-2</v>
      </c>
      <c r="AL1274">
        <v>-1.5627603662558099E-2</v>
      </c>
      <c r="AM1274">
        <v>-1.38718932830898E-2</v>
      </c>
      <c r="AN1274">
        <v>-1.7802363338479898E-2</v>
      </c>
      <c r="AO1274">
        <v>-2.0737025112325901E-2</v>
      </c>
      <c r="AP1274">
        <v>-2.9745185377891201E-2</v>
      </c>
      <c r="AQ1274">
        <v>-2.5933995472515702E-2</v>
      </c>
      <c r="AR1274">
        <v>-2.6005512643488399E-2</v>
      </c>
      <c r="AS1274">
        <v>1.27028001039518E-2</v>
      </c>
      <c r="AT1274">
        <v>3.5301389312746297E-2</v>
      </c>
      <c r="AU1274">
        <v>0.19384430723276699</v>
      </c>
      <c r="AV1274">
        <v>0.23237680399812599</v>
      </c>
      <c r="AW1274">
        <v>0.25007922928457099</v>
      </c>
      <c r="AX1274">
        <v>0.23924276594175201</v>
      </c>
      <c r="AY1274">
        <v>0.16236536850715699</v>
      </c>
      <c r="AZ1274">
        <v>-1.0565503602365E-3</v>
      </c>
      <c r="BA1274">
        <v>4.2113318271675996E-3</v>
      </c>
      <c r="BB1274">
        <v>-1.20433666414908E-2</v>
      </c>
      <c r="BC1274">
        <v>-3.4441078011135703E-2</v>
      </c>
      <c r="BD1274">
        <v>-2.44623008002871E-2</v>
      </c>
      <c r="BE1274">
        <v>2.7132879095678698E-3</v>
      </c>
      <c r="BF1274">
        <v>-9.6405095797755995E-4</v>
      </c>
      <c r="BG1274">
        <v>-5.9459258485899504E-3</v>
      </c>
      <c r="BH1274">
        <v>-1.5286251577704001E-3</v>
      </c>
      <c r="BI1274">
        <v>-9.0990674959774403E-3</v>
      </c>
      <c r="BJ1274">
        <v>-9.8630068533503805E-3</v>
      </c>
      <c r="BK1274">
        <v>-6.7405827123408098E-3</v>
      </c>
      <c r="BL1274">
        <v>-8.9176311249651793E-3</v>
      </c>
      <c r="BM1274">
        <v>-1.34662479953241E-2</v>
      </c>
      <c r="BN1274">
        <v>-2.09871082438613E-2</v>
      </c>
      <c r="BO1274">
        <v>-1.8567013810277599E-2</v>
      </c>
      <c r="BP1274">
        <v>-2.20775231654258E-2</v>
      </c>
      <c r="BQ1274">
        <v>1.6634613425265302E-2</v>
      </c>
      <c r="BR1274">
        <v>4.7324061523835698E-2</v>
      </c>
      <c r="BS1274">
        <v>0.20991712294656101</v>
      </c>
      <c r="BT1274">
        <v>0.257112673617236</v>
      </c>
      <c r="BU1274">
        <v>0.27364485834226898</v>
      </c>
      <c r="BV1274">
        <v>0.26443078407545501</v>
      </c>
      <c r="BW1274">
        <v>0.183321450763441</v>
      </c>
      <c r="BX1274">
        <v>1.87326118453385E-2</v>
      </c>
      <c r="BY1274">
        <v>1.7044074848565099E-2</v>
      </c>
      <c r="BZ1274">
        <v>2.08378279704654E-3</v>
      </c>
      <c r="CA1274">
        <v>-2.17789698353511E-2</v>
      </c>
      <c r="CB1274">
        <v>-1.18168504854797E-2</v>
      </c>
      <c r="CC1274">
        <v>8.6977274370905501E-3</v>
      </c>
      <c r="CD1274">
        <v>4.3533749189583401E-3</v>
      </c>
      <c r="CE1274">
        <v>-1.4683269574379001E-3</v>
      </c>
      <c r="CF1274">
        <v>3.2142266954949699E-3</v>
      </c>
      <c r="CG1274">
        <v>-4.7167807453191097E-3</v>
      </c>
      <c r="CH1274">
        <v>-5.8704646638116304E-3</v>
      </c>
      <c r="CI1274">
        <v>-1.80145873493772E-3</v>
      </c>
      <c r="CJ1274">
        <v>-2.76409265917838E-3</v>
      </c>
      <c r="CK1274">
        <v>-8.4305299128391905E-3</v>
      </c>
      <c r="CL1274">
        <v>-1.4921290700300099E-2</v>
      </c>
      <c r="CM1274">
        <v>-1.3464664752826899E-2</v>
      </c>
      <c r="CN1274">
        <v>-1.93570096186363E-2</v>
      </c>
      <c r="CO1274">
        <v>1.9357775354242001E-2</v>
      </c>
      <c r="CP1274">
        <v>5.5650927672930103E-2</v>
      </c>
      <c r="CQ1274">
        <v>0.22104910614779699</v>
      </c>
      <c r="CR1274">
        <v>0.27424466156329402</v>
      </c>
      <c r="CS1274">
        <v>0.28996634124036103</v>
      </c>
      <c r="CT1274">
        <v>0.281875928705352</v>
      </c>
      <c r="CU1274">
        <v>0.197835569496258</v>
      </c>
      <c r="CV1274">
        <v>3.2438525305788002E-2</v>
      </c>
      <c r="CW1274">
        <v>2.5931993573184601E-2</v>
      </c>
      <c r="CX1274">
        <v>1.18682034630655E-2</v>
      </c>
      <c r="CY1274">
        <v>-1.30092322850034E-2</v>
      </c>
      <c r="CZ1274">
        <v>-3.05865011890036E-3</v>
      </c>
      <c r="DA1274">
        <v>1.46821669646132E-2</v>
      </c>
      <c r="DB1274">
        <v>9.6708007958942396E-3</v>
      </c>
      <c r="DC1274">
        <v>3.0092719337141498E-3</v>
      </c>
      <c r="DD1274">
        <v>7.95707854876033E-3</v>
      </c>
      <c r="DE1274">
        <v>-3.3449399466078998E-4</v>
      </c>
      <c r="DF1274">
        <v>-1.87792247427289E-3</v>
      </c>
      <c r="DG1274">
        <v>3.1376652424653798E-3</v>
      </c>
      <c r="DH1274">
        <v>3.3894458066084199E-3</v>
      </c>
      <c r="DI1274">
        <v>-3.39481183035424E-3</v>
      </c>
      <c r="DJ1274">
        <v>-8.8554731567388693E-3</v>
      </c>
      <c r="DK1274">
        <v>-8.3623156953762899E-3</v>
      </c>
      <c r="DL1274">
        <v>-1.66364960718468E-2</v>
      </c>
      <c r="DM1274">
        <v>2.20809372832186E-2</v>
      </c>
      <c r="DN1274">
        <v>6.3977793822024606E-2</v>
      </c>
      <c r="DO1274">
        <v>0.232181089349034</v>
      </c>
      <c r="DP1274">
        <v>0.29137664950935099</v>
      </c>
      <c r="DQ1274">
        <v>0.30628782413845301</v>
      </c>
      <c r="DR1274">
        <v>0.29932107333524999</v>
      </c>
      <c r="DS1274">
        <v>0.21234968822907499</v>
      </c>
      <c r="DT1274">
        <v>4.61444387662375E-2</v>
      </c>
      <c r="DU1274">
        <v>3.4819912297803998E-2</v>
      </c>
      <c r="DV1274">
        <v>2.1652624129084499E-2</v>
      </c>
      <c r="DW1274">
        <v>-4.2394947346556999E-3</v>
      </c>
      <c r="DX1274">
        <v>5.6995502476789601E-3</v>
      </c>
      <c r="DY1274">
        <v>2.33227471682852E-2</v>
      </c>
      <c r="DZ1274">
        <v>1.7348319226056199E-2</v>
      </c>
      <c r="EA1274">
        <v>9.4742135812885594E-3</v>
      </c>
      <c r="EB1274">
        <v>1.48050033450258E-2</v>
      </c>
      <c r="EC1274">
        <v>5.9928320599191296E-3</v>
      </c>
      <c r="ED1274">
        <v>3.8866743349347901E-3</v>
      </c>
      <c r="EE1274">
        <v>1.02689758132144E-2</v>
      </c>
      <c r="EF1274">
        <v>1.22741780201231E-2</v>
      </c>
      <c r="EG1274">
        <v>3.87596528664747E-3</v>
      </c>
      <c r="EH1274">
        <v>-9.7396022708967994E-5</v>
      </c>
      <c r="EI1274">
        <v>-9.9533403313819906E-4</v>
      </c>
      <c r="EJ1274">
        <v>-1.2708506593784301E-2</v>
      </c>
      <c r="EK1274">
        <v>2.6012750604532099E-2</v>
      </c>
      <c r="EL1274">
        <v>7.6000466033114E-2</v>
      </c>
      <c r="EM1274">
        <v>0.24825390506282699</v>
      </c>
      <c r="EN1274">
        <v>0.316112519128462</v>
      </c>
      <c r="EO1274">
        <v>0.329853453196151</v>
      </c>
      <c r="EP1274">
        <v>0.32450909146895202</v>
      </c>
      <c r="EQ1274">
        <v>0.233305770485359</v>
      </c>
      <c r="ER1274">
        <v>6.5933600971812598E-2</v>
      </c>
      <c r="ES1274">
        <v>4.7652655319201501E-2</v>
      </c>
      <c r="ET1274">
        <v>3.5779773567621798E-2</v>
      </c>
      <c r="EU1274">
        <v>8.4226134411288407E-3</v>
      </c>
      <c r="EV1274">
        <v>1.8345000562486401E-2</v>
      </c>
      <c r="EW1274">
        <v>73.653761265403702</v>
      </c>
      <c r="EX1274">
        <v>72.8900128747471</v>
      </c>
      <c r="EY1274">
        <v>71.3900128747471</v>
      </c>
      <c r="EZ1274">
        <v>69.681258046716906</v>
      </c>
      <c r="FA1274">
        <v>67.917509656060304</v>
      </c>
      <c r="FB1274">
        <v>67.576880632701901</v>
      </c>
      <c r="FC1274">
        <v>67.972503218686796</v>
      </c>
      <c r="FD1274">
        <v>67.736251609343398</v>
      </c>
      <c r="FE1274">
        <v>70.659370976641497</v>
      </c>
      <c r="FF1274">
        <v>75.527496781313204</v>
      </c>
      <c r="FG1274">
        <v>79.186867757954801</v>
      </c>
      <c r="FH1274">
        <v>83.818741953283094</v>
      </c>
      <c r="FI1274">
        <v>88.159370976641497</v>
      </c>
      <c r="FJ1274">
        <v>91.659370976641497</v>
      </c>
      <c r="FK1274">
        <v>94.159370976641497</v>
      </c>
      <c r="FL1274">
        <v>95.631874195328294</v>
      </c>
      <c r="FM1274">
        <v>96.104377414015104</v>
      </c>
      <c r="FN1274">
        <v>96.076880632701901</v>
      </c>
      <c r="FO1274">
        <v>94.813132242045199</v>
      </c>
      <c r="FP1274">
        <v>91.653761265403702</v>
      </c>
      <c r="FQ1274">
        <v>86.994390288762204</v>
      </c>
      <c r="FR1274">
        <v>82.7031451167923</v>
      </c>
      <c r="FS1274">
        <v>80.098767702777295</v>
      </c>
      <c r="FT1274">
        <v>79.730641898105603</v>
      </c>
      <c r="FU1274">
        <v>2.9193227524823801E-2</v>
      </c>
      <c r="FV1274">
        <v>0</v>
      </c>
      <c r="FW1274">
        <v>0</v>
      </c>
      <c r="FX1274">
        <v>1</v>
      </c>
    </row>
    <row r="1275" spans="1:180" x14ac:dyDescent="0.2">
      <c r="A1275" t="s">
        <v>42</v>
      </c>
      <c r="B1275" t="s">
        <v>58</v>
      </c>
      <c r="C1275" t="s">
        <v>55</v>
      </c>
      <c r="D1275" t="s">
        <v>41</v>
      </c>
      <c r="E1275" t="s">
        <v>77</v>
      </c>
      <c r="F1275" t="s">
        <v>77</v>
      </c>
      <c r="G1275" s="35">
        <v>43721</v>
      </c>
      <c r="H1275">
        <v>2917</v>
      </c>
      <c r="I1275">
        <v>0.87936911315187505</v>
      </c>
      <c r="J1275">
        <v>0.77570226053253</v>
      </c>
      <c r="K1275">
        <v>0.69551961561155695</v>
      </c>
      <c r="L1275">
        <v>0.64750805043717297</v>
      </c>
      <c r="M1275">
        <v>0.63862794552685498</v>
      </c>
      <c r="N1275">
        <v>0.668578248174025</v>
      </c>
      <c r="O1275">
        <v>0.73311761749605098</v>
      </c>
      <c r="P1275">
        <v>0.789238325169348</v>
      </c>
      <c r="Q1275">
        <v>0.796855735630978</v>
      </c>
      <c r="R1275">
        <v>0.82446958636436096</v>
      </c>
      <c r="S1275">
        <v>0.88151532749543504</v>
      </c>
      <c r="T1275">
        <v>0.97013310296028399</v>
      </c>
      <c r="U1275">
        <v>1.1113371673975201</v>
      </c>
      <c r="V1275">
        <v>1.3131587823836499</v>
      </c>
      <c r="W1275">
        <v>1.5175565709783401</v>
      </c>
      <c r="X1275">
        <v>1.7593987965215201</v>
      </c>
      <c r="Y1275">
        <v>1.9637335905350299</v>
      </c>
      <c r="Z1275">
        <v>2.1392172325986198</v>
      </c>
      <c r="AA1275">
        <v>2.1692794214420301</v>
      </c>
      <c r="AB1275">
        <v>2.04403874400596</v>
      </c>
      <c r="AC1275">
        <v>1.90140197553392</v>
      </c>
      <c r="AD1275">
        <v>1.70337091695809</v>
      </c>
      <c r="AE1275">
        <v>1.42643323099978</v>
      </c>
      <c r="AF1275">
        <v>1.24037496343507</v>
      </c>
      <c r="AG1275">
        <v>-7.0573885236049896E-3</v>
      </c>
      <c r="AH1275">
        <v>-9.5609335306628806E-3</v>
      </c>
      <c r="AI1275">
        <v>-1.7994771342745498E-2</v>
      </c>
      <c r="AJ1275">
        <v>-1.26120274283632E-2</v>
      </c>
      <c r="AK1275">
        <v>-1.42735045119513E-2</v>
      </c>
      <c r="AL1275">
        <v>-1.8645165516742598E-2</v>
      </c>
      <c r="AM1275">
        <v>-2.0627102674173201E-2</v>
      </c>
      <c r="AN1275">
        <v>-2.2320294497991201E-2</v>
      </c>
      <c r="AO1275">
        <v>-2.8269595335810801E-2</v>
      </c>
      <c r="AP1275">
        <v>-3.2903190221685599E-2</v>
      </c>
      <c r="AQ1275">
        <v>-3.5249627738127898E-2</v>
      </c>
      <c r="AR1275">
        <v>-2.8111015692633998E-2</v>
      </c>
      <c r="AS1275">
        <v>1.1475816837021501E-2</v>
      </c>
      <c r="AT1275">
        <v>3.3808464392457098E-2</v>
      </c>
      <c r="AU1275">
        <v>0.17052602488996199</v>
      </c>
      <c r="AV1275">
        <v>0.19647306400353901</v>
      </c>
      <c r="AW1275">
        <v>0.20047197760838401</v>
      </c>
      <c r="AX1275">
        <v>0.18471868619738499</v>
      </c>
      <c r="AY1275">
        <v>0.151195946086876</v>
      </c>
      <c r="AZ1275">
        <v>5.6607299255468597E-2</v>
      </c>
      <c r="BA1275">
        <v>2.1763491202253599E-2</v>
      </c>
      <c r="BB1275">
        <v>2.6180792265958902E-3</v>
      </c>
      <c r="BC1275">
        <v>-2.39140947550384E-2</v>
      </c>
      <c r="BD1275">
        <v>-2.53024005317307E-2</v>
      </c>
      <c r="BE1275">
        <v>4.8989757333867904E-3</v>
      </c>
      <c r="BF1275">
        <v>4.45837179056456E-4</v>
      </c>
      <c r="BG1275">
        <v>-8.7722964484162301E-3</v>
      </c>
      <c r="BH1275">
        <v>-3.3646343907239701E-3</v>
      </c>
      <c r="BI1275">
        <v>-5.8507778499517701E-3</v>
      </c>
      <c r="BJ1275">
        <v>-1.0346473144850999E-2</v>
      </c>
      <c r="BK1275">
        <v>-1.00379988689025E-2</v>
      </c>
      <c r="BL1275">
        <v>-1.2086290806175499E-2</v>
      </c>
      <c r="BM1275">
        <v>-2.01584485569835E-2</v>
      </c>
      <c r="BN1275">
        <v>-2.36813901240631E-2</v>
      </c>
      <c r="BO1275">
        <v>-2.7233456079217601E-2</v>
      </c>
      <c r="BP1275">
        <v>-2.3432882981538301E-2</v>
      </c>
      <c r="BQ1275">
        <v>1.6108402064608202E-2</v>
      </c>
      <c r="BR1275">
        <v>4.6818591629665202E-2</v>
      </c>
      <c r="BS1275">
        <v>0.18545715852349801</v>
      </c>
      <c r="BT1275">
        <v>0.21522928754985901</v>
      </c>
      <c r="BU1275">
        <v>0.21870453764648201</v>
      </c>
      <c r="BV1275">
        <v>0.206690785257967</v>
      </c>
      <c r="BW1275">
        <v>0.16812592955644001</v>
      </c>
      <c r="BX1275">
        <v>7.3939925319503594E-2</v>
      </c>
      <c r="BY1275">
        <v>3.4795410616182701E-2</v>
      </c>
      <c r="BZ1275">
        <v>2.0235894749174799E-2</v>
      </c>
      <c r="CA1275">
        <v>-8.7127243942098104E-3</v>
      </c>
      <c r="CB1275">
        <v>-1.01177547425209E-2</v>
      </c>
      <c r="CC1275">
        <v>1.3179917195465201E-2</v>
      </c>
      <c r="CD1275">
        <v>7.3764960892823504E-3</v>
      </c>
      <c r="CE1275">
        <v>-2.3848384307526499E-3</v>
      </c>
      <c r="CF1275">
        <v>3.04008185708867E-3</v>
      </c>
      <c r="CG1275">
        <v>-1.72230217507268E-5</v>
      </c>
      <c r="CH1275">
        <v>-4.5988240881367302E-3</v>
      </c>
      <c r="CI1275">
        <v>-2.70401783064149E-3</v>
      </c>
      <c r="CJ1275">
        <v>-4.9982510247626698E-3</v>
      </c>
      <c r="CK1275">
        <v>-1.4540693006711101E-2</v>
      </c>
      <c r="CL1275">
        <v>-1.7294399468543099E-2</v>
      </c>
      <c r="CM1275">
        <v>-2.1681480007679801E-2</v>
      </c>
      <c r="CN1275">
        <v>-2.0192822516688899E-2</v>
      </c>
      <c r="CO1275">
        <v>1.93169164811293E-2</v>
      </c>
      <c r="CP1275">
        <v>5.5829366121794802E-2</v>
      </c>
      <c r="CQ1275">
        <v>0.19579841619382099</v>
      </c>
      <c r="CR1275">
        <v>0.228219790841518</v>
      </c>
      <c r="CS1275">
        <v>0.23133235318756701</v>
      </c>
      <c r="CT1275">
        <v>0.22190859413437999</v>
      </c>
      <c r="CU1275">
        <v>0.179851584534158</v>
      </c>
      <c r="CV1275">
        <v>8.5944449331594994E-2</v>
      </c>
      <c r="CW1275">
        <v>4.3821278303524502E-2</v>
      </c>
      <c r="CX1275">
        <v>3.2437940111489601E-2</v>
      </c>
      <c r="CY1275">
        <v>1.81569841022112E-3</v>
      </c>
      <c r="CZ1275">
        <v>3.99084674554444E-4</v>
      </c>
      <c r="DA1275">
        <v>2.1460858657543599E-2</v>
      </c>
      <c r="DB1275">
        <v>1.4307154999508199E-2</v>
      </c>
      <c r="DC1275">
        <v>4.0026195869109398E-3</v>
      </c>
      <c r="DD1275">
        <v>9.4447981049013002E-3</v>
      </c>
      <c r="DE1275">
        <v>5.8163318064503198E-3</v>
      </c>
      <c r="DF1275">
        <v>1.1488249685775299E-3</v>
      </c>
      <c r="DG1275">
        <v>4.6299632076194901E-3</v>
      </c>
      <c r="DH1275">
        <v>2.0897887566501501E-3</v>
      </c>
      <c r="DI1275">
        <v>-8.9229374564387294E-3</v>
      </c>
      <c r="DJ1275">
        <v>-1.0907408813023101E-2</v>
      </c>
      <c r="DK1275">
        <v>-1.6129503936142001E-2</v>
      </c>
      <c r="DL1275">
        <v>-1.6952762051839501E-2</v>
      </c>
      <c r="DM1275">
        <v>2.25254308976503E-2</v>
      </c>
      <c r="DN1275">
        <v>6.4840140613924402E-2</v>
      </c>
      <c r="DO1275">
        <v>0.206139673864144</v>
      </c>
      <c r="DP1275">
        <v>0.24121029413317699</v>
      </c>
      <c r="DQ1275">
        <v>0.243960168728653</v>
      </c>
      <c r="DR1275">
        <v>0.23712640301079199</v>
      </c>
      <c r="DS1275">
        <v>0.191577239511876</v>
      </c>
      <c r="DT1275">
        <v>9.7948973343686296E-2</v>
      </c>
      <c r="DU1275">
        <v>5.2847145990866297E-2</v>
      </c>
      <c r="DV1275">
        <v>4.4639985473804301E-2</v>
      </c>
      <c r="DW1275">
        <v>1.2344121214652099E-2</v>
      </c>
      <c r="DX1275">
        <v>1.09159240916298E-2</v>
      </c>
      <c r="DY1275">
        <v>3.3417222914535402E-2</v>
      </c>
      <c r="DZ1275">
        <v>2.43139257092276E-2</v>
      </c>
      <c r="EA1275">
        <v>1.32250944812402E-2</v>
      </c>
      <c r="EB1275">
        <v>1.8692191142540501E-2</v>
      </c>
      <c r="EC1275">
        <v>1.42390584684498E-2</v>
      </c>
      <c r="ED1275">
        <v>9.4475173404691293E-3</v>
      </c>
      <c r="EE1275">
        <v>1.5219067012890299E-2</v>
      </c>
      <c r="EF1275">
        <v>1.23237924484659E-2</v>
      </c>
      <c r="EG1275">
        <v>-8.1179067761149302E-4</v>
      </c>
      <c r="EH1275">
        <v>-1.68560871540069E-3</v>
      </c>
      <c r="EI1275">
        <v>-8.1133322772317506E-3</v>
      </c>
      <c r="EJ1275">
        <v>-1.2274629340743699E-2</v>
      </c>
      <c r="EK1275">
        <v>2.7158016125237001E-2</v>
      </c>
      <c r="EL1275">
        <v>7.7850267851132499E-2</v>
      </c>
      <c r="EM1275">
        <v>0.22107080749767999</v>
      </c>
      <c r="EN1275">
        <v>0.25996651767949702</v>
      </c>
      <c r="EO1275">
        <v>0.26219272876675098</v>
      </c>
      <c r="EP1275">
        <v>0.25909850207137403</v>
      </c>
      <c r="EQ1275">
        <v>0.20850722298143901</v>
      </c>
      <c r="ER1275">
        <v>0.11528159940772099</v>
      </c>
      <c r="ES1275">
        <v>6.5879065404795503E-2</v>
      </c>
      <c r="ET1275">
        <v>6.2257800996383297E-2</v>
      </c>
      <c r="EU1275">
        <v>2.75454915754807E-2</v>
      </c>
      <c r="EV1275">
        <v>2.61005698808396E-2</v>
      </c>
      <c r="EW1275">
        <v>73.599173948336002</v>
      </c>
      <c r="EX1275">
        <v>72.827627369526795</v>
      </c>
      <c r="EY1275">
        <v>71.327627369526795</v>
      </c>
      <c r="EZ1275">
        <v>69.642267105954303</v>
      </c>
      <c r="FA1275">
        <v>67.870720527145096</v>
      </c>
      <c r="FB1275">
        <v>67.549586974167994</v>
      </c>
      <c r="FC1275">
        <v>67.956906842381699</v>
      </c>
      <c r="FD1275">
        <v>67.728453421190807</v>
      </c>
      <c r="FE1275">
        <v>70.678866447022898</v>
      </c>
      <c r="FF1275">
        <v>75.543093157618301</v>
      </c>
      <c r="FG1275">
        <v>79.221959604641199</v>
      </c>
      <c r="FH1275">
        <v>83.857732894045697</v>
      </c>
      <c r="FI1275">
        <v>88.178866447022898</v>
      </c>
      <c r="FJ1275">
        <v>91.678866447022898</v>
      </c>
      <c r="FK1275">
        <v>94.178866447022898</v>
      </c>
      <c r="FL1275">
        <v>95.635773289404597</v>
      </c>
      <c r="FM1275">
        <v>96.092680131786295</v>
      </c>
      <c r="FN1275">
        <v>96.049586974167994</v>
      </c>
      <c r="FO1275">
        <v>94.778040395358801</v>
      </c>
      <c r="FP1275">
        <v>91.599173948336002</v>
      </c>
      <c r="FQ1275">
        <v>86.920307501313104</v>
      </c>
      <c r="FR1275">
        <v>82.605667764885595</v>
      </c>
      <c r="FS1275">
        <v>80.012987633099399</v>
      </c>
      <c r="FT1275">
        <v>79.648760922503897</v>
      </c>
      <c r="FU1275">
        <v>2.39904572298613E-2</v>
      </c>
      <c r="FV1275">
        <v>0</v>
      </c>
      <c r="FW1275">
        <v>0</v>
      </c>
      <c r="FX1275">
        <v>1</v>
      </c>
    </row>
    <row r="1276" spans="1:180" x14ac:dyDescent="0.2">
      <c r="A1276" t="s">
        <v>42</v>
      </c>
      <c r="B1276" t="s">
        <v>58</v>
      </c>
      <c r="C1276" t="s">
        <v>55</v>
      </c>
      <c r="D1276" t="s">
        <v>41</v>
      </c>
      <c r="E1276" t="s">
        <v>77</v>
      </c>
      <c r="F1276" t="s">
        <v>78</v>
      </c>
      <c r="G1276" s="35">
        <v>43721</v>
      </c>
      <c r="H1276">
        <v>955</v>
      </c>
      <c r="I1276">
        <v>0.73878892024971099</v>
      </c>
      <c r="J1276">
        <v>0.66556479446755901</v>
      </c>
      <c r="K1276">
        <v>0.61018192014104</v>
      </c>
      <c r="L1276">
        <v>0.57428323313943996</v>
      </c>
      <c r="M1276">
        <v>0.56618354193783804</v>
      </c>
      <c r="N1276">
        <v>0.60197208881418296</v>
      </c>
      <c r="O1276">
        <v>0.67795650794166096</v>
      </c>
      <c r="P1276">
        <v>0.72286751398053695</v>
      </c>
      <c r="Q1276">
        <v>0.73774830753783105</v>
      </c>
      <c r="R1276">
        <v>0.77163588472123901</v>
      </c>
      <c r="S1276">
        <v>0.81120065829202603</v>
      </c>
      <c r="T1276">
        <v>0.86034456405959003</v>
      </c>
      <c r="U1276">
        <v>0.98820437214331203</v>
      </c>
      <c r="V1276">
        <v>1.20693494812895</v>
      </c>
      <c r="W1276">
        <v>1.44048896083606</v>
      </c>
      <c r="X1276">
        <v>1.7066290816560701</v>
      </c>
      <c r="Y1276">
        <v>1.91434474238297</v>
      </c>
      <c r="Z1276">
        <v>2.0810773772162299</v>
      </c>
      <c r="AA1276">
        <v>2.0783489484549902</v>
      </c>
      <c r="AB1276">
        <v>1.95327478696443</v>
      </c>
      <c r="AC1276">
        <v>1.7797447516499401</v>
      </c>
      <c r="AD1276">
        <v>1.5491765451431301</v>
      </c>
      <c r="AE1276">
        <v>1.24831052847165</v>
      </c>
      <c r="AF1276">
        <v>1.0586092094855999</v>
      </c>
      <c r="AG1276">
        <v>-1.9484286001147301E-2</v>
      </c>
      <c r="AH1276">
        <v>-1.28712686186792E-2</v>
      </c>
      <c r="AI1276">
        <v>-4.3972754807862398E-3</v>
      </c>
      <c r="AJ1276">
        <v>-2.42474491723283E-3</v>
      </c>
      <c r="AK1276">
        <v>-2.5616429059283002E-2</v>
      </c>
      <c r="AL1276">
        <v>-1.8359776884302299E-2</v>
      </c>
      <c r="AM1276">
        <v>-1.17391780926432E-2</v>
      </c>
      <c r="AN1276">
        <v>-1.0040506608016701E-2</v>
      </c>
      <c r="AO1276">
        <v>-3.6403483874691599E-3</v>
      </c>
      <c r="AP1276">
        <v>-2.5504805506519901E-2</v>
      </c>
      <c r="AQ1276">
        <v>-9.4865426801496108E-3</v>
      </c>
      <c r="AR1276">
        <v>-2.6424777185878E-2</v>
      </c>
      <c r="AS1276">
        <v>7.4935293023347003E-3</v>
      </c>
      <c r="AT1276">
        <v>2.0649382049666699E-2</v>
      </c>
      <c r="AU1276">
        <v>0.23488448944482199</v>
      </c>
      <c r="AV1276">
        <v>0.30782404201560498</v>
      </c>
      <c r="AW1276">
        <v>0.36721106097885697</v>
      </c>
      <c r="AX1276">
        <v>0.37490522085268102</v>
      </c>
      <c r="AY1276">
        <v>0.18032041792349299</v>
      </c>
      <c r="AZ1276">
        <v>-0.173107850088148</v>
      </c>
      <c r="BA1276">
        <v>-7.2555673509198296E-2</v>
      </c>
      <c r="BB1276">
        <v>-8.4877321674403802E-2</v>
      </c>
      <c r="BC1276">
        <v>-9.2858574269567395E-2</v>
      </c>
      <c r="BD1276">
        <v>-3.49818743776222E-2</v>
      </c>
      <c r="BE1276">
        <v>-7.15601039678989E-3</v>
      </c>
      <c r="BF1276">
        <v>-4.8664976554088201E-3</v>
      </c>
      <c r="BG1276">
        <v>1.2078460449175201E-3</v>
      </c>
      <c r="BH1276">
        <v>3.2776179878523299E-3</v>
      </c>
      <c r="BI1276">
        <v>-1.8717151923028402E-2</v>
      </c>
      <c r="BJ1276">
        <v>-1.0609592552077701E-2</v>
      </c>
      <c r="BK1276">
        <v>-2.4999023942720898E-3</v>
      </c>
      <c r="BL1276">
        <v>-1.0517150370419001E-3</v>
      </c>
      <c r="BM1276">
        <v>4.6440685611251102E-3</v>
      </c>
      <c r="BN1276">
        <v>-1.3278568013347499E-2</v>
      </c>
      <c r="BO1276">
        <v>3.73795661728373E-3</v>
      </c>
      <c r="BP1276">
        <v>-2.0203104140759601E-2</v>
      </c>
      <c r="BQ1276">
        <v>1.38899628357778E-2</v>
      </c>
      <c r="BR1276">
        <v>3.90430146332175E-2</v>
      </c>
      <c r="BS1276">
        <v>0.262589561295624</v>
      </c>
      <c r="BT1276">
        <v>0.35616427643333198</v>
      </c>
      <c r="BU1276">
        <v>0.411303562645427</v>
      </c>
      <c r="BV1276">
        <v>0.41221483345187099</v>
      </c>
      <c r="BW1276">
        <v>0.21764577306578201</v>
      </c>
      <c r="BX1276">
        <v>-0.137778256613866</v>
      </c>
      <c r="BY1276">
        <v>-4.1504304118374399E-2</v>
      </c>
      <c r="BZ1276">
        <v>-5.8132018850872297E-2</v>
      </c>
      <c r="CA1276">
        <v>-6.5350187246898006E-2</v>
      </c>
      <c r="CB1276">
        <v>-1.57836530843724E-2</v>
      </c>
      <c r="CC1276">
        <v>1.38251573153151E-3</v>
      </c>
      <c r="CD1276">
        <v>6.7758232905833703E-4</v>
      </c>
      <c r="CE1276">
        <v>5.08993613890623E-3</v>
      </c>
      <c r="CF1276">
        <v>7.2270571649770904E-3</v>
      </c>
      <c r="CG1276">
        <v>-1.3938733595519601E-2</v>
      </c>
      <c r="CH1276">
        <v>-5.2418384927332704E-3</v>
      </c>
      <c r="CI1276">
        <v>3.89919180909104E-3</v>
      </c>
      <c r="CJ1276">
        <v>5.1738946227288703E-3</v>
      </c>
      <c r="CK1276">
        <v>1.03818305031504E-2</v>
      </c>
      <c r="CL1276">
        <v>-4.8107131699971903E-3</v>
      </c>
      <c r="CM1276">
        <v>1.2897204545290201E-2</v>
      </c>
      <c r="CN1276">
        <v>-1.5893992342606598E-2</v>
      </c>
      <c r="CO1276">
        <v>1.8320113215776701E-2</v>
      </c>
      <c r="CP1276">
        <v>5.1782388528613103E-2</v>
      </c>
      <c r="CQ1276">
        <v>0.281778009662359</v>
      </c>
      <c r="CR1276">
        <v>0.38964457553364301</v>
      </c>
      <c r="CS1276">
        <v>0.44184189498202697</v>
      </c>
      <c r="CT1276">
        <v>0.43805535748291502</v>
      </c>
      <c r="CU1276">
        <v>0.24349720033422001</v>
      </c>
      <c r="CV1276">
        <v>-0.11330908779706</v>
      </c>
      <c r="CW1276">
        <v>-1.99982202691458E-2</v>
      </c>
      <c r="CX1276">
        <v>-3.9608303588708801E-2</v>
      </c>
      <c r="CY1276">
        <v>-4.6297962192972199E-2</v>
      </c>
      <c r="CZ1276">
        <v>-2.4870234996337802E-3</v>
      </c>
      <c r="DA1276">
        <v>9.92104185985292E-3</v>
      </c>
      <c r="DB1276">
        <v>6.2216623135254896E-3</v>
      </c>
      <c r="DC1276">
        <v>8.9720262328949404E-3</v>
      </c>
      <c r="DD1276">
        <v>1.11764963421019E-2</v>
      </c>
      <c r="DE1276">
        <v>-9.1603152680107408E-3</v>
      </c>
      <c r="DF1276">
        <v>1.2591556661118499E-4</v>
      </c>
      <c r="DG1276">
        <v>1.0298286012454199E-2</v>
      </c>
      <c r="DH1276">
        <v>1.13995042824996E-2</v>
      </c>
      <c r="DI1276">
        <v>1.6119592445175801E-2</v>
      </c>
      <c r="DJ1276">
        <v>3.6571416733531402E-3</v>
      </c>
      <c r="DK1276">
        <v>2.2056452473296601E-2</v>
      </c>
      <c r="DL1276">
        <v>-1.15848805444537E-2</v>
      </c>
      <c r="DM1276">
        <v>2.2750263595775699E-2</v>
      </c>
      <c r="DN1276">
        <v>6.45217624240087E-2</v>
      </c>
      <c r="DO1276">
        <v>0.300966458029094</v>
      </c>
      <c r="DP1276">
        <v>0.42312487463395398</v>
      </c>
      <c r="DQ1276">
        <v>0.472380227318627</v>
      </c>
      <c r="DR1276">
        <v>0.463895881513959</v>
      </c>
      <c r="DS1276">
        <v>0.26934862760265899</v>
      </c>
      <c r="DT1276">
        <v>-8.8839918980254104E-2</v>
      </c>
      <c r="DU1276">
        <v>1.5078635800828499E-3</v>
      </c>
      <c r="DV1276">
        <v>-2.1084588326545299E-2</v>
      </c>
      <c r="DW1276">
        <v>-2.7245737139046301E-2</v>
      </c>
      <c r="DX1276">
        <v>1.0809606085104799E-2</v>
      </c>
      <c r="DY1276">
        <v>2.22493174642103E-2</v>
      </c>
      <c r="DZ1276">
        <v>1.42264332767958E-2</v>
      </c>
      <c r="EA1276">
        <v>1.45771477585987E-2</v>
      </c>
      <c r="EB1276">
        <v>1.6878859247187E-2</v>
      </c>
      <c r="EC1276">
        <v>-2.26103813175607E-3</v>
      </c>
      <c r="ED1276">
        <v>7.8760998988357204E-3</v>
      </c>
      <c r="EE1276">
        <v>1.9537561710825199E-2</v>
      </c>
      <c r="EF1276">
        <v>2.03882958534745E-2</v>
      </c>
      <c r="EG1276">
        <v>2.440400939377E-2</v>
      </c>
      <c r="EH1276">
        <v>1.5883379166525501E-2</v>
      </c>
      <c r="EI1276">
        <v>3.5280951770729999E-2</v>
      </c>
      <c r="EJ1276">
        <v>-5.3632074993352303E-3</v>
      </c>
      <c r="EK1276">
        <v>2.9146697129218802E-2</v>
      </c>
      <c r="EL1276">
        <v>8.2915395007559498E-2</v>
      </c>
      <c r="EM1276">
        <v>0.32867152987989501</v>
      </c>
      <c r="EN1276">
        <v>0.47146510905168199</v>
      </c>
      <c r="EO1276">
        <v>0.51647272898519803</v>
      </c>
      <c r="EP1276">
        <v>0.50120549411314896</v>
      </c>
      <c r="EQ1276">
        <v>0.306673982744947</v>
      </c>
      <c r="ER1276">
        <v>-5.3510325505971797E-2</v>
      </c>
      <c r="ES1276">
        <v>3.2559232970906703E-2</v>
      </c>
      <c r="ET1276">
        <v>5.6607144969862298E-3</v>
      </c>
      <c r="EU1276">
        <v>2.6264988362304003E-4</v>
      </c>
      <c r="EV1276">
        <v>3.0007827378354598E-2</v>
      </c>
      <c r="EW1276">
        <v>73.858615099583105</v>
      </c>
      <c r="EX1276">
        <v>73.124131542380695</v>
      </c>
      <c r="EY1276">
        <v>71.624131542380695</v>
      </c>
      <c r="EZ1276">
        <v>69.827582213987995</v>
      </c>
      <c r="FA1276">
        <v>68.0930986567855</v>
      </c>
      <c r="FB1276">
        <v>67.679307549791602</v>
      </c>
      <c r="FC1276">
        <v>68.031032885595195</v>
      </c>
      <c r="FD1276">
        <v>67.765516442797605</v>
      </c>
      <c r="FE1276">
        <v>70.586208893006003</v>
      </c>
      <c r="FF1276">
        <v>75.468967114404805</v>
      </c>
      <c r="FG1276">
        <v>79.055176007410793</v>
      </c>
      <c r="FH1276">
        <v>83.672417786012005</v>
      </c>
      <c r="FI1276">
        <v>88.086208893006003</v>
      </c>
      <c r="FJ1276">
        <v>91.586208893006003</v>
      </c>
      <c r="FK1276">
        <v>94.086208893006003</v>
      </c>
      <c r="FL1276">
        <v>95.617241778601198</v>
      </c>
      <c r="FM1276">
        <v>96.148274664196407</v>
      </c>
      <c r="FN1276">
        <v>96.179307549791602</v>
      </c>
      <c r="FO1276">
        <v>94.944823992589207</v>
      </c>
      <c r="FP1276">
        <v>91.858615099583105</v>
      </c>
      <c r="FQ1276">
        <v>87.272406206577102</v>
      </c>
      <c r="FR1276">
        <v>83.068955534969902</v>
      </c>
      <c r="FS1276">
        <v>80.420680870773495</v>
      </c>
      <c r="FT1276">
        <v>80.037922649374707</v>
      </c>
      <c r="FU1276">
        <v>5.1448855534675403E-2</v>
      </c>
      <c r="FV1276">
        <v>0</v>
      </c>
      <c r="FW1276">
        <v>0</v>
      </c>
      <c r="FX1276">
        <v>1</v>
      </c>
    </row>
    <row r="1277" spans="1:180" x14ac:dyDescent="0.2">
      <c r="A1277" t="s">
        <v>42</v>
      </c>
      <c r="B1277" t="s">
        <v>58</v>
      </c>
      <c r="C1277" t="s">
        <v>55</v>
      </c>
      <c r="D1277" t="s">
        <v>41</v>
      </c>
      <c r="E1277" t="s">
        <v>78</v>
      </c>
      <c r="F1277" t="s">
        <v>1</v>
      </c>
      <c r="G1277" s="35">
        <v>43721</v>
      </c>
      <c r="H1277">
        <v>2904</v>
      </c>
      <c r="I1277">
        <v>0.86369798668230802</v>
      </c>
      <c r="J1277">
        <v>0.74647330989294802</v>
      </c>
      <c r="K1277">
        <v>0.65564584576853602</v>
      </c>
      <c r="L1277">
        <v>0.59125815936704096</v>
      </c>
      <c r="M1277">
        <v>0.56384184894673905</v>
      </c>
      <c r="N1277">
        <v>0.56440678246609099</v>
      </c>
      <c r="O1277">
        <v>0.59536108582589298</v>
      </c>
      <c r="P1277">
        <v>0.62635446783132198</v>
      </c>
      <c r="Q1277">
        <v>0.63933241574956801</v>
      </c>
      <c r="R1277">
        <v>0.69925432999987103</v>
      </c>
      <c r="S1277">
        <v>0.77874655227748502</v>
      </c>
      <c r="T1277">
        <v>0.88400893693736404</v>
      </c>
      <c r="U1277">
        <v>1.0628817143201601</v>
      </c>
      <c r="V1277">
        <v>1.3177990929396299</v>
      </c>
      <c r="W1277">
        <v>1.54863920442039</v>
      </c>
      <c r="X1277">
        <v>1.7821511778815999</v>
      </c>
      <c r="Y1277">
        <v>1.9661133935506101</v>
      </c>
      <c r="Z1277">
        <v>2.1037662894802098</v>
      </c>
      <c r="AA1277">
        <v>2.1103222759798301</v>
      </c>
      <c r="AB1277">
        <v>1.9958416970567601</v>
      </c>
      <c r="AC1277">
        <v>1.8668835179638501</v>
      </c>
      <c r="AD1277">
        <v>1.72031205948177</v>
      </c>
      <c r="AE1277">
        <v>1.45419261947291</v>
      </c>
      <c r="AF1277">
        <v>1.23489389625358</v>
      </c>
      <c r="AG1277">
        <v>-5.2911675993848502E-3</v>
      </c>
      <c r="AH1277">
        <v>3.6013293689269301E-3</v>
      </c>
      <c r="AI1277">
        <v>1.53236986671734E-3</v>
      </c>
      <c r="AJ1277">
        <v>-7.5896485854660897E-3</v>
      </c>
      <c r="AK1277">
        <v>-2.0055783855407899E-3</v>
      </c>
      <c r="AL1277">
        <v>-6.3676176587886798E-3</v>
      </c>
      <c r="AM1277">
        <v>-1.79349237580388E-2</v>
      </c>
      <c r="AN1277">
        <v>-1.4165744914412E-2</v>
      </c>
      <c r="AO1277">
        <v>-2.0837460315629601E-2</v>
      </c>
      <c r="AP1277">
        <v>-2.5209893731784901E-2</v>
      </c>
      <c r="AQ1277">
        <v>-1.7994799200145999E-2</v>
      </c>
      <c r="AR1277">
        <v>3.8737823045223098E-3</v>
      </c>
      <c r="AS1277">
        <v>-1.7972464044765001E-2</v>
      </c>
      <c r="AT1277">
        <v>-1.5149182582083901E-2</v>
      </c>
      <c r="AU1277">
        <v>6.2815334372630496E-2</v>
      </c>
      <c r="AV1277">
        <v>0.10067589562687899</v>
      </c>
      <c r="AW1277">
        <v>0.11097439723531501</v>
      </c>
      <c r="AX1277">
        <v>0.11887363386944901</v>
      </c>
      <c r="AY1277">
        <v>2.84360434217392E-2</v>
      </c>
      <c r="AZ1277">
        <v>-8.25940337717673E-2</v>
      </c>
      <c r="BA1277">
        <v>-6.6588282264345794E-2</v>
      </c>
      <c r="BB1277">
        <v>-3.1206796300216999E-2</v>
      </c>
      <c r="BC1277">
        <v>-3.5405987506469401E-2</v>
      </c>
      <c r="BD1277">
        <v>-1.8213776041819601E-2</v>
      </c>
      <c r="BE1277">
        <v>5.6626301317476398E-3</v>
      </c>
      <c r="BF1277">
        <v>1.15312401618449E-2</v>
      </c>
      <c r="BG1277">
        <v>9.1879190970195306E-3</v>
      </c>
      <c r="BH1277">
        <v>-2.5856922951717899E-3</v>
      </c>
      <c r="BI1277">
        <v>1.6615434105877E-3</v>
      </c>
      <c r="BJ1277">
        <v>-2.2532113957949001E-3</v>
      </c>
      <c r="BK1277">
        <v>-1.1382291469321799E-2</v>
      </c>
      <c r="BL1277">
        <v>-1.0029902051961999E-2</v>
      </c>
      <c r="BM1277">
        <v>-1.5415035084831E-2</v>
      </c>
      <c r="BN1277">
        <v>-1.9494776271237101E-2</v>
      </c>
      <c r="BO1277">
        <v>-1.06510629193944E-2</v>
      </c>
      <c r="BP1277">
        <v>8.2992075955167204E-3</v>
      </c>
      <c r="BQ1277">
        <v>-1.3633788210314701E-2</v>
      </c>
      <c r="BR1277">
        <v>-6.3987660571087597E-3</v>
      </c>
      <c r="BS1277">
        <v>7.5982890007347606E-2</v>
      </c>
      <c r="BT1277">
        <v>0.11459724055891</v>
      </c>
      <c r="BU1277">
        <v>0.125018224341537</v>
      </c>
      <c r="BV1277">
        <v>0.13187427252967501</v>
      </c>
      <c r="BW1277">
        <v>5.0041196699329903E-2</v>
      </c>
      <c r="BX1277">
        <v>-6.5813643267428598E-2</v>
      </c>
      <c r="BY1277">
        <v>-5.3466941505593397E-2</v>
      </c>
      <c r="BZ1277">
        <v>-1.42556522714112E-2</v>
      </c>
      <c r="CA1277">
        <v>-2.0155799861867E-2</v>
      </c>
      <c r="CB1277">
        <v>-6.6541832696477097E-3</v>
      </c>
      <c r="CC1277">
        <v>1.32491970721042E-2</v>
      </c>
      <c r="CD1277">
        <v>1.70234722203703E-2</v>
      </c>
      <c r="CE1277">
        <v>1.4490129173056599E-2</v>
      </c>
      <c r="CF1277">
        <v>8.8003258808396303E-4</v>
      </c>
      <c r="CG1277">
        <v>4.2013807955430596E-3</v>
      </c>
      <c r="CH1277">
        <v>5.9641384836209201E-4</v>
      </c>
      <c r="CI1277">
        <v>-6.8439583072437303E-3</v>
      </c>
      <c r="CJ1277">
        <v>-7.16542988432329E-3</v>
      </c>
      <c r="CK1277">
        <v>-1.1659479888151299E-2</v>
      </c>
      <c r="CL1277">
        <v>-1.55365033278527E-2</v>
      </c>
      <c r="CM1277">
        <v>-5.5648135423496201E-3</v>
      </c>
      <c r="CN1277">
        <v>1.1364243671019E-2</v>
      </c>
      <c r="CO1277">
        <v>-1.06288345441526E-2</v>
      </c>
      <c r="CP1277">
        <v>-3.3825422804261497E-4</v>
      </c>
      <c r="CQ1277">
        <v>8.5102698928022594E-2</v>
      </c>
      <c r="CR1277">
        <v>0.12423912165065901</v>
      </c>
      <c r="CS1277">
        <v>0.13474493621401701</v>
      </c>
      <c r="CT1277">
        <v>0.140878475262291</v>
      </c>
      <c r="CU1277">
        <v>6.5004860044258206E-2</v>
      </c>
      <c r="CV1277">
        <v>-5.4191595921724303E-2</v>
      </c>
      <c r="CW1277">
        <v>-4.4379140867228599E-2</v>
      </c>
      <c r="CX1277">
        <v>-2.5153415548223E-3</v>
      </c>
      <c r="CY1277">
        <v>-9.5935663554049793E-3</v>
      </c>
      <c r="CZ1277">
        <v>1.3519554707174899E-3</v>
      </c>
      <c r="DA1277">
        <v>2.08357640124609E-2</v>
      </c>
      <c r="DB1277">
        <v>2.2515704278895699E-2</v>
      </c>
      <c r="DC1277">
        <v>1.97923392490937E-2</v>
      </c>
      <c r="DD1277">
        <v>4.3457574713397203E-3</v>
      </c>
      <c r="DE1277">
        <v>6.7412181804984202E-3</v>
      </c>
      <c r="DF1277">
        <v>3.4460390925190902E-3</v>
      </c>
      <c r="DG1277">
        <v>-2.3056251451656698E-3</v>
      </c>
      <c r="DH1277">
        <v>-4.30095771668458E-3</v>
      </c>
      <c r="DI1277">
        <v>-7.9039246914716799E-3</v>
      </c>
      <c r="DJ1277">
        <v>-1.1578230384468299E-2</v>
      </c>
      <c r="DK1277">
        <v>-4.7856416530481E-4</v>
      </c>
      <c r="DL1277">
        <v>1.4429279746521299E-2</v>
      </c>
      <c r="DM1277">
        <v>-7.62388087799056E-3</v>
      </c>
      <c r="DN1277">
        <v>5.7222576010235301E-3</v>
      </c>
      <c r="DO1277">
        <v>9.4222507848697595E-2</v>
      </c>
      <c r="DP1277">
        <v>0.133881002742407</v>
      </c>
      <c r="DQ1277">
        <v>0.14447164808649701</v>
      </c>
      <c r="DR1277">
        <v>0.14988267799490801</v>
      </c>
      <c r="DS1277">
        <v>7.9968523389186599E-2</v>
      </c>
      <c r="DT1277">
        <v>-4.2569548576020098E-2</v>
      </c>
      <c r="DU1277">
        <v>-3.52913402288638E-2</v>
      </c>
      <c r="DV1277">
        <v>9.2249691617665892E-3</v>
      </c>
      <c r="DW1277">
        <v>9.6866715105706203E-4</v>
      </c>
      <c r="DX1277">
        <v>9.3580942110826904E-3</v>
      </c>
      <c r="DY1277">
        <v>3.1789561743593299E-2</v>
      </c>
      <c r="DZ1277">
        <v>3.0445615071813599E-2</v>
      </c>
      <c r="EA1277">
        <v>2.7447888479395902E-2</v>
      </c>
      <c r="EB1277">
        <v>9.3497137616340206E-3</v>
      </c>
      <c r="EC1277">
        <v>1.04083399766269E-2</v>
      </c>
      <c r="ED1277">
        <v>7.5604453555128603E-3</v>
      </c>
      <c r="EE1277">
        <v>4.2470071435513701E-3</v>
      </c>
      <c r="EF1277">
        <v>-1.6511485423457501E-4</v>
      </c>
      <c r="EG1277">
        <v>-2.4814994606730399E-3</v>
      </c>
      <c r="EH1277">
        <v>-5.8631129239205297E-3</v>
      </c>
      <c r="EI1277">
        <v>6.8651721154467903E-3</v>
      </c>
      <c r="EJ1277">
        <v>1.8854705037515702E-2</v>
      </c>
      <c r="EK1277">
        <v>-3.2852050435403001E-3</v>
      </c>
      <c r="EL1277">
        <v>1.44726741259986E-2</v>
      </c>
      <c r="EM1277">
        <v>0.107390063483415</v>
      </c>
      <c r="EN1277">
        <v>0.14780234767443801</v>
      </c>
      <c r="EO1277">
        <v>0.158515475192719</v>
      </c>
      <c r="EP1277">
        <v>0.162883316655134</v>
      </c>
      <c r="EQ1277">
        <v>0.101573676666777</v>
      </c>
      <c r="ER1277">
        <v>-2.57891580716814E-2</v>
      </c>
      <c r="ES1277">
        <v>-2.21699994701114E-2</v>
      </c>
      <c r="ET1277">
        <v>2.6176113190572399E-2</v>
      </c>
      <c r="EU1277">
        <v>1.6218854795659501E-2</v>
      </c>
      <c r="EV1277">
        <v>2.09176869832545E-2</v>
      </c>
      <c r="EW1277">
        <v>74.538684055697203</v>
      </c>
      <c r="EX1277">
        <v>73.901353206511104</v>
      </c>
      <c r="EY1277">
        <v>72.401353206511104</v>
      </c>
      <c r="EZ1277">
        <v>70.313345754069402</v>
      </c>
      <c r="FA1277">
        <v>68.676014904883303</v>
      </c>
      <c r="FB1277">
        <v>68.019342027848595</v>
      </c>
      <c r="FC1277">
        <v>68.225338301627801</v>
      </c>
      <c r="FD1277">
        <v>67.8626691508139</v>
      </c>
      <c r="FE1277">
        <v>70.343327122965306</v>
      </c>
      <c r="FF1277">
        <v>75.274661698372199</v>
      </c>
      <c r="FG1277">
        <v>78.617988821337505</v>
      </c>
      <c r="FH1277">
        <v>83.186654245930598</v>
      </c>
      <c r="FI1277">
        <v>87.843327122965306</v>
      </c>
      <c r="FJ1277">
        <v>91.343327122965306</v>
      </c>
      <c r="FK1277">
        <v>93.843327122965306</v>
      </c>
      <c r="FL1277">
        <v>95.568665424593107</v>
      </c>
      <c r="FM1277">
        <v>96.294003726220794</v>
      </c>
      <c r="FN1277">
        <v>96.519342027848595</v>
      </c>
      <c r="FO1277">
        <v>95.382011178662495</v>
      </c>
      <c r="FP1277">
        <v>92.538684055697203</v>
      </c>
      <c r="FQ1277">
        <v>88.195356932731897</v>
      </c>
      <c r="FR1277">
        <v>84.283364385173599</v>
      </c>
      <c r="FS1277">
        <v>81.489360658952705</v>
      </c>
      <c r="FT1277">
        <v>81.058026083545798</v>
      </c>
      <c r="FU1277">
        <v>2.0006184849652602E-2</v>
      </c>
      <c r="FV1277">
        <v>0</v>
      </c>
      <c r="FW1277">
        <v>0</v>
      </c>
      <c r="FX1277">
        <v>1</v>
      </c>
    </row>
    <row r="1278" spans="1:180" x14ac:dyDescent="0.2">
      <c r="A1278" t="s">
        <v>42</v>
      </c>
      <c r="B1278" t="s">
        <v>58</v>
      </c>
      <c r="C1278" t="s">
        <v>55</v>
      </c>
      <c r="D1278" t="s">
        <v>41</v>
      </c>
      <c r="E1278" t="s">
        <v>78</v>
      </c>
      <c r="F1278" t="s">
        <v>77</v>
      </c>
      <c r="G1278" s="35">
        <v>43721</v>
      </c>
      <c r="H1278">
        <v>2219</v>
      </c>
      <c r="I1278">
        <v>0.889532704827528</v>
      </c>
      <c r="J1278">
        <v>0.76905703967749295</v>
      </c>
      <c r="K1278">
        <v>0.67392951679314494</v>
      </c>
      <c r="L1278">
        <v>0.60779699079962402</v>
      </c>
      <c r="M1278">
        <v>0.57795553471873995</v>
      </c>
      <c r="N1278">
        <v>0.57695188484762205</v>
      </c>
      <c r="O1278">
        <v>0.60911682637481901</v>
      </c>
      <c r="P1278">
        <v>0.63993636761359696</v>
      </c>
      <c r="Q1278">
        <v>0.65058123328014805</v>
      </c>
      <c r="R1278">
        <v>0.71594689624110297</v>
      </c>
      <c r="S1278">
        <v>0.80016713381220295</v>
      </c>
      <c r="T1278">
        <v>0.91083004863496897</v>
      </c>
      <c r="U1278">
        <v>1.0891824434566</v>
      </c>
      <c r="V1278">
        <v>1.3356020934924</v>
      </c>
      <c r="W1278">
        <v>1.5534078069817201</v>
      </c>
      <c r="X1278">
        <v>1.78648660405368</v>
      </c>
      <c r="Y1278">
        <v>1.96354189638219</v>
      </c>
      <c r="Z1278">
        <v>2.0988127509110401</v>
      </c>
      <c r="AA1278">
        <v>2.1089690457461501</v>
      </c>
      <c r="AB1278">
        <v>1.9873015194358801</v>
      </c>
      <c r="AC1278">
        <v>1.8609657070735199</v>
      </c>
      <c r="AD1278">
        <v>1.7285684055185</v>
      </c>
      <c r="AE1278">
        <v>1.4751377841037201</v>
      </c>
      <c r="AF1278">
        <v>1.2577926787581799</v>
      </c>
      <c r="AG1278">
        <v>-9.0094372045309793E-3</v>
      </c>
      <c r="AH1278">
        <v>-1.7862161211581499E-3</v>
      </c>
      <c r="AI1278">
        <v>-1.7159071957624499E-3</v>
      </c>
      <c r="AJ1278">
        <v>-7.3572221133665601E-3</v>
      </c>
      <c r="AK1278">
        <v>-2.9662242696494E-3</v>
      </c>
      <c r="AL1278">
        <v>-1.03720396573784E-2</v>
      </c>
      <c r="AM1278">
        <v>-1.7187644985117701E-2</v>
      </c>
      <c r="AN1278">
        <v>-1.1596931013084901E-2</v>
      </c>
      <c r="AO1278">
        <v>-1.7442579068980099E-2</v>
      </c>
      <c r="AP1278">
        <v>-2.31146917237459E-2</v>
      </c>
      <c r="AQ1278">
        <v>-2.7992845103250098E-2</v>
      </c>
      <c r="AR1278">
        <v>-2.21229108657711E-3</v>
      </c>
      <c r="AS1278">
        <v>-1.50859503672839E-2</v>
      </c>
      <c r="AT1278">
        <v>-2.4442310157249202E-2</v>
      </c>
      <c r="AU1278">
        <v>2.6915381548223399E-2</v>
      </c>
      <c r="AV1278">
        <v>3.8662821539765101E-2</v>
      </c>
      <c r="AW1278">
        <v>3.7811372898685601E-2</v>
      </c>
      <c r="AX1278">
        <v>4.1676299062106202E-2</v>
      </c>
      <c r="AY1278">
        <v>7.8833239494429594E-3</v>
      </c>
      <c r="AZ1278">
        <v>-3.7880171582220797E-2</v>
      </c>
      <c r="BA1278">
        <v>-5.0113395043204501E-2</v>
      </c>
      <c r="BB1278">
        <v>-1.0202298510323201E-2</v>
      </c>
      <c r="BC1278">
        <v>-1.6546302544368001E-2</v>
      </c>
      <c r="BD1278">
        <v>-1.91342205976882E-3</v>
      </c>
      <c r="BE1278">
        <v>5.3229673669636301E-3</v>
      </c>
      <c r="BF1278">
        <v>9.3613565585997892E-3</v>
      </c>
      <c r="BG1278">
        <v>8.0583898827139202E-3</v>
      </c>
      <c r="BH1278">
        <v>9.2847505979669703E-5</v>
      </c>
      <c r="BI1278">
        <v>1.83677483956609E-3</v>
      </c>
      <c r="BJ1278">
        <v>-5.6980606065292301E-3</v>
      </c>
      <c r="BK1278">
        <v>-8.9715047028858103E-3</v>
      </c>
      <c r="BL1278">
        <v>-6.1334865672973901E-3</v>
      </c>
      <c r="BM1278">
        <v>-1.10673650067541E-2</v>
      </c>
      <c r="BN1278">
        <v>-1.6696829217335001E-2</v>
      </c>
      <c r="BO1278">
        <v>-1.7703780190268002E-2</v>
      </c>
      <c r="BP1278">
        <v>2.96130621648261E-3</v>
      </c>
      <c r="BQ1278">
        <v>-1.00310248795653E-2</v>
      </c>
      <c r="BR1278">
        <v>-1.5001111079175299E-2</v>
      </c>
      <c r="BS1278">
        <v>3.7419596218539498E-2</v>
      </c>
      <c r="BT1278">
        <v>5.1403849646529498E-2</v>
      </c>
      <c r="BU1278">
        <v>5.6052291860271101E-2</v>
      </c>
      <c r="BV1278">
        <v>5.6519115773898801E-2</v>
      </c>
      <c r="BW1278">
        <v>2.8769486212715599E-2</v>
      </c>
      <c r="BX1278">
        <v>-2.1019866106181399E-2</v>
      </c>
      <c r="BY1278">
        <v>-3.4286435781363298E-2</v>
      </c>
      <c r="BZ1278">
        <v>6.4105834682653302E-3</v>
      </c>
      <c r="CA1278">
        <v>1.67185684616145E-4</v>
      </c>
      <c r="CB1278">
        <v>1.1110918353418601E-2</v>
      </c>
      <c r="CC1278">
        <v>1.5249547112806299E-2</v>
      </c>
      <c r="CD1278">
        <v>1.7082131438083601E-2</v>
      </c>
      <c r="CE1278">
        <v>1.4828038264118401E-2</v>
      </c>
      <c r="CF1278">
        <v>5.2527430294150596E-3</v>
      </c>
      <c r="CG1278">
        <v>5.16331739137649E-3</v>
      </c>
      <c r="CH1278">
        <v>-2.4608769541133598E-3</v>
      </c>
      <c r="CI1278">
        <v>-3.2810309719939002E-3</v>
      </c>
      <c r="CJ1278">
        <v>-2.3495215872720099E-3</v>
      </c>
      <c r="CK1278">
        <v>-6.6519111678799399E-3</v>
      </c>
      <c r="CL1278">
        <v>-1.22518371959371E-2</v>
      </c>
      <c r="CM1278">
        <v>-1.0577605174806701E-2</v>
      </c>
      <c r="CN1278">
        <v>6.5445239484073596E-3</v>
      </c>
      <c r="CO1278">
        <v>-6.5299988854393299E-3</v>
      </c>
      <c r="CP1278">
        <v>-8.4621653581430697E-3</v>
      </c>
      <c r="CQ1278">
        <v>4.4694783300526203E-2</v>
      </c>
      <c r="CR1278">
        <v>6.0228246900662502E-2</v>
      </c>
      <c r="CS1278">
        <v>6.8685896766300394E-2</v>
      </c>
      <c r="CT1278">
        <v>6.6799205413258705E-2</v>
      </c>
      <c r="CU1278">
        <v>4.3235178571368001E-2</v>
      </c>
      <c r="CV1278">
        <v>-9.3424698945197195E-3</v>
      </c>
      <c r="CW1278">
        <v>-2.3324732009803902E-2</v>
      </c>
      <c r="CX1278">
        <v>1.7916614919311302E-2</v>
      </c>
      <c r="CY1278">
        <v>1.17428967182123E-2</v>
      </c>
      <c r="CZ1278">
        <v>2.0131536847934402E-2</v>
      </c>
      <c r="DA1278">
        <v>2.5176126858648899E-2</v>
      </c>
      <c r="DB1278">
        <v>2.4802906317567399E-2</v>
      </c>
      <c r="DC1278">
        <v>2.15976866455229E-2</v>
      </c>
      <c r="DD1278">
        <v>1.0412638552850399E-2</v>
      </c>
      <c r="DE1278">
        <v>8.4898599431868903E-3</v>
      </c>
      <c r="DF1278">
        <v>7.7630669830249899E-4</v>
      </c>
      <c r="DG1278">
        <v>2.4094427588980099E-3</v>
      </c>
      <c r="DH1278">
        <v>1.4344433927533701E-3</v>
      </c>
      <c r="DI1278">
        <v>-2.2364573290057799E-3</v>
      </c>
      <c r="DJ1278">
        <v>-7.8068451745391398E-3</v>
      </c>
      <c r="DK1278">
        <v>-3.45143015934535E-3</v>
      </c>
      <c r="DL1278">
        <v>1.0127741680332101E-2</v>
      </c>
      <c r="DM1278">
        <v>-3.0289728913133998E-3</v>
      </c>
      <c r="DN1278">
        <v>-1.92321963711086E-3</v>
      </c>
      <c r="DO1278">
        <v>5.1969970382512803E-2</v>
      </c>
      <c r="DP1278">
        <v>6.9052644154795506E-2</v>
      </c>
      <c r="DQ1278">
        <v>8.1319501672329694E-2</v>
      </c>
      <c r="DR1278">
        <v>7.7079295052618596E-2</v>
      </c>
      <c r="DS1278">
        <v>5.7700870930020402E-2</v>
      </c>
      <c r="DT1278">
        <v>2.3349263171419201E-3</v>
      </c>
      <c r="DU1278">
        <v>-1.23630282382444E-2</v>
      </c>
      <c r="DV1278">
        <v>2.94226463703572E-2</v>
      </c>
      <c r="DW1278">
        <v>2.3318607751808398E-2</v>
      </c>
      <c r="DX1278">
        <v>2.9152155342450099E-2</v>
      </c>
      <c r="DY1278">
        <v>3.9508531430143497E-2</v>
      </c>
      <c r="DZ1278">
        <v>3.59504789973253E-2</v>
      </c>
      <c r="EA1278">
        <v>3.13719837239992E-2</v>
      </c>
      <c r="EB1278">
        <v>1.7862708172196699E-2</v>
      </c>
      <c r="EC1278">
        <v>1.3292859052402401E-2</v>
      </c>
      <c r="ED1278">
        <v>5.4502857491517199E-3</v>
      </c>
      <c r="EE1278">
        <v>1.0625583041129901E-2</v>
      </c>
      <c r="EF1278">
        <v>6.89788783854092E-3</v>
      </c>
      <c r="EG1278">
        <v>4.1387567332201699E-3</v>
      </c>
      <c r="EH1278">
        <v>-1.3889826681282799E-3</v>
      </c>
      <c r="EI1278">
        <v>6.8376347536367602E-3</v>
      </c>
      <c r="EJ1278">
        <v>1.53013389833918E-2</v>
      </c>
      <c r="EK1278">
        <v>2.0259525964052599E-3</v>
      </c>
      <c r="EL1278">
        <v>7.51797944096307E-3</v>
      </c>
      <c r="EM1278">
        <v>6.2474185052829E-2</v>
      </c>
      <c r="EN1278">
        <v>8.1793672261559994E-2</v>
      </c>
      <c r="EO1278">
        <v>9.9560420633915098E-2</v>
      </c>
      <c r="EP1278">
        <v>9.1922111764411299E-2</v>
      </c>
      <c r="EQ1278">
        <v>7.8587033193292993E-2</v>
      </c>
      <c r="ER1278">
        <v>1.9195231793181399E-2</v>
      </c>
      <c r="ES1278">
        <v>3.4639310235967699E-3</v>
      </c>
      <c r="ET1278">
        <v>4.6035528348945698E-2</v>
      </c>
      <c r="EU1278">
        <v>4.0032095980792597E-2</v>
      </c>
      <c r="EV1278">
        <v>4.2176495755637602E-2</v>
      </c>
      <c r="EW1278">
        <v>74.490804172066902</v>
      </c>
      <c r="EX1278">
        <v>73.846633339505004</v>
      </c>
      <c r="EY1278">
        <v>72.346633339505004</v>
      </c>
      <c r="EZ1278">
        <v>70.279145837190597</v>
      </c>
      <c r="FA1278">
        <v>68.634975004628799</v>
      </c>
      <c r="FB1278">
        <v>67.995402086033494</v>
      </c>
      <c r="FC1278">
        <v>68.211658334876304</v>
      </c>
      <c r="FD1278">
        <v>67.855829167438102</v>
      </c>
      <c r="FE1278">
        <v>70.360427081404694</v>
      </c>
      <c r="FF1278">
        <v>75.288341665123696</v>
      </c>
      <c r="FG1278">
        <v>78.648768746528404</v>
      </c>
      <c r="FH1278">
        <v>83.220854162809403</v>
      </c>
      <c r="FI1278">
        <v>87.860427081404694</v>
      </c>
      <c r="FJ1278">
        <v>91.360427081404694</v>
      </c>
      <c r="FK1278">
        <v>93.860427081404694</v>
      </c>
      <c r="FL1278">
        <v>95.572085416280899</v>
      </c>
      <c r="FM1278">
        <v>96.283743751157203</v>
      </c>
      <c r="FN1278">
        <v>96.495402086033494</v>
      </c>
      <c r="FO1278">
        <v>95.351231253471596</v>
      </c>
      <c r="FP1278">
        <v>92.490804172066902</v>
      </c>
      <c r="FQ1278">
        <v>88.130377090662193</v>
      </c>
      <c r="FR1278">
        <v>84.1978645929766</v>
      </c>
      <c r="FS1278">
        <v>81.414120841819397</v>
      </c>
      <c r="FT1278">
        <v>80.986206258100395</v>
      </c>
      <c r="FU1278">
        <v>2.0396231484973999E-2</v>
      </c>
      <c r="FV1278">
        <v>0</v>
      </c>
      <c r="FW1278">
        <v>0</v>
      </c>
      <c r="FX1278">
        <v>1</v>
      </c>
    </row>
    <row r="1279" spans="1:180" x14ac:dyDescent="0.2">
      <c r="A1279" t="s">
        <v>42</v>
      </c>
      <c r="B1279" t="s">
        <v>58</v>
      </c>
      <c r="C1279" t="s">
        <v>55</v>
      </c>
      <c r="D1279" t="s">
        <v>41</v>
      </c>
      <c r="E1279" t="s">
        <v>78</v>
      </c>
      <c r="F1279" t="s">
        <v>78</v>
      </c>
      <c r="G1279" s="35">
        <v>43721</v>
      </c>
      <c r="H1279">
        <v>685</v>
      </c>
      <c r="I1279">
        <v>0.78708384164313105</v>
      </c>
      <c r="J1279">
        <v>0.68024483781928802</v>
      </c>
      <c r="K1279">
        <v>0.60194859084352104</v>
      </c>
      <c r="L1279">
        <v>0.54118053706716995</v>
      </c>
      <c r="M1279">
        <v>0.52048139842476204</v>
      </c>
      <c r="N1279">
        <v>0.52578070149858602</v>
      </c>
      <c r="O1279">
        <v>0.55361678134405401</v>
      </c>
      <c r="P1279">
        <v>0.584353616691905</v>
      </c>
      <c r="Q1279">
        <v>0.60534027805130897</v>
      </c>
      <c r="R1279">
        <v>0.648405960700289</v>
      </c>
      <c r="S1279">
        <v>0.71311542452799204</v>
      </c>
      <c r="T1279">
        <v>0.79890461308159699</v>
      </c>
      <c r="U1279">
        <v>0.97816227696630498</v>
      </c>
      <c r="V1279">
        <v>1.26327474924975</v>
      </c>
      <c r="W1279">
        <v>1.5360950758129099</v>
      </c>
      <c r="X1279">
        <v>1.7725646688639201</v>
      </c>
      <c r="Y1279">
        <v>1.97721071931377</v>
      </c>
      <c r="Z1279">
        <v>2.12321404957</v>
      </c>
      <c r="AA1279">
        <v>2.11998187101779</v>
      </c>
      <c r="AB1279">
        <v>2.0303033809498201</v>
      </c>
      <c r="AC1279">
        <v>1.89497477421594</v>
      </c>
      <c r="AD1279">
        <v>1.7035616844178301</v>
      </c>
      <c r="AE1279">
        <v>1.3960709886676601</v>
      </c>
      <c r="AF1279">
        <v>1.17083164905992</v>
      </c>
      <c r="AG1279">
        <v>-6.0958146034272402E-3</v>
      </c>
      <c r="AH1279">
        <v>-2.5470947704006302E-3</v>
      </c>
      <c r="AI1279">
        <v>1.99234479799987E-4</v>
      </c>
      <c r="AJ1279">
        <v>-2.5201273153743702E-2</v>
      </c>
      <c r="AK1279">
        <v>-9.4277847104869399E-3</v>
      </c>
      <c r="AL1279">
        <v>-3.9934996332918601E-3</v>
      </c>
      <c r="AM1279">
        <v>-3.1867921590653603E-2</v>
      </c>
      <c r="AN1279">
        <v>-3.7488014696074497E-2</v>
      </c>
      <c r="AO1279">
        <v>-4.9410624281212498E-2</v>
      </c>
      <c r="AP1279">
        <v>-4.7472332614906E-2</v>
      </c>
      <c r="AQ1279">
        <v>-7.8365914381184499E-3</v>
      </c>
      <c r="AR1279">
        <v>9.8759112769263007E-3</v>
      </c>
      <c r="AS1279">
        <v>-4.1651558634769499E-2</v>
      </c>
      <c r="AT1279">
        <v>-9.0921813462392599E-4</v>
      </c>
      <c r="AU1279">
        <v>0.162436782232912</v>
      </c>
      <c r="AV1279">
        <v>0.26650663220739701</v>
      </c>
      <c r="AW1279">
        <v>0.28225978436089799</v>
      </c>
      <c r="AX1279">
        <v>0.32819641605820998</v>
      </c>
      <c r="AY1279">
        <v>6.8664138723870893E-2</v>
      </c>
      <c r="AZ1279">
        <v>-0.259916733657858</v>
      </c>
      <c r="BA1279">
        <v>-0.15556569732050801</v>
      </c>
      <c r="BB1279">
        <v>-0.11277376171371301</v>
      </c>
      <c r="BC1279">
        <v>-0.12189887716565501</v>
      </c>
      <c r="BD1279">
        <v>-9.17563468629604E-2</v>
      </c>
      <c r="BE1279">
        <v>4.6327012349361698E-3</v>
      </c>
      <c r="BF1279">
        <v>1.1755233454548901E-2</v>
      </c>
      <c r="BG1279">
        <v>1.01126440627508E-2</v>
      </c>
      <c r="BH1279">
        <v>-1.65348050880543E-2</v>
      </c>
      <c r="BI1279">
        <v>-1.80035454035262E-3</v>
      </c>
      <c r="BJ1279">
        <v>5.5276610127119197E-3</v>
      </c>
      <c r="BK1279">
        <v>-2.2578551622419001E-2</v>
      </c>
      <c r="BL1279">
        <v>-2.73284089575326E-2</v>
      </c>
      <c r="BM1279">
        <v>-3.5707541223719698E-2</v>
      </c>
      <c r="BN1279">
        <v>-3.3177715766663701E-2</v>
      </c>
      <c r="BO1279">
        <v>4.81080817467222E-3</v>
      </c>
      <c r="BP1279">
        <v>2.0198720042465399E-2</v>
      </c>
      <c r="BQ1279">
        <v>-3.13968623010231E-2</v>
      </c>
      <c r="BR1279">
        <v>1.5010174411192999E-2</v>
      </c>
      <c r="BS1279">
        <v>0.191476704880297</v>
      </c>
      <c r="BT1279">
        <v>0.30311200764907098</v>
      </c>
      <c r="BU1279">
        <v>0.31940752589586802</v>
      </c>
      <c r="BV1279">
        <v>0.35879761970402801</v>
      </c>
      <c r="BW1279">
        <v>0.109826538862395</v>
      </c>
      <c r="BX1279">
        <v>-0.220561407657102</v>
      </c>
      <c r="BY1279">
        <v>-0.12699490595187299</v>
      </c>
      <c r="BZ1279">
        <v>-8.3907502198013295E-2</v>
      </c>
      <c r="CA1279">
        <v>-9.4583177351896197E-2</v>
      </c>
      <c r="CB1279">
        <v>-7.0754175754638896E-2</v>
      </c>
      <c r="CC1279">
        <v>1.2063238622630401E-2</v>
      </c>
      <c r="CD1279">
        <v>2.16609824143951E-2</v>
      </c>
      <c r="CE1279">
        <v>1.697864134098E-2</v>
      </c>
      <c r="CF1279">
        <v>-1.05324357061598E-2</v>
      </c>
      <c r="CG1279">
        <v>3.4823803602704699E-3</v>
      </c>
      <c r="CH1279">
        <v>1.21219878721078E-2</v>
      </c>
      <c r="CI1279">
        <v>-1.6144762280349102E-2</v>
      </c>
      <c r="CJ1279">
        <v>-2.0291896971920902E-2</v>
      </c>
      <c r="CK1279">
        <v>-2.6216827641391501E-2</v>
      </c>
      <c r="CL1279">
        <v>-2.3277307682834099E-2</v>
      </c>
      <c r="CM1279">
        <v>1.35703586190966E-2</v>
      </c>
      <c r="CN1279">
        <v>2.7348265947414799E-2</v>
      </c>
      <c r="CO1279">
        <v>-2.4294490858844501E-2</v>
      </c>
      <c r="CP1279">
        <v>2.6035897193657499E-2</v>
      </c>
      <c r="CQ1279">
        <v>0.211589666842431</v>
      </c>
      <c r="CR1279">
        <v>0.32846477917011602</v>
      </c>
      <c r="CS1279">
        <v>0.34513593852093599</v>
      </c>
      <c r="CT1279">
        <v>0.37999192012959199</v>
      </c>
      <c r="CU1279">
        <v>0.138335491806551</v>
      </c>
      <c r="CV1279">
        <v>-0.193304028755929</v>
      </c>
      <c r="CW1279">
        <v>-0.10720686288430201</v>
      </c>
      <c r="CX1279">
        <v>-6.3914818791861297E-2</v>
      </c>
      <c r="CY1279">
        <v>-7.5664406871884402E-2</v>
      </c>
      <c r="CZ1279">
        <v>-5.6208136023299798E-2</v>
      </c>
      <c r="DA1279">
        <v>1.94937760103246E-2</v>
      </c>
      <c r="DB1279">
        <v>3.1566731374241201E-2</v>
      </c>
      <c r="DC1279">
        <v>2.3844638619209199E-2</v>
      </c>
      <c r="DD1279">
        <v>-4.5300663242652901E-3</v>
      </c>
      <c r="DE1279">
        <v>8.7651152608935606E-3</v>
      </c>
      <c r="DF1279">
        <v>1.8716314731503699E-2</v>
      </c>
      <c r="DG1279">
        <v>-9.7109729382792304E-3</v>
      </c>
      <c r="DH1279">
        <v>-1.32553849863093E-2</v>
      </c>
      <c r="DI1279">
        <v>-1.67261140590633E-2</v>
      </c>
      <c r="DJ1279">
        <v>-1.3376899599004399E-2</v>
      </c>
      <c r="DK1279">
        <v>2.2329909063520999E-2</v>
      </c>
      <c r="DL1279">
        <v>3.4497811852364203E-2</v>
      </c>
      <c r="DM1279">
        <v>-1.7192119416665898E-2</v>
      </c>
      <c r="DN1279">
        <v>3.7061619976121903E-2</v>
      </c>
      <c r="DO1279">
        <v>0.23170262880456399</v>
      </c>
      <c r="DP1279">
        <v>0.353817550691161</v>
      </c>
      <c r="DQ1279">
        <v>0.37086435114600402</v>
      </c>
      <c r="DR1279">
        <v>0.40118622055515601</v>
      </c>
      <c r="DS1279">
        <v>0.166844444750707</v>
      </c>
      <c r="DT1279">
        <v>-0.16604664985475601</v>
      </c>
      <c r="DU1279">
        <v>-8.7418819816731497E-2</v>
      </c>
      <c r="DV1279">
        <v>-4.3922135385709299E-2</v>
      </c>
      <c r="DW1279">
        <v>-5.6745636391872502E-2</v>
      </c>
      <c r="DX1279">
        <v>-4.1662096291960798E-2</v>
      </c>
      <c r="DY1279">
        <v>3.0222291848688E-2</v>
      </c>
      <c r="DZ1279">
        <v>4.5869059599190701E-2</v>
      </c>
      <c r="EA1279">
        <v>3.3758048202159899E-2</v>
      </c>
      <c r="EB1279">
        <v>4.1364017414240797E-3</v>
      </c>
      <c r="EC1279">
        <v>1.6392545431027899E-2</v>
      </c>
      <c r="ED1279">
        <v>2.8237475377507499E-2</v>
      </c>
      <c r="EE1279">
        <v>-4.2160297004467998E-4</v>
      </c>
      <c r="EF1279">
        <v>-3.0957792477673799E-3</v>
      </c>
      <c r="EG1279">
        <v>-3.0230310015704901E-3</v>
      </c>
      <c r="EH1279">
        <v>9.1771724923784398E-4</v>
      </c>
      <c r="EI1279">
        <v>3.49773086763117E-2</v>
      </c>
      <c r="EJ1279">
        <v>4.4820620617903303E-2</v>
      </c>
      <c r="EK1279">
        <v>-6.9374230829195097E-3</v>
      </c>
      <c r="EL1279">
        <v>5.2981012521938903E-2</v>
      </c>
      <c r="EM1279">
        <v>0.26074255145194902</v>
      </c>
      <c r="EN1279">
        <v>0.39042292613283403</v>
      </c>
      <c r="EO1279">
        <v>0.40801209268097399</v>
      </c>
      <c r="EP1279">
        <v>0.43178742420097399</v>
      </c>
      <c r="EQ1279">
        <v>0.20800684488923199</v>
      </c>
      <c r="ER1279">
        <v>-0.126691323854001</v>
      </c>
      <c r="ES1279">
        <v>-5.8848028448096702E-2</v>
      </c>
      <c r="ET1279">
        <v>-1.50558758700101E-2</v>
      </c>
      <c r="EU1279">
        <v>-2.9429936578113401E-2</v>
      </c>
      <c r="EV1279">
        <v>-2.06599251836392E-2</v>
      </c>
      <c r="EW1279">
        <v>74.820547451827807</v>
      </c>
      <c r="EX1279">
        <v>74.223482802088995</v>
      </c>
      <c r="EY1279">
        <v>72.723482802088995</v>
      </c>
      <c r="EZ1279">
        <v>70.514676751305601</v>
      </c>
      <c r="FA1279">
        <v>68.917612101566704</v>
      </c>
      <c r="FB1279">
        <v>68.160273725913896</v>
      </c>
      <c r="FC1279">
        <v>68.305870700522206</v>
      </c>
      <c r="FD1279">
        <v>67.902935350261103</v>
      </c>
      <c r="FE1279">
        <v>70.242661624347207</v>
      </c>
      <c r="FF1279">
        <v>75.194129299477794</v>
      </c>
      <c r="FG1279">
        <v>78.436790923825001</v>
      </c>
      <c r="FH1279">
        <v>82.985323248694399</v>
      </c>
      <c r="FI1279">
        <v>87.742661624347207</v>
      </c>
      <c r="FJ1279">
        <v>91.242661624347207</v>
      </c>
      <c r="FK1279">
        <v>93.742661624347207</v>
      </c>
      <c r="FL1279">
        <v>95.548532324869399</v>
      </c>
      <c r="FM1279">
        <v>96.354403025391704</v>
      </c>
      <c r="FN1279">
        <v>96.660273725913896</v>
      </c>
      <c r="FO1279">
        <v>95.563209076174999</v>
      </c>
      <c r="FP1279">
        <v>92.820547451827807</v>
      </c>
      <c r="FQ1279">
        <v>88.5778858274806</v>
      </c>
      <c r="FR1279">
        <v>84.786691878263994</v>
      </c>
      <c r="FS1279">
        <v>81.932288852872304</v>
      </c>
      <c r="FT1279">
        <v>81.480821177741802</v>
      </c>
      <c r="FU1279">
        <v>4.61088029276112E-2</v>
      </c>
      <c r="FV1279">
        <v>0</v>
      </c>
      <c r="FW1279">
        <v>0</v>
      </c>
      <c r="FX1279">
        <v>1</v>
      </c>
    </row>
    <row r="1280" spans="1:180" x14ac:dyDescent="0.2">
      <c r="A1280" t="s">
        <v>42</v>
      </c>
      <c r="B1280" t="s">
        <v>58</v>
      </c>
      <c r="C1280" t="s">
        <v>3</v>
      </c>
      <c r="D1280" t="s">
        <v>1</v>
      </c>
      <c r="E1280" t="s">
        <v>1</v>
      </c>
      <c r="F1280" t="s">
        <v>1</v>
      </c>
      <c r="G1280" t="s">
        <v>2</v>
      </c>
      <c r="H1280">
        <v>66447.333333333299</v>
      </c>
      <c r="I1280">
        <v>70.413244616408605</v>
      </c>
      <c r="J1280">
        <v>61.243835696202403</v>
      </c>
      <c r="K1280">
        <v>54.879187620840902</v>
      </c>
      <c r="L1280">
        <v>50.713067314920401</v>
      </c>
      <c r="M1280">
        <v>48.622998164086198</v>
      </c>
      <c r="N1280">
        <v>48.882287988235603</v>
      </c>
      <c r="O1280">
        <v>52.0455029412553</v>
      </c>
      <c r="P1280">
        <v>55.527838697818098</v>
      </c>
      <c r="Q1280">
        <v>58.623330042596898</v>
      </c>
      <c r="R1280">
        <v>64.149431304233502</v>
      </c>
      <c r="S1280">
        <v>72.205893504915196</v>
      </c>
      <c r="T1280">
        <v>83.021475772591899</v>
      </c>
      <c r="U1280">
        <v>95.931369017718893</v>
      </c>
      <c r="V1280">
        <v>109.32767196069</v>
      </c>
      <c r="W1280">
        <v>122.08757535936201</v>
      </c>
      <c r="X1280">
        <v>136.21022990784499</v>
      </c>
      <c r="Y1280">
        <v>147.785650941059</v>
      </c>
      <c r="Z1280">
        <v>156.313676820891</v>
      </c>
      <c r="AA1280">
        <v>156.336522188917</v>
      </c>
      <c r="AB1280">
        <v>147.94844621004299</v>
      </c>
      <c r="AC1280">
        <v>137.60068854424901</v>
      </c>
      <c r="AD1280">
        <v>126.34803889366199</v>
      </c>
      <c r="AE1280">
        <v>107.233651825321</v>
      </c>
      <c r="AF1280">
        <v>88.660417157123305</v>
      </c>
      <c r="AG1280">
        <v>-0.31557338903736898</v>
      </c>
      <c r="AH1280">
        <v>-0.165235531920228</v>
      </c>
      <c r="AI1280">
        <v>-8.7081269582143198E-2</v>
      </c>
      <c r="AJ1280">
        <v>6.6876938162133706E-2</v>
      </c>
      <c r="AK1280">
        <v>4.5278415500100602E-2</v>
      </c>
      <c r="AL1280">
        <v>5.98188370025175E-2</v>
      </c>
      <c r="AM1280">
        <v>1.2356102250088499E-2</v>
      </c>
      <c r="AN1280">
        <v>2.4125102629611001E-2</v>
      </c>
      <c r="AO1280">
        <v>6.1125615621292602E-2</v>
      </c>
      <c r="AP1280">
        <v>-0.106342962383621</v>
      </c>
      <c r="AQ1280">
        <v>-9.3082034992181498E-2</v>
      </c>
      <c r="AR1280">
        <v>-0.103393656616785</v>
      </c>
      <c r="AS1280">
        <v>3.6843839969636798E-2</v>
      </c>
      <c r="AT1280">
        <v>0.80781987733887495</v>
      </c>
      <c r="AU1280">
        <v>11.9893589886738</v>
      </c>
      <c r="AV1280">
        <v>15.2238439657598</v>
      </c>
      <c r="AW1280">
        <v>16.568458750125401</v>
      </c>
      <c r="AX1280">
        <v>16.693167082804599</v>
      </c>
      <c r="AY1280">
        <v>13.1608111270663</v>
      </c>
      <c r="AZ1280">
        <v>-1.9335498850741899</v>
      </c>
      <c r="BA1280">
        <v>-4.1396241213236697</v>
      </c>
      <c r="BB1280">
        <v>-3.4519663336180502</v>
      </c>
      <c r="BC1280">
        <v>-2.5187350762120699</v>
      </c>
      <c r="BD1280">
        <v>-1.4979011877430299</v>
      </c>
      <c r="BE1280">
        <v>-0.27737268553094402</v>
      </c>
      <c r="BF1280">
        <v>-0.12569137706644901</v>
      </c>
      <c r="BG1280">
        <v>-4.9665614735957597E-2</v>
      </c>
      <c r="BH1280">
        <v>0.107962079909334</v>
      </c>
      <c r="BI1280">
        <v>8.2861233278093596E-2</v>
      </c>
      <c r="BJ1280">
        <v>9.4220657012020703E-2</v>
      </c>
      <c r="BK1280">
        <v>4.8440907906130197E-2</v>
      </c>
      <c r="BL1280">
        <v>5.6694800190374699E-2</v>
      </c>
      <c r="BM1280">
        <v>8.8967609536420494E-2</v>
      </c>
      <c r="BN1280">
        <v>-7.6335345589071305E-2</v>
      </c>
      <c r="BO1280">
        <v>-6.7073182636780596E-2</v>
      </c>
      <c r="BP1280">
        <v>-8.0132260622729407E-2</v>
      </c>
      <c r="BQ1280">
        <v>5.9648930700649201E-2</v>
      </c>
      <c r="BR1280">
        <v>0.86239246797127</v>
      </c>
      <c r="BS1280">
        <v>12.0687805109505</v>
      </c>
      <c r="BT1280">
        <v>15.307174519282199</v>
      </c>
      <c r="BU1280">
        <v>16.661119899083801</v>
      </c>
      <c r="BV1280">
        <v>16.803289142277102</v>
      </c>
      <c r="BW1280">
        <v>13.2691091024329</v>
      </c>
      <c r="BX1280">
        <v>-1.8513870888806701</v>
      </c>
      <c r="BY1280">
        <v>-4.0674596965757299</v>
      </c>
      <c r="BZ1280">
        <v>-3.3613512065237301</v>
      </c>
      <c r="CA1280">
        <v>-2.43437172766899</v>
      </c>
      <c r="CB1280">
        <v>-1.4417321863277499</v>
      </c>
      <c r="CC1280">
        <v>-0.25091499465205103</v>
      </c>
      <c r="CD1280">
        <v>-9.83032158768955E-2</v>
      </c>
      <c r="CE1280">
        <v>-2.3751646167677599E-2</v>
      </c>
      <c r="CF1280">
        <v>0.13641752392701001</v>
      </c>
      <c r="CG1280">
        <v>0.10889097838372</v>
      </c>
      <c r="CH1280">
        <v>0.118047252753369</v>
      </c>
      <c r="CI1280">
        <v>7.3433134379442697E-2</v>
      </c>
      <c r="CJ1280">
        <v>7.9252473504866097E-2</v>
      </c>
      <c r="CK1280">
        <v>0.108250889707806</v>
      </c>
      <c r="CL1280">
        <v>-5.5552161608469999E-2</v>
      </c>
      <c r="CM1280">
        <v>-4.90595307254173E-2</v>
      </c>
      <c r="CN1280">
        <v>-6.4021488617740194E-2</v>
      </c>
      <c r="CO1280">
        <v>7.5443667070484E-2</v>
      </c>
      <c r="CP1280">
        <v>0.90018927800041904</v>
      </c>
      <c r="CQ1280">
        <v>12.123787615339999</v>
      </c>
      <c r="CR1280">
        <v>15.3648890068044</v>
      </c>
      <c r="CS1280">
        <v>16.725296728581402</v>
      </c>
      <c r="CT1280">
        <v>16.8795593452062</v>
      </c>
      <c r="CU1280">
        <v>13.344115950267</v>
      </c>
      <c r="CV1280">
        <v>-1.7944813865270901</v>
      </c>
      <c r="CW1280">
        <v>-4.0174788358276299</v>
      </c>
      <c r="CX1280">
        <v>-3.2985914455363399</v>
      </c>
      <c r="CY1280">
        <v>-2.37594192946159</v>
      </c>
      <c r="CZ1280">
        <v>-1.4028297070534701</v>
      </c>
      <c r="DA1280">
        <v>-0.22445730377315901</v>
      </c>
      <c r="DB1280">
        <v>-7.0915054687342202E-2</v>
      </c>
      <c r="DC1280">
        <v>2.1623224006024899E-3</v>
      </c>
      <c r="DD1280">
        <v>0.16487296794468501</v>
      </c>
      <c r="DE1280">
        <v>0.134920723489347</v>
      </c>
      <c r="DF1280">
        <v>0.14187384849471801</v>
      </c>
      <c r="DG1280">
        <v>9.8425360852755203E-2</v>
      </c>
      <c r="DH1280">
        <v>0.101810146819358</v>
      </c>
      <c r="DI1280">
        <v>0.127534169879192</v>
      </c>
      <c r="DJ1280">
        <v>-3.4768977627868597E-2</v>
      </c>
      <c r="DK1280">
        <v>-3.1045878814054101E-2</v>
      </c>
      <c r="DL1280">
        <v>-4.7910716612751002E-2</v>
      </c>
      <c r="DM1280">
        <v>9.1238403440318694E-2</v>
      </c>
      <c r="DN1280">
        <v>0.93798608802956795</v>
      </c>
      <c r="DO1280">
        <v>12.178794719729501</v>
      </c>
      <c r="DP1280">
        <v>15.4226034943266</v>
      </c>
      <c r="DQ1280">
        <v>16.789473558079099</v>
      </c>
      <c r="DR1280">
        <v>16.955829548135299</v>
      </c>
      <c r="DS1280">
        <v>13.419122798101</v>
      </c>
      <c r="DT1280">
        <v>-1.7375756841735199</v>
      </c>
      <c r="DU1280">
        <v>-3.9674979750795298</v>
      </c>
      <c r="DV1280">
        <v>-3.2358316845489599</v>
      </c>
      <c r="DW1280">
        <v>-2.31751213125419</v>
      </c>
      <c r="DX1280">
        <v>-1.3639272277791901</v>
      </c>
      <c r="DY1280">
        <v>-0.18625660026673399</v>
      </c>
      <c r="DZ1280">
        <v>-3.1370899833563497E-2</v>
      </c>
      <c r="EA1280">
        <v>3.9577977246788E-2</v>
      </c>
      <c r="EB1280">
        <v>0.20595810969188599</v>
      </c>
      <c r="EC1280">
        <v>0.17250354126733999</v>
      </c>
      <c r="ED1280">
        <v>0.17627566850422099</v>
      </c>
      <c r="EE1280">
        <v>0.13451016650879699</v>
      </c>
      <c r="EF1280">
        <v>0.13437984438012099</v>
      </c>
      <c r="EG1280">
        <v>0.15537616379432001</v>
      </c>
      <c r="EH1280">
        <v>-4.7613608333189703E-3</v>
      </c>
      <c r="EI1280">
        <v>-5.0370264586531198E-3</v>
      </c>
      <c r="EJ1280">
        <v>-2.4649320618695701E-2</v>
      </c>
      <c r="EK1280">
        <v>0.114043494171331</v>
      </c>
      <c r="EL1280">
        <v>0.99255867866196301</v>
      </c>
      <c r="EM1280">
        <v>12.2582162420063</v>
      </c>
      <c r="EN1280">
        <v>15.5059340478489</v>
      </c>
      <c r="EO1280">
        <v>16.882134707037501</v>
      </c>
      <c r="EP1280">
        <v>17.065951607607801</v>
      </c>
      <c r="EQ1280">
        <v>13.5274207734676</v>
      </c>
      <c r="ER1280">
        <v>-1.6554128879799901</v>
      </c>
      <c r="ES1280">
        <v>-3.89533355033159</v>
      </c>
      <c r="ET1280">
        <v>-3.1452165574546398</v>
      </c>
      <c r="EU1280">
        <v>-2.2331487827111101</v>
      </c>
      <c r="EV1280">
        <v>-1.3077582263639</v>
      </c>
      <c r="EW1280">
        <v>76.550161780348503</v>
      </c>
      <c r="EX1280">
        <v>75.164329040476304</v>
      </c>
      <c r="EY1280">
        <v>73.721113555530806</v>
      </c>
      <c r="EZ1280">
        <v>72.220838136615498</v>
      </c>
      <c r="FA1280">
        <v>71.053022839369305</v>
      </c>
      <c r="FB1280">
        <v>70.053104961906001</v>
      </c>
      <c r="FC1280">
        <v>69.154874613279304</v>
      </c>
      <c r="FD1280">
        <v>69.822295889840106</v>
      </c>
      <c r="FE1280">
        <v>73.645653786317297</v>
      </c>
      <c r="FF1280">
        <v>78.360558893340695</v>
      </c>
      <c r="FG1280">
        <v>83.075630762242696</v>
      </c>
      <c r="FH1280">
        <v>87.162209975402803</v>
      </c>
      <c r="FI1280">
        <v>90.534299200553804</v>
      </c>
      <c r="FJ1280">
        <v>93.368080988659997</v>
      </c>
      <c r="FK1280">
        <v>95.599359061246304</v>
      </c>
      <c r="FL1280">
        <v>97.016834434962206</v>
      </c>
      <c r="FM1280">
        <v>97.642984797905797</v>
      </c>
      <c r="FN1280">
        <v>97.391173061994294</v>
      </c>
      <c r="FO1280">
        <v>96.042555190838598</v>
      </c>
      <c r="FP1280">
        <v>93.104289565437298</v>
      </c>
      <c r="FQ1280">
        <v>88.662642074747197</v>
      </c>
      <c r="FR1280">
        <v>84.677355474617301</v>
      </c>
      <c r="FS1280">
        <v>81.719637286626195</v>
      </c>
      <c r="FT1280">
        <v>79.378659901322195</v>
      </c>
      <c r="FU1280">
        <v>1.8820306439637901E-3</v>
      </c>
      <c r="FV1280">
        <v>0</v>
      </c>
      <c r="FW1280">
        <v>0</v>
      </c>
      <c r="FX1280">
        <v>1</v>
      </c>
    </row>
    <row r="1281" spans="1:180" x14ac:dyDescent="0.2">
      <c r="A1281" t="s">
        <v>42</v>
      </c>
      <c r="B1281" t="s">
        <v>58</v>
      </c>
      <c r="C1281" t="s">
        <v>3</v>
      </c>
      <c r="D1281" t="s">
        <v>1</v>
      </c>
      <c r="E1281" t="s">
        <v>1</v>
      </c>
      <c r="F1281" t="s">
        <v>77</v>
      </c>
      <c r="G1281" t="s">
        <v>2</v>
      </c>
      <c r="H1281">
        <v>54215.777777777803</v>
      </c>
      <c r="I1281">
        <v>58.881170463395399</v>
      </c>
      <c r="J1281">
        <v>51.255343400529</v>
      </c>
      <c r="K1281">
        <v>45.893007451477601</v>
      </c>
      <c r="L1281">
        <v>42.408876290547802</v>
      </c>
      <c r="M1281">
        <v>40.629185225865797</v>
      </c>
      <c r="N1281">
        <v>40.6979916626792</v>
      </c>
      <c r="O1281">
        <v>43.1555907574865</v>
      </c>
      <c r="P1281">
        <v>45.895111314325199</v>
      </c>
      <c r="Q1281">
        <v>48.212291114477701</v>
      </c>
      <c r="R1281">
        <v>52.7091693822533</v>
      </c>
      <c r="S1281">
        <v>59.312448318407696</v>
      </c>
      <c r="T1281">
        <v>68.047384958157394</v>
      </c>
      <c r="U1281">
        <v>78.433630081525493</v>
      </c>
      <c r="V1281">
        <v>89.176217065038301</v>
      </c>
      <c r="W1281">
        <v>99.406028873982905</v>
      </c>
      <c r="X1281">
        <v>110.504788869397</v>
      </c>
      <c r="Y1281">
        <v>119.57210133736901</v>
      </c>
      <c r="Z1281">
        <v>126.378598250023</v>
      </c>
      <c r="AA1281">
        <v>126.55384463176399</v>
      </c>
      <c r="AB1281">
        <v>119.87087151721499</v>
      </c>
      <c r="AC1281">
        <v>112.097426945957</v>
      </c>
      <c r="AD1281">
        <v>103.710930650013</v>
      </c>
      <c r="AE1281">
        <v>88.625361612287094</v>
      </c>
      <c r="AF1281">
        <v>73.644741371199302</v>
      </c>
      <c r="AG1281">
        <v>-0.27378751931384798</v>
      </c>
      <c r="AH1281">
        <v>-0.203074356766863</v>
      </c>
      <c r="AI1281">
        <v>-0.18315769756808201</v>
      </c>
      <c r="AJ1281">
        <v>-3.9710083359064501E-2</v>
      </c>
      <c r="AK1281">
        <v>-6.3575398578190001E-2</v>
      </c>
      <c r="AL1281">
        <v>-2.7648122413020101E-2</v>
      </c>
      <c r="AM1281">
        <v>-6.7988305590314005E-2</v>
      </c>
      <c r="AN1281">
        <v>-3.0702955524008601E-2</v>
      </c>
      <c r="AO1281">
        <v>-2.83650658593908E-2</v>
      </c>
      <c r="AP1281">
        <v>-0.136069069098295</v>
      </c>
      <c r="AQ1281">
        <v>-0.10061468567123</v>
      </c>
      <c r="AR1281">
        <v>-6.6874847529297204E-2</v>
      </c>
      <c r="AS1281">
        <v>1.7568025148822702E-2</v>
      </c>
      <c r="AT1281">
        <v>0.66783288333073698</v>
      </c>
      <c r="AU1281">
        <v>7.3017571391953604</v>
      </c>
      <c r="AV1281">
        <v>9.3595899948317403</v>
      </c>
      <c r="AW1281">
        <v>10.0768872578721</v>
      </c>
      <c r="AX1281">
        <v>10.1601291759217</v>
      </c>
      <c r="AY1281">
        <v>9.3435853822342896</v>
      </c>
      <c r="AZ1281">
        <v>0.95323979885641696</v>
      </c>
      <c r="BA1281">
        <v>-1.50361366300962</v>
      </c>
      <c r="BB1281">
        <v>-1.55406643476075</v>
      </c>
      <c r="BC1281">
        <v>-1.43921382391013</v>
      </c>
      <c r="BD1281">
        <v>-0.98447254372640403</v>
      </c>
      <c r="BE1281">
        <v>-0.238333438179927</v>
      </c>
      <c r="BF1281">
        <v>-0.168875575761152</v>
      </c>
      <c r="BG1281">
        <v>-0.15205911597930499</v>
      </c>
      <c r="BH1281">
        <v>-4.4028269161926099E-3</v>
      </c>
      <c r="BI1281">
        <v>-3.3386635061979898E-2</v>
      </c>
      <c r="BJ1281">
        <v>2.8575306616534799E-3</v>
      </c>
      <c r="BK1281">
        <v>-3.1522185319083303E-2</v>
      </c>
      <c r="BL1281">
        <v>3.0457018648238502E-3</v>
      </c>
      <c r="BM1281">
        <v>1.14038694249232E-3</v>
      </c>
      <c r="BN1281">
        <v>-0.113031126705798</v>
      </c>
      <c r="BO1281">
        <v>-8.2533086424778704E-2</v>
      </c>
      <c r="BP1281">
        <v>-5.1071940470066503E-2</v>
      </c>
      <c r="BQ1281">
        <v>3.3130524828097301E-2</v>
      </c>
      <c r="BR1281">
        <v>0.71461916088170396</v>
      </c>
      <c r="BS1281">
        <v>7.3690370643580403</v>
      </c>
      <c r="BT1281">
        <v>9.4246337095411299</v>
      </c>
      <c r="BU1281">
        <v>10.139960180687099</v>
      </c>
      <c r="BV1281">
        <v>10.2248835047643</v>
      </c>
      <c r="BW1281">
        <v>9.4201046994196407</v>
      </c>
      <c r="BX1281">
        <v>1.01570738395718</v>
      </c>
      <c r="BY1281">
        <v>-1.44712293277404</v>
      </c>
      <c r="BZ1281">
        <v>-1.48027283563795</v>
      </c>
      <c r="CA1281">
        <v>-1.3705026800315001</v>
      </c>
      <c r="CB1281">
        <v>-0.93830968211846899</v>
      </c>
      <c r="CC1281">
        <v>-0.21377804958927701</v>
      </c>
      <c r="CD1281">
        <v>-0.14518960421531801</v>
      </c>
      <c r="CE1281">
        <v>-0.13052033310559499</v>
      </c>
      <c r="CF1281">
        <v>2.00508713407033E-2</v>
      </c>
      <c r="CG1281">
        <v>-1.24779894137783E-2</v>
      </c>
      <c r="CH1281">
        <v>2.3985653052715699E-2</v>
      </c>
      <c r="CI1281">
        <v>-6.2658615048782297E-3</v>
      </c>
      <c r="CJ1281">
        <v>2.64199191648056E-2</v>
      </c>
      <c r="CK1281">
        <v>2.1575773671500001E-2</v>
      </c>
      <c r="CL1281">
        <v>-9.7075117984547904E-2</v>
      </c>
      <c r="CM1281">
        <v>-7.0009825868120601E-2</v>
      </c>
      <c r="CN1281">
        <v>-4.0126895180765502E-2</v>
      </c>
      <c r="CO1281">
        <v>4.3909064698386603E-2</v>
      </c>
      <c r="CP1281">
        <v>0.74702319418986796</v>
      </c>
      <c r="CQ1281">
        <v>7.4156349355728901</v>
      </c>
      <c r="CR1281">
        <v>9.4696827882081394</v>
      </c>
      <c r="CS1281">
        <v>10.1836442948916</v>
      </c>
      <c r="CT1281">
        <v>10.269732155661501</v>
      </c>
      <c r="CU1281">
        <v>9.4731017454036994</v>
      </c>
      <c r="CV1281">
        <v>1.0589722431048401</v>
      </c>
      <c r="CW1281">
        <v>-1.4079976250988899</v>
      </c>
      <c r="CX1281">
        <v>-1.42916361368073</v>
      </c>
      <c r="CY1281">
        <v>-1.3229135510938601</v>
      </c>
      <c r="CZ1281">
        <v>-0.906337424793354</v>
      </c>
      <c r="DA1281">
        <v>-0.189222660998628</v>
      </c>
      <c r="DB1281">
        <v>-0.121503632669484</v>
      </c>
      <c r="DC1281">
        <v>-0.10898155023188499</v>
      </c>
      <c r="DD1281">
        <v>4.45045695975992E-2</v>
      </c>
      <c r="DE1281">
        <v>8.4306562344233504E-3</v>
      </c>
      <c r="DF1281">
        <v>4.5113775443777801E-2</v>
      </c>
      <c r="DG1281">
        <v>1.89904623093268E-2</v>
      </c>
      <c r="DH1281">
        <v>4.9794136464787399E-2</v>
      </c>
      <c r="DI1281">
        <v>4.2011160400507702E-2</v>
      </c>
      <c r="DJ1281">
        <v>-8.1119109263297795E-2</v>
      </c>
      <c r="DK1281">
        <v>-5.7486565311462602E-2</v>
      </c>
      <c r="DL1281">
        <v>-2.9181849891464499E-2</v>
      </c>
      <c r="DM1281">
        <v>5.4687604568675899E-2</v>
      </c>
      <c r="DN1281">
        <v>0.77942722749803195</v>
      </c>
      <c r="DO1281">
        <v>7.4622328067877497</v>
      </c>
      <c r="DP1281">
        <v>9.5147318668751399</v>
      </c>
      <c r="DQ1281">
        <v>10.2273284090962</v>
      </c>
      <c r="DR1281">
        <v>10.3145808065587</v>
      </c>
      <c r="DS1281">
        <v>9.5260987913877599</v>
      </c>
      <c r="DT1281">
        <v>1.1022371022524899</v>
      </c>
      <c r="DU1281">
        <v>-1.36887231742375</v>
      </c>
      <c r="DV1281">
        <v>-1.37805439172351</v>
      </c>
      <c r="DW1281">
        <v>-1.2753244221562201</v>
      </c>
      <c r="DX1281">
        <v>-0.87436516746824</v>
      </c>
      <c r="DY1281">
        <v>-0.15376857986470699</v>
      </c>
      <c r="DZ1281">
        <v>-8.7304851663772706E-2</v>
      </c>
      <c r="EA1281">
        <v>-7.78829686431078E-2</v>
      </c>
      <c r="EB1281">
        <v>7.9811826040471101E-2</v>
      </c>
      <c r="EC1281">
        <v>3.8619419750633502E-2</v>
      </c>
      <c r="ED1281">
        <v>7.5619428518451395E-2</v>
      </c>
      <c r="EE1281">
        <v>5.5456582580557599E-2</v>
      </c>
      <c r="EF1281">
        <v>8.3542793853619901E-2</v>
      </c>
      <c r="EG1281">
        <v>7.1516613202390805E-2</v>
      </c>
      <c r="EH1281">
        <v>-5.8081166870800602E-2</v>
      </c>
      <c r="EI1281">
        <v>-3.94049660650116E-2</v>
      </c>
      <c r="EJ1281">
        <v>-1.3378942832233801E-2</v>
      </c>
      <c r="EK1281">
        <v>7.0250104247950501E-2</v>
      </c>
      <c r="EL1281">
        <v>0.82621350504899904</v>
      </c>
      <c r="EM1281">
        <v>7.5295127319504198</v>
      </c>
      <c r="EN1281">
        <v>9.5797755815845296</v>
      </c>
      <c r="EO1281">
        <v>10.2904013319112</v>
      </c>
      <c r="EP1281">
        <v>10.3793351354013</v>
      </c>
      <c r="EQ1281">
        <v>9.6026181085731004</v>
      </c>
      <c r="ER1281">
        <v>1.16470468735326</v>
      </c>
      <c r="ES1281">
        <v>-1.3123815871881701</v>
      </c>
      <c r="ET1281">
        <v>-1.3042607926007099</v>
      </c>
      <c r="EU1281">
        <v>-1.20661327827759</v>
      </c>
      <c r="EV1281">
        <v>-0.82820230586030497</v>
      </c>
      <c r="EW1281">
        <v>76.473899245234193</v>
      </c>
      <c r="EX1281">
        <v>75.088019827330001</v>
      </c>
      <c r="EY1281">
        <v>73.657768415544894</v>
      </c>
      <c r="EZ1281">
        <v>72.170298742637598</v>
      </c>
      <c r="FA1281">
        <v>71.010164516853195</v>
      </c>
      <c r="FB1281">
        <v>70.006959274449201</v>
      </c>
      <c r="FC1281">
        <v>69.105455072511305</v>
      </c>
      <c r="FD1281">
        <v>69.770631778224299</v>
      </c>
      <c r="FE1281">
        <v>73.595212527088407</v>
      </c>
      <c r="FF1281">
        <v>78.3051312289886</v>
      </c>
      <c r="FG1281">
        <v>83.018886071322697</v>
      </c>
      <c r="FH1281">
        <v>87.104331850814702</v>
      </c>
      <c r="FI1281">
        <v>90.457877107164194</v>
      </c>
      <c r="FJ1281">
        <v>93.261096424185794</v>
      </c>
      <c r="FK1281">
        <v>95.462302347497499</v>
      </c>
      <c r="FL1281">
        <v>96.861131621042105</v>
      </c>
      <c r="FM1281">
        <v>97.463849666590306</v>
      </c>
      <c r="FN1281">
        <v>97.191335822958195</v>
      </c>
      <c r="FO1281">
        <v>95.830132776354105</v>
      </c>
      <c r="FP1281">
        <v>92.907612273463002</v>
      </c>
      <c r="FQ1281">
        <v>88.512095229119197</v>
      </c>
      <c r="FR1281">
        <v>84.578510651490106</v>
      </c>
      <c r="FS1281">
        <v>81.649403295208501</v>
      </c>
      <c r="FT1281">
        <v>79.309966193870196</v>
      </c>
      <c r="FU1281">
        <v>1.6386060303538201E-3</v>
      </c>
      <c r="FV1281">
        <v>0</v>
      </c>
      <c r="FW1281">
        <v>0</v>
      </c>
      <c r="FX1281">
        <v>1</v>
      </c>
    </row>
    <row r="1282" spans="1:180" x14ac:dyDescent="0.2">
      <c r="A1282" t="s">
        <v>42</v>
      </c>
      <c r="B1282" t="s">
        <v>58</v>
      </c>
      <c r="C1282" t="s">
        <v>3</v>
      </c>
      <c r="D1282" t="s">
        <v>1</v>
      </c>
      <c r="E1282" t="s">
        <v>1</v>
      </c>
      <c r="F1282" t="s">
        <v>78</v>
      </c>
      <c r="G1282" t="s">
        <v>2</v>
      </c>
      <c r="H1282">
        <v>12231.5555555556</v>
      </c>
      <c r="I1282">
        <v>11.3681166446763</v>
      </c>
      <c r="J1282">
        <v>9.8232603287447802</v>
      </c>
      <c r="K1282">
        <v>8.7970725636562097</v>
      </c>
      <c r="L1282">
        <v>8.0818816333176198</v>
      </c>
      <c r="M1282">
        <v>7.7670286913438398</v>
      </c>
      <c r="N1282">
        <v>7.9436252867136199</v>
      </c>
      <c r="O1282">
        <v>8.6450685413098007</v>
      </c>
      <c r="P1282">
        <v>9.3850612813813505</v>
      </c>
      <c r="Q1282">
        <v>10.2030065926308</v>
      </c>
      <c r="R1282">
        <v>11.285735573756099</v>
      </c>
      <c r="S1282">
        <v>12.7749546401093</v>
      </c>
      <c r="T1282">
        <v>14.9208725952428</v>
      </c>
      <c r="U1282">
        <v>17.467926345859201</v>
      </c>
      <c r="V1282">
        <v>20.104958501481001</v>
      </c>
      <c r="W1282">
        <v>22.684067503243</v>
      </c>
      <c r="X1282">
        <v>25.6540262321932</v>
      </c>
      <c r="Y1282">
        <v>28.068075546706901</v>
      </c>
      <c r="Z1282">
        <v>29.747728633050901</v>
      </c>
      <c r="AA1282">
        <v>29.552769607842201</v>
      </c>
      <c r="AB1282">
        <v>27.842584304488899</v>
      </c>
      <c r="AC1282">
        <v>25.284018550648</v>
      </c>
      <c r="AD1282">
        <v>22.407955572562201</v>
      </c>
      <c r="AE1282">
        <v>18.373448033710499</v>
      </c>
      <c r="AF1282">
        <v>14.807002116621099</v>
      </c>
      <c r="AG1282">
        <v>-0.19652156164365001</v>
      </c>
      <c r="AH1282">
        <v>-0.10104490693085499</v>
      </c>
      <c r="AI1282">
        <v>-4.3601621626758402E-2</v>
      </c>
      <c r="AJ1282">
        <v>-2.3303033896018E-2</v>
      </c>
      <c r="AK1282">
        <v>-1.24317189790779E-2</v>
      </c>
      <c r="AL1282">
        <v>2.1207088320197701E-2</v>
      </c>
      <c r="AM1282">
        <v>8.5345370201765098E-3</v>
      </c>
      <c r="AN1282">
        <v>-7.0038085116704799E-2</v>
      </c>
      <c r="AO1282">
        <v>-5.5388101255349202E-2</v>
      </c>
      <c r="AP1282">
        <v>-0.11944806825993499</v>
      </c>
      <c r="AQ1282">
        <v>-8.8847555241769502E-2</v>
      </c>
      <c r="AR1282">
        <v>-3.0685705894527099E-2</v>
      </c>
      <c r="AS1282">
        <v>1.27585273259471E-2</v>
      </c>
      <c r="AT1282">
        <v>5.3604485866859002E-2</v>
      </c>
      <c r="AU1282">
        <v>4.6696147935793801</v>
      </c>
      <c r="AV1282">
        <v>5.9337265542933402</v>
      </c>
      <c r="AW1282">
        <v>6.5053850243147302</v>
      </c>
      <c r="AX1282">
        <v>6.6142969237816898</v>
      </c>
      <c r="AY1282">
        <v>3.83801565745109</v>
      </c>
      <c r="AZ1282">
        <v>-3.0564405368307601</v>
      </c>
      <c r="BA1282">
        <v>-2.8192263754515898</v>
      </c>
      <c r="BB1282">
        <v>-2.0274602612714299</v>
      </c>
      <c r="BC1282">
        <v>-1.1749992755338501</v>
      </c>
      <c r="BD1282">
        <v>-0.584672313266692</v>
      </c>
      <c r="BE1282">
        <v>-0.18592844226713101</v>
      </c>
      <c r="BF1282">
        <v>-9.2258382277729103E-2</v>
      </c>
      <c r="BG1282">
        <v>-3.6197218048329503E-2</v>
      </c>
      <c r="BH1282">
        <v>-1.5986477768982901E-2</v>
      </c>
      <c r="BI1282">
        <v>-5.3151649972266596E-3</v>
      </c>
      <c r="BJ1282">
        <v>2.6988674903456501E-2</v>
      </c>
      <c r="BK1282">
        <v>1.6269677189823101E-2</v>
      </c>
      <c r="BL1282">
        <v>-6.0046895845206297E-2</v>
      </c>
      <c r="BM1282">
        <v>-4.68143291647697E-2</v>
      </c>
      <c r="BN1282">
        <v>-0.110202472993182</v>
      </c>
      <c r="BO1282">
        <v>-8.0106755568846194E-2</v>
      </c>
      <c r="BP1282">
        <v>-2.3215328219443099E-2</v>
      </c>
      <c r="BQ1282">
        <v>2.0232874060087301E-2</v>
      </c>
      <c r="BR1282">
        <v>7.0359038889015901E-2</v>
      </c>
      <c r="BS1282">
        <v>4.69270738446283</v>
      </c>
      <c r="BT1282">
        <v>5.9627698119984496</v>
      </c>
      <c r="BU1282">
        <v>6.5419745045501498</v>
      </c>
      <c r="BV1282">
        <v>6.6525419183216901</v>
      </c>
      <c r="BW1282">
        <v>3.8759346526373002</v>
      </c>
      <c r="BX1282">
        <v>-3.0238957115001401</v>
      </c>
      <c r="BY1282">
        <v>-2.79144426574919</v>
      </c>
      <c r="BZ1282">
        <v>-2.0026046478490498</v>
      </c>
      <c r="CA1282">
        <v>-1.1533458429519501</v>
      </c>
      <c r="CB1282">
        <v>-0.56953257839953797</v>
      </c>
      <c r="CC1282">
        <v>-0.17859168005645701</v>
      </c>
      <c r="CD1282">
        <v>-8.6172862069100603E-2</v>
      </c>
      <c r="CE1282">
        <v>-3.10689506857224E-2</v>
      </c>
      <c r="CF1282">
        <v>-1.0919053283603999E-2</v>
      </c>
      <c r="CG1282">
        <v>-3.8626138834159298E-4</v>
      </c>
      <c r="CH1282">
        <v>3.09929841587476E-2</v>
      </c>
      <c r="CI1282">
        <v>2.1627011707994699E-2</v>
      </c>
      <c r="CJ1282">
        <v>-5.3127028591626803E-2</v>
      </c>
      <c r="CK1282">
        <v>-4.0876160732859303E-2</v>
      </c>
      <c r="CL1282">
        <v>-0.103799001876008</v>
      </c>
      <c r="CM1282">
        <v>-7.4052904342215703E-2</v>
      </c>
      <c r="CN1282">
        <v>-1.8041367398467598E-2</v>
      </c>
      <c r="CO1282">
        <v>2.5409583839274299E-2</v>
      </c>
      <c r="CP1282">
        <v>8.1963191273268995E-2</v>
      </c>
      <c r="CQ1282">
        <v>4.7087012425624399</v>
      </c>
      <c r="CR1282">
        <v>5.9828850838114098</v>
      </c>
      <c r="CS1282">
        <v>6.56731626709976</v>
      </c>
      <c r="CT1282">
        <v>6.6790302850355099</v>
      </c>
      <c r="CU1282">
        <v>3.9021972331917598</v>
      </c>
      <c r="CV1282">
        <v>-3.0013552646164898</v>
      </c>
      <c r="CW1282">
        <v>-2.77220246120112</v>
      </c>
      <c r="CX1282">
        <v>-1.98538972570962</v>
      </c>
      <c r="CY1282">
        <v>-1.1383487415079301</v>
      </c>
      <c r="CZ1282">
        <v>-0.55904684415026895</v>
      </c>
      <c r="DA1282">
        <v>-0.17125491784578201</v>
      </c>
      <c r="DB1282">
        <v>-8.0087341860472103E-2</v>
      </c>
      <c r="DC1282">
        <v>-2.5940683323115301E-2</v>
      </c>
      <c r="DD1282">
        <v>-5.8516287982250496E-3</v>
      </c>
      <c r="DE1282">
        <v>4.5426422205434797E-3</v>
      </c>
      <c r="DF1282">
        <v>3.4997293414038698E-2</v>
      </c>
      <c r="DG1282">
        <v>2.69843462261663E-2</v>
      </c>
      <c r="DH1282">
        <v>-4.6207161338047399E-2</v>
      </c>
      <c r="DI1282">
        <v>-3.4937992300949003E-2</v>
      </c>
      <c r="DJ1282">
        <v>-9.7395530758833906E-2</v>
      </c>
      <c r="DK1282">
        <v>-6.7999053115585198E-2</v>
      </c>
      <c r="DL1282">
        <v>-1.2867406577492101E-2</v>
      </c>
      <c r="DM1282">
        <v>3.05862936184613E-2</v>
      </c>
      <c r="DN1282">
        <v>9.3567343657522103E-2</v>
      </c>
      <c r="DO1282">
        <v>4.7246951006620499</v>
      </c>
      <c r="DP1282">
        <v>6.0030003556243701</v>
      </c>
      <c r="DQ1282">
        <v>6.5926580296493702</v>
      </c>
      <c r="DR1282">
        <v>6.7055186517493404</v>
      </c>
      <c r="DS1282">
        <v>3.9284598137462301</v>
      </c>
      <c r="DT1282">
        <v>-2.9788148177328302</v>
      </c>
      <c r="DU1282">
        <v>-2.75296065665305</v>
      </c>
      <c r="DV1282">
        <v>-1.96817480357018</v>
      </c>
      <c r="DW1282">
        <v>-1.1233516400639101</v>
      </c>
      <c r="DX1282">
        <v>-0.54856110990099904</v>
      </c>
      <c r="DY1282">
        <v>-0.16066179846926401</v>
      </c>
      <c r="DZ1282">
        <v>-7.1300817207345907E-2</v>
      </c>
      <c r="EA1282">
        <v>-1.8536279744686499E-2</v>
      </c>
      <c r="EB1282">
        <v>1.4649273288101299E-3</v>
      </c>
      <c r="EC1282">
        <v>1.16591962023947E-2</v>
      </c>
      <c r="ED1282">
        <v>4.0778879997297603E-2</v>
      </c>
      <c r="EE1282">
        <v>3.4719486395812897E-2</v>
      </c>
      <c r="EF1282">
        <v>-3.6215972066548897E-2</v>
      </c>
      <c r="EG1282">
        <v>-2.63642202103695E-2</v>
      </c>
      <c r="EH1282">
        <v>-8.8149935492080098E-2</v>
      </c>
      <c r="EI1282">
        <v>-5.9258253442662001E-2</v>
      </c>
      <c r="EJ1282">
        <v>-5.3970289024080796E-3</v>
      </c>
      <c r="EK1282">
        <v>3.8060640352601399E-2</v>
      </c>
      <c r="EL1282">
        <v>0.110321896679679</v>
      </c>
      <c r="EM1282">
        <v>4.74778769154549</v>
      </c>
      <c r="EN1282">
        <v>6.0320436133294804</v>
      </c>
      <c r="EO1282">
        <v>6.6292475098847898</v>
      </c>
      <c r="EP1282">
        <v>6.7437636462893398</v>
      </c>
      <c r="EQ1282">
        <v>3.9663788089324301</v>
      </c>
      <c r="ER1282">
        <v>-2.94626999240222</v>
      </c>
      <c r="ES1282">
        <v>-2.72517854695066</v>
      </c>
      <c r="ET1282">
        <v>-1.9433191901478</v>
      </c>
      <c r="EU1282">
        <v>-1.1016982074820101</v>
      </c>
      <c r="EV1282">
        <v>-0.53342137503384501</v>
      </c>
      <c r="EW1282">
        <v>77.230770963048698</v>
      </c>
      <c r="EX1282">
        <v>75.826282015678103</v>
      </c>
      <c r="EY1282">
        <v>74.266170354792607</v>
      </c>
      <c r="EZ1282">
        <v>72.621868878074295</v>
      </c>
      <c r="FA1282">
        <v>71.3848853867119</v>
      </c>
      <c r="FB1282">
        <v>70.376915897878305</v>
      </c>
      <c r="FC1282">
        <v>69.458622497145697</v>
      </c>
      <c r="FD1282">
        <v>70.129260261028605</v>
      </c>
      <c r="FE1282">
        <v>73.961299626457503</v>
      </c>
      <c r="FF1282">
        <v>78.766129944501898</v>
      </c>
      <c r="FG1282">
        <v>83.554744297723204</v>
      </c>
      <c r="FH1282">
        <v>87.710728142041802</v>
      </c>
      <c r="FI1282">
        <v>91.219642810753498</v>
      </c>
      <c r="FJ1282">
        <v>94.236861599213299</v>
      </c>
      <c r="FK1282">
        <v>96.668888406695501</v>
      </c>
      <c r="FL1282">
        <v>98.193705065940605</v>
      </c>
      <c r="FM1282">
        <v>98.957309140061696</v>
      </c>
      <c r="FN1282">
        <v>98.843757310358995</v>
      </c>
      <c r="FO1282">
        <v>97.590473952441002</v>
      </c>
      <c r="FP1282">
        <v>94.559931302443104</v>
      </c>
      <c r="FQ1282">
        <v>89.905287017005904</v>
      </c>
      <c r="FR1282">
        <v>85.659479157747796</v>
      </c>
      <c r="FS1282">
        <v>82.520195502649599</v>
      </c>
      <c r="FT1282">
        <v>80.109124643974198</v>
      </c>
      <c r="FU1282">
        <v>3.5608878519073502E-3</v>
      </c>
      <c r="FV1282">
        <v>0</v>
      </c>
      <c r="FW1282">
        <v>0</v>
      </c>
      <c r="FX1282">
        <v>1</v>
      </c>
    </row>
    <row r="1283" spans="1:180" x14ac:dyDescent="0.2">
      <c r="A1283" t="s">
        <v>42</v>
      </c>
      <c r="B1283" t="s">
        <v>58</v>
      </c>
      <c r="C1283" t="s">
        <v>3</v>
      </c>
      <c r="D1283" t="s">
        <v>1</v>
      </c>
      <c r="E1283" t="s">
        <v>77</v>
      </c>
      <c r="F1283" t="s">
        <v>1</v>
      </c>
      <c r="G1283" t="s">
        <v>2</v>
      </c>
      <c r="H1283">
        <v>41234.111111111102</v>
      </c>
      <c r="I1283">
        <v>42.693183000674601</v>
      </c>
      <c r="J1283">
        <v>37.339500597938098</v>
      </c>
      <c r="K1283">
        <v>33.750512655943801</v>
      </c>
      <c r="L1283">
        <v>31.4972412653999</v>
      </c>
      <c r="M1283">
        <v>30.464982865088601</v>
      </c>
      <c r="N1283">
        <v>31.2726679578568</v>
      </c>
      <c r="O1283">
        <v>33.997638601490699</v>
      </c>
      <c r="P1283">
        <v>36.245213730060797</v>
      </c>
      <c r="Q1283">
        <v>37.8029627982351</v>
      </c>
      <c r="R1283">
        <v>40.374751450616301</v>
      </c>
      <c r="S1283">
        <v>44.307755709134</v>
      </c>
      <c r="T1283">
        <v>50.005877997331503</v>
      </c>
      <c r="U1283">
        <v>57.039276305412102</v>
      </c>
      <c r="V1283">
        <v>64.603998580831302</v>
      </c>
      <c r="W1283">
        <v>72.053881342512199</v>
      </c>
      <c r="X1283">
        <v>80.871505823076902</v>
      </c>
      <c r="Y1283">
        <v>88.431865262640102</v>
      </c>
      <c r="Z1283">
        <v>94.695017827697299</v>
      </c>
      <c r="AA1283">
        <v>95.434122246010602</v>
      </c>
      <c r="AB1283">
        <v>90.521854385414201</v>
      </c>
      <c r="AC1283">
        <v>84.129296123900104</v>
      </c>
      <c r="AD1283">
        <v>77.121015252828599</v>
      </c>
      <c r="AE1283">
        <v>65.116129259832206</v>
      </c>
      <c r="AF1283">
        <v>53.7453413648023</v>
      </c>
      <c r="AG1283">
        <v>-0.34704907367258597</v>
      </c>
      <c r="AH1283">
        <v>-0.17070599217101201</v>
      </c>
      <c r="AI1283">
        <v>-6.2127040036397199E-2</v>
      </c>
      <c r="AJ1283">
        <v>4.42998745431986E-2</v>
      </c>
      <c r="AK1283">
        <v>2.6664865727612001E-2</v>
      </c>
      <c r="AL1283">
        <v>0.100423938969311</v>
      </c>
      <c r="AM1283">
        <v>8.1043963665491298E-2</v>
      </c>
      <c r="AN1283">
        <v>-2.33506380774537E-2</v>
      </c>
      <c r="AO1283">
        <v>-3.6481251150726098E-2</v>
      </c>
      <c r="AP1283">
        <v>-0.132845826937075</v>
      </c>
      <c r="AQ1283">
        <v>-0.112119500862984</v>
      </c>
      <c r="AR1283">
        <v>-5.2251624954177699E-2</v>
      </c>
      <c r="AS1283">
        <v>1.5361196765455601E-2</v>
      </c>
      <c r="AT1283">
        <v>0.46886844282222001</v>
      </c>
      <c r="AU1283">
        <v>8.5689411487481397</v>
      </c>
      <c r="AV1283">
        <v>11.1948032958494</v>
      </c>
      <c r="AW1283">
        <v>12.2231783231845</v>
      </c>
      <c r="AX1283">
        <v>12.391716872193999</v>
      </c>
      <c r="AY1283">
        <v>10.199512779043401</v>
      </c>
      <c r="AZ1283">
        <v>-1.1574762107722401</v>
      </c>
      <c r="BA1283">
        <v>-3.1059226605382602</v>
      </c>
      <c r="BB1283">
        <v>-2.5383960913933001</v>
      </c>
      <c r="BC1283">
        <v>-1.7824196369662599</v>
      </c>
      <c r="BD1283">
        <v>-1.0908734410288801</v>
      </c>
      <c r="BE1283">
        <v>-0.317800276151812</v>
      </c>
      <c r="BF1283">
        <v>-0.14067445574377799</v>
      </c>
      <c r="BG1283">
        <v>-3.4804412220579999E-2</v>
      </c>
      <c r="BH1283">
        <v>7.0893515282517597E-2</v>
      </c>
      <c r="BI1283">
        <v>5.1542166531913902E-2</v>
      </c>
      <c r="BJ1283">
        <v>0.122123075376652</v>
      </c>
      <c r="BK1283">
        <v>0.107747116066084</v>
      </c>
      <c r="BL1283">
        <v>1.02585972842068E-3</v>
      </c>
      <c r="BM1283">
        <v>-1.2394940452179801E-2</v>
      </c>
      <c r="BN1283">
        <v>-0.110789331943969</v>
      </c>
      <c r="BO1283">
        <v>-9.5331238411527103E-2</v>
      </c>
      <c r="BP1283">
        <v>-3.9507405612845201E-2</v>
      </c>
      <c r="BQ1283">
        <v>2.7833645387018099E-2</v>
      </c>
      <c r="BR1283">
        <v>0.50760693674316304</v>
      </c>
      <c r="BS1283">
        <v>8.6214388181723507</v>
      </c>
      <c r="BT1283">
        <v>11.263009814241</v>
      </c>
      <c r="BU1283">
        <v>12.2988106557612</v>
      </c>
      <c r="BV1283">
        <v>12.4709527950507</v>
      </c>
      <c r="BW1283">
        <v>10.2810099409753</v>
      </c>
      <c r="BX1283">
        <v>-1.09673041984347</v>
      </c>
      <c r="BY1283">
        <v>-3.05318867974202</v>
      </c>
      <c r="BZ1283">
        <v>-2.4816080451500899</v>
      </c>
      <c r="CA1283">
        <v>-1.7262682482431799</v>
      </c>
      <c r="CB1283">
        <v>-1.0505100735296</v>
      </c>
      <c r="CC1283">
        <v>-0.29754264808865899</v>
      </c>
      <c r="CD1283">
        <v>-0.119874705098444</v>
      </c>
      <c r="CE1283">
        <v>-1.5880843427447298E-2</v>
      </c>
      <c r="CF1283">
        <v>8.9312189847159107E-2</v>
      </c>
      <c r="CG1283">
        <v>6.8772109285997501E-2</v>
      </c>
      <c r="CH1283">
        <v>0.13715183115094701</v>
      </c>
      <c r="CI1283">
        <v>0.12624163807372099</v>
      </c>
      <c r="CJ1283">
        <v>1.7908947851374601E-2</v>
      </c>
      <c r="CK1283">
        <v>4.2871649642269799E-3</v>
      </c>
      <c r="CL1283">
        <v>-9.5513070701784303E-2</v>
      </c>
      <c r="CM1283">
        <v>-8.3703738979228698E-2</v>
      </c>
      <c r="CN1283">
        <v>-3.0680798119371699E-2</v>
      </c>
      <c r="CO1283">
        <v>3.6472025307865898E-2</v>
      </c>
      <c r="CP1283">
        <v>0.53443709962489505</v>
      </c>
      <c r="CQ1283">
        <v>8.6577985440934793</v>
      </c>
      <c r="CR1283">
        <v>11.3102494411034</v>
      </c>
      <c r="CS1283">
        <v>12.351193378907301</v>
      </c>
      <c r="CT1283">
        <v>12.525831353847201</v>
      </c>
      <c r="CU1283">
        <v>10.337454627066901</v>
      </c>
      <c r="CV1283">
        <v>-1.05465807009429</v>
      </c>
      <c r="CW1283">
        <v>-3.01666528528449</v>
      </c>
      <c r="CX1283">
        <v>-2.4422768173137701</v>
      </c>
      <c r="CY1283">
        <v>-1.68737796746587</v>
      </c>
      <c r="CZ1283">
        <v>-1.0225545281573201</v>
      </c>
      <c r="DA1283">
        <v>-0.27728502002550598</v>
      </c>
      <c r="DB1283">
        <v>-9.9074954453111E-2</v>
      </c>
      <c r="DC1283">
        <v>3.0427253656854099E-3</v>
      </c>
      <c r="DD1283">
        <v>0.10773086441180101</v>
      </c>
      <c r="DE1283">
        <v>8.6002052040081101E-2</v>
      </c>
      <c r="DF1283">
        <v>0.152180586925243</v>
      </c>
      <c r="DG1283">
        <v>0.14473616008135901</v>
      </c>
      <c r="DH1283">
        <v>3.4792035974328499E-2</v>
      </c>
      <c r="DI1283">
        <v>2.09692703806337E-2</v>
      </c>
      <c r="DJ1283">
        <v>-8.0236809459599198E-2</v>
      </c>
      <c r="DK1283">
        <v>-7.2076239546930404E-2</v>
      </c>
      <c r="DL1283">
        <v>-2.18541906258982E-2</v>
      </c>
      <c r="DM1283">
        <v>4.5110405228713603E-2</v>
      </c>
      <c r="DN1283">
        <v>0.56126726250662695</v>
      </c>
      <c r="DO1283">
        <v>8.6941582700146096</v>
      </c>
      <c r="DP1283">
        <v>11.357489067965901</v>
      </c>
      <c r="DQ1283">
        <v>12.4035761020534</v>
      </c>
      <c r="DR1283">
        <v>12.5807099126437</v>
      </c>
      <c r="DS1283">
        <v>10.393899313158499</v>
      </c>
      <c r="DT1283">
        <v>-1.0125857203451101</v>
      </c>
      <c r="DU1283">
        <v>-2.9801418908269599</v>
      </c>
      <c r="DV1283">
        <v>-2.4029455894774499</v>
      </c>
      <c r="DW1283">
        <v>-1.64848768668856</v>
      </c>
      <c r="DX1283">
        <v>-0.994598982785042</v>
      </c>
      <c r="DY1283">
        <v>-0.24803622250473101</v>
      </c>
      <c r="DZ1283">
        <v>-6.9043418025876296E-2</v>
      </c>
      <c r="EA1283">
        <v>3.0365353181502599E-2</v>
      </c>
      <c r="EB1283">
        <v>0.13432450515111999</v>
      </c>
      <c r="EC1283">
        <v>0.11087935284438299</v>
      </c>
      <c r="ED1283">
        <v>0.173879723332584</v>
      </c>
      <c r="EE1283">
        <v>0.17143931248195199</v>
      </c>
      <c r="EF1283">
        <v>5.9168533780202898E-2</v>
      </c>
      <c r="EG1283">
        <v>4.5055581079180097E-2</v>
      </c>
      <c r="EH1283">
        <v>-5.8180314466493799E-2</v>
      </c>
      <c r="EI1283">
        <v>-5.5287977095473298E-2</v>
      </c>
      <c r="EJ1283">
        <v>-9.1099712845655705E-3</v>
      </c>
      <c r="EK1283">
        <v>5.7582853850276103E-2</v>
      </c>
      <c r="EL1283">
        <v>0.60000575642757004</v>
      </c>
      <c r="EM1283">
        <v>8.7466559394388206</v>
      </c>
      <c r="EN1283">
        <v>11.4256955863575</v>
      </c>
      <c r="EO1283">
        <v>12.479208434630101</v>
      </c>
      <c r="EP1283">
        <v>12.6599458355004</v>
      </c>
      <c r="EQ1283">
        <v>10.475396475090401</v>
      </c>
      <c r="ER1283">
        <v>-0.95183992941633999</v>
      </c>
      <c r="ES1283">
        <v>-2.9274079100307202</v>
      </c>
      <c r="ET1283">
        <v>-2.3461575432342499</v>
      </c>
      <c r="EU1283">
        <v>-1.59233629796549</v>
      </c>
      <c r="EV1283">
        <v>-0.95423561528576795</v>
      </c>
      <c r="EW1283">
        <v>74.986445628883104</v>
      </c>
      <c r="EX1283">
        <v>73.662452995266307</v>
      </c>
      <c r="EY1283">
        <v>72.251245202221995</v>
      </c>
      <c r="EZ1283">
        <v>70.792325935045398</v>
      </c>
      <c r="FA1283">
        <v>69.699613501032502</v>
      </c>
      <c r="FB1283">
        <v>68.7755313807248</v>
      </c>
      <c r="FC1283">
        <v>67.926823127162706</v>
      </c>
      <c r="FD1283">
        <v>68.681986854730994</v>
      </c>
      <c r="FE1283">
        <v>72.6321427443836</v>
      </c>
      <c r="FF1283">
        <v>77.457361423335698</v>
      </c>
      <c r="FG1283">
        <v>82.331265758111797</v>
      </c>
      <c r="FH1283">
        <v>86.501774458775103</v>
      </c>
      <c r="FI1283">
        <v>89.881648677523899</v>
      </c>
      <c r="FJ1283">
        <v>92.639796565800793</v>
      </c>
      <c r="FK1283">
        <v>94.792466245757495</v>
      </c>
      <c r="FL1283">
        <v>96.1189050206291</v>
      </c>
      <c r="FM1283">
        <v>96.615589957953603</v>
      </c>
      <c r="FN1283">
        <v>96.211451979108801</v>
      </c>
      <c r="FO1283">
        <v>94.723396958201306</v>
      </c>
      <c r="FP1283">
        <v>91.560117023698695</v>
      </c>
      <c r="FQ1283">
        <v>86.902185853863202</v>
      </c>
      <c r="FR1283">
        <v>82.838781763519194</v>
      </c>
      <c r="FS1283">
        <v>79.915022824606496</v>
      </c>
      <c r="FT1283">
        <v>77.637756265407106</v>
      </c>
      <c r="FU1283">
        <v>2.2848041045686698E-3</v>
      </c>
      <c r="FV1283">
        <v>0</v>
      </c>
      <c r="FW1283">
        <v>0</v>
      </c>
      <c r="FX1283">
        <v>1</v>
      </c>
    </row>
    <row r="1284" spans="1:180" x14ac:dyDescent="0.2">
      <c r="A1284" t="s">
        <v>42</v>
      </c>
      <c r="B1284" t="s">
        <v>58</v>
      </c>
      <c r="C1284" t="s">
        <v>3</v>
      </c>
      <c r="D1284" t="s">
        <v>1</v>
      </c>
      <c r="E1284" t="s">
        <v>77</v>
      </c>
      <c r="F1284" t="s">
        <v>77</v>
      </c>
      <c r="G1284" t="s">
        <v>2</v>
      </c>
      <c r="H1284">
        <v>33226.555555555598</v>
      </c>
      <c r="I1284">
        <v>35.380276345100597</v>
      </c>
      <c r="J1284">
        <v>30.982460548566401</v>
      </c>
      <c r="K1284">
        <v>27.981728736340099</v>
      </c>
      <c r="L1284">
        <v>26.086640491053299</v>
      </c>
      <c r="M1284">
        <v>25.1868140418912</v>
      </c>
      <c r="N1284">
        <v>25.760874849415998</v>
      </c>
      <c r="O1284">
        <v>27.893481065333301</v>
      </c>
      <c r="P1284">
        <v>29.601528528322699</v>
      </c>
      <c r="Q1284">
        <v>30.704716377888701</v>
      </c>
      <c r="R1284">
        <v>32.736021192081203</v>
      </c>
      <c r="S1284">
        <v>35.920158033540098</v>
      </c>
      <c r="T1284">
        <v>40.437035887828202</v>
      </c>
      <c r="U1284">
        <v>46.0207375738987</v>
      </c>
      <c r="V1284">
        <v>52.033996143771702</v>
      </c>
      <c r="W1284">
        <v>57.954916887832098</v>
      </c>
      <c r="X1284">
        <v>64.795930168853403</v>
      </c>
      <c r="Y1284">
        <v>70.645952423386504</v>
      </c>
      <c r="Z1284">
        <v>75.610625230624194</v>
      </c>
      <c r="AA1284">
        <v>76.337705724479903</v>
      </c>
      <c r="AB1284">
        <v>72.475364282000001</v>
      </c>
      <c r="AC1284">
        <v>67.741322668981098</v>
      </c>
      <c r="AD1284">
        <v>62.621129325183901</v>
      </c>
      <c r="AE1284">
        <v>53.2379261355862</v>
      </c>
      <c r="AF1284">
        <v>44.168278138988398</v>
      </c>
      <c r="AG1284">
        <v>-0.25469083100562101</v>
      </c>
      <c r="AH1284">
        <v>-0.15014071278792801</v>
      </c>
      <c r="AI1284">
        <v>-9.3321559695652895E-2</v>
      </c>
      <c r="AJ1284">
        <v>-1.8706865866821801E-2</v>
      </c>
      <c r="AK1284">
        <v>-4.6484117638285201E-2</v>
      </c>
      <c r="AL1284">
        <v>7.2923809394955103E-3</v>
      </c>
      <c r="AM1284">
        <v>-2.1962272548365601E-2</v>
      </c>
      <c r="AN1284">
        <v>-7.4467623712952694E-2</v>
      </c>
      <c r="AO1284">
        <v>-7.9562588941413798E-2</v>
      </c>
      <c r="AP1284">
        <v>-9.75097848083466E-2</v>
      </c>
      <c r="AQ1284">
        <v>-7.5929531710869094E-2</v>
      </c>
      <c r="AR1284">
        <v>-4.1292888318986101E-2</v>
      </c>
      <c r="AS1284">
        <v>7.6580335647647001E-3</v>
      </c>
      <c r="AT1284">
        <v>0.47578769230636703</v>
      </c>
      <c r="AU1284">
        <v>5.4913225338913296</v>
      </c>
      <c r="AV1284">
        <v>7.1814731640273903</v>
      </c>
      <c r="AW1284">
        <v>7.7997129491544301</v>
      </c>
      <c r="AX1284">
        <v>7.9051608966979598</v>
      </c>
      <c r="AY1284">
        <v>7.3796666295803997</v>
      </c>
      <c r="AZ1284">
        <v>0.74854961097911099</v>
      </c>
      <c r="BA1284">
        <v>-1.26312597114027</v>
      </c>
      <c r="BB1284">
        <v>-1.20253711583725</v>
      </c>
      <c r="BC1284">
        <v>-1.0490570071168499</v>
      </c>
      <c r="BD1284">
        <v>-0.76094930074751399</v>
      </c>
      <c r="BE1284">
        <v>-0.229343042527339</v>
      </c>
      <c r="BF1284">
        <v>-0.12352743376045699</v>
      </c>
      <c r="BG1284">
        <v>-6.8182095358800904E-2</v>
      </c>
      <c r="BH1284">
        <v>4.7932811904449497E-3</v>
      </c>
      <c r="BI1284">
        <v>-2.5478555834678899E-2</v>
      </c>
      <c r="BJ1284">
        <v>2.75123875739254E-2</v>
      </c>
      <c r="BK1284">
        <v>3.7582802805725601E-3</v>
      </c>
      <c r="BL1284">
        <v>-5.0530668815462698E-2</v>
      </c>
      <c r="BM1284">
        <v>-5.76376990953998E-2</v>
      </c>
      <c r="BN1284">
        <v>-7.7935093086120705E-2</v>
      </c>
      <c r="BO1284">
        <v>-5.9118980869035699E-2</v>
      </c>
      <c r="BP1284">
        <v>-3.0614947204175701E-2</v>
      </c>
      <c r="BQ1284">
        <v>1.8068908569709E-2</v>
      </c>
      <c r="BR1284">
        <v>0.506302582228364</v>
      </c>
      <c r="BS1284">
        <v>5.5336086418708099</v>
      </c>
      <c r="BT1284">
        <v>7.2355994118869003</v>
      </c>
      <c r="BU1284">
        <v>7.8574908114906004</v>
      </c>
      <c r="BV1284">
        <v>7.96148058937339</v>
      </c>
      <c r="BW1284">
        <v>7.4422818058336304</v>
      </c>
      <c r="BX1284">
        <v>0.795930156464424</v>
      </c>
      <c r="BY1284">
        <v>-1.2205135826768101</v>
      </c>
      <c r="BZ1284">
        <v>-1.1561277061401301</v>
      </c>
      <c r="CA1284">
        <v>-1.0023823948545101</v>
      </c>
      <c r="CB1284">
        <v>-0.72562598017284796</v>
      </c>
      <c r="CC1284">
        <v>-0.21178724144349001</v>
      </c>
      <c r="CD1284">
        <v>-0.105095157777264</v>
      </c>
      <c r="CE1284">
        <v>-5.0770578940693901E-2</v>
      </c>
      <c r="CF1284">
        <v>2.10694114545142E-2</v>
      </c>
      <c r="CG1284">
        <v>-1.0930167718114499E-2</v>
      </c>
      <c r="CH1284">
        <v>4.1516702573331302E-2</v>
      </c>
      <c r="CI1284">
        <v>2.15722568181459E-2</v>
      </c>
      <c r="CJ1284">
        <v>-3.3952006771889601E-2</v>
      </c>
      <c r="CK1284">
        <v>-4.2452587177185398E-2</v>
      </c>
      <c r="CL1284">
        <v>-6.4377721229103804E-2</v>
      </c>
      <c r="CM1284">
        <v>-4.7476044565459098E-2</v>
      </c>
      <c r="CN1284">
        <v>-2.32194377159501E-2</v>
      </c>
      <c r="CO1284">
        <v>2.5279448883796799E-2</v>
      </c>
      <c r="CP1284">
        <v>0.52743710203174399</v>
      </c>
      <c r="CQ1284">
        <v>5.5628958714424899</v>
      </c>
      <c r="CR1284">
        <v>7.2730870862712402</v>
      </c>
      <c r="CS1284">
        <v>7.8975075829376697</v>
      </c>
      <c r="CT1284">
        <v>8.0004874369553995</v>
      </c>
      <c r="CU1284">
        <v>7.4856488861638804</v>
      </c>
      <c r="CV1284">
        <v>0.82874577793361603</v>
      </c>
      <c r="CW1284">
        <v>-1.19100037223586</v>
      </c>
      <c r="CX1284">
        <v>-1.1239846903595001</v>
      </c>
      <c r="CY1284">
        <v>-0.97005570058508295</v>
      </c>
      <c r="CZ1284">
        <v>-0.70116115594720596</v>
      </c>
      <c r="DA1284">
        <v>-0.19423144035964099</v>
      </c>
      <c r="DB1284">
        <v>-8.6662881794071694E-2</v>
      </c>
      <c r="DC1284">
        <v>-3.3359062522587003E-2</v>
      </c>
      <c r="DD1284">
        <v>3.7345541718583501E-2</v>
      </c>
      <c r="DE1284">
        <v>3.61822039844987E-3</v>
      </c>
      <c r="DF1284">
        <v>5.5521017572737197E-2</v>
      </c>
      <c r="DG1284">
        <v>3.9386233355719197E-2</v>
      </c>
      <c r="DH1284">
        <v>-1.7373344728316399E-2</v>
      </c>
      <c r="DI1284">
        <v>-2.7267475258971E-2</v>
      </c>
      <c r="DJ1284">
        <v>-5.0820349372086897E-2</v>
      </c>
      <c r="DK1284">
        <v>-3.5833108261882497E-2</v>
      </c>
      <c r="DL1284">
        <v>-1.5823928227724399E-2</v>
      </c>
      <c r="DM1284">
        <v>3.2489989197884699E-2</v>
      </c>
      <c r="DN1284">
        <v>0.54857162183512498</v>
      </c>
      <c r="DO1284">
        <v>5.5921831010141796</v>
      </c>
      <c r="DP1284">
        <v>7.3105747606555704</v>
      </c>
      <c r="DQ1284">
        <v>7.9375243543847303</v>
      </c>
      <c r="DR1284">
        <v>8.03949428453741</v>
      </c>
      <c r="DS1284">
        <v>7.5290159664941196</v>
      </c>
      <c r="DT1284">
        <v>0.86156139940280896</v>
      </c>
      <c r="DU1284">
        <v>-1.1614871617949101</v>
      </c>
      <c r="DV1284">
        <v>-1.0918416745788699</v>
      </c>
      <c r="DW1284">
        <v>-0.93772900631565803</v>
      </c>
      <c r="DX1284">
        <v>-0.67669633172156496</v>
      </c>
      <c r="DY1284">
        <v>-0.16888365188135901</v>
      </c>
      <c r="DZ1284">
        <v>-6.0049602766600298E-2</v>
      </c>
      <c r="EA1284">
        <v>-8.2195981857349307E-3</v>
      </c>
      <c r="EB1284">
        <v>6.0845688775850303E-2</v>
      </c>
      <c r="EC1284">
        <v>2.4623782202056198E-2</v>
      </c>
      <c r="ED1284">
        <v>7.5741024207167107E-2</v>
      </c>
      <c r="EE1284">
        <v>6.5106786184657303E-2</v>
      </c>
      <c r="EF1284">
        <v>6.5636101691735503E-3</v>
      </c>
      <c r="EG1284">
        <v>-5.34258541295705E-3</v>
      </c>
      <c r="EH1284">
        <v>-3.1245657649861001E-2</v>
      </c>
      <c r="EI1284">
        <v>-1.9022557420049099E-2</v>
      </c>
      <c r="EJ1284">
        <v>-5.1459871129140604E-3</v>
      </c>
      <c r="EK1284">
        <v>4.2900864202829E-2</v>
      </c>
      <c r="EL1284">
        <v>0.579086511757122</v>
      </c>
      <c r="EM1284">
        <v>5.6344692089936599</v>
      </c>
      <c r="EN1284">
        <v>7.3647010085150804</v>
      </c>
      <c r="EO1284">
        <v>7.9953022167208996</v>
      </c>
      <c r="EP1284">
        <v>8.0958139772128508</v>
      </c>
      <c r="EQ1284">
        <v>7.5916311427473504</v>
      </c>
      <c r="ER1284">
        <v>0.90894194488812197</v>
      </c>
      <c r="ES1284">
        <v>-1.1188747733314599</v>
      </c>
      <c r="ET1284">
        <v>-1.04543226488175</v>
      </c>
      <c r="EU1284">
        <v>-0.89105439405331699</v>
      </c>
      <c r="EV1284">
        <v>-0.64137301114689804</v>
      </c>
      <c r="EW1284">
        <v>74.802292716192198</v>
      </c>
      <c r="EX1284">
        <v>73.482458279254004</v>
      </c>
      <c r="EY1284">
        <v>72.090228604192205</v>
      </c>
      <c r="EZ1284">
        <v>70.651599768977306</v>
      </c>
      <c r="FA1284">
        <v>69.572229840289495</v>
      </c>
      <c r="FB1284">
        <v>68.648613118321407</v>
      </c>
      <c r="FC1284">
        <v>67.796842618600706</v>
      </c>
      <c r="FD1284">
        <v>68.553260615131705</v>
      </c>
      <c r="FE1284">
        <v>72.500945640870199</v>
      </c>
      <c r="FF1284">
        <v>77.316685870738695</v>
      </c>
      <c r="FG1284">
        <v>82.193945903744904</v>
      </c>
      <c r="FH1284">
        <v>86.365118586314395</v>
      </c>
      <c r="FI1284">
        <v>89.722173755759201</v>
      </c>
      <c r="FJ1284">
        <v>92.435621484517199</v>
      </c>
      <c r="FK1284">
        <v>94.545848274869897</v>
      </c>
      <c r="FL1284">
        <v>95.846121834202805</v>
      </c>
      <c r="FM1284">
        <v>96.307695678313706</v>
      </c>
      <c r="FN1284">
        <v>95.869485965944094</v>
      </c>
      <c r="FO1284">
        <v>94.3584514294093</v>
      </c>
      <c r="FP1284">
        <v>91.203293356718504</v>
      </c>
      <c r="FQ1284">
        <v>86.593130323095593</v>
      </c>
      <c r="FR1284">
        <v>82.590231873784504</v>
      </c>
      <c r="FS1284">
        <v>79.707763922005498</v>
      </c>
      <c r="FT1284">
        <v>77.445186375615904</v>
      </c>
      <c r="FU1284">
        <v>2.1682524539491598E-3</v>
      </c>
      <c r="FV1284">
        <v>0</v>
      </c>
      <c r="FW1284">
        <v>0</v>
      </c>
      <c r="FX1284">
        <v>1</v>
      </c>
    </row>
    <row r="1285" spans="1:180" x14ac:dyDescent="0.2">
      <c r="A1285" t="s">
        <v>42</v>
      </c>
      <c r="B1285" t="s">
        <v>58</v>
      </c>
      <c r="C1285" t="s">
        <v>3</v>
      </c>
      <c r="D1285" t="s">
        <v>1</v>
      </c>
      <c r="E1285" t="s">
        <v>77</v>
      </c>
      <c r="F1285" t="s">
        <v>78</v>
      </c>
      <c r="G1285" t="s">
        <v>2</v>
      </c>
      <c r="H1285">
        <v>8007.5555555555602</v>
      </c>
      <c r="I1285">
        <v>7.2130254617866996</v>
      </c>
      <c r="J1285">
        <v>6.26605528649071</v>
      </c>
      <c r="K1285">
        <v>5.6595966180551001</v>
      </c>
      <c r="L1285">
        <v>5.26026033525127</v>
      </c>
      <c r="M1285">
        <v>5.1142904292334102</v>
      </c>
      <c r="N1285">
        <v>5.3468100180056304</v>
      </c>
      <c r="O1285">
        <v>5.9298066322999503</v>
      </c>
      <c r="P1285">
        <v>6.4725023543853499</v>
      </c>
      <c r="Q1285">
        <v>6.9627440226257704</v>
      </c>
      <c r="R1285">
        <v>7.5492347251719298</v>
      </c>
      <c r="S1285">
        <v>8.3395876875627195</v>
      </c>
      <c r="T1285">
        <v>9.5621952952829705</v>
      </c>
      <c r="U1285">
        <v>11.0274267873722</v>
      </c>
      <c r="V1285">
        <v>12.5766124047744</v>
      </c>
      <c r="W1285">
        <v>14.107736901973</v>
      </c>
      <c r="X1285">
        <v>16.067269018841099</v>
      </c>
      <c r="Y1285">
        <v>17.719312240031702</v>
      </c>
      <c r="Z1285">
        <v>18.9797707065844</v>
      </c>
      <c r="AA1285">
        <v>18.982833302701</v>
      </c>
      <c r="AB1285">
        <v>17.925996704389</v>
      </c>
      <c r="AC1285">
        <v>16.277746644811199</v>
      </c>
      <c r="AD1285">
        <v>14.3712019653771</v>
      </c>
      <c r="AE1285">
        <v>11.743212760950399</v>
      </c>
      <c r="AF1285">
        <v>9.4544360667982303</v>
      </c>
      <c r="AG1285">
        <v>-0.166194711739232</v>
      </c>
      <c r="AH1285">
        <v>-9.7361694633596493E-2</v>
      </c>
      <c r="AI1285">
        <v>-5.7479700094581601E-2</v>
      </c>
      <c r="AJ1285">
        <v>-3.1196258403841302E-2</v>
      </c>
      <c r="AK1285">
        <v>-2.1011776569638398E-2</v>
      </c>
      <c r="AL1285">
        <v>2.45909429866056E-3</v>
      </c>
      <c r="AM1285">
        <v>9.5133464859941397E-3</v>
      </c>
      <c r="AN1285">
        <v>-4.5593511185093603E-2</v>
      </c>
      <c r="AO1285">
        <v>-3.5543041232985899E-2</v>
      </c>
      <c r="AP1285">
        <v>-9.8036302453727797E-2</v>
      </c>
      <c r="AQ1285">
        <v>-8.2811532843016206E-2</v>
      </c>
      <c r="AR1285">
        <v>-2.2322564335655201E-2</v>
      </c>
      <c r="AS1285">
        <v>9.0431439594116907E-3</v>
      </c>
      <c r="AT1285">
        <v>-8.3662909292790792E-3</v>
      </c>
      <c r="AU1285">
        <v>3.0741613624258299</v>
      </c>
      <c r="AV1285">
        <v>4.0112759164684997</v>
      </c>
      <c r="AW1285">
        <v>4.4010084253400397</v>
      </c>
      <c r="AX1285">
        <v>4.4712961610291098</v>
      </c>
      <c r="AY1285">
        <v>2.8024086085022502</v>
      </c>
      <c r="AZ1285">
        <v>-1.9653634993372</v>
      </c>
      <c r="BA1285">
        <v>-1.89734149764284</v>
      </c>
      <c r="BB1285">
        <v>-1.40457492200149</v>
      </c>
      <c r="BC1285">
        <v>-0.80926788676651396</v>
      </c>
      <c r="BD1285">
        <v>-0.39849372886030698</v>
      </c>
      <c r="BE1285">
        <v>-0.15698385066019799</v>
      </c>
      <c r="BF1285">
        <v>-8.9660075300530495E-2</v>
      </c>
      <c r="BG1285">
        <v>-5.1658027499111102E-2</v>
      </c>
      <c r="BH1285">
        <v>-2.5344009589175199E-2</v>
      </c>
      <c r="BI1285">
        <v>-1.4722009681734901E-2</v>
      </c>
      <c r="BJ1285">
        <v>7.1881840069797E-3</v>
      </c>
      <c r="BK1285">
        <v>1.62366284515717E-2</v>
      </c>
      <c r="BL1285">
        <v>-3.7342402640067503E-2</v>
      </c>
      <c r="BM1285">
        <v>-2.8759137361674101E-2</v>
      </c>
      <c r="BN1285">
        <v>-9.0695242657939101E-2</v>
      </c>
      <c r="BO1285">
        <v>-7.4933980131674197E-2</v>
      </c>
      <c r="BP1285">
        <v>-1.72749811422068E-2</v>
      </c>
      <c r="BQ1285">
        <v>1.41732690746054E-2</v>
      </c>
      <c r="BR1285">
        <v>4.2872271331612097E-3</v>
      </c>
      <c r="BS1285">
        <v>3.0916730106905899</v>
      </c>
      <c r="BT1285">
        <v>4.0372037912264798</v>
      </c>
      <c r="BU1285">
        <v>4.4297977817690199</v>
      </c>
      <c r="BV1285">
        <v>4.5028556699345703</v>
      </c>
      <c r="BW1285">
        <v>2.8324579430815602</v>
      </c>
      <c r="BX1285">
        <v>-1.9381618306455899</v>
      </c>
      <c r="BY1285">
        <v>-1.87383800714951</v>
      </c>
      <c r="BZ1285">
        <v>-1.3833854743098499</v>
      </c>
      <c r="CA1285">
        <v>-0.79098137735891305</v>
      </c>
      <c r="CB1285">
        <v>-0.386522430389169</v>
      </c>
      <c r="CC1285">
        <v>-0.15060443633563</v>
      </c>
      <c r="CD1285">
        <v>-8.4325957211661196E-2</v>
      </c>
      <c r="CE1285">
        <v>-4.7625954793874999E-2</v>
      </c>
      <c r="CF1285">
        <v>-2.1290759887667599E-2</v>
      </c>
      <c r="CG1285">
        <v>-1.03657362955014E-2</v>
      </c>
      <c r="CH1285">
        <v>1.04635371328773E-2</v>
      </c>
      <c r="CI1285">
        <v>2.08931530599984E-2</v>
      </c>
      <c r="CJ1285">
        <v>-3.1627709996887098E-2</v>
      </c>
      <c r="CK1285">
        <v>-2.4060626206006599E-2</v>
      </c>
      <c r="CL1285">
        <v>-8.5610847006226398E-2</v>
      </c>
      <c r="CM1285">
        <v>-6.9478011120951602E-2</v>
      </c>
      <c r="CN1285">
        <v>-1.3779040398725901E-2</v>
      </c>
      <c r="CO1285">
        <v>1.7726378101642199E-2</v>
      </c>
      <c r="CP1285">
        <v>1.30510151971745E-2</v>
      </c>
      <c r="CQ1285">
        <v>3.10380152493356</v>
      </c>
      <c r="CR1285">
        <v>4.0551613583005501</v>
      </c>
      <c r="CS1285">
        <v>4.4497372023315798</v>
      </c>
      <c r="CT1285">
        <v>4.5247136896637103</v>
      </c>
      <c r="CU1285">
        <v>2.8532700206728099</v>
      </c>
      <c r="CV1285">
        <v>-1.9193220377734099</v>
      </c>
      <c r="CW1285">
        <v>-1.8575595612318101</v>
      </c>
      <c r="CX1285">
        <v>-1.3687097273874</v>
      </c>
      <c r="CY1285">
        <v>-0.77831619664885399</v>
      </c>
      <c r="CZ1285">
        <v>-0.37823114553586701</v>
      </c>
      <c r="DA1285">
        <v>-0.14422502201106099</v>
      </c>
      <c r="DB1285">
        <v>-7.8991839122791799E-2</v>
      </c>
      <c r="DC1285">
        <v>-4.3593882088638902E-2</v>
      </c>
      <c r="DD1285">
        <v>-1.7237510186160099E-2</v>
      </c>
      <c r="DE1285">
        <v>-6.0094629092678296E-3</v>
      </c>
      <c r="DF1285">
        <v>1.3738890258774899E-2</v>
      </c>
      <c r="DG1285">
        <v>2.5549677668424999E-2</v>
      </c>
      <c r="DH1285">
        <v>-2.5913017353706699E-2</v>
      </c>
      <c r="DI1285">
        <v>-1.93621150503391E-2</v>
      </c>
      <c r="DJ1285">
        <v>-8.0526451354513598E-2</v>
      </c>
      <c r="DK1285">
        <v>-6.4022042110228897E-2</v>
      </c>
      <c r="DL1285">
        <v>-1.0283099655244999E-2</v>
      </c>
      <c r="DM1285">
        <v>2.1279487128679001E-2</v>
      </c>
      <c r="DN1285">
        <v>2.1814803261187801E-2</v>
      </c>
      <c r="DO1285">
        <v>3.1159300391765301</v>
      </c>
      <c r="DP1285">
        <v>4.0731189253746098</v>
      </c>
      <c r="DQ1285">
        <v>4.4696766228941396</v>
      </c>
      <c r="DR1285">
        <v>4.5465717093928504</v>
      </c>
      <c r="DS1285">
        <v>2.8740820982640498</v>
      </c>
      <c r="DT1285">
        <v>-1.90048224490123</v>
      </c>
      <c r="DU1285">
        <v>-1.84128111531411</v>
      </c>
      <c r="DV1285">
        <v>-1.3540339804649499</v>
      </c>
      <c r="DW1285">
        <v>-0.76565101593879403</v>
      </c>
      <c r="DX1285">
        <v>-0.36993986068256401</v>
      </c>
      <c r="DY1285">
        <v>-0.135014160932028</v>
      </c>
      <c r="DZ1285">
        <v>-7.1290219789725898E-2</v>
      </c>
      <c r="EA1285">
        <v>-3.7772209493168403E-2</v>
      </c>
      <c r="EB1285">
        <v>-1.1385261371493901E-2</v>
      </c>
      <c r="EC1285">
        <v>2.8030397863561501E-4</v>
      </c>
      <c r="ED1285">
        <v>1.8467979967094001E-2</v>
      </c>
      <c r="EE1285">
        <v>3.2272959634002597E-2</v>
      </c>
      <c r="EF1285">
        <v>-1.7661908808680599E-2</v>
      </c>
      <c r="EG1285">
        <v>-1.2578211179027301E-2</v>
      </c>
      <c r="EH1285">
        <v>-7.3185391558724999E-2</v>
      </c>
      <c r="EI1285">
        <v>-5.6144489398886999E-2</v>
      </c>
      <c r="EJ1285">
        <v>-5.2355164617966304E-3</v>
      </c>
      <c r="EK1285">
        <v>2.6409612243872699E-2</v>
      </c>
      <c r="EL1285">
        <v>3.44683213236281E-2</v>
      </c>
      <c r="EM1285">
        <v>3.13344168744129</v>
      </c>
      <c r="EN1285">
        <v>4.0990468001325899</v>
      </c>
      <c r="EO1285">
        <v>4.4984659793231199</v>
      </c>
      <c r="EP1285">
        <v>4.5781312182983198</v>
      </c>
      <c r="EQ1285">
        <v>2.9041314328433701</v>
      </c>
      <c r="ER1285">
        <v>-1.8732805762096301</v>
      </c>
      <c r="ES1285">
        <v>-1.81777762482079</v>
      </c>
      <c r="ET1285">
        <v>-1.3328445327733101</v>
      </c>
      <c r="EU1285">
        <v>-0.74736450653119302</v>
      </c>
      <c r="EV1285">
        <v>-0.35796856221142598</v>
      </c>
      <c r="EW1285">
        <v>76.113203425457499</v>
      </c>
      <c r="EX1285">
        <v>74.749564441490094</v>
      </c>
      <c r="EY1285">
        <v>73.196649543431107</v>
      </c>
      <c r="EZ1285">
        <v>71.560100803085405</v>
      </c>
      <c r="FA1285">
        <v>70.373556632136797</v>
      </c>
      <c r="FB1285">
        <v>69.419611116641406</v>
      </c>
      <c r="FC1285">
        <v>68.550771543319797</v>
      </c>
      <c r="FD1285">
        <v>69.291545542165693</v>
      </c>
      <c r="FE1285">
        <v>73.284555560218095</v>
      </c>
      <c r="FF1285">
        <v>78.244306333396807</v>
      </c>
      <c r="FG1285">
        <v>83.196926454709001</v>
      </c>
      <c r="FH1285">
        <v>87.440329555951706</v>
      </c>
      <c r="FI1285">
        <v>90.969155913513106</v>
      </c>
      <c r="FJ1285">
        <v>93.965068829868599</v>
      </c>
      <c r="FK1285">
        <v>96.3581409947639</v>
      </c>
      <c r="FL1285">
        <v>97.813612304025497</v>
      </c>
      <c r="FM1285">
        <v>98.487591417795201</v>
      </c>
      <c r="FN1285">
        <v>98.272479311929104</v>
      </c>
      <c r="FO1285">
        <v>96.9187979186962</v>
      </c>
      <c r="FP1285">
        <v>93.680559770886404</v>
      </c>
      <c r="FQ1285">
        <v>88.799625062758807</v>
      </c>
      <c r="FR1285">
        <v>84.452985558019094</v>
      </c>
      <c r="FS1285">
        <v>81.299124027932393</v>
      </c>
      <c r="FT1285">
        <v>78.89065978571</v>
      </c>
      <c r="FU1285">
        <v>4.4149525847252003E-3</v>
      </c>
      <c r="FV1285">
        <v>0</v>
      </c>
      <c r="FW1285">
        <v>0</v>
      </c>
      <c r="FX1285">
        <v>1</v>
      </c>
    </row>
    <row r="1286" spans="1:180" x14ac:dyDescent="0.2">
      <c r="A1286" t="s">
        <v>42</v>
      </c>
      <c r="B1286" t="s">
        <v>58</v>
      </c>
      <c r="C1286" t="s">
        <v>3</v>
      </c>
      <c r="D1286" t="s">
        <v>1</v>
      </c>
      <c r="E1286" t="s">
        <v>78</v>
      </c>
      <c r="F1286" t="s">
        <v>1</v>
      </c>
      <c r="G1286" t="s">
        <v>2</v>
      </c>
      <c r="H1286">
        <v>25213.222222222201</v>
      </c>
      <c r="I1286">
        <v>27.700005813935601</v>
      </c>
      <c r="J1286">
        <v>23.9095577656493</v>
      </c>
      <c r="K1286">
        <v>21.1423636961032</v>
      </c>
      <c r="L1286">
        <v>19.202134051671901</v>
      </c>
      <c r="M1286">
        <v>18.130717761604</v>
      </c>
      <c r="N1286">
        <v>17.5835314023237</v>
      </c>
      <c r="O1286">
        <v>18.0342152156346</v>
      </c>
      <c r="P1286">
        <v>19.2332430730178</v>
      </c>
      <c r="Q1286">
        <v>20.755249070679302</v>
      </c>
      <c r="R1286">
        <v>23.6979063354663</v>
      </c>
      <c r="S1286">
        <v>27.830274419598201</v>
      </c>
      <c r="T1286">
        <v>32.955469685665001</v>
      </c>
      <c r="U1286">
        <v>38.8481891253086</v>
      </c>
      <c r="V1286">
        <v>44.707706516263897</v>
      </c>
      <c r="W1286">
        <v>50.039294466859602</v>
      </c>
      <c r="X1286">
        <v>55.252667208705901</v>
      </c>
      <c r="Y1286">
        <v>59.213265957107801</v>
      </c>
      <c r="Z1286">
        <v>61.5326086614701</v>
      </c>
      <c r="AA1286">
        <v>60.8505082576999</v>
      </c>
      <c r="AB1286">
        <v>57.385177022293199</v>
      </c>
      <c r="AC1286">
        <v>53.460093887694597</v>
      </c>
      <c r="AD1286">
        <v>49.211090348374</v>
      </c>
      <c r="AE1286">
        <v>42.086758031631902</v>
      </c>
      <c r="AF1286">
        <v>34.871791763923198</v>
      </c>
      <c r="AG1286">
        <v>-6.2897652953704905E-2</v>
      </c>
      <c r="AH1286">
        <v>-3.9352121660524597E-2</v>
      </c>
      <c r="AI1286">
        <v>-5.02716914756254E-2</v>
      </c>
      <c r="AJ1286">
        <v>2.5682217832924899E-2</v>
      </c>
      <c r="AK1286">
        <v>2.79818810816252E-2</v>
      </c>
      <c r="AL1286">
        <v>2.8674681744131798E-2</v>
      </c>
      <c r="AM1286">
        <v>3.3590423607809199E-3</v>
      </c>
      <c r="AN1286">
        <v>5.2437226161705298E-2</v>
      </c>
      <c r="AO1286">
        <v>7.2481376998785194E-2</v>
      </c>
      <c r="AP1286">
        <v>-4.5553820844856603E-2</v>
      </c>
      <c r="AQ1286">
        <v>-4.3004605028931102E-2</v>
      </c>
      <c r="AR1286">
        <v>-4.7286739858602302E-2</v>
      </c>
      <c r="AS1286">
        <v>1.56113344971766E-2</v>
      </c>
      <c r="AT1286">
        <v>0.26305586375211198</v>
      </c>
      <c r="AU1286">
        <v>3.38064385623366</v>
      </c>
      <c r="AV1286">
        <v>4.0443346320620499</v>
      </c>
      <c r="AW1286">
        <v>4.3205716310423901</v>
      </c>
      <c r="AX1286">
        <v>4.3933901878069301</v>
      </c>
      <c r="AY1286">
        <v>3.0310257805684602</v>
      </c>
      <c r="AZ1286">
        <v>-0.80040598583975597</v>
      </c>
      <c r="BA1286">
        <v>-1.08321978655635</v>
      </c>
      <c r="BB1286">
        <v>-0.97626102623166999</v>
      </c>
      <c r="BC1286">
        <v>-0.76427609768835303</v>
      </c>
      <c r="BD1286">
        <v>-0.445280535484674</v>
      </c>
      <c r="BE1286">
        <v>-3.1776871443911503E-2</v>
      </c>
      <c r="BF1286">
        <v>-1.13097207908457E-2</v>
      </c>
      <c r="BG1286">
        <v>-2.69813628311735E-2</v>
      </c>
      <c r="BH1286">
        <v>5.0819734677979102E-2</v>
      </c>
      <c r="BI1286">
        <v>4.7225200052711601E-2</v>
      </c>
      <c r="BJ1286">
        <v>4.9234638646428797E-2</v>
      </c>
      <c r="BK1286">
        <v>2.4020192597634001E-2</v>
      </c>
      <c r="BL1286">
        <v>7.3179986886175594E-2</v>
      </c>
      <c r="BM1286">
        <v>8.8895402585792593E-2</v>
      </c>
      <c r="BN1286">
        <v>-3.0504819052313201E-2</v>
      </c>
      <c r="BO1286">
        <v>-2.7514338105698501E-2</v>
      </c>
      <c r="BP1286">
        <v>-3.6517872687724898E-2</v>
      </c>
      <c r="BQ1286">
        <v>2.6326815272010699E-2</v>
      </c>
      <c r="BR1286">
        <v>0.29025604580271602</v>
      </c>
      <c r="BS1286">
        <v>3.4194091048847302</v>
      </c>
      <c r="BT1286">
        <v>4.0808176555090503</v>
      </c>
      <c r="BU1286">
        <v>4.3576017785032297</v>
      </c>
      <c r="BV1286">
        <v>4.4361427707100001</v>
      </c>
      <c r="BW1286">
        <v>3.07849825679906</v>
      </c>
      <c r="BX1286">
        <v>-0.76078374349820399</v>
      </c>
      <c r="BY1286">
        <v>-1.0446094820521701</v>
      </c>
      <c r="BZ1286">
        <v>-0.92814073909718198</v>
      </c>
      <c r="CA1286">
        <v>-0.71724887517012903</v>
      </c>
      <c r="CB1286">
        <v>-0.41235129831214401</v>
      </c>
      <c r="CC1286">
        <v>-1.02227129725327E-2</v>
      </c>
      <c r="CD1286">
        <v>8.1123606267685805E-3</v>
      </c>
      <c r="CE1286">
        <v>-1.08505521606563E-2</v>
      </c>
      <c r="CF1286">
        <v>6.8229902269199505E-2</v>
      </c>
      <c r="CG1286">
        <v>6.05530641517402E-2</v>
      </c>
      <c r="CH1286">
        <v>6.3474402165779098E-2</v>
      </c>
      <c r="CI1286">
        <v>3.8330042312235697E-2</v>
      </c>
      <c r="CJ1286">
        <v>8.7546359775893395E-2</v>
      </c>
      <c r="CK1286">
        <v>0.1002637067058</v>
      </c>
      <c r="CL1286">
        <v>-2.0081926254120801E-2</v>
      </c>
      <c r="CM1286">
        <v>-1.6785826422203502E-2</v>
      </c>
      <c r="CN1286">
        <v>-2.9059388090052499E-2</v>
      </c>
      <c r="CO1286">
        <v>3.3748324614412802E-2</v>
      </c>
      <c r="CP1286">
        <v>0.30909480903186398</v>
      </c>
      <c r="CQ1286">
        <v>3.4462577980110498</v>
      </c>
      <c r="CR1286">
        <v>4.1060856864112996</v>
      </c>
      <c r="CS1286">
        <v>4.3832487458307803</v>
      </c>
      <c r="CT1286">
        <v>4.4657530793927602</v>
      </c>
      <c r="CU1286">
        <v>3.1113775492223898</v>
      </c>
      <c r="CV1286">
        <v>-0.73334149915249403</v>
      </c>
      <c r="CW1286">
        <v>-1.0178681027699901</v>
      </c>
      <c r="CX1286">
        <v>-0.89481277481522503</v>
      </c>
      <c r="CY1286">
        <v>-0.68467796411162596</v>
      </c>
      <c r="CZ1286">
        <v>-0.38954460895779802</v>
      </c>
      <c r="DA1286">
        <v>1.1331445498846199E-2</v>
      </c>
      <c r="DB1286">
        <v>2.7534442044382799E-2</v>
      </c>
      <c r="DC1286">
        <v>5.28025850986089E-3</v>
      </c>
      <c r="DD1286">
        <v>8.5640069860419804E-2</v>
      </c>
      <c r="DE1286">
        <v>7.3880928250768793E-2</v>
      </c>
      <c r="DF1286">
        <v>7.7714165685129497E-2</v>
      </c>
      <c r="DG1286">
        <v>5.2639892026837401E-2</v>
      </c>
      <c r="DH1286">
        <v>0.101912732665611</v>
      </c>
      <c r="DI1286">
        <v>0.111632010825807</v>
      </c>
      <c r="DJ1286">
        <v>-9.6590334559284105E-3</v>
      </c>
      <c r="DK1286">
        <v>-6.0573147387084298E-3</v>
      </c>
      <c r="DL1286">
        <v>-2.16009034923802E-2</v>
      </c>
      <c r="DM1286">
        <v>4.1169833956814901E-2</v>
      </c>
      <c r="DN1286">
        <v>0.327933572261013</v>
      </c>
      <c r="DO1286">
        <v>3.4731064911373699</v>
      </c>
      <c r="DP1286">
        <v>4.1313537173135604</v>
      </c>
      <c r="DQ1286">
        <v>4.40889571315833</v>
      </c>
      <c r="DR1286">
        <v>4.4953633880755204</v>
      </c>
      <c r="DS1286">
        <v>3.1442568416457202</v>
      </c>
      <c r="DT1286">
        <v>-0.70589925480678395</v>
      </c>
      <c r="DU1286">
        <v>-0.99112672348781405</v>
      </c>
      <c r="DV1286">
        <v>-0.86148481053326698</v>
      </c>
      <c r="DW1286">
        <v>-0.652107053053123</v>
      </c>
      <c r="DX1286">
        <v>-0.36673791960345198</v>
      </c>
      <c r="DY1286">
        <v>4.2452227008639501E-2</v>
      </c>
      <c r="DZ1286">
        <v>5.5576842914061703E-2</v>
      </c>
      <c r="EA1286">
        <v>2.85705871543128E-2</v>
      </c>
      <c r="EB1286">
        <v>0.110777586705474</v>
      </c>
      <c r="EC1286">
        <v>9.3124247221855305E-2</v>
      </c>
      <c r="ED1286">
        <v>9.8274122587426502E-2</v>
      </c>
      <c r="EE1286">
        <v>7.3301042263690497E-2</v>
      </c>
      <c r="EF1286">
        <v>0.122655493390082</v>
      </c>
      <c r="EG1286">
        <v>0.12804603641281401</v>
      </c>
      <c r="EH1286">
        <v>5.38996833661498E-3</v>
      </c>
      <c r="EI1286">
        <v>9.4329521845242098E-3</v>
      </c>
      <c r="EJ1286">
        <v>-1.08320363215028E-2</v>
      </c>
      <c r="EK1286">
        <v>5.1885314731649E-2</v>
      </c>
      <c r="EL1286">
        <v>0.35513375431161598</v>
      </c>
      <c r="EM1286">
        <v>3.51187173978844</v>
      </c>
      <c r="EN1286">
        <v>4.1678367407605599</v>
      </c>
      <c r="EO1286">
        <v>4.4459258606191696</v>
      </c>
      <c r="EP1286">
        <v>4.5381159709785903</v>
      </c>
      <c r="EQ1286">
        <v>3.19172931787632</v>
      </c>
      <c r="ER1286">
        <v>-0.66627701246523197</v>
      </c>
      <c r="ES1286">
        <v>-0.95251641898363903</v>
      </c>
      <c r="ET1286">
        <v>-0.81336452339877996</v>
      </c>
      <c r="EU1286">
        <v>-0.6050798305349</v>
      </c>
      <c r="EV1286">
        <v>-0.33380868243092299</v>
      </c>
      <c r="EW1286">
        <v>79.277209394416005</v>
      </c>
      <c r="EX1286">
        <v>77.780092406426306</v>
      </c>
      <c r="EY1286">
        <v>76.257705006409495</v>
      </c>
      <c r="EZ1286">
        <v>74.651714136066602</v>
      </c>
      <c r="FA1286">
        <v>73.344582548839099</v>
      </c>
      <c r="FB1286">
        <v>72.208143749996495</v>
      </c>
      <c r="FC1286">
        <v>71.210243879261895</v>
      </c>
      <c r="FD1286">
        <v>71.730066328445403</v>
      </c>
      <c r="FE1286">
        <v>75.340341535923102</v>
      </c>
      <c r="FF1286">
        <v>79.873495888016194</v>
      </c>
      <c r="FG1286">
        <v>84.330383497401698</v>
      </c>
      <c r="FH1286">
        <v>88.291511540594698</v>
      </c>
      <c r="FI1286">
        <v>91.673126454973399</v>
      </c>
      <c r="FJ1286">
        <v>94.654353947403393</v>
      </c>
      <c r="FK1286">
        <v>97.049445604820903</v>
      </c>
      <c r="FL1286">
        <v>98.6357354318273</v>
      </c>
      <c r="FM1286">
        <v>99.489346689774706</v>
      </c>
      <c r="FN1286">
        <v>99.505879343682807</v>
      </c>
      <c r="FO1286">
        <v>98.399905913129501</v>
      </c>
      <c r="FP1286">
        <v>95.837315898247894</v>
      </c>
      <c r="FQ1286">
        <v>91.769901185984693</v>
      </c>
      <c r="FR1286">
        <v>87.915529808715803</v>
      </c>
      <c r="FS1286">
        <v>84.886135125645694</v>
      </c>
      <c r="FT1286">
        <v>82.423209996026301</v>
      </c>
      <c r="FU1286">
        <v>2.1207474464222898E-3</v>
      </c>
      <c r="FV1286">
        <v>0</v>
      </c>
      <c r="FW1286">
        <v>0</v>
      </c>
      <c r="FX1286">
        <v>1</v>
      </c>
    </row>
    <row r="1287" spans="1:180" x14ac:dyDescent="0.2">
      <c r="A1287" t="s">
        <v>42</v>
      </c>
      <c r="B1287" t="s">
        <v>58</v>
      </c>
      <c r="C1287" t="s">
        <v>3</v>
      </c>
      <c r="D1287" t="s">
        <v>1</v>
      </c>
      <c r="E1287" t="s">
        <v>78</v>
      </c>
      <c r="F1287" t="s">
        <v>77</v>
      </c>
      <c r="G1287" t="s">
        <v>2</v>
      </c>
      <c r="H1287">
        <v>20989.222222222201</v>
      </c>
      <c r="I1287">
        <v>23.510790307621299</v>
      </c>
      <c r="J1287">
        <v>20.312617368762002</v>
      </c>
      <c r="K1287">
        <v>17.964179615596901</v>
      </c>
      <c r="L1287">
        <v>16.341517351372001</v>
      </c>
      <c r="M1287">
        <v>15.4414973130131</v>
      </c>
      <c r="N1287">
        <v>14.9469443133664</v>
      </c>
      <c r="O1287">
        <v>15.275855264775601</v>
      </c>
      <c r="P1287">
        <v>16.2848075473905</v>
      </c>
      <c r="Q1287">
        <v>17.4963365362437</v>
      </c>
      <c r="R1287">
        <v>19.955198470067799</v>
      </c>
      <c r="S1287">
        <v>23.393969884005902</v>
      </c>
      <c r="T1287">
        <v>27.599877334703201</v>
      </c>
      <c r="U1287">
        <v>32.404625326297101</v>
      </c>
      <c r="V1287">
        <v>37.163084543311598</v>
      </c>
      <c r="W1287">
        <v>41.4567538973984</v>
      </c>
      <c r="X1287">
        <v>45.674481796043899</v>
      </c>
      <c r="Y1287">
        <v>48.863581018938802</v>
      </c>
      <c r="Z1287">
        <v>50.7397915296349</v>
      </c>
      <c r="AA1287">
        <v>50.240037617202603</v>
      </c>
      <c r="AB1287">
        <v>47.4151912808044</v>
      </c>
      <c r="AC1287">
        <v>44.396235845453802</v>
      </c>
      <c r="AD1287">
        <v>41.1109144575261</v>
      </c>
      <c r="AE1287">
        <v>35.392743318871297</v>
      </c>
      <c r="AF1287">
        <v>29.467018626629802</v>
      </c>
      <c r="AG1287">
        <v>-4.9377533548423599E-2</v>
      </c>
      <c r="AH1287">
        <v>-5.6580218453680997E-2</v>
      </c>
      <c r="AI1287">
        <v>-8.8378087205633907E-2</v>
      </c>
      <c r="AJ1287">
        <v>-6.7075027379046703E-3</v>
      </c>
      <c r="AK1287">
        <v>-1.5082007005030101E-3</v>
      </c>
      <c r="AL1287">
        <v>-1.25291131587069E-2</v>
      </c>
      <c r="AM1287">
        <v>-2.24059458299272E-2</v>
      </c>
      <c r="AN1287">
        <v>5.0578567188331702E-2</v>
      </c>
      <c r="AO1287">
        <v>7.7769058732675506E-2</v>
      </c>
      <c r="AP1287">
        <v>-3.0573048419661401E-2</v>
      </c>
      <c r="AQ1287">
        <v>-4.0763459006191903E-2</v>
      </c>
      <c r="AR1287">
        <v>-4.1647383578588201E-2</v>
      </c>
      <c r="AS1287">
        <v>9.5915639735323598E-3</v>
      </c>
      <c r="AT1287">
        <v>0.19697266075518899</v>
      </c>
      <c r="AU1287">
        <v>1.7858947561074401</v>
      </c>
      <c r="AV1287">
        <v>2.1201152563403798</v>
      </c>
      <c r="AW1287">
        <v>2.19731760672247</v>
      </c>
      <c r="AX1287">
        <v>2.2363892911364598</v>
      </c>
      <c r="AY1287">
        <v>1.9742386725557299</v>
      </c>
      <c r="AZ1287">
        <v>0.259222629523715</v>
      </c>
      <c r="BA1287">
        <v>-0.18799210315537901</v>
      </c>
      <c r="BB1287">
        <v>-0.37373238998547897</v>
      </c>
      <c r="BC1287">
        <v>-0.41966264157771799</v>
      </c>
      <c r="BD1287">
        <v>-0.28229727037236102</v>
      </c>
      <c r="BE1287">
        <v>-2.0130693073554601E-2</v>
      </c>
      <c r="BF1287">
        <v>-2.9518229095231101E-2</v>
      </c>
      <c r="BG1287">
        <v>-6.5610047820011605E-2</v>
      </c>
      <c r="BH1287">
        <v>1.7726273845700101E-2</v>
      </c>
      <c r="BI1287">
        <v>1.66654224914204E-2</v>
      </c>
      <c r="BJ1287">
        <v>6.4777765027507596E-3</v>
      </c>
      <c r="BK1287">
        <v>-2.77030267507377E-3</v>
      </c>
      <c r="BL1287">
        <v>7.16477024938596E-2</v>
      </c>
      <c r="BM1287">
        <v>9.3156026642176898E-2</v>
      </c>
      <c r="BN1287">
        <v>-1.6423030387470599E-2</v>
      </c>
      <c r="BO1287">
        <v>-2.50894079902402E-2</v>
      </c>
      <c r="BP1287">
        <v>-3.1821057025560699E-2</v>
      </c>
      <c r="BQ1287">
        <v>1.9396010677442201E-2</v>
      </c>
      <c r="BR1287">
        <v>0.21753961199073099</v>
      </c>
      <c r="BS1287">
        <v>1.81717565385181</v>
      </c>
      <c r="BT1287">
        <v>2.1537967645806999</v>
      </c>
      <c r="BU1287">
        <v>2.2319379797696701</v>
      </c>
      <c r="BV1287">
        <v>2.2706672468851998</v>
      </c>
      <c r="BW1287">
        <v>2.0132492857336</v>
      </c>
      <c r="BX1287">
        <v>0.29271992204505298</v>
      </c>
      <c r="BY1287">
        <v>-0.154850351638012</v>
      </c>
      <c r="BZ1287">
        <v>-0.333191752386163</v>
      </c>
      <c r="CA1287">
        <v>-0.37961966775673101</v>
      </c>
      <c r="CB1287">
        <v>-0.251817776340445</v>
      </c>
      <c r="CC1287">
        <v>1.25579545566068E-4</v>
      </c>
      <c r="CD1287">
        <v>-1.07751777036958E-2</v>
      </c>
      <c r="CE1287">
        <v>-4.98409730991256E-2</v>
      </c>
      <c r="CF1287">
        <v>3.4649033075623399E-2</v>
      </c>
      <c r="CG1287">
        <v>2.9252418552382999E-2</v>
      </c>
      <c r="CH1287">
        <v>1.9641890382157998E-2</v>
      </c>
      <c r="CI1287">
        <v>1.08292839585064E-2</v>
      </c>
      <c r="CJ1287">
        <v>8.6240121424192795E-2</v>
      </c>
      <c r="CK1287">
        <v>0.103812993743438</v>
      </c>
      <c r="CL1287">
        <v>-6.6227710031510198E-3</v>
      </c>
      <c r="CM1287">
        <v>-1.4233608003983799E-2</v>
      </c>
      <c r="CN1287">
        <v>-2.50153731885779E-2</v>
      </c>
      <c r="CO1287">
        <v>2.6186540597577999E-2</v>
      </c>
      <c r="CP1287">
        <v>0.231784219763981</v>
      </c>
      <c r="CQ1287">
        <v>1.83884070833951</v>
      </c>
      <c r="CR1287">
        <v>2.17712447458499</v>
      </c>
      <c r="CS1287">
        <v>2.2559159446791601</v>
      </c>
      <c r="CT1287">
        <v>2.2944080546168801</v>
      </c>
      <c r="CU1287">
        <v>2.0402679175837402</v>
      </c>
      <c r="CV1287">
        <v>0.31592004480353297</v>
      </c>
      <c r="CW1287">
        <v>-0.13189647549580799</v>
      </c>
      <c r="CX1287">
        <v>-0.30511343028260701</v>
      </c>
      <c r="CY1287">
        <v>-0.351886026070027</v>
      </c>
      <c r="CZ1287">
        <v>-0.230707771622708</v>
      </c>
      <c r="DA1287">
        <v>2.0381852164686701E-2</v>
      </c>
      <c r="DB1287">
        <v>7.9678736878394506E-3</v>
      </c>
      <c r="DC1287">
        <v>-3.4071898378239603E-2</v>
      </c>
      <c r="DD1287">
        <v>5.1571792305546697E-2</v>
      </c>
      <c r="DE1287">
        <v>4.1839414613345498E-2</v>
      </c>
      <c r="DF1287">
        <v>3.2806004261565297E-2</v>
      </c>
      <c r="DG1287">
        <v>2.44288705920866E-2</v>
      </c>
      <c r="DH1287">
        <v>0.100832540354526</v>
      </c>
      <c r="DI1287">
        <v>0.1144699608447</v>
      </c>
      <c r="DJ1287">
        <v>3.17748838116851E-3</v>
      </c>
      <c r="DK1287">
        <v>-3.3778080177275199E-3</v>
      </c>
      <c r="DL1287">
        <v>-1.8209689351595101E-2</v>
      </c>
      <c r="DM1287">
        <v>3.29770705177138E-2</v>
      </c>
      <c r="DN1287">
        <v>0.24602882753723099</v>
      </c>
      <c r="DO1287">
        <v>1.8605057628271999</v>
      </c>
      <c r="DP1287">
        <v>2.2004521845892699</v>
      </c>
      <c r="DQ1287">
        <v>2.2798939095886599</v>
      </c>
      <c r="DR1287">
        <v>2.3181488623485502</v>
      </c>
      <c r="DS1287">
        <v>2.0672865494338701</v>
      </c>
      <c r="DT1287">
        <v>0.33912016756201302</v>
      </c>
      <c r="DU1287">
        <v>-0.10894259935360399</v>
      </c>
      <c r="DV1287">
        <v>-0.27703510817905003</v>
      </c>
      <c r="DW1287">
        <v>-0.324152384383323</v>
      </c>
      <c r="DX1287">
        <v>-0.209597766904972</v>
      </c>
      <c r="DY1287">
        <v>4.9628692639555702E-2</v>
      </c>
      <c r="DZ1287">
        <v>3.5029863046289397E-2</v>
      </c>
      <c r="EA1287">
        <v>-1.13038589926172E-2</v>
      </c>
      <c r="EB1287">
        <v>7.6005568889151401E-2</v>
      </c>
      <c r="EC1287">
        <v>6.0013037805268898E-2</v>
      </c>
      <c r="ED1287">
        <v>5.1812893923022997E-2</v>
      </c>
      <c r="EE1287">
        <v>4.40645137469401E-2</v>
      </c>
      <c r="EF1287">
        <v>0.121901675660054</v>
      </c>
      <c r="EG1287">
        <v>0.12985692875420099</v>
      </c>
      <c r="EH1287">
        <v>1.7327506413359402E-2</v>
      </c>
      <c r="EI1287">
        <v>1.22962429982242E-2</v>
      </c>
      <c r="EJ1287">
        <v>-8.3833627985675698E-3</v>
      </c>
      <c r="EK1287">
        <v>4.2781517221623599E-2</v>
      </c>
      <c r="EL1287">
        <v>0.26659577877277402</v>
      </c>
      <c r="EM1287">
        <v>1.8917866605715801</v>
      </c>
      <c r="EN1287">
        <v>2.2341336928295998</v>
      </c>
      <c r="EO1287">
        <v>2.31451428263586</v>
      </c>
      <c r="EP1287">
        <v>2.3524268180973</v>
      </c>
      <c r="EQ1287">
        <v>2.1062971626117402</v>
      </c>
      <c r="ER1287">
        <v>0.37261746008335001</v>
      </c>
      <c r="ES1287">
        <v>-7.5800847836236696E-2</v>
      </c>
      <c r="ET1287">
        <v>-0.236494470579734</v>
      </c>
      <c r="EU1287">
        <v>-0.28410941056233602</v>
      </c>
      <c r="EV1287">
        <v>-0.17911827287305501</v>
      </c>
      <c r="EW1287">
        <v>79.278781610437704</v>
      </c>
      <c r="EX1287">
        <v>77.777596092126103</v>
      </c>
      <c r="EY1287">
        <v>76.263307830407797</v>
      </c>
      <c r="EZ1287">
        <v>74.664849589389107</v>
      </c>
      <c r="FA1287">
        <v>73.361358500073905</v>
      </c>
      <c r="FB1287">
        <v>72.217243966938597</v>
      </c>
      <c r="FC1287">
        <v>71.219737115727099</v>
      </c>
      <c r="FD1287">
        <v>71.736232701707706</v>
      </c>
      <c r="FE1287">
        <v>75.364476615202506</v>
      </c>
      <c r="FF1287">
        <v>79.901800289758697</v>
      </c>
      <c r="FG1287">
        <v>84.354284059465002</v>
      </c>
      <c r="FH1287">
        <v>88.311196988088795</v>
      </c>
      <c r="FI1287">
        <v>91.676869293670407</v>
      </c>
      <c r="FJ1287">
        <v>94.644226530271297</v>
      </c>
      <c r="FK1287">
        <v>97.018817892933697</v>
      </c>
      <c r="FL1287">
        <v>98.592528235101199</v>
      </c>
      <c r="FM1287">
        <v>99.431669547925793</v>
      </c>
      <c r="FN1287">
        <v>99.436911655535596</v>
      </c>
      <c r="FO1287">
        <v>98.322430147738999</v>
      </c>
      <c r="FP1287">
        <v>95.775062290734397</v>
      </c>
      <c r="FQ1287">
        <v>91.740209070779102</v>
      </c>
      <c r="FR1287">
        <v>87.927078586635005</v>
      </c>
      <c r="FS1287">
        <v>84.914708748779603</v>
      </c>
      <c r="FT1287">
        <v>82.441687474328504</v>
      </c>
      <c r="FU1287">
        <v>2.1745968964705302E-3</v>
      </c>
      <c r="FV1287">
        <v>0</v>
      </c>
      <c r="FW1287">
        <v>0</v>
      </c>
      <c r="FX1287">
        <v>1</v>
      </c>
    </row>
    <row r="1288" spans="1:180" x14ac:dyDescent="0.2">
      <c r="A1288" t="s">
        <v>42</v>
      </c>
      <c r="B1288" t="s">
        <v>58</v>
      </c>
      <c r="C1288" t="s">
        <v>3</v>
      </c>
      <c r="D1288" t="s">
        <v>1</v>
      </c>
      <c r="E1288" t="s">
        <v>78</v>
      </c>
      <c r="F1288" t="s">
        <v>78</v>
      </c>
      <c r="G1288" t="s">
        <v>2</v>
      </c>
      <c r="H1288">
        <v>4224</v>
      </c>
      <c r="I1288">
        <v>4.1596373502104296</v>
      </c>
      <c r="J1288">
        <v>3.5711469442536199</v>
      </c>
      <c r="K1288">
        <v>3.15394445669798</v>
      </c>
      <c r="L1288">
        <v>2.8365579336203401</v>
      </c>
      <c r="M1288">
        <v>2.6650869039288101</v>
      </c>
      <c r="N1288">
        <v>2.61330187107083</v>
      </c>
      <c r="O1288">
        <v>2.7356154851067198</v>
      </c>
      <c r="P1288">
        <v>2.9235603543551201</v>
      </c>
      <c r="Q1288">
        <v>3.2379572647325601</v>
      </c>
      <c r="R1288">
        <v>3.72756051126404</v>
      </c>
      <c r="S1288">
        <v>4.4238600325367896</v>
      </c>
      <c r="T1288">
        <v>5.3531886508954898</v>
      </c>
      <c r="U1288">
        <v>6.4460970948543999</v>
      </c>
      <c r="V1288">
        <v>7.5449860713880197</v>
      </c>
      <c r="W1288">
        <v>8.5829496148973998</v>
      </c>
      <c r="X1288">
        <v>9.5708235419824597</v>
      </c>
      <c r="Y1288">
        <v>10.3246423029415</v>
      </c>
      <c r="Z1288">
        <v>10.755312905984299</v>
      </c>
      <c r="AA1288">
        <v>10.5740387789671</v>
      </c>
      <c r="AB1288">
        <v>9.9318840511715898</v>
      </c>
      <c r="AC1288">
        <v>9.0216816452813493</v>
      </c>
      <c r="AD1288">
        <v>8.0481082233493808</v>
      </c>
      <c r="AE1288">
        <v>6.6382066841389102</v>
      </c>
      <c r="AF1288">
        <v>5.3522794336309696</v>
      </c>
      <c r="AG1288">
        <v>-2.8263070093043501E-2</v>
      </c>
      <c r="AH1288">
        <v>2.02446442072933E-3</v>
      </c>
      <c r="AI1288">
        <v>2.3101506777065801E-2</v>
      </c>
      <c r="AJ1288">
        <v>1.5919757790474599E-2</v>
      </c>
      <c r="AK1288">
        <v>1.2731557135139199E-2</v>
      </c>
      <c r="AL1288">
        <v>2.6053057835365101E-2</v>
      </c>
      <c r="AM1288">
        <v>8.2352767404907101E-3</v>
      </c>
      <c r="AN1288">
        <v>-2.0298863623897E-2</v>
      </c>
      <c r="AO1288">
        <v>-2.43280677987344E-2</v>
      </c>
      <c r="AP1288">
        <v>-3.0993202217742401E-2</v>
      </c>
      <c r="AQ1288">
        <v>-2.1407897584928798E-2</v>
      </c>
      <c r="AR1288">
        <v>-1.3515488026364901E-2</v>
      </c>
      <c r="AS1288">
        <v>1.9063630221616799E-3</v>
      </c>
      <c r="AT1288">
        <v>5.64563540976371E-2</v>
      </c>
      <c r="AU1288">
        <v>1.57918893826882</v>
      </c>
      <c r="AV1288">
        <v>1.8988017701264599</v>
      </c>
      <c r="AW1288">
        <v>2.08538714329825</v>
      </c>
      <c r="AX1288">
        <v>2.1302906839579201</v>
      </c>
      <c r="AY1288">
        <v>1.02844724723968</v>
      </c>
      <c r="AZ1288">
        <v>-1.09590456899061</v>
      </c>
      <c r="BA1288">
        <v>-0.92342810522207597</v>
      </c>
      <c r="BB1288">
        <v>-0.63156569982891397</v>
      </c>
      <c r="BC1288">
        <v>-0.37099549682508898</v>
      </c>
      <c r="BD1288">
        <v>-0.18785743137688801</v>
      </c>
      <c r="BE1288">
        <v>-2.2531303524399401E-2</v>
      </c>
      <c r="BF1288">
        <v>7.3816174874790303E-3</v>
      </c>
      <c r="BG1288">
        <v>2.77923514175198E-2</v>
      </c>
      <c r="BH1288">
        <v>1.9809128249416701E-2</v>
      </c>
      <c r="BI1288">
        <v>1.6508975661547898E-2</v>
      </c>
      <c r="BJ1288">
        <v>2.9304843287561499E-2</v>
      </c>
      <c r="BK1288">
        <v>1.21579051361674E-2</v>
      </c>
      <c r="BL1288">
        <v>-1.6109060047063001E-2</v>
      </c>
      <c r="BM1288">
        <v>-1.9681477652136702E-2</v>
      </c>
      <c r="BN1288">
        <v>-2.6084791323804899E-2</v>
      </c>
      <c r="BO1288">
        <v>-1.6002780463800399E-2</v>
      </c>
      <c r="BP1288">
        <v>-9.0767750379096603E-3</v>
      </c>
      <c r="BQ1288">
        <v>6.3368941134652702E-3</v>
      </c>
      <c r="BR1288">
        <v>6.6280266116769404E-2</v>
      </c>
      <c r="BS1288">
        <v>1.59199334225962</v>
      </c>
      <c r="BT1288">
        <v>1.9100012136791</v>
      </c>
      <c r="BU1288">
        <v>2.1004501113910101</v>
      </c>
      <c r="BV1288">
        <v>2.1458013445795601</v>
      </c>
      <c r="BW1288">
        <v>1.0447237988034901</v>
      </c>
      <c r="BX1288">
        <v>-1.0822848970629499</v>
      </c>
      <c r="BY1288">
        <v>-0.91285162450123403</v>
      </c>
      <c r="BZ1288">
        <v>-0.61971019172394803</v>
      </c>
      <c r="CA1288">
        <v>-0.36028891830216903</v>
      </c>
      <c r="CB1288">
        <v>-0.17928213201814899</v>
      </c>
      <c r="CC1288">
        <v>-1.8561499459465301E-2</v>
      </c>
      <c r="CD1288">
        <v>1.1091965382175E-2</v>
      </c>
      <c r="CE1288">
        <v>3.10412161259188E-2</v>
      </c>
      <c r="CF1288">
        <v>2.2502894381207401E-2</v>
      </c>
      <c r="CG1288">
        <v>1.9125204225901801E-2</v>
      </c>
      <c r="CH1288">
        <v>3.1557019985936199E-2</v>
      </c>
      <c r="CI1288">
        <v>1.48747056136278E-2</v>
      </c>
      <c r="CJ1288">
        <v>-1.3207214853020901E-2</v>
      </c>
      <c r="CK1288">
        <v>-1.64632634713715E-2</v>
      </c>
      <c r="CL1288">
        <v>-2.26852408910087E-2</v>
      </c>
      <c r="CM1288">
        <v>-1.22592128111532E-2</v>
      </c>
      <c r="CN1288">
        <v>-6.0025359436239297E-3</v>
      </c>
      <c r="CO1288">
        <v>9.4054664507080606E-3</v>
      </c>
      <c r="CP1288">
        <v>7.3084277654931695E-2</v>
      </c>
      <c r="CQ1288">
        <v>1.6008616334579799</v>
      </c>
      <c r="CR1288">
        <v>1.9177579141671299</v>
      </c>
      <c r="CS1288">
        <v>2.1108826772061802</v>
      </c>
      <c r="CT1288">
        <v>2.1565439808764402</v>
      </c>
      <c r="CU1288">
        <v>1.05599688883381</v>
      </c>
      <c r="CV1288">
        <v>-1.0728519537750401</v>
      </c>
      <c r="CW1288">
        <v>-0.90552638617279602</v>
      </c>
      <c r="CX1288">
        <v>-0.611499102925529</v>
      </c>
      <c r="CY1288">
        <v>-0.35287357463232399</v>
      </c>
      <c r="CZ1288">
        <v>-0.173342905804964</v>
      </c>
      <c r="DA1288">
        <v>-1.4591695394531101E-2</v>
      </c>
      <c r="DB1288">
        <v>1.4802313276870999E-2</v>
      </c>
      <c r="DC1288">
        <v>3.4290080834317803E-2</v>
      </c>
      <c r="DD1288">
        <v>2.5196660512998001E-2</v>
      </c>
      <c r="DE1288">
        <v>2.1741432790255699E-2</v>
      </c>
      <c r="DF1288">
        <v>3.3809196684310802E-2</v>
      </c>
      <c r="DG1288">
        <v>1.7591506091088199E-2</v>
      </c>
      <c r="DH1288">
        <v>-1.03053696589787E-2</v>
      </c>
      <c r="DI1288">
        <v>-1.3245049290606299E-2</v>
      </c>
      <c r="DJ1288">
        <v>-1.92856904582125E-2</v>
      </c>
      <c r="DK1288">
        <v>-8.5156451585059398E-3</v>
      </c>
      <c r="DL1288">
        <v>-2.9282968493382E-3</v>
      </c>
      <c r="DM1288">
        <v>1.24740387879508E-2</v>
      </c>
      <c r="DN1288">
        <v>7.9888289193094E-2</v>
      </c>
      <c r="DO1288">
        <v>1.6097299246563399</v>
      </c>
      <c r="DP1288">
        <v>1.9255146146551601</v>
      </c>
      <c r="DQ1288">
        <v>2.1213152430213502</v>
      </c>
      <c r="DR1288">
        <v>2.1672866171733198</v>
      </c>
      <c r="DS1288">
        <v>1.06726997886413</v>
      </c>
      <c r="DT1288">
        <v>-1.0634190104871399</v>
      </c>
      <c r="DU1288">
        <v>-0.89820114784435701</v>
      </c>
      <c r="DV1288">
        <v>-0.60328801412710897</v>
      </c>
      <c r="DW1288">
        <v>-0.34545823096247902</v>
      </c>
      <c r="DX1288">
        <v>-0.16740367959177899</v>
      </c>
      <c r="DY1288">
        <v>-8.8599288258869695E-3</v>
      </c>
      <c r="DZ1288">
        <v>2.0159466343620699E-2</v>
      </c>
      <c r="EA1288">
        <v>3.8980925474771798E-2</v>
      </c>
      <c r="EB1288">
        <v>2.9086030971940201E-2</v>
      </c>
      <c r="EC1288">
        <v>2.5518851316664499E-2</v>
      </c>
      <c r="ED1288">
        <v>3.7060982136507201E-2</v>
      </c>
      <c r="EE1288">
        <v>2.15141344867649E-2</v>
      </c>
      <c r="EF1288">
        <v>-6.1155660821447704E-3</v>
      </c>
      <c r="EG1288">
        <v>-8.5984591440086498E-3</v>
      </c>
      <c r="EH1288">
        <v>-1.4377279564274901E-2</v>
      </c>
      <c r="EI1288">
        <v>-3.1105280373775399E-3</v>
      </c>
      <c r="EJ1288">
        <v>1.5104161391170099E-3</v>
      </c>
      <c r="EK1288">
        <v>1.69045698792544E-2</v>
      </c>
      <c r="EL1288">
        <v>8.9712201212226395E-2</v>
      </c>
      <c r="EM1288">
        <v>1.6225343286471401</v>
      </c>
      <c r="EN1288">
        <v>1.9367140582078</v>
      </c>
      <c r="EO1288">
        <v>2.1363782111141099</v>
      </c>
      <c r="EP1288">
        <v>2.1827972777949598</v>
      </c>
      <c r="EQ1288">
        <v>1.0835465304279399</v>
      </c>
      <c r="ER1288">
        <v>-1.0497993385594799</v>
      </c>
      <c r="ES1288">
        <v>-0.88762466712351595</v>
      </c>
      <c r="ET1288">
        <v>-0.59143250602214403</v>
      </c>
      <c r="EU1288">
        <v>-0.33475165243955901</v>
      </c>
      <c r="EV1288">
        <v>-0.158828380233039</v>
      </c>
      <c r="EW1288">
        <v>79.438393617781898</v>
      </c>
      <c r="EX1288">
        <v>77.951527214107003</v>
      </c>
      <c r="EY1288">
        <v>76.366457866827901</v>
      </c>
      <c r="EZ1288">
        <v>74.688848699982799</v>
      </c>
      <c r="FA1288">
        <v>73.347838579773395</v>
      </c>
      <c r="FB1288">
        <v>72.233017869459502</v>
      </c>
      <c r="FC1288">
        <v>71.210870681349206</v>
      </c>
      <c r="FD1288">
        <v>71.740008772125606</v>
      </c>
      <c r="FE1288">
        <v>75.248243703110504</v>
      </c>
      <c r="FF1288">
        <v>79.751340326669805</v>
      </c>
      <c r="FG1288">
        <v>84.227780252677903</v>
      </c>
      <c r="FH1288">
        <v>88.221469339130905</v>
      </c>
      <c r="FI1288">
        <v>91.704404964469006</v>
      </c>
      <c r="FJ1288">
        <v>94.776734177448901</v>
      </c>
      <c r="FK1288">
        <v>97.303077459049504</v>
      </c>
      <c r="FL1288">
        <v>98.971644846847397</v>
      </c>
      <c r="FM1288">
        <v>99.915398070690102</v>
      </c>
      <c r="FN1288">
        <v>100.00588643881299</v>
      </c>
      <c r="FO1288">
        <v>98.9561629914798</v>
      </c>
      <c r="FP1288">
        <v>96.3260497153899</v>
      </c>
      <c r="FQ1288">
        <v>92.119397259553693</v>
      </c>
      <c r="FR1288">
        <v>88.069381972569502</v>
      </c>
      <c r="FS1288">
        <v>84.946615217326794</v>
      </c>
      <c r="FT1288">
        <v>82.522614957933897</v>
      </c>
      <c r="FU1288">
        <v>4.4308607248166199E-3</v>
      </c>
      <c r="FV1288">
        <v>0</v>
      </c>
      <c r="FW1288">
        <v>0</v>
      </c>
      <c r="FX1288">
        <v>1</v>
      </c>
    </row>
    <row r="1289" spans="1:180" x14ac:dyDescent="0.2">
      <c r="A1289" t="s">
        <v>42</v>
      </c>
      <c r="B1289" t="s">
        <v>58</v>
      </c>
      <c r="C1289" t="s">
        <v>3</v>
      </c>
      <c r="D1289" t="s">
        <v>37</v>
      </c>
      <c r="E1289" t="s">
        <v>1</v>
      </c>
      <c r="F1289" t="s">
        <v>1</v>
      </c>
      <c r="G1289" t="s">
        <v>2</v>
      </c>
      <c r="H1289">
        <v>9481.7777777777792</v>
      </c>
      <c r="I1289">
        <v>8.0056590887532604</v>
      </c>
      <c r="J1289">
        <v>6.8811290733388004</v>
      </c>
      <c r="K1289">
        <v>6.2264172763125298</v>
      </c>
      <c r="L1289">
        <v>5.9338632568864096</v>
      </c>
      <c r="M1289">
        <v>5.7359169806239496</v>
      </c>
      <c r="N1289">
        <v>5.8395323605187901</v>
      </c>
      <c r="O1289">
        <v>6.38999324558874</v>
      </c>
      <c r="P1289">
        <v>6.9864661537443702</v>
      </c>
      <c r="Q1289">
        <v>7.1887091165077397</v>
      </c>
      <c r="R1289">
        <v>7.5953708785082501</v>
      </c>
      <c r="S1289">
        <v>8.1817069647775291</v>
      </c>
      <c r="T1289">
        <v>9.0577854174345198</v>
      </c>
      <c r="U1289">
        <v>10.2932581647985</v>
      </c>
      <c r="V1289">
        <v>11.586479614234801</v>
      </c>
      <c r="W1289">
        <v>12.8413346278495</v>
      </c>
      <c r="X1289">
        <v>14.414088954888101</v>
      </c>
      <c r="Y1289">
        <v>15.9090574070385</v>
      </c>
      <c r="Z1289">
        <v>17.087190157652302</v>
      </c>
      <c r="AA1289">
        <v>17.479643969034001</v>
      </c>
      <c r="AB1289">
        <v>16.8527074089446</v>
      </c>
      <c r="AC1289">
        <v>16.079552713457499</v>
      </c>
      <c r="AD1289">
        <v>15.1633371000885</v>
      </c>
      <c r="AE1289">
        <v>12.7495659343871</v>
      </c>
      <c r="AF1289">
        <v>10.453016230988201</v>
      </c>
      <c r="AG1289">
        <v>-0.120424227598318</v>
      </c>
      <c r="AH1289">
        <v>-3.7118905550345499E-2</v>
      </c>
      <c r="AI1289">
        <v>-5.6312309418756303E-4</v>
      </c>
      <c r="AJ1289">
        <v>1.5813872850872501E-2</v>
      </c>
      <c r="AK1289">
        <v>1.30458193956465E-2</v>
      </c>
      <c r="AL1289">
        <v>3.2837635384337503E-2</v>
      </c>
      <c r="AM1289">
        <v>-1.9422394401245501E-2</v>
      </c>
      <c r="AN1289">
        <v>-4.9984495369184097E-2</v>
      </c>
      <c r="AO1289">
        <v>-7.1470391839411701E-2</v>
      </c>
      <c r="AP1289">
        <v>-7.3803363295027902E-2</v>
      </c>
      <c r="AQ1289">
        <v>-5.1564346034663103E-2</v>
      </c>
      <c r="AR1289">
        <v>-3.9195594167604403E-2</v>
      </c>
      <c r="AS1289">
        <v>-6.9674841902329504E-2</v>
      </c>
      <c r="AT1289">
        <v>-6.9744509612509595E-2</v>
      </c>
      <c r="AU1289">
        <v>1.33794141157021</v>
      </c>
      <c r="AV1289">
        <v>1.78902447236938</v>
      </c>
      <c r="AW1289">
        <v>1.8835173472573401</v>
      </c>
      <c r="AX1289">
        <v>1.80606940403585</v>
      </c>
      <c r="AY1289">
        <v>1.45416186873108</v>
      </c>
      <c r="AZ1289">
        <v>-0.39274299076029801</v>
      </c>
      <c r="BA1289">
        <v>-0.61629890140397303</v>
      </c>
      <c r="BB1289">
        <v>-0.425013977764227</v>
      </c>
      <c r="BC1289">
        <v>-0.332661821702189</v>
      </c>
      <c r="BD1289">
        <v>-0.23844284413148301</v>
      </c>
      <c r="BE1289">
        <v>-4.4034587620276698E-2</v>
      </c>
      <c r="BF1289">
        <v>2.59404011337937E-2</v>
      </c>
      <c r="BG1289">
        <v>5.7047364220193297E-2</v>
      </c>
      <c r="BH1289">
        <v>7.8106131344564705E-2</v>
      </c>
      <c r="BI1289">
        <v>6.3447834866630304E-2</v>
      </c>
      <c r="BJ1289">
        <v>8.5671904114887398E-2</v>
      </c>
      <c r="BK1289">
        <v>4.2895428250625103E-2</v>
      </c>
      <c r="BL1289">
        <v>1.20260544635878E-2</v>
      </c>
      <c r="BM1289">
        <v>-1.7502878076666499E-2</v>
      </c>
      <c r="BN1289">
        <v>-3.9189901758534401E-3</v>
      </c>
      <c r="BO1289">
        <v>-5.0966331796458895E-4</v>
      </c>
      <c r="BP1289">
        <v>-6.64752057959623E-3</v>
      </c>
      <c r="BQ1289">
        <v>-3.7591435071995999E-2</v>
      </c>
      <c r="BR1289">
        <v>1.44697052361771E-2</v>
      </c>
      <c r="BS1289">
        <v>1.4285652042974</v>
      </c>
      <c r="BT1289">
        <v>1.88618012769071</v>
      </c>
      <c r="BU1289">
        <v>1.9977820045091099</v>
      </c>
      <c r="BV1289">
        <v>1.9546478644869201</v>
      </c>
      <c r="BW1289">
        <v>1.6080954802809999</v>
      </c>
      <c r="BX1289">
        <v>-0.24699962924623101</v>
      </c>
      <c r="BY1289">
        <v>-0.487244987508551</v>
      </c>
      <c r="BZ1289">
        <v>-0.29132035642987197</v>
      </c>
      <c r="CA1289">
        <v>-0.25284938743983898</v>
      </c>
      <c r="CB1289">
        <v>-0.17723143304004499</v>
      </c>
      <c r="CC1289">
        <v>8.8726443250436802E-3</v>
      </c>
      <c r="CD1289">
        <v>6.9615084847552397E-2</v>
      </c>
      <c r="CE1289">
        <v>9.6948212237032497E-2</v>
      </c>
      <c r="CF1289">
        <v>0.121249559818256</v>
      </c>
      <c r="CG1289">
        <v>9.8356117243684593E-2</v>
      </c>
      <c r="CH1289">
        <v>0.122264757690217</v>
      </c>
      <c r="CI1289">
        <v>8.6056562382395202E-2</v>
      </c>
      <c r="CJ1289">
        <v>5.4974372376886099E-2</v>
      </c>
      <c r="CK1289">
        <v>1.98748575557911E-2</v>
      </c>
      <c r="CL1289">
        <v>4.4482713759815398E-2</v>
      </c>
      <c r="CM1289">
        <v>3.4850654405270902E-2</v>
      </c>
      <c r="CN1289">
        <v>1.5895176037237099E-2</v>
      </c>
      <c r="CO1289">
        <v>-1.53705652360277E-2</v>
      </c>
      <c r="CP1289">
        <v>7.2796213901138704E-2</v>
      </c>
      <c r="CQ1289">
        <v>1.4913309670757</v>
      </c>
      <c r="CR1289">
        <v>1.95346983860391</v>
      </c>
      <c r="CS1289">
        <v>2.0769213580406798</v>
      </c>
      <c r="CT1289">
        <v>2.0575528535852299</v>
      </c>
      <c r="CU1289">
        <v>1.71470943071713</v>
      </c>
      <c r="CV1289">
        <v>-0.14605822103522301</v>
      </c>
      <c r="CW1289">
        <v>-0.39786263987765202</v>
      </c>
      <c r="CX1289">
        <v>-0.198724561560571</v>
      </c>
      <c r="CY1289">
        <v>-0.19757153859996199</v>
      </c>
      <c r="CZ1289">
        <v>-0.134836596184602</v>
      </c>
      <c r="DA1289">
        <v>6.1779876270363999E-2</v>
      </c>
      <c r="DB1289">
        <v>0.113289768561311</v>
      </c>
      <c r="DC1289">
        <v>0.136849060253872</v>
      </c>
      <c r="DD1289">
        <v>0.16439298829194701</v>
      </c>
      <c r="DE1289">
        <v>0.13326439962073899</v>
      </c>
      <c r="DF1289">
        <v>0.15885761126554601</v>
      </c>
      <c r="DG1289">
        <v>0.12921769651416501</v>
      </c>
      <c r="DH1289">
        <v>9.7922690290184397E-2</v>
      </c>
      <c r="DI1289">
        <v>5.7252593188248602E-2</v>
      </c>
      <c r="DJ1289">
        <v>9.2884417695484195E-2</v>
      </c>
      <c r="DK1289">
        <v>7.0210972128506396E-2</v>
      </c>
      <c r="DL1289">
        <v>3.8437872654070497E-2</v>
      </c>
      <c r="DM1289">
        <v>6.8503045999405597E-3</v>
      </c>
      <c r="DN1289">
        <v>0.1311227225661</v>
      </c>
      <c r="DO1289">
        <v>1.55409672985401</v>
      </c>
      <c r="DP1289">
        <v>2.0207595495170998</v>
      </c>
      <c r="DQ1289">
        <v>2.1560607115722599</v>
      </c>
      <c r="DR1289">
        <v>2.1604578426835301</v>
      </c>
      <c r="DS1289">
        <v>1.8213233811532601</v>
      </c>
      <c r="DT1289">
        <v>-4.5116812824215098E-2</v>
      </c>
      <c r="DU1289">
        <v>-0.308480292246752</v>
      </c>
      <c r="DV1289">
        <v>-0.106128766691269</v>
      </c>
      <c r="DW1289">
        <v>-0.142293689760085</v>
      </c>
      <c r="DX1289">
        <v>-9.2441759329159601E-2</v>
      </c>
      <c r="DY1289">
        <v>0.13816951624840501</v>
      </c>
      <c r="DZ1289">
        <v>0.17634907524544999</v>
      </c>
      <c r="EA1289">
        <v>0.19445954756825301</v>
      </c>
      <c r="EB1289">
        <v>0.22668524678563901</v>
      </c>
      <c r="EC1289">
        <v>0.18366641509172299</v>
      </c>
      <c r="ED1289">
        <v>0.21169187999609601</v>
      </c>
      <c r="EE1289">
        <v>0.19153551916603601</v>
      </c>
      <c r="EF1289">
        <v>0.15993324012295601</v>
      </c>
      <c r="EG1289">
        <v>0.111220106950994</v>
      </c>
      <c r="EH1289">
        <v>0.162768790814659</v>
      </c>
      <c r="EI1289">
        <v>0.121265654845205</v>
      </c>
      <c r="EJ1289">
        <v>7.0985946242078601E-2</v>
      </c>
      <c r="EK1289">
        <v>3.8933711430274E-2</v>
      </c>
      <c r="EL1289">
        <v>0.21533693741478699</v>
      </c>
      <c r="EM1289">
        <v>1.6447205225812001</v>
      </c>
      <c r="EN1289">
        <v>2.11791520483844</v>
      </c>
      <c r="EO1289">
        <v>2.2703253688240301</v>
      </c>
      <c r="EP1289">
        <v>2.3090363031346</v>
      </c>
      <c r="EQ1289">
        <v>1.97525699270319</v>
      </c>
      <c r="ER1289">
        <v>0.10062654868985101</v>
      </c>
      <c r="ES1289">
        <v>-0.17942637835132999</v>
      </c>
      <c r="ET1289">
        <v>2.75648546430853E-2</v>
      </c>
      <c r="EU1289">
        <v>-6.24812554977352E-2</v>
      </c>
      <c r="EV1289">
        <v>-3.1230348237721601E-2</v>
      </c>
      <c r="EW1289">
        <v>70.001075805890906</v>
      </c>
      <c r="EX1289">
        <v>69.018409089547603</v>
      </c>
      <c r="EY1289">
        <v>67.743036796750104</v>
      </c>
      <c r="EZ1289">
        <v>66.024315679939804</v>
      </c>
      <c r="FA1289">
        <v>65.190550797040899</v>
      </c>
      <c r="FB1289">
        <v>64.395325768217006</v>
      </c>
      <c r="FC1289">
        <v>63.701089331493598</v>
      </c>
      <c r="FD1289">
        <v>64.189060299048805</v>
      </c>
      <c r="FE1289">
        <v>68.063994641915997</v>
      </c>
      <c r="FF1289">
        <v>72.897349464151503</v>
      </c>
      <c r="FG1289">
        <v>77.998785011364504</v>
      </c>
      <c r="FH1289">
        <v>82.3988498959758</v>
      </c>
      <c r="FI1289">
        <v>86.041117962743996</v>
      </c>
      <c r="FJ1289">
        <v>88.8012213832681</v>
      </c>
      <c r="FK1289">
        <v>91.012369881099502</v>
      </c>
      <c r="FL1289">
        <v>92.274512536849898</v>
      </c>
      <c r="FM1289">
        <v>92.434427284507606</v>
      </c>
      <c r="FN1289">
        <v>91.215226044654699</v>
      </c>
      <c r="FO1289">
        <v>88.847274468988005</v>
      </c>
      <c r="FP1289">
        <v>84.967265270142505</v>
      </c>
      <c r="FQ1289">
        <v>80.429411117130797</v>
      </c>
      <c r="FR1289">
        <v>76.756007362560297</v>
      </c>
      <c r="FS1289">
        <v>74.032770959276306</v>
      </c>
      <c r="FT1289">
        <v>72.081122948060795</v>
      </c>
      <c r="FU1289">
        <v>1.6842026856433399E-2</v>
      </c>
      <c r="FV1289">
        <v>0</v>
      </c>
      <c r="FW1289">
        <v>0</v>
      </c>
      <c r="FX1289">
        <v>1</v>
      </c>
    </row>
    <row r="1290" spans="1:180" x14ac:dyDescent="0.2">
      <c r="A1290" t="s">
        <v>42</v>
      </c>
      <c r="B1290" t="s">
        <v>58</v>
      </c>
      <c r="C1290" t="s">
        <v>3</v>
      </c>
      <c r="D1290" t="s">
        <v>37</v>
      </c>
      <c r="E1290" t="s">
        <v>1</v>
      </c>
      <c r="F1290" t="s">
        <v>77</v>
      </c>
      <c r="G1290" t="s">
        <v>2</v>
      </c>
      <c r="H1290">
        <v>7450.7777777777801</v>
      </c>
      <c r="I1290">
        <v>6.3856032186459801</v>
      </c>
      <c r="J1290">
        <v>5.5013463369982603</v>
      </c>
      <c r="K1290">
        <v>4.97980028303484</v>
      </c>
      <c r="L1290">
        <v>4.7495775990301103</v>
      </c>
      <c r="M1290">
        <v>4.5857140562529803</v>
      </c>
      <c r="N1290">
        <v>4.6678922863001899</v>
      </c>
      <c r="O1290">
        <v>5.0941095239913396</v>
      </c>
      <c r="P1290">
        <v>5.5394474202963204</v>
      </c>
      <c r="Q1290">
        <v>5.6338986588168103</v>
      </c>
      <c r="R1290">
        <v>5.9201149228411403</v>
      </c>
      <c r="S1290">
        <v>6.3435150120006103</v>
      </c>
      <c r="T1290">
        <v>6.9802357506189097</v>
      </c>
      <c r="U1290">
        <v>7.89394704362285</v>
      </c>
      <c r="V1290">
        <v>8.8649975450477303</v>
      </c>
      <c r="W1290">
        <v>9.7889453475428301</v>
      </c>
      <c r="X1290">
        <v>10.8927441274713</v>
      </c>
      <c r="Y1290">
        <v>11.928393802753799</v>
      </c>
      <c r="Z1290">
        <v>12.805972085177</v>
      </c>
      <c r="AA1290">
        <v>13.138348048064101</v>
      </c>
      <c r="AB1290">
        <v>12.7266561449814</v>
      </c>
      <c r="AC1290">
        <v>12.2849460174508</v>
      </c>
      <c r="AD1290">
        <v>11.7285759426012</v>
      </c>
      <c r="AE1290">
        <v>9.9480829463874905</v>
      </c>
      <c r="AF1290">
        <v>8.2128762026328204</v>
      </c>
      <c r="AG1290">
        <v>-0.110689977673638</v>
      </c>
      <c r="AH1290">
        <v>-7.5470891560589795E-2</v>
      </c>
      <c r="AI1290">
        <v>-6.2471232260845701E-2</v>
      </c>
      <c r="AJ1290">
        <v>-5.4685866641837201E-2</v>
      </c>
      <c r="AK1290">
        <v>-6.5832636024399802E-2</v>
      </c>
      <c r="AL1290">
        <v>-3.5042106010692499E-2</v>
      </c>
      <c r="AM1290">
        <v>-8.3947455364477105E-2</v>
      </c>
      <c r="AN1290">
        <v>-9.4102918697219595E-2</v>
      </c>
      <c r="AO1290">
        <v>-0.1192706003913</v>
      </c>
      <c r="AP1290">
        <v>-8.2383917702030296E-2</v>
      </c>
      <c r="AQ1290">
        <v>-5.8849123984503399E-2</v>
      </c>
      <c r="AR1290">
        <v>-2.33076457829305E-2</v>
      </c>
      <c r="AS1290">
        <v>-5.9549189055126898E-2</v>
      </c>
      <c r="AT1290">
        <v>-4.2300443507642498E-2</v>
      </c>
      <c r="AU1290">
        <v>0.68110439949531398</v>
      </c>
      <c r="AV1290">
        <v>0.89592107998093895</v>
      </c>
      <c r="AW1290">
        <v>0.90328695065111697</v>
      </c>
      <c r="AX1290">
        <v>0.91047407299776595</v>
      </c>
      <c r="AY1290">
        <v>0.95310586849058498</v>
      </c>
      <c r="AZ1290">
        <v>0.16653236658883799</v>
      </c>
      <c r="BA1290">
        <v>-0.20664898747569699</v>
      </c>
      <c r="BB1290">
        <v>-0.14236671740092699</v>
      </c>
      <c r="BC1290">
        <v>-0.18341720216649901</v>
      </c>
      <c r="BD1290">
        <v>-0.214438759971287</v>
      </c>
      <c r="BE1290">
        <v>-3.8913361455945102E-2</v>
      </c>
      <c r="BF1290">
        <v>-7.7966304512192804E-3</v>
      </c>
      <c r="BG1290">
        <v>2.3294343909730998E-3</v>
      </c>
      <c r="BH1290">
        <v>8.7109783987737999E-3</v>
      </c>
      <c r="BI1290">
        <v>-1.37868454662838E-2</v>
      </c>
      <c r="BJ1290">
        <v>1.90046187832284E-2</v>
      </c>
      <c r="BK1290">
        <v>-2.2402773042272301E-2</v>
      </c>
      <c r="BL1290">
        <v>-3.3841771458891001E-2</v>
      </c>
      <c r="BM1290">
        <v>-5.7671241332158098E-2</v>
      </c>
      <c r="BN1290">
        <v>-1.4681054032886399E-2</v>
      </c>
      <c r="BO1290">
        <v>-8.8280578677292602E-3</v>
      </c>
      <c r="BP1290">
        <v>1.89265971749994E-3</v>
      </c>
      <c r="BQ1290">
        <v>-3.5148551201208397E-2</v>
      </c>
      <c r="BR1290">
        <v>2.3589042725668401E-2</v>
      </c>
      <c r="BS1290">
        <v>0.76338727301231801</v>
      </c>
      <c r="BT1290">
        <v>0.98887323922523596</v>
      </c>
      <c r="BU1290">
        <v>1.0025552782320599</v>
      </c>
      <c r="BV1290">
        <v>1.0073503572263001</v>
      </c>
      <c r="BW1290">
        <v>1.0394739174037</v>
      </c>
      <c r="BX1290">
        <v>0.24140981924251301</v>
      </c>
      <c r="BY1290">
        <v>-9.8786983185846999E-2</v>
      </c>
      <c r="BZ1290">
        <v>-3.5668714892159101E-2</v>
      </c>
      <c r="CA1290">
        <v>-0.11513765103149699</v>
      </c>
      <c r="CB1290">
        <v>-0.14236451607206199</v>
      </c>
      <c r="CC1290">
        <v>1.0798904285473801E-2</v>
      </c>
      <c r="CD1290">
        <v>3.9074356639057298E-2</v>
      </c>
      <c r="CE1290">
        <v>4.7210178713693998E-2</v>
      </c>
      <c r="CF1290">
        <v>5.2619440149991897E-2</v>
      </c>
      <c r="CG1290">
        <v>2.22599105287354E-2</v>
      </c>
      <c r="CH1290">
        <v>5.643721573458E-2</v>
      </c>
      <c r="CI1290">
        <v>2.0222886452365401E-2</v>
      </c>
      <c r="CJ1290">
        <v>7.8949155466485395E-3</v>
      </c>
      <c r="CK1290">
        <v>-1.50077128960781E-2</v>
      </c>
      <c r="CL1290">
        <v>3.2209743103158203E-2</v>
      </c>
      <c r="CM1290">
        <v>2.5816380147073902E-2</v>
      </c>
      <c r="CN1290">
        <v>1.9346314540162599E-2</v>
      </c>
      <c r="CO1290">
        <v>-1.8248743754516301E-2</v>
      </c>
      <c r="CP1290">
        <v>6.9223900173692399E-2</v>
      </c>
      <c r="CQ1290">
        <v>0.82037614055434305</v>
      </c>
      <c r="CR1290">
        <v>1.0532516215604599</v>
      </c>
      <c r="CS1290">
        <v>1.07130821951648</v>
      </c>
      <c r="CT1290">
        <v>1.07444657657166</v>
      </c>
      <c r="CU1290">
        <v>1.0992921649805201</v>
      </c>
      <c r="CV1290">
        <v>0.293269714853508</v>
      </c>
      <c r="CW1290">
        <v>-2.4082087591487701E-2</v>
      </c>
      <c r="CX1290">
        <v>3.8229996614485902E-2</v>
      </c>
      <c r="CY1290">
        <v>-6.7847441913344506E-2</v>
      </c>
      <c r="CZ1290">
        <v>-9.2446114305067301E-2</v>
      </c>
      <c r="DA1290">
        <v>6.0511170026892797E-2</v>
      </c>
      <c r="DB1290">
        <v>8.5945343729333795E-2</v>
      </c>
      <c r="DC1290">
        <v>9.2090923036414904E-2</v>
      </c>
      <c r="DD1290">
        <v>9.6527901901210106E-2</v>
      </c>
      <c r="DE1290">
        <v>5.8306666523754602E-2</v>
      </c>
      <c r="DF1290">
        <v>9.38698126859316E-2</v>
      </c>
      <c r="DG1290">
        <v>6.2848545947003204E-2</v>
      </c>
      <c r="DH1290">
        <v>4.9631602552188098E-2</v>
      </c>
      <c r="DI1290">
        <v>2.7655815540001901E-2</v>
      </c>
      <c r="DJ1290">
        <v>7.9100540239202696E-2</v>
      </c>
      <c r="DK1290">
        <v>6.0460818161877102E-2</v>
      </c>
      <c r="DL1290">
        <v>3.6799969362825299E-2</v>
      </c>
      <c r="DM1290">
        <v>-1.3489363078241199E-3</v>
      </c>
      <c r="DN1290">
        <v>0.114858757621716</v>
      </c>
      <c r="DO1290">
        <v>0.87736500809636797</v>
      </c>
      <c r="DP1290">
        <v>1.1176300038956799</v>
      </c>
      <c r="DQ1290">
        <v>1.1400611608009099</v>
      </c>
      <c r="DR1290">
        <v>1.1415427959170199</v>
      </c>
      <c r="DS1290">
        <v>1.1591104125573399</v>
      </c>
      <c r="DT1290">
        <v>0.34512961046450402</v>
      </c>
      <c r="DU1290">
        <v>5.06228080028715E-2</v>
      </c>
      <c r="DV1290">
        <v>0.112128708121131</v>
      </c>
      <c r="DW1290">
        <v>-2.0557232795192101E-2</v>
      </c>
      <c r="DX1290">
        <v>-4.2527712538072998E-2</v>
      </c>
      <c r="DY1290">
        <v>0.13228778624458501</v>
      </c>
      <c r="DZ1290">
        <v>0.15361960483870399</v>
      </c>
      <c r="EA1290">
        <v>0.156891589688234</v>
      </c>
      <c r="EB1290">
        <v>0.15992474694182099</v>
      </c>
      <c r="EC1290">
        <v>0.110352457081871</v>
      </c>
      <c r="ED1290">
        <v>0.14791653747985201</v>
      </c>
      <c r="EE1290">
        <v>0.124393228269208</v>
      </c>
      <c r="EF1290">
        <v>0.109892749790517</v>
      </c>
      <c r="EG1290">
        <v>8.9255174599143394E-2</v>
      </c>
      <c r="EH1290">
        <v>0.14680340390834701</v>
      </c>
      <c r="EI1290">
        <v>0.11048188427865099</v>
      </c>
      <c r="EJ1290">
        <v>6.2000274863255697E-2</v>
      </c>
      <c r="EK1290">
        <v>2.30517015460944E-2</v>
      </c>
      <c r="EL1290">
        <v>0.180748243855027</v>
      </c>
      <c r="EM1290">
        <v>0.959647881613371</v>
      </c>
      <c r="EN1290">
        <v>1.21058216313998</v>
      </c>
      <c r="EO1290">
        <v>1.23932948838185</v>
      </c>
      <c r="EP1290">
        <v>1.2384190801455499</v>
      </c>
      <c r="EQ1290">
        <v>1.2454784614704499</v>
      </c>
      <c r="ER1290">
        <v>0.42000706311817798</v>
      </c>
      <c r="ES1290">
        <v>0.15848481229272199</v>
      </c>
      <c r="ET1290">
        <v>0.218826710629899</v>
      </c>
      <c r="EU1290">
        <v>4.7722318339810402E-2</v>
      </c>
      <c r="EV1290">
        <v>2.9546531361152199E-2</v>
      </c>
      <c r="EW1290">
        <v>69.711372272564205</v>
      </c>
      <c r="EX1290">
        <v>68.749603702876897</v>
      </c>
      <c r="EY1290">
        <v>67.518537553369896</v>
      </c>
      <c r="EZ1290">
        <v>65.864968908360296</v>
      </c>
      <c r="FA1290">
        <v>65.059671527868005</v>
      </c>
      <c r="FB1290">
        <v>64.286810925465304</v>
      </c>
      <c r="FC1290">
        <v>63.616853117153902</v>
      </c>
      <c r="FD1290">
        <v>64.122653177192106</v>
      </c>
      <c r="FE1290">
        <v>67.986253905819893</v>
      </c>
      <c r="FF1290">
        <v>72.737555939031594</v>
      </c>
      <c r="FG1290">
        <v>77.7553205583569</v>
      </c>
      <c r="FH1290">
        <v>82.094267000044297</v>
      </c>
      <c r="FI1290">
        <v>85.700817437205799</v>
      </c>
      <c r="FJ1290">
        <v>88.433219460095998</v>
      </c>
      <c r="FK1290">
        <v>90.604209143380004</v>
      </c>
      <c r="FL1290">
        <v>91.842711266633501</v>
      </c>
      <c r="FM1290">
        <v>91.974065829418706</v>
      </c>
      <c r="FN1290">
        <v>90.717785641140495</v>
      </c>
      <c r="FO1290">
        <v>88.319614181414096</v>
      </c>
      <c r="FP1290">
        <v>84.479998381275806</v>
      </c>
      <c r="FQ1290">
        <v>79.975131050637799</v>
      </c>
      <c r="FR1290">
        <v>76.322917670342505</v>
      </c>
      <c r="FS1290">
        <v>73.630529333484603</v>
      </c>
      <c r="FT1290">
        <v>71.727266431751403</v>
      </c>
      <c r="FU1290">
        <v>1.6228262317395999E-2</v>
      </c>
      <c r="FV1290">
        <v>0</v>
      </c>
      <c r="FW1290">
        <v>0</v>
      </c>
      <c r="FX1290">
        <v>1</v>
      </c>
    </row>
    <row r="1291" spans="1:180" x14ac:dyDescent="0.2">
      <c r="A1291" t="s">
        <v>42</v>
      </c>
      <c r="B1291" t="s">
        <v>58</v>
      </c>
      <c r="C1291" t="s">
        <v>3</v>
      </c>
      <c r="D1291" t="s">
        <v>37</v>
      </c>
      <c r="E1291" t="s">
        <v>1</v>
      </c>
      <c r="F1291" t="s">
        <v>78</v>
      </c>
      <c r="G1291" t="s">
        <v>2</v>
      </c>
      <c r="H1291">
        <v>2031</v>
      </c>
      <c r="I1291">
        <v>1.57982370295351</v>
      </c>
      <c r="J1291">
        <v>1.35647995140379</v>
      </c>
      <c r="K1291">
        <v>1.2100929199094601</v>
      </c>
      <c r="L1291">
        <v>1.0979800254593399</v>
      </c>
      <c r="M1291">
        <v>1.0521121975063501</v>
      </c>
      <c r="N1291">
        <v>1.07220805894451</v>
      </c>
      <c r="O1291">
        <v>1.17987764928175</v>
      </c>
      <c r="P1291">
        <v>1.32440591087157</v>
      </c>
      <c r="Q1291">
        <v>1.4660414403120801</v>
      </c>
      <c r="R1291">
        <v>1.6144958010384201</v>
      </c>
      <c r="S1291">
        <v>1.8050091302407101</v>
      </c>
      <c r="T1291">
        <v>2.0716654995658002</v>
      </c>
      <c r="U1291">
        <v>2.4069616478131102</v>
      </c>
      <c r="V1291">
        <v>2.7299585956593502</v>
      </c>
      <c r="W1291">
        <v>3.06490663569264</v>
      </c>
      <c r="X1291">
        <v>3.51799746099084</v>
      </c>
      <c r="Y1291">
        <v>3.9249849335203</v>
      </c>
      <c r="Z1291">
        <v>4.1927251019074898</v>
      </c>
      <c r="AA1291">
        <v>4.2298119267616698</v>
      </c>
      <c r="AB1291">
        <v>4.0219173676707296</v>
      </c>
      <c r="AC1291">
        <v>3.715000445596</v>
      </c>
      <c r="AD1291">
        <v>3.3526731277947102</v>
      </c>
      <c r="AE1291">
        <v>2.7218883079960299</v>
      </c>
      <c r="AF1291">
        <v>2.18470099702335</v>
      </c>
      <c r="AG1291">
        <v>-7.2892500564511201E-2</v>
      </c>
      <c r="AH1291">
        <v>-3.3995074224990603E-2</v>
      </c>
      <c r="AI1291">
        <v>-1.1693470748886501E-2</v>
      </c>
      <c r="AJ1291">
        <v>6.3111948888791602E-4</v>
      </c>
      <c r="AK1291">
        <v>2.76216154582388E-3</v>
      </c>
      <c r="AL1291">
        <v>1.100184732317E-2</v>
      </c>
      <c r="AM1291">
        <v>-8.6489071890140292E-3</v>
      </c>
      <c r="AN1291">
        <v>-3.1675324850213897E-2</v>
      </c>
      <c r="AO1291">
        <v>-2.95843207550304E-2</v>
      </c>
      <c r="AP1291">
        <v>-4.5074026377538601E-2</v>
      </c>
      <c r="AQ1291">
        <v>-3.0691428339488701E-2</v>
      </c>
      <c r="AR1291">
        <v>-3.4351440685501701E-2</v>
      </c>
      <c r="AS1291">
        <v>-1.7002720013000901E-2</v>
      </c>
      <c r="AT1291">
        <v>-4.4510243399266798E-2</v>
      </c>
      <c r="AU1291">
        <v>0.612429145549229</v>
      </c>
      <c r="AV1291">
        <v>0.80408002496728104</v>
      </c>
      <c r="AW1291">
        <v>0.85647430635044597</v>
      </c>
      <c r="AX1291">
        <v>0.80472903354183001</v>
      </c>
      <c r="AY1291">
        <v>0.41126251795031898</v>
      </c>
      <c r="AZ1291">
        <v>-0.63408629644820902</v>
      </c>
      <c r="BA1291">
        <v>-0.52617642145409405</v>
      </c>
      <c r="BB1291">
        <v>-0.36828621335802397</v>
      </c>
      <c r="BC1291">
        <v>-0.248680106271507</v>
      </c>
      <c r="BD1291">
        <v>-0.11382464687168101</v>
      </c>
      <c r="BE1291">
        <v>-4.7958814714467203E-2</v>
      </c>
      <c r="BF1291">
        <v>-1.3717218488624E-2</v>
      </c>
      <c r="BG1291">
        <v>1.8106002022921001E-3</v>
      </c>
      <c r="BH1291">
        <v>1.33342858313375E-2</v>
      </c>
      <c r="BI1291">
        <v>1.8365140676243001E-2</v>
      </c>
      <c r="BJ1291">
        <v>1.7015971995972299E-2</v>
      </c>
      <c r="BK1291">
        <v>6.3824979184523498E-3</v>
      </c>
      <c r="BL1291">
        <v>-1.2822028570075399E-2</v>
      </c>
      <c r="BM1291">
        <v>-1.1140379131938201E-2</v>
      </c>
      <c r="BN1291">
        <v>-2.69710301658866E-2</v>
      </c>
      <c r="BO1291">
        <v>-1.6791763118977902E-2</v>
      </c>
      <c r="BP1291">
        <v>-1.94553460658352E-2</v>
      </c>
      <c r="BQ1291">
        <v>-1.64611437276936E-3</v>
      </c>
      <c r="BR1291">
        <v>-7.3975165803559602E-3</v>
      </c>
      <c r="BS1291">
        <v>0.65762884548174205</v>
      </c>
      <c r="BT1291">
        <v>0.87423564778418805</v>
      </c>
      <c r="BU1291">
        <v>0.94273980197460305</v>
      </c>
      <c r="BV1291">
        <v>0.90738523752757105</v>
      </c>
      <c r="BW1291">
        <v>0.52791632645473696</v>
      </c>
      <c r="BX1291">
        <v>-0.52594565004592597</v>
      </c>
      <c r="BY1291">
        <v>-0.43847958754092298</v>
      </c>
      <c r="BZ1291">
        <v>-0.30118124878498298</v>
      </c>
      <c r="CA1291">
        <v>-0.19612467469713801</v>
      </c>
      <c r="CB1291">
        <v>-8.6924120654875897E-2</v>
      </c>
      <c r="CC1291">
        <v>-3.0689819849466698E-2</v>
      </c>
      <c r="CD1291">
        <v>3.2716262255924399E-4</v>
      </c>
      <c r="CE1291">
        <v>1.11634786060317E-2</v>
      </c>
      <c r="CF1291">
        <v>2.2132460142843199E-2</v>
      </c>
      <c r="CG1291">
        <v>2.9171716491083501E-2</v>
      </c>
      <c r="CH1291">
        <v>2.1181336423707401E-2</v>
      </c>
      <c r="CI1291">
        <v>1.6793203306164701E-2</v>
      </c>
      <c r="CJ1291">
        <v>2.35707001317164E-4</v>
      </c>
      <c r="CK1291">
        <v>1.6338386509887699E-3</v>
      </c>
      <c r="CL1291">
        <v>-1.4432950136311301E-2</v>
      </c>
      <c r="CM1291">
        <v>-7.1648973293856602E-3</v>
      </c>
      <c r="CN1291">
        <v>-9.1383563097806996E-3</v>
      </c>
      <c r="CO1291">
        <v>8.9898239132874397E-3</v>
      </c>
      <c r="CP1291">
        <v>1.83066449590342E-2</v>
      </c>
      <c r="CQ1291">
        <v>0.68893401996450998</v>
      </c>
      <c r="CR1291">
        <v>0.92282521843420595</v>
      </c>
      <c r="CS1291">
        <v>1.0024870214559001</v>
      </c>
      <c r="CT1291">
        <v>0.97848461168957801</v>
      </c>
      <c r="CU1291">
        <v>0.60871039886589695</v>
      </c>
      <c r="CV1291">
        <v>-0.45104776777331501</v>
      </c>
      <c r="CW1291">
        <v>-0.377741027520898</v>
      </c>
      <c r="CX1291">
        <v>-0.25470455474153703</v>
      </c>
      <c r="CY1291">
        <v>-0.159724942886767</v>
      </c>
      <c r="CZ1291">
        <v>-6.8292898143383796E-2</v>
      </c>
      <c r="DA1291">
        <v>-1.3420824984466199E-2</v>
      </c>
      <c r="DB1291">
        <v>1.43715437337425E-2</v>
      </c>
      <c r="DC1291">
        <v>2.0516357009771401E-2</v>
      </c>
      <c r="DD1291">
        <v>3.0930634454348901E-2</v>
      </c>
      <c r="DE1291">
        <v>3.9978292305924E-2</v>
      </c>
      <c r="DF1291">
        <v>2.53467008514425E-2</v>
      </c>
      <c r="DG1291">
        <v>2.7203908693877E-2</v>
      </c>
      <c r="DH1291">
        <v>1.32934425727097E-2</v>
      </c>
      <c r="DI1291">
        <v>1.44080564339158E-2</v>
      </c>
      <c r="DJ1291">
        <v>-1.8948701067360301E-3</v>
      </c>
      <c r="DK1291">
        <v>2.4619684602065601E-3</v>
      </c>
      <c r="DL1291">
        <v>1.1786334462737501E-3</v>
      </c>
      <c r="DM1291">
        <v>1.9625762199344199E-2</v>
      </c>
      <c r="DN1291">
        <v>4.4010806498424399E-2</v>
      </c>
      <c r="DO1291">
        <v>0.72023919444727802</v>
      </c>
      <c r="DP1291">
        <v>0.97141478908422496</v>
      </c>
      <c r="DQ1291">
        <v>1.0622342409372001</v>
      </c>
      <c r="DR1291">
        <v>1.0495839858515801</v>
      </c>
      <c r="DS1291">
        <v>0.68950447127705605</v>
      </c>
      <c r="DT1291">
        <v>-0.376149885500704</v>
      </c>
      <c r="DU1291">
        <v>-0.31700246750087402</v>
      </c>
      <c r="DV1291">
        <v>-0.20822786069809099</v>
      </c>
      <c r="DW1291">
        <v>-0.12332521107639501</v>
      </c>
      <c r="DX1291">
        <v>-4.9661675631891701E-2</v>
      </c>
      <c r="DY1291">
        <v>1.15128608655778E-2</v>
      </c>
      <c r="DZ1291">
        <v>3.4649399470109102E-2</v>
      </c>
      <c r="EA1291">
        <v>3.4020427960949902E-2</v>
      </c>
      <c r="EB1291">
        <v>4.3633800796798503E-2</v>
      </c>
      <c r="EC1291">
        <v>5.5581271436343102E-2</v>
      </c>
      <c r="ED1291">
        <v>3.1360825524244802E-2</v>
      </c>
      <c r="EE1291">
        <v>4.2235313801343398E-2</v>
      </c>
      <c r="EF1291">
        <v>3.21467388528483E-2</v>
      </c>
      <c r="EG1291">
        <v>3.2851998057007899E-2</v>
      </c>
      <c r="EH1291">
        <v>1.6208126104915899E-2</v>
      </c>
      <c r="EI1291">
        <v>1.63616336807174E-2</v>
      </c>
      <c r="EJ1291">
        <v>1.6074728065940298E-2</v>
      </c>
      <c r="EK1291">
        <v>3.4982367839575701E-2</v>
      </c>
      <c r="EL1291">
        <v>8.1123533317335197E-2</v>
      </c>
      <c r="EM1291">
        <v>0.76543889437979196</v>
      </c>
      <c r="EN1291">
        <v>1.04157041190113</v>
      </c>
      <c r="EO1291">
        <v>1.1484997365613501</v>
      </c>
      <c r="EP1291">
        <v>1.15224018983733</v>
      </c>
      <c r="EQ1291">
        <v>0.80615827978147403</v>
      </c>
      <c r="ER1291">
        <v>-0.268009239098421</v>
      </c>
      <c r="ES1291">
        <v>-0.22930563358770301</v>
      </c>
      <c r="ET1291">
        <v>-0.141122896125049</v>
      </c>
      <c r="EU1291">
        <v>-7.07697795020268E-2</v>
      </c>
      <c r="EV1291">
        <v>-2.2761149415087001E-2</v>
      </c>
      <c r="EW1291">
        <v>72.723775598580602</v>
      </c>
      <c r="EX1291">
        <v>71.578935538626993</v>
      </c>
      <c r="EY1291">
        <v>69.874353229408896</v>
      </c>
      <c r="EZ1291">
        <v>67.5099543820875</v>
      </c>
      <c r="FA1291">
        <v>66.409140461754603</v>
      </c>
      <c r="FB1291">
        <v>65.4192740705207</v>
      </c>
      <c r="FC1291">
        <v>64.489632403439202</v>
      </c>
      <c r="FD1291">
        <v>64.771552944513999</v>
      </c>
      <c r="FE1291">
        <v>68.700604384974199</v>
      </c>
      <c r="FF1291">
        <v>74.253209252084403</v>
      </c>
      <c r="FG1291">
        <v>80.091059443371904</v>
      </c>
      <c r="FH1291">
        <v>84.957716918197505</v>
      </c>
      <c r="FI1291">
        <v>88.864232486566493</v>
      </c>
      <c r="FJ1291">
        <v>91.887595708240696</v>
      </c>
      <c r="FK1291">
        <v>94.519236101894904</v>
      </c>
      <c r="FL1291">
        <v>95.9969187733806</v>
      </c>
      <c r="FM1291">
        <v>96.432038807799202</v>
      </c>
      <c r="FN1291">
        <v>95.595468041286594</v>
      </c>
      <c r="FO1291">
        <v>93.549518004929098</v>
      </c>
      <c r="FP1291">
        <v>89.324159625290093</v>
      </c>
      <c r="FQ1291">
        <v>84.603678998574097</v>
      </c>
      <c r="FR1291">
        <v>80.799683685677294</v>
      </c>
      <c r="FS1291">
        <v>77.753980388279402</v>
      </c>
      <c r="FT1291">
        <v>75.371354088807806</v>
      </c>
      <c r="FU1291">
        <v>5.4745481300737697E-2</v>
      </c>
      <c r="FV1291">
        <v>0</v>
      </c>
      <c r="FW1291">
        <v>0</v>
      </c>
      <c r="FX1291">
        <v>1</v>
      </c>
    </row>
    <row r="1292" spans="1:180" x14ac:dyDescent="0.2">
      <c r="A1292" t="s">
        <v>42</v>
      </c>
      <c r="B1292" t="s">
        <v>58</v>
      </c>
      <c r="C1292" t="s">
        <v>3</v>
      </c>
      <c r="D1292" t="s">
        <v>37</v>
      </c>
      <c r="E1292" t="s">
        <v>77</v>
      </c>
      <c r="F1292" t="s">
        <v>1</v>
      </c>
      <c r="G1292" t="s">
        <v>2</v>
      </c>
      <c r="H1292">
        <v>7665.2222222222199</v>
      </c>
      <c r="I1292">
        <v>6.5517939695208396</v>
      </c>
      <c r="J1292">
        <v>5.6422658443394198</v>
      </c>
      <c r="K1292">
        <v>5.1385964437598801</v>
      </c>
      <c r="L1292">
        <v>4.9356265246658202</v>
      </c>
      <c r="M1292">
        <v>4.7810953158217799</v>
      </c>
      <c r="N1292">
        <v>4.88563048627688</v>
      </c>
      <c r="O1292">
        <v>5.3662649271779896</v>
      </c>
      <c r="P1292">
        <v>5.8744141895306097</v>
      </c>
      <c r="Q1292">
        <v>6.0004861453939498</v>
      </c>
      <c r="R1292">
        <v>6.3006727931820397</v>
      </c>
      <c r="S1292">
        <v>6.7318194101954401</v>
      </c>
      <c r="T1292">
        <v>7.4313477184785803</v>
      </c>
      <c r="U1292">
        <v>8.4019109044590898</v>
      </c>
      <c r="V1292">
        <v>9.4068285967048695</v>
      </c>
      <c r="W1292">
        <v>10.404259764232901</v>
      </c>
      <c r="X1292">
        <v>11.6865351717497</v>
      </c>
      <c r="Y1292">
        <v>12.8852263759374</v>
      </c>
      <c r="Z1292">
        <v>13.886641390956401</v>
      </c>
      <c r="AA1292">
        <v>14.2621885966441</v>
      </c>
      <c r="AB1292">
        <v>13.757719836098399</v>
      </c>
      <c r="AC1292">
        <v>13.119558118353901</v>
      </c>
      <c r="AD1292">
        <v>12.399557857439699</v>
      </c>
      <c r="AE1292">
        <v>10.4433863021539</v>
      </c>
      <c r="AF1292">
        <v>8.5717938791389301</v>
      </c>
      <c r="AG1292">
        <v>-0.15807102846941601</v>
      </c>
      <c r="AH1292">
        <v>-7.8124446331656203E-2</v>
      </c>
      <c r="AI1292">
        <v>-1.51901271468339E-2</v>
      </c>
      <c r="AJ1292">
        <v>7.0981864315185104E-3</v>
      </c>
      <c r="AK1292">
        <v>9.5450339627872107E-3</v>
      </c>
      <c r="AL1292">
        <v>3.00825252475184E-2</v>
      </c>
      <c r="AM1292">
        <v>-7.5638931906698102E-3</v>
      </c>
      <c r="AN1292">
        <v>-2.4132325989607399E-2</v>
      </c>
      <c r="AO1292">
        <v>-5.6318147574865203E-2</v>
      </c>
      <c r="AP1292">
        <v>-6.6118654643984004E-2</v>
      </c>
      <c r="AQ1292">
        <v>-4.6425206467511998E-2</v>
      </c>
      <c r="AR1292">
        <v>-2.5507438284546598E-2</v>
      </c>
      <c r="AS1292">
        <v>-6.9252736582803107E-2</v>
      </c>
      <c r="AT1292">
        <v>-0.101431414799559</v>
      </c>
      <c r="AU1292">
        <v>1.1128299430185999</v>
      </c>
      <c r="AV1292">
        <v>1.49797790298781</v>
      </c>
      <c r="AW1292">
        <v>1.58003719977496</v>
      </c>
      <c r="AX1292">
        <v>1.5173090131945799</v>
      </c>
      <c r="AY1292">
        <v>1.22685141104964</v>
      </c>
      <c r="AZ1292">
        <v>-0.39687330625530698</v>
      </c>
      <c r="BA1292">
        <v>-0.59702454390698201</v>
      </c>
      <c r="BB1292">
        <v>-0.45820086913755498</v>
      </c>
      <c r="BC1292">
        <v>-0.35727483761387702</v>
      </c>
      <c r="BD1292">
        <v>-0.22693052924746401</v>
      </c>
      <c r="BE1292">
        <v>-8.1280033417390707E-2</v>
      </c>
      <c r="BF1292">
        <v>-1.39964929276469E-2</v>
      </c>
      <c r="BG1292">
        <v>3.2723070601502299E-2</v>
      </c>
      <c r="BH1292">
        <v>6.3160582898270104E-2</v>
      </c>
      <c r="BI1292">
        <v>5.6015009647698899E-2</v>
      </c>
      <c r="BJ1292">
        <v>7.9313039610912295E-2</v>
      </c>
      <c r="BK1292">
        <v>4.1599385270991197E-2</v>
      </c>
      <c r="BL1292">
        <v>2.2513213983205899E-2</v>
      </c>
      <c r="BM1292">
        <v>-8.0811834515485004E-3</v>
      </c>
      <c r="BN1292">
        <v>-4.0023129801754504E-3</v>
      </c>
      <c r="BO1292">
        <v>-2.6469533857448498E-4</v>
      </c>
      <c r="BP1292">
        <v>2.6233667655977699E-3</v>
      </c>
      <c r="BQ1292">
        <v>-4.1261967648361299E-2</v>
      </c>
      <c r="BR1292">
        <v>-2.1238097765239501E-2</v>
      </c>
      <c r="BS1292">
        <v>1.20015758909975</v>
      </c>
      <c r="BT1292">
        <v>1.60051618799698</v>
      </c>
      <c r="BU1292">
        <v>1.7076893374362201</v>
      </c>
      <c r="BV1292">
        <v>1.6645688406035699</v>
      </c>
      <c r="BW1292">
        <v>1.37650885992379</v>
      </c>
      <c r="BX1292">
        <v>-0.259398511845219</v>
      </c>
      <c r="BY1292">
        <v>-0.485992764416801</v>
      </c>
      <c r="BZ1292">
        <v>-0.323015162322493</v>
      </c>
      <c r="CA1292">
        <v>-0.26416463550318797</v>
      </c>
      <c r="CB1292">
        <v>-0.17274870199571299</v>
      </c>
      <c r="CC1292">
        <v>-2.8094824170465198E-2</v>
      </c>
      <c r="CD1292">
        <v>3.0418332248907502E-2</v>
      </c>
      <c r="CE1292">
        <v>6.5907605405461506E-2</v>
      </c>
      <c r="CF1292">
        <v>0.101989227909944</v>
      </c>
      <c r="CG1292">
        <v>8.81999732469744E-2</v>
      </c>
      <c r="CH1292">
        <v>0.113409943889558</v>
      </c>
      <c r="CI1292">
        <v>7.5649722168915898E-2</v>
      </c>
      <c r="CJ1292">
        <v>5.48197728734659E-2</v>
      </c>
      <c r="CK1292">
        <v>2.5327590957442501E-2</v>
      </c>
      <c r="CL1292">
        <v>3.9019276033028301E-2</v>
      </c>
      <c r="CM1292">
        <v>3.1705934051946001E-2</v>
      </c>
      <c r="CN1292">
        <v>2.2106676649299401E-2</v>
      </c>
      <c r="CO1292">
        <v>-2.1875646351807498E-2</v>
      </c>
      <c r="CP1292">
        <v>3.4303549322231702E-2</v>
      </c>
      <c r="CQ1292">
        <v>1.26064045075197</v>
      </c>
      <c r="CR1292">
        <v>1.67153389183502</v>
      </c>
      <c r="CS1292">
        <v>1.7961008191175301</v>
      </c>
      <c r="CT1292">
        <v>1.76656054847384</v>
      </c>
      <c r="CU1292">
        <v>1.48016115311703</v>
      </c>
      <c r="CV1292">
        <v>-0.16418388802213801</v>
      </c>
      <c r="CW1292">
        <v>-0.40909249217468502</v>
      </c>
      <c r="CX1292">
        <v>-0.229385953594548</v>
      </c>
      <c r="CY1292">
        <v>-0.199676793160143</v>
      </c>
      <c r="CZ1292">
        <v>-0.13522253349362601</v>
      </c>
      <c r="DA1292">
        <v>2.50903850764603E-2</v>
      </c>
      <c r="DB1292">
        <v>7.4833157425461802E-2</v>
      </c>
      <c r="DC1292">
        <v>9.9092140209420795E-2</v>
      </c>
      <c r="DD1292">
        <v>0.14081787292161799</v>
      </c>
      <c r="DE1292">
        <v>0.12038493684625</v>
      </c>
      <c r="DF1292">
        <v>0.147506848168205</v>
      </c>
      <c r="DG1292">
        <v>0.10970005906683999</v>
      </c>
      <c r="DH1292">
        <v>8.7126331763725903E-2</v>
      </c>
      <c r="DI1292">
        <v>5.8736365366433403E-2</v>
      </c>
      <c r="DJ1292">
        <v>8.2040865046232106E-2</v>
      </c>
      <c r="DK1292">
        <v>6.3676563442466402E-2</v>
      </c>
      <c r="DL1292">
        <v>4.1589986533001E-2</v>
      </c>
      <c r="DM1292">
        <v>-2.4893250552536399E-3</v>
      </c>
      <c r="DN1292">
        <v>8.9845196409702996E-2</v>
      </c>
      <c r="DO1292">
        <v>1.3211233124041799</v>
      </c>
      <c r="DP1292">
        <v>1.7425515956730699</v>
      </c>
      <c r="DQ1292">
        <v>1.88451230079884</v>
      </c>
      <c r="DR1292">
        <v>1.8685522563441099</v>
      </c>
      <c r="DS1292">
        <v>1.58381344631027</v>
      </c>
      <c r="DT1292">
        <v>-6.8969264199056496E-2</v>
      </c>
      <c r="DU1292">
        <v>-0.33219221993256798</v>
      </c>
      <c r="DV1292">
        <v>-0.135756744866603</v>
      </c>
      <c r="DW1292">
        <v>-0.135188950817098</v>
      </c>
      <c r="DX1292">
        <v>-9.7696364991539705E-2</v>
      </c>
      <c r="DY1292">
        <v>0.10188138012848499</v>
      </c>
      <c r="DZ1292">
        <v>0.13896111082947099</v>
      </c>
      <c r="EA1292">
        <v>0.147005337957757</v>
      </c>
      <c r="EB1292">
        <v>0.19688026938837</v>
      </c>
      <c r="EC1292">
        <v>0.166854912531162</v>
      </c>
      <c r="ED1292">
        <v>0.19673736253159901</v>
      </c>
      <c r="EE1292">
        <v>0.15886333752850201</v>
      </c>
      <c r="EF1292">
        <v>0.13377187173653901</v>
      </c>
      <c r="EG1292">
        <v>0.10697332948975</v>
      </c>
      <c r="EH1292">
        <v>0.14415720671004101</v>
      </c>
      <c r="EI1292">
        <v>0.109837074571404</v>
      </c>
      <c r="EJ1292">
        <v>6.9720791583145397E-2</v>
      </c>
      <c r="EK1292">
        <v>2.5501443879188099E-2</v>
      </c>
      <c r="EL1292">
        <v>0.17003851344402199</v>
      </c>
      <c r="EM1292">
        <v>1.40845095848533</v>
      </c>
      <c r="EN1292">
        <v>1.84508988068223</v>
      </c>
      <c r="EO1292">
        <v>2.0121644384601001</v>
      </c>
      <c r="EP1292">
        <v>2.0158120837530999</v>
      </c>
      <c r="EQ1292">
        <v>1.73347089518443</v>
      </c>
      <c r="ER1292">
        <v>6.8505530211032006E-2</v>
      </c>
      <c r="ES1292">
        <v>-0.221160440442388</v>
      </c>
      <c r="ET1292">
        <v>-5.7103805154052798E-4</v>
      </c>
      <c r="EU1292">
        <v>-4.2078748706408903E-2</v>
      </c>
      <c r="EV1292">
        <v>-4.3514537739788098E-2</v>
      </c>
      <c r="EW1292">
        <v>70.146794124901405</v>
      </c>
      <c r="EX1292">
        <v>69.160054558953703</v>
      </c>
      <c r="EY1292">
        <v>67.866468585439307</v>
      </c>
      <c r="EZ1292">
        <v>66.115860652409197</v>
      </c>
      <c r="FA1292">
        <v>65.264966140149397</v>
      </c>
      <c r="FB1292">
        <v>64.462411280942405</v>
      </c>
      <c r="FC1292">
        <v>63.755937880143698</v>
      </c>
      <c r="FD1292">
        <v>64.231858417668704</v>
      </c>
      <c r="FE1292">
        <v>68.089117817643597</v>
      </c>
      <c r="FF1292">
        <v>72.975476887202504</v>
      </c>
      <c r="FG1292">
        <v>78.110524934158306</v>
      </c>
      <c r="FH1292">
        <v>82.537860578194596</v>
      </c>
      <c r="FI1292">
        <v>86.190572019129505</v>
      </c>
      <c r="FJ1292">
        <v>88.952913187684899</v>
      </c>
      <c r="FK1292">
        <v>91.168937305797897</v>
      </c>
      <c r="FL1292">
        <v>92.426069988288603</v>
      </c>
      <c r="FM1292">
        <v>92.589090824551803</v>
      </c>
      <c r="FN1292">
        <v>91.380401102081606</v>
      </c>
      <c r="FO1292">
        <v>89.026536968252103</v>
      </c>
      <c r="FP1292">
        <v>85.1280808622964</v>
      </c>
      <c r="FQ1292">
        <v>80.586510721297103</v>
      </c>
      <c r="FR1292">
        <v>76.927208883596904</v>
      </c>
      <c r="FS1292">
        <v>74.213127459860502</v>
      </c>
      <c r="FT1292">
        <v>72.251431061691704</v>
      </c>
      <c r="FU1292">
        <v>2.1173804816652899E-2</v>
      </c>
      <c r="FV1292">
        <v>0</v>
      </c>
      <c r="FW1292">
        <v>0</v>
      </c>
      <c r="FX1292">
        <v>1</v>
      </c>
    </row>
    <row r="1293" spans="1:180" x14ac:dyDescent="0.2">
      <c r="A1293" t="s">
        <v>42</v>
      </c>
      <c r="B1293" t="s">
        <v>58</v>
      </c>
      <c r="C1293" t="s">
        <v>3</v>
      </c>
      <c r="D1293" t="s">
        <v>37</v>
      </c>
      <c r="E1293" t="s">
        <v>77</v>
      </c>
      <c r="F1293" t="s">
        <v>77</v>
      </c>
      <c r="G1293" t="s">
        <v>2</v>
      </c>
      <c r="H1293">
        <v>5973.3333333333303</v>
      </c>
      <c r="I1293">
        <v>5.2302450446862103</v>
      </c>
      <c r="J1293">
        <v>4.5111796833464801</v>
      </c>
      <c r="K1293">
        <v>4.1054761030705098</v>
      </c>
      <c r="L1293">
        <v>3.9434940979742401</v>
      </c>
      <c r="M1293">
        <v>3.81338440534826</v>
      </c>
      <c r="N1293">
        <v>3.89347268694869</v>
      </c>
      <c r="O1293">
        <v>4.2640477640966701</v>
      </c>
      <c r="P1293">
        <v>4.6374220862791002</v>
      </c>
      <c r="Q1293">
        <v>4.6805375231133102</v>
      </c>
      <c r="R1293">
        <v>4.8885836380975896</v>
      </c>
      <c r="S1293">
        <v>5.2095376969478897</v>
      </c>
      <c r="T1293">
        <v>5.7207420613186102</v>
      </c>
      <c r="U1293">
        <v>6.4351261075856403</v>
      </c>
      <c r="V1293">
        <v>7.1864661248616404</v>
      </c>
      <c r="W1293">
        <v>7.9285088741067797</v>
      </c>
      <c r="X1293">
        <v>8.8200277326082901</v>
      </c>
      <c r="Y1293">
        <v>9.6367738864086991</v>
      </c>
      <c r="Z1293">
        <v>10.3850771827454</v>
      </c>
      <c r="AA1293">
        <v>10.701338301018399</v>
      </c>
      <c r="AB1293">
        <v>10.365400687334899</v>
      </c>
      <c r="AC1293">
        <v>9.9849551584978702</v>
      </c>
      <c r="AD1293">
        <v>9.5723532926842196</v>
      </c>
      <c r="AE1293">
        <v>8.1404093952574392</v>
      </c>
      <c r="AF1293">
        <v>6.7258152109925504</v>
      </c>
      <c r="AG1293">
        <v>-0.12663961708282001</v>
      </c>
      <c r="AH1293">
        <v>-9.7777911790475402E-2</v>
      </c>
      <c r="AI1293">
        <v>-6.6601782624398406E-2</v>
      </c>
      <c r="AJ1293">
        <v>-4.8115096417410498E-2</v>
      </c>
      <c r="AK1293">
        <v>-5.0395317998247598E-2</v>
      </c>
      <c r="AL1293">
        <v>-2.1765737905397799E-2</v>
      </c>
      <c r="AM1293">
        <v>-5.6482995077639202E-2</v>
      </c>
      <c r="AN1293">
        <v>-6.3583369282153898E-2</v>
      </c>
      <c r="AO1293">
        <v>-9.4143414466865805E-2</v>
      </c>
      <c r="AP1293">
        <v>-8.3111364340390806E-2</v>
      </c>
      <c r="AQ1293">
        <v>-5.4843235953116701E-2</v>
      </c>
      <c r="AR1293">
        <v>-1.03303856741176E-2</v>
      </c>
      <c r="AS1293">
        <v>-6.2809709470320704E-2</v>
      </c>
      <c r="AT1293">
        <v>-6.7346684342642502E-2</v>
      </c>
      <c r="AU1293">
        <v>0.58620955591141599</v>
      </c>
      <c r="AV1293">
        <v>0.77911437285672402</v>
      </c>
      <c r="AW1293">
        <v>0.791242660595457</v>
      </c>
      <c r="AX1293">
        <v>0.79871081712096104</v>
      </c>
      <c r="AY1293">
        <v>0.82619015712560395</v>
      </c>
      <c r="AZ1293">
        <v>0.111480973880116</v>
      </c>
      <c r="BA1293">
        <v>-0.22726997111389399</v>
      </c>
      <c r="BB1293">
        <v>-0.17824594813268499</v>
      </c>
      <c r="BC1293">
        <v>-0.205732150009037</v>
      </c>
      <c r="BD1293">
        <v>-0.201896695689496</v>
      </c>
      <c r="BE1293">
        <v>-5.8303571804143299E-2</v>
      </c>
      <c r="BF1293">
        <v>-3.2655835176598397E-2</v>
      </c>
      <c r="BG1293">
        <v>-1.1553530729750299E-2</v>
      </c>
      <c r="BH1293">
        <v>8.1411219041993901E-3</v>
      </c>
      <c r="BI1293">
        <v>-6.3193103146410396E-3</v>
      </c>
      <c r="BJ1293">
        <v>2.532159788442E-2</v>
      </c>
      <c r="BK1293">
        <v>-9.4355620312178094E-3</v>
      </c>
      <c r="BL1293">
        <v>-1.9654579541386899E-2</v>
      </c>
      <c r="BM1293">
        <v>-4.3510539184441498E-2</v>
      </c>
      <c r="BN1293">
        <v>-2.1236281890298699E-2</v>
      </c>
      <c r="BO1293">
        <v>-7.5152838279393596E-3</v>
      </c>
      <c r="BP1293">
        <v>1.17458316195998E-2</v>
      </c>
      <c r="BQ1293">
        <v>-4.1205571341581898E-2</v>
      </c>
      <c r="BR1293">
        <v>-2.6448125237251E-3</v>
      </c>
      <c r="BS1293">
        <v>0.66269457756093997</v>
      </c>
      <c r="BT1293">
        <v>0.86488898078881105</v>
      </c>
      <c r="BU1293">
        <v>0.88654062542992096</v>
      </c>
      <c r="BV1293">
        <v>0.88389067249687503</v>
      </c>
      <c r="BW1293">
        <v>0.905222308731925</v>
      </c>
      <c r="BX1293">
        <v>0.17396728981283199</v>
      </c>
      <c r="BY1293">
        <v>-0.14521478493773399</v>
      </c>
      <c r="BZ1293">
        <v>-8.4998025231718705E-2</v>
      </c>
      <c r="CA1293">
        <v>-0.13371998182398401</v>
      </c>
      <c r="CB1293">
        <v>-0.142812378521012</v>
      </c>
      <c r="CC1293">
        <v>-1.09742350141786E-2</v>
      </c>
      <c r="CD1293">
        <v>1.24475167067425E-2</v>
      </c>
      <c r="CE1293">
        <v>2.6572720840643101E-2</v>
      </c>
      <c r="CF1293">
        <v>4.71040073421145E-2</v>
      </c>
      <c r="CG1293">
        <v>2.4207598339603599E-2</v>
      </c>
      <c r="CH1293">
        <v>5.7934143211707902E-2</v>
      </c>
      <c r="CI1293">
        <v>2.3149346777548301E-2</v>
      </c>
      <c r="CJ1293">
        <v>1.0770366414112701E-2</v>
      </c>
      <c r="CK1293">
        <v>-8.4423640052450292E-3</v>
      </c>
      <c r="CL1293">
        <v>2.1618211726425699E-2</v>
      </c>
      <c r="CM1293">
        <v>2.5263911640236301E-2</v>
      </c>
      <c r="CN1293">
        <v>2.7035752467109299E-2</v>
      </c>
      <c r="CO1293">
        <v>-2.6242611085655902E-2</v>
      </c>
      <c r="CP1293">
        <v>4.2167506798684001E-2</v>
      </c>
      <c r="CQ1293">
        <v>0.71566787056137104</v>
      </c>
      <c r="CR1293">
        <v>0.92429621294995701</v>
      </c>
      <c r="CS1293">
        <v>0.95254370557093704</v>
      </c>
      <c r="CT1293">
        <v>0.94288598084939101</v>
      </c>
      <c r="CU1293">
        <v>0.95995973618118802</v>
      </c>
      <c r="CV1293">
        <v>0.21724512187764</v>
      </c>
      <c r="CW1293">
        <v>-8.8383612954380297E-2</v>
      </c>
      <c r="CX1293">
        <v>-2.0414797888862302E-2</v>
      </c>
      <c r="CY1293">
        <v>-8.3844573507525097E-2</v>
      </c>
      <c r="CZ1293">
        <v>-0.101890760436905</v>
      </c>
      <c r="DA1293">
        <v>3.6355101775786103E-2</v>
      </c>
      <c r="DB1293">
        <v>5.7550868590083397E-2</v>
      </c>
      <c r="DC1293">
        <v>6.4698972411036407E-2</v>
      </c>
      <c r="DD1293">
        <v>8.60668927800297E-2</v>
      </c>
      <c r="DE1293">
        <v>5.47345069938482E-2</v>
      </c>
      <c r="DF1293">
        <v>9.0546688538995806E-2</v>
      </c>
      <c r="DG1293">
        <v>5.57342555863145E-2</v>
      </c>
      <c r="DH1293">
        <v>4.1195312369612297E-2</v>
      </c>
      <c r="DI1293">
        <v>2.6625811173951498E-2</v>
      </c>
      <c r="DJ1293">
        <v>6.4472705343150097E-2</v>
      </c>
      <c r="DK1293">
        <v>5.8043107108411901E-2</v>
      </c>
      <c r="DL1293">
        <v>4.2325673314618797E-2</v>
      </c>
      <c r="DM1293">
        <v>-1.12796508297299E-2</v>
      </c>
      <c r="DN1293">
        <v>8.6979826121093104E-2</v>
      </c>
      <c r="DO1293">
        <v>0.76864116356180201</v>
      </c>
      <c r="DP1293">
        <v>0.98370344511110297</v>
      </c>
      <c r="DQ1293">
        <v>1.0185467857119499</v>
      </c>
      <c r="DR1293">
        <v>1.00188128920191</v>
      </c>
      <c r="DS1293">
        <v>1.01469716363045</v>
      </c>
      <c r="DT1293">
        <v>0.26052295394244801</v>
      </c>
      <c r="DU1293">
        <v>-3.1552440971026302E-2</v>
      </c>
      <c r="DV1293">
        <v>4.4168429453994101E-2</v>
      </c>
      <c r="DW1293">
        <v>-3.3969165191066603E-2</v>
      </c>
      <c r="DX1293">
        <v>-6.0969142352797302E-2</v>
      </c>
      <c r="DY1293">
        <v>0.104691147054463</v>
      </c>
      <c r="DZ1293">
        <v>0.12267294520395999</v>
      </c>
      <c r="EA1293">
        <v>0.119747224305685</v>
      </c>
      <c r="EB1293">
        <v>0.14232311110164</v>
      </c>
      <c r="EC1293">
        <v>9.8810514677454803E-2</v>
      </c>
      <c r="ED1293">
        <v>0.137634024328814</v>
      </c>
      <c r="EE1293">
        <v>0.102781688632736</v>
      </c>
      <c r="EF1293">
        <v>8.5124102110379393E-2</v>
      </c>
      <c r="EG1293">
        <v>7.7258686456375694E-2</v>
      </c>
      <c r="EH1293">
        <v>0.12634778779324199</v>
      </c>
      <c r="EI1293">
        <v>0.105371059233589</v>
      </c>
      <c r="EJ1293">
        <v>6.4401890608336093E-2</v>
      </c>
      <c r="EK1293">
        <v>1.0324487299008899E-2</v>
      </c>
      <c r="EL1293">
        <v>0.15168169794001099</v>
      </c>
      <c r="EM1293">
        <v>0.84512618521132599</v>
      </c>
      <c r="EN1293">
        <v>1.06947805304319</v>
      </c>
      <c r="EO1293">
        <v>1.11384475054642</v>
      </c>
      <c r="EP1293">
        <v>1.08706114457782</v>
      </c>
      <c r="EQ1293">
        <v>1.09372931523677</v>
      </c>
      <c r="ER1293">
        <v>0.32300926987516398</v>
      </c>
      <c r="ES1293">
        <v>5.0502745205133703E-2</v>
      </c>
      <c r="ET1293">
        <v>0.13741635235496</v>
      </c>
      <c r="EU1293">
        <v>3.80430029939871E-2</v>
      </c>
      <c r="EV1293">
        <v>-1.8848251843133E-3</v>
      </c>
      <c r="EW1293">
        <v>69.849302809380106</v>
      </c>
      <c r="EX1293">
        <v>68.883016401719303</v>
      </c>
      <c r="EY1293">
        <v>67.635459340930495</v>
      </c>
      <c r="EZ1293">
        <v>65.951654549870298</v>
      </c>
      <c r="FA1293">
        <v>65.129862336202905</v>
      </c>
      <c r="FB1293">
        <v>64.350176368530299</v>
      </c>
      <c r="FC1293">
        <v>63.668055057082</v>
      </c>
      <c r="FD1293">
        <v>64.163304354626206</v>
      </c>
      <c r="FE1293">
        <v>68.009352088142407</v>
      </c>
      <c r="FF1293">
        <v>72.810674274049006</v>
      </c>
      <c r="FG1293">
        <v>77.858267370761894</v>
      </c>
      <c r="FH1293">
        <v>82.223602923814994</v>
      </c>
      <c r="FI1293">
        <v>85.841698222679995</v>
      </c>
      <c r="FJ1293">
        <v>88.576184979971501</v>
      </c>
      <c r="FK1293">
        <v>90.750916086343395</v>
      </c>
      <c r="FL1293">
        <v>91.984749101500398</v>
      </c>
      <c r="FM1293">
        <v>92.118073063564395</v>
      </c>
      <c r="FN1293">
        <v>90.870938318801507</v>
      </c>
      <c r="FO1293">
        <v>88.4872279054633</v>
      </c>
      <c r="FP1293">
        <v>84.629672267662201</v>
      </c>
      <c r="FQ1293">
        <v>80.120196411237799</v>
      </c>
      <c r="FR1293">
        <v>76.483638242117294</v>
      </c>
      <c r="FS1293">
        <v>73.801957019654097</v>
      </c>
      <c r="FT1293">
        <v>71.890115407891301</v>
      </c>
      <c r="FU1293">
        <v>1.86511660967957E-2</v>
      </c>
      <c r="FV1293">
        <v>0</v>
      </c>
      <c r="FW1293">
        <v>0</v>
      </c>
      <c r="FX1293">
        <v>1</v>
      </c>
    </row>
    <row r="1294" spans="1:180" x14ac:dyDescent="0.2">
      <c r="A1294" t="s">
        <v>42</v>
      </c>
      <c r="B1294" t="s">
        <v>58</v>
      </c>
      <c r="C1294" t="s">
        <v>3</v>
      </c>
      <c r="D1294" t="s">
        <v>37</v>
      </c>
      <c r="E1294" t="s">
        <v>77</v>
      </c>
      <c r="F1294" t="s">
        <v>78</v>
      </c>
      <c r="G1294" t="s">
        <v>2</v>
      </c>
      <c r="H1294">
        <v>1691.8888888888901</v>
      </c>
      <c r="I1294">
        <v>1.2881970517021</v>
      </c>
      <c r="J1294">
        <v>1.1120794304293899</v>
      </c>
      <c r="K1294">
        <v>0.99991526810578402</v>
      </c>
      <c r="L1294">
        <v>0.91344141487620101</v>
      </c>
      <c r="M1294">
        <v>0.87728146159120801</v>
      </c>
      <c r="N1294">
        <v>0.90036232209320599</v>
      </c>
      <c r="O1294">
        <v>0.99501505932917</v>
      </c>
      <c r="P1294">
        <v>1.1239455016794599</v>
      </c>
      <c r="Q1294">
        <v>1.23881851361617</v>
      </c>
      <c r="R1294">
        <v>1.3586467170780601</v>
      </c>
      <c r="S1294">
        <v>1.49551028363759</v>
      </c>
      <c r="T1294">
        <v>1.7060133288319499</v>
      </c>
      <c r="U1294">
        <v>1.97260408845859</v>
      </c>
      <c r="V1294">
        <v>2.2262560916545202</v>
      </c>
      <c r="W1294">
        <v>2.4832833468998898</v>
      </c>
      <c r="X1294">
        <v>2.8586266400407898</v>
      </c>
      <c r="Y1294">
        <v>3.19815336969268</v>
      </c>
      <c r="Z1294">
        <v>3.4270114639172302</v>
      </c>
      <c r="AA1294">
        <v>3.4713491534040402</v>
      </c>
      <c r="AB1294">
        <v>3.3089026849942602</v>
      </c>
      <c r="AC1294">
        <v>3.0716291066334298</v>
      </c>
      <c r="AD1294">
        <v>2.76371444119903</v>
      </c>
      <c r="AE1294">
        <v>2.2397184638622298</v>
      </c>
      <c r="AF1294">
        <v>1.7997099756608801</v>
      </c>
      <c r="AG1294">
        <v>-8.3830957603704098E-2</v>
      </c>
      <c r="AH1294">
        <v>-4.2861244453930802E-2</v>
      </c>
      <c r="AI1294">
        <v>-1.6972200663267299E-2</v>
      </c>
      <c r="AJ1294">
        <v>-9.5777088925621309E-3</v>
      </c>
      <c r="AK1294">
        <v>-4.9809022555813501E-3</v>
      </c>
      <c r="AL1294">
        <v>5.4792757904899301E-3</v>
      </c>
      <c r="AM1294">
        <v>-1.5240867982289999E-2</v>
      </c>
      <c r="AN1294">
        <v>-2.24930908727701E-2</v>
      </c>
      <c r="AO1294">
        <v>-2.35001779656497E-2</v>
      </c>
      <c r="AP1294">
        <v>-3.3428363257458002E-2</v>
      </c>
      <c r="AQ1294">
        <v>-3.4640188744089702E-2</v>
      </c>
      <c r="AR1294">
        <v>-3.0113120615433898E-2</v>
      </c>
      <c r="AS1294">
        <v>-1.2673605095621401E-2</v>
      </c>
      <c r="AT1294">
        <v>-4.3031488151639603E-2</v>
      </c>
      <c r="AU1294">
        <v>0.49616668188899099</v>
      </c>
      <c r="AV1294">
        <v>0.66484031774377095</v>
      </c>
      <c r="AW1294">
        <v>0.71682065522041505</v>
      </c>
      <c r="AX1294">
        <v>0.67029703379080796</v>
      </c>
      <c r="AY1294">
        <v>0.35155429569677799</v>
      </c>
      <c r="AZ1294">
        <v>-0.54727538652554097</v>
      </c>
      <c r="BA1294">
        <v>-0.45370033655673597</v>
      </c>
      <c r="BB1294">
        <v>-0.33820232782944198</v>
      </c>
      <c r="BC1294">
        <v>-0.22621045073707399</v>
      </c>
      <c r="BD1294">
        <v>-0.1033365533883</v>
      </c>
      <c r="BE1294">
        <v>-5.9647797317414999E-2</v>
      </c>
      <c r="BF1294">
        <v>-2.3139729775155101E-2</v>
      </c>
      <c r="BG1294">
        <v>-4.9583520843379499E-3</v>
      </c>
      <c r="BH1294">
        <v>3.8099801531576599E-3</v>
      </c>
      <c r="BI1294">
        <v>1.12850550845472E-2</v>
      </c>
      <c r="BJ1294">
        <v>1.1963084514451701E-2</v>
      </c>
      <c r="BK1294">
        <v>-6.1192807372213503E-4</v>
      </c>
      <c r="BL1294">
        <v>-7.5743769367395703E-3</v>
      </c>
      <c r="BM1294">
        <v>-7.5493487307101799E-3</v>
      </c>
      <c r="BN1294">
        <v>-1.76414925837124E-2</v>
      </c>
      <c r="BO1294">
        <v>-1.81473379758267E-2</v>
      </c>
      <c r="BP1294">
        <v>-1.7874093683058902E-2</v>
      </c>
      <c r="BQ1294">
        <v>8.0905501918047406E-5</v>
      </c>
      <c r="BR1294">
        <v>-1.45014024369172E-2</v>
      </c>
      <c r="BS1294">
        <v>0.53427326720336099</v>
      </c>
      <c r="BT1294">
        <v>0.72598615114575005</v>
      </c>
      <c r="BU1294">
        <v>0.79228182107922196</v>
      </c>
      <c r="BV1294">
        <v>0.76162679505881703</v>
      </c>
      <c r="BW1294">
        <v>0.45139754055401898</v>
      </c>
      <c r="BX1294">
        <v>-0.45305440643795603</v>
      </c>
      <c r="BY1294">
        <v>-0.37614620734215998</v>
      </c>
      <c r="BZ1294">
        <v>-0.26971403271725197</v>
      </c>
      <c r="CA1294">
        <v>-0.17622613184199701</v>
      </c>
      <c r="CB1294">
        <v>-7.6919330511804301E-2</v>
      </c>
      <c r="CC1294">
        <v>-4.2898614171567498E-2</v>
      </c>
      <c r="CD1294">
        <v>-9.4806687856941706E-3</v>
      </c>
      <c r="CE1294">
        <v>3.3624028440016299E-3</v>
      </c>
      <c r="CF1294">
        <v>1.3082252803707299E-2</v>
      </c>
      <c r="CG1294">
        <v>2.2550807587821901E-2</v>
      </c>
      <c r="CH1294">
        <v>1.6453750685235399E-2</v>
      </c>
      <c r="CI1294">
        <v>9.5200311432507203E-3</v>
      </c>
      <c r="CJ1294">
        <v>2.7582788889240401E-3</v>
      </c>
      <c r="CK1294">
        <v>3.4981470068758502E-3</v>
      </c>
      <c r="CL1294">
        <v>-6.7075540461471904E-3</v>
      </c>
      <c r="CM1294">
        <v>-6.72443977540474E-3</v>
      </c>
      <c r="CN1294">
        <v>-9.3973809130769997E-3</v>
      </c>
      <c r="CO1294">
        <v>8.9146406880904906E-3</v>
      </c>
      <c r="CP1294">
        <v>5.2584480187544396E-3</v>
      </c>
      <c r="CQ1294">
        <v>0.56066577210914503</v>
      </c>
      <c r="CR1294">
        <v>0.76833556909324197</v>
      </c>
      <c r="CS1294">
        <v>0.844545994677944</v>
      </c>
      <c r="CT1294">
        <v>0.82488150949792605</v>
      </c>
      <c r="CU1294">
        <v>0.52054866779265896</v>
      </c>
      <c r="CV1294">
        <v>-0.38779724265184301</v>
      </c>
      <c r="CW1294">
        <v>-0.322432453698965</v>
      </c>
      <c r="CX1294">
        <v>-0.222279248156391</v>
      </c>
      <c r="CY1294">
        <v>-0.14160714484100001</v>
      </c>
      <c r="CZ1294">
        <v>-5.8622842421537799E-2</v>
      </c>
      <c r="DA1294">
        <v>-2.61494310257201E-2</v>
      </c>
      <c r="DB1294">
        <v>4.1783922037667599E-3</v>
      </c>
      <c r="DC1294">
        <v>1.1683157772341199E-2</v>
      </c>
      <c r="DD1294">
        <v>2.23545254542569E-2</v>
      </c>
      <c r="DE1294">
        <v>3.3816560091096598E-2</v>
      </c>
      <c r="DF1294">
        <v>2.0944416856018999E-2</v>
      </c>
      <c r="DG1294">
        <v>1.9651990360223599E-2</v>
      </c>
      <c r="DH1294">
        <v>1.30909347145877E-2</v>
      </c>
      <c r="DI1294">
        <v>1.4545642744461899E-2</v>
      </c>
      <c r="DJ1294">
        <v>4.2263844914180197E-3</v>
      </c>
      <c r="DK1294">
        <v>4.6984584250172202E-3</v>
      </c>
      <c r="DL1294">
        <v>-9.2066814309506295E-4</v>
      </c>
      <c r="DM1294">
        <v>1.7748375874262898E-2</v>
      </c>
      <c r="DN1294">
        <v>2.50182984744261E-2</v>
      </c>
      <c r="DO1294">
        <v>0.58705827701492896</v>
      </c>
      <c r="DP1294">
        <v>0.810684987040733</v>
      </c>
      <c r="DQ1294">
        <v>0.89681016827666504</v>
      </c>
      <c r="DR1294">
        <v>0.88813622393703495</v>
      </c>
      <c r="DS1294">
        <v>0.58969979503129899</v>
      </c>
      <c r="DT1294">
        <v>-0.32254007886573</v>
      </c>
      <c r="DU1294">
        <v>-0.26871870005576998</v>
      </c>
      <c r="DV1294">
        <v>-0.17484446359552899</v>
      </c>
      <c r="DW1294">
        <v>-0.106988157840002</v>
      </c>
      <c r="DX1294">
        <v>-4.0326354331271297E-2</v>
      </c>
      <c r="DY1294">
        <v>-1.96627073943096E-3</v>
      </c>
      <c r="DZ1294">
        <v>2.3899906882542499E-2</v>
      </c>
      <c r="EA1294">
        <v>2.3697006351270599E-2</v>
      </c>
      <c r="EB1294">
        <v>3.57422144999767E-2</v>
      </c>
      <c r="EC1294">
        <v>5.0082517431225201E-2</v>
      </c>
      <c r="ED1294">
        <v>2.74282255799808E-2</v>
      </c>
      <c r="EE1294">
        <v>3.42809302687914E-2</v>
      </c>
      <c r="EF1294">
        <v>2.80096486506182E-2</v>
      </c>
      <c r="EG1294">
        <v>3.0496471979401401E-2</v>
      </c>
      <c r="EH1294">
        <v>2.0013255165163599E-2</v>
      </c>
      <c r="EI1294">
        <v>2.11913091932803E-2</v>
      </c>
      <c r="EJ1294">
        <v>1.1318358789279901E-2</v>
      </c>
      <c r="EK1294">
        <v>3.0502886471802399E-2</v>
      </c>
      <c r="EL1294">
        <v>5.35483841891485E-2</v>
      </c>
      <c r="EM1294">
        <v>0.62516486232930002</v>
      </c>
      <c r="EN1294">
        <v>0.87183082044271298</v>
      </c>
      <c r="EO1294">
        <v>0.97227133413547195</v>
      </c>
      <c r="EP1294">
        <v>0.97946598520504402</v>
      </c>
      <c r="EQ1294">
        <v>0.68954303988854004</v>
      </c>
      <c r="ER1294">
        <v>-0.22831909877814499</v>
      </c>
      <c r="ES1294">
        <v>-0.19116457084119501</v>
      </c>
      <c r="ET1294">
        <v>-0.10635616848333899</v>
      </c>
      <c r="EU1294">
        <v>-5.7003838944925701E-2</v>
      </c>
      <c r="EV1294">
        <v>-1.39091314547757E-2</v>
      </c>
      <c r="EW1294">
        <v>72.695838620115893</v>
      </c>
      <c r="EX1294">
        <v>71.558094722360494</v>
      </c>
      <c r="EY1294">
        <v>69.844780305662297</v>
      </c>
      <c r="EZ1294">
        <v>67.477693175281303</v>
      </c>
      <c r="FA1294">
        <v>66.361397797061699</v>
      </c>
      <c r="FB1294">
        <v>65.373069226136096</v>
      </c>
      <c r="FC1294">
        <v>64.4509231326509</v>
      </c>
      <c r="FD1294">
        <v>64.714965325350093</v>
      </c>
      <c r="FE1294">
        <v>68.626724580731306</v>
      </c>
      <c r="FF1294">
        <v>74.247618979605505</v>
      </c>
      <c r="FG1294">
        <v>80.113572640618798</v>
      </c>
      <c r="FH1294">
        <v>85.013611380548696</v>
      </c>
      <c r="FI1294">
        <v>88.914997882148995</v>
      </c>
      <c r="FJ1294">
        <v>91.929483364223202</v>
      </c>
      <c r="FK1294">
        <v>94.540631568743095</v>
      </c>
      <c r="FL1294">
        <v>95.998640475505198</v>
      </c>
      <c r="FM1294">
        <v>96.420218248796303</v>
      </c>
      <c r="FN1294">
        <v>95.571524813775198</v>
      </c>
      <c r="FO1294">
        <v>93.507087292720101</v>
      </c>
      <c r="FP1294">
        <v>89.274871751038802</v>
      </c>
      <c r="FQ1294">
        <v>84.554594217893197</v>
      </c>
      <c r="FR1294">
        <v>80.737096371150798</v>
      </c>
      <c r="FS1294">
        <v>77.707781114417998</v>
      </c>
      <c r="FT1294">
        <v>75.330887305647707</v>
      </c>
      <c r="FU1294">
        <v>5.7124461644765701E-2</v>
      </c>
      <c r="FV1294">
        <v>0</v>
      </c>
      <c r="FW1294">
        <v>0</v>
      </c>
      <c r="FX1294">
        <v>1</v>
      </c>
    </row>
    <row r="1295" spans="1:180" x14ac:dyDescent="0.2">
      <c r="A1295" t="s">
        <v>42</v>
      </c>
      <c r="B1295" t="s">
        <v>58</v>
      </c>
      <c r="C1295" t="s">
        <v>3</v>
      </c>
      <c r="D1295" t="s">
        <v>37</v>
      </c>
      <c r="E1295" t="s">
        <v>78</v>
      </c>
      <c r="F1295" t="s">
        <v>1</v>
      </c>
      <c r="G1295" t="s">
        <v>2</v>
      </c>
      <c r="H1295">
        <v>1816.55555555556</v>
      </c>
      <c r="I1295">
        <v>1.4795520235572801</v>
      </c>
      <c r="J1295">
        <v>1.2739004711272099</v>
      </c>
      <c r="K1295">
        <v>1.1246023711120801</v>
      </c>
      <c r="L1295">
        <v>0.99853760195818697</v>
      </c>
      <c r="M1295">
        <v>0.94214961114386198</v>
      </c>
      <c r="N1295">
        <v>0.94157374657833603</v>
      </c>
      <c r="O1295">
        <v>1.0008530873952799</v>
      </c>
      <c r="P1295">
        <v>1.09040984660983</v>
      </c>
      <c r="Q1295">
        <v>1.17866802177866</v>
      </c>
      <c r="R1295">
        <v>1.2976348770814501</v>
      </c>
      <c r="S1295">
        <v>1.4621668560496</v>
      </c>
      <c r="T1295">
        <v>1.63119244422536</v>
      </c>
      <c r="U1295">
        <v>1.8866244607931399</v>
      </c>
      <c r="V1295">
        <v>2.1733598322851901</v>
      </c>
      <c r="W1295">
        <v>2.4297328259881801</v>
      </c>
      <c r="X1295">
        <v>2.71800653207272</v>
      </c>
      <c r="Y1295">
        <v>3.0101217116880998</v>
      </c>
      <c r="Z1295">
        <v>3.18436436396816</v>
      </c>
      <c r="AA1295">
        <v>3.2116455656763301</v>
      </c>
      <c r="AB1295">
        <v>3.0950152350747699</v>
      </c>
      <c r="AC1295">
        <v>2.9637289816135399</v>
      </c>
      <c r="AD1295">
        <v>2.78940097749408</v>
      </c>
      <c r="AE1295">
        <v>2.3340878450188098</v>
      </c>
      <c r="AF1295">
        <v>1.9097514909951101</v>
      </c>
      <c r="AG1295">
        <v>-9.3716533467311201E-3</v>
      </c>
      <c r="AH1295">
        <v>-4.4295852967229802E-3</v>
      </c>
      <c r="AI1295">
        <v>-1.0264904954854701E-2</v>
      </c>
      <c r="AJ1295">
        <v>-1.7039455585055301E-2</v>
      </c>
      <c r="AK1295">
        <v>-2.0055301975360099E-2</v>
      </c>
      <c r="AL1295">
        <v>-1.4742811574857699E-2</v>
      </c>
      <c r="AM1295">
        <v>-1.9787532567587699E-2</v>
      </c>
      <c r="AN1295">
        <v>-2.2942551476815901E-2</v>
      </c>
      <c r="AO1295">
        <v>-2.87978377984663E-2</v>
      </c>
      <c r="AP1295">
        <v>-2.6575629550938999E-2</v>
      </c>
      <c r="AQ1295">
        <v>-1.4546823137301599E-2</v>
      </c>
      <c r="AR1295">
        <v>-2.4167846632415099E-2</v>
      </c>
      <c r="AS1295">
        <v>-1.38573749309984E-2</v>
      </c>
      <c r="AT1295">
        <v>-1.4593809185428601E-2</v>
      </c>
      <c r="AU1295">
        <v>0.17443921280743299</v>
      </c>
      <c r="AV1295">
        <v>0.210066668325292</v>
      </c>
      <c r="AW1295">
        <v>0.17443233087409099</v>
      </c>
      <c r="AX1295">
        <v>0.19224669014794599</v>
      </c>
      <c r="AY1295">
        <v>0.14857931327486501</v>
      </c>
      <c r="AZ1295">
        <v>-6.7485829859586205E-2</v>
      </c>
      <c r="BA1295">
        <v>-7.8720818877054594E-2</v>
      </c>
      <c r="BB1295">
        <v>-5.5354845886205699E-2</v>
      </c>
      <c r="BC1295">
        <v>-5.2213935067120798E-2</v>
      </c>
      <c r="BD1295">
        <v>-4.6734303329436899E-2</v>
      </c>
      <c r="BE1295">
        <v>1.2345408335540599E-2</v>
      </c>
      <c r="BF1295">
        <v>1.47840555295116E-2</v>
      </c>
      <c r="BG1295">
        <v>7.3660396962142299E-3</v>
      </c>
      <c r="BH1295">
        <v>1.6261626250745299E-3</v>
      </c>
      <c r="BI1295">
        <v>-4.0388813615657897E-3</v>
      </c>
      <c r="BJ1295">
        <v>-2.6700516159097602E-4</v>
      </c>
      <c r="BK1295">
        <v>2.7234265760522501E-4</v>
      </c>
      <c r="BL1295">
        <v>-7.4815178323724097E-3</v>
      </c>
      <c r="BM1295">
        <v>-1.2874733644328701E-2</v>
      </c>
      <c r="BN1295">
        <v>-5.9642382561836101E-3</v>
      </c>
      <c r="BO1295">
        <v>-3.1477826965761301E-3</v>
      </c>
      <c r="BP1295">
        <v>-1.28771440534011E-2</v>
      </c>
      <c r="BQ1295">
        <v>-2.69678266890569E-3</v>
      </c>
      <c r="BR1295">
        <v>1.5568034201969901E-2</v>
      </c>
      <c r="BS1295">
        <v>0.20565243768730501</v>
      </c>
      <c r="BT1295">
        <v>0.25049324969577502</v>
      </c>
      <c r="BU1295">
        <v>0.23326836309959201</v>
      </c>
      <c r="BV1295">
        <v>0.247570756123732</v>
      </c>
      <c r="BW1295">
        <v>0.19812489373747499</v>
      </c>
      <c r="BX1295">
        <v>-1.6883063563693901E-2</v>
      </c>
      <c r="BY1295">
        <v>-2.5968329213553101E-2</v>
      </c>
      <c r="BZ1295">
        <v>-6.2934488168918503E-3</v>
      </c>
      <c r="CA1295">
        <v>-2.1441925772187599E-2</v>
      </c>
      <c r="CB1295">
        <v>-2.0739289510007999E-2</v>
      </c>
      <c r="CC1295">
        <v>2.73865791006478E-2</v>
      </c>
      <c r="CD1295">
        <v>2.8091364635823401E-2</v>
      </c>
      <c r="CE1295">
        <v>1.9577178252926299E-2</v>
      </c>
      <c r="CF1295">
        <v>1.45539129368971E-2</v>
      </c>
      <c r="CG1295">
        <v>7.0540427652060096E-3</v>
      </c>
      <c r="CH1295">
        <v>9.7588942630223198E-3</v>
      </c>
      <c r="CI1295">
        <v>1.41657511307771E-2</v>
      </c>
      <c r="CJ1295">
        <v>3.2267469712857202E-3</v>
      </c>
      <c r="CK1295">
        <v>-1.8464402132480401E-3</v>
      </c>
      <c r="CL1295">
        <v>8.3111485667003802E-3</v>
      </c>
      <c r="CM1295">
        <v>4.7471579881150699E-3</v>
      </c>
      <c r="CN1295">
        <v>-5.0572378417048898E-3</v>
      </c>
      <c r="CO1295">
        <v>5.0330095336420097E-3</v>
      </c>
      <c r="CP1295">
        <v>3.6458035050962498E-2</v>
      </c>
      <c r="CQ1295">
        <v>0.227270622155193</v>
      </c>
      <c r="CR1295">
        <v>0.27849257680268802</v>
      </c>
      <c r="CS1295">
        <v>0.27401801978853302</v>
      </c>
      <c r="CT1295">
        <v>0.28588803568651799</v>
      </c>
      <c r="CU1295">
        <v>0.23244001183666199</v>
      </c>
      <c r="CV1295">
        <v>1.8164258223150698E-2</v>
      </c>
      <c r="CW1295">
        <v>1.0567884429059701E-2</v>
      </c>
      <c r="CX1295">
        <v>2.7686325339051399E-2</v>
      </c>
      <c r="CY1295">
        <v>-1.2932587436649201E-4</v>
      </c>
      <c r="CZ1295">
        <v>-2.73522212650307E-3</v>
      </c>
      <c r="DA1295">
        <v>4.2427749865755003E-2</v>
      </c>
      <c r="DB1295">
        <v>4.1398673742135197E-2</v>
      </c>
      <c r="DC1295">
        <v>3.1788316809638298E-2</v>
      </c>
      <c r="DD1295">
        <v>2.74816632487196E-2</v>
      </c>
      <c r="DE1295">
        <v>1.8146966891977801E-2</v>
      </c>
      <c r="DF1295">
        <v>1.97847936876356E-2</v>
      </c>
      <c r="DG1295">
        <v>2.8059159603948999E-2</v>
      </c>
      <c r="DH1295">
        <v>1.39350117749439E-2</v>
      </c>
      <c r="DI1295">
        <v>9.1818532178326306E-3</v>
      </c>
      <c r="DJ1295">
        <v>2.2586535389584401E-2</v>
      </c>
      <c r="DK1295">
        <v>1.2642098672806299E-2</v>
      </c>
      <c r="DL1295">
        <v>2.7626683699913199E-3</v>
      </c>
      <c r="DM1295">
        <v>1.27628017361897E-2</v>
      </c>
      <c r="DN1295">
        <v>5.7348035899955102E-2</v>
      </c>
      <c r="DO1295">
        <v>0.24888880662308099</v>
      </c>
      <c r="DP1295">
        <v>0.30649190390960201</v>
      </c>
      <c r="DQ1295">
        <v>0.314767676477474</v>
      </c>
      <c r="DR1295">
        <v>0.32420531524930402</v>
      </c>
      <c r="DS1295">
        <v>0.26675512993584899</v>
      </c>
      <c r="DT1295">
        <v>5.32115800099952E-2</v>
      </c>
      <c r="DU1295">
        <v>4.7104098071672602E-2</v>
      </c>
      <c r="DV1295">
        <v>6.1666099494994603E-2</v>
      </c>
      <c r="DW1295">
        <v>2.1183274023454601E-2</v>
      </c>
      <c r="DX1295">
        <v>1.52688452570019E-2</v>
      </c>
      <c r="DY1295">
        <v>6.4144811548026703E-2</v>
      </c>
      <c r="DZ1295">
        <v>6.0612314568369803E-2</v>
      </c>
      <c r="EA1295">
        <v>4.9419261460707201E-2</v>
      </c>
      <c r="EB1295">
        <v>4.6147281458849498E-2</v>
      </c>
      <c r="EC1295">
        <v>3.4163387505772101E-2</v>
      </c>
      <c r="ED1295">
        <v>3.4260600100902303E-2</v>
      </c>
      <c r="EE1295">
        <v>4.8119034829141899E-2</v>
      </c>
      <c r="EF1295">
        <v>2.9396045419387298E-2</v>
      </c>
      <c r="EG1295">
        <v>2.5104957371970198E-2</v>
      </c>
      <c r="EH1295">
        <v>4.3197926684339798E-2</v>
      </c>
      <c r="EI1295">
        <v>2.4041139113531701E-2</v>
      </c>
      <c r="EJ1295">
        <v>1.40533709490053E-2</v>
      </c>
      <c r="EK1295">
        <v>2.3923393998282499E-2</v>
      </c>
      <c r="EL1295">
        <v>8.7509879287353598E-2</v>
      </c>
      <c r="EM1295">
        <v>0.28010203150295299</v>
      </c>
      <c r="EN1295">
        <v>0.34691848528008401</v>
      </c>
      <c r="EO1295">
        <v>0.37360370870297499</v>
      </c>
      <c r="EP1295">
        <v>0.379529381225091</v>
      </c>
      <c r="EQ1295">
        <v>0.31630071039846003</v>
      </c>
      <c r="ER1295">
        <v>0.103814346305888</v>
      </c>
      <c r="ES1295">
        <v>9.9856587735174099E-2</v>
      </c>
      <c r="ET1295">
        <v>0.110727496564308</v>
      </c>
      <c r="EU1295">
        <v>5.19552833183878E-2</v>
      </c>
      <c r="EV1295">
        <v>4.1263859076430799E-2</v>
      </c>
      <c r="EW1295">
        <v>70.5600917104112</v>
      </c>
      <c r="EX1295">
        <v>69.543270778427598</v>
      </c>
      <c r="EY1295">
        <v>68.186719989012303</v>
      </c>
      <c r="EZ1295">
        <v>66.330686508015503</v>
      </c>
      <c r="FA1295">
        <v>65.487628340143004</v>
      </c>
      <c r="FB1295">
        <v>64.658615714907</v>
      </c>
      <c r="FC1295">
        <v>63.906638078180301</v>
      </c>
      <c r="FD1295">
        <v>64.374114290666498</v>
      </c>
      <c r="FE1295">
        <v>68.329067982984597</v>
      </c>
      <c r="FF1295">
        <v>73.060164164851898</v>
      </c>
      <c r="FG1295">
        <v>78.206941051867105</v>
      </c>
      <c r="FH1295">
        <v>82.5413435526158</v>
      </c>
      <c r="FI1295">
        <v>86.210765878020396</v>
      </c>
      <c r="FJ1295">
        <v>89.099923480370094</v>
      </c>
      <c r="FK1295">
        <v>91.531947471431707</v>
      </c>
      <c r="FL1295">
        <v>92.919519801404306</v>
      </c>
      <c r="FM1295">
        <v>93.185806721641896</v>
      </c>
      <c r="FN1295">
        <v>92.100738893430602</v>
      </c>
      <c r="FO1295">
        <v>89.847442128794398</v>
      </c>
      <c r="FP1295">
        <v>85.938421894999394</v>
      </c>
      <c r="FQ1295">
        <v>81.430758775375097</v>
      </c>
      <c r="FR1295">
        <v>77.727026576813699</v>
      </c>
      <c r="FS1295">
        <v>74.808507484199595</v>
      </c>
      <c r="FT1295">
        <v>72.750637485572597</v>
      </c>
      <c r="FU1295">
        <v>3.4221942047104499E-2</v>
      </c>
      <c r="FV1295">
        <v>0</v>
      </c>
      <c r="FW1295">
        <v>0</v>
      </c>
      <c r="FX1295">
        <v>1</v>
      </c>
    </row>
    <row r="1296" spans="1:180" x14ac:dyDescent="0.2">
      <c r="A1296" t="s">
        <v>42</v>
      </c>
      <c r="B1296" t="s">
        <v>58</v>
      </c>
      <c r="C1296" t="s">
        <v>3</v>
      </c>
      <c r="D1296" t="s">
        <v>37</v>
      </c>
      <c r="E1296" t="s">
        <v>78</v>
      </c>
      <c r="F1296" t="s">
        <v>77</v>
      </c>
      <c r="G1296" t="s">
        <v>2</v>
      </c>
      <c r="H1296">
        <v>1477.44444444444</v>
      </c>
      <c r="I1296">
        <v>1.1840075835536801</v>
      </c>
      <c r="J1296">
        <v>1.0258079085855301</v>
      </c>
      <c r="K1296">
        <v>0.91007360771424295</v>
      </c>
      <c r="L1296">
        <v>0.80957011248217403</v>
      </c>
      <c r="M1296">
        <v>0.76306054682069802</v>
      </c>
      <c r="N1296">
        <v>0.76508350873007802</v>
      </c>
      <c r="O1296">
        <v>0.81179636767326102</v>
      </c>
      <c r="P1296">
        <v>0.88594959382048899</v>
      </c>
      <c r="Q1296">
        <v>0.94874542678770002</v>
      </c>
      <c r="R1296">
        <v>1.037803142684</v>
      </c>
      <c r="S1296">
        <v>1.14820672639249</v>
      </c>
      <c r="T1296">
        <v>1.26438278900437</v>
      </c>
      <c r="U1296">
        <v>1.45388597521908</v>
      </c>
      <c r="V1296">
        <v>1.6726048538515501</v>
      </c>
      <c r="W1296">
        <v>1.85416326410789</v>
      </c>
      <c r="X1296">
        <v>2.0641312809091499</v>
      </c>
      <c r="Y1296">
        <v>2.27816975796862</v>
      </c>
      <c r="Z1296">
        <v>2.4045630498304602</v>
      </c>
      <c r="AA1296">
        <v>2.4317086208477501</v>
      </c>
      <c r="AB1296">
        <v>2.36096806530333</v>
      </c>
      <c r="AC1296">
        <v>2.3018850587772302</v>
      </c>
      <c r="AD1296">
        <v>2.18085458042512</v>
      </c>
      <c r="AE1296">
        <v>1.8349146154621301</v>
      </c>
      <c r="AF1296">
        <v>1.51360374428346</v>
      </c>
      <c r="AG1296">
        <v>-1.7600181220416001E-2</v>
      </c>
      <c r="AH1296">
        <v>-9.9038383658016805E-3</v>
      </c>
      <c r="AI1296">
        <v>-1.6097712604620999E-2</v>
      </c>
      <c r="AJ1296">
        <v>-2.4413185219559101E-2</v>
      </c>
      <c r="AK1296">
        <v>-2.63520748533182E-2</v>
      </c>
      <c r="AL1296">
        <v>-1.9842071046585801E-2</v>
      </c>
      <c r="AM1296">
        <v>-2.6538895083754101E-2</v>
      </c>
      <c r="AN1296">
        <v>-2.2675761169173799E-2</v>
      </c>
      <c r="AO1296">
        <v>-3.2022089580186201E-2</v>
      </c>
      <c r="AP1296">
        <v>-2.0444842390450801E-2</v>
      </c>
      <c r="AQ1296">
        <v>-1.9225272626510598E-2</v>
      </c>
      <c r="AR1296">
        <v>-2.22241945270839E-2</v>
      </c>
      <c r="AS1296">
        <v>-9.0070833784317503E-3</v>
      </c>
      <c r="AT1296">
        <v>-1.7137553716975899E-2</v>
      </c>
      <c r="AU1296">
        <v>5.7290542889621397E-2</v>
      </c>
      <c r="AV1296">
        <v>6.3027002668842202E-2</v>
      </c>
      <c r="AW1296">
        <v>2.6012663965887899E-2</v>
      </c>
      <c r="AX1296">
        <v>4.05592495129493E-2</v>
      </c>
      <c r="AY1296">
        <v>6.3673960553777206E-2</v>
      </c>
      <c r="AZ1296">
        <v>3.3641422914883899E-3</v>
      </c>
      <c r="BA1296">
        <v>-1.43139072870388E-2</v>
      </c>
      <c r="BB1296">
        <v>-1.7203162818849899E-2</v>
      </c>
      <c r="BC1296">
        <v>-3.8979702178561698E-2</v>
      </c>
      <c r="BD1296">
        <v>-3.9843903989763001E-2</v>
      </c>
      <c r="BE1296">
        <v>3.0104561160511998E-3</v>
      </c>
      <c r="BF1296">
        <v>7.6432097481469704E-3</v>
      </c>
      <c r="BG1296">
        <v>9.3147409382139201E-4</v>
      </c>
      <c r="BH1296">
        <v>-7.3664471676309498E-3</v>
      </c>
      <c r="BI1296">
        <v>-1.15683584145151E-2</v>
      </c>
      <c r="BJ1296">
        <v>-6.6886568230660002E-3</v>
      </c>
      <c r="BK1296">
        <v>-8.45816512382341E-3</v>
      </c>
      <c r="BL1296">
        <v>-7.0630796979575102E-3</v>
      </c>
      <c r="BM1296">
        <v>-1.37313444969633E-2</v>
      </c>
      <c r="BN1296">
        <v>-3.4613156443286598E-5</v>
      </c>
      <c r="BO1296">
        <v>-5.97547393898869E-3</v>
      </c>
      <c r="BP1296">
        <v>-1.29297409564281E-2</v>
      </c>
      <c r="BQ1296">
        <v>1.6089585881713E-4</v>
      </c>
      <c r="BR1296">
        <v>7.7565028301165703E-3</v>
      </c>
      <c r="BS1296">
        <v>8.3612647844186302E-2</v>
      </c>
      <c r="BT1296">
        <v>9.9872933424742003E-2</v>
      </c>
      <c r="BU1296">
        <v>7.6549524010419701E-2</v>
      </c>
      <c r="BV1296">
        <v>9.1245554900800899E-2</v>
      </c>
      <c r="BW1296">
        <v>0.10730358214352601</v>
      </c>
      <c r="BX1296">
        <v>4.5971744015909401E-2</v>
      </c>
      <c r="BY1296">
        <v>3.1415639923470698E-2</v>
      </c>
      <c r="BZ1296">
        <v>2.6784137267767801E-2</v>
      </c>
      <c r="CA1296">
        <v>-7.2128591783042302E-3</v>
      </c>
      <c r="CB1296">
        <v>-1.3257517730261899E-2</v>
      </c>
      <c r="CC1296">
        <v>1.7285320749721601E-2</v>
      </c>
      <c r="CD1296">
        <v>1.9796241818821E-2</v>
      </c>
      <c r="CE1296">
        <v>1.27258369256615E-2</v>
      </c>
      <c r="CF1296">
        <v>4.4400716781672301E-3</v>
      </c>
      <c r="CG1296">
        <v>-1.32920144419247E-3</v>
      </c>
      <c r="CH1296">
        <v>2.4213577992922499E-3</v>
      </c>
      <c r="CI1296">
        <v>4.0644933676387898E-3</v>
      </c>
      <c r="CJ1296">
        <v>3.7502159285632201E-3</v>
      </c>
      <c r="CK1296">
        <v>-1.0632301708716099E-3</v>
      </c>
      <c r="CL1296">
        <v>1.41014494359607E-2</v>
      </c>
      <c r="CM1296">
        <v>3.2012962695243201E-3</v>
      </c>
      <c r="CN1296">
        <v>-6.4924307268072502E-3</v>
      </c>
      <c r="CO1296">
        <v>6.51061035039531E-3</v>
      </c>
      <c r="CP1296">
        <v>2.4998050560614399E-2</v>
      </c>
      <c r="CQ1296">
        <v>0.10184325755147899</v>
      </c>
      <c r="CR1296">
        <v>0.12539231282362401</v>
      </c>
      <c r="CS1296">
        <v>0.11155119932834</v>
      </c>
      <c r="CT1296">
        <v>0.12635073560825399</v>
      </c>
      <c r="CU1296">
        <v>0.137521325148977</v>
      </c>
      <c r="CV1296">
        <v>7.5481639175983106E-2</v>
      </c>
      <c r="CW1296">
        <v>6.3087785016920306E-2</v>
      </c>
      <c r="CX1296">
        <v>5.72496073105652E-2</v>
      </c>
      <c r="CY1296">
        <v>1.47887595132923E-2</v>
      </c>
      <c r="CZ1296">
        <v>5.1561324037569497E-3</v>
      </c>
      <c r="DA1296">
        <v>3.1560185383391899E-2</v>
      </c>
      <c r="DB1296">
        <v>3.1949273889494999E-2</v>
      </c>
      <c r="DC1296">
        <v>2.4520199757501599E-2</v>
      </c>
      <c r="DD1296">
        <v>1.6246590523965401E-2</v>
      </c>
      <c r="DE1296">
        <v>8.9099555261302008E-3</v>
      </c>
      <c r="DF1296">
        <v>1.1531372421650501E-2</v>
      </c>
      <c r="DG1296">
        <v>1.6587151859101E-2</v>
      </c>
      <c r="DH1296">
        <v>1.4563511555084001E-2</v>
      </c>
      <c r="DI1296">
        <v>1.1604884155219999E-2</v>
      </c>
      <c r="DJ1296">
        <v>2.8237512028364699E-2</v>
      </c>
      <c r="DK1296">
        <v>1.2378066478037301E-2</v>
      </c>
      <c r="DL1296">
        <v>-5.5120497186416597E-5</v>
      </c>
      <c r="DM1296">
        <v>1.2860324841973501E-2</v>
      </c>
      <c r="DN1296">
        <v>4.22395982911122E-2</v>
      </c>
      <c r="DO1296">
        <v>0.12007386725877101</v>
      </c>
      <c r="DP1296">
        <v>0.150911692222505</v>
      </c>
      <c r="DQ1296">
        <v>0.14655287464626099</v>
      </c>
      <c r="DR1296">
        <v>0.16145591631570699</v>
      </c>
      <c r="DS1296">
        <v>0.16773906815442899</v>
      </c>
      <c r="DT1296">
        <v>0.104991534336057</v>
      </c>
      <c r="DU1296">
        <v>9.4759930110369997E-2</v>
      </c>
      <c r="DV1296">
        <v>8.7715077353362703E-2</v>
      </c>
      <c r="DW1296">
        <v>3.6790378204888903E-2</v>
      </c>
      <c r="DX1296">
        <v>2.3569782537775801E-2</v>
      </c>
      <c r="DY1296">
        <v>5.2170822719859199E-2</v>
      </c>
      <c r="DZ1296">
        <v>4.9496322003443699E-2</v>
      </c>
      <c r="EA1296">
        <v>4.1549386455943998E-2</v>
      </c>
      <c r="EB1296">
        <v>3.3293328575893497E-2</v>
      </c>
      <c r="EC1296">
        <v>2.3693671964933299E-2</v>
      </c>
      <c r="ED1296">
        <v>2.4684786645170299E-2</v>
      </c>
      <c r="EE1296">
        <v>3.4667881819031701E-2</v>
      </c>
      <c r="EF1296">
        <v>3.0176193026300199E-2</v>
      </c>
      <c r="EG1296">
        <v>2.9895629238443001E-2</v>
      </c>
      <c r="EH1296">
        <v>4.8647741262372202E-2</v>
      </c>
      <c r="EI1296">
        <v>2.5627865165559201E-2</v>
      </c>
      <c r="EJ1296">
        <v>9.2393330734693597E-3</v>
      </c>
      <c r="EK1296">
        <v>2.2028304079222401E-2</v>
      </c>
      <c r="EL1296">
        <v>6.7133654838204604E-2</v>
      </c>
      <c r="EM1296">
        <v>0.146395972213336</v>
      </c>
      <c r="EN1296">
        <v>0.18775762297840501</v>
      </c>
      <c r="EO1296">
        <v>0.19708973469079299</v>
      </c>
      <c r="EP1296">
        <v>0.21214222170355801</v>
      </c>
      <c r="EQ1296">
        <v>0.211368689744177</v>
      </c>
      <c r="ER1296">
        <v>0.147599136060478</v>
      </c>
      <c r="ES1296">
        <v>0.14048947732087899</v>
      </c>
      <c r="ET1296">
        <v>0.13170237743998001</v>
      </c>
      <c r="EU1296">
        <v>6.8557221205146304E-2</v>
      </c>
      <c r="EV1296">
        <v>5.0156168797276898E-2</v>
      </c>
      <c r="EW1296">
        <v>70.090877810457698</v>
      </c>
      <c r="EX1296">
        <v>69.107590522623298</v>
      </c>
      <c r="EY1296">
        <v>67.814765234492199</v>
      </c>
      <c r="EZ1296">
        <v>66.062935821512198</v>
      </c>
      <c r="FA1296">
        <v>65.2581753121151</v>
      </c>
      <c r="FB1296">
        <v>64.4630350099022</v>
      </c>
      <c r="FC1296">
        <v>63.755978660801503</v>
      </c>
      <c r="FD1296">
        <v>64.244405545895802</v>
      </c>
      <c r="FE1296">
        <v>68.186646150983606</v>
      </c>
      <c r="FF1296">
        <v>72.822131703117094</v>
      </c>
      <c r="FG1296">
        <v>77.859753543377707</v>
      </c>
      <c r="FH1296">
        <v>82.123102345656093</v>
      </c>
      <c r="FI1296">
        <v>85.739819744082396</v>
      </c>
      <c r="FJ1296">
        <v>88.588480129432995</v>
      </c>
      <c r="FK1296">
        <v>90.953473128983703</v>
      </c>
      <c r="FL1296">
        <v>92.300195896858995</v>
      </c>
      <c r="FM1296">
        <v>92.517237004881395</v>
      </c>
      <c r="FN1296">
        <v>91.366369417365405</v>
      </c>
      <c r="FO1296">
        <v>89.048578884285206</v>
      </c>
      <c r="FP1296">
        <v>85.197297005943994</v>
      </c>
      <c r="FQ1296">
        <v>80.728398726452198</v>
      </c>
      <c r="FR1296">
        <v>77.030616520611403</v>
      </c>
      <c r="FS1296">
        <v>74.158819365499895</v>
      </c>
      <c r="FT1296">
        <v>72.172827177873998</v>
      </c>
      <c r="FU1296">
        <v>3.7191450405827303E-2</v>
      </c>
      <c r="FV1296">
        <v>0</v>
      </c>
      <c r="FW1296">
        <v>0</v>
      </c>
      <c r="FX1296">
        <v>1</v>
      </c>
    </row>
    <row r="1297" spans="1:180" x14ac:dyDescent="0.2">
      <c r="A1297" t="s">
        <v>42</v>
      </c>
      <c r="B1297" t="s">
        <v>58</v>
      </c>
      <c r="C1297" t="s">
        <v>3</v>
      </c>
      <c r="D1297" t="s">
        <v>37</v>
      </c>
      <c r="E1297" t="s">
        <v>78</v>
      </c>
      <c r="F1297" t="s">
        <v>78</v>
      </c>
      <c r="G1297" t="s">
        <v>2</v>
      </c>
      <c r="H1297">
        <v>339.11111111111097</v>
      </c>
      <c r="I1297">
        <v>0.28952567190258799</v>
      </c>
      <c r="J1297">
        <v>0.243299649179919</v>
      </c>
      <c r="K1297">
        <v>0.21067695779198201</v>
      </c>
      <c r="L1297">
        <v>0.18504683788908999</v>
      </c>
      <c r="M1297">
        <v>0.175335261693464</v>
      </c>
      <c r="N1297">
        <v>0.17270626761837199</v>
      </c>
      <c r="O1297">
        <v>0.18567705178447499</v>
      </c>
      <c r="P1297">
        <v>0.20120725453542501</v>
      </c>
      <c r="Q1297">
        <v>0.22840002543055199</v>
      </c>
      <c r="R1297">
        <v>0.25784082107542</v>
      </c>
      <c r="S1297">
        <v>0.31033772580861302</v>
      </c>
      <c r="T1297">
        <v>0.36616027915898403</v>
      </c>
      <c r="U1297">
        <v>0.43386838409504802</v>
      </c>
      <c r="V1297">
        <v>0.50155470486582998</v>
      </c>
      <c r="W1297">
        <v>0.57621821273971396</v>
      </c>
      <c r="X1297">
        <v>0.65349578307601797</v>
      </c>
      <c r="Y1297">
        <v>0.72094204002976103</v>
      </c>
      <c r="Z1297">
        <v>0.76127605871069504</v>
      </c>
      <c r="AA1297">
        <v>0.75692240524103604</v>
      </c>
      <c r="AB1297">
        <v>0.71351027291916103</v>
      </c>
      <c r="AC1297">
        <v>0.64506863447561802</v>
      </c>
      <c r="AD1297">
        <v>0.58817495075761095</v>
      </c>
      <c r="AE1297">
        <v>0.48018540774264501</v>
      </c>
      <c r="AF1297">
        <v>0.38319176700227098</v>
      </c>
      <c r="AG1297">
        <v>-1.82883302231228E-3</v>
      </c>
      <c r="AH1297">
        <v>-1.39954877371298E-3</v>
      </c>
      <c r="AI1297">
        <v>-1.4611328223309401E-3</v>
      </c>
      <c r="AJ1297">
        <v>1.22304249279253E-3</v>
      </c>
      <c r="AK1297">
        <v>-4.9284601958327805E-4</v>
      </c>
      <c r="AL1297">
        <v>-2.93265538345198E-3</v>
      </c>
      <c r="AM1297">
        <v>-1.5793173995145599E-3</v>
      </c>
      <c r="AN1297">
        <v>-1.0879491260857001E-2</v>
      </c>
      <c r="AO1297">
        <v>-1.07793409613178E-2</v>
      </c>
      <c r="AP1297">
        <v>-1.96951839988459E-2</v>
      </c>
      <c r="AQ1297">
        <v>-1.47535606539227E-2</v>
      </c>
      <c r="AR1297">
        <v>-1.13442320980292E-2</v>
      </c>
      <c r="AS1297">
        <v>-1.1589016539373401E-2</v>
      </c>
      <c r="AT1297">
        <v>-9.2136309640559206E-3</v>
      </c>
      <c r="AU1297">
        <v>9.4539560318034996E-2</v>
      </c>
      <c r="AV1297">
        <v>0.122900292827338</v>
      </c>
      <c r="AW1297">
        <v>0.121183503326229</v>
      </c>
      <c r="AX1297">
        <v>0.11400835627828999</v>
      </c>
      <c r="AY1297">
        <v>4.63711211280586E-2</v>
      </c>
      <c r="AZ1297">
        <v>-9.5338612692492899E-2</v>
      </c>
      <c r="BA1297">
        <v>-8.3862659168198905E-2</v>
      </c>
      <c r="BB1297">
        <v>-5.3936483249128503E-2</v>
      </c>
      <c r="BC1297">
        <v>-3.5918141939616899E-2</v>
      </c>
      <c r="BD1297">
        <v>-1.8303506360937902E-2</v>
      </c>
      <c r="BE1297">
        <v>5.8945155203815203E-3</v>
      </c>
      <c r="BF1297">
        <v>5.2169002116055699E-3</v>
      </c>
      <c r="BG1297">
        <v>4.6960635305130999E-3</v>
      </c>
      <c r="BH1297">
        <v>5.9790328416484797E-3</v>
      </c>
      <c r="BI1297">
        <v>3.7859616636901701E-3</v>
      </c>
      <c r="BJ1297">
        <v>1.9266140847621E-3</v>
      </c>
      <c r="BK1297">
        <v>4.1165800178566397E-3</v>
      </c>
      <c r="BL1297">
        <v>-5.73976275093902E-3</v>
      </c>
      <c r="BM1297">
        <v>-4.88983591863349E-3</v>
      </c>
      <c r="BN1297">
        <v>-1.12840178110735E-2</v>
      </c>
      <c r="BO1297">
        <v>-6.02083436706738E-3</v>
      </c>
      <c r="BP1297">
        <v>-4.5016290395926703E-3</v>
      </c>
      <c r="BQ1297">
        <v>-4.7224787707079796E-3</v>
      </c>
      <c r="BR1297">
        <v>3.7507305670088898E-3</v>
      </c>
      <c r="BS1297">
        <v>0.11362875449040299</v>
      </c>
      <c r="BT1297">
        <v>0.14108250502761999</v>
      </c>
      <c r="BU1297">
        <v>0.14289220637891101</v>
      </c>
      <c r="BV1297">
        <v>0.13740062756802299</v>
      </c>
      <c r="BW1297">
        <v>7.0913186953762905E-2</v>
      </c>
      <c r="BX1297">
        <v>-7.6000316055088502E-2</v>
      </c>
      <c r="BY1297">
        <v>-6.6801636796106997E-2</v>
      </c>
      <c r="BZ1297">
        <v>-4.2473581930349801E-2</v>
      </c>
      <c r="CA1297">
        <v>-2.6184626808405598E-2</v>
      </c>
      <c r="CB1297">
        <v>-1.33863525709435E-2</v>
      </c>
      <c r="CC1297">
        <v>1.1243683193645999E-2</v>
      </c>
      <c r="CD1297">
        <v>9.7994326233469403E-3</v>
      </c>
      <c r="CE1297">
        <v>8.9605189680101501E-3</v>
      </c>
      <c r="CF1297">
        <v>9.2730172692352501E-3</v>
      </c>
      <c r="CG1297">
        <v>6.7494508307217498E-3</v>
      </c>
      <c r="CH1297">
        <v>5.2921293158002302E-3</v>
      </c>
      <c r="CI1297">
        <v>8.0615412178863307E-3</v>
      </c>
      <c r="CJ1297">
        <v>-2.1800024419707702E-3</v>
      </c>
      <c r="CK1297">
        <v>-8.1078266709305898E-4</v>
      </c>
      <c r="CL1297">
        <v>-5.4584697321057897E-3</v>
      </c>
      <c r="CM1297">
        <v>2.7425256966244201E-5</v>
      </c>
      <c r="CN1297">
        <v>2.37536994263844E-4</v>
      </c>
      <c r="CO1297">
        <v>3.3264370541444599E-5</v>
      </c>
      <c r="CP1297">
        <v>1.27298078704784E-2</v>
      </c>
      <c r="CQ1297">
        <v>0.12684987222334501</v>
      </c>
      <c r="CR1297">
        <v>0.15367544980960701</v>
      </c>
      <c r="CS1297">
        <v>0.15792758798262699</v>
      </c>
      <c r="CT1297">
        <v>0.15360204340411701</v>
      </c>
      <c r="CU1297">
        <v>8.7910946982886207E-2</v>
      </c>
      <c r="CV1297">
        <v>-6.2606670713695606E-2</v>
      </c>
      <c r="CW1297">
        <v>-5.4985224673677301E-2</v>
      </c>
      <c r="CX1297">
        <v>-3.4534411396056397E-2</v>
      </c>
      <c r="CY1297">
        <v>-1.9443223879443999E-2</v>
      </c>
      <c r="CZ1297">
        <v>-9.9807468349716495E-3</v>
      </c>
      <c r="DA1297">
        <v>1.6592850866910602E-2</v>
      </c>
      <c r="DB1297">
        <v>1.43819650350883E-2</v>
      </c>
      <c r="DC1297">
        <v>1.3224974405507199E-2</v>
      </c>
      <c r="DD1297">
        <v>1.2567001696822001E-2</v>
      </c>
      <c r="DE1297">
        <v>9.7129399977533403E-3</v>
      </c>
      <c r="DF1297">
        <v>8.6576445468383497E-3</v>
      </c>
      <c r="DG1297">
        <v>1.2006502417915999E-2</v>
      </c>
      <c r="DH1297">
        <v>1.37975786699747E-3</v>
      </c>
      <c r="DI1297">
        <v>3.26827058444737E-3</v>
      </c>
      <c r="DJ1297">
        <v>3.6707834686190098E-4</v>
      </c>
      <c r="DK1297">
        <v>6.0756848809998699E-3</v>
      </c>
      <c r="DL1297">
        <v>4.9767030281203497E-3</v>
      </c>
      <c r="DM1297">
        <v>4.7890075117908697E-3</v>
      </c>
      <c r="DN1297">
        <v>2.1708885173947898E-2</v>
      </c>
      <c r="DO1297">
        <v>0.140070989956287</v>
      </c>
      <c r="DP1297">
        <v>0.16626839459159501</v>
      </c>
      <c r="DQ1297">
        <v>0.172962969586343</v>
      </c>
      <c r="DR1297">
        <v>0.16980345924021001</v>
      </c>
      <c r="DS1297">
        <v>0.10490870701200899</v>
      </c>
      <c r="DT1297">
        <v>-4.92130253723028E-2</v>
      </c>
      <c r="DU1297">
        <v>-4.3168812551247597E-2</v>
      </c>
      <c r="DV1297">
        <v>-2.6595240861763E-2</v>
      </c>
      <c r="DW1297">
        <v>-1.2701820950482501E-2</v>
      </c>
      <c r="DX1297">
        <v>-6.5751410989997603E-3</v>
      </c>
      <c r="DY1297">
        <v>2.4316199409604399E-2</v>
      </c>
      <c r="DZ1297">
        <v>2.0998414020406801E-2</v>
      </c>
      <c r="EA1297">
        <v>1.9382170758351198E-2</v>
      </c>
      <c r="EB1297">
        <v>1.7322992045677998E-2</v>
      </c>
      <c r="EC1297">
        <v>1.39917476810268E-2</v>
      </c>
      <c r="ED1297">
        <v>1.35169140150524E-2</v>
      </c>
      <c r="EE1297">
        <v>1.7702399835287201E-2</v>
      </c>
      <c r="EF1297">
        <v>6.5194863769154204E-3</v>
      </c>
      <c r="EG1297">
        <v>9.1577756271316608E-3</v>
      </c>
      <c r="EH1297">
        <v>8.7782445346343205E-3</v>
      </c>
      <c r="EI1297">
        <v>1.4808411167855201E-2</v>
      </c>
      <c r="EJ1297">
        <v>1.18193060865569E-2</v>
      </c>
      <c r="EK1297">
        <v>1.16555452804562E-2</v>
      </c>
      <c r="EL1297">
        <v>3.4673246705012699E-2</v>
      </c>
      <c r="EM1297">
        <v>0.15916018412865501</v>
      </c>
      <c r="EN1297">
        <v>0.184450606791877</v>
      </c>
      <c r="EO1297">
        <v>0.19467167263902399</v>
      </c>
      <c r="EP1297">
        <v>0.19319573052994299</v>
      </c>
      <c r="EQ1297">
        <v>0.129450772837714</v>
      </c>
      <c r="ER1297">
        <v>-2.9874728734898399E-2</v>
      </c>
      <c r="ES1297">
        <v>-2.6107790179155699E-2</v>
      </c>
      <c r="ET1297">
        <v>-1.51323395429843E-2</v>
      </c>
      <c r="EU1297">
        <v>-2.9683058192711402E-3</v>
      </c>
      <c r="EV1297">
        <v>-1.65798730900536E-3</v>
      </c>
      <c r="EW1297">
        <v>73.441126458642202</v>
      </c>
      <c r="EX1297">
        <v>72.226867540743399</v>
      </c>
      <c r="EY1297">
        <v>70.481008761135797</v>
      </c>
      <c r="EZ1297">
        <v>67.980665743941998</v>
      </c>
      <c r="FA1297">
        <v>66.910616153424101</v>
      </c>
      <c r="FB1297">
        <v>65.882411104804405</v>
      </c>
      <c r="FC1297">
        <v>64.850934528556095</v>
      </c>
      <c r="FD1297">
        <v>65.186936219810406</v>
      </c>
      <c r="FE1297">
        <v>69.2052824142433</v>
      </c>
      <c r="FF1297">
        <v>74.457065559197304</v>
      </c>
      <c r="FG1297">
        <v>80.228415558313102</v>
      </c>
      <c r="FH1297">
        <v>84.933285532789498</v>
      </c>
      <c r="FI1297">
        <v>88.894390704992404</v>
      </c>
      <c r="FJ1297">
        <v>92.043072850731704</v>
      </c>
      <c r="FK1297">
        <v>94.914704713915299</v>
      </c>
      <c r="FL1297">
        <v>96.551440830003997</v>
      </c>
      <c r="FM1297">
        <v>97.116091030037694</v>
      </c>
      <c r="FN1297">
        <v>96.445925106896397</v>
      </c>
      <c r="FO1297">
        <v>94.605070882576797</v>
      </c>
      <c r="FP1297">
        <v>90.359296126785196</v>
      </c>
      <c r="FQ1297">
        <v>85.6704220350166</v>
      </c>
      <c r="FR1297">
        <v>81.969824080346797</v>
      </c>
      <c r="FS1297">
        <v>78.756153795244799</v>
      </c>
      <c r="FT1297">
        <v>76.273999992041496</v>
      </c>
      <c r="FU1297">
        <v>8.3280214931603494E-2</v>
      </c>
      <c r="FV1297">
        <v>0</v>
      </c>
      <c r="FW1297">
        <v>0</v>
      </c>
      <c r="FX1297">
        <v>1</v>
      </c>
    </row>
    <row r="1298" spans="1:180" x14ac:dyDescent="0.2">
      <c r="A1298" t="s">
        <v>42</v>
      </c>
      <c r="B1298" t="s">
        <v>58</v>
      </c>
      <c r="C1298" t="s">
        <v>3</v>
      </c>
      <c r="D1298" t="s">
        <v>80</v>
      </c>
      <c r="E1298" t="s">
        <v>1</v>
      </c>
      <c r="F1298" t="s">
        <v>1</v>
      </c>
      <c r="G1298" t="s">
        <v>2</v>
      </c>
      <c r="H1298">
        <v>14635.333333333299</v>
      </c>
      <c r="I1298">
        <v>19.226630190364599</v>
      </c>
      <c r="J1298">
        <v>16.5830163788244</v>
      </c>
      <c r="K1298">
        <v>14.6088964591245</v>
      </c>
      <c r="L1298">
        <v>13.226319447033401</v>
      </c>
      <c r="M1298">
        <v>12.456969377221499</v>
      </c>
      <c r="N1298">
        <v>12.2415649075618</v>
      </c>
      <c r="O1298">
        <v>12.756401421283799</v>
      </c>
      <c r="P1298">
        <v>13.453284293433599</v>
      </c>
      <c r="Q1298">
        <v>14.203948208820499</v>
      </c>
      <c r="R1298">
        <v>15.8813118696493</v>
      </c>
      <c r="S1298">
        <v>18.394300997004699</v>
      </c>
      <c r="T1298">
        <v>21.739305396651702</v>
      </c>
      <c r="U1298">
        <v>25.566976671851201</v>
      </c>
      <c r="V1298">
        <v>29.3590088223865</v>
      </c>
      <c r="W1298">
        <v>33.019673786102899</v>
      </c>
      <c r="X1298">
        <v>36.753523816953397</v>
      </c>
      <c r="Y1298">
        <v>39.642888266383302</v>
      </c>
      <c r="Z1298">
        <v>41.3409679784546</v>
      </c>
      <c r="AA1298">
        <v>41.0466581142881</v>
      </c>
      <c r="AB1298">
        <v>38.966978918959597</v>
      </c>
      <c r="AC1298">
        <v>36.336076205778902</v>
      </c>
      <c r="AD1298">
        <v>33.645134700952497</v>
      </c>
      <c r="AE1298">
        <v>29.141538742462</v>
      </c>
      <c r="AF1298">
        <v>24.4040620634057</v>
      </c>
      <c r="AG1298">
        <v>-0.29356181815288401</v>
      </c>
      <c r="AH1298">
        <v>-0.30951339382759802</v>
      </c>
      <c r="AI1298">
        <v>-0.25358068111940801</v>
      </c>
      <c r="AJ1298">
        <v>-0.22773007711590601</v>
      </c>
      <c r="AK1298">
        <v>-0.16809293171005299</v>
      </c>
      <c r="AL1298">
        <v>-0.203025436490925</v>
      </c>
      <c r="AM1298">
        <v>-0.114436951706799</v>
      </c>
      <c r="AN1298">
        <v>3.7933324437214901E-2</v>
      </c>
      <c r="AO1298">
        <v>-0.105571625170335</v>
      </c>
      <c r="AP1298">
        <v>-0.22437401317793501</v>
      </c>
      <c r="AQ1298">
        <v>-0.25531415495210302</v>
      </c>
      <c r="AR1298">
        <v>-0.13371067466786499</v>
      </c>
      <c r="AS1298">
        <v>-0.15059663170233101</v>
      </c>
      <c r="AT1298">
        <v>-7.9490451525437295E-2</v>
      </c>
      <c r="AU1298">
        <v>2.3884532844631901</v>
      </c>
      <c r="AV1298">
        <v>3.0725507544753898</v>
      </c>
      <c r="AW1298">
        <v>3.38800282115468</v>
      </c>
      <c r="AX1298">
        <v>3.2877439763706802</v>
      </c>
      <c r="AY1298">
        <v>2.4998441994396998</v>
      </c>
      <c r="AZ1298">
        <v>-0.89777802858553801</v>
      </c>
      <c r="BA1298">
        <v>-1.08558857629912</v>
      </c>
      <c r="BB1298">
        <v>-1.2291773338858401</v>
      </c>
      <c r="BC1298">
        <v>-1.1040922458815099</v>
      </c>
      <c r="BD1298">
        <v>-0.65115530363864604</v>
      </c>
      <c r="BE1298">
        <v>-0.17945281021347101</v>
      </c>
      <c r="BF1298">
        <v>-0.19404941963063599</v>
      </c>
      <c r="BG1298">
        <v>-0.14319787057924799</v>
      </c>
      <c r="BH1298">
        <v>-0.107349594947674</v>
      </c>
      <c r="BI1298">
        <v>-6.3948430007772505E-2</v>
      </c>
      <c r="BJ1298">
        <v>-9.5245400437571404E-2</v>
      </c>
      <c r="BK1298">
        <v>-2.68927068830291E-2</v>
      </c>
      <c r="BL1298">
        <v>9.6010606946239002E-2</v>
      </c>
      <c r="BM1298">
        <v>-3.6628240316921697E-2</v>
      </c>
      <c r="BN1298">
        <v>-0.13929540221652301</v>
      </c>
      <c r="BO1298">
        <v>-0.16282793242735599</v>
      </c>
      <c r="BP1298">
        <v>-4.6606095519674998E-2</v>
      </c>
      <c r="BQ1298">
        <v>-6.4974934572177706E-2</v>
      </c>
      <c r="BR1298">
        <v>9.4030195962887697E-2</v>
      </c>
      <c r="BS1298">
        <v>2.6429451980558198</v>
      </c>
      <c r="BT1298">
        <v>3.3218942387407799</v>
      </c>
      <c r="BU1298">
        <v>3.6591403333241002</v>
      </c>
      <c r="BV1298">
        <v>3.64233975685605</v>
      </c>
      <c r="BW1298">
        <v>2.8299403782330401</v>
      </c>
      <c r="BX1298">
        <v>-0.60823228167322496</v>
      </c>
      <c r="BY1298">
        <v>-0.861279527103052</v>
      </c>
      <c r="BZ1298">
        <v>-0.92071170418403403</v>
      </c>
      <c r="CA1298">
        <v>-0.81713164905890001</v>
      </c>
      <c r="CB1298">
        <v>-0.48641505984070899</v>
      </c>
      <c r="CC1298">
        <v>-0.100421258921485</v>
      </c>
      <c r="CD1298">
        <v>-0.114079422836264</v>
      </c>
      <c r="CE1298">
        <v>-6.6747072254981402E-2</v>
      </c>
      <c r="CF1298">
        <v>-2.3974439709411401E-2</v>
      </c>
      <c r="CG1298">
        <v>8.1817346189529492E-3</v>
      </c>
      <c r="CH1298">
        <v>-2.0597275794112298E-2</v>
      </c>
      <c r="CI1298">
        <v>3.37401703985045E-2</v>
      </c>
      <c r="CJ1298">
        <v>0.13623475589290401</v>
      </c>
      <c r="CK1298">
        <v>1.1121738012385101E-2</v>
      </c>
      <c r="CL1298">
        <v>-8.0370215437071402E-2</v>
      </c>
      <c r="CM1298">
        <v>-9.8772256444724399E-2</v>
      </c>
      <c r="CN1298">
        <v>1.3722270654292599E-2</v>
      </c>
      <c r="CO1298">
        <v>-5.6736079666432999E-3</v>
      </c>
      <c r="CP1298">
        <v>0.214210067822553</v>
      </c>
      <c r="CQ1298">
        <v>2.8192055221589798</v>
      </c>
      <c r="CR1298">
        <v>3.4945887763754002</v>
      </c>
      <c r="CS1298">
        <v>3.8469293482945699</v>
      </c>
      <c r="CT1298">
        <v>3.8879317142257199</v>
      </c>
      <c r="CU1298">
        <v>3.0585639861032101</v>
      </c>
      <c r="CV1298">
        <v>-0.40769377939628898</v>
      </c>
      <c r="CW1298">
        <v>-0.70592376293578796</v>
      </c>
      <c r="CX1298">
        <v>-0.70706934872216898</v>
      </c>
      <c r="CY1298">
        <v>-0.61838361385902996</v>
      </c>
      <c r="CZ1298">
        <v>-0.37231646882952601</v>
      </c>
      <c r="DA1298">
        <v>-2.1389707629498499E-2</v>
      </c>
      <c r="DB1298">
        <v>-3.4109426041892002E-2</v>
      </c>
      <c r="DC1298">
        <v>9.7037260692854708E-3</v>
      </c>
      <c r="DD1298">
        <v>5.9400715528851199E-2</v>
      </c>
      <c r="DE1298">
        <v>8.03118992456784E-2</v>
      </c>
      <c r="DF1298">
        <v>5.40508488493468E-2</v>
      </c>
      <c r="DG1298">
        <v>9.4373047680038194E-2</v>
      </c>
      <c r="DH1298">
        <v>0.176458904839569</v>
      </c>
      <c r="DI1298">
        <v>5.8871716341691901E-2</v>
      </c>
      <c r="DJ1298">
        <v>-2.1445028657620199E-2</v>
      </c>
      <c r="DK1298">
        <v>-3.4716580462092701E-2</v>
      </c>
      <c r="DL1298">
        <v>7.40506368282602E-2</v>
      </c>
      <c r="DM1298">
        <v>5.3627718638891098E-2</v>
      </c>
      <c r="DN1298">
        <v>0.33438993968221897</v>
      </c>
      <c r="DO1298">
        <v>2.99546584626215</v>
      </c>
      <c r="DP1298">
        <v>3.6672833140100201</v>
      </c>
      <c r="DQ1298">
        <v>4.0347183632650303</v>
      </c>
      <c r="DR1298">
        <v>4.1335236715953796</v>
      </c>
      <c r="DS1298">
        <v>3.2871875939733699</v>
      </c>
      <c r="DT1298">
        <v>-0.207155277119352</v>
      </c>
      <c r="DU1298">
        <v>-0.55056799876852403</v>
      </c>
      <c r="DV1298">
        <v>-0.49342699326030398</v>
      </c>
      <c r="DW1298">
        <v>-0.41963557865916001</v>
      </c>
      <c r="DX1298">
        <v>-0.25821787781834199</v>
      </c>
      <c r="DY1298">
        <v>9.2719300309914598E-2</v>
      </c>
      <c r="DZ1298">
        <v>8.13545481550704E-2</v>
      </c>
      <c r="EA1298">
        <v>0.120086536609445</v>
      </c>
      <c r="EB1298">
        <v>0.17978119769708401</v>
      </c>
      <c r="EC1298">
        <v>0.18445640094795901</v>
      </c>
      <c r="ED1298">
        <v>0.16183088490270101</v>
      </c>
      <c r="EE1298">
        <v>0.181917292503808</v>
      </c>
      <c r="EF1298">
        <v>0.23453618734859299</v>
      </c>
      <c r="EG1298">
        <v>0.127815101195105</v>
      </c>
      <c r="EH1298">
        <v>6.3633582303791902E-2</v>
      </c>
      <c r="EI1298">
        <v>5.7769642062654197E-2</v>
      </c>
      <c r="EJ1298">
        <v>0.16115521597644999</v>
      </c>
      <c r="EK1298">
        <v>0.13924941576904501</v>
      </c>
      <c r="EL1298">
        <v>0.50791058717054405</v>
      </c>
      <c r="EM1298">
        <v>3.24995775985477</v>
      </c>
      <c r="EN1298">
        <v>3.9166267982754102</v>
      </c>
      <c r="EO1298">
        <v>4.3058558754344602</v>
      </c>
      <c r="EP1298">
        <v>4.4881194520807499</v>
      </c>
      <c r="EQ1298">
        <v>3.6172837727667102</v>
      </c>
      <c r="ER1298">
        <v>8.2390469792960302E-2</v>
      </c>
      <c r="ES1298">
        <v>-0.32625894957245299</v>
      </c>
      <c r="ET1298">
        <v>-0.18496136355850201</v>
      </c>
      <c r="EU1298">
        <v>-0.13267498183655499</v>
      </c>
      <c r="EV1298">
        <v>-9.3477634020405001E-2</v>
      </c>
      <c r="EW1298">
        <v>84.814603771886496</v>
      </c>
      <c r="EX1298">
        <v>82.898129002647494</v>
      </c>
      <c r="EY1298">
        <v>81.092668352470696</v>
      </c>
      <c r="EZ1298">
        <v>79.307628567847502</v>
      </c>
      <c r="FA1298">
        <v>77.762777787112597</v>
      </c>
      <c r="FB1298">
        <v>76.251429854504593</v>
      </c>
      <c r="FC1298">
        <v>75.025376834640696</v>
      </c>
      <c r="FD1298">
        <v>75.077254024718002</v>
      </c>
      <c r="FE1298">
        <v>78.469782702336602</v>
      </c>
      <c r="FF1298">
        <v>82.351598738962494</v>
      </c>
      <c r="FG1298">
        <v>86.742844824387902</v>
      </c>
      <c r="FH1298">
        <v>90.723331619969898</v>
      </c>
      <c r="FI1298">
        <v>94.0542873108311</v>
      </c>
      <c r="FJ1298">
        <v>97.305086456222796</v>
      </c>
      <c r="FK1298">
        <v>99.837243609900298</v>
      </c>
      <c r="FL1298">
        <v>101.69489849014801</v>
      </c>
      <c r="FM1298">
        <v>102.87773717144999</v>
      </c>
      <c r="FN1298">
        <v>103.030390245744</v>
      </c>
      <c r="FO1298">
        <v>102.283281678563</v>
      </c>
      <c r="FP1298">
        <v>100.394962189784</v>
      </c>
      <c r="FQ1298">
        <v>97.353686254654207</v>
      </c>
      <c r="FR1298">
        <v>94.164264161535101</v>
      </c>
      <c r="FS1298">
        <v>91.509033759573697</v>
      </c>
      <c r="FT1298">
        <v>88.876917035974898</v>
      </c>
      <c r="FU1298">
        <v>2.6344987839369002E-2</v>
      </c>
      <c r="FV1298">
        <v>0</v>
      </c>
      <c r="FW1298">
        <v>0</v>
      </c>
      <c r="FX1298">
        <v>1</v>
      </c>
    </row>
    <row r="1299" spans="1:180" x14ac:dyDescent="0.2">
      <c r="A1299" t="s">
        <v>42</v>
      </c>
      <c r="B1299" t="s">
        <v>58</v>
      </c>
      <c r="C1299" t="s">
        <v>3</v>
      </c>
      <c r="D1299" t="s">
        <v>80</v>
      </c>
      <c r="E1299" t="s">
        <v>1</v>
      </c>
      <c r="F1299" t="s">
        <v>77</v>
      </c>
      <c r="G1299" t="s">
        <v>2</v>
      </c>
      <c r="H1299">
        <v>12266.666666666701</v>
      </c>
      <c r="I1299">
        <v>16.5333123988304</v>
      </c>
      <c r="J1299">
        <v>14.249487590414301</v>
      </c>
      <c r="K1299">
        <v>12.5573101754538</v>
      </c>
      <c r="L1299">
        <v>11.387600199283</v>
      </c>
      <c r="M1299">
        <v>10.712923029596899</v>
      </c>
      <c r="N1299">
        <v>10.467265988632199</v>
      </c>
      <c r="O1299">
        <v>10.8658915843237</v>
      </c>
      <c r="P1299">
        <v>11.420274352958099</v>
      </c>
      <c r="Q1299">
        <v>12.018119672188201</v>
      </c>
      <c r="R1299">
        <v>13.426504712944199</v>
      </c>
      <c r="S1299">
        <v>15.6056902628338</v>
      </c>
      <c r="T1299">
        <v>18.431337820120799</v>
      </c>
      <c r="U1299">
        <v>21.617668545836001</v>
      </c>
      <c r="V1299">
        <v>24.781344930723201</v>
      </c>
      <c r="W1299">
        <v>27.866584787967401</v>
      </c>
      <c r="X1299">
        <v>30.926196752374899</v>
      </c>
      <c r="Y1299">
        <v>33.3331210077517</v>
      </c>
      <c r="Z1299">
        <v>34.7417722607304</v>
      </c>
      <c r="AA1299">
        <v>34.500123132368898</v>
      </c>
      <c r="AB1299">
        <v>32.745958411762899</v>
      </c>
      <c r="AC1299">
        <v>30.608937894592302</v>
      </c>
      <c r="AD1299">
        <v>28.5155599330561</v>
      </c>
      <c r="AE1299">
        <v>24.834844178858901</v>
      </c>
      <c r="AF1299">
        <v>20.893019811993</v>
      </c>
      <c r="AG1299">
        <v>-0.24814941195465801</v>
      </c>
      <c r="AH1299">
        <v>-0.25745283431972898</v>
      </c>
      <c r="AI1299">
        <v>-0.20541822728516199</v>
      </c>
      <c r="AJ1299">
        <v>-0.170168065310666</v>
      </c>
      <c r="AK1299">
        <v>-9.6980430578145899E-2</v>
      </c>
      <c r="AL1299">
        <v>-0.151770084834289</v>
      </c>
      <c r="AM1299">
        <v>-0.113931267831602</v>
      </c>
      <c r="AN1299">
        <v>1.23541007876648E-2</v>
      </c>
      <c r="AO1299">
        <v>-0.13418564561358201</v>
      </c>
      <c r="AP1299">
        <v>-0.19711095197192199</v>
      </c>
      <c r="AQ1299">
        <v>-0.174213650525645</v>
      </c>
      <c r="AR1299">
        <v>-7.3150445423545304E-2</v>
      </c>
      <c r="AS1299">
        <v>-0.106965772396209</v>
      </c>
      <c r="AT1299">
        <v>-0.155970189064459</v>
      </c>
      <c r="AU1299">
        <v>1.4025462665081601</v>
      </c>
      <c r="AV1299">
        <v>1.9810260085003599</v>
      </c>
      <c r="AW1299">
        <v>2.2532637137224798</v>
      </c>
      <c r="AX1299">
        <v>2.3064179607787101</v>
      </c>
      <c r="AY1299">
        <v>1.9221867457416599</v>
      </c>
      <c r="AZ1299">
        <v>-0.31767626466892601</v>
      </c>
      <c r="BA1299">
        <v>-0.59777214828768299</v>
      </c>
      <c r="BB1299">
        <v>-0.81525851793975401</v>
      </c>
      <c r="BC1299">
        <v>-0.81433191236681401</v>
      </c>
      <c r="BD1299">
        <v>-0.494882896510763</v>
      </c>
      <c r="BE1299">
        <v>-0.14584168164573399</v>
      </c>
      <c r="BF1299">
        <v>-0.16796662039966301</v>
      </c>
      <c r="BG1299">
        <v>-0.134790342208329</v>
      </c>
      <c r="BH1299">
        <v>-8.1340777860556102E-2</v>
      </c>
      <c r="BI1299">
        <v>-3.6146033955699701E-2</v>
      </c>
      <c r="BJ1299">
        <v>-6.86711511360035E-2</v>
      </c>
      <c r="BK1299">
        <v>-3.2592872179362499E-2</v>
      </c>
      <c r="BL1299">
        <v>7.2039409812103994E-2</v>
      </c>
      <c r="BM1299">
        <v>-5.2145831242532102E-2</v>
      </c>
      <c r="BN1299">
        <v>-0.13422129052719001</v>
      </c>
      <c r="BO1299">
        <v>-0.126084028461285</v>
      </c>
      <c r="BP1299">
        <v>-1.85327738648387E-2</v>
      </c>
      <c r="BQ1299">
        <v>-5.2906594363293702E-2</v>
      </c>
      <c r="BR1299">
        <v>8.9671557842657002E-3</v>
      </c>
      <c r="BS1299">
        <v>1.6363647314187699</v>
      </c>
      <c r="BT1299">
        <v>2.1826144626347199</v>
      </c>
      <c r="BU1299">
        <v>2.42994551343013</v>
      </c>
      <c r="BV1299">
        <v>2.4858228973530099</v>
      </c>
      <c r="BW1299">
        <v>2.1668032545773199</v>
      </c>
      <c r="BX1299">
        <v>-8.7993120166127398E-2</v>
      </c>
      <c r="BY1299">
        <v>-0.413241810956329</v>
      </c>
      <c r="BZ1299">
        <v>-0.54888005330056899</v>
      </c>
      <c r="CA1299">
        <v>-0.57120013345883003</v>
      </c>
      <c r="CB1299">
        <v>-0.34177833223709198</v>
      </c>
      <c r="CC1299">
        <v>-7.4983659290746005E-2</v>
      </c>
      <c r="CD1299">
        <v>-0.105988741237796</v>
      </c>
      <c r="CE1299">
        <v>-8.5873684155724203E-2</v>
      </c>
      <c r="CF1299">
        <v>-1.9819269164513698E-2</v>
      </c>
      <c r="CG1299">
        <v>5.9876838270072298E-3</v>
      </c>
      <c r="CH1299">
        <v>-1.11170827983622E-2</v>
      </c>
      <c r="CI1299">
        <v>2.37418528706618E-2</v>
      </c>
      <c r="CJ1299">
        <v>0.113377273024862</v>
      </c>
      <c r="CK1299">
        <v>4.6746942754289297E-3</v>
      </c>
      <c r="CL1299">
        <v>-9.0664102589459006E-2</v>
      </c>
      <c r="CM1299">
        <v>-9.2749598835335303E-2</v>
      </c>
      <c r="CN1299">
        <v>1.9295259076545401E-2</v>
      </c>
      <c r="CO1299">
        <v>-1.54653723365509E-2</v>
      </c>
      <c r="CP1299">
        <v>0.12320225838280199</v>
      </c>
      <c r="CQ1299">
        <v>1.79830668794168</v>
      </c>
      <c r="CR1299">
        <v>2.32223401187531</v>
      </c>
      <c r="CS1299">
        <v>2.5523147896871801</v>
      </c>
      <c r="CT1299">
        <v>2.6100782099084898</v>
      </c>
      <c r="CU1299">
        <v>2.33622390342896</v>
      </c>
      <c r="CV1299">
        <v>7.1084726039631493E-2</v>
      </c>
      <c r="CW1299">
        <v>-0.28543666144986901</v>
      </c>
      <c r="CX1299">
        <v>-0.36438714015220203</v>
      </c>
      <c r="CY1299">
        <v>-0.402807804032212</v>
      </c>
      <c r="CZ1299">
        <v>-0.23573857741899401</v>
      </c>
      <c r="DA1299">
        <v>-4.1256369357579904E-3</v>
      </c>
      <c r="DB1299">
        <v>-4.4010862075929802E-2</v>
      </c>
      <c r="DC1299">
        <v>-3.6957026103119302E-2</v>
      </c>
      <c r="DD1299">
        <v>4.1702239531528601E-2</v>
      </c>
      <c r="DE1299">
        <v>4.8121401609714197E-2</v>
      </c>
      <c r="DF1299">
        <v>4.6436985539279003E-2</v>
      </c>
      <c r="DG1299">
        <v>8.0076577920686107E-2</v>
      </c>
      <c r="DH1299">
        <v>0.15471513623762101</v>
      </c>
      <c r="DI1299">
        <v>6.1495219793390003E-2</v>
      </c>
      <c r="DJ1299">
        <v>-4.7106914651728102E-2</v>
      </c>
      <c r="DK1299">
        <v>-5.9415169209385103E-2</v>
      </c>
      <c r="DL1299">
        <v>5.7123292017929601E-2</v>
      </c>
      <c r="DM1299">
        <v>2.1975849690191999E-2</v>
      </c>
      <c r="DN1299">
        <v>0.237437360981338</v>
      </c>
      <c r="DO1299">
        <v>1.9602486444645899</v>
      </c>
      <c r="DP1299">
        <v>2.4618535611159</v>
      </c>
      <c r="DQ1299">
        <v>2.6746840659442301</v>
      </c>
      <c r="DR1299">
        <v>2.7343335224639702</v>
      </c>
      <c r="DS1299">
        <v>2.5056445522806001</v>
      </c>
      <c r="DT1299">
        <v>0.23016257224539</v>
      </c>
      <c r="DU1299">
        <v>-0.15763151194340899</v>
      </c>
      <c r="DV1299">
        <v>-0.179894227003836</v>
      </c>
      <c r="DW1299">
        <v>-0.234415474605594</v>
      </c>
      <c r="DX1299">
        <v>-0.12969882260089499</v>
      </c>
      <c r="DY1299">
        <v>9.8182093373165996E-2</v>
      </c>
      <c r="DZ1299">
        <v>4.5475351844136799E-2</v>
      </c>
      <c r="EA1299">
        <v>3.3670858973713802E-2</v>
      </c>
      <c r="EB1299">
        <v>0.130529526981638</v>
      </c>
      <c r="EC1299">
        <v>0.10895579823216001</v>
      </c>
      <c r="ED1299">
        <v>0.129535919237564</v>
      </c>
      <c r="EE1299">
        <v>0.161414973572926</v>
      </c>
      <c r="EF1299">
        <v>0.21440044526206001</v>
      </c>
      <c r="EG1299">
        <v>0.143535034164439</v>
      </c>
      <c r="EH1299">
        <v>1.5782746793004499E-2</v>
      </c>
      <c r="EI1299">
        <v>-1.1285547145025601E-2</v>
      </c>
      <c r="EJ1299">
        <v>0.111740963576636</v>
      </c>
      <c r="EK1299">
        <v>7.6035027723106802E-2</v>
      </c>
      <c r="EL1299">
        <v>0.40237470583006202</v>
      </c>
      <c r="EM1299">
        <v>2.1940671093752102</v>
      </c>
      <c r="EN1299">
        <v>2.66344201525026</v>
      </c>
      <c r="EO1299">
        <v>2.8513658656518799</v>
      </c>
      <c r="EP1299">
        <v>2.91373845903827</v>
      </c>
      <c r="EQ1299">
        <v>2.7502610611162699</v>
      </c>
      <c r="ER1299">
        <v>0.45984571674818903</v>
      </c>
      <c r="ES1299">
        <v>2.6898825387944799E-2</v>
      </c>
      <c r="ET1299">
        <v>8.6484237635350195E-2</v>
      </c>
      <c r="EU1299">
        <v>8.7163043023891999E-3</v>
      </c>
      <c r="EV1299">
        <v>2.34057416727756E-2</v>
      </c>
      <c r="EW1299">
        <v>84.827027481956705</v>
      </c>
      <c r="EX1299">
        <v>82.910629118093496</v>
      </c>
      <c r="EY1299">
        <v>81.103314176772201</v>
      </c>
      <c r="EZ1299">
        <v>79.3139203912623</v>
      </c>
      <c r="FA1299">
        <v>77.769002565970794</v>
      </c>
      <c r="FB1299">
        <v>76.256366903209496</v>
      </c>
      <c r="FC1299">
        <v>75.027265000894801</v>
      </c>
      <c r="FD1299">
        <v>75.074907527020898</v>
      </c>
      <c r="FE1299">
        <v>78.461319610694403</v>
      </c>
      <c r="FF1299">
        <v>82.341587032881307</v>
      </c>
      <c r="FG1299">
        <v>86.733984932589493</v>
      </c>
      <c r="FH1299">
        <v>90.715898805182604</v>
      </c>
      <c r="FI1299">
        <v>94.049284672793803</v>
      </c>
      <c r="FJ1299">
        <v>97.302085320288498</v>
      </c>
      <c r="FK1299">
        <v>99.837355321539903</v>
      </c>
      <c r="FL1299">
        <v>101.69771382617</v>
      </c>
      <c r="FM1299">
        <v>102.882112835885</v>
      </c>
      <c r="FN1299">
        <v>103.036616279497</v>
      </c>
      <c r="FO1299">
        <v>102.289378546164</v>
      </c>
      <c r="FP1299">
        <v>100.40099164743199</v>
      </c>
      <c r="FQ1299">
        <v>97.361144530771895</v>
      </c>
      <c r="FR1299">
        <v>94.174368862759493</v>
      </c>
      <c r="FS1299">
        <v>91.521697654499704</v>
      </c>
      <c r="FT1299">
        <v>88.888880351223193</v>
      </c>
      <c r="FU1299">
        <v>2.2311400663531201E-2</v>
      </c>
      <c r="FV1299">
        <v>0</v>
      </c>
      <c r="FW1299">
        <v>0</v>
      </c>
      <c r="FX1299">
        <v>1</v>
      </c>
    </row>
    <row r="1300" spans="1:180" x14ac:dyDescent="0.2">
      <c r="A1300" t="s">
        <v>42</v>
      </c>
      <c r="B1300" t="s">
        <v>58</v>
      </c>
      <c r="C1300" t="s">
        <v>3</v>
      </c>
      <c r="D1300" t="s">
        <v>80</v>
      </c>
      <c r="E1300" t="s">
        <v>1</v>
      </c>
      <c r="F1300" t="s">
        <v>78</v>
      </c>
      <c r="G1300" t="s">
        <v>2</v>
      </c>
      <c r="H1300">
        <v>2368.6666666666702</v>
      </c>
      <c r="I1300">
        <v>2.6798220881005701</v>
      </c>
      <c r="J1300">
        <v>2.30493773387435</v>
      </c>
      <c r="K1300">
        <v>2.0225619292880799</v>
      </c>
      <c r="L1300">
        <v>1.8271184907156901</v>
      </c>
      <c r="M1300">
        <v>1.7406021031198999</v>
      </c>
      <c r="N1300">
        <v>1.76949389557514</v>
      </c>
      <c r="O1300">
        <v>1.9026041014953901</v>
      </c>
      <c r="P1300">
        <v>2.0260296342178301</v>
      </c>
      <c r="Q1300">
        <v>2.1742649505450702</v>
      </c>
      <c r="R1300">
        <v>2.4382345789660098</v>
      </c>
      <c r="S1300">
        <v>2.7686697888250902</v>
      </c>
      <c r="T1300">
        <v>3.2872583274706901</v>
      </c>
      <c r="U1300">
        <v>3.93699548983039</v>
      </c>
      <c r="V1300">
        <v>4.5530197356820601</v>
      </c>
      <c r="W1300">
        <v>5.1433568637963001</v>
      </c>
      <c r="X1300">
        <v>5.7904279187814502</v>
      </c>
      <c r="Y1300">
        <v>6.2698226620795996</v>
      </c>
      <c r="Z1300">
        <v>6.5577957400659503</v>
      </c>
      <c r="AA1300">
        <v>6.4688771280075397</v>
      </c>
      <c r="AB1300">
        <v>6.1367724330533502</v>
      </c>
      <c r="AC1300">
        <v>5.6475244625401402</v>
      </c>
      <c r="AD1300">
        <v>5.0864755534050401</v>
      </c>
      <c r="AE1300">
        <v>4.2740585649826999</v>
      </c>
      <c r="AF1300">
        <v>3.4800966183634601</v>
      </c>
      <c r="AG1300">
        <v>-9.6731015672618298E-2</v>
      </c>
      <c r="AH1300">
        <v>-7.9265875549113199E-2</v>
      </c>
      <c r="AI1300">
        <v>-6.22139931528378E-2</v>
      </c>
      <c r="AJ1300">
        <v>-6.6053577638653702E-2</v>
      </c>
      <c r="AK1300">
        <v>-5.0974948360198599E-2</v>
      </c>
      <c r="AL1300">
        <v>-3.0021270387029599E-2</v>
      </c>
      <c r="AM1300">
        <v>-2.6189032503693501E-2</v>
      </c>
      <c r="AN1300">
        <v>-5.5588028808135702E-2</v>
      </c>
      <c r="AO1300">
        <v>-4.9697145850047302E-2</v>
      </c>
      <c r="AP1300">
        <v>-5.1530417387652003E-2</v>
      </c>
      <c r="AQ1300">
        <v>-6.8265337969646706E-2</v>
      </c>
      <c r="AR1300">
        <v>-4.97673751022632E-2</v>
      </c>
      <c r="AS1300">
        <v>-2.2819372770060901E-2</v>
      </c>
      <c r="AT1300">
        <v>-6.4572834816112798E-2</v>
      </c>
      <c r="AU1300">
        <v>0.88221110110552503</v>
      </c>
      <c r="AV1300">
        <v>1.0640052632615999</v>
      </c>
      <c r="AW1300">
        <v>1.0968672991496999</v>
      </c>
      <c r="AX1300">
        <v>1.1621678465293399</v>
      </c>
      <c r="AY1300">
        <v>0.57551294452358204</v>
      </c>
      <c r="AZ1300">
        <v>-0.75500662395562201</v>
      </c>
      <c r="BA1300">
        <v>-0.67469528422590497</v>
      </c>
      <c r="BB1300">
        <v>-0.51250672329526004</v>
      </c>
      <c r="BC1300">
        <v>-0.33796363070917501</v>
      </c>
      <c r="BD1300">
        <v>-0.19723849803938501</v>
      </c>
      <c r="BE1300">
        <v>-6.9407899899222802E-2</v>
      </c>
      <c r="BF1300">
        <v>-5.5507662553684597E-2</v>
      </c>
      <c r="BG1300">
        <v>-3.7034542381036199E-2</v>
      </c>
      <c r="BH1300">
        <v>-3.9630195457518197E-2</v>
      </c>
      <c r="BI1300">
        <v>-2.7730470021846601E-2</v>
      </c>
      <c r="BJ1300">
        <v>-1.25056510301765E-2</v>
      </c>
      <c r="BK1300">
        <v>-6.2763248015173401E-3</v>
      </c>
      <c r="BL1300">
        <v>-2.9050597316678601E-2</v>
      </c>
      <c r="BM1300">
        <v>-2.8827768222703901E-2</v>
      </c>
      <c r="BN1300">
        <v>-3.1740350263567599E-2</v>
      </c>
      <c r="BO1300">
        <v>-5.0991444508844103E-2</v>
      </c>
      <c r="BP1300">
        <v>-2.6946810239372201E-2</v>
      </c>
      <c r="BQ1300">
        <v>-4.1329144800030502E-4</v>
      </c>
      <c r="BR1300">
        <v>-9.4674506921182695E-3</v>
      </c>
      <c r="BS1300">
        <v>0.95622342349062905</v>
      </c>
      <c r="BT1300">
        <v>1.1476775541775299</v>
      </c>
      <c r="BU1300">
        <v>1.21843364098454</v>
      </c>
      <c r="BV1300">
        <v>1.2716775844954999</v>
      </c>
      <c r="BW1300">
        <v>0.67512086158886897</v>
      </c>
      <c r="BX1300">
        <v>-0.65535436025988503</v>
      </c>
      <c r="BY1300">
        <v>-0.59917769744767502</v>
      </c>
      <c r="BZ1300">
        <v>-0.43540538193867701</v>
      </c>
      <c r="CA1300">
        <v>-0.27368764461467199</v>
      </c>
      <c r="CB1300">
        <v>-0.154746496460615</v>
      </c>
      <c r="CC1300">
        <v>-5.04839931481579E-2</v>
      </c>
      <c r="CD1300">
        <v>-3.9052796606982999E-2</v>
      </c>
      <c r="CE1300">
        <v>-1.95953314798928E-2</v>
      </c>
      <c r="CF1300">
        <v>-2.1329441451621099E-2</v>
      </c>
      <c r="CG1300">
        <v>-1.1631415133661799E-2</v>
      </c>
      <c r="CH1300">
        <v>-3.7438642092641502E-4</v>
      </c>
      <c r="CI1300">
        <v>7.51515589352518E-3</v>
      </c>
      <c r="CJ1300">
        <v>-1.06708531058777E-2</v>
      </c>
      <c r="CK1300">
        <v>-1.43737008517655E-2</v>
      </c>
      <c r="CL1300">
        <v>-1.8033810059315002E-2</v>
      </c>
      <c r="CM1300">
        <v>-3.9027598518836103E-2</v>
      </c>
      <c r="CN1300">
        <v>-1.11413565329368E-2</v>
      </c>
      <c r="CO1300">
        <v>1.51050922206849E-2</v>
      </c>
      <c r="CP1300">
        <v>2.8698370486280201E-2</v>
      </c>
      <c r="CQ1300">
        <v>1.0074841325130299</v>
      </c>
      <c r="CR1300">
        <v>1.20562872797751</v>
      </c>
      <c r="CS1300">
        <v>1.3026301190154499</v>
      </c>
      <c r="CT1300">
        <v>1.3475236954146299</v>
      </c>
      <c r="CU1300">
        <v>0.74410900151567305</v>
      </c>
      <c r="CV1300">
        <v>-0.58633550599192097</v>
      </c>
      <c r="CW1300">
        <v>-0.54687444689203502</v>
      </c>
      <c r="CX1300">
        <v>-0.382005227786613</v>
      </c>
      <c r="CY1300">
        <v>-0.22917029244762899</v>
      </c>
      <c r="CZ1300">
        <v>-0.12531666560926999</v>
      </c>
      <c r="DA1300">
        <v>-3.1560086397092901E-2</v>
      </c>
      <c r="DB1300">
        <v>-2.2597930660281401E-2</v>
      </c>
      <c r="DC1300">
        <v>-2.1561205787492899E-3</v>
      </c>
      <c r="DD1300">
        <v>-3.0286874457239499E-3</v>
      </c>
      <c r="DE1300">
        <v>4.4676397545230897E-3</v>
      </c>
      <c r="DF1300">
        <v>1.1756878188323701E-2</v>
      </c>
      <c r="DG1300">
        <v>2.1306636588567698E-2</v>
      </c>
      <c r="DH1300">
        <v>7.7088911049231499E-3</v>
      </c>
      <c r="DI1300">
        <v>8.0366519172907203E-5</v>
      </c>
      <c r="DJ1300">
        <v>-4.3272698550625302E-3</v>
      </c>
      <c r="DK1300">
        <v>-2.70637525288282E-2</v>
      </c>
      <c r="DL1300">
        <v>4.6640971734986996E-3</v>
      </c>
      <c r="DM1300">
        <v>3.0623475889369998E-2</v>
      </c>
      <c r="DN1300">
        <v>6.6864191664678593E-2</v>
      </c>
      <c r="DO1300">
        <v>1.0587448415354399</v>
      </c>
      <c r="DP1300">
        <v>1.26357990177749</v>
      </c>
      <c r="DQ1300">
        <v>1.38682659704636</v>
      </c>
      <c r="DR1300">
        <v>1.4233698063337501</v>
      </c>
      <c r="DS1300">
        <v>0.81309714144247802</v>
      </c>
      <c r="DT1300">
        <v>-0.51731665172395802</v>
      </c>
      <c r="DU1300">
        <v>-0.49457119633639501</v>
      </c>
      <c r="DV1300">
        <v>-0.32860507363454899</v>
      </c>
      <c r="DW1300">
        <v>-0.18465294028058701</v>
      </c>
      <c r="DX1300">
        <v>-9.5886834757925005E-2</v>
      </c>
      <c r="DY1300">
        <v>-4.2369706236973599E-3</v>
      </c>
      <c r="DZ1300">
        <v>1.1602823351471901E-3</v>
      </c>
      <c r="EA1300">
        <v>2.3023330193052301E-2</v>
      </c>
      <c r="EB1300">
        <v>2.33946947354115E-2</v>
      </c>
      <c r="EC1300">
        <v>2.7712118092875101E-2</v>
      </c>
      <c r="ED1300">
        <v>2.9272497545176801E-2</v>
      </c>
      <c r="EE1300">
        <v>4.1219344290743899E-2</v>
      </c>
      <c r="EF1300">
        <v>3.4246322596380198E-2</v>
      </c>
      <c r="EG1300">
        <v>2.0949744146516298E-2</v>
      </c>
      <c r="EH1300">
        <v>1.5462797269021901E-2</v>
      </c>
      <c r="EI1300">
        <v>-9.7898590680255797E-3</v>
      </c>
      <c r="EJ1300">
        <v>2.74846620363897E-2</v>
      </c>
      <c r="EK1300">
        <v>5.30295572114306E-2</v>
      </c>
      <c r="EL1300">
        <v>0.121969575788673</v>
      </c>
      <c r="EM1300">
        <v>1.13275716392054</v>
      </c>
      <c r="EN1300">
        <v>1.34725219269342</v>
      </c>
      <c r="EO1300">
        <v>1.5083929388812001</v>
      </c>
      <c r="EP1300">
        <v>1.5328795442999099</v>
      </c>
      <c r="EQ1300">
        <v>0.91270505850776396</v>
      </c>
      <c r="ER1300">
        <v>-0.41766438802822098</v>
      </c>
      <c r="ES1300">
        <v>-0.41905360955816501</v>
      </c>
      <c r="ET1300">
        <v>-0.25150373227796502</v>
      </c>
      <c r="EU1300">
        <v>-0.120376954186084</v>
      </c>
      <c r="EV1300">
        <v>-5.33948331791552E-2</v>
      </c>
      <c r="EW1300">
        <v>84.830313543216505</v>
      </c>
      <c r="EX1300">
        <v>82.910821835402203</v>
      </c>
      <c r="EY1300">
        <v>81.105215696792698</v>
      </c>
      <c r="EZ1300">
        <v>79.324007096543298</v>
      </c>
      <c r="FA1300">
        <v>77.775455679569006</v>
      </c>
      <c r="FB1300">
        <v>76.265333565399402</v>
      </c>
      <c r="FC1300">
        <v>75.043034557306896</v>
      </c>
      <c r="FD1300">
        <v>75.107980567145503</v>
      </c>
      <c r="FE1300">
        <v>78.524894846756595</v>
      </c>
      <c r="FF1300">
        <v>82.408484944652798</v>
      </c>
      <c r="FG1300">
        <v>86.795290603303599</v>
      </c>
      <c r="FH1300">
        <v>90.776250170084197</v>
      </c>
      <c r="FI1300">
        <v>94.096387536563896</v>
      </c>
      <c r="FJ1300">
        <v>97.339423037503394</v>
      </c>
      <c r="FK1300">
        <v>99.865615278567901</v>
      </c>
      <c r="FL1300">
        <v>101.715040275798</v>
      </c>
      <c r="FM1300">
        <v>102.89630981233699</v>
      </c>
      <c r="FN1300">
        <v>103.046481711138</v>
      </c>
      <c r="FO1300">
        <v>102.29914651074699</v>
      </c>
      <c r="FP1300">
        <v>100.41204983513001</v>
      </c>
      <c r="FQ1300">
        <v>97.3770326215826</v>
      </c>
      <c r="FR1300">
        <v>94.180663375980302</v>
      </c>
      <c r="FS1300">
        <v>91.530795248933799</v>
      </c>
      <c r="FT1300">
        <v>88.900757546118697</v>
      </c>
      <c r="FU1300">
        <v>5.4461708157536003E-2</v>
      </c>
      <c r="FV1300">
        <v>0</v>
      </c>
      <c r="FW1300">
        <v>0</v>
      </c>
      <c r="FX1300">
        <v>1</v>
      </c>
    </row>
    <row r="1301" spans="1:180" x14ac:dyDescent="0.2">
      <c r="A1301" t="s">
        <v>42</v>
      </c>
      <c r="B1301" t="s">
        <v>58</v>
      </c>
      <c r="C1301" t="s">
        <v>3</v>
      </c>
      <c r="D1301" t="s">
        <v>80</v>
      </c>
      <c r="E1301" t="s">
        <v>77</v>
      </c>
      <c r="F1301" t="s">
        <v>1</v>
      </c>
      <c r="G1301" t="s">
        <v>2</v>
      </c>
      <c r="H1301">
        <v>7165.4444444444398</v>
      </c>
      <c r="I1301">
        <v>9.8576898703602893</v>
      </c>
      <c r="J1301">
        <v>8.5501374661714902</v>
      </c>
      <c r="K1301">
        <v>7.6088430889965304</v>
      </c>
      <c r="L1301">
        <v>6.9232706055914797</v>
      </c>
      <c r="M1301">
        <v>6.5686873671712398</v>
      </c>
      <c r="N1301">
        <v>6.6086562120635604</v>
      </c>
      <c r="O1301">
        <v>7.0704984639684003</v>
      </c>
      <c r="P1301">
        <v>7.4266094792158404</v>
      </c>
      <c r="Q1301">
        <v>7.6680210753720504</v>
      </c>
      <c r="R1301">
        <v>8.3167494473214294</v>
      </c>
      <c r="S1301">
        <v>9.3392828922910507</v>
      </c>
      <c r="T1301">
        <v>10.8049451242264</v>
      </c>
      <c r="U1301">
        <v>12.5896341981446</v>
      </c>
      <c r="V1301">
        <v>14.4134706502974</v>
      </c>
      <c r="W1301">
        <v>16.1975491059221</v>
      </c>
      <c r="X1301">
        <v>18.228956398824799</v>
      </c>
      <c r="Y1301">
        <v>19.810460280233301</v>
      </c>
      <c r="Z1301">
        <v>20.944103396326099</v>
      </c>
      <c r="AA1301">
        <v>20.9331215717711</v>
      </c>
      <c r="AB1301">
        <v>19.988448822511501</v>
      </c>
      <c r="AC1301">
        <v>18.596002029020401</v>
      </c>
      <c r="AD1301">
        <v>17.244054166184501</v>
      </c>
      <c r="AE1301">
        <v>14.934243765062</v>
      </c>
      <c r="AF1301">
        <v>12.511165180100599</v>
      </c>
      <c r="AG1301">
        <v>-0.213361621163664</v>
      </c>
      <c r="AH1301">
        <v>-0.19585841657938399</v>
      </c>
      <c r="AI1301">
        <v>-0.139399116829835</v>
      </c>
      <c r="AJ1301">
        <v>-8.6474797133447801E-2</v>
      </c>
      <c r="AK1301">
        <v>-8.8965479842689502E-2</v>
      </c>
      <c r="AL1301">
        <v>-0.121419477130188</v>
      </c>
      <c r="AM1301">
        <v>-7.8088343524559206E-2</v>
      </c>
      <c r="AN1301">
        <v>-6.0511111576564601E-2</v>
      </c>
      <c r="AO1301">
        <v>-0.115404458494153</v>
      </c>
      <c r="AP1301">
        <v>-0.121913483715056</v>
      </c>
      <c r="AQ1301">
        <v>-0.16896668174320401</v>
      </c>
      <c r="AR1301">
        <v>-9.0733565763920707E-2</v>
      </c>
      <c r="AS1301">
        <v>-5.9654778348547703E-2</v>
      </c>
      <c r="AT1301">
        <v>-0.100353636942156</v>
      </c>
      <c r="AU1301">
        <v>1.4960769561517799</v>
      </c>
      <c r="AV1301">
        <v>2.0041404886954601</v>
      </c>
      <c r="AW1301">
        <v>2.1939971648398799</v>
      </c>
      <c r="AX1301">
        <v>2.32360532505517</v>
      </c>
      <c r="AY1301">
        <v>1.82434281673468</v>
      </c>
      <c r="AZ1301">
        <v>-0.54908870757140504</v>
      </c>
      <c r="BA1301">
        <v>-0.76961013648781396</v>
      </c>
      <c r="BB1301">
        <v>-0.79929566430977805</v>
      </c>
      <c r="BC1301">
        <v>-0.57943726486193603</v>
      </c>
      <c r="BD1301">
        <v>-0.351189899760115</v>
      </c>
      <c r="BE1301">
        <v>-0.12686661852534101</v>
      </c>
      <c r="BF1301">
        <v>-0.113775206808697</v>
      </c>
      <c r="BG1301">
        <v>-6.5349986116789105E-2</v>
      </c>
      <c r="BH1301">
        <v>-3.1444202291405397E-2</v>
      </c>
      <c r="BI1301">
        <v>-3.4211558472436697E-2</v>
      </c>
      <c r="BJ1301">
        <v>-5.1688315440584498E-2</v>
      </c>
      <c r="BK1301">
        <v>-1.9537473576212501E-2</v>
      </c>
      <c r="BL1301">
        <v>6.8758085479053597E-3</v>
      </c>
      <c r="BM1301">
        <v>-5.8086100887540598E-2</v>
      </c>
      <c r="BN1301">
        <v>-6.6571651058678294E-2</v>
      </c>
      <c r="BO1301">
        <v>-0.12249376175635</v>
      </c>
      <c r="BP1301">
        <v>-4.3759178592672698E-2</v>
      </c>
      <c r="BQ1301">
        <v>-1.39469121923885E-2</v>
      </c>
      <c r="BR1301">
        <v>1.76850905769649E-2</v>
      </c>
      <c r="BS1301">
        <v>1.65770555174203</v>
      </c>
      <c r="BT1301">
        <v>2.18990921629304</v>
      </c>
      <c r="BU1301">
        <v>2.4046693907069399</v>
      </c>
      <c r="BV1301">
        <v>2.5295864046555598</v>
      </c>
      <c r="BW1301">
        <v>2.05786608412039</v>
      </c>
      <c r="BX1301">
        <v>-0.31965269736259999</v>
      </c>
      <c r="BY1301">
        <v>-0.585487159525378</v>
      </c>
      <c r="BZ1301">
        <v>-0.59787505336654101</v>
      </c>
      <c r="CA1301">
        <v>-0.42688958038556202</v>
      </c>
      <c r="CB1301">
        <v>-0.250092434479323</v>
      </c>
      <c r="CC1301">
        <v>-6.6960443185172594E-2</v>
      </c>
      <c r="CD1301">
        <v>-5.69246257691403E-2</v>
      </c>
      <c r="CE1301">
        <v>-1.4063783758581E-2</v>
      </c>
      <c r="CF1301">
        <v>6.6698200581413397E-3</v>
      </c>
      <c r="CG1301">
        <v>3.7108406733706301E-3</v>
      </c>
      <c r="CH1301">
        <v>-3.3927252743130199E-3</v>
      </c>
      <c r="CI1301">
        <v>2.1014680588252101E-2</v>
      </c>
      <c r="CJ1301">
        <v>5.3547784147358002E-2</v>
      </c>
      <c r="CK1301">
        <v>-1.8387581016395701E-2</v>
      </c>
      <c r="CL1301">
        <v>-2.8242066347037399E-2</v>
      </c>
      <c r="CM1301">
        <v>-9.0306758942517495E-2</v>
      </c>
      <c r="CN1301">
        <v>-1.1224861134534201E-2</v>
      </c>
      <c r="CO1301">
        <v>1.7710216668864499E-2</v>
      </c>
      <c r="CP1301">
        <v>9.9438353678869704E-2</v>
      </c>
      <c r="CQ1301">
        <v>1.7696490246834899</v>
      </c>
      <c r="CR1301">
        <v>2.3185720711254101</v>
      </c>
      <c r="CS1301">
        <v>2.5505803325779701</v>
      </c>
      <c r="CT1301">
        <v>2.6722482729128001</v>
      </c>
      <c r="CU1301">
        <v>2.2196035877367999</v>
      </c>
      <c r="CV1301">
        <v>-0.160746015616022</v>
      </c>
      <c r="CW1301">
        <v>-0.45796414656950202</v>
      </c>
      <c r="CX1301">
        <v>-0.458371751808826</v>
      </c>
      <c r="CY1301">
        <v>-0.32123551881866402</v>
      </c>
      <c r="CZ1301">
        <v>-0.18007263799602499</v>
      </c>
      <c r="DA1301">
        <v>-7.0542678450044999E-3</v>
      </c>
      <c r="DB1301">
        <v>-7.4044729584106804E-5</v>
      </c>
      <c r="DC1301">
        <v>3.7222418599627202E-2</v>
      </c>
      <c r="DD1301">
        <v>4.4783842407688103E-2</v>
      </c>
      <c r="DE1301">
        <v>4.1633239819177999E-2</v>
      </c>
      <c r="DF1301">
        <v>4.4902864891958501E-2</v>
      </c>
      <c r="DG1301">
        <v>6.1566834752716702E-2</v>
      </c>
      <c r="DH1301">
        <v>0.10021975974681099</v>
      </c>
      <c r="DI1301">
        <v>2.13109388547492E-2</v>
      </c>
      <c r="DJ1301">
        <v>1.0087518364603599E-2</v>
      </c>
      <c r="DK1301">
        <v>-5.8119756128685501E-2</v>
      </c>
      <c r="DL1301">
        <v>2.1309456323604401E-2</v>
      </c>
      <c r="DM1301">
        <v>4.9367345530117498E-2</v>
      </c>
      <c r="DN1301">
        <v>0.181191616780775</v>
      </c>
      <c r="DO1301">
        <v>1.8815924976249501</v>
      </c>
      <c r="DP1301">
        <v>2.4472349259577899</v>
      </c>
      <c r="DQ1301">
        <v>2.6964912744489999</v>
      </c>
      <c r="DR1301">
        <v>2.8149101411700399</v>
      </c>
      <c r="DS1301">
        <v>2.38134109135322</v>
      </c>
      <c r="DT1301">
        <v>-1.8393338694452099E-3</v>
      </c>
      <c r="DU1301">
        <v>-0.33044113361362598</v>
      </c>
      <c r="DV1301">
        <v>-0.31886845025110999</v>
      </c>
      <c r="DW1301">
        <v>-0.215581457251766</v>
      </c>
      <c r="DX1301">
        <v>-0.110052841512727</v>
      </c>
      <c r="DY1301">
        <v>7.9440734793318396E-2</v>
      </c>
      <c r="DZ1301">
        <v>8.2009165041103393E-2</v>
      </c>
      <c r="EA1301">
        <v>0.111271549312673</v>
      </c>
      <c r="EB1301">
        <v>9.9814437249730506E-2</v>
      </c>
      <c r="EC1301">
        <v>9.6387161189430706E-2</v>
      </c>
      <c r="ED1301">
        <v>0.11463402658156201</v>
      </c>
      <c r="EE1301">
        <v>0.12011770470106301</v>
      </c>
      <c r="EF1301">
        <v>0.167606679871281</v>
      </c>
      <c r="EG1301">
        <v>7.8629296461361797E-2</v>
      </c>
      <c r="EH1301">
        <v>6.5429351020981394E-2</v>
      </c>
      <c r="EI1301">
        <v>-1.1646836141831001E-2</v>
      </c>
      <c r="EJ1301">
        <v>6.8283843494852406E-2</v>
      </c>
      <c r="EK1301">
        <v>9.5075211686276598E-2</v>
      </c>
      <c r="EL1301">
        <v>0.29923034429989498</v>
      </c>
      <c r="EM1301">
        <v>2.0432210932152</v>
      </c>
      <c r="EN1301">
        <v>2.63300365355536</v>
      </c>
      <c r="EO1301">
        <v>2.9071635003160501</v>
      </c>
      <c r="EP1301">
        <v>3.0208912207704302</v>
      </c>
      <c r="EQ1301">
        <v>2.61486435873893</v>
      </c>
      <c r="ER1301">
        <v>0.22759667633936101</v>
      </c>
      <c r="ES1301">
        <v>-0.14631815665119099</v>
      </c>
      <c r="ET1301">
        <v>-0.117447839307873</v>
      </c>
      <c r="EU1301">
        <v>-6.3033772775391295E-2</v>
      </c>
      <c r="EV1301">
        <v>-8.9553762319355898E-3</v>
      </c>
      <c r="EW1301">
        <v>84.780258315611803</v>
      </c>
      <c r="EX1301">
        <v>82.857543529338898</v>
      </c>
      <c r="EY1301">
        <v>81.052971370488606</v>
      </c>
      <c r="EZ1301">
        <v>79.280182104987901</v>
      </c>
      <c r="FA1301">
        <v>77.734321630975003</v>
      </c>
      <c r="FB1301">
        <v>76.226902885605895</v>
      </c>
      <c r="FC1301">
        <v>75.012754273618498</v>
      </c>
      <c r="FD1301">
        <v>75.079839280543993</v>
      </c>
      <c r="FE1301">
        <v>78.503420467454902</v>
      </c>
      <c r="FF1301">
        <v>82.397831591169805</v>
      </c>
      <c r="FG1301">
        <v>86.795307692838307</v>
      </c>
      <c r="FH1301">
        <v>90.7734830141912</v>
      </c>
      <c r="FI1301">
        <v>94.092028836197201</v>
      </c>
      <c r="FJ1301">
        <v>97.336375952893405</v>
      </c>
      <c r="FK1301">
        <v>99.856677181828104</v>
      </c>
      <c r="FL1301">
        <v>101.70225569094799</v>
      </c>
      <c r="FM1301">
        <v>102.876391211837</v>
      </c>
      <c r="FN1301">
        <v>103.02221370951101</v>
      </c>
      <c r="FO1301">
        <v>102.27225252017401</v>
      </c>
      <c r="FP1301">
        <v>100.377189132323</v>
      </c>
      <c r="FQ1301">
        <v>97.328937962587105</v>
      </c>
      <c r="FR1301">
        <v>94.1346639276574</v>
      </c>
      <c r="FS1301">
        <v>91.477765821352904</v>
      </c>
      <c r="FT1301">
        <v>88.8416884904249</v>
      </c>
      <c r="FU1301">
        <v>3.6774722831971203E-2</v>
      </c>
      <c r="FV1301">
        <v>0</v>
      </c>
      <c r="FW1301">
        <v>0</v>
      </c>
      <c r="FX1301">
        <v>1</v>
      </c>
    </row>
    <row r="1302" spans="1:180" x14ac:dyDescent="0.2">
      <c r="A1302" t="s">
        <v>42</v>
      </c>
      <c r="B1302" t="s">
        <v>58</v>
      </c>
      <c r="C1302" t="s">
        <v>3</v>
      </c>
      <c r="D1302" t="s">
        <v>80</v>
      </c>
      <c r="E1302" t="s">
        <v>77</v>
      </c>
      <c r="F1302" t="s">
        <v>77</v>
      </c>
      <c r="G1302" t="s">
        <v>2</v>
      </c>
      <c r="H1302">
        <v>5954.3333333333303</v>
      </c>
      <c r="I1302">
        <v>8.4463770449756108</v>
      </c>
      <c r="J1302">
        <v>7.3367367562564096</v>
      </c>
      <c r="K1302">
        <v>6.5343120353149704</v>
      </c>
      <c r="L1302">
        <v>5.9452844943362697</v>
      </c>
      <c r="M1302">
        <v>5.6235011285428502</v>
      </c>
      <c r="N1302">
        <v>5.6101895318234103</v>
      </c>
      <c r="O1302">
        <v>5.9606938169386696</v>
      </c>
      <c r="P1302">
        <v>6.2387138306169501</v>
      </c>
      <c r="Q1302">
        <v>6.4372150513803996</v>
      </c>
      <c r="R1302">
        <v>6.9750992768968603</v>
      </c>
      <c r="S1302">
        <v>7.8843457289582304</v>
      </c>
      <c r="T1302">
        <v>9.1273022964020303</v>
      </c>
      <c r="U1302">
        <v>10.6112670387043</v>
      </c>
      <c r="V1302">
        <v>12.151499968666201</v>
      </c>
      <c r="W1302">
        <v>13.663261643301</v>
      </c>
      <c r="X1302">
        <v>15.348412041327901</v>
      </c>
      <c r="Y1302">
        <v>16.669700263614999</v>
      </c>
      <c r="Z1302">
        <v>17.580841117519899</v>
      </c>
      <c r="AA1302">
        <v>17.5862379512395</v>
      </c>
      <c r="AB1302">
        <v>16.7711213804245</v>
      </c>
      <c r="AC1302">
        <v>15.628623178310299</v>
      </c>
      <c r="AD1302">
        <v>14.5732338605217</v>
      </c>
      <c r="AE1302">
        <v>12.6860406643176</v>
      </c>
      <c r="AF1302">
        <v>10.666339277505701</v>
      </c>
      <c r="AG1302">
        <v>-0.16200861005020001</v>
      </c>
      <c r="AH1302">
        <v>-0.15635000915252401</v>
      </c>
      <c r="AI1302">
        <v>-0.11589770198391799</v>
      </c>
      <c r="AJ1302">
        <v>-6.7866403026605904E-2</v>
      </c>
      <c r="AK1302">
        <v>-7.9558692628040203E-2</v>
      </c>
      <c r="AL1302">
        <v>-0.114925440219142</v>
      </c>
      <c r="AM1302">
        <v>-8.8734377213321294E-2</v>
      </c>
      <c r="AN1302">
        <v>-5.6553714722129798E-2</v>
      </c>
      <c r="AO1302">
        <v>-0.101860644694363</v>
      </c>
      <c r="AP1302">
        <v>-0.11080015779977399</v>
      </c>
      <c r="AQ1302">
        <v>-0.13840470632294999</v>
      </c>
      <c r="AR1302">
        <v>-7.6716530698113197E-2</v>
      </c>
      <c r="AS1302">
        <v>-4.8526486239633501E-2</v>
      </c>
      <c r="AT1302">
        <v>-8.2626920979883098E-2</v>
      </c>
      <c r="AU1302">
        <v>1.0064460977502101</v>
      </c>
      <c r="AV1302">
        <v>1.3935200937183001</v>
      </c>
      <c r="AW1302">
        <v>1.5892448412087901</v>
      </c>
      <c r="AX1302">
        <v>1.65812220252108</v>
      </c>
      <c r="AY1302">
        <v>1.4253013970485999</v>
      </c>
      <c r="AZ1302">
        <v>-0.16860651489792999</v>
      </c>
      <c r="BA1302">
        <v>-0.417292692142609</v>
      </c>
      <c r="BB1302">
        <v>-0.52551188680591499</v>
      </c>
      <c r="BC1302">
        <v>-0.40862853586925801</v>
      </c>
      <c r="BD1302">
        <v>-0.27694079990197901</v>
      </c>
      <c r="BE1302">
        <v>-9.49561902310532E-2</v>
      </c>
      <c r="BF1302">
        <v>-8.5373363421003504E-2</v>
      </c>
      <c r="BG1302">
        <v>-5.3413012000810001E-2</v>
      </c>
      <c r="BH1302">
        <v>-2.3632301404334099E-2</v>
      </c>
      <c r="BI1302">
        <v>-3.2681104048022901E-2</v>
      </c>
      <c r="BJ1302">
        <v>-5.4433527480294099E-2</v>
      </c>
      <c r="BK1302">
        <v>-3.5306920297211199E-2</v>
      </c>
      <c r="BL1302">
        <v>6.3645765828573998E-3</v>
      </c>
      <c r="BM1302">
        <v>-4.7424503345989202E-2</v>
      </c>
      <c r="BN1302">
        <v>-5.9368361824826903E-2</v>
      </c>
      <c r="BO1302">
        <v>-9.4312227892382805E-2</v>
      </c>
      <c r="BP1302">
        <v>-3.7795931256154297E-2</v>
      </c>
      <c r="BQ1302">
        <v>-1.0606353956260899E-2</v>
      </c>
      <c r="BR1302">
        <v>1.54885217566832E-2</v>
      </c>
      <c r="BS1302">
        <v>1.13659846767529</v>
      </c>
      <c r="BT1302">
        <v>1.54714681251789</v>
      </c>
      <c r="BU1302">
        <v>1.74328930223329</v>
      </c>
      <c r="BV1302">
        <v>1.8090707492818201</v>
      </c>
      <c r="BW1302">
        <v>1.6107620396699101</v>
      </c>
      <c r="BX1302">
        <v>3.00755230470899E-3</v>
      </c>
      <c r="BY1302">
        <v>-0.26817740904516302</v>
      </c>
      <c r="BZ1302">
        <v>-0.35462175079768599</v>
      </c>
      <c r="CA1302">
        <v>-0.28040141618455</v>
      </c>
      <c r="CB1302">
        <v>-0.183169818319739</v>
      </c>
      <c r="CC1302">
        <v>-4.8515888524089203E-2</v>
      </c>
      <c r="CD1302">
        <v>-3.62151548013811E-2</v>
      </c>
      <c r="CE1302">
        <v>-1.0136306063747699E-2</v>
      </c>
      <c r="CF1302">
        <v>7.0041026302332804E-3</v>
      </c>
      <c r="CG1302">
        <v>-2.13828999296102E-4</v>
      </c>
      <c r="CH1302">
        <v>-1.2537012992068599E-2</v>
      </c>
      <c r="CI1302">
        <v>1.69677360842584E-3</v>
      </c>
      <c r="CJ1302">
        <v>4.9941593474586397E-2</v>
      </c>
      <c r="CK1302">
        <v>-9.7221976752913403E-3</v>
      </c>
      <c r="CL1302">
        <v>-2.37468566077173E-2</v>
      </c>
      <c r="CM1302">
        <v>-6.3773911648967702E-2</v>
      </c>
      <c r="CN1302">
        <v>-1.0839642645309301E-2</v>
      </c>
      <c r="CO1302">
        <v>1.56570141482405E-2</v>
      </c>
      <c r="CP1302">
        <v>8.3442978509896307E-2</v>
      </c>
      <c r="CQ1302">
        <v>1.22674160260613</v>
      </c>
      <c r="CR1302">
        <v>1.6535482099700201</v>
      </c>
      <c r="CS1302">
        <v>1.8499800266778399</v>
      </c>
      <c r="CT1302">
        <v>1.91361725293828</v>
      </c>
      <c r="CU1302">
        <v>1.73921151578624</v>
      </c>
      <c r="CV1302">
        <v>0.121866932466467</v>
      </c>
      <c r="CW1302">
        <v>-0.16490061821728999</v>
      </c>
      <c r="CX1302">
        <v>-0.23626376317588599</v>
      </c>
      <c r="CY1302">
        <v>-0.191591703705353</v>
      </c>
      <c r="CZ1302">
        <v>-0.118224322127611</v>
      </c>
      <c r="DA1302">
        <v>-2.0755868171251001E-3</v>
      </c>
      <c r="DB1302">
        <v>1.2943053818241301E-2</v>
      </c>
      <c r="DC1302">
        <v>3.3140399873314498E-2</v>
      </c>
      <c r="DD1302">
        <v>3.7640506664800601E-2</v>
      </c>
      <c r="DE1302">
        <v>3.2253446049430701E-2</v>
      </c>
      <c r="DF1302">
        <v>2.93595014961569E-2</v>
      </c>
      <c r="DG1302">
        <v>3.8700467514062899E-2</v>
      </c>
      <c r="DH1302">
        <v>9.35186103663153E-2</v>
      </c>
      <c r="DI1302">
        <v>2.7980107995406601E-2</v>
      </c>
      <c r="DJ1302">
        <v>1.18746486093923E-2</v>
      </c>
      <c r="DK1302">
        <v>-3.3235595405552598E-2</v>
      </c>
      <c r="DL1302">
        <v>1.61166459655358E-2</v>
      </c>
      <c r="DM1302">
        <v>4.1920382252741799E-2</v>
      </c>
      <c r="DN1302">
        <v>0.151397435263109</v>
      </c>
      <c r="DO1302">
        <v>1.3168847375369701</v>
      </c>
      <c r="DP1302">
        <v>1.7599496074221399</v>
      </c>
      <c r="DQ1302">
        <v>1.95667075112239</v>
      </c>
      <c r="DR1302">
        <v>2.0181637565947401</v>
      </c>
      <c r="DS1302">
        <v>1.86766099190256</v>
      </c>
      <c r="DT1302">
        <v>0.240726312628225</v>
      </c>
      <c r="DU1302">
        <v>-6.1623827389416901E-2</v>
      </c>
      <c r="DV1302">
        <v>-0.117905775554086</v>
      </c>
      <c r="DW1302">
        <v>-0.102781991226156</v>
      </c>
      <c r="DX1302">
        <v>-5.3278825935482603E-2</v>
      </c>
      <c r="DY1302">
        <v>6.49768330020217E-2</v>
      </c>
      <c r="DZ1302">
        <v>8.3919699549761903E-2</v>
      </c>
      <c r="EA1302">
        <v>9.5625089856422693E-2</v>
      </c>
      <c r="EB1302">
        <v>8.1874608287072506E-2</v>
      </c>
      <c r="EC1302">
        <v>7.9131034629447997E-2</v>
      </c>
      <c r="ED1302">
        <v>8.98514142350052E-2</v>
      </c>
      <c r="EE1302">
        <v>9.2127924430172897E-2</v>
      </c>
      <c r="EF1302">
        <v>0.156436901671303</v>
      </c>
      <c r="EG1302">
        <v>8.2416249343780598E-2</v>
      </c>
      <c r="EH1302">
        <v>6.33064445843394E-2</v>
      </c>
      <c r="EI1302">
        <v>1.08568830250144E-2</v>
      </c>
      <c r="EJ1302">
        <v>5.5037245407494703E-2</v>
      </c>
      <c r="EK1302">
        <v>7.9840514536114404E-2</v>
      </c>
      <c r="EL1302">
        <v>0.249512877999676</v>
      </c>
      <c r="EM1302">
        <v>1.4470371074620501</v>
      </c>
      <c r="EN1302">
        <v>1.91357632622173</v>
      </c>
      <c r="EO1302">
        <v>2.1107152121468999</v>
      </c>
      <c r="EP1302">
        <v>2.16911230335548</v>
      </c>
      <c r="EQ1302">
        <v>2.0531216345238801</v>
      </c>
      <c r="ER1302">
        <v>0.41234037983086402</v>
      </c>
      <c r="ES1302">
        <v>8.7491455708028895E-2</v>
      </c>
      <c r="ET1302">
        <v>5.2984360454144001E-2</v>
      </c>
      <c r="EU1302">
        <v>2.5445128458551802E-2</v>
      </c>
      <c r="EV1302">
        <v>4.0492155646756997E-2</v>
      </c>
      <c r="EW1302">
        <v>84.824782225341195</v>
      </c>
      <c r="EX1302">
        <v>82.900800583675903</v>
      </c>
      <c r="EY1302">
        <v>81.093434534652403</v>
      </c>
      <c r="EZ1302">
        <v>79.313559696881498</v>
      </c>
      <c r="FA1302">
        <v>77.767473938427301</v>
      </c>
      <c r="FB1302">
        <v>76.255587661824293</v>
      </c>
      <c r="FC1302">
        <v>75.033966671282997</v>
      </c>
      <c r="FD1302">
        <v>75.092042954402501</v>
      </c>
      <c r="FE1302">
        <v>78.506499736346697</v>
      </c>
      <c r="FF1302">
        <v>82.394697867637603</v>
      </c>
      <c r="FG1302">
        <v>86.791647761587598</v>
      </c>
      <c r="FH1302">
        <v>90.772066486783501</v>
      </c>
      <c r="FI1302">
        <v>94.094180613386698</v>
      </c>
      <c r="FJ1302">
        <v>97.3428315711555</v>
      </c>
      <c r="FK1302">
        <v>99.868367200245899</v>
      </c>
      <c r="FL1302">
        <v>101.71994522849999</v>
      </c>
      <c r="FM1302">
        <v>102.89923599272601</v>
      </c>
      <c r="FN1302">
        <v>103.047813507908</v>
      </c>
      <c r="FO1302">
        <v>102.300266860606</v>
      </c>
      <c r="FP1302">
        <v>100.41052074162801</v>
      </c>
      <c r="FQ1302">
        <v>97.370939607636402</v>
      </c>
      <c r="FR1302">
        <v>94.184920357040895</v>
      </c>
      <c r="FS1302">
        <v>91.531651415576704</v>
      </c>
      <c r="FT1302">
        <v>88.893418079662197</v>
      </c>
      <c r="FU1302">
        <v>3.4346766171700301E-2</v>
      </c>
      <c r="FV1302">
        <v>0</v>
      </c>
      <c r="FW1302">
        <v>0</v>
      </c>
      <c r="FX1302">
        <v>1</v>
      </c>
    </row>
    <row r="1303" spans="1:180" x14ac:dyDescent="0.2">
      <c r="A1303" t="s">
        <v>42</v>
      </c>
      <c r="B1303" t="s">
        <v>58</v>
      </c>
      <c r="C1303" t="s">
        <v>3</v>
      </c>
      <c r="D1303" t="s">
        <v>80</v>
      </c>
      <c r="E1303" t="s">
        <v>77</v>
      </c>
      <c r="F1303" t="s">
        <v>78</v>
      </c>
      <c r="G1303" t="s">
        <v>2</v>
      </c>
      <c r="H1303">
        <v>1211.1111111111099</v>
      </c>
      <c r="I1303">
        <v>1.39482256939649</v>
      </c>
      <c r="J1303">
        <v>1.19882207043434</v>
      </c>
      <c r="K1303">
        <v>1.05954140501507</v>
      </c>
      <c r="L1303">
        <v>0.96459793265951799</v>
      </c>
      <c r="M1303">
        <v>0.93303808264117005</v>
      </c>
      <c r="N1303">
        <v>0.98768350803265403</v>
      </c>
      <c r="O1303">
        <v>1.09936848411748</v>
      </c>
      <c r="P1303">
        <v>1.1779356322460199</v>
      </c>
      <c r="Q1303">
        <v>1.22357508748771</v>
      </c>
      <c r="R1303">
        <v>1.3365274434930601</v>
      </c>
      <c r="S1303">
        <v>1.45174921667791</v>
      </c>
      <c r="T1303">
        <v>1.6773024627287201</v>
      </c>
      <c r="U1303">
        <v>1.9785644721517901</v>
      </c>
      <c r="V1303">
        <v>2.2610230764702401</v>
      </c>
      <c r="W1303">
        <v>2.5289525583027399</v>
      </c>
      <c r="X1303">
        <v>2.8717869595913701</v>
      </c>
      <c r="Y1303">
        <v>3.1337735485223801</v>
      </c>
      <c r="Z1303">
        <v>3.3579416269065998</v>
      </c>
      <c r="AA1303">
        <v>3.3425484228222402</v>
      </c>
      <c r="AB1303">
        <v>3.2140281544640499</v>
      </c>
      <c r="AC1303">
        <v>2.96066407450011</v>
      </c>
      <c r="AD1303">
        <v>2.65786428709696</v>
      </c>
      <c r="AE1303">
        <v>2.2320169602543598</v>
      </c>
      <c r="AF1303">
        <v>1.82550524740051</v>
      </c>
      <c r="AG1303">
        <v>-7.6979174532095504E-2</v>
      </c>
      <c r="AH1303">
        <v>-6.8947300525382005E-2</v>
      </c>
      <c r="AI1303">
        <v>-5.1941347218899897E-2</v>
      </c>
      <c r="AJ1303">
        <v>-4.3917822348075598E-2</v>
      </c>
      <c r="AK1303">
        <v>-3.15967764678639E-2</v>
      </c>
      <c r="AL1303">
        <v>-2.20710335321605E-2</v>
      </c>
      <c r="AM1303">
        <v>-1.0727042081299199E-2</v>
      </c>
      <c r="AN1303">
        <v>-3.7380816313233797E-2</v>
      </c>
      <c r="AO1303">
        <v>-4.14358687842609E-2</v>
      </c>
      <c r="AP1303">
        <v>-4.2898484186149999E-2</v>
      </c>
      <c r="AQ1303">
        <v>-6.0134619540697903E-2</v>
      </c>
      <c r="AR1303">
        <v>-2.3737194047093499E-2</v>
      </c>
      <c r="AS1303">
        <v>-2.2164464404491199E-2</v>
      </c>
      <c r="AT1303">
        <v>-4.46548685428904E-2</v>
      </c>
      <c r="AU1303">
        <v>0.45287501302197902</v>
      </c>
      <c r="AV1303">
        <v>0.54525586867092102</v>
      </c>
      <c r="AW1303">
        <v>0.54304450551470895</v>
      </c>
      <c r="AX1303">
        <v>0.63436270586020604</v>
      </c>
      <c r="AY1303">
        <v>0.37111763099817402</v>
      </c>
      <c r="AZ1303">
        <v>-0.41634324903606901</v>
      </c>
      <c r="BA1303">
        <v>-0.40505777471545601</v>
      </c>
      <c r="BB1303">
        <v>-0.32534252434211303</v>
      </c>
      <c r="BC1303">
        <v>-0.218805048791929</v>
      </c>
      <c r="BD1303">
        <v>-0.12584911491026901</v>
      </c>
      <c r="BE1303">
        <v>-5.1366670423304603E-2</v>
      </c>
      <c r="BF1303">
        <v>-4.8519132071864701E-2</v>
      </c>
      <c r="BG1303">
        <v>-3.1881710488961601E-2</v>
      </c>
      <c r="BH1303">
        <v>-2.5753717989488299E-2</v>
      </c>
      <c r="BI1303">
        <v>-1.7095776688550099E-2</v>
      </c>
      <c r="BJ1303">
        <v>-8.7040974013931193E-3</v>
      </c>
      <c r="BK1303">
        <v>2.4665850096013899E-3</v>
      </c>
      <c r="BL1303">
        <v>-1.85206228268209E-2</v>
      </c>
      <c r="BM1303">
        <v>-2.56428831300873E-2</v>
      </c>
      <c r="BN1303">
        <v>-2.2997674256245899E-2</v>
      </c>
      <c r="BO1303">
        <v>-4.1951657067870698E-2</v>
      </c>
      <c r="BP1303">
        <v>-9.68059076586468E-3</v>
      </c>
      <c r="BQ1303">
        <v>-8.2220020627328701E-3</v>
      </c>
      <c r="BR1303">
        <v>-1.05247811998357E-2</v>
      </c>
      <c r="BS1303">
        <v>0.50220717781919599</v>
      </c>
      <c r="BT1303">
        <v>0.61051377435814502</v>
      </c>
      <c r="BU1303">
        <v>0.62982830698186298</v>
      </c>
      <c r="BV1303">
        <v>0.70303565462857698</v>
      </c>
      <c r="BW1303">
        <v>0.43480840434184398</v>
      </c>
      <c r="BX1303">
        <v>-0.33994027654796499</v>
      </c>
      <c r="BY1303">
        <v>-0.34352692250391897</v>
      </c>
      <c r="BZ1303">
        <v>-0.27031301502799499</v>
      </c>
      <c r="CA1303">
        <v>-0.173934500538621</v>
      </c>
      <c r="CB1303">
        <v>-9.6256287166502696E-2</v>
      </c>
      <c r="CC1303">
        <v>-3.3627528100159801E-2</v>
      </c>
      <c r="CD1303">
        <v>-3.4370644830675902E-2</v>
      </c>
      <c r="CE1303">
        <v>-1.7988467196876499E-2</v>
      </c>
      <c r="CF1303">
        <v>-1.31733146434975E-2</v>
      </c>
      <c r="CG1303">
        <v>-7.0524284153583297E-3</v>
      </c>
      <c r="CH1303">
        <v>5.5380184347945396E-4</v>
      </c>
      <c r="CI1303">
        <v>1.1604450941408301E-2</v>
      </c>
      <c r="CJ1303">
        <v>-5.4581102713734701E-3</v>
      </c>
      <c r="CK1303">
        <v>-1.47047093757055E-2</v>
      </c>
      <c r="CL1303">
        <v>-9.2144339220352495E-3</v>
      </c>
      <c r="CM1303">
        <v>-2.9358192649404299E-2</v>
      </c>
      <c r="CN1303">
        <v>5.4969846505098502E-5</v>
      </c>
      <c r="CO1303">
        <v>1.43450488266378E-3</v>
      </c>
      <c r="CP1303">
        <v>1.31136133245018E-2</v>
      </c>
      <c r="CQ1303">
        <v>0.53637448487865202</v>
      </c>
      <c r="CR1303">
        <v>0.655711201043914</v>
      </c>
      <c r="CS1303">
        <v>0.68993450351112096</v>
      </c>
      <c r="CT1303">
        <v>0.75059832974920604</v>
      </c>
      <c r="CU1303">
        <v>0.47892043994037498</v>
      </c>
      <c r="CV1303">
        <v>-0.28702381054678799</v>
      </c>
      <c r="CW1303">
        <v>-0.30091084170179999</v>
      </c>
      <c r="CX1303">
        <v>-0.23219974451178099</v>
      </c>
      <c r="CY1303">
        <v>-0.142857295506187</v>
      </c>
      <c r="CZ1303">
        <v>-7.5760384818914506E-2</v>
      </c>
      <c r="DA1303">
        <v>-1.5888385777014902E-2</v>
      </c>
      <c r="DB1303">
        <v>-2.0222157589487099E-2</v>
      </c>
      <c r="DC1303">
        <v>-4.09522390479142E-3</v>
      </c>
      <c r="DD1303">
        <v>-5.92911297506644E-4</v>
      </c>
      <c r="DE1303">
        <v>2.9909198578334001E-3</v>
      </c>
      <c r="DF1303">
        <v>9.8117010883520296E-3</v>
      </c>
      <c r="DG1303">
        <v>2.0742316873215299E-2</v>
      </c>
      <c r="DH1303">
        <v>7.6044022840739498E-3</v>
      </c>
      <c r="DI1303">
        <v>-3.7665356213237001E-3</v>
      </c>
      <c r="DJ1303">
        <v>4.5688064121754196E-3</v>
      </c>
      <c r="DK1303">
        <v>-1.67647282309378E-2</v>
      </c>
      <c r="DL1303">
        <v>9.7905304588748795E-3</v>
      </c>
      <c r="DM1303">
        <v>1.1091011828060399E-2</v>
      </c>
      <c r="DN1303">
        <v>3.6752007848839197E-2</v>
      </c>
      <c r="DO1303">
        <v>0.57054179193810906</v>
      </c>
      <c r="DP1303">
        <v>0.70090862772968299</v>
      </c>
      <c r="DQ1303">
        <v>0.75004070004037804</v>
      </c>
      <c r="DR1303">
        <v>0.79816100486983399</v>
      </c>
      <c r="DS1303">
        <v>0.52303247553890697</v>
      </c>
      <c r="DT1303">
        <v>-0.234107344545612</v>
      </c>
      <c r="DU1303">
        <v>-0.25829476089968001</v>
      </c>
      <c r="DV1303">
        <v>-0.194086473995568</v>
      </c>
      <c r="DW1303">
        <v>-0.11178009047375299</v>
      </c>
      <c r="DX1303">
        <v>-5.5264482471326398E-2</v>
      </c>
      <c r="DY1303">
        <v>9.7241183317759404E-3</v>
      </c>
      <c r="DZ1303">
        <v>2.0601086403018701E-4</v>
      </c>
      <c r="EA1303">
        <v>1.5964412825146899E-2</v>
      </c>
      <c r="EB1303">
        <v>1.7571193061080698E-2</v>
      </c>
      <c r="EC1303">
        <v>1.7491919637147298E-2</v>
      </c>
      <c r="ED1303">
        <v>2.3178637219119402E-2</v>
      </c>
      <c r="EE1303">
        <v>3.3935943964115901E-2</v>
      </c>
      <c r="EF1303">
        <v>2.64645957704869E-2</v>
      </c>
      <c r="EG1303">
        <v>1.2026450032849899E-2</v>
      </c>
      <c r="EH1303">
        <v>2.44696163420795E-2</v>
      </c>
      <c r="EI1303">
        <v>1.4182342418893499E-3</v>
      </c>
      <c r="EJ1303">
        <v>2.38471337401037E-2</v>
      </c>
      <c r="EK1303">
        <v>2.5033474169818801E-2</v>
      </c>
      <c r="EL1303">
        <v>7.0882095191893896E-2</v>
      </c>
      <c r="EM1303">
        <v>0.61987395673532497</v>
      </c>
      <c r="EN1303">
        <v>0.76616653341690699</v>
      </c>
      <c r="EO1303">
        <v>0.83682450150753296</v>
      </c>
      <c r="EP1303">
        <v>0.86683395363820603</v>
      </c>
      <c r="EQ1303">
        <v>0.58672324888257599</v>
      </c>
      <c r="ER1303">
        <v>-0.15770437205750801</v>
      </c>
      <c r="ES1303">
        <v>-0.196763908688144</v>
      </c>
      <c r="ET1303">
        <v>-0.13905696468145001</v>
      </c>
      <c r="EU1303">
        <v>-6.6909542220445706E-2</v>
      </c>
      <c r="EV1303">
        <v>-2.5671654727560299E-2</v>
      </c>
      <c r="EW1303">
        <v>84.718204525022401</v>
      </c>
      <c r="EX1303">
        <v>82.794689116399795</v>
      </c>
      <c r="EY1303">
        <v>80.994897997705706</v>
      </c>
      <c r="EZ1303">
        <v>79.237968350495194</v>
      </c>
      <c r="FA1303">
        <v>77.6901750487621</v>
      </c>
      <c r="FB1303">
        <v>76.190151125295998</v>
      </c>
      <c r="FC1303">
        <v>74.992463460915999</v>
      </c>
      <c r="FD1303">
        <v>75.083732679905594</v>
      </c>
      <c r="FE1303">
        <v>78.542613457446905</v>
      </c>
      <c r="FF1303">
        <v>82.449044585146297</v>
      </c>
      <c r="FG1303">
        <v>86.845847216109803</v>
      </c>
      <c r="FH1303">
        <v>90.820003767152699</v>
      </c>
      <c r="FI1303">
        <v>94.1245086563532</v>
      </c>
      <c r="FJ1303">
        <v>97.357096238442395</v>
      </c>
      <c r="FK1303">
        <v>99.862719794586198</v>
      </c>
      <c r="FL1303">
        <v>101.691928007741</v>
      </c>
      <c r="FM1303">
        <v>102.85583087641901</v>
      </c>
      <c r="FN1303">
        <v>102.994480691226</v>
      </c>
      <c r="FO1303">
        <v>102.241077543423</v>
      </c>
      <c r="FP1303">
        <v>100.33880886674299</v>
      </c>
      <c r="FQ1303">
        <v>97.280829235293695</v>
      </c>
      <c r="FR1303">
        <v>94.070608572186501</v>
      </c>
      <c r="FS1303">
        <v>91.410553617834694</v>
      </c>
      <c r="FT1303">
        <v>88.776652425455396</v>
      </c>
      <c r="FU1303">
        <v>7.2789478408399097E-2</v>
      </c>
      <c r="FV1303">
        <v>0</v>
      </c>
      <c r="FW1303">
        <v>0</v>
      </c>
      <c r="FX1303">
        <v>1</v>
      </c>
    </row>
    <row r="1304" spans="1:180" x14ac:dyDescent="0.2">
      <c r="A1304" t="s">
        <v>42</v>
      </c>
      <c r="B1304" t="s">
        <v>58</v>
      </c>
      <c r="C1304" t="s">
        <v>3</v>
      </c>
      <c r="D1304" t="s">
        <v>80</v>
      </c>
      <c r="E1304" t="s">
        <v>78</v>
      </c>
      <c r="F1304" t="s">
        <v>1</v>
      </c>
      <c r="G1304" t="s">
        <v>2</v>
      </c>
      <c r="H1304">
        <v>7469.8888888888896</v>
      </c>
      <c r="I1304">
        <v>9.3746865788026703</v>
      </c>
      <c r="J1304">
        <v>8.0337260148867795</v>
      </c>
      <c r="K1304">
        <v>7.0072647958442902</v>
      </c>
      <c r="L1304">
        <v>6.3162600667083098</v>
      </c>
      <c r="M1304">
        <v>5.8978727642264204</v>
      </c>
      <c r="N1304">
        <v>5.6372207484228198</v>
      </c>
      <c r="O1304">
        <v>5.6982364125355396</v>
      </c>
      <c r="P1304">
        <v>6.0188681339769801</v>
      </c>
      <c r="Q1304">
        <v>6.5265508925262203</v>
      </c>
      <c r="R1304">
        <v>7.5404553724510999</v>
      </c>
      <c r="S1304">
        <v>9.0360606344643699</v>
      </c>
      <c r="T1304">
        <v>10.917963540367801</v>
      </c>
      <c r="U1304">
        <v>12.9642069538617</v>
      </c>
      <c r="V1304">
        <v>14.938464844636901</v>
      </c>
      <c r="W1304">
        <v>16.818040534324702</v>
      </c>
      <c r="X1304">
        <v>18.4923480569331</v>
      </c>
      <c r="Y1304">
        <v>19.781728245994</v>
      </c>
      <c r="Z1304">
        <v>20.3564376624925</v>
      </c>
      <c r="AA1304">
        <v>20.0631786985853</v>
      </c>
      <c r="AB1304">
        <v>18.926246282352199</v>
      </c>
      <c r="AC1304">
        <v>17.693466903971402</v>
      </c>
      <c r="AD1304">
        <v>16.376170290039799</v>
      </c>
      <c r="AE1304">
        <v>14.197173535883399</v>
      </c>
      <c r="AF1304">
        <v>11.8833676305353</v>
      </c>
      <c r="AG1304">
        <v>-0.19454744183431999</v>
      </c>
      <c r="AH1304">
        <v>-0.18447078427746799</v>
      </c>
      <c r="AI1304">
        <v>-0.162545635365235</v>
      </c>
      <c r="AJ1304">
        <v>-0.13629769588729901</v>
      </c>
      <c r="AK1304">
        <v>-7.8700321822323505E-2</v>
      </c>
      <c r="AL1304">
        <v>-8.1770251307225594E-2</v>
      </c>
      <c r="AM1304">
        <v>-6.9868583076110394E-2</v>
      </c>
      <c r="AN1304">
        <v>-2.2092089285751501E-2</v>
      </c>
      <c r="AO1304">
        <v>-4.7702870550970701E-2</v>
      </c>
      <c r="AP1304">
        <v>-0.12639201420058199</v>
      </c>
      <c r="AQ1304">
        <v>-0.11099612167633</v>
      </c>
      <c r="AR1304">
        <v>-3.68174027041238E-2</v>
      </c>
      <c r="AS1304">
        <v>-6.0346473012227002E-2</v>
      </c>
      <c r="AT1304">
        <v>-6.9239189763899298E-2</v>
      </c>
      <c r="AU1304">
        <v>0.82389609772842698</v>
      </c>
      <c r="AV1304">
        <v>1.02850256794322</v>
      </c>
      <c r="AW1304">
        <v>1.1122936508113901</v>
      </c>
      <c r="AX1304">
        <v>1.07252724005428</v>
      </c>
      <c r="AY1304">
        <v>0.64681213056017495</v>
      </c>
      <c r="AZ1304">
        <v>-0.47159252454324702</v>
      </c>
      <c r="BA1304">
        <v>-0.50574607858148102</v>
      </c>
      <c r="BB1304">
        <v>-0.531627951700123</v>
      </c>
      <c r="BC1304">
        <v>-0.55443160386938395</v>
      </c>
      <c r="BD1304">
        <v>-0.353678088573047</v>
      </c>
      <c r="BE1304">
        <v>-9.9510441009628206E-2</v>
      </c>
      <c r="BF1304">
        <v>-9.7413336364925093E-2</v>
      </c>
      <c r="BG1304">
        <v>-9.1367081847940707E-2</v>
      </c>
      <c r="BH1304">
        <v>-5.9905819442909299E-2</v>
      </c>
      <c r="BI1304">
        <v>-2.35970217033734E-2</v>
      </c>
      <c r="BJ1304">
        <v>-2.1441818052515899E-2</v>
      </c>
      <c r="BK1304">
        <v>-1.21080546911499E-2</v>
      </c>
      <c r="BL1304">
        <v>2.6762137763636701E-2</v>
      </c>
      <c r="BM1304">
        <v>-2.0118284795280399E-3</v>
      </c>
      <c r="BN1304">
        <v>-9.0611584509751195E-2</v>
      </c>
      <c r="BO1304">
        <v>-6.9717810819573595E-2</v>
      </c>
      <c r="BP1304">
        <v>-7.9230934095622391E-3</v>
      </c>
      <c r="BQ1304">
        <v>-3.1456964782955801E-2</v>
      </c>
      <c r="BR1304">
        <v>1.4213736245127199E-2</v>
      </c>
      <c r="BS1304">
        <v>0.94057018722483798</v>
      </c>
      <c r="BT1304">
        <v>1.13702422968127</v>
      </c>
      <c r="BU1304">
        <v>1.22032386201397</v>
      </c>
      <c r="BV1304">
        <v>1.19641662342272</v>
      </c>
      <c r="BW1304">
        <v>0.78489405728835104</v>
      </c>
      <c r="BX1304">
        <v>-0.35613152313336599</v>
      </c>
      <c r="BY1304">
        <v>-0.39069698741252501</v>
      </c>
      <c r="BZ1304">
        <v>-0.38216506076603601</v>
      </c>
      <c r="CA1304">
        <v>-0.40128352561138902</v>
      </c>
      <c r="CB1304">
        <v>-0.25337267832326998</v>
      </c>
      <c r="CC1304">
        <v>-3.3688103746813997E-2</v>
      </c>
      <c r="CD1304">
        <v>-3.7117613141192697E-2</v>
      </c>
      <c r="CE1304">
        <v>-4.2069032510956797E-2</v>
      </c>
      <c r="CF1304">
        <v>-6.9970385278084997E-3</v>
      </c>
      <c r="CG1304">
        <v>1.4567356099479701E-2</v>
      </c>
      <c r="CH1304">
        <v>2.03414710429978E-2</v>
      </c>
      <c r="CI1304">
        <v>2.78967113141072E-2</v>
      </c>
      <c r="CJ1304">
        <v>6.0598426594875299E-2</v>
      </c>
      <c r="CK1304">
        <v>2.9633648071901102E-2</v>
      </c>
      <c r="CL1304">
        <v>-6.5830167902732606E-2</v>
      </c>
      <c r="CM1304">
        <v>-4.1128578465065103E-2</v>
      </c>
      <c r="CN1304">
        <v>1.20890171879826E-2</v>
      </c>
      <c r="CO1304">
        <v>-1.1448179388605701E-2</v>
      </c>
      <c r="CP1304">
        <v>7.2012978578831405E-2</v>
      </c>
      <c r="CQ1304">
        <v>1.0213783061892701</v>
      </c>
      <c r="CR1304">
        <v>1.2121860020147599</v>
      </c>
      <c r="CS1304">
        <v>1.2951452572036899</v>
      </c>
      <c r="CT1304">
        <v>1.2822220329431799</v>
      </c>
      <c r="CU1304">
        <v>0.88052917910545103</v>
      </c>
      <c r="CV1304">
        <v>-0.27616358528226997</v>
      </c>
      <c r="CW1304">
        <v>-0.31101433733950501</v>
      </c>
      <c r="CX1304">
        <v>-0.27864751780941299</v>
      </c>
      <c r="CY1304">
        <v>-0.29521363314030302</v>
      </c>
      <c r="CZ1304">
        <v>-0.18390145674163999</v>
      </c>
      <c r="DA1304">
        <v>3.2134233516000102E-2</v>
      </c>
      <c r="DB1304">
        <v>2.3178110082539699E-2</v>
      </c>
      <c r="DC1304">
        <v>7.2290168260271299E-3</v>
      </c>
      <c r="DD1304">
        <v>4.5911742387292301E-2</v>
      </c>
      <c r="DE1304">
        <v>5.2731733902332899E-2</v>
      </c>
      <c r="DF1304">
        <v>6.2124760138511502E-2</v>
      </c>
      <c r="DG1304">
        <v>6.7901477319364301E-2</v>
      </c>
      <c r="DH1304">
        <v>9.4434715426113799E-2</v>
      </c>
      <c r="DI1304">
        <v>6.12791246233301E-2</v>
      </c>
      <c r="DJ1304">
        <v>-4.1048751295714003E-2</v>
      </c>
      <c r="DK1304">
        <v>-1.2539346110556701E-2</v>
      </c>
      <c r="DL1304">
        <v>3.2101127785527497E-2</v>
      </c>
      <c r="DM1304">
        <v>8.5606060057444693E-3</v>
      </c>
      <c r="DN1304">
        <v>0.129812220912536</v>
      </c>
      <c r="DO1304">
        <v>1.1021864251536999</v>
      </c>
      <c r="DP1304">
        <v>1.28734777434825</v>
      </c>
      <c r="DQ1304">
        <v>1.36996665239341</v>
      </c>
      <c r="DR1304">
        <v>1.36802744246365</v>
      </c>
      <c r="DS1304">
        <v>0.97616430092255002</v>
      </c>
      <c r="DT1304">
        <v>-0.19619564743117501</v>
      </c>
      <c r="DU1304">
        <v>-0.23133168726648501</v>
      </c>
      <c r="DV1304">
        <v>-0.17512997485279</v>
      </c>
      <c r="DW1304">
        <v>-0.18914374066921699</v>
      </c>
      <c r="DX1304">
        <v>-0.11443023516001</v>
      </c>
      <c r="DY1304">
        <v>0.127171234340692</v>
      </c>
      <c r="DZ1304">
        <v>0.110235557995082</v>
      </c>
      <c r="EA1304">
        <v>7.8407570343321797E-2</v>
      </c>
      <c r="EB1304">
        <v>0.122303618831682</v>
      </c>
      <c r="EC1304">
        <v>0.107835034021283</v>
      </c>
      <c r="ED1304">
        <v>0.122453193393221</v>
      </c>
      <c r="EE1304">
        <v>0.12566200570432501</v>
      </c>
      <c r="EF1304">
        <v>0.143288942475502</v>
      </c>
      <c r="EG1304">
        <v>0.10697016669477299</v>
      </c>
      <c r="EH1304">
        <v>-5.2683216048834899E-3</v>
      </c>
      <c r="EI1304">
        <v>2.87389647462E-2</v>
      </c>
      <c r="EJ1304">
        <v>6.0995437080088998E-2</v>
      </c>
      <c r="EK1304">
        <v>3.7450114235015701E-2</v>
      </c>
      <c r="EL1304">
        <v>0.21326514692156201</v>
      </c>
      <c r="EM1304">
        <v>1.2188605146501099</v>
      </c>
      <c r="EN1304">
        <v>1.39586943608631</v>
      </c>
      <c r="EO1304">
        <v>1.4779968635959899</v>
      </c>
      <c r="EP1304">
        <v>1.4919168258320801</v>
      </c>
      <c r="EQ1304">
        <v>1.1142462276507299</v>
      </c>
      <c r="ER1304">
        <v>-8.0734646021292905E-2</v>
      </c>
      <c r="ES1304">
        <v>-0.116282596097529</v>
      </c>
      <c r="ET1304">
        <v>-2.56670839187037E-2</v>
      </c>
      <c r="EU1304">
        <v>-3.5995662411222797E-2</v>
      </c>
      <c r="EV1304">
        <v>-1.41248249102328E-2</v>
      </c>
      <c r="EW1304">
        <v>84.897019529324098</v>
      </c>
      <c r="EX1304">
        <v>82.982899036743405</v>
      </c>
      <c r="EY1304">
        <v>81.172509091168195</v>
      </c>
      <c r="EZ1304">
        <v>79.368567181298502</v>
      </c>
      <c r="FA1304">
        <v>77.8226962445152</v>
      </c>
      <c r="FB1304">
        <v>76.303106947823295</v>
      </c>
      <c r="FC1304">
        <v>75.059206806311295</v>
      </c>
      <c r="FD1304">
        <v>75.090968186475706</v>
      </c>
      <c r="FE1304">
        <v>78.4533243267811</v>
      </c>
      <c r="FF1304">
        <v>82.319015263830096</v>
      </c>
      <c r="FG1304">
        <v>86.704433735216597</v>
      </c>
      <c r="FH1304">
        <v>90.690589450867606</v>
      </c>
      <c r="FI1304">
        <v>94.033333571035797</v>
      </c>
      <c r="FJ1304">
        <v>97.292576159556802</v>
      </c>
      <c r="FK1304">
        <v>99.839938176599304</v>
      </c>
      <c r="FL1304">
        <v>101.712398702667</v>
      </c>
      <c r="FM1304">
        <v>102.90785486110001</v>
      </c>
      <c r="FN1304">
        <v>103.069001618518</v>
      </c>
      <c r="FO1304">
        <v>102.326083201909</v>
      </c>
      <c r="FP1304">
        <v>100.448153219484</v>
      </c>
      <c r="FQ1304">
        <v>97.423409725977706</v>
      </c>
      <c r="FR1304">
        <v>94.246285712075405</v>
      </c>
      <c r="FS1304">
        <v>91.599744312476005</v>
      </c>
      <c r="FT1304">
        <v>88.969121536033796</v>
      </c>
      <c r="FU1304">
        <v>2.1047196491777401E-2</v>
      </c>
      <c r="FV1304">
        <v>0</v>
      </c>
      <c r="FW1304">
        <v>0</v>
      </c>
      <c r="FX1304">
        <v>1</v>
      </c>
    </row>
    <row r="1305" spans="1:180" x14ac:dyDescent="0.2">
      <c r="A1305" t="s">
        <v>42</v>
      </c>
      <c r="B1305" t="s">
        <v>58</v>
      </c>
      <c r="C1305" t="s">
        <v>3</v>
      </c>
      <c r="D1305" t="s">
        <v>80</v>
      </c>
      <c r="E1305" t="s">
        <v>78</v>
      </c>
      <c r="F1305" t="s">
        <v>77</v>
      </c>
      <c r="G1305" t="s">
        <v>2</v>
      </c>
      <c r="H1305">
        <v>6312.3333333333303</v>
      </c>
      <c r="I1305">
        <v>8.0833576125709907</v>
      </c>
      <c r="J1305">
        <v>6.9190038594947803</v>
      </c>
      <c r="K1305">
        <v>6.0353649837798198</v>
      </c>
      <c r="L1305">
        <v>5.4458797828962302</v>
      </c>
      <c r="M1305">
        <v>5.0843028597984503</v>
      </c>
      <c r="N1305">
        <v>4.8482847317492599</v>
      </c>
      <c r="O1305">
        <v>4.8876758037650703</v>
      </c>
      <c r="P1305">
        <v>5.16443183094486</v>
      </c>
      <c r="Q1305">
        <v>5.5725903607551599</v>
      </c>
      <c r="R1305">
        <v>6.4374976218814002</v>
      </c>
      <c r="S1305">
        <v>7.71899140902054</v>
      </c>
      <c r="T1305">
        <v>9.3082887496567093</v>
      </c>
      <c r="U1305">
        <v>11.0051931501102</v>
      </c>
      <c r="V1305">
        <v>12.644249304957899</v>
      </c>
      <c r="W1305">
        <v>14.2051877572842</v>
      </c>
      <c r="X1305">
        <v>15.580641652463999</v>
      </c>
      <c r="Y1305">
        <v>16.6528117515094</v>
      </c>
      <c r="Z1305">
        <v>17.159100004744701</v>
      </c>
      <c r="AA1305">
        <v>16.931554224653599</v>
      </c>
      <c r="AB1305">
        <v>15.994708948093001</v>
      </c>
      <c r="AC1305">
        <v>14.998674503089401</v>
      </c>
      <c r="AD1305">
        <v>13.9397053408131</v>
      </c>
      <c r="AE1305">
        <v>12.1451901528474</v>
      </c>
      <c r="AF1305">
        <v>10.220466914670499</v>
      </c>
      <c r="AG1305">
        <v>-0.16802467591717199</v>
      </c>
      <c r="AH1305">
        <v>-0.17548830911524399</v>
      </c>
      <c r="AI1305">
        <v>-0.16023620989573401</v>
      </c>
      <c r="AJ1305">
        <v>-0.12631724394164401</v>
      </c>
      <c r="AK1305">
        <v>-6.9111338409312897E-2</v>
      </c>
      <c r="AL1305">
        <v>-7.2592639043044901E-2</v>
      </c>
      <c r="AM1305">
        <v>-6.2020503572068501E-2</v>
      </c>
      <c r="AN1305">
        <v>-2.2470524120060099E-2</v>
      </c>
      <c r="AO1305">
        <v>-4.2954009130103402E-2</v>
      </c>
      <c r="AP1305">
        <v>-0.120757601743368</v>
      </c>
      <c r="AQ1305">
        <v>-0.106040947562379</v>
      </c>
      <c r="AR1305">
        <v>-2.3476947587012E-2</v>
      </c>
      <c r="AS1305">
        <v>-7.2174946360541406E-2</v>
      </c>
      <c r="AT1305">
        <v>-5.0571024184789003E-2</v>
      </c>
      <c r="AU1305">
        <v>0.39337514534080198</v>
      </c>
      <c r="AV1305">
        <v>0.49636444577072703</v>
      </c>
      <c r="AW1305">
        <v>0.51468178515677798</v>
      </c>
      <c r="AX1305">
        <v>0.52537876599528399</v>
      </c>
      <c r="AY1305">
        <v>0.42807650355667498</v>
      </c>
      <c r="AZ1305">
        <v>-0.144746361880877</v>
      </c>
      <c r="BA1305">
        <v>-0.23513578305791599</v>
      </c>
      <c r="BB1305">
        <v>-0.34684023923642299</v>
      </c>
      <c r="BC1305">
        <v>-0.43388120791079299</v>
      </c>
      <c r="BD1305">
        <v>-0.29294671881996198</v>
      </c>
      <c r="BE1305">
        <v>-8.1275811431007303E-2</v>
      </c>
      <c r="BF1305">
        <v>-9.4688284396665906E-2</v>
      </c>
      <c r="BG1305">
        <v>-9.3559330039610505E-2</v>
      </c>
      <c r="BH1305">
        <v>-5.4975082484845401E-2</v>
      </c>
      <c r="BI1305">
        <v>-1.9716496226481198E-2</v>
      </c>
      <c r="BJ1305">
        <v>-2.0509712320474299E-2</v>
      </c>
      <c r="BK1305">
        <v>-1.06291912687637E-2</v>
      </c>
      <c r="BL1305">
        <v>2.58607828846729E-2</v>
      </c>
      <c r="BM1305">
        <v>-2.5897732432638202E-3</v>
      </c>
      <c r="BN1305">
        <v>-8.3909324089363496E-2</v>
      </c>
      <c r="BO1305">
        <v>-6.2544181016049E-2</v>
      </c>
      <c r="BP1305">
        <v>4.16367557103449E-3</v>
      </c>
      <c r="BQ1305">
        <v>-4.4437187291584697E-2</v>
      </c>
      <c r="BR1305">
        <v>1.0924753053854E-2</v>
      </c>
      <c r="BS1305">
        <v>0.48639050277894302</v>
      </c>
      <c r="BT1305">
        <v>0.59574581585895403</v>
      </c>
      <c r="BU1305">
        <v>0.61596295805788503</v>
      </c>
      <c r="BV1305">
        <v>0.62036538924599605</v>
      </c>
      <c r="BW1305">
        <v>0.53489278665004003</v>
      </c>
      <c r="BX1305">
        <v>-5.19777971935673E-2</v>
      </c>
      <c r="BY1305">
        <v>-0.13888639786440399</v>
      </c>
      <c r="BZ1305">
        <v>-0.22271148038423499</v>
      </c>
      <c r="CA1305">
        <v>-0.30534128520522302</v>
      </c>
      <c r="CB1305">
        <v>-0.20198759267775501</v>
      </c>
      <c r="CC1305">
        <v>-2.11938121483559E-2</v>
      </c>
      <c r="CD1305">
        <v>-3.8726433415272397E-2</v>
      </c>
      <c r="CE1305">
        <v>-4.7379126167040403E-2</v>
      </c>
      <c r="CF1305">
        <v>-5.5637187873552596E-3</v>
      </c>
      <c r="CG1305">
        <v>1.4494220999320601E-2</v>
      </c>
      <c r="CH1305">
        <v>1.5562764068919301E-2</v>
      </c>
      <c r="CI1305">
        <v>2.4964275080690702E-2</v>
      </c>
      <c r="CJ1305">
        <v>5.9334898885939E-2</v>
      </c>
      <c r="CK1305">
        <v>2.53663735715992E-2</v>
      </c>
      <c r="CL1305">
        <v>-5.8388319236003898E-2</v>
      </c>
      <c r="CM1305">
        <v>-3.2418453008957203E-2</v>
      </c>
      <c r="CN1305">
        <v>2.33074869694955E-2</v>
      </c>
      <c r="CO1305">
        <v>-2.5226099857129501E-2</v>
      </c>
      <c r="CP1305">
        <v>5.3516541036594902E-2</v>
      </c>
      <c r="CQ1305">
        <v>0.55081265599070395</v>
      </c>
      <c r="CR1305">
        <v>0.66457705003957102</v>
      </c>
      <c r="CS1305">
        <v>0.68610998987939098</v>
      </c>
      <c r="CT1305">
        <v>0.68615283515453696</v>
      </c>
      <c r="CU1305">
        <v>0.60887341892926305</v>
      </c>
      <c r="CV1305">
        <v>1.22734281107652E-2</v>
      </c>
      <c r="CW1305">
        <v>-7.2224366880994997E-2</v>
      </c>
      <c r="CX1305">
        <v>-0.13674028013292799</v>
      </c>
      <c r="CY1305">
        <v>-0.21631492630665999</v>
      </c>
      <c r="CZ1305">
        <v>-0.13898957899772199</v>
      </c>
      <c r="DA1305">
        <v>3.8888187134295399E-2</v>
      </c>
      <c r="DB1305">
        <v>1.7235417566121201E-2</v>
      </c>
      <c r="DC1305">
        <v>-1.19892229447036E-3</v>
      </c>
      <c r="DD1305">
        <v>4.3847644910134903E-2</v>
      </c>
      <c r="DE1305">
        <v>4.8704938225122403E-2</v>
      </c>
      <c r="DF1305">
        <v>5.16352404583129E-2</v>
      </c>
      <c r="DG1305">
        <v>6.0557741430145098E-2</v>
      </c>
      <c r="DH1305">
        <v>9.2809014887204999E-2</v>
      </c>
      <c r="DI1305">
        <v>5.3322520386462201E-2</v>
      </c>
      <c r="DJ1305">
        <v>-3.28673143826443E-2</v>
      </c>
      <c r="DK1305">
        <v>-2.29272500186539E-3</v>
      </c>
      <c r="DL1305">
        <v>4.2451298367956601E-2</v>
      </c>
      <c r="DM1305">
        <v>-6.0150124226742803E-3</v>
      </c>
      <c r="DN1305">
        <v>9.61083290193359E-2</v>
      </c>
      <c r="DO1305">
        <v>0.61523480920246498</v>
      </c>
      <c r="DP1305">
        <v>0.733408284220188</v>
      </c>
      <c r="DQ1305">
        <v>0.75625702170089604</v>
      </c>
      <c r="DR1305">
        <v>0.75194028106307698</v>
      </c>
      <c r="DS1305">
        <v>0.68285405120848597</v>
      </c>
      <c r="DT1305">
        <v>7.6524653415097704E-2</v>
      </c>
      <c r="DU1305">
        <v>-5.5623358975861398E-3</v>
      </c>
      <c r="DV1305">
        <v>-5.0769079881621E-2</v>
      </c>
      <c r="DW1305">
        <v>-0.12728856740809699</v>
      </c>
      <c r="DX1305">
        <v>-7.5991565317689497E-2</v>
      </c>
      <c r="DY1305">
        <v>0.12563705162045999</v>
      </c>
      <c r="DZ1305">
        <v>9.8035442284699403E-2</v>
      </c>
      <c r="EA1305">
        <v>6.5477957561652797E-2</v>
      </c>
      <c r="EB1305">
        <v>0.115189806366933</v>
      </c>
      <c r="EC1305">
        <v>9.8099780407954001E-2</v>
      </c>
      <c r="ED1305">
        <v>0.103718167180884</v>
      </c>
      <c r="EE1305">
        <v>0.11194905373345</v>
      </c>
      <c r="EF1305">
        <v>0.14114032189193801</v>
      </c>
      <c r="EG1305">
        <v>9.3686756273301697E-2</v>
      </c>
      <c r="EH1305">
        <v>3.9809632713601901E-3</v>
      </c>
      <c r="EI1305">
        <v>4.1204041544464602E-2</v>
      </c>
      <c r="EJ1305">
        <v>7.0091921526003104E-2</v>
      </c>
      <c r="EK1305">
        <v>2.17227466462824E-2</v>
      </c>
      <c r="EL1305">
        <v>0.15760410625797899</v>
      </c>
      <c r="EM1305">
        <v>0.70825016664060603</v>
      </c>
      <c r="EN1305">
        <v>0.83278965430841501</v>
      </c>
      <c r="EO1305">
        <v>0.85753819460200298</v>
      </c>
      <c r="EP1305">
        <v>0.84692690431379003</v>
      </c>
      <c r="EQ1305">
        <v>0.78967033430185196</v>
      </c>
      <c r="ER1305">
        <v>0.16929321810240799</v>
      </c>
      <c r="ES1305">
        <v>9.0687049295925803E-2</v>
      </c>
      <c r="ET1305">
        <v>7.3359678970566403E-2</v>
      </c>
      <c r="EU1305">
        <v>1.2513552974731299E-3</v>
      </c>
      <c r="EV1305">
        <v>1.49675608245176E-2</v>
      </c>
      <c r="EW1305">
        <v>84.905623724801401</v>
      </c>
      <c r="EX1305">
        <v>82.990183603761096</v>
      </c>
      <c r="EY1305">
        <v>81.178915995826102</v>
      </c>
      <c r="EZ1305">
        <v>79.374110372314505</v>
      </c>
      <c r="FA1305">
        <v>77.828447190580604</v>
      </c>
      <c r="FB1305">
        <v>76.307293096428893</v>
      </c>
      <c r="FC1305">
        <v>75.062633583265495</v>
      </c>
      <c r="FD1305">
        <v>75.091699233965898</v>
      </c>
      <c r="FE1305">
        <v>78.453419073307202</v>
      </c>
      <c r="FF1305">
        <v>82.318770373564206</v>
      </c>
      <c r="FG1305">
        <v>86.706230795004004</v>
      </c>
      <c r="FH1305">
        <v>90.692674145538106</v>
      </c>
      <c r="FI1305">
        <v>94.036192449843398</v>
      </c>
      <c r="FJ1305">
        <v>97.297442335967602</v>
      </c>
      <c r="FK1305">
        <v>99.845060908006801</v>
      </c>
      <c r="FL1305">
        <v>101.718655904671</v>
      </c>
      <c r="FM1305">
        <v>102.914591638315</v>
      </c>
      <c r="FN1305">
        <v>103.07576521095299</v>
      </c>
      <c r="FO1305">
        <v>102.333504362146</v>
      </c>
      <c r="FP1305">
        <v>100.456440789548</v>
      </c>
      <c r="FQ1305">
        <v>97.432884713751506</v>
      </c>
      <c r="FR1305">
        <v>94.260059403328796</v>
      </c>
      <c r="FS1305">
        <v>91.613779810831105</v>
      </c>
      <c r="FT1305">
        <v>88.980346545551598</v>
      </c>
      <c r="FU1305">
        <v>2.0734061228718299E-2</v>
      </c>
      <c r="FV1305">
        <v>0</v>
      </c>
      <c r="FW1305">
        <v>0</v>
      </c>
      <c r="FX1305">
        <v>1</v>
      </c>
    </row>
    <row r="1306" spans="1:180" x14ac:dyDescent="0.2">
      <c r="A1306" t="s">
        <v>42</v>
      </c>
      <c r="B1306" t="s">
        <v>58</v>
      </c>
      <c r="C1306" t="s">
        <v>3</v>
      </c>
      <c r="D1306" t="s">
        <v>80</v>
      </c>
      <c r="E1306" t="s">
        <v>78</v>
      </c>
      <c r="F1306" t="s">
        <v>78</v>
      </c>
      <c r="G1306" t="s">
        <v>2</v>
      </c>
      <c r="H1306">
        <v>1157.55555555556</v>
      </c>
      <c r="I1306">
        <v>1.28698684749181</v>
      </c>
      <c r="J1306">
        <v>1.1107622270541699</v>
      </c>
      <c r="K1306">
        <v>0.96817951486147602</v>
      </c>
      <c r="L1306">
        <v>0.86758339025497599</v>
      </c>
      <c r="M1306">
        <v>0.81107876923880695</v>
      </c>
      <c r="N1306">
        <v>0.78629007375558502</v>
      </c>
      <c r="O1306">
        <v>0.80786076575034604</v>
      </c>
      <c r="P1306">
        <v>0.85139513346653894</v>
      </c>
      <c r="Q1306">
        <v>0.95139643779585703</v>
      </c>
      <c r="R1306">
        <v>1.1007455405011799</v>
      </c>
      <c r="S1306">
        <v>1.3158849582855701</v>
      </c>
      <c r="T1306">
        <v>1.60948149030043</v>
      </c>
      <c r="U1306">
        <v>1.95895114115615</v>
      </c>
      <c r="V1306">
        <v>2.2932303621886301</v>
      </c>
      <c r="W1306">
        <v>2.61095446112882</v>
      </c>
      <c r="X1306">
        <v>2.9093468439342001</v>
      </c>
      <c r="Y1306">
        <v>3.1264068892709602</v>
      </c>
      <c r="Z1306">
        <v>3.1946595845816899</v>
      </c>
      <c r="AA1306">
        <v>3.1282244962385701</v>
      </c>
      <c r="AB1306">
        <v>2.92745096386321</v>
      </c>
      <c r="AC1306">
        <v>2.6892946986284598</v>
      </c>
      <c r="AD1306">
        <v>2.4300365661818701</v>
      </c>
      <c r="AE1306">
        <v>2.04499868255294</v>
      </c>
      <c r="AF1306">
        <v>1.6560556678698199</v>
      </c>
      <c r="AG1306">
        <v>-4.4179790259344202E-2</v>
      </c>
      <c r="AH1306">
        <v>-2.7224794127432599E-2</v>
      </c>
      <c r="AI1306">
        <v>-2.1363761537732898E-2</v>
      </c>
      <c r="AJ1306">
        <v>-2.41219567889355E-2</v>
      </c>
      <c r="AK1306">
        <v>-2.1682769013530501E-2</v>
      </c>
      <c r="AL1306">
        <v>-1.36599901162894E-2</v>
      </c>
      <c r="AM1306">
        <v>-1.7633462074148998E-2</v>
      </c>
      <c r="AN1306">
        <v>-2.0551495265406099E-2</v>
      </c>
      <c r="AO1306">
        <v>-1.9104762230226401E-2</v>
      </c>
      <c r="AP1306">
        <v>-2.6801314451086598E-2</v>
      </c>
      <c r="AQ1306">
        <v>-3.4016066606125203E-2</v>
      </c>
      <c r="AR1306">
        <v>-3.2779550588073803E-2</v>
      </c>
      <c r="AS1306">
        <v>-7.2343680925048099E-3</v>
      </c>
      <c r="AT1306">
        <v>-3.8794500884023198E-2</v>
      </c>
      <c r="AU1306">
        <v>0.39851396476010398</v>
      </c>
      <c r="AV1306">
        <v>0.49031976688916801</v>
      </c>
      <c r="AW1306">
        <v>0.53085418519168504</v>
      </c>
      <c r="AX1306">
        <v>0.51105289345335103</v>
      </c>
      <c r="AY1306">
        <v>0.192108489280262</v>
      </c>
      <c r="AZ1306">
        <v>-0.36270690246908799</v>
      </c>
      <c r="BA1306">
        <v>-0.290253628965011</v>
      </c>
      <c r="BB1306">
        <v>-0.20821581069792899</v>
      </c>
      <c r="BC1306">
        <v>-0.141589875289275</v>
      </c>
      <c r="BD1306">
        <v>-9.2822950491278006E-2</v>
      </c>
      <c r="BE1306">
        <v>-2.73935899784995E-2</v>
      </c>
      <c r="BF1306">
        <v>-1.1797066015220899E-2</v>
      </c>
      <c r="BG1306">
        <v>-7.2520165602290299E-3</v>
      </c>
      <c r="BH1306">
        <v>-1.2338104330962401E-2</v>
      </c>
      <c r="BI1306">
        <v>-9.9650128959003596E-3</v>
      </c>
      <c r="BJ1306">
        <v>-3.8242674287334599E-3</v>
      </c>
      <c r="BK1306">
        <v>-7.0323960886941204E-3</v>
      </c>
      <c r="BL1306">
        <v>-9.509759281335E-3</v>
      </c>
      <c r="BM1306">
        <v>-7.0145214377656598E-3</v>
      </c>
      <c r="BN1306">
        <v>-1.64666706742185E-2</v>
      </c>
      <c r="BO1306">
        <v>-2.00247905165905E-2</v>
      </c>
      <c r="BP1306">
        <v>-2.0166280140462501E-2</v>
      </c>
      <c r="BQ1306">
        <v>5.2499267338055903E-3</v>
      </c>
      <c r="BR1306">
        <v>-6.3497077099719003E-3</v>
      </c>
      <c r="BS1306">
        <v>0.439418020562587</v>
      </c>
      <c r="BT1306">
        <v>0.52092510867128405</v>
      </c>
      <c r="BU1306">
        <v>0.57492007361075703</v>
      </c>
      <c r="BV1306">
        <v>0.55943848641358096</v>
      </c>
      <c r="BW1306">
        <v>0.23644614782673401</v>
      </c>
      <c r="BX1306">
        <v>-0.32338827191916197</v>
      </c>
      <c r="BY1306">
        <v>-0.263254562524252</v>
      </c>
      <c r="BZ1306">
        <v>-0.17281290261957499</v>
      </c>
      <c r="CA1306">
        <v>-0.107401741685045</v>
      </c>
      <c r="CB1306">
        <v>-6.6451699002558498E-2</v>
      </c>
      <c r="CC1306">
        <v>-1.5767518799285399E-2</v>
      </c>
      <c r="CD1306">
        <v>-1.1118685217289799E-3</v>
      </c>
      <c r="CE1306">
        <v>2.52173502300432E-3</v>
      </c>
      <c r="CF1306">
        <v>-4.1766440153669197E-3</v>
      </c>
      <c r="CG1306">
        <v>-1.84933070427904E-3</v>
      </c>
      <c r="CH1306">
        <v>2.98792414240054E-3</v>
      </c>
      <c r="CI1306">
        <v>3.0986991912233499E-4</v>
      </c>
      <c r="CJ1306">
        <v>-1.8622865748767899E-3</v>
      </c>
      <c r="CK1306">
        <v>1.3591425049544301E-3</v>
      </c>
      <c r="CL1306">
        <v>-9.3089278764753296E-3</v>
      </c>
      <c r="CM1306">
        <v>-1.03344753181839E-2</v>
      </c>
      <c r="CN1306">
        <v>-1.1430367451874699E-2</v>
      </c>
      <c r="CO1306">
        <v>1.3896511299975E-2</v>
      </c>
      <c r="CP1306">
        <v>1.6121457206774902E-2</v>
      </c>
      <c r="CQ1306">
        <v>0.46774804500658701</v>
      </c>
      <c r="CR1306">
        <v>0.54212227515744205</v>
      </c>
      <c r="CS1306">
        <v>0.60543997369321201</v>
      </c>
      <c r="CT1306">
        <v>0.59295020070225501</v>
      </c>
      <c r="CU1306">
        <v>0.26715427507153999</v>
      </c>
      <c r="CV1306">
        <v>-0.29615630817545002</v>
      </c>
      <c r="CW1306">
        <v>-0.244555091353829</v>
      </c>
      <c r="CX1306">
        <v>-0.148292956331325</v>
      </c>
      <c r="CY1306">
        <v>-8.3723144497042296E-2</v>
      </c>
      <c r="CZ1306">
        <v>-4.81870505554245E-2</v>
      </c>
      <c r="DA1306">
        <v>-4.1414476200711901E-3</v>
      </c>
      <c r="DB1306">
        <v>9.5733289717630007E-3</v>
      </c>
      <c r="DC1306">
        <v>1.22954866062377E-2</v>
      </c>
      <c r="DD1306">
        <v>3.9848163002286201E-3</v>
      </c>
      <c r="DE1306">
        <v>6.2663514873422801E-3</v>
      </c>
      <c r="DF1306">
        <v>9.8001157135345508E-3</v>
      </c>
      <c r="DG1306">
        <v>7.6521359269387896E-3</v>
      </c>
      <c r="DH1306">
        <v>5.7851861315814102E-3</v>
      </c>
      <c r="DI1306">
        <v>9.7328064476745208E-3</v>
      </c>
      <c r="DJ1306">
        <v>-2.1511850787321101E-3</v>
      </c>
      <c r="DK1306">
        <v>-6.4416011977723095E-4</v>
      </c>
      <c r="DL1306">
        <v>-2.69445476328692E-3</v>
      </c>
      <c r="DM1306">
        <v>2.2543095866144398E-2</v>
      </c>
      <c r="DN1306">
        <v>3.85926221235217E-2</v>
      </c>
      <c r="DO1306">
        <v>0.49607806945058702</v>
      </c>
      <c r="DP1306">
        <v>0.56331944164360104</v>
      </c>
      <c r="DQ1306">
        <v>0.63595987377566598</v>
      </c>
      <c r="DR1306">
        <v>0.62646191499092796</v>
      </c>
      <c r="DS1306">
        <v>0.29786240231634598</v>
      </c>
      <c r="DT1306">
        <v>-0.26892434443173702</v>
      </c>
      <c r="DU1306">
        <v>-0.22585562018340699</v>
      </c>
      <c r="DV1306">
        <v>-0.123773010043075</v>
      </c>
      <c r="DW1306">
        <v>-6.0044547309039603E-2</v>
      </c>
      <c r="DX1306">
        <v>-2.9922402108290402E-2</v>
      </c>
      <c r="DY1306">
        <v>1.2644752660773501E-2</v>
      </c>
      <c r="DZ1306">
        <v>2.5001057083974602E-2</v>
      </c>
      <c r="EA1306">
        <v>2.6407231583741499E-2</v>
      </c>
      <c r="EB1306">
        <v>1.5768668758201699E-2</v>
      </c>
      <c r="EC1306">
        <v>1.7984107604972401E-2</v>
      </c>
      <c r="ED1306">
        <v>1.96358384010905E-2</v>
      </c>
      <c r="EE1306">
        <v>1.8253201912393699E-2</v>
      </c>
      <c r="EF1306">
        <v>1.6826922115652499E-2</v>
      </c>
      <c r="EG1306">
        <v>2.1823047240135202E-2</v>
      </c>
      <c r="EH1306">
        <v>8.1834586981359599E-3</v>
      </c>
      <c r="EI1306">
        <v>1.3347115969757401E-2</v>
      </c>
      <c r="EJ1306">
        <v>9.9188156843243204E-3</v>
      </c>
      <c r="EK1306">
        <v>3.50273906924548E-2</v>
      </c>
      <c r="EL1306">
        <v>7.1037415297573001E-2</v>
      </c>
      <c r="EM1306">
        <v>0.53698212525306899</v>
      </c>
      <c r="EN1306">
        <v>0.59392478342571697</v>
      </c>
      <c r="EO1306">
        <v>0.68002576219473798</v>
      </c>
      <c r="EP1306">
        <v>0.674847507951159</v>
      </c>
      <c r="EQ1306">
        <v>0.34220006086281801</v>
      </c>
      <c r="ER1306">
        <v>-0.229605713881811</v>
      </c>
      <c r="ES1306">
        <v>-0.19885655374264799</v>
      </c>
      <c r="ET1306">
        <v>-8.8370101964721504E-2</v>
      </c>
      <c r="EU1306">
        <v>-2.5856413704809698E-2</v>
      </c>
      <c r="EV1306">
        <v>-3.5511506195709699E-3</v>
      </c>
      <c r="EW1306">
        <v>84.972926944985204</v>
      </c>
      <c r="EX1306">
        <v>83.055795763254693</v>
      </c>
      <c r="EY1306">
        <v>81.242610695994799</v>
      </c>
      <c r="EZ1306">
        <v>79.4336157752453</v>
      </c>
      <c r="FA1306">
        <v>77.883663463592995</v>
      </c>
      <c r="FB1306">
        <v>76.360506328632297</v>
      </c>
      <c r="FC1306">
        <v>75.109864056425906</v>
      </c>
      <c r="FD1306">
        <v>75.144544742493807</v>
      </c>
      <c r="FE1306">
        <v>78.518175569688495</v>
      </c>
      <c r="FF1306">
        <v>82.375455584533</v>
      </c>
      <c r="FG1306">
        <v>86.751944355492498</v>
      </c>
      <c r="FH1306">
        <v>90.741068864873398</v>
      </c>
      <c r="FI1306">
        <v>94.077491325508504</v>
      </c>
      <c r="FJ1306">
        <v>97.333022422056203</v>
      </c>
      <c r="FK1306">
        <v>99.881684576459804</v>
      </c>
      <c r="FL1306">
        <v>101.753717133183</v>
      </c>
      <c r="FM1306">
        <v>102.955179834375</v>
      </c>
      <c r="FN1306">
        <v>103.11796634372899</v>
      </c>
      <c r="FO1306">
        <v>102.378357510866</v>
      </c>
      <c r="FP1306">
        <v>100.51020961411</v>
      </c>
      <c r="FQ1306">
        <v>97.504616508005796</v>
      </c>
      <c r="FR1306">
        <v>94.327300092284901</v>
      </c>
      <c r="FS1306">
        <v>91.6904287233735</v>
      </c>
      <c r="FT1306">
        <v>89.0620507282527</v>
      </c>
      <c r="FU1306">
        <v>4.7532629725919602E-2</v>
      </c>
      <c r="FV1306">
        <v>0</v>
      </c>
      <c r="FW1306">
        <v>0</v>
      </c>
      <c r="FX1306">
        <v>1</v>
      </c>
    </row>
    <row r="1307" spans="1:180" x14ac:dyDescent="0.2">
      <c r="A1307" t="s">
        <v>42</v>
      </c>
      <c r="B1307" t="s">
        <v>58</v>
      </c>
      <c r="C1307" t="s">
        <v>3</v>
      </c>
      <c r="D1307" t="s">
        <v>39</v>
      </c>
      <c r="E1307" t="s">
        <v>1</v>
      </c>
      <c r="F1307" t="s">
        <v>1</v>
      </c>
      <c r="G1307" t="s">
        <v>2</v>
      </c>
      <c r="H1307">
        <v>6522.6666666666697</v>
      </c>
      <c r="I1307">
        <v>8.9648355909873505</v>
      </c>
      <c r="J1307">
        <v>7.9297443085064696</v>
      </c>
      <c r="K1307">
        <v>7.1297508102780602</v>
      </c>
      <c r="L1307">
        <v>6.45760800637989</v>
      </c>
      <c r="M1307">
        <v>6.0859652779229902</v>
      </c>
      <c r="N1307">
        <v>5.7925416789907</v>
      </c>
      <c r="O1307">
        <v>5.8301466119857803</v>
      </c>
      <c r="P1307">
        <v>6.0341146179971004</v>
      </c>
      <c r="Q1307">
        <v>6.5137739180511298</v>
      </c>
      <c r="R1307">
        <v>7.4652082982099204</v>
      </c>
      <c r="S1307">
        <v>8.6510423524148408</v>
      </c>
      <c r="T1307">
        <v>10.039126996394501</v>
      </c>
      <c r="U1307">
        <v>11.780406209101701</v>
      </c>
      <c r="V1307">
        <v>13.624890648273601</v>
      </c>
      <c r="W1307">
        <v>15.2388826448153</v>
      </c>
      <c r="X1307">
        <v>16.8029520913101</v>
      </c>
      <c r="Y1307">
        <v>17.907292350769801</v>
      </c>
      <c r="Z1307">
        <v>18.6060727763956</v>
      </c>
      <c r="AA1307">
        <v>18.4920344454512</v>
      </c>
      <c r="AB1307">
        <v>17.642835384005501</v>
      </c>
      <c r="AC1307">
        <v>16.554998888035598</v>
      </c>
      <c r="AD1307">
        <v>15.396965289508801</v>
      </c>
      <c r="AE1307">
        <v>13.280375852482299</v>
      </c>
      <c r="AF1307">
        <v>11.0304766284957</v>
      </c>
      <c r="AG1307">
        <v>-7.9630714314607595E-2</v>
      </c>
      <c r="AH1307">
        <v>-9.0071013394709895E-2</v>
      </c>
      <c r="AI1307">
        <v>-8.2528996987946204E-2</v>
      </c>
      <c r="AJ1307">
        <v>-6.4700559445603795E-2</v>
      </c>
      <c r="AK1307">
        <v>-4.7578548276159198E-2</v>
      </c>
      <c r="AL1307">
        <v>-5.1910582088845997E-2</v>
      </c>
      <c r="AM1307">
        <v>-5.8400118971767202E-2</v>
      </c>
      <c r="AN1307">
        <v>-9.7850727065794604E-2</v>
      </c>
      <c r="AO1307">
        <v>-0.11207698570532799</v>
      </c>
      <c r="AP1307">
        <v>-0.103778723491943</v>
      </c>
      <c r="AQ1307">
        <v>-6.7280118836255801E-2</v>
      </c>
      <c r="AR1307">
        <v>-5.65297001012088E-2</v>
      </c>
      <c r="AS1307">
        <v>-2.3934926207897899E-2</v>
      </c>
      <c r="AT1307">
        <v>3.2089694507893701E-2</v>
      </c>
      <c r="AU1307">
        <v>1.08407280395039</v>
      </c>
      <c r="AV1307">
        <v>1.2668056195172701</v>
      </c>
      <c r="AW1307">
        <v>1.29251093014833</v>
      </c>
      <c r="AX1307">
        <v>1.4105107729383299</v>
      </c>
      <c r="AY1307">
        <v>1.0684156605096</v>
      </c>
      <c r="AZ1307">
        <v>-0.24823468265364601</v>
      </c>
      <c r="BA1307">
        <v>-0.52362858395198397</v>
      </c>
      <c r="BB1307">
        <v>-0.42910480961012598</v>
      </c>
      <c r="BC1307">
        <v>-0.25785145605937498</v>
      </c>
      <c r="BD1307">
        <v>-0.19524185325330101</v>
      </c>
      <c r="BE1307">
        <v>-3.5492863972660597E-2</v>
      </c>
      <c r="BF1307">
        <v>-4.4662738056249297E-2</v>
      </c>
      <c r="BG1307">
        <v>-4.9946429124657001E-2</v>
      </c>
      <c r="BH1307">
        <v>-2.8860334343617101E-2</v>
      </c>
      <c r="BI1307">
        <v>-9.6213571170073401E-3</v>
      </c>
      <c r="BJ1307">
        <v>-1.42038822221519E-2</v>
      </c>
      <c r="BK1307">
        <v>-1.5308996694295701E-2</v>
      </c>
      <c r="BL1307">
        <v>-4.7457937812949998E-2</v>
      </c>
      <c r="BM1307">
        <v>-5.7562421301326203E-2</v>
      </c>
      <c r="BN1307">
        <v>-5.3736174577990299E-2</v>
      </c>
      <c r="BO1307">
        <v>-1.55218206554161E-2</v>
      </c>
      <c r="BP1307">
        <v>-3.2600028591378803E-2</v>
      </c>
      <c r="BQ1307">
        <v>-1.37637226849149E-4</v>
      </c>
      <c r="BR1307">
        <v>0.107904821055281</v>
      </c>
      <c r="BS1307">
        <v>1.1542124165248899</v>
      </c>
      <c r="BT1307">
        <v>1.3630600471254899</v>
      </c>
      <c r="BU1307">
        <v>1.3954264197216799</v>
      </c>
      <c r="BV1307">
        <v>1.4896528995340601</v>
      </c>
      <c r="BW1307">
        <v>1.15247926409407</v>
      </c>
      <c r="BX1307">
        <v>-0.18690708313209101</v>
      </c>
      <c r="BY1307">
        <v>-0.44181968790948301</v>
      </c>
      <c r="BZ1307">
        <v>-0.37119997804897198</v>
      </c>
      <c r="CA1307">
        <v>-0.21682778174002401</v>
      </c>
      <c r="CB1307">
        <v>-0.13079303895385799</v>
      </c>
      <c r="CC1307">
        <v>-4.9231232816387702E-3</v>
      </c>
      <c r="CD1307">
        <v>-1.32131048826997E-2</v>
      </c>
      <c r="CE1307">
        <v>-2.7379841877842901E-2</v>
      </c>
      <c r="CF1307">
        <v>-4.0375036169847797E-3</v>
      </c>
      <c r="CG1307">
        <v>1.6667677851967301E-2</v>
      </c>
      <c r="CH1307">
        <v>1.19116632407306E-2</v>
      </c>
      <c r="CI1307">
        <v>1.45357833278867E-2</v>
      </c>
      <c r="CJ1307">
        <v>-1.25560454864734E-2</v>
      </c>
      <c r="CK1307">
        <v>-1.9805800061198298E-2</v>
      </c>
      <c r="CL1307">
        <v>-1.9076857643303399E-2</v>
      </c>
      <c r="CM1307">
        <v>2.0325818994880999E-2</v>
      </c>
      <c r="CN1307">
        <v>-1.6026410999911599E-2</v>
      </c>
      <c r="CO1307">
        <v>1.6344292628457002E-2</v>
      </c>
      <c r="CP1307">
        <v>0.16041414674865401</v>
      </c>
      <c r="CQ1307">
        <v>1.2027908985297899</v>
      </c>
      <c r="CR1307">
        <v>1.4297255704699601</v>
      </c>
      <c r="CS1307">
        <v>1.4667053742918099</v>
      </c>
      <c r="CT1307">
        <v>1.5444664953259699</v>
      </c>
      <c r="CU1307">
        <v>1.21070145985624</v>
      </c>
      <c r="CV1307">
        <v>-0.144431774523891</v>
      </c>
      <c r="CW1307">
        <v>-0.38515909572243601</v>
      </c>
      <c r="CX1307">
        <v>-0.33109526810347001</v>
      </c>
      <c r="CY1307">
        <v>-0.18841490987563</v>
      </c>
      <c r="CZ1307">
        <v>-8.6155986498554701E-2</v>
      </c>
      <c r="DA1307">
        <v>2.5646617409383E-2</v>
      </c>
      <c r="DB1307">
        <v>1.8236528290849902E-2</v>
      </c>
      <c r="DC1307">
        <v>-4.8132546310288502E-3</v>
      </c>
      <c r="DD1307">
        <v>2.0785327109647599E-2</v>
      </c>
      <c r="DE1307">
        <v>4.2956712820942003E-2</v>
      </c>
      <c r="DF1307">
        <v>3.8027208703613202E-2</v>
      </c>
      <c r="DG1307">
        <v>4.4380563350068999E-2</v>
      </c>
      <c r="DH1307">
        <v>2.2345846840003101E-2</v>
      </c>
      <c r="DI1307">
        <v>1.79508211789297E-2</v>
      </c>
      <c r="DJ1307">
        <v>1.5582459291383599E-2</v>
      </c>
      <c r="DK1307">
        <v>5.6173458645178101E-2</v>
      </c>
      <c r="DL1307">
        <v>5.4720659155552099E-4</v>
      </c>
      <c r="DM1307">
        <v>3.2826222483763101E-2</v>
      </c>
      <c r="DN1307">
        <v>0.212923472442027</v>
      </c>
      <c r="DO1307">
        <v>1.2513693805346899</v>
      </c>
      <c r="DP1307">
        <v>1.49639109381444</v>
      </c>
      <c r="DQ1307">
        <v>1.5379843288619399</v>
      </c>
      <c r="DR1307">
        <v>1.5992800911178899</v>
      </c>
      <c r="DS1307">
        <v>1.26892365561841</v>
      </c>
      <c r="DT1307">
        <v>-0.10195646591569001</v>
      </c>
      <c r="DU1307">
        <v>-0.32849850353538801</v>
      </c>
      <c r="DV1307">
        <v>-0.29099055815796798</v>
      </c>
      <c r="DW1307">
        <v>-0.160002038011237</v>
      </c>
      <c r="DX1307">
        <v>-4.1518934043251798E-2</v>
      </c>
      <c r="DY1307">
        <v>6.9784467751330098E-2</v>
      </c>
      <c r="DZ1307">
        <v>6.3644803629310506E-2</v>
      </c>
      <c r="EA1307">
        <v>2.7769313232260302E-2</v>
      </c>
      <c r="EB1307">
        <v>5.6625552211634199E-2</v>
      </c>
      <c r="EC1307">
        <v>8.0913903980093793E-2</v>
      </c>
      <c r="ED1307">
        <v>7.5733908570307207E-2</v>
      </c>
      <c r="EE1307">
        <v>8.7471685627540499E-2</v>
      </c>
      <c r="EF1307">
        <v>7.2738636092847794E-2</v>
      </c>
      <c r="EG1307">
        <v>7.2465385582931599E-2</v>
      </c>
      <c r="EH1307">
        <v>6.5625008205336705E-2</v>
      </c>
      <c r="EI1307">
        <v>0.10793175682601799</v>
      </c>
      <c r="EJ1307">
        <v>2.4476878101385598E-2</v>
      </c>
      <c r="EK1307">
        <v>5.6623511464811802E-2</v>
      </c>
      <c r="EL1307">
        <v>0.28873859898941501</v>
      </c>
      <c r="EM1307">
        <v>1.3215089931091899</v>
      </c>
      <c r="EN1307">
        <v>1.59264552142266</v>
      </c>
      <c r="EO1307">
        <v>1.6408998184352901</v>
      </c>
      <c r="EP1307">
        <v>1.6784222177136101</v>
      </c>
      <c r="EQ1307">
        <v>1.35298725920289</v>
      </c>
      <c r="ER1307">
        <v>-4.06288663941353E-2</v>
      </c>
      <c r="ES1307">
        <v>-0.24668960749288699</v>
      </c>
      <c r="ET1307">
        <v>-0.23308572659681501</v>
      </c>
      <c r="EU1307">
        <v>-0.118978363691885</v>
      </c>
      <c r="EV1307">
        <v>2.2929880256191401E-2</v>
      </c>
      <c r="EW1307">
        <v>83.666990324339096</v>
      </c>
      <c r="EX1307">
        <v>82.222344303624993</v>
      </c>
      <c r="EY1307">
        <v>81.166683701281002</v>
      </c>
      <c r="EZ1307">
        <v>79.6667262878168</v>
      </c>
      <c r="FA1307">
        <v>78.333469610248002</v>
      </c>
      <c r="FB1307">
        <v>77.0557287408013</v>
      </c>
      <c r="FC1307">
        <v>76.000562142273097</v>
      </c>
      <c r="FD1307">
        <v>76.3346875851731</v>
      </c>
      <c r="FE1307">
        <v>79.6124114200055</v>
      </c>
      <c r="FF1307">
        <v>84.445591441809796</v>
      </c>
      <c r="FG1307">
        <v>88.223264172799105</v>
      </c>
      <c r="FH1307">
        <v>91.611832243118002</v>
      </c>
      <c r="FI1307">
        <v>94.556239779231404</v>
      </c>
      <c r="FJ1307">
        <v>97.223213068956099</v>
      </c>
      <c r="FK1307">
        <v>99.389641251022098</v>
      </c>
      <c r="FL1307">
        <v>100.667126601254</v>
      </c>
      <c r="FM1307">
        <v>101.667458776233</v>
      </c>
      <c r="FN1307">
        <v>102.222889411284</v>
      </c>
      <c r="FO1307">
        <v>101.55605239847399</v>
      </c>
      <c r="FP1307">
        <v>99.945344439901902</v>
      </c>
      <c r="FQ1307">
        <v>97.056665644589799</v>
      </c>
      <c r="FR1307">
        <v>94.112258108476397</v>
      </c>
      <c r="FS1307">
        <v>90.834099890978493</v>
      </c>
      <c r="FT1307">
        <v>87.7788992232216</v>
      </c>
      <c r="FU1307">
        <v>1.7515547414195001E-2</v>
      </c>
      <c r="FV1307">
        <v>0</v>
      </c>
      <c r="FW1307">
        <v>0</v>
      </c>
      <c r="FX1307">
        <v>1</v>
      </c>
    </row>
    <row r="1308" spans="1:180" x14ac:dyDescent="0.2">
      <c r="A1308" t="s">
        <v>42</v>
      </c>
      <c r="B1308" t="s">
        <v>58</v>
      </c>
      <c r="C1308" t="s">
        <v>3</v>
      </c>
      <c r="D1308" t="s">
        <v>39</v>
      </c>
      <c r="E1308" t="s">
        <v>1</v>
      </c>
      <c r="F1308" t="s">
        <v>77</v>
      </c>
      <c r="G1308" t="s">
        <v>2</v>
      </c>
      <c r="H1308">
        <v>5817.7777777777801</v>
      </c>
      <c r="I1308">
        <v>8.0253973794264208</v>
      </c>
      <c r="J1308">
        <v>7.1041083698794498</v>
      </c>
      <c r="K1308">
        <v>6.3888701162932104</v>
      </c>
      <c r="L1308">
        <v>5.7954273347723699</v>
      </c>
      <c r="M1308">
        <v>5.4633431629706504</v>
      </c>
      <c r="N1308">
        <v>5.1889674568217803</v>
      </c>
      <c r="O1308">
        <v>5.2042938609694298</v>
      </c>
      <c r="P1308">
        <v>5.39150984791151</v>
      </c>
      <c r="Q1308">
        <v>5.8235336258621402</v>
      </c>
      <c r="R1308">
        <v>6.6709675118377696</v>
      </c>
      <c r="S1308">
        <v>7.72314200537883</v>
      </c>
      <c r="T1308">
        <v>8.9435158684484293</v>
      </c>
      <c r="U1308">
        <v>10.488286487581901</v>
      </c>
      <c r="V1308">
        <v>12.124634031215299</v>
      </c>
      <c r="W1308">
        <v>13.5655970708256</v>
      </c>
      <c r="X1308">
        <v>14.943075157772</v>
      </c>
      <c r="Y1308">
        <v>15.9190217509297</v>
      </c>
      <c r="Z1308">
        <v>16.5168610227371</v>
      </c>
      <c r="AA1308">
        <v>16.4120518914938</v>
      </c>
      <c r="AB1308">
        <v>15.6356600258637</v>
      </c>
      <c r="AC1308">
        <v>14.670566560817401</v>
      </c>
      <c r="AD1308">
        <v>13.660982664993</v>
      </c>
      <c r="AE1308">
        <v>11.8132265452789</v>
      </c>
      <c r="AF1308">
        <v>9.8338097756127105</v>
      </c>
      <c r="AG1308">
        <v>-6.8720777750841303E-2</v>
      </c>
      <c r="AH1308">
        <v>-7.7724908569360596E-2</v>
      </c>
      <c r="AI1308">
        <v>-8.2726619883635194E-2</v>
      </c>
      <c r="AJ1308">
        <v>-7.0045043493324299E-2</v>
      </c>
      <c r="AK1308">
        <v>-4.00608054512182E-2</v>
      </c>
      <c r="AL1308">
        <v>-5.25102748117122E-2</v>
      </c>
      <c r="AM1308">
        <v>-6.03672643650804E-2</v>
      </c>
      <c r="AN1308">
        <v>-9.0044890547008705E-2</v>
      </c>
      <c r="AO1308">
        <v>-9.9326208791337398E-2</v>
      </c>
      <c r="AP1308">
        <v>-0.100336391283286</v>
      </c>
      <c r="AQ1308">
        <v>-7.4249192437959605E-2</v>
      </c>
      <c r="AR1308">
        <v>-4.9965458655962199E-2</v>
      </c>
      <c r="AS1308">
        <v>-1.0921481717362E-2</v>
      </c>
      <c r="AT1308">
        <v>4.1000959779266703E-2</v>
      </c>
      <c r="AU1308">
        <v>0.77140529734901098</v>
      </c>
      <c r="AV1308">
        <v>0.89694718002652096</v>
      </c>
      <c r="AW1308">
        <v>0.91377269720061205</v>
      </c>
      <c r="AX1308">
        <v>0.99494347405454198</v>
      </c>
      <c r="AY1308">
        <v>0.88613665131782404</v>
      </c>
      <c r="AZ1308">
        <v>-3.4394512208511502E-2</v>
      </c>
      <c r="BA1308">
        <v>-0.31910188321462601</v>
      </c>
      <c r="BB1308">
        <v>-0.29051362501007399</v>
      </c>
      <c r="BC1308">
        <v>-0.19086524609571301</v>
      </c>
      <c r="BD1308">
        <v>-0.164812780012424</v>
      </c>
      <c r="BE1308">
        <v>-3.03073325617505E-2</v>
      </c>
      <c r="BF1308">
        <v>-4.0410637226257401E-2</v>
      </c>
      <c r="BG1308">
        <v>-5.5878924965631398E-2</v>
      </c>
      <c r="BH1308">
        <v>-3.5676020697307097E-2</v>
      </c>
      <c r="BI1308">
        <v>-9.9067608897352305E-3</v>
      </c>
      <c r="BJ1308">
        <v>-2.11594350825083E-2</v>
      </c>
      <c r="BK1308">
        <v>-2.35623239083694E-2</v>
      </c>
      <c r="BL1308">
        <v>-4.6470181834856399E-2</v>
      </c>
      <c r="BM1308">
        <v>-5.1037939938848503E-2</v>
      </c>
      <c r="BN1308">
        <v>-5.50321619741833E-2</v>
      </c>
      <c r="BO1308">
        <v>-2.35036622980626E-2</v>
      </c>
      <c r="BP1308">
        <v>-3.2119327533704098E-2</v>
      </c>
      <c r="BQ1308">
        <v>6.8636533685045402E-3</v>
      </c>
      <c r="BR1308">
        <v>0.102305515399507</v>
      </c>
      <c r="BS1308">
        <v>0.820189428169252</v>
      </c>
      <c r="BT1308">
        <v>0.97479237649955097</v>
      </c>
      <c r="BU1308">
        <v>0.99477713561064496</v>
      </c>
      <c r="BV1308">
        <v>1.0623114039773001</v>
      </c>
      <c r="BW1308">
        <v>0.95370427794448798</v>
      </c>
      <c r="BX1308">
        <v>1.8091257157497299E-2</v>
      </c>
      <c r="BY1308">
        <v>-0.248277315357078</v>
      </c>
      <c r="BZ1308">
        <v>-0.234052531925207</v>
      </c>
      <c r="CA1308">
        <v>-0.149045594694863</v>
      </c>
      <c r="CB1308">
        <v>-0.10111562755930301</v>
      </c>
      <c r="CC1308">
        <v>-3.7022974415130698E-3</v>
      </c>
      <c r="CD1308">
        <v>-1.45668865633706E-2</v>
      </c>
      <c r="CE1308">
        <v>-3.7284293250750299E-2</v>
      </c>
      <c r="CF1308">
        <v>-1.1872140206109799E-2</v>
      </c>
      <c r="CG1308">
        <v>1.09778385161856E-2</v>
      </c>
      <c r="CH1308">
        <v>5.5406101081477595E-4</v>
      </c>
      <c r="CI1308">
        <v>1.9286657341615E-3</v>
      </c>
      <c r="CJ1308">
        <v>-1.62904713211489E-2</v>
      </c>
      <c r="CK1308">
        <v>-1.7593632030721E-2</v>
      </c>
      <c r="CL1308">
        <v>-2.3654590763615001E-2</v>
      </c>
      <c r="CM1308">
        <v>1.16425372922424E-2</v>
      </c>
      <c r="CN1308">
        <v>-1.97591514825626E-2</v>
      </c>
      <c r="CO1308">
        <v>1.9181583750651699E-2</v>
      </c>
      <c r="CP1308">
        <v>0.144764863871855</v>
      </c>
      <c r="CQ1308">
        <v>0.85397716856571504</v>
      </c>
      <c r="CR1308">
        <v>1.02870772243928</v>
      </c>
      <c r="CS1308">
        <v>1.0508805628920399</v>
      </c>
      <c r="CT1308">
        <v>1.1089702270209001</v>
      </c>
      <c r="CU1308">
        <v>1.0005014103168799</v>
      </c>
      <c r="CV1308">
        <v>5.4442741134568699E-2</v>
      </c>
      <c r="CW1308">
        <v>-0.199224435409699</v>
      </c>
      <c r="CX1308">
        <v>-0.194947750850364</v>
      </c>
      <c r="CY1308">
        <v>-0.120081431528585</v>
      </c>
      <c r="CZ1308">
        <v>-5.69991738089985E-2</v>
      </c>
      <c r="DA1308">
        <v>2.2902737678724399E-2</v>
      </c>
      <c r="DB1308">
        <v>1.12768640995162E-2</v>
      </c>
      <c r="DC1308">
        <v>-1.86896615358693E-2</v>
      </c>
      <c r="DD1308">
        <v>1.1931740285087601E-2</v>
      </c>
      <c r="DE1308">
        <v>3.1862437922106399E-2</v>
      </c>
      <c r="DF1308">
        <v>2.22675571041379E-2</v>
      </c>
      <c r="DG1308">
        <v>2.7419655376692401E-2</v>
      </c>
      <c r="DH1308">
        <v>1.38892391925586E-2</v>
      </c>
      <c r="DI1308">
        <v>1.58506758774066E-2</v>
      </c>
      <c r="DJ1308">
        <v>7.72298044695324E-3</v>
      </c>
      <c r="DK1308">
        <v>4.6788736882547401E-2</v>
      </c>
      <c r="DL1308">
        <v>-7.398975431421E-3</v>
      </c>
      <c r="DM1308">
        <v>3.1499514132798799E-2</v>
      </c>
      <c r="DN1308">
        <v>0.187224212344204</v>
      </c>
      <c r="DO1308">
        <v>0.88776490896217797</v>
      </c>
      <c r="DP1308">
        <v>1.0826230683790199</v>
      </c>
      <c r="DQ1308">
        <v>1.10698399017344</v>
      </c>
      <c r="DR1308">
        <v>1.1556290500644999</v>
      </c>
      <c r="DS1308">
        <v>1.04729854268927</v>
      </c>
      <c r="DT1308">
        <v>9.0794225111640203E-2</v>
      </c>
      <c r="DU1308">
        <v>-0.150171555462319</v>
      </c>
      <c r="DV1308">
        <v>-0.15584296977552101</v>
      </c>
      <c r="DW1308">
        <v>-9.1117268362306894E-2</v>
      </c>
      <c r="DX1308">
        <v>-1.28827200586938E-2</v>
      </c>
      <c r="DY1308">
        <v>6.1316182867815198E-2</v>
      </c>
      <c r="DZ1308">
        <v>4.8591135442619303E-2</v>
      </c>
      <c r="EA1308">
        <v>8.1580333821345396E-3</v>
      </c>
      <c r="EB1308">
        <v>4.6300763081104701E-2</v>
      </c>
      <c r="EC1308">
        <v>6.2016482483589298E-2</v>
      </c>
      <c r="ED1308">
        <v>5.3618396833341797E-2</v>
      </c>
      <c r="EE1308">
        <v>6.4224595833403397E-2</v>
      </c>
      <c r="EF1308">
        <v>5.7463947904710898E-2</v>
      </c>
      <c r="EG1308">
        <v>6.4138944729895397E-2</v>
      </c>
      <c r="EH1308">
        <v>5.3027209756055599E-2</v>
      </c>
      <c r="EI1308">
        <v>9.7534267022444401E-2</v>
      </c>
      <c r="EJ1308">
        <v>1.0447155690837101E-2</v>
      </c>
      <c r="EK1308">
        <v>4.9284649218665301E-2</v>
      </c>
      <c r="EL1308">
        <v>0.24852876796444401</v>
      </c>
      <c r="EM1308">
        <v>0.93654903978241899</v>
      </c>
      <c r="EN1308">
        <v>1.1604682648520499</v>
      </c>
      <c r="EO1308">
        <v>1.1879884285834701</v>
      </c>
      <c r="EP1308">
        <v>1.22299697998725</v>
      </c>
      <c r="EQ1308">
        <v>1.1148661693159401</v>
      </c>
      <c r="ER1308">
        <v>0.143279994477649</v>
      </c>
      <c r="ES1308">
        <v>-7.9346987604771296E-2</v>
      </c>
      <c r="ET1308">
        <v>-9.9381876690654E-2</v>
      </c>
      <c r="EU1308">
        <v>-4.9297616961456903E-2</v>
      </c>
      <c r="EV1308">
        <v>5.0814432394426699E-2</v>
      </c>
      <c r="EW1308">
        <v>83.665632161955699</v>
      </c>
      <c r="EX1308">
        <v>82.222163865546193</v>
      </c>
      <c r="EY1308">
        <v>81.167045454545502</v>
      </c>
      <c r="EZ1308">
        <v>79.666472498090101</v>
      </c>
      <c r="FA1308">
        <v>78.333164629488195</v>
      </c>
      <c r="FB1308">
        <v>77.054698242933497</v>
      </c>
      <c r="FC1308">
        <v>75.9983766233766</v>
      </c>
      <c r="FD1308">
        <v>76.331942322383497</v>
      </c>
      <c r="FE1308">
        <v>79.608479755538596</v>
      </c>
      <c r="FF1308">
        <v>84.441281512605002</v>
      </c>
      <c r="FG1308">
        <v>88.219404125286502</v>
      </c>
      <c r="FH1308">
        <v>91.608651642475195</v>
      </c>
      <c r="FI1308">
        <v>94.553619174942696</v>
      </c>
      <c r="FJ1308">
        <v>97.220674178762394</v>
      </c>
      <c r="FK1308">
        <v>99.387394957983204</v>
      </c>
      <c r="FL1308">
        <v>100.66531703590501</v>
      </c>
      <c r="FM1308">
        <v>101.665593964859</v>
      </c>
      <c r="FN1308">
        <v>102.221610007639</v>
      </c>
      <c r="FO1308">
        <v>101.555404889228</v>
      </c>
      <c r="FP1308">
        <v>99.944155844155802</v>
      </c>
      <c r="FQ1308">
        <v>97.054946524064206</v>
      </c>
      <c r="FR1308">
        <v>94.110294117647101</v>
      </c>
      <c r="FS1308">
        <v>90.833250572956501</v>
      </c>
      <c r="FT1308">
        <v>87.777415966386599</v>
      </c>
      <c r="FU1308">
        <v>1.5553882188264E-2</v>
      </c>
      <c r="FV1308">
        <v>0</v>
      </c>
      <c r="FW1308">
        <v>0</v>
      </c>
      <c r="FX1308">
        <v>1</v>
      </c>
    </row>
    <row r="1309" spans="1:180" x14ac:dyDescent="0.2">
      <c r="A1309" t="s">
        <v>42</v>
      </c>
      <c r="B1309" t="s">
        <v>58</v>
      </c>
      <c r="C1309" t="s">
        <v>3</v>
      </c>
      <c r="D1309" t="s">
        <v>39</v>
      </c>
      <c r="E1309" t="s">
        <v>1</v>
      </c>
      <c r="F1309" t="s">
        <v>78</v>
      </c>
      <c r="G1309" t="s">
        <v>2</v>
      </c>
      <c r="H1309">
        <v>704.88888888888903</v>
      </c>
      <c r="I1309">
        <v>0.92997307161771303</v>
      </c>
      <c r="J1309">
        <v>0.81835368414658305</v>
      </c>
      <c r="K1309">
        <v>0.73507863314746003</v>
      </c>
      <c r="L1309">
        <v>0.65619229283298197</v>
      </c>
      <c r="M1309">
        <v>0.61702148590844597</v>
      </c>
      <c r="N1309">
        <v>0.59784349869921505</v>
      </c>
      <c r="O1309">
        <v>0.62051663061086604</v>
      </c>
      <c r="P1309">
        <v>0.63715464219679396</v>
      </c>
      <c r="Q1309">
        <v>0.68497866347028602</v>
      </c>
      <c r="R1309">
        <v>0.79109437617859701</v>
      </c>
      <c r="S1309">
        <v>0.92697587106170098</v>
      </c>
      <c r="T1309">
        <v>1.09590468534122</v>
      </c>
      <c r="U1309">
        <v>1.29268667163534</v>
      </c>
      <c r="V1309">
        <v>1.5010360640590099</v>
      </c>
      <c r="W1309">
        <v>1.6734492509210901</v>
      </c>
      <c r="X1309">
        <v>1.8595418213181101</v>
      </c>
      <c r="Y1309">
        <v>1.9880658583780499</v>
      </c>
      <c r="Z1309">
        <v>2.08990812832596</v>
      </c>
      <c r="AA1309">
        <v>2.0797768020534502</v>
      </c>
      <c r="AB1309">
        <v>2.0048125822669101</v>
      </c>
      <c r="AC1309">
        <v>1.8802127836740801</v>
      </c>
      <c r="AD1309">
        <v>1.7299490827110799</v>
      </c>
      <c r="AE1309">
        <v>1.45972007727155</v>
      </c>
      <c r="AF1309">
        <v>1.1879323678940501</v>
      </c>
      <c r="AG1309">
        <v>-3.44903127630267E-2</v>
      </c>
      <c r="AH1309">
        <v>-2.2470263231050398E-2</v>
      </c>
      <c r="AI1309">
        <v>-1.2754853628910399E-2</v>
      </c>
      <c r="AJ1309">
        <v>-1.37822346968917E-2</v>
      </c>
      <c r="AK1309">
        <v>-1.9588269650418998E-2</v>
      </c>
      <c r="AL1309">
        <v>-8.10734958576129E-3</v>
      </c>
      <c r="AM1309">
        <v>-8.7934339210866998E-3</v>
      </c>
      <c r="AN1309">
        <v>-1.7295507643008499E-2</v>
      </c>
      <c r="AO1309">
        <v>-2.7628462304999799E-2</v>
      </c>
      <c r="AP1309">
        <v>-1.45795848911476E-2</v>
      </c>
      <c r="AQ1309">
        <v>-9.5982929625272606E-3</v>
      </c>
      <c r="AR1309">
        <v>-8.9574617594487295E-3</v>
      </c>
      <c r="AS1309">
        <v>-1.58066028396248E-2</v>
      </c>
      <c r="AT1309">
        <v>-3.1401607804702802E-2</v>
      </c>
      <c r="AU1309">
        <v>0.301256204125459</v>
      </c>
      <c r="AV1309">
        <v>0.34997154921717599</v>
      </c>
      <c r="AW1309">
        <v>0.36892303351318001</v>
      </c>
      <c r="AX1309">
        <v>0.39554591004913398</v>
      </c>
      <c r="AY1309">
        <v>0.154760569495172</v>
      </c>
      <c r="AZ1309">
        <v>-0.254327535582484</v>
      </c>
      <c r="BA1309">
        <v>-0.24598335235417701</v>
      </c>
      <c r="BB1309">
        <v>-0.17906773478777499</v>
      </c>
      <c r="BC1309">
        <v>-0.101306990398266</v>
      </c>
      <c r="BD1309">
        <v>-5.8187199100066499E-2</v>
      </c>
      <c r="BE1309">
        <v>-1.8597014709036099E-2</v>
      </c>
      <c r="BF1309">
        <v>-1.1373903966315799E-2</v>
      </c>
      <c r="BG1309">
        <v>-1.6805172270268E-3</v>
      </c>
      <c r="BH1309">
        <v>-3.5212574234882998E-3</v>
      </c>
      <c r="BI1309">
        <v>-7.0261087088650696E-3</v>
      </c>
      <c r="BJ1309">
        <v>1.1761426619274699E-3</v>
      </c>
      <c r="BK1309">
        <v>1.39255694919751E-3</v>
      </c>
      <c r="BL1309">
        <v>-7.2741134437855504E-3</v>
      </c>
      <c r="BM1309">
        <v>-1.50955979316067E-2</v>
      </c>
      <c r="BN1309">
        <v>-5.1953295516261096E-3</v>
      </c>
      <c r="BO1309">
        <v>2.00332019032235E-5</v>
      </c>
      <c r="BP1309">
        <v>-1.4084343757345299E-3</v>
      </c>
      <c r="BQ1309">
        <v>-8.1657433221929403E-3</v>
      </c>
      <c r="BR1309">
        <v>-4.3141696982908701E-3</v>
      </c>
      <c r="BS1309">
        <v>0.33203333980049199</v>
      </c>
      <c r="BT1309">
        <v>0.38280516208465598</v>
      </c>
      <c r="BU1309">
        <v>0.39964340811177401</v>
      </c>
      <c r="BV1309">
        <v>0.42151736391851802</v>
      </c>
      <c r="BW1309">
        <v>0.185879299032079</v>
      </c>
      <c r="BX1309">
        <v>-0.229613684790093</v>
      </c>
      <c r="BY1309">
        <v>-0.218419619093667</v>
      </c>
      <c r="BZ1309">
        <v>-0.16059369291174999</v>
      </c>
      <c r="CA1309">
        <v>-8.7098188637019694E-2</v>
      </c>
      <c r="CB1309">
        <v>-4.53121362002381E-2</v>
      </c>
      <c r="CC1309">
        <v>-7.5893648921198098E-3</v>
      </c>
      <c r="CD1309">
        <v>-3.6885993420672E-3</v>
      </c>
      <c r="CE1309">
        <v>5.9895344294987199E-3</v>
      </c>
      <c r="CF1309">
        <v>3.5854641783633198E-3</v>
      </c>
      <c r="CG1309">
        <v>1.67440569152077E-3</v>
      </c>
      <c r="CH1309">
        <v>7.60586111265249E-3</v>
      </c>
      <c r="CI1309">
        <v>8.4473431966776407E-3</v>
      </c>
      <c r="CJ1309">
        <v>-3.33326349276537E-4</v>
      </c>
      <c r="CK1309">
        <v>-6.4153742450837898E-3</v>
      </c>
      <c r="CL1309">
        <v>1.3041771095506701E-3</v>
      </c>
      <c r="CM1309">
        <v>6.6816566033690399E-3</v>
      </c>
      <c r="CN1309">
        <v>3.8199989938500498E-3</v>
      </c>
      <c r="CO1309">
        <v>-2.8737072965409499E-3</v>
      </c>
      <c r="CP1309">
        <v>1.44465074185592E-2</v>
      </c>
      <c r="CQ1309">
        <v>0.353349490213553</v>
      </c>
      <c r="CR1309">
        <v>0.405545622336623</v>
      </c>
      <c r="CS1309">
        <v>0.42092024597620298</v>
      </c>
      <c r="CT1309">
        <v>0.43950511375239198</v>
      </c>
      <c r="CU1309">
        <v>0.20743203631328799</v>
      </c>
      <c r="CV1309">
        <v>-0.212496947016346</v>
      </c>
      <c r="CW1309">
        <v>-0.19932906140401299</v>
      </c>
      <c r="CX1309">
        <v>-0.14779862778533601</v>
      </c>
      <c r="CY1309">
        <v>-7.7257215821027306E-2</v>
      </c>
      <c r="CZ1309">
        <v>-3.6394906856735097E-2</v>
      </c>
      <c r="DA1309">
        <v>3.4182849247965E-3</v>
      </c>
      <c r="DB1309">
        <v>3.99670528218137E-3</v>
      </c>
      <c r="DC1309">
        <v>1.36595860860242E-2</v>
      </c>
      <c r="DD1309">
        <v>1.06921857802149E-2</v>
      </c>
      <c r="DE1309">
        <v>1.03749200919066E-2</v>
      </c>
      <c r="DF1309">
        <v>1.40355795633775E-2</v>
      </c>
      <c r="DG1309">
        <v>1.5502129444157801E-2</v>
      </c>
      <c r="DH1309">
        <v>6.6074607452324702E-3</v>
      </c>
      <c r="DI1309">
        <v>2.2648494414391198E-3</v>
      </c>
      <c r="DJ1309">
        <v>7.8036837707274398E-3</v>
      </c>
      <c r="DK1309">
        <v>1.3343280004834901E-2</v>
      </c>
      <c r="DL1309">
        <v>9.0484323634346196E-3</v>
      </c>
      <c r="DM1309">
        <v>2.4183287291110302E-3</v>
      </c>
      <c r="DN1309">
        <v>3.3207184535409197E-2</v>
      </c>
      <c r="DO1309">
        <v>0.374665640626615</v>
      </c>
      <c r="DP1309">
        <v>0.42828608258858902</v>
      </c>
      <c r="DQ1309">
        <v>0.442197083840633</v>
      </c>
      <c r="DR1309">
        <v>0.45749286358626701</v>
      </c>
      <c r="DS1309">
        <v>0.22898477359449601</v>
      </c>
      <c r="DT1309">
        <v>-0.19538020924259999</v>
      </c>
      <c r="DU1309">
        <v>-0.18023850371435801</v>
      </c>
      <c r="DV1309">
        <v>-0.13500356265892099</v>
      </c>
      <c r="DW1309">
        <v>-6.7416243005034904E-2</v>
      </c>
      <c r="DX1309">
        <v>-2.7477677513232199E-2</v>
      </c>
      <c r="DY1309">
        <v>1.9311582978787E-2</v>
      </c>
      <c r="DZ1309">
        <v>1.5093064546916E-2</v>
      </c>
      <c r="EA1309">
        <v>2.47339224879079E-2</v>
      </c>
      <c r="EB1309">
        <v>2.0953163053618301E-2</v>
      </c>
      <c r="EC1309">
        <v>2.29370810334605E-2</v>
      </c>
      <c r="ED1309">
        <v>2.3319071811066301E-2</v>
      </c>
      <c r="EE1309">
        <v>2.5688120314441999E-2</v>
      </c>
      <c r="EF1309">
        <v>1.6628854944455401E-2</v>
      </c>
      <c r="EG1309">
        <v>1.4797713814832201E-2</v>
      </c>
      <c r="EH1309">
        <v>1.71879391102489E-2</v>
      </c>
      <c r="EI1309">
        <v>2.2961606169265299E-2</v>
      </c>
      <c r="EJ1309">
        <v>1.65974597471488E-2</v>
      </c>
      <c r="EK1309">
        <v>1.0059188246542901E-2</v>
      </c>
      <c r="EL1309">
        <v>6.0294622641821199E-2</v>
      </c>
      <c r="EM1309">
        <v>0.40544277630164699</v>
      </c>
      <c r="EN1309">
        <v>0.46111969545606901</v>
      </c>
      <c r="EO1309">
        <v>0.472917458439226</v>
      </c>
      <c r="EP1309">
        <v>0.48346431745565099</v>
      </c>
      <c r="EQ1309">
        <v>0.26010350313140401</v>
      </c>
      <c r="ER1309">
        <v>-0.170666358450209</v>
      </c>
      <c r="ES1309">
        <v>-0.152674770453849</v>
      </c>
      <c r="ET1309">
        <v>-0.116529520782896</v>
      </c>
      <c r="EU1309">
        <v>-5.3207441243788199E-2</v>
      </c>
      <c r="EV1309">
        <v>-1.4602614613403699E-2</v>
      </c>
      <c r="EW1309">
        <v>83.678199873896602</v>
      </c>
      <c r="EX1309">
        <v>82.223833543505705</v>
      </c>
      <c r="EY1309">
        <v>81.163697982345496</v>
      </c>
      <c r="EZ1309">
        <v>79.668820933165193</v>
      </c>
      <c r="FA1309">
        <v>78.3359867591425</v>
      </c>
      <c r="FB1309">
        <v>77.064233921815898</v>
      </c>
      <c r="FC1309">
        <v>76.018600252206795</v>
      </c>
      <c r="FD1309">
        <v>76.357345523329101</v>
      </c>
      <c r="FE1309">
        <v>79.644861286254695</v>
      </c>
      <c r="FF1309">
        <v>84.481163303909199</v>
      </c>
      <c r="FG1309">
        <v>88.255122950819697</v>
      </c>
      <c r="FH1309">
        <v>91.638083228247197</v>
      </c>
      <c r="FI1309">
        <v>94.577868852459005</v>
      </c>
      <c r="FJ1309">
        <v>97.244167717528398</v>
      </c>
      <c r="FK1309">
        <v>99.408180958385898</v>
      </c>
      <c r="FL1309">
        <v>100.682061790668</v>
      </c>
      <c r="FM1309">
        <v>101.682849936948</v>
      </c>
      <c r="FN1309">
        <v>102.23344892812101</v>
      </c>
      <c r="FO1309">
        <v>101.561396595208</v>
      </c>
      <c r="FP1309">
        <v>99.955154476670899</v>
      </c>
      <c r="FQ1309">
        <v>97.070854350567501</v>
      </c>
      <c r="FR1309">
        <v>94.128467843631796</v>
      </c>
      <c r="FS1309">
        <v>90.841109709962197</v>
      </c>
      <c r="FT1309">
        <v>87.791141235813399</v>
      </c>
      <c r="FU1309">
        <v>5.6743195488932897E-2</v>
      </c>
      <c r="FV1309">
        <v>0</v>
      </c>
      <c r="FW1309">
        <v>0</v>
      </c>
      <c r="FX1309">
        <v>1</v>
      </c>
    </row>
    <row r="1310" spans="1:180" x14ac:dyDescent="0.2">
      <c r="A1310" t="s">
        <v>42</v>
      </c>
      <c r="B1310" t="s">
        <v>58</v>
      </c>
      <c r="C1310" t="s">
        <v>3</v>
      </c>
      <c r="D1310" t="s">
        <v>39</v>
      </c>
      <c r="E1310" t="s">
        <v>77</v>
      </c>
      <c r="F1310" t="s">
        <v>1</v>
      </c>
      <c r="G1310" t="s">
        <v>2</v>
      </c>
      <c r="H1310">
        <v>2854.1111111111099</v>
      </c>
      <c r="I1310">
        <v>4.2745276203954203</v>
      </c>
      <c r="J1310">
        <v>3.7878669076392999</v>
      </c>
      <c r="K1310">
        <v>3.4095630503007901</v>
      </c>
      <c r="L1310">
        <v>3.0875997489620901</v>
      </c>
      <c r="M1310">
        <v>2.9199936659943302</v>
      </c>
      <c r="N1310">
        <v>2.8411231833552999</v>
      </c>
      <c r="O1310">
        <v>2.9471955705557602</v>
      </c>
      <c r="P1310">
        <v>3.04728808888588</v>
      </c>
      <c r="Q1310">
        <v>3.2426161036463998</v>
      </c>
      <c r="R1310">
        <v>3.6012023616661999</v>
      </c>
      <c r="S1310">
        <v>4.0338547494475403</v>
      </c>
      <c r="T1310">
        <v>4.5876848583954501</v>
      </c>
      <c r="U1310">
        <v>5.3201436111910096</v>
      </c>
      <c r="V1310">
        <v>6.1352677101666302</v>
      </c>
      <c r="W1310">
        <v>6.86621158950393</v>
      </c>
      <c r="X1310">
        <v>7.61148786288999</v>
      </c>
      <c r="Y1310">
        <v>8.2112287394852395</v>
      </c>
      <c r="Z1310">
        <v>8.6983122283103693</v>
      </c>
      <c r="AA1310">
        <v>8.7423273458483806</v>
      </c>
      <c r="AB1310">
        <v>8.4357348620587906</v>
      </c>
      <c r="AC1310">
        <v>7.9160740671699203</v>
      </c>
      <c r="AD1310">
        <v>7.3485786907957698</v>
      </c>
      <c r="AE1310">
        <v>6.3080312931723004</v>
      </c>
      <c r="AF1310">
        <v>5.2501121343527597</v>
      </c>
      <c r="AG1310">
        <v>-5.9790518581027199E-2</v>
      </c>
      <c r="AH1310">
        <v>-5.7003195416204203E-2</v>
      </c>
      <c r="AI1310">
        <v>-5.73080735067137E-2</v>
      </c>
      <c r="AJ1310">
        <v>-6.0415231059349199E-2</v>
      </c>
      <c r="AK1310">
        <v>-3.17602377894479E-2</v>
      </c>
      <c r="AL1310">
        <v>-3.2691771235808201E-2</v>
      </c>
      <c r="AM1310">
        <v>-5.0174381136783297E-2</v>
      </c>
      <c r="AN1310">
        <v>-7.7609249430165797E-2</v>
      </c>
      <c r="AO1310">
        <v>-7.3896579732529097E-2</v>
      </c>
      <c r="AP1310">
        <v>-7.4097229356990493E-2</v>
      </c>
      <c r="AQ1310">
        <v>-6.2208531695578301E-2</v>
      </c>
      <c r="AR1310">
        <v>-4.7998471621473998E-2</v>
      </c>
      <c r="AS1310">
        <v>-1.9502592325587501E-2</v>
      </c>
      <c r="AT1310">
        <v>5.5586537284887799E-3</v>
      </c>
      <c r="AU1310">
        <v>0.62410941063794101</v>
      </c>
      <c r="AV1310">
        <v>0.83413822122986803</v>
      </c>
      <c r="AW1310">
        <v>0.87746971763916004</v>
      </c>
      <c r="AX1310">
        <v>0.94995773144640505</v>
      </c>
      <c r="AY1310">
        <v>0.74636838049910204</v>
      </c>
      <c r="AZ1310">
        <v>-0.15140308395874699</v>
      </c>
      <c r="BA1310">
        <v>-0.36969541461184502</v>
      </c>
      <c r="BB1310">
        <v>-0.315412416250062</v>
      </c>
      <c r="BC1310">
        <v>-0.18927061870366199</v>
      </c>
      <c r="BD1310">
        <v>-0.13333472859402101</v>
      </c>
      <c r="BE1310">
        <v>-2.7603313087337499E-2</v>
      </c>
      <c r="BF1310">
        <v>-2.5200581408830601E-2</v>
      </c>
      <c r="BG1310">
        <v>-2.7731483698916499E-2</v>
      </c>
      <c r="BH1310">
        <v>-2.7685332520354902E-2</v>
      </c>
      <c r="BI1310">
        <v>-5.1596383794297101E-3</v>
      </c>
      <c r="BJ1310">
        <v>-4.8096311825216896E-3</v>
      </c>
      <c r="BK1310">
        <v>-1.7495303499185599E-2</v>
      </c>
      <c r="BL1310">
        <v>-3.8588696889022799E-2</v>
      </c>
      <c r="BM1310">
        <v>-3.9787883207893698E-2</v>
      </c>
      <c r="BN1310">
        <v>-3.99074551258536E-2</v>
      </c>
      <c r="BO1310">
        <v>-2.73613562148434E-2</v>
      </c>
      <c r="BP1310">
        <v>-2.7552522365156401E-2</v>
      </c>
      <c r="BQ1310">
        <v>7.76392736924515E-4</v>
      </c>
      <c r="BR1310">
        <v>5.5366316482580398E-2</v>
      </c>
      <c r="BS1310">
        <v>0.68228247602329795</v>
      </c>
      <c r="BT1310">
        <v>0.89318215339440898</v>
      </c>
      <c r="BU1310">
        <v>0.94990199622361504</v>
      </c>
      <c r="BV1310">
        <v>1.0089497375255501</v>
      </c>
      <c r="BW1310">
        <v>0.83679289619414698</v>
      </c>
      <c r="BX1310">
        <v>-8.3393869257674003E-2</v>
      </c>
      <c r="BY1310">
        <v>-0.30088893237613601</v>
      </c>
      <c r="BZ1310">
        <v>-0.26131303782174897</v>
      </c>
      <c r="CA1310">
        <v>-0.15888153102404201</v>
      </c>
      <c r="CB1310">
        <v>-9.31351270900347E-2</v>
      </c>
      <c r="CC1310">
        <v>-5.3105526133275099E-3</v>
      </c>
      <c r="CD1310">
        <v>-3.1741878266734898E-3</v>
      </c>
      <c r="CE1310">
        <v>-7.2468276963152597E-3</v>
      </c>
      <c r="CF1310">
        <v>-5.0167044963564502E-3</v>
      </c>
      <c r="CG1310">
        <v>1.3263855739340099E-2</v>
      </c>
      <c r="CH1310">
        <v>1.45014540818569E-2</v>
      </c>
      <c r="CI1310">
        <v>5.1381261233197596E-3</v>
      </c>
      <c r="CJ1310">
        <v>-1.1563181066166901E-2</v>
      </c>
      <c r="CK1310">
        <v>-1.6164303899231298E-2</v>
      </c>
      <c r="CL1310">
        <v>-1.62277216446527E-2</v>
      </c>
      <c r="CM1310">
        <v>-3.2263086307926601E-3</v>
      </c>
      <c r="CN1310">
        <v>-1.3391720194113201E-2</v>
      </c>
      <c r="CO1310">
        <v>1.4821556015955899E-2</v>
      </c>
      <c r="CP1310">
        <v>8.9862951978473896E-2</v>
      </c>
      <c r="CQ1310">
        <v>0.72257296389833003</v>
      </c>
      <c r="CR1310">
        <v>0.93407580094780895</v>
      </c>
      <c r="CS1310">
        <v>1.0000683717229299</v>
      </c>
      <c r="CT1310">
        <v>1.0498074212303901</v>
      </c>
      <c r="CU1310">
        <v>0.89942064030704305</v>
      </c>
      <c r="CV1310">
        <v>-3.6290894330143701E-2</v>
      </c>
      <c r="CW1310">
        <v>-0.25323377238280798</v>
      </c>
      <c r="CX1310">
        <v>-0.22384397312361401</v>
      </c>
      <c r="CY1310">
        <v>-0.13783414147050399</v>
      </c>
      <c r="CZ1310">
        <v>-6.5293005547215094E-2</v>
      </c>
      <c r="DA1310">
        <v>1.69822078606825E-2</v>
      </c>
      <c r="DB1310">
        <v>1.88522057554836E-2</v>
      </c>
      <c r="DC1310">
        <v>1.3237828306286E-2</v>
      </c>
      <c r="DD1310">
        <v>1.7651923527641999E-2</v>
      </c>
      <c r="DE1310">
        <v>3.1687349858110003E-2</v>
      </c>
      <c r="DF1310">
        <v>3.3812539346235598E-2</v>
      </c>
      <c r="DG1310">
        <v>2.7771555745825099E-2</v>
      </c>
      <c r="DH1310">
        <v>1.5462334756689001E-2</v>
      </c>
      <c r="DI1310">
        <v>7.4592754094311301E-3</v>
      </c>
      <c r="DJ1310">
        <v>7.4520118365480996E-3</v>
      </c>
      <c r="DK1310">
        <v>2.0908738953258E-2</v>
      </c>
      <c r="DL1310">
        <v>7.6908197692989204E-4</v>
      </c>
      <c r="DM1310">
        <v>2.88667192949872E-2</v>
      </c>
      <c r="DN1310">
        <v>0.124359587474367</v>
      </c>
      <c r="DO1310">
        <v>0.76286345177336201</v>
      </c>
      <c r="DP1310">
        <v>0.97496944850121003</v>
      </c>
      <c r="DQ1310">
        <v>1.05023474722224</v>
      </c>
      <c r="DR1310">
        <v>1.0906651049352301</v>
      </c>
      <c r="DS1310">
        <v>0.96204838441993901</v>
      </c>
      <c r="DT1310">
        <v>1.08120805973866E-2</v>
      </c>
      <c r="DU1310">
        <v>-0.20557861238948</v>
      </c>
      <c r="DV1310">
        <v>-0.18637490842547899</v>
      </c>
      <c r="DW1310">
        <v>-0.116786751916967</v>
      </c>
      <c r="DX1310">
        <v>-3.7450884004395502E-2</v>
      </c>
      <c r="DY1310">
        <v>4.91694133543722E-2</v>
      </c>
      <c r="DZ1310">
        <v>5.0654819762857302E-2</v>
      </c>
      <c r="EA1310">
        <v>4.2814418114083201E-2</v>
      </c>
      <c r="EB1310">
        <v>5.03818220666363E-2</v>
      </c>
      <c r="EC1310">
        <v>5.8287949268128199E-2</v>
      </c>
      <c r="ED1310">
        <v>6.1694679399522098E-2</v>
      </c>
      <c r="EE1310">
        <v>6.0450633383422797E-2</v>
      </c>
      <c r="EF1310">
        <v>5.44828872978321E-2</v>
      </c>
      <c r="EG1310">
        <v>4.15679719340665E-2</v>
      </c>
      <c r="EH1310">
        <v>4.1641786067684997E-2</v>
      </c>
      <c r="EI1310">
        <v>5.5755914433992998E-2</v>
      </c>
      <c r="EJ1310">
        <v>2.12150312332475E-2</v>
      </c>
      <c r="EK1310">
        <v>4.9145704357499202E-2</v>
      </c>
      <c r="EL1310">
        <v>0.174167250228459</v>
      </c>
      <c r="EM1310">
        <v>0.82103651715871895</v>
      </c>
      <c r="EN1310">
        <v>1.0340133806657501</v>
      </c>
      <c r="EO1310">
        <v>1.1226670258067</v>
      </c>
      <c r="EP1310">
        <v>1.1496571110143801</v>
      </c>
      <c r="EQ1310">
        <v>1.05247290011498</v>
      </c>
      <c r="ER1310">
        <v>7.8821295298459104E-2</v>
      </c>
      <c r="ES1310">
        <v>-0.13677213015377099</v>
      </c>
      <c r="ET1310">
        <v>-0.13227552999716499</v>
      </c>
      <c r="EU1310">
        <v>-8.6397664237346794E-2</v>
      </c>
      <c r="EV1310">
        <v>2.7487174995907602E-3</v>
      </c>
      <c r="EW1310">
        <v>83.674504613228507</v>
      </c>
      <c r="EX1310">
        <v>82.228033635691204</v>
      </c>
      <c r="EY1310">
        <v>81.171137151088104</v>
      </c>
      <c r="EZ1310">
        <v>79.672363452330003</v>
      </c>
      <c r="FA1310">
        <v>78.338245026667195</v>
      </c>
      <c r="FB1310">
        <v>77.062288317047503</v>
      </c>
      <c r="FC1310">
        <v>76.010880990384194</v>
      </c>
      <c r="FD1310">
        <v>76.348775645268006</v>
      </c>
      <c r="FE1310">
        <v>79.628216607622505</v>
      </c>
      <c r="FF1310">
        <v>84.461069801845298</v>
      </c>
      <c r="FG1310">
        <v>88.236968116167702</v>
      </c>
      <c r="FH1310">
        <v>91.622201892007595</v>
      </c>
      <c r="FI1310">
        <v>94.5654611281971</v>
      </c>
      <c r="FJ1310">
        <v>97.232763654766998</v>
      </c>
      <c r="FK1310">
        <v>99.3985284385098</v>
      </c>
      <c r="FL1310">
        <v>100.673920660256</v>
      </c>
      <c r="FM1310">
        <v>101.674816054814</v>
      </c>
      <c r="FN1310">
        <v>102.22976602950899</v>
      </c>
      <c r="FO1310">
        <v>101.561723829174</v>
      </c>
      <c r="FP1310">
        <v>99.953166971619893</v>
      </c>
      <c r="FQ1310">
        <v>97.065811499980498</v>
      </c>
      <c r="FR1310">
        <v>94.122591193989194</v>
      </c>
      <c r="FS1310">
        <v>90.842274302176193</v>
      </c>
      <c r="FT1310">
        <v>87.789776929964603</v>
      </c>
      <c r="FU1310">
        <v>3.1380551570393399E-2</v>
      </c>
      <c r="FV1310">
        <v>0</v>
      </c>
      <c r="FW1310">
        <v>0</v>
      </c>
      <c r="FX1310">
        <v>1</v>
      </c>
    </row>
    <row r="1311" spans="1:180" x14ac:dyDescent="0.2">
      <c r="A1311" t="s">
        <v>42</v>
      </c>
      <c r="B1311" t="s">
        <v>58</v>
      </c>
      <c r="C1311" t="s">
        <v>3</v>
      </c>
      <c r="D1311" t="s">
        <v>39</v>
      </c>
      <c r="E1311" t="s">
        <v>77</v>
      </c>
      <c r="F1311" t="s">
        <v>77</v>
      </c>
      <c r="G1311" t="s">
        <v>2</v>
      </c>
      <c r="H1311">
        <v>2555.7777777777801</v>
      </c>
      <c r="I1311">
        <v>3.8399774635074899</v>
      </c>
      <c r="J1311">
        <v>3.4076016705394401</v>
      </c>
      <c r="K1311">
        <v>3.0706922015787099</v>
      </c>
      <c r="L1311">
        <v>2.7823580248467001</v>
      </c>
      <c r="M1311">
        <v>2.6321289305935598</v>
      </c>
      <c r="N1311">
        <v>2.55442545494452</v>
      </c>
      <c r="O1311">
        <v>2.6378246095070099</v>
      </c>
      <c r="P1311">
        <v>2.7277502100629798</v>
      </c>
      <c r="Q1311">
        <v>2.8995268831107301</v>
      </c>
      <c r="R1311">
        <v>3.2265744039966102</v>
      </c>
      <c r="S1311">
        <v>3.6212315605210699</v>
      </c>
      <c r="T1311">
        <v>4.1067883466339099</v>
      </c>
      <c r="U1311">
        <v>4.7621508284690401</v>
      </c>
      <c r="V1311">
        <v>5.4997260293744796</v>
      </c>
      <c r="W1311">
        <v>6.161502486112</v>
      </c>
      <c r="X1311">
        <v>6.8238936838226198</v>
      </c>
      <c r="Y1311">
        <v>7.35555116087657</v>
      </c>
      <c r="Z1311">
        <v>7.7784032905817702</v>
      </c>
      <c r="AA1311">
        <v>7.8127736411028303</v>
      </c>
      <c r="AB1311">
        <v>7.5222021993458998</v>
      </c>
      <c r="AC1311">
        <v>7.0553048348499701</v>
      </c>
      <c r="AD1311">
        <v>6.5561175240775498</v>
      </c>
      <c r="AE1311">
        <v>5.6380035336796297</v>
      </c>
      <c r="AF1311">
        <v>4.6983800979730903</v>
      </c>
      <c r="AG1311">
        <v>-5.8940543684578003E-2</v>
      </c>
      <c r="AH1311">
        <v>-5.0189794794933601E-2</v>
      </c>
      <c r="AI1311">
        <v>-5.3393274962708001E-2</v>
      </c>
      <c r="AJ1311">
        <v>-5.3348231246614197E-2</v>
      </c>
      <c r="AK1311">
        <v>-1.8123438794438201E-2</v>
      </c>
      <c r="AL1311">
        <v>-3.15697003952412E-2</v>
      </c>
      <c r="AM1311">
        <v>-4.4087917954242502E-2</v>
      </c>
      <c r="AN1311">
        <v>-6.36085355457153E-2</v>
      </c>
      <c r="AO1311">
        <v>-6.7656891062717703E-2</v>
      </c>
      <c r="AP1311">
        <v>-6.7029810183433097E-2</v>
      </c>
      <c r="AQ1311">
        <v>-5.9322147490443698E-2</v>
      </c>
      <c r="AR1311">
        <v>-4.9311432618435798E-2</v>
      </c>
      <c r="AS1311">
        <v>-1.1447405735884E-2</v>
      </c>
      <c r="AT1311">
        <v>2.43833197251235E-2</v>
      </c>
      <c r="AU1311">
        <v>0.50164169905814604</v>
      </c>
      <c r="AV1311">
        <v>0.67432911648716398</v>
      </c>
      <c r="AW1311">
        <v>0.70540074870527703</v>
      </c>
      <c r="AX1311">
        <v>0.76505492321416801</v>
      </c>
      <c r="AY1311">
        <v>0.63313785145645896</v>
      </c>
      <c r="AZ1311">
        <v>-7.2926520919586596E-2</v>
      </c>
      <c r="BA1311">
        <v>-0.27971305254805401</v>
      </c>
      <c r="BB1311">
        <v>-0.24636950514891601</v>
      </c>
      <c r="BC1311">
        <v>-0.16220040782947101</v>
      </c>
      <c r="BD1311">
        <v>-0.116755856812555</v>
      </c>
      <c r="BE1311">
        <v>-2.9139449888825001E-2</v>
      </c>
      <c r="BF1311">
        <v>-2.3479489375525998E-2</v>
      </c>
      <c r="BG1311">
        <v>-2.79715007799398E-2</v>
      </c>
      <c r="BH1311">
        <v>-2.53445770489449E-2</v>
      </c>
      <c r="BI1311">
        <v>1.2825106536529E-3</v>
      </c>
      <c r="BJ1311">
        <v>-7.8013208301622398E-3</v>
      </c>
      <c r="BK1311">
        <v>-1.7881274723094299E-2</v>
      </c>
      <c r="BL1311">
        <v>-3.07790457345869E-2</v>
      </c>
      <c r="BM1311">
        <v>-3.71561638163658E-2</v>
      </c>
      <c r="BN1311">
        <v>-3.6259173523133299E-2</v>
      </c>
      <c r="BO1311">
        <v>-2.5625083079842299E-2</v>
      </c>
      <c r="BP1311">
        <v>-3.11268235005496E-2</v>
      </c>
      <c r="BQ1311">
        <v>6.6144412137442796E-3</v>
      </c>
      <c r="BR1311">
        <v>6.35930655979947E-2</v>
      </c>
      <c r="BS1311">
        <v>0.54676153105943703</v>
      </c>
      <c r="BT1311">
        <v>0.719275612021963</v>
      </c>
      <c r="BU1311">
        <v>0.765261763292168</v>
      </c>
      <c r="BV1311">
        <v>0.81269787733639998</v>
      </c>
      <c r="BW1311">
        <v>0.71398483832580895</v>
      </c>
      <c r="BX1311">
        <v>-1.14990835536095E-2</v>
      </c>
      <c r="BY1311">
        <v>-0.21583222205079999</v>
      </c>
      <c r="BZ1311">
        <v>-0.19449322332958499</v>
      </c>
      <c r="CA1311">
        <v>-0.12927621764828201</v>
      </c>
      <c r="CB1311">
        <v>-7.6300845301278106E-2</v>
      </c>
      <c r="CC1311">
        <v>-8.49930310806544E-3</v>
      </c>
      <c r="CD1311">
        <v>-4.9800132088471403E-3</v>
      </c>
      <c r="CE1311">
        <v>-1.03644574225434E-2</v>
      </c>
      <c r="CF1311">
        <v>-5.94933145833165E-3</v>
      </c>
      <c r="CG1311">
        <v>1.4723012125638601E-2</v>
      </c>
      <c r="CH1311">
        <v>8.6605864517091194E-3</v>
      </c>
      <c r="CI1311">
        <v>2.69366546287045E-4</v>
      </c>
      <c r="CJ1311">
        <v>-8.0414410988902205E-3</v>
      </c>
      <c r="CK1311">
        <v>-1.6031453038993799E-2</v>
      </c>
      <c r="CL1311">
        <v>-1.4947524307877999E-2</v>
      </c>
      <c r="CM1311">
        <v>-2.2865989194172302E-3</v>
      </c>
      <c r="CN1311">
        <v>-1.8532218620731501E-2</v>
      </c>
      <c r="CO1311">
        <v>1.9124021389793799E-2</v>
      </c>
      <c r="CP1311">
        <v>9.0749616146071604E-2</v>
      </c>
      <c r="CQ1311">
        <v>0.57801138925633999</v>
      </c>
      <c r="CR1311">
        <v>0.75040541791020299</v>
      </c>
      <c r="CS1311">
        <v>0.80672131964223404</v>
      </c>
      <c r="CT1311">
        <v>0.84569524222815395</v>
      </c>
      <c r="CU1311">
        <v>0.76997921514976797</v>
      </c>
      <c r="CV1311">
        <v>3.1045372441504699E-2</v>
      </c>
      <c r="CW1311">
        <v>-0.17158855344666199</v>
      </c>
      <c r="CX1311">
        <v>-0.158563868570679</v>
      </c>
      <c r="CY1311">
        <v>-0.10647302382476399</v>
      </c>
      <c r="CZ1311">
        <v>-4.8281827565456598E-2</v>
      </c>
      <c r="DA1311">
        <v>1.2140843672694201E-2</v>
      </c>
      <c r="DB1311">
        <v>1.3519462957831701E-2</v>
      </c>
      <c r="DC1311">
        <v>7.2425859348530797E-3</v>
      </c>
      <c r="DD1311">
        <v>1.34459141322816E-2</v>
      </c>
      <c r="DE1311">
        <v>2.8163513597624201E-2</v>
      </c>
      <c r="DF1311">
        <v>2.5122493733580501E-2</v>
      </c>
      <c r="DG1311">
        <v>1.84200078156684E-2</v>
      </c>
      <c r="DH1311">
        <v>1.46961635368064E-2</v>
      </c>
      <c r="DI1311">
        <v>5.0932577383781801E-3</v>
      </c>
      <c r="DJ1311">
        <v>6.3641249073773101E-3</v>
      </c>
      <c r="DK1311">
        <v>2.10518852410079E-2</v>
      </c>
      <c r="DL1311">
        <v>-5.9376137409132999E-3</v>
      </c>
      <c r="DM1311">
        <v>3.16336015658433E-2</v>
      </c>
      <c r="DN1311">
        <v>0.117906166694148</v>
      </c>
      <c r="DO1311">
        <v>0.60926124745324195</v>
      </c>
      <c r="DP1311">
        <v>0.78153522379844298</v>
      </c>
      <c r="DQ1311">
        <v>0.84818087599229997</v>
      </c>
      <c r="DR1311">
        <v>0.87869260711990904</v>
      </c>
      <c r="DS1311">
        <v>0.82597359197372699</v>
      </c>
      <c r="DT1311">
        <v>7.3589828436618904E-2</v>
      </c>
      <c r="DU1311">
        <v>-0.12734488484252399</v>
      </c>
      <c r="DV1311">
        <v>-0.122634513811774</v>
      </c>
      <c r="DW1311">
        <v>-8.3669830001246004E-2</v>
      </c>
      <c r="DX1311">
        <v>-2.02628098296351E-2</v>
      </c>
      <c r="DY1311">
        <v>4.1941937468447099E-2</v>
      </c>
      <c r="DZ1311">
        <v>4.0229768377239399E-2</v>
      </c>
      <c r="EA1311">
        <v>3.2664360117621298E-2</v>
      </c>
      <c r="EB1311">
        <v>4.1449568329950899E-2</v>
      </c>
      <c r="EC1311">
        <v>4.7569463045715299E-2</v>
      </c>
      <c r="ED1311">
        <v>4.8890873298659501E-2</v>
      </c>
      <c r="EE1311">
        <v>4.4626651046816602E-2</v>
      </c>
      <c r="EF1311">
        <v>4.7525653347934897E-2</v>
      </c>
      <c r="EG1311">
        <v>3.5593984984730098E-2</v>
      </c>
      <c r="EH1311">
        <v>3.7134761567677102E-2</v>
      </c>
      <c r="EI1311">
        <v>5.4748949651609202E-2</v>
      </c>
      <c r="EJ1311">
        <v>1.22469953769728E-2</v>
      </c>
      <c r="EK1311">
        <v>4.9695448515471599E-2</v>
      </c>
      <c r="EL1311">
        <v>0.15711591256702001</v>
      </c>
      <c r="EM1311">
        <v>0.65438107945453405</v>
      </c>
      <c r="EN1311">
        <v>0.82648171933324199</v>
      </c>
      <c r="EO1311">
        <v>0.90804189057919005</v>
      </c>
      <c r="EP1311">
        <v>0.92633556124214</v>
      </c>
      <c r="EQ1311">
        <v>0.90682057884307699</v>
      </c>
      <c r="ER1311">
        <v>0.13501726580259599</v>
      </c>
      <c r="ES1311">
        <v>-6.3464054345269902E-2</v>
      </c>
      <c r="ET1311">
        <v>-7.0758231992442994E-2</v>
      </c>
      <c r="EU1311">
        <v>-5.0745639820056601E-2</v>
      </c>
      <c r="EV1311">
        <v>2.0192201681642201E-2</v>
      </c>
      <c r="EW1311">
        <v>83.673658812277196</v>
      </c>
      <c r="EX1311">
        <v>82.228241022519796</v>
      </c>
      <c r="EY1311">
        <v>81.171854621337303</v>
      </c>
      <c r="EZ1311">
        <v>79.672506738544499</v>
      </c>
      <c r="FA1311">
        <v>78.338274932614596</v>
      </c>
      <c r="FB1311">
        <v>77.061646813320607</v>
      </c>
      <c r="FC1311">
        <v>76.009281801582503</v>
      </c>
      <c r="FD1311">
        <v>76.346991565950802</v>
      </c>
      <c r="FE1311">
        <v>79.625336927223699</v>
      </c>
      <c r="FF1311">
        <v>84.457851491174694</v>
      </c>
      <c r="FG1311">
        <v>88.234175289105295</v>
      </c>
      <c r="FH1311">
        <v>91.619902617163703</v>
      </c>
      <c r="FI1311">
        <v>94.5636466394227</v>
      </c>
      <c r="FJ1311">
        <v>97.231045126510693</v>
      </c>
      <c r="FK1311">
        <v>99.397095904703903</v>
      </c>
      <c r="FL1311">
        <v>100.672811059908</v>
      </c>
      <c r="FM1311">
        <v>101.673745761238</v>
      </c>
      <c r="FN1311">
        <v>102.229240935571</v>
      </c>
      <c r="FO1311">
        <v>101.561690287801</v>
      </c>
      <c r="FP1311">
        <v>99.952721502477999</v>
      </c>
      <c r="FQ1311">
        <v>97.064863924876093</v>
      </c>
      <c r="FR1311">
        <v>94.121380749500005</v>
      </c>
      <c r="FS1311">
        <v>90.842013737935801</v>
      </c>
      <c r="FT1311">
        <v>87.788996608990502</v>
      </c>
      <c r="FU1311">
        <v>2.8775346808885501E-2</v>
      </c>
      <c r="FV1311">
        <v>0</v>
      </c>
      <c r="FW1311">
        <v>0</v>
      </c>
      <c r="FX1311">
        <v>1</v>
      </c>
    </row>
    <row r="1312" spans="1:180" x14ac:dyDescent="0.2">
      <c r="A1312" t="s">
        <v>42</v>
      </c>
      <c r="B1312" t="s">
        <v>58</v>
      </c>
      <c r="C1312" t="s">
        <v>3</v>
      </c>
      <c r="D1312" t="s">
        <v>39</v>
      </c>
      <c r="E1312" t="s">
        <v>77</v>
      </c>
      <c r="F1312" t="s">
        <v>78</v>
      </c>
      <c r="G1312" t="s">
        <v>2</v>
      </c>
      <c r="H1312">
        <v>298.33333333333297</v>
      </c>
      <c r="I1312">
        <v>0.43159406139039902</v>
      </c>
      <c r="J1312">
        <v>0.37770294210786898</v>
      </c>
      <c r="K1312">
        <v>0.33669668526075802</v>
      </c>
      <c r="L1312">
        <v>0.30299427054371603</v>
      </c>
      <c r="M1312">
        <v>0.28557511659124901</v>
      </c>
      <c r="N1312">
        <v>0.284373117503672</v>
      </c>
      <c r="O1312">
        <v>0.30729446509890601</v>
      </c>
      <c r="P1312">
        <v>0.31775990984700297</v>
      </c>
      <c r="Q1312">
        <v>0.34144064855676398</v>
      </c>
      <c r="R1312">
        <v>0.37351791239958698</v>
      </c>
      <c r="S1312">
        <v>0.41230907828719898</v>
      </c>
      <c r="T1312">
        <v>0.48090413455874398</v>
      </c>
      <c r="U1312">
        <v>0.55802815125382699</v>
      </c>
      <c r="V1312">
        <v>0.63548740221024602</v>
      </c>
      <c r="W1312">
        <v>0.70431531210601905</v>
      </c>
      <c r="X1312">
        <v>0.78704551261392997</v>
      </c>
      <c r="Y1312">
        <v>0.85528993613128901</v>
      </c>
      <c r="Z1312">
        <v>0.919532910756655</v>
      </c>
      <c r="AA1312">
        <v>0.92878695335435202</v>
      </c>
      <c r="AB1312">
        <v>0.91180352022582301</v>
      </c>
      <c r="AC1312">
        <v>0.858843542584518</v>
      </c>
      <c r="AD1312">
        <v>0.79056348833222301</v>
      </c>
      <c r="AE1312">
        <v>0.66786884621051101</v>
      </c>
      <c r="AF1312">
        <v>0.54962868001087495</v>
      </c>
      <c r="AG1312">
        <v>-1.3465276703236001E-2</v>
      </c>
      <c r="AH1312">
        <v>-1.33404953883304E-2</v>
      </c>
      <c r="AI1312">
        <v>-8.4857105251233203E-3</v>
      </c>
      <c r="AJ1312">
        <v>-1.04914695203327E-2</v>
      </c>
      <c r="AK1312">
        <v>-1.857259019749E-2</v>
      </c>
      <c r="AL1312">
        <v>-4.6981990416290103E-3</v>
      </c>
      <c r="AM1312">
        <v>-1.15461294303077E-2</v>
      </c>
      <c r="AN1312">
        <v>-1.9421989199345301E-2</v>
      </c>
      <c r="AO1312">
        <v>-1.4135569285295101E-2</v>
      </c>
      <c r="AP1312">
        <v>-1.5902737273975499E-2</v>
      </c>
      <c r="AQ1312">
        <v>-1.4475726567557501E-2</v>
      </c>
      <c r="AR1312">
        <v>-1.5745177343224699E-3</v>
      </c>
      <c r="AS1312">
        <v>-1.1555611995063201E-2</v>
      </c>
      <c r="AT1312">
        <v>-2.7446486731601001E-2</v>
      </c>
      <c r="AU1312">
        <v>0.10678642448826101</v>
      </c>
      <c r="AV1312">
        <v>0.149501878954335</v>
      </c>
      <c r="AW1312">
        <v>0.16002173190799501</v>
      </c>
      <c r="AX1312">
        <v>0.17267479955842699</v>
      </c>
      <c r="AY1312">
        <v>9.7972871758168406E-2</v>
      </c>
      <c r="AZ1312">
        <v>-9.3614519355045195E-2</v>
      </c>
      <c r="BA1312">
        <v>-0.110836533204586</v>
      </c>
      <c r="BB1312">
        <v>-8.3777696095135704E-2</v>
      </c>
      <c r="BC1312">
        <v>-5.0058446084241502E-2</v>
      </c>
      <c r="BD1312">
        <v>-3.2448034450566397E-2</v>
      </c>
      <c r="BE1312">
        <v>-4.9294619693520097E-3</v>
      </c>
      <c r="BF1312">
        <v>-5.5041839396068404E-3</v>
      </c>
      <c r="BG1312">
        <v>-2.43366806578885E-3</v>
      </c>
      <c r="BH1312">
        <v>-4.7740201235255998E-3</v>
      </c>
      <c r="BI1312">
        <v>-9.6071821125050007E-3</v>
      </c>
      <c r="BJ1312">
        <v>4.69314892720573E-4</v>
      </c>
      <c r="BK1312">
        <v>-3.0745314711545001E-3</v>
      </c>
      <c r="BL1312">
        <v>-1.1141030173158199E-2</v>
      </c>
      <c r="BM1312">
        <v>-6.8952376679684403E-3</v>
      </c>
      <c r="BN1312">
        <v>-8.1664842773568197E-3</v>
      </c>
      <c r="BO1312">
        <v>-6.9718478598367701E-3</v>
      </c>
      <c r="BP1312">
        <v>2.5323880012548998E-3</v>
      </c>
      <c r="BQ1312">
        <v>-7.3957371210814299E-3</v>
      </c>
      <c r="BR1312">
        <v>-1.18943940444796E-2</v>
      </c>
      <c r="BS1312">
        <v>0.12968494915296899</v>
      </c>
      <c r="BT1312">
        <v>0.17035352332242201</v>
      </c>
      <c r="BU1312">
        <v>0.18058345144334101</v>
      </c>
      <c r="BV1312">
        <v>0.191829096632781</v>
      </c>
      <c r="BW1312">
        <v>0.11628143823777499</v>
      </c>
      <c r="BX1312">
        <v>-8.00588991984129E-2</v>
      </c>
      <c r="BY1312">
        <v>-9.5842089510494999E-2</v>
      </c>
      <c r="BZ1312">
        <v>-7.4553537349183796E-2</v>
      </c>
      <c r="CA1312">
        <v>-4.0337855377456197E-2</v>
      </c>
      <c r="CB1312">
        <v>-2.4678218580786601E-2</v>
      </c>
      <c r="CC1312">
        <v>9.8241731293939399E-4</v>
      </c>
      <c r="CD1312">
        <v>-7.6778501741592395E-5</v>
      </c>
      <c r="CE1312">
        <v>1.75795810539064E-3</v>
      </c>
      <c r="CF1312">
        <v>-8.1413208819173795E-4</v>
      </c>
      <c r="CG1312">
        <v>-3.3977677838983602E-3</v>
      </c>
      <c r="CH1312">
        <v>4.0483193020082603E-3</v>
      </c>
      <c r="CI1312">
        <v>2.7928714685800499E-3</v>
      </c>
      <c r="CJ1312">
        <v>-5.4056631776582802E-3</v>
      </c>
      <c r="CK1312">
        <v>-1.8806060458132199E-3</v>
      </c>
      <c r="CL1312">
        <v>-2.8083790186143498E-3</v>
      </c>
      <c r="CM1312">
        <v>-1.7746843257101801E-3</v>
      </c>
      <c r="CN1312">
        <v>5.3768184029719304E-3</v>
      </c>
      <c r="CO1312">
        <v>-4.5146204554638199E-3</v>
      </c>
      <c r="CP1312">
        <v>-1.1230620252532201E-3</v>
      </c>
      <c r="CQ1312">
        <v>0.14554439758065599</v>
      </c>
      <c r="CR1312">
        <v>0.18479530869201899</v>
      </c>
      <c r="CS1312">
        <v>0.194824435756972</v>
      </c>
      <c r="CT1312">
        <v>0.20509530443731799</v>
      </c>
      <c r="CU1312">
        <v>0.12896189560871299</v>
      </c>
      <c r="CV1312">
        <v>-7.0670317972008706E-2</v>
      </c>
      <c r="CW1312">
        <v>-8.5456983485092106E-2</v>
      </c>
      <c r="CX1312">
        <v>-6.81649131010158E-2</v>
      </c>
      <c r="CY1312">
        <v>-3.3605403865480901E-2</v>
      </c>
      <c r="CZ1312">
        <v>-1.9296867778334399E-2</v>
      </c>
      <c r="DA1312">
        <v>6.8942965952307998E-3</v>
      </c>
      <c r="DB1312">
        <v>5.3506269361236602E-3</v>
      </c>
      <c r="DC1312">
        <v>5.9495842765701201E-3</v>
      </c>
      <c r="DD1312">
        <v>3.14575594714212E-3</v>
      </c>
      <c r="DE1312">
        <v>2.8116465447082799E-3</v>
      </c>
      <c r="DF1312">
        <v>7.6273237112959597E-3</v>
      </c>
      <c r="DG1312">
        <v>8.6602744083145999E-3</v>
      </c>
      <c r="DH1312">
        <v>3.2970381784161597E-4</v>
      </c>
      <c r="DI1312">
        <v>3.1340255763420001E-3</v>
      </c>
      <c r="DJ1312">
        <v>2.5497262401281101E-3</v>
      </c>
      <c r="DK1312">
        <v>3.42247920841641E-3</v>
      </c>
      <c r="DL1312">
        <v>8.22124880468896E-3</v>
      </c>
      <c r="DM1312">
        <v>-1.63350378984622E-3</v>
      </c>
      <c r="DN1312">
        <v>9.6482699939731895E-3</v>
      </c>
      <c r="DO1312">
        <v>0.16140384600834401</v>
      </c>
      <c r="DP1312">
        <v>0.19923709406161699</v>
      </c>
      <c r="DQ1312">
        <v>0.209065420070602</v>
      </c>
      <c r="DR1312">
        <v>0.21836151224185399</v>
      </c>
      <c r="DS1312">
        <v>0.141642352979651</v>
      </c>
      <c r="DT1312">
        <v>-6.1281736745604602E-2</v>
      </c>
      <c r="DU1312">
        <v>-7.5071877459689199E-2</v>
      </c>
      <c r="DV1312">
        <v>-6.1776288852847798E-2</v>
      </c>
      <c r="DW1312">
        <v>-2.6872952353505501E-2</v>
      </c>
      <c r="DX1312">
        <v>-1.39155169758821E-2</v>
      </c>
      <c r="DY1312">
        <v>1.5430111329114701E-2</v>
      </c>
      <c r="DZ1312">
        <v>1.31869383848473E-2</v>
      </c>
      <c r="EA1312">
        <v>1.2001626735904601E-2</v>
      </c>
      <c r="EB1312">
        <v>8.8632053439492396E-3</v>
      </c>
      <c r="EC1312">
        <v>1.17770546296933E-2</v>
      </c>
      <c r="ED1312">
        <v>1.27948376456455E-2</v>
      </c>
      <c r="EE1312">
        <v>1.7131872367467799E-2</v>
      </c>
      <c r="EF1312">
        <v>8.6106628440287408E-3</v>
      </c>
      <c r="EG1312">
        <v>1.0374357193668599E-2</v>
      </c>
      <c r="EH1312">
        <v>1.02859792367468E-2</v>
      </c>
      <c r="EI1312">
        <v>1.09263579161372E-2</v>
      </c>
      <c r="EJ1312">
        <v>1.23281545402663E-2</v>
      </c>
      <c r="EK1312">
        <v>2.52637108413554E-3</v>
      </c>
      <c r="EL1312">
        <v>2.5200362681094601E-2</v>
      </c>
      <c r="EM1312">
        <v>0.184302370673051</v>
      </c>
      <c r="EN1312">
        <v>0.220088738429704</v>
      </c>
      <c r="EO1312">
        <v>0.22962713960594899</v>
      </c>
      <c r="EP1312">
        <v>0.237515809316208</v>
      </c>
      <c r="EQ1312">
        <v>0.15995091945925699</v>
      </c>
      <c r="ER1312">
        <v>-4.7726116588972203E-2</v>
      </c>
      <c r="ES1312">
        <v>-6.00774337655983E-2</v>
      </c>
      <c r="ET1312">
        <v>-5.2552130106895897E-2</v>
      </c>
      <c r="EU1312">
        <v>-1.71523616467203E-2</v>
      </c>
      <c r="EV1312">
        <v>-6.14570110610231E-3</v>
      </c>
      <c r="EW1312">
        <v>83.6817504655493</v>
      </c>
      <c r="EX1312">
        <v>82.226256983240205</v>
      </c>
      <c r="EY1312">
        <v>81.164990689012996</v>
      </c>
      <c r="EZ1312">
        <v>79.671135940409698</v>
      </c>
      <c r="FA1312">
        <v>78.337988826815604</v>
      </c>
      <c r="FB1312">
        <v>77.067783985102395</v>
      </c>
      <c r="FC1312">
        <v>76.024581005586597</v>
      </c>
      <c r="FD1312">
        <v>76.3640595903166</v>
      </c>
      <c r="FE1312">
        <v>79.652886405958995</v>
      </c>
      <c r="FF1312">
        <v>84.488640595903206</v>
      </c>
      <c r="FG1312">
        <v>88.260893854748602</v>
      </c>
      <c r="FH1312">
        <v>91.641899441340797</v>
      </c>
      <c r="FI1312">
        <v>94.581005586592198</v>
      </c>
      <c r="FJ1312">
        <v>97.247486033519607</v>
      </c>
      <c r="FK1312">
        <v>99.410800744878998</v>
      </c>
      <c r="FL1312">
        <v>100.683426443203</v>
      </c>
      <c r="FM1312">
        <v>101.683985102421</v>
      </c>
      <c r="FN1312">
        <v>102.23426443203</v>
      </c>
      <c r="FO1312">
        <v>101.562011173184</v>
      </c>
      <c r="FP1312">
        <v>99.956983240223494</v>
      </c>
      <c r="FQ1312">
        <v>97.073929236499097</v>
      </c>
      <c r="FR1312">
        <v>94.132960893854701</v>
      </c>
      <c r="FS1312">
        <v>90.844506517690903</v>
      </c>
      <c r="FT1312">
        <v>87.796461824953397</v>
      </c>
      <c r="FU1312">
        <v>9.0112645090556304E-2</v>
      </c>
      <c r="FV1312">
        <v>0</v>
      </c>
      <c r="FW1312">
        <v>0</v>
      </c>
      <c r="FX1312">
        <v>1</v>
      </c>
    </row>
    <row r="1313" spans="1:180" x14ac:dyDescent="0.2">
      <c r="A1313" t="s">
        <v>42</v>
      </c>
      <c r="B1313" t="s">
        <v>58</v>
      </c>
      <c r="C1313" t="s">
        <v>3</v>
      </c>
      <c r="D1313" t="s">
        <v>39</v>
      </c>
      <c r="E1313" t="s">
        <v>78</v>
      </c>
      <c r="F1313" t="s">
        <v>1</v>
      </c>
      <c r="G1313" t="s">
        <v>2</v>
      </c>
      <c r="H1313">
        <v>3668.5555555555602</v>
      </c>
      <c r="I1313">
        <v>4.70404674243232</v>
      </c>
      <c r="J1313">
        <v>4.1539948654743402</v>
      </c>
      <c r="K1313">
        <v>3.7311754066845801</v>
      </c>
      <c r="L1313">
        <v>3.3792474529445502</v>
      </c>
      <c r="M1313">
        <v>3.1752406920118501</v>
      </c>
      <c r="N1313">
        <v>2.9663340299858501</v>
      </c>
      <c r="O1313">
        <v>2.9073472911401201</v>
      </c>
      <c r="P1313">
        <v>3.0141784867506498</v>
      </c>
      <c r="Q1313">
        <v>3.2983159366364099</v>
      </c>
      <c r="R1313">
        <v>3.8896976259859599</v>
      </c>
      <c r="S1313">
        <v>4.6389748724136499</v>
      </c>
      <c r="T1313">
        <v>5.4654972187056803</v>
      </c>
      <c r="U1313">
        <v>6.4706737850636298</v>
      </c>
      <c r="V1313">
        <v>7.5018701728593298</v>
      </c>
      <c r="W1313">
        <v>8.3869290091713804</v>
      </c>
      <c r="X1313">
        <v>9.2088491564771395</v>
      </c>
      <c r="Y1313">
        <v>9.7212073438370208</v>
      </c>
      <c r="Z1313">
        <v>9.9458723574550802</v>
      </c>
      <c r="AA1313">
        <v>9.7925589474596393</v>
      </c>
      <c r="AB1313">
        <v>9.2541934739679608</v>
      </c>
      <c r="AC1313">
        <v>8.6820790755519592</v>
      </c>
      <c r="AD1313">
        <v>8.0869293294568507</v>
      </c>
      <c r="AE1313">
        <v>7.0007084884321404</v>
      </c>
      <c r="AF1313">
        <v>5.8047839984909704</v>
      </c>
      <c r="AG1313">
        <v>-5.17957719072498E-2</v>
      </c>
      <c r="AH1313">
        <v>-5.8129140190618697E-2</v>
      </c>
      <c r="AI1313">
        <v>-5.2578201778791703E-2</v>
      </c>
      <c r="AJ1313">
        <v>-4.3744939845611099E-2</v>
      </c>
      <c r="AK1313">
        <v>-3.3842870609351899E-2</v>
      </c>
      <c r="AL1313">
        <v>-4.3274290417287802E-2</v>
      </c>
      <c r="AM1313">
        <v>-2.4416830357252301E-2</v>
      </c>
      <c r="AN1313">
        <v>-4.3840070241216E-2</v>
      </c>
      <c r="AO1313">
        <v>-4.4287979550354101E-2</v>
      </c>
      <c r="AP1313">
        <v>-5.4797722269494399E-2</v>
      </c>
      <c r="AQ1313">
        <v>-3.9658460641320802E-2</v>
      </c>
      <c r="AR1313">
        <v>-1.96081265391739E-2</v>
      </c>
      <c r="AS1313">
        <v>-1.7300469849497201E-2</v>
      </c>
      <c r="AT1313">
        <v>6.97730988151037E-3</v>
      </c>
      <c r="AU1313">
        <v>0.43260889357832599</v>
      </c>
      <c r="AV1313">
        <v>0.41243029081268201</v>
      </c>
      <c r="AW1313">
        <v>0.378184817990321</v>
      </c>
      <c r="AX1313">
        <v>0.40448945137654901</v>
      </c>
      <c r="AY1313">
        <v>0.214435176680424</v>
      </c>
      <c r="AZ1313">
        <v>-0.21814835805998201</v>
      </c>
      <c r="BA1313">
        <v>-0.23222063543954199</v>
      </c>
      <c r="BB1313">
        <v>-0.167290296954581</v>
      </c>
      <c r="BC1313">
        <v>-0.108303414948016</v>
      </c>
      <c r="BD1313">
        <v>-9.6078757052236605E-2</v>
      </c>
      <c r="BE1313">
        <v>-2.14172824168814E-2</v>
      </c>
      <c r="BF1313">
        <v>-2.9633178803027699E-2</v>
      </c>
      <c r="BG1313">
        <v>-3.2617188442124599E-2</v>
      </c>
      <c r="BH1313">
        <v>-1.6767382725233201E-2</v>
      </c>
      <c r="BI1313">
        <v>-1.05609469642436E-2</v>
      </c>
      <c r="BJ1313">
        <v>-1.7772489803607499E-2</v>
      </c>
      <c r="BK1313">
        <v>-3.1825794861500998E-3</v>
      </c>
      <c r="BL1313">
        <v>-1.73822289186501E-2</v>
      </c>
      <c r="BM1313">
        <v>-1.8969605311990399E-2</v>
      </c>
      <c r="BN1313">
        <v>-2.31614543409648E-2</v>
      </c>
      <c r="BO1313">
        <v>-1.7961570469825299E-3</v>
      </c>
      <c r="BP1313">
        <v>-9.06719864589778E-3</v>
      </c>
      <c r="BQ1313">
        <v>-6.6575394274800397E-3</v>
      </c>
      <c r="BR1313">
        <v>4.5028916087913803E-2</v>
      </c>
      <c r="BS1313">
        <v>0.46944355354929501</v>
      </c>
      <c r="BT1313">
        <v>0.47288513725801301</v>
      </c>
      <c r="BU1313">
        <v>0.44372310956427202</v>
      </c>
      <c r="BV1313">
        <v>0.47340057210324599</v>
      </c>
      <c r="BW1313">
        <v>0.287011706433624</v>
      </c>
      <c r="BX1313">
        <v>-0.15078816045662</v>
      </c>
      <c r="BY1313">
        <v>-0.176635634791973</v>
      </c>
      <c r="BZ1313">
        <v>-0.135678559560173</v>
      </c>
      <c r="CA1313">
        <v>-7.8354373625897394E-2</v>
      </c>
      <c r="CB1313">
        <v>-5.4267571618620003E-2</v>
      </c>
      <c r="CC1313">
        <v>-3.7723313693442001E-4</v>
      </c>
      <c r="CD1313">
        <v>-9.8969627523754194E-3</v>
      </c>
      <c r="CE1313">
        <v>-1.8792251411785699E-2</v>
      </c>
      <c r="CF1313">
        <v>1.9171911554168801E-3</v>
      </c>
      <c r="CG1313">
        <v>5.56404242933216E-3</v>
      </c>
      <c r="CH1313">
        <v>-1.1002038394346E-4</v>
      </c>
      <c r="CI1313">
        <v>1.1524197981913301E-2</v>
      </c>
      <c r="CJ1313">
        <v>9.4239138363002705E-4</v>
      </c>
      <c r="CK1313">
        <v>-1.43417644110434E-3</v>
      </c>
      <c r="CL1313">
        <v>-1.2502715462799801E-3</v>
      </c>
      <c r="CM1313">
        <v>2.4427159083655399E-2</v>
      </c>
      <c r="CN1313">
        <v>-1.7665840975275E-3</v>
      </c>
      <c r="CO1313">
        <v>7.1372176156907295E-4</v>
      </c>
      <c r="CP1313">
        <v>7.1383342631001101E-2</v>
      </c>
      <c r="CQ1313">
        <v>0.49495512683686699</v>
      </c>
      <c r="CR1313">
        <v>0.51475597974426202</v>
      </c>
      <c r="CS1313">
        <v>0.48911473066105599</v>
      </c>
      <c r="CT1313">
        <v>0.52112820439667396</v>
      </c>
      <c r="CU1313">
        <v>0.33727798985298302</v>
      </c>
      <c r="CV1313">
        <v>-0.104134692793883</v>
      </c>
      <c r="CW1313">
        <v>-0.13813763267038801</v>
      </c>
      <c r="CX1313">
        <v>-0.113784366538694</v>
      </c>
      <c r="CY1313">
        <v>-5.7611758839065101E-2</v>
      </c>
      <c r="CZ1313">
        <v>-2.5309271955458301E-2</v>
      </c>
      <c r="DA1313">
        <v>2.0662816143012599E-2</v>
      </c>
      <c r="DB1313">
        <v>9.8392532982769006E-3</v>
      </c>
      <c r="DC1313">
        <v>-4.9673143814467401E-3</v>
      </c>
      <c r="DD1313">
        <v>2.0601765036066901E-2</v>
      </c>
      <c r="DE1313">
        <v>2.1689031822907899E-2</v>
      </c>
      <c r="DF1313">
        <v>1.7552449035720601E-2</v>
      </c>
      <c r="DG1313">
        <v>2.6230975449976601E-2</v>
      </c>
      <c r="DH1313">
        <v>1.92670116859101E-2</v>
      </c>
      <c r="DI1313">
        <v>1.61012524297817E-2</v>
      </c>
      <c r="DJ1313">
        <v>2.0660911248404801E-2</v>
      </c>
      <c r="DK1313">
        <v>5.0650475214293299E-2</v>
      </c>
      <c r="DL1313">
        <v>5.5340304508427803E-3</v>
      </c>
      <c r="DM1313">
        <v>8.0849829506181893E-3</v>
      </c>
      <c r="DN1313">
        <v>9.7737769174088496E-2</v>
      </c>
      <c r="DO1313">
        <v>0.52046670012443996</v>
      </c>
      <c r="DP1313">
        <v>0.55662682223051196</v>
      </c>
      <c r="DQ1313">
        <v>0.53450635175784</v>
      </c>
      <c r="DR1313">
        <v>0.56885583669010298</v>
      </c>
      <c r="DS1313">
        <v>0.38754427327234198</v>
      </c>
      <c r="DT1313">
        <v>-5.74812251311465E-2</v>
      </c>
      <c r="DU1313">
        <v>-9.9639630548803301E-2</v>
      </c>
      <c r="DV1313">
        <v>-9.1890173517215804E-2</v>
      </c>
      <c r="DW1313">
        <v>-3.6869144052232697E-2</v>
      </c>
      <c r="DX1313">
        <v>3.6490277077034301E-3</v>
      </c>
      <c r="DY1313">
        <v>5.1041305633380898E-2</v>
      </c>
      <c r="DZ1313">
        <v>3.8335214685867799E-2</v>
      </c>
      <c r="EA1313">
        <v>1.4993698955220401E-2</v>
      </c>
      <c r="EB1313">
        <v>4.7579322156444899E-2</v>
      </c>
      <c r="EC1313">
        <v>4.4970955468016202E-2</v>
      </c>
      <c r="ED1313">
        <v>4.3054249649400897E-2</v>
      </c>
      <c r="EE1313">
        <v>4.7465226321078899E-2</v>
      </c>
      <c r="EF1313">
        <v>4.5724853008476E-2</v>
      </c>
      <c r="EG1313">
        <v>4.1419626668145401E-2</v>
      </c>
      <c r="EH1313">
        <v>5.2297179176934501E-2</v>
      </c>
      <c r="EI1313">
        <v>8.8512778808631606E-2</v>
      </c>
      <c r="EJ1313">
        <v>1.60749583441189E-2</v>
      </c>
      <c r="EK1313">
        <v>1.8727913372635401E-2</v>
      </c>
      <c r="EL1313">
        <v>0.13578937538049199</v>
      </c>
      <c r="EM1313">
        <v>0.55730136009540898</v>
      </c>
      <c r="EN1313">
        <v>0.61708166867584302</v>
      </c>
      <c r="EO1313">
        <v>0.60004464333179097</v>
      </c>
      <c r="EP1313">
        <v>0.63776695741680001</v>
      </c>
      <c r="EQ1313">
        <v>0.46012080302554198</v>
      </c>
      <c r="ER1313">
        <v>9.8789724722149804E-3</v>
      </c>
      <c r="ES1313">
        <v>-4.4054629901234203E-2</v>
      </c>
      <c r="ET1313">
        <v>-6.02784361228079E-2</v>
      </c>
      <c r="EU1313">
        <v>-6.9201027301140699E-3</v>
      </c>
      <c r="EV1313">
        <v>4.5460213141319997E-2</v>
      </c>
      <c r="EW1313">
        <v>83.661144259018101</v>
      </c>
      <c r="EX1313">
        <v>82.217918042220703</v>
      </c>
      <c r="EY1313">
        <v>81.163218947814798</v>
      </c>
      <c r="EZ1313">
        <v>79.662340612411796</v>
      </c>
      <c r="FA1313">
        <v>78.329754368961403</v>
      </c>
      <c r="FB1313">
        <v>77.050625435381804</v>
      </c>
      <c r="FC1313">
        <v>75.9925341490747</v>
      </c>
      <c r="FD1313">
        <v>76.323727170851399</v>
      </c>
      <c r="FE1313">
        <v>79.600115092225195</v>
      </c>
      <c r="FF1313">
        <v>84.433549383650799</v>
      </c>
      <c r="FG1313">
        <v>88.212602598661306</v>
      </c>
      <c r="FH1313">
        <v>91.603764727261705</v>
      </c>
      <c r="FI1313">
        <v>94.5490656328558</v>
      </c>
      <c r="FJ1313">
        <v>97.215782778568595</v>
      </c>
      <c r="FK1313">
        <v>99.382727079989095</v>
      </c>
      <c r="FL1313">
        <v>100.661840869855</v>
      </c>
      <c r="FM1313">
        <v>101.661734863858</v>
      </c>
      <c r="FN1313">
        <v>102.217539449375</v>
      </c>
      <c r="FO1313">
        <v>101.551640064209</v>
      </c>
      <c r="FP1313">
        <v>99.939258563770196</v>
      </c>
      <c r="FQ1313">
        <v>97.049550231698802</v>
      </c>
      <c r="FR1313">
        <v>94.104219038677002</v>
      </c>
      <c r="FS1313">
        <v>90.827740255020103</v>
      </c>
      <c r="FT1313">
        <v>87.770436441832999</v>
      </c>
      <c r="FU1313">
        <v>2.1911714696891099E-2</v>
      </c>
      <c r="FV1313">
        <v>0</v>
      </c>
      <c r="FW1313">
        <v>0</v>
      </c>
      <c r="FX1313">
        <v>1</v>
      </c>
    </row>
    <row r="1314" spans="1:180" x14ac:dyDescent="0.2">
      <c r="A1314" t="s">
        <v>42</v>
      </c>
      <c r="B1314" t="s">
        <v>58</v>
      </c>
      <c r="C1314" t="s">
        <v>3</v>
      </c>
      <c r="D1314" t="s">
        <v>39</v>
      </c>
      <c r="E1314" t="s">
        <v>78</v>
      </c>
      <c r="F1314" t="s">
        <v>77</v>
      </c>
      <c r="G1314" t="s">
        <v>2</v>
      </c>
      <c r="H1314">
        <v>3262</v>
      </c>
      <c r="I1314">
        <v>4.1980509155396701</v>
      </c>
      <c r="J1314">
        <v>3.7078257624715598</v>
      </c>
      <c r="K1314">
        <v>3.3286462948861901</v>
      </c>
      <c r="L1314">
        <v>3.0217439376177802</v>
      </c>
      <c r="M1314">
        <v>2.8399070222710501</v>
      </c>
      <c r="N1314">
        <v>2.6484501683424</v>
      </c>
      <c r="O1314">
        <v>2.58912309775708</v>
      </c>
      <c r="P1314">
        <v>2.6890602551024099</v>
      </c>
      <c r="Q1314">
        <v>2.94881074679</v>
      </c>
      <c r="R1314">
        <v>3.4683953021862601</v>
      </c>
      <c r="S1314">
        <v>4.1229689500364701</v>
      </c>
      <c r="T1314">
        <v>4.8500779010238499</v>
      </c>
      <c r="U1314">
        <v>5.7362466135773102</v>
      </c>
      <c r="V1314">
        <v>6.6377091934630403</v>
      </c>
      <c r="W1314">
        <v>7.4190712610325598</v>
      </c>
      <c r="X1314">
        <v>8.1373438276709802</v>
      </c>
      <c r="Y1314">
        <v>8.5887564377763201</v>
      </c>
      <c r="Z1314">
        <v>8.7757113969247698</v>
      </c>
      <c r="AA1314">
        <v>8.6408304245250704</v>
      </c>
      <c r="AB1314">
        <v>8.1584434664406693</v>
      </c>
      <c r="AC1314">
        <v>7.6561860645293303</v>
      </c>
      <c r="AD1314">
        <v>7.1412480955764304</v>
      </c>
      <c r="AE1314">
        <v>6.20179097591845</v>
      </c>
      <c r="AF1314">
        <v>5.1579081054616598</v>
      </c>
      <c r="AG1314">
        <v>-4.2692944237866202E-2</v>
      </c>
      <c r="AH1314">
        <v>-5.79136398389851E-2</v>
      </c>
      <c r="AI1314">
        <v>-6.0820658538083099E-2</v>
      </c>
      <c r="AJ1314">
        <v>-5.14922677752193E-2</v>
      </c>
      <c r="AK1314">
        <v>-3.9838018323389297E-2</v>
      </c>
      <c r="AL1314">
        <v>-4.6083866753200899E-2</v>
      </c>
      <c r="AM1314">
        <v>-3.07190701804596E-2</v>
      </c>
      <c r="AN1314">
        <v>-4.73946362941551E-2</v>
      </c>
      <c r="AO1314">
        <v>-4.1099318578212203E-2</v>
      </c>
      <c r="AP1314">
        <v>-5.4074500306139597E-2</v>
      </c>
      <c r="AQ1314">
        <v>-4.9508352434128003E-2</v>
      </c>
      <c r="AR1314">
        <v>-1.53489405282803E-2</v>
      </c>
      <c r="AS1314">
        <v>-1.5622815441794599E-2</v>
      </c>
      <c r="AT1314">
        <v>1.19639334505173E-3</v>
      </c>
      <c r="AU1314">
        <v>0.232756029982572</v>
      </c>
      <c r="AV1314">
        <v>0.20196924667664301</v>
      </c>
      <c r="AW1314">
        <v>0.17113832389550299</v>
      </c>
      <c r="AX1314">
        <v>0.18755466225856099</v>
      </c>
      <c r="AY1314">
        <v>0.13377202646570399</v>
      </c>
      <c r="AZ1314">
        <v>-8.1022835785407907E-2</v>
      </c>
      <c r="BA1314">
        <v>-0.118019265199443</v>
      </c>
      <c r="BB1314">
        <v>-9.7118674178596195E-2</v>
      </c>
      <c r="BC1314">
        <v>-6.7658554738458193E-2</v>
      </c>
      <c r="BD1314">
        <v>-8.2083559067174003E-2</v>
      </c>
      <c r="BE1314">
        <v>-1.51409898541987E-2</v>
      </c>
      <c r="BF1314">
        <v>-2.9212243771452501E-2</v>
      </c>
      <c r="BG1314">
        <v>-3.9820301484490998E-2</v>
      </c>
      <c r="BH1314">
        <v>-2.3853679457121101E-2</v>
      </c>
      <c r="BI1314">
        <v>-1.7078188564539399E-2</v>
      </c>
      <c r="BJ1314">
        <v>-2.2039822691434001E-2</v>
      </c>
      <c r="BK1314">
        <v>-1.02063382145421E-2</v>
      </c>
      <c r="BL1314">
        <v>-2.2776574817332501E-2</v>
      </c>
      <c r="BM1314">
        <v>-1.6367508193722E-2</v>
      </c>
      <c r="BN1314">
        <v>-2.5977164831393101E-2</v>
      </c>
      <c r="BO1314">
        <v>-1.12957240543759E-2</v>
      </c>
      <c r="BP1314">
        <v>-6.6231001624456696E-3</v>
      </c>
      <c r="BQ1314">
        <v>-6.7178517979368602E-3</v>
      </c>
      <c r="BR1314">
        <v>3.33096081640692E-2</v>
      </c>
      <c r="BS1314">
        <v>0.26757505125344899</v>
      </c>
      <c r="BT1314">
        <v>0.25876029707905601</v>
      </c>
      <c r="BU1314">
        <v>0.22789073855719799</v>
      </c>
      <c r="BV1314">
        <v>0.247932344662779</v>
      </c>
      <c r="BW1314">
        <v>0.205268696169771</v>
      </c>
      <c r="BX1314">
        <v>-1.7617513066298999E-2</v>
      </c>
      <c r="BY1314">
        <v>-6.82418417905052E-2</v>
      </c>
      <c r="BZ1314">
        <v>-6.4813143822836303E-2</v>
      </c>
      <c r="CA1314">
        <v>-3.9585316039982499E-2</v>
      </c>
      <c r="CB1314">
        <v>-4.1018797680429299E-2</v>
      </c>
      <c r="CC1314">
        <v>3.9414098212364303E-3</v>
      </c>
      <c r="CD1314">
        <v>-9.3337442872821596E-3</v>
      </c>
      <c r="CE1314">
        <v>-2.5275518161931399E-2</v>
      </c>
      <c r="CF1314">
        <v>-4.7112773826095602E-3</v>
      </c>
      <c r="CG1314">
        <v>-1.31479980614718E-3</v>
      </c>
      <c r="CH1314">
        <v>-5.3869910189051099E-3</v>
      </c>
      <c r="CI1314">
        <v>4.00071745773179E-3</v>
      </c>
      <c r="CJ1314">
        <v>-5.7261804317481303E-3</v>
      </c>
      <c r="CK1314">
        <v>7.6166833880314197E-4</v>
      </c>
      <c r="CL1314">
        <v>-6.5170358736546001E-3</v>
      </c>
      <c r="CM1314">
        <v>1.51702259554558E-2</v>
      </c>
      <c r="CN1314">
        <v>-5.7960970633456996E-4</v>
      </c>
      <c r="CO1314">
        <v>-5.5030110512483495E-4</v>
      </c>
      <c r="CP1314">
        <v>5.5551122922196799E-2</v>
      </c>
      <c r="CQ1314">
        <v>0.29169059931751701</v>
      </c>
      <c r="CR1314">
        <v>0.29809360558689302</v>
      </c>
      <c r="CS1314">
        <v>0.26719728806870802</v>
      </c>
      <c r="CT1314">
        <v>0.28974974356921501</v>
      </c>
      <c r="CU1314">
        <v>0.25478707180864502</v>
      </c>
      <c r="CV1314">
        <v>2.62968202992215E-2</v>
      </c>
      <c r="CW1314">
        <v>-3.3766149972948002E-2</v>
      </c>
      <c r="CX1314">
        <v>-4.2438431909805903E-2</v>
      </c>
      <c r="CY1314">
        <v>-2.0141876436083901E-2</v>
      </c>
      <c r="CZ1314">
        <v>-1.25774690383218E-2</v>
      </c>
      <c r="DA1314">
        <v>2.3023809496671599E-2</v>
      </c>
      <c r="DB1314">
        <v>1.05447551968882E-2</v>
      </c>
      <c r="DC1314">
        <v>-1.07307348393718E-2</v>
      </c>
      <c r="DD1314">
        <v>1.4431124691901999E-2</v>
      </c>
      <c r="DE1314">
        <v>1.4448588952245E-2</v>
      </c>
      <c r="DF1314">
        <v>1.12658406536238E-2</v>
      </c>
      <c r="DG1314">
        <v>1.82077731300056E-2</v>
      </c>
      <c r="DH1314">
        <v>1.13242139538363E-2</v>
      </c>
      <c r="DI1314">
        <v>1.7890844871328301E-2</v>
      </c>
      <c r="DJ1314">
        <v>1.2943093084083901E-2</v>
      </c>
      <c r="DK1314">
        <v>4.16361759652875E-2</v>
      </c>
      <c r="DL1314">
        <v>5.4638807497765299E-3</v>
      </c>
      <c r="DM1314">
        <v>5.6172495876871996E-3</v>
      </c>
      <c r="DN1314">
        <v>7.7792637680324406E-2</v>
      </c>
      <c r="DO1314">
        <v>0.31580614738158602</v>
      </c>
      <c r="DP1314">
        <v>0.33742691409472902</v>
      </c>
      <c r="DQ1314">
        <v>0.30650383758021799</v>
      </c>
      <c r="DR1314">
        <v>0.331567142475652</v>
      </c>
      <c r="DS1314">
        <v>0.30430544744752003</v>
      </c>
      <c r="DT1314">
        <v>7.0211153664741996E-2</v>
      </c>
      <c r="DU1314">
        <v>7.0954184460920902E-4</v>
      </c>
      <c r="DV1314">
        <v>-2.00637199967755E-2</v>
      </c>
      <c r="DW1314">
        <v>-6.9843683218530903E-4</v>
      </c>
      <c r="DX1314">
        <v>1.58638596037857E-2</v>
      </c>
      <c r="DY1314">
        <v>5.0575763880338999E-2</v>
      </c>
      <c r="DZ1314">
        <v>3.9246151264420798E-2</v>
      </c>
      <c r="EA1314">
        <v>1.02696222142203E-2</v>
      </c>
      <c r="EB1314">
        <v>4.2069713010000197E-2</v>
      </c>
      <c r="EC1314">
        <v>3.7208418711095002E-2</v>
      </c>
      <c r="ED1314">
        <v>3.5309884715390698E-2</v>
      </c>
      <c r="EE1314">
        <v>3.8720505095923202E-2</v>
      </c>
      <c r="EF1314">
        <v>3.5942275430658803E-2</v>
      </c>
      <c r="EG1314">
        <v>4.2622655255818501E-2</v>
      </c>
      <c r="EH1314">
        <v>4.1040428558830402E-2</v>
      </c>
      <c r="EI1314">
        <v>7.9848804345039701E-2</v>
      </c>
      <c r="EJ1314">
        <v>1.41897211156112E-2</v>
      </c>
      <c r="EK1314">
        <v>1.4522213231544999E-2</v>
      </c>
      <c r="EL1314">
        <v>0.109905852499342</v>
      </c>
      <c r="EM1314">
        <v>0.35062516865246302</v>
      </c>
      <c r="EN1314">
        <v>0.39421796449714303</v>
      </c>
      <c r="EO1314">
        <v>0.36325625224191299</v>
      </c>
      <c r="EP1314">
        <v>0.39194482487986998</v>
      </c>
      <c r="EQ1314">
        <v>0.37580211715158601</v>
      </c>
      <c r="ER1314">
        <v>0.13361647638385099</v>
      </c>
      <c r="ES1314">
        <v>5.0486965253546998E-2</v>
      </c>
      <c r="ET1314">
        <v>1.22418103589844E-2</v>
      </c>
      <c r="EU1314">
        <v>2.7374801866290401E-2</v>
      </c>
      <c r="EV1314">
        <v>5.69286209905304E-2</v>
      </c>
      <c r="EW1314">
        <v>83.659343279514999</v>
      </c>
      <c r="EX1314">
        <v>82.217402411608404</v>
      </c>
      <c r="EY1314">
        <v>81.163277471217398</v>
      </c>
      <c r="EZ1314">
        <v>79.661744669255398</v>
      </c>
      <c r="FA1314">
        <v>78.329160705770093</v>
      </c>
      <c r="FB1314">
        <v>77.0492540363785</v>
      </c>
      <c r="FC1314">
        <v>75.989832413652195</v>
      </c>
      <c r="FD1314">
        <v>76.320151236460205</v>
      </c>
      <c r="FE1314">
        <v>79.595272157503899</v>
      </c>
      <c r="FF1314">
        <v>84.428298930444896</v>
      </c>
      <c r="FG1314">
        <v>88.207830914912506</v>
      </c>
      <c r="FH1314">
        <v>91.599836501124102</v>
      </c>
      <c r="FI1314">
        <v>94.545762654131707</v>
      </c>
      <c r="FJ1314">
        <v>97.212548538728797</v>
      </c>
      <c r="FK1314">
        <v>99.379794263914405</v>
      </c>
      <c r="FL1314">
        <v>100.65944546631199</v>
      </c>
      <c r="FM1314">
        <v>101.659207030452</v>
      </c>
      <c r="FN1314">
        <v>102.21563117378599</v>
      </c>
      <c r="FO1314">
        <v>101.550480277948</v>
      </c>
      <c r="FP1314">
        <v>99.937444648818001</v>
      </c>
      <c r="FQ1314">
        <v>97.047176238163402</v>
      </c>
      <c r="FR1314">
        <v>94.101607738946797</v>
      </c>
      <c r="FS1314">
        <v>90.826384631105697</v>
      </c>
      <c r="FT1314">
        <v>87.768342530145105</v>
      </c>
      <c r="FU1314">
        <v>2.2692833836920799E-2</v>
      </c>
      <c r="FV1314">
        <v>0</v>
      </c>
      <c r="FW1314">
        <v>0</v>
      </c>
      <c r="FX1314">
        <v>1</v>
      </c>
    </row>
    <row r="1315" spans="1:180" x14ac:dyDescent="0.2">
      <c r="A1315" t="s">
        <v>42</v>
      </c>
      <c r="B1315" t="s">
        <v>58</v>
      </c>
      <c r="C1315" t="s">
        <v>3</v>
      </c>
      <c r="D1315" t="s">
        <v>39</v>
      </c>
      <c r="E1315" t="s">
        <v>78</v>
      </c>
      <c r="F1315" t="s">
        <v>78</v>
      </c>
      <c r="G1315" t="s">
        <v>2</v>
      </c>
      <c r="H1315">
        <v>406.555555555556</v>
      </c>
      <c r="I1315">
        <v>0.50002826067898898</v>
      </c>
      <c r="J1315">
        <v>0.442123076100846</v>
      </c>
      <c r="K1315">
        <v>0.39964225209167298</v>
      </c>
      <c r="L1315">
        <v>0.35440996136805802</v>
      </c>
      <c r="M1315">
        <v>0.33262918163142902</v>
      </c>
      <c r="N1315">
        <v>0.31498534819172302</v>
      </c>
      <c r="O1315">
        <v>0.31536096494353699</v>
      </c>
      <c r="P1315">
        <v>0.32166030097633702</v>
      </c>
      <c r="Q1315">
        <v>0.34595350387971102</v>
      </c>
      <c r="R1315">
        <v>0.41949429258898202</v>
      </c>
      <c r="S1315">
        <v>0.51577390980974103</v>
      </c>
      <c r="T1315">
        <v>0.61586641718082902</v>
      </c>
      <c r="U1315">
        <v>0.73507609750611802</v>
      </c>
      <c r="V1315">
        <v>0.86553732129715799</v>
      </c>
      <c r="W1315">
        <v>0.96934352397138002</v>
      </c>
      <c r="X1315">
        <v>1.0728211507505201</v>
      </c>
      <c r="Y1315">
        <v>1.1338932194442</v>
      </c>
      <c r="Z1315">
        <v>1.1727070821100201</v>
      </c>
      <c r="AA1315">
        <v>1.15379703448293</v>
      </c>
      <c r="AB1315">
        <v>1.09626281491412</v>
      </c>
      <c r="AC1315">
        <v>1.02464701493496</v>
      </c>
      <c r="AD1315">
        <v>0.94245562756657797</v>
      </c>
      <c r="AE1315">
        <v>0.794333245327979</v>
      </c>
      <c r="AF1315">
        <v>0.64041057937869095</v>
      </c>
      <c r="AG1315">
        <v>-2.9477302074005798E-2</v>
      </c>
      <c r="AH1315">
        <v>-1.8363975355073801E-2</v>
      </c>
      <c r="AI1315">
        <v>-8.8788806507491408E-3</v>
      </c>
      <c r="AJ1315">
        <v>-7.7724159824458204E-3</v>
      </c>
      <c r="AK1315">
        <v>-6.9543735274364103E-3</v>
      </c>
      <c r="AL1315">
        <v>-5.2395854339885896E-3</v>
      </c>
      <c r="AM1315">
        <v>-2.43542381889001E-3</v>
      </c>
      <c r="AN1315">
        <v>-5.8040836063249198E-3</v>
      </c>
      <c r="AO1315">
        <v>-1.6991905557125899E-2</v>
      </c>
      <c r="AP1315">
        <v>-7.8962174885704901E-3</v>
      </c>
      <c r="AQ1315">
        <v>-4.8844383812504102E-3</v>
      </c>
      <c r="AR1315">
        <v>-1.25980711482204E-2</v>
      </c>
      <c r="AS1315">
        <v>-9.7820610708983305E-3</v>
      </c>
      <c r="AT1315">
        <v>-1.22247508589338E-2</v>
      </c>
      <c r="AU1315">
        <v>0.18377114715479301</v>
      </c>
      <c r="AV1315">
        <v>0.18489800562611799</v>
      </c>
      <c r="AW1315">
        <v>0.192202707134523</v>
      </c>
      <c r="AX1315">
        <v>0.209622822420583</v>
      </c>
      <c r="AY1315">
        <v>4.3069661333664501E-2</v>
      </c>
      <c r="AZ1315">
        <v>-0.169728667773271</v>
      </c>
      <c r="BA1315">
        <v>-0.142200284243861</v>
      </c>
      <c r="BB1315">
        <v>-0.102029754470795</v>
      </c>
      <c r="BC1315">
        <v>-6.0012030317059303E-2</v>
      </c>
      <c r="BD1315">
        <v>-3.0869249925349299E-2</v>
      </c>
      <c r="BE1315">
        <v>-1.6612675516452999E-2</v>
      </c>
      <c r="BF1315">
        <v>-9.3164009166209205E-3</v>
      </c>
      <c r="BG1315">
        <v>-9.0437817281619295E-4</v>
      </c>
      <c r="BH1315">
        <v>-3.7616249764628798E-4</v>
      </c>
      <c r="BI1315">
        <v>3.0632872052050499E-4</v>
      </c>
      <c r="BJ1315">
        <v>6.1694993356333993E-5</v>
      </c>
      <c r="BK1315">
        <v>2.4867531532676099E-3</v>
      </c>
      <c r="BL1315">
        <v>6.3501622444231496E-4</v>
      </c>
      <c r="BM1315">
        <v>-9.4250559100305005E-3</v>
      </c>
      <c r="BN1315">
        <v>-8.89677028637343E-4</v>
      </c>
      <c r="BO1315">
        <v>3.00279007164749E-3</v>
      </c>
      <c r="BP1315">
        <v>-5.9718298502020499E-3</v>
      </c>
      <c r="BQ1315">
        <v>-3.1300975139991402E-3</v>
      </c>
      <c r="BR1315">
        <v>4.0316365307693398E-3</v>
      </c>
      <c r="BS1315">
        <v>0.19798210468665101</v>
      </c>
      <c r="BT1315">
        <v>0.206314569298859</v>
      </c>
      <c r="BU1315">
        <v>0.212578162995637</v>
      </c>
      <c r="BV1315">
        <v>0.22498722481150599</v>
      </c>
      <c r="BW1315">
        <v>6.5411890331887698E-2</v>
      </c>
      <c r="BX1315">
        <v>-0.15237960980968099</v>
      </c>
      <c r="BY1315">
        <v>-0.125112683670379</v>
      </c>
      <c r="BZ1315">
        <v>-8.8431983541405801E-2</v>
      </c>
      <c r="CA1315">
        <v>-5.0006284680171903E-2</v>
      </c>
      <c r="CB1315">
        <v>-2.2439805413539599E-2</v>
      </c>
      <c r="CC1315">
        <v>-7.7026743518182001E-3</v>
      </c>
      <c r="CD1315">
        <v>-3.0500784219033399E-3</v>
      </c>
      <c r="CE1315">
        <v>4.6187379509122599E-3</v>
      </c>
      <c r="CF1315">
        <v>4.7464601349405397E-3</v>
      </c>
      <c r="CG1315">
        <v>5.3350689793957998E-3</v>
      </c>
      <c r="CH1315">
        <v>3.7333456682037401E-3</v>
      </c>
      <c r="CI1315">
        <v>5.89583792990378E-3</v>
      </c>
      <c r="CJ1315">
        <v>5.0947171519948597E-3</v>
      </c>
      <c r="CK1315">
        <v>-4.1842788951195302E-3</v>
      </c>
      <c r="CL1315">
        <v>3.9630315500981403E-3</v>
      </c>
      <c r="CM1315">
        <v>8.4654604714969207E-3</v>
      </c>
      <c r="CN1315">
        <v>-1.38251531251482E-3</v>
      </c>
      <c r="CO1315">
        <v>1.47703218183202E-3</v>
      </c>
      <c r="CP1315">
        <v>1.52907609155321E-2</v>
      </c>
      <c r="CQ1315">
        <v>0.20782457058280099</v>
      </c>
      <c r="CR1315">
        <v>0.22114761605796401</v>
      </c>
      <c r="CS1315">
        <v>0.22669014165590401</v>
      </c>
      <c r="CT1315">
        <v>0.23562856310334099</v>
      </c>
      <c r="CU1315">
        <v>8.0886050075594407E-2</v>
      </c>
      <c r="CV1315">
        <v>-0.140363705114013</v>
      </c>
      <c r="CW1315">
        <v>-0.113277863566631</v>
      </c>
      <c r="CX1315">
        <v>-7.9014208818192697E-2</v>
      </c>
      <c r="CY1315">
        <v>-4.3076335732266699E-2</v>
      </c>
      <c r="CZ1315">
        <v>-1.6601597823024498E-2</v>
      </c>
      <c r="DA1315">
        <v>1.2073268128165501E-3</v>
      </c>
      <c r="DB1315">
        <v>3.2162440728142499E-3</v>
      </c>
      <c r="DC1315">
        <v>1.01418540746407E-2</v>
      </c>
      <c r="DD1315">
        <v>9.8690827675273693E-3</v>
      </c>
      <c r="DE1315">
        <v>1.0363809238271101E-2</v>
      </c>
      <c r="DF1315">
        <v>7.4049963430511401E-3</v>
      </c>
      <c r="DG1315">
        <v>9.3049227065399604E-3</v>
      </c>
      <c r="DH1315">
        <v>9.5544180795474106E-3</v>
      </c>
      <c r="DI1315">
        <v>1.0564981197914501E-3</v>
      </c>
      <c r="DJ1315">
        <v>8.8157401288336094E-3</v>
      </c>
      <c r="DK1315">
        <v>1.3928130871346299E-2</v>
      </c>
      <c r="DL1315">
        <v>3.2067992251724E-3</v>
      </c>
      <c r="DM1315">
        <v>6.0841618776631698E-3</v>
      </c>
      <c r="DN1315">
        <v>2.6549885300294802E-2</v>
      </c>
      <c r="DO1315">
        <v>0.217667036478951</v>
      </c>
      <c r="DP1315">
        <v>0.235980662817068</v>
      </c>
      <c r="DQ1315">
        <v>0.24080212031617099</v>
      </c>
      <c r="DR1315">
        <v>0.24626990139517599</v>
      </c>
      <c r="DS1315">
        <v>9.6360209819301199E-2</v>
      </c>
      <c r="DT1315">
        <v>-0.12834780041834601</v>
      </c>
      <c r="DU1315">
        <v>-0.10144304346288301</v>
      </c>
      <c r="DV1315">
        <v>-6.9596434094979606E-2</v>
      </c>
      <c r="DW1315">
        <v>-3.6146386784361599E-2</v>
      </c>
      <c r="DX1315">
        <v>-1.0763390232509299E-2</v>
      </c>
      <c r="DY1315">
        <v>1.40719533703694E-2</v>
      </c>
      <c r="DZ1315">
        <v>1.2263818511267101E-2</v>
      </c>
      <c r="EA1315">
        <v>1.8116356552573699E-2</v>
      </c>
      <c r="EB1315">
        <v>1.7265336252326902E-2</v>
      </c>
      <c r="EC1315">
        <v>1.7624511486228001E-2</v>
      </c>
      <c r="ED1315">
        <v>1.27062767703961E-2</v>
      </c>
      <c r="EE1315">
        <v>1.42270996786976E-2</v>
      </c>
      <c r="EF1315">
        <v>1.59935179103146E-2</v>
      </c>
      <c r="EG1315">
        <v>8.6233477668868595E-3</v>
      </c>
      <c r="EH1315">
        <v>1.58222805887668E-2</v>
      </c>
      <c r="EI1315">
        <v>2.1815359324244301E-2</v>
      </c>
      <c r="EJ1315">
        <v>9.8330405231907506E-3</v>
      </c>
      <c r="EK1315">
        <v>1.2736125434562399E-2</v>
      </c>
      <c r="EL1315">
        <v>4.2806272689998003E-2</v>
      </c>
      <c r="EM1315">
        <v>0.231877994010809</v>
      </c>
      <c r="EN1315">
        <v>0.25739722648981</v>
      </c>
      <c r="EO1315">
        <v>0.26117757617728499</v>
      </c>
      <c r="EP1315">
        <v>0.26163430378609998</v>
      </c>
      <c r="EQ1315">
        <v>0.118702438817524</v>
      </c>
      <c r="ER1315">
        <v>-0.11099874245475599</v>
      </c>
      <c r="ES1315">
        <v>-8.4355442889400403E-2</v>
      </c>
      <c r="ET1315">
        <v>-5.5998663165590198E-2</v>
      </c>
      <c r="EU1315">
        <v>-2.6140641147474102E-2</v>
      </c>
      <c r="EV1315">
        <v>-2.3339457206996601E-3</v>
      </c>
      <c r="EW1315">
        <v>83.675594424706205</v>
      </c>
      <c r="EX1315">
        <v>82.222055206340499</v>
      </c>
      <c r="EY1315">
        <v>81.162749385077902</v>
      </c>
      <c r="EZ1315">
        <v>79.667122164525793</v>
      </c>
      <c r="FA1315">
        <v>78.334517627767198</v>
      </c>
      <c r="FB1315">
        <v>77.061628860344399</v>
      </c>
      <c r="FC1315">
        <v>76.014211533205795</v>
      </c>
      <c r="FD1315">
        <v>76.352418693632103</v>
      </c>
      <c r="FE1315">
        <v>79.638972396829701</v>
      </c>
      <c r="FF1315">
        <v>84.475676414320901</v>
      </c>
      <c r="FG1315">
        <v>88.250888220825402</v>
      </c>
      <c r="FH1315">
        <v>91.635282864170506</v>
      </c>
      <c r="FI1315">
        <v>94.575567094834696</v>
      </c>
      <c r="FJ1315">
        <v>97.241732713856294</v>
      </c>
      <c r="FK1315">
        <v>99.406258540584901</v>
      </c>
      <c r="FL1315">
        <v>100.681060399016</v>
      </c>
      <c r="FM1315">
        <v>101.68201694452</v>
      </c>
      <c r="FN1315">
        <v>102.232850505603</v>
      </c>
      <c r="FO1315">
        <v>101.560945613556</v>
      </c>
      <c r="FP1315">
        <v>99.953812517081204</v>
      </c>
      <c r="FQ1315">
        <v>97.068597977589505</v>
      </c>
      <c r="FR1315">
        <v>94.125170811697203</v>
      </c>
      <c r="FS1315">
        <v>90.838617108499605</v>
      </c>
      <c r="FT1315">
        <v>87.787236949986294</v>
      </c>
      <c r="FU1315">
        <v>6.0885193177668703E-2</v>
      </c>
      <c r="FV1315">
        <v>0</v>
      </c>
      <c r="FW1315">
        <v>0</v>
      </c>
      <c r="FX1315">
        <v>1</v>
      </c>
    </row>
    <row r="1316" spans="1:180" x14ac:dyDescent="0.2">
      <c r="A1316" t="s">
        <v>42</v>
      </c>
      <c r="B1316" t="s">
        <v>58</v>
      </c>
      <c r="C1316" t="s">
        <v>3</v>
      </c>
      <c r="D1316" t="s">
        <v>226</v>
      </c>
      <c r="E1316" t="s">
        <v>1</v>
      </c>
      <c r="F1316" t="s">
        <v>1</v>
      </c>
      <c r="G1316" t="s">
        <v>2</v>
      </c>
      <c r="H1316">
        <v>2815.5555555555602</v>
      </c>
      <c r="I1316">
        <v>2.03664500251391</v>
      </c>
      <c r="J1316">
        <v>1.80053419734445</v>
      </c>
      <c r="K1316">
        <v>1.6526858074970501</v>
      </c>
      <c r="L1316">
        <v>1.5849404879098401</v>
      </c>
      <c r="M1316">
        <v>1.5891302370245399</v>
      </c>
      <c r="N1316">
        <v>1.68933434422683</v>
      </c>
      <c r="O1316">
        <v>1.8890271896755599</v>
      </c>
      <c r="P1316">
        <v>2.0570991449139902</v>
      </c>
      <c r="Q1316">
        <v>2.1345547850712601</v>
      </c>
      <c r="R1316">
        <v>2.2211803398738001</v>
      </c>
      <c r="S1316">
        <v>2.37757501437344</v>
      </c>
      <c r="T1316">
        <v>2.5679102676123602</v>
      </c>
      <c r="U1316">
        <v>2.8126810688434301</v>
      </c>
      <c r="V1316">
        <v>3.1076347417034298</v>
      </c>
      <c r="W1316">
        <v>3.3841732953656098</v>
      </c>
      <c r="X1316">
        <v>3.7072725034407101</v>
      </c>
      <c r="Y1316">
        <v>4.0112445749599299</v>
      </c>
      <c r="Z1316">
        <v>4.2317552864749599</v>
      </c>
      <c r="AA1316">
        <v>4.3602465292342396</v>
      </c>
      <c r="AB1316">
        <v>4.2765347278484001</v>
      </c>
      <c r="AC1316">
        <v>3.9802815334003498</v>
      </c>
      <c r="AD1316">
        <v>3.6267536237057101</v>
      </c>
      <c r="AE1316">
        <v>3.0736324064656202</v>
      </c>
      <c r="AF1316">
        <v>2.5087799920193401</v>
      </c>
      <c r="AG1316">
        <v>-5.7212345848119399E-2</v>
      </c>
      <c r="AH1316">
        <v>-4.8452680297235699E-2</v>
      </c>
      <c r="AI1316">
        <v>-3.81228850556437E-2</v>
      </c>
      <c r="AJ1316">
        <v>-1.6015243200222198E-2</v>
      </c>
      <c r="AK1316">
        <v>-2.5132805166672101E-2</v>
      </c>
      <c r="AL1316">
        <v>-1.71458503203346E-2</v>
      </c>
      <c r="AM1316">
        <v>-2.69828190626322E-2</v>
      </c>
      <c r="AN1316">
        <v>-6.2539266934902499E-2</v>
      </c>
      <c r="AO1316">
        <v>-3.8408431552009702E-2</v>
      </c>
      <c r="AP1316">
        <v>-3.8497567893363498E-2</v>
      </c>
      <c r="AQ1316">
        <v>-2.22691882045628E-2</v>
      </c>
      <c r="AR1316">
        <v>-3.43622430551535E-2</v>
      </c>
      <c r="AS1316">
        <v>-1.7130618042838799E-2</v>
      </c>
      <c r="AT1316">
        <v>-5.61985414185263E-3</v>
      </c>
      <c r="AU1316">
        <v>0.24392956541201499</v>
      </c>
      <c r="AV1316">
        <v>0.36512012994992699</v>
      </c>
      <c r="AW1316">
        <v>0.43860679532469898</v>
      </c>
      <c r="AX1316">
        <v>0.42716592230287498</v>
      </c>
      <c r="AY1316">
        <v>0.31696430318845797</v>
      </c>
      <c r="AZ1316">
        <v>-9.2417907543872704E-2</v>
      </c>
      <c r="BA1316">
        <v>-0.12636573745263199</v>
      </c>
      <c r="BB1316">
        <v>-0.15865381008840701</v>
      </c>
      <c r="BC1316">
        <v>-9.97699544485246E-2</v>
      </c>
      <c r="BD1316">
        <v>-7.4885210419980905E-2</v>
      </c>
      <c r="BE1316">
        <v>-3.05310706181895E-2</v>
      </c>
      <c r="BF1316">
        <v>-2.7857887786798E-2</v>
      </c>
      <c r="BG1316">
        <v>-1.7723813144194401E-2</v>
      </c>
      <c r="BH1316">
        <v>-8.6109997314429696E-4</v>
      </c>
      <c r="BI1316">
        <v>-6.64450980205858E-3</v>
      </c>
      <c r="BJ1316">
        <v>1.6810183382964499E-3</v>
      </c>
      <c r="BK1316">
        <v>-2.4080356536820501E-3</v>
      </c>
      <c r="BL1316">
        <v>-3.2703800946556602E-2</v>
      </c>
      <c r="BM1316">
        <v>-1.3468958296530199E-2</v>
      </c>
      <c r="BN1316">
        <v>-1.7606826613008601E-2</v>
      </c>
      <c r="BO1316">
        <v>-8.3004774634061603E-4</v>
      </c>
      <c r="BP1316">
        <v>-1.85640110661759E-2</v>
      </c>
      <c r="BQ1316">
        <v>-1.6327322248939501E-3</v>
      </c>
      <c r="BR1316">
        <v>3.0985688751661501E-2</v>
      </c>
      <c r="BS1316">
        <v>0.28945174704584298</v>
      </c>
      <c r="BT1316">
        <v>0.412116521648626</v>
      </c>
      <c r="BU1316">
        <v>0.485786496772108</v>
      </c>
      <c r="BV1316">
        <v>0.48951331340996002</v>
      </c>
      <c r="BW1316">
        <v>0.37626999547581902</v>
      </c>
      <c r="BX1316">
        <v>-3.0054946191895901E-2</v>
      </c>
      <c r="BY1316">
        <v>-7.8476616244783803E-2</v>
      </c>
      <c r="BZ1316">
        <v>-0.106829906859148</v>
      </c>
      <c r="CA1316">
        <v>-6.4535858686868605E-2</v>
      </c>
      <c r="CB1316">
        <v>-4.77598864595212E-2</v>
      </c>
      <c r="CC1316">
        <v>-1.2051700672309099E-2</v>
      </c>
      <c r="CD1316">
        <v>-1.3593997231367999E-2</v>
      </c>
      <c r="CE1316">
        <v>-3.5954780794060499E-3</v>
      </c>
      <c r="CF1316">
        <v>9.6346134623175091E-3</v>
      </c>
      <c r="CG1316">
        <v>6.1604272471327002E-3</v>
      </c>
      <c r="CH1316">
        <v>1.47204502195385E-2</v>
      </c>
      <c r="CI1316">
        <v>1.46123844739306E-2</v>
      </c>
      <c r="CJ1316">
        <v>-1.20398480899142E-2</v>
      </c>
      <c r="CK1316">
        <v>3.80404490784501E-3</v>
      </c>
      <c r="CL1316">
        <v>-3.1379628410739499E-3</v>
      </c>
      <c r="CM1316">
        <v>1.4018635625613E-2</v>
      </c>
      <c r="CN1316">
        <v>-7.6222037162906996E-3</v>
      </c>
      <c r="CO1316">
        <v>9.1010562818695795E-3</v>
      </c>
      <c r="CP1316">
        <v>5.6338576249341098E-2</v>
      </c>
      <c r="CQ1316">
        <v>0.32098027137257401</v>
      </c>
      <c r="CR1316">
        <v>0.444666079375445</v>
      </c>
      <c r="CS1316">
        <v>0.51846301427247299</v>
      </c>
      <c r="CT1316">
        <v>0.53269492656373896</v>
      </c>
      <c r="CU1316">
        <v>0.41734493729289301</v>
      </c>
      <c r="CV1316">
        <v>1.31374508660631E-2</v>
      </c>
      <c r="CW1316">
        <v>-4.5308756779422601E-2</v>
      </c>
      <c r="CX1316">
        <v>-7.0936829352167496E-2</v>
      </c>
      <c r="CY1316">
        <v>-4.0132831294915697E-2</v>
      </c>
      <c r="CZ1316">
        <v>-2.89729697155683E-2</v>
      </c>
      <c r="DA1316">
        <v>6.4276692735712997E-3</v>
      </c>
      <c r="DB1316">
        <v>6.6989332406192201E-4</v>
      </c>
      <c r="DC1316">
        <v>1.05328569853823E-2</v>
      </c>
      <c r="DD1316">
        <v>2.0130326897779299E-2</v>
      </c>
      <c r="DE1316">
        <v>1.8965364296323999E-2</v>
      </c>
      <c r="DF1316">
        <v>2.7759882100780699E-2</v>
      </c>
      <c r="DG1316">
        <v>3.1632804601543302E-2</v>
      </c>
      <c r="DH1316">
        <v>8.6241047667282699E-3</v>
      </c>
      <c r="DI1316">
        <v>2.1077048112220199E-2</v>
      </c>
      <c r="DJ1316">
        <v>1.1330900930860701E-2</v>
      </c>
      <c r="DK1316">
        <v>2.8867318997566699E-2</v>
      </c>
      <c r="DL1316">
        <v>3.3196036335945201E-3</v>
      </c>
      <c r="DM1316">
        <v>1.9834844788633101E-2</v>
      </c>
      <c r="DN1316">
        <v>8.1691463747020701E-2</v>
      </c>
      <c r="DO1316">
        <v>0.35250879569930599</v>
      </c>
      <c r="DP1316">
        <v>0.477215637102265</v>
      </c>
      <c r="DQ1316">
        <v>0.55113953177283803</v>
      </c>
      <c r="DR1316">
        <v>0.57587653971751696</v>
      </c>
      <c r="DS1316">
        <v>0.45841987910996601</v>
      </c>
      <c r="DT1316">
        <v>5.6329847924022E-2</v>
      </c>
      <c r="DU1316">
        <v>-1.2140897314061301E-2</v>
      </c>
      <c r="DV1316">
        <v>-3.5043751845186599E-2</v>
      </c>
      <c r="DW1316">
        <v>-1.5729803902962702E-2</v>
      </c>
      <c r="DX1316">
        <v>-1.01860529716153E-2</v>
      </c>
      <c r="DY1316">
        <v>3.3108944503501297E-2</v>
      </c>
      <c r="DZ1316">
        <v>2.12646858344996E-2</v>
      </c>
      <c r="EA1316">
        <v>3.0931928896831599E-2</v>
      </c>
      <c r="EB1316">
        <v>3.5284470124857199E-2</v>
      </c>
      <c r="EC1316">
        <v>3.7453659660937499E-2</v>
      </c>
      <c r="ED1316">
        <v>4.6586750759411703E-2</v>
      </c>
      <c r="EE1316">
        <v>5.6207588010493498E-2</v>
      </c>
      <c r="EF1316">
        <v>3.8459570755074099E-2</v>
      </c>
      <c r="EG1316">
        <v>4.6016521367699702E-2</v>
      </c>
      <c r="EH1316">
        <v>3.2221642211215602E-2</v>
      </c>
      <c r="EI1316">
        <v>5.0306459455788897E-2</v>
      </c>
      <c r="EJ1316">
        <v>1.9117835622572101E-2</v>
      </c>
      <c r="EK1316">
        <v>3.5332730606578003E-2</v>
      </c>
      <c r="EL1316">
        <v>0.118297006640535</v>
      </c>
      <c r="EM1316">
        <v>0.39803097733313397</v>
      </c>
      <c r="EN1316">
        <v>0.52421202880096396</v>
      </c>
      <c r="EO1316">
        <v>0.59831923322024705</v>
      </c>
      <c r="EP1316">
        <v>0.63822393082460205</v>
      </c>
      <c r="EQ1316">
        <v>0.517725571397327</v>
      </c>
      <c r="ER1316">
        <v>0.118692809275999</v>
      </c>
      <c r="ES1316">
        <v>3.5748223893787297E-2</v>
      </c>
      <c r="ET1316">
        <v>1.67801513840715E-2</v>
      </c>
      <c r="EU1316">
        <v>1.95042918586933E-2</v>
      </c>
      <c r="EV1316">
        <v>1.6939270988844402E-2</v>
      </c>
      <c r="EW1316">
        <v>65.207714377438606</v>
      </c>
      <c r="EX1316">
        <v>63.343500290471198</v>
      </c>
      <c r="EY1316">
        <v>61.786035131734998</v>
      </c>
      <c r="EZ1316">
        <v>60.536843581178097</v>
      </c>
      <c r="FA1316">
        <v>59.341873110783503</v>
      </c>
      <c r="FB1316">
        <v>58.351571042036397</v>
      </c>
      <c r="FC1316">
        <v>57.7430992382262</v>
      </c>
      <c r="FD1316">
        <v>58.732573212597899</v>
      </c>
      <c r="FE1316">
        <v>63.998160252058199</v>
      </c>
      <c r="FF1316">
        <v>69.586457920824202</v>
      </c>
      <c r="FG1316">
        <v>75.608256173137903</v>
      </c>
      <c r="FH1316">
        <v>81.766638122708798</v>
      </c>
      <c r="FI1316">
        <v>86.892861558104102</v>
      </c>
      <c r="FJ1316">
        <v>91.050014182869702</v>
      </c>
      <c r="FK1316">
        <v>93.857806085504293</v>
      </c>
      <c r="FL1316">
        <v>95.618145640997497</v>
      </c>
      <c r="FM1316">
        <v>95.295895281184798</v>
      </c>
      <c r="FN1316">
        <v>93.903060826848005</v>
      </c>
      <c r="FO1316">
        <v>91.544280085518693</v>
      </c>
      <c r="FP1316">
        <v>87.447739592019602</v>
      </c>
      <c r="FQ1316">
        <v>81.192103848853904</v>
      </c>
      <c r="FR1316">
        <v>74.974868949629894</v>
      </c>
      <c r="FS1316">
        <v>70.850623720747805</v>
      </c>
      <c r="FT1316">
        <v>67.839867045484993</v>
      </c>
      <c r="FU1316">
        <v>2.4519303271785999E-2</v>
      </c>
      <c r="FV1316">
        <v>0</v>
      </c>
      <c r="FW1316">
        <v>0</v>
      </c>
      <c r="FX1316">
        <v>1</v>
      </c>
    </row>
    <row r="1317" spans="1:180" x14ac:dyDescent="0.2">
      <c r="A1317" t="s">
        <v>42</v>
      </c>
      <c r="B1317" t="s">
        <v>58</v>
      </c>
      <c r="C1317" t="s">
        <v>3</v>
      </c>
      <c r="D1317" t="s">
        <v>226</v>
      </c>
      <c r="E1317" t="s">
        <v>1</v>
      </c>
      <c r="F1317" t="s">
        <v>77</v>
      </c>
      <c r="G1317" t="s">
        <v>2</v>
      </c>
      <c r="H1317">
        <v>2445.7777777777801</v>
      </c>
      <c r="I1317">
        <v>1.8136495035782101</v>
      </c>
      <c r="J1317">
        <v>1.60560983606943</v>
      </c>
      <c r="K1317">
        <v>1.4730910836173401</v>
      </c>
      <c r="L1317">
        <v>1.41535971565268</v>
      </c>
      <c r="M1317">
        <v>1.4210907706134099</v>
      </c>
      <c r="N1317">
        <v>1.5086328175133501</v>
      </c>
      <c r="O1317">
        <v>1.6895316029295899</v>
      </c>
      <c r="P1317">
        <v>1.82875991824594</v>
      </c>
      <c r="Q1317">
        <v>1.8871053902927999</v>
      </c>
      <c r="R1317">
        <v>1.9526479411656801</v>
      </c>
      <c r="S1317">
        <v>2.0717523656630301</v>
      </c>
      <c r="T1317">
        <v>2.2259965256662202</v>
      </c>
      <c r="U1317">
        <v>2.4300780917395799</v>
      </c>
      <c r="V1317">
        <v>2.6527090796921899</v>
      </c>
      <c r="W1317">
        <v>2.8612790037229199</v>
      </c>
      <c r="X1317">
        <v>3.1039648699681601</v>
      </c>
      <c r="Y1317">
        <v>3.3373676261482799</v>
      </c>
      <c r="Z1317">
        <v>3.5247197400484298</v>
      </c>
      <c r="AA1317">
        <v>3.6672472919466799</v>
      </c>
      <c r="AB1317">
        <v>3.61741369841618</v>
      </c>
      <c r="AC1317">
        <v>3.4263840364153499</v>
      </c>
      <c r="AD1317">
        <v>3.1684094672305201</v>
      </c>
      <c r="AE1317">
        <v>2.7069823351905602</v>
      </c>
      <c r="AF1317">
        <v>2.2196493255815701</v>
      </c>
      <c r="AG1317">
        <v>-4.1780398790766698E-2</v>
      </c>
      <c r="AH1317">
        <v>-3.74326777835879E-2</v>
      </c>
      <c r="AI1317">
        <v>-3.2682391174119703E-2</v>
      </c>
      <c r="AJ1317">
        <v>-1.2758150550132401E-2</v>
      </c>
      <c r="AK1317">
        <v>-2.0555387941076302E-2</v>
      </c>
      <c r="AL1317">
        <v>-1.2256177325940301E-2</v>
      </c>
      <c r="AM1317">
        <v>-2.70390160178593E-2</v>
      </c>
      <c r="AN1317">
        <v>-6.1441016315944397E-2</v>
      </c>
      <c r="AO1317">
        <v>-2.56623342391986E-2</v>
      </c>
      <c r="AP1317">
        <v>-2.2038969442916698E-2</v>
      </c>
      <c r="AQ1317">
        <v>-2.1098458532371502E-2</v>
      </c>
      <c r="AR1317">
        <v>-3.6948508466189897E-2</v>
      </c>
      <c r="AS1317">
        <v>-1.1846673788923699E-2</v>
      </c>
      <c r="AT1317">
        <v>3.2870993608671898E-3</v>
      </c>
      <c r="AU1317">
        <v>0.14739197804745</v>
      </c>
      <c r="AV1317">
        <v>0.22541001773363201</v>
      </c>
      <c r="AW1317">
        <v>0.26175273178998798</v>
      </c>
      <c r="AX1317">
        <v>0.257066801036267</v>
      </c>
      <c r="AY1317">
        <v>0.21603425501622101</v>
      </c>
      <c r="AZ1317">
        <v>-1.6072235500205999E-2</v>
      </c>
      <c r="BA1317">
        <v>-4.1306862267514399E-2</v>
      </c>
      <c r="BB1317">
        <v>-6.7397315446867695E-2</v>
      </c>
      <c r="BC1317">
        <v>-4.6640033158796501E-2</v>
      </c>
      <c r="BD1317">
        <v>-5.7690737555657602E-2</v>
      </c>
      <c r="BE1317">
        <v>-1.8598711913330901E-2</v>
      </c>
      <c r="BF1317">
        <v>-1.8326173609531302E-2</v>
      </c>
      <c r="BG1317">
        <v>-1.34115096879591E-2</v>
      </c>
      <c r="BH1317">
        <v>9.13991003510075E-4</v>
      </c>
      <c r="BI1317">
        <v>-3.8058412384077999E-3</v>
      </c>
      <c r="BJ1317">
        <v>3.3045164758663701E-3</v>
      </c>
      <c r="BK1317">
        <v>-3.86398058507043E-3</v>
      </c>
      <c r="BL1317">
        <v>-3.1974573756934202E-2</v>
      </c>
      <c r="BM1317">
        <v>-4.9060656646038201E-3</v>
      </c>
      <c r="BN1317">
        <v>-4.6389487164032496E-3</v>
      </c>
      <c r="BO1317">
        <v>-1.8950214245040001E-3</v>
      </c>
      <c r="BP1317">
        <v>-2.2143834968585002E-2</v>
      </c>
      <c r="BQ1317">
        <v>2.9791915372167099E-3</v>
      </c>
      <c r="BR1317">
        <v>3.9120384076627497E-2</v>
      </c>
      <c r="BS1317">
        <v>0.184948546771839</v>
      </c>
      <c r="BT1317">
        <v>0.25978718427606901</v>
      </c>
      <c r="BU1317">
        <v>0.29948909457973599</v>
      </c>
      <c r="BV1317">
        <v>0.302215815669506</v>
      </c>
      <c r="BW1317">
        <v>0.26613151584237199</v>
      </c>
      <c r="BX1317">
        <v>3.4480996091816603E-2</v>
      </c>
      <c r="BY1317">
        <v>-1.05030893053902E-3</v>
      </c>
      <c r="BZ1317">
        <v>-2.3091760123786002E-2</v>
      </c>
      <c r="CA1317">
        <v>-1.5509586843059101E-2</v>
      </c>
      <c r="CB1317">
        <v>-2.8233744889699802E-2</v>
      </c>
      <c r="CC1317">
        <v>-2.5431461996969001E-3</v>
      </c>
      <c r="CD1317">
        <v>-5.0930670221507497E-3</v>
      </c>
      <c r="CE1317">
        <v>-6.4555874953051601E-5</v>
      </c>
      <c r="CF1317">
        <v>1.03832745945278E-2</v>
      </c>
      <c r="CG1317">
        <v>7.7948437842182703E-3</v>
      </c>
      <c r="CH1317">
        <v>1.40818056009225E-2</v>
      </c>
      <c r="CI1317">
        <v>1.21869783582632E-2</v>
      </c>
      <c r="CJ1317">
        <v>-1.1566205403304599E-2</v>
      </c>
      <c r="CK1317">
        <v>9.4696627209616396E-3</v>
      </c>
      <c r="CL1317">
        <v>7.4122526336182701E-3</v>
      </c>
      <c r="CM1317">
        <v>1.14052206175501E-2</v>
      </c>
      <c r="CN1317">
        <v>-1.1890163203177E-2</v>
      </c>
      <c r="CO1317">
        <v>1.3247540698512399E-2</v>
      </c>
      <c r="CP1317">
        <v>6.3938407912901798E-2</v>
      </c>
      <c r="CQ1317">
        <v>0.21096011186290101</v>
      </c>
      <c r="CR1317">
        <v>0.28359670510122797</v>
      </c>
      <c r="CS1317">
        <v>0.32562518449276401</v>
      </c>
      <c r="CT1317">
        <v>0.33348588566839799</v>
      </c>
      <c r="CU1317">
        <v>0.30082872608077998</v>
      </c>
      <c r="CV1317">
        <v>6.9494010293657205E-2</v>
      </c>
      <c r="CW1317">
        <v>2.6831257278318098E-2</v>
      </c>
      <c r="CX1317">
        <v>7.5941325262949902E-3</v>
      </c>
      <c r="CY1317">
        <v>6.0512654434749001E-3</v>
      </c>
      <c r="CZ1317">
        <v>-7.8319215032114E-3</v>
      </c>
      <c r="DA1317">
        <v>1.3512419513937101E-2</v>
      </c>
      <c r="DB1317">
        <v>8.1400395652298108E-3</v>
      </c>
      <c r="DC1317">
        <v>1.3282397938052999E-2</v>
      </c>
      <c r="DD1317">
        <v>1.9852558185545401E-2</v>
      </c>
      <c r="DE1317">
        <v>1.9395528806844399E-2</v>
      </c>
      <c r="DF1317">
        <v>2.4859094725978598E-2</v>
      </c>
      <c r="DG1317">
        <v>2.8237937301596901E-2</v>
      </c>
      <c r="DH1317">
        <v>8.8421629503249999E-3</v>
      </c>
      <c r="DI1317">
        <v>2.38453911065271E-2</v>
      </c>
      <c r="DJ1317">
        <v>1.94634539836398E-2</v>
      </c>
      <c r="DK1317">
        <v>2.4705462659604101E-2</v>
      </c>
      <c r="DL1317">
        <v>-1.6364914377690601E-3</v>
      </c>
      <c r="DM1317">
        <v>2.3515889859808001E-2</v>
      </c>
      <c r="DN1317">
        <v>8.8756431749176107E-2</v>
      </c>
      <c r="DO1317">
        <v>0.23697167695396301</v>
      </c>
      <c r="DP1317">
        <v>0.307406225926388</v>
      </c>
      <c r="DQ1317">
        <v>0.35176127440579302</v>
      </c>
      <c r="DR1317">
        <v>0.36475595566729002</v>
      </c>
      <c r="DS1317">
        <v>0.33552593631918798</v>
      </c>
      <c r="DT1317">
        <v>0.10450702449549799</v>
      </c>
      <c r="DU1317">
        <v>5.4712823487175301E-2</v>
      </c>
      <c r="DV1317">
        <v>3.8280025176375999E-2</v>
      </c>
      <c r="DW1317">
        <v>2.7612117730008899E-2</v>
      </c>
      <c r="DX1317">
        <v>1.2569901883277E-2</v>
      </c>
      <c r="DY1317">
        <v>3.6694106391372799E-2</v>
      </c>
      <c r="DZ1317">
        <v>2.7246543739286401E-2</v>
      </c>
      <c r="EA1317">
        <v>3.2553279424213599E-2</v>
      </c>
      <c r="EB1317">
        <v>3.3524699739187903E-2</v>
      </c>
      <c r="EC1317">
        <v>3.6145075509512903E-2</v>
      </c>
      <c r="ED1317">
        <v>4.04197885277853E-2</v>
      </c>
      <c r="EE1317">
        <v>5.1412972734385803E-2</v>
      </c>
      <c r="EF1317">
        <v>3.8308605509335202E-2</v>
      </c>
      <c r="EG1317">
        <v>4.4601659681121897E-2</v>
      </c>
      <c r="EH1317">
        <v>3.68634747101532E-2</v>
      </c>
      <c r="EI1317">
        <v>4.3908899767471601E-2</v>
      </c>
      <c r="EJ1317">
        <v>1.31681820598358E-2</v>
      </c>
      <c r="EK1317">
        <v>3.8341755185948401E-2</v>
      </c>
      <c r="EL1317">
        <v>0.124589716464936</v>
      </c>
      <c r="EM1317">
        <v>0.27452824567835099</v>
      </c>
      <c r="EN1317">
        <v>0.341783392468824</v>
      </c>
      <c r="EO1317">
        <v>0.38949763719554098</v>
      </c>
      <c r="EP1317">
        <v>0.40990497030052903</v>
      </c>
      <c r="EQ1317">
        <v>0.38562319714533999</v>
      </c>
      <c r="ER1317">
        <v>0.15506025608752</v>
      </c>
      <c r="ES1317">
        <v>9.4969376824150603E-2</v>
      </c>
      <c r="ET1317">
        <v>8.2585580499457606E-2</v>
      </c>
      <c r="EU1317">
        <v>5.87425640457463E-2</v>
      </c>
      <c r="EV1317">
        <v>4.2026894549234799E-2</v>
      </c>
      <c r="EW1317">
        <v>65.158201942132607</v>
      </c>
      <c r="EX1317">
        <v>63.282004914789198</v>
      </c>
      <c r="EY1317">
        <v>61.715878612796701</v>
      </c>
      <c r="EZ1317">
        <v>60.457396101673801</v>
      </c>
      <c r="FA1317">
        <v>59.256914074040097</v>
      </c>
      <c r="FB1317">
        <v>58.263501246905001</v>
      </c>
      <c r="FC1317">
        <v>57.656939161355403</v>
      </c>
      <c r="FD1317">
        <v>58.6644294216646</v>
      </c>
      <c r="FE1317">
        <v>63.971202800536098</v>
      </c>
      <c r="FF1317">
        <v>69.578118831047604</v>
      </c>
      <c r="FG1317">
        <v>75.603051135777605</v>
      </c>
      <c r="FH1317">
        <v>81.769919159842402</v>
      </c>
      <c r="FI1317">
        <v>86.902624712504306</v>
      </c>
      <c r="FJ1317">
        <v>91.051260908379206</v>
      </c>
      <c r="FK1317">
        <v>93.8606910013457</v>
      </c>
      <c r="FL1317">
        <v>95.637468587409302</v>
      </c>
      <c r="FM1317">
        <v>95.316621489765396</v>
      </c>
      <c r="FN1317">
        <v>93.920474364757396</v>
      </c>
      <c r="FO1317">
        <v>91.544842944342093</v>
      </c>
      <c r="FP1317">
        <v>87.447324848565898</v>
      </c>
      <c r="FQ1317">
        <v>81.201190764662599</v>
      </c>
      <c r="FR1317">
        <v>74.9742167305739</v>
      </c>
      <c r="FS1317">
        <v>70.844773545954993</v>
      </c>
      <c r="FT1317">
        <v>67.816242305995601</v>
      </c>
      <c r="FU1317">
        <v>2.2131310522930901E-2</v>
      </c>
      <c r="FV1317">
        <v>0</v>
      </c>
      <c r="FW1317">
        <v>0</v>
      </c>
      <c r="FX1317">
        <v>1</v>
      </c>
    </row>
    <row r="1318" spans="1:180" x14ac:dyDescent="0.2">
      <c r="A1318" t="s">
        <v>42</v>
      </c>
      <c r="B1318" t="s">
        <v>58</v>
      </c>
      <c r="C1318" t="s">
        <v>3</v>
      </c>
      <c r="D1318" t="s">
        <v>226</v>
      </c>
      <c r="E1318" t="s">
        <v>1</v>
      </c>
      <c r="F1318" t="s">
        <v>78</v>
      </c>
      <c r="G1318" t="s">
        <v>2</v>
      </c>
      <c r="H1318">
        <v>369.777777777778</v>
      </c>
      <c r="I1318">
        <v>0.228930039727885</v>
      </c>
      <c r="J1318">
        <v>0.199449385308032</v>
      </c>
      <c r="K1318">
        <v>0.18250950207372199</v>
      </c>
      <c r="L1318">
        <v>0.17193649770574401</v>
      </c>
      <c r="M1318">
        <v>0.16945885277490799</v>
      </c>
      <c r="N1318">
        <v>0.18266254395751899</v>
      </c>
      <c r="O1318">
        <v>0.20360050885985401</v>
      </c>
      <c r="P1318">
        <v>0.23166181815805001</v>
      </c>
      <c r="Q1318">
        <v>0.24924965379049299</v>
      </c>
      <c r="R1318">
        <v>0.26996145011765499</v>
      </c>
      <c r="S1318">
        <v>0.30596931816929301</v>
      </c>
      <c r="T1318">
        <v>0.34102391803708498</v>
      </c>
      <c r="U1318">
        <v>0.38085883443288499</v>
      </c>
      <c r="V1318">
        <v>0.44839669571512503</v>
      </c>
      <c r="W1318">
        <v>0.51253529319240498</v>
      </c>
      <c r="X1318">
        <v>0.58670034714919095</v>
      </c>
      <c r="Y1318">
        <v>0.64588016046862995</v>
      </c>
      <c r="Z1318">
        <v>0.67413206986630303</v>
      </c>
      <c r="AA1318">
        <v>0.66403266822106899</v>
      </c>
      <c r="AB1318">
        <v>0.63157736581949198</v>
      </c>
      <c r="AC1318">
        <v>0.54300000177119101</v>
      </c>
      <c r="AD1318">
        <v>0.45901191913203199</v>
      </c>
      <c r="AE1318">
        <v>0.37276076544073999</v>
      </c>
      <c r="AF1318">
        <v>0.29511549737896098</v>
      </c>
      <c r="AG1318">
        <v>-2.1743946485199301E-2</v>
      </c>
      <c r="AH1318">
        <v>-2.1080344595491698E-2</v>
      </c>
      <c r="AI1318">
        <v>-1.53186080683681E-2</v>
      </c>
      <c r="AJ1318">
        <v>-1.0713189330183601E-2</v>
      </c>
      <c r="AK1318">
        <v>-1.3639590949566601E-2</v>
      </c>
      <c r="AL1318">
        <v>-1.33827275639259E-2</v>
      </c>
      <c r="AM1318">
        <v>-8.1642869736738791E-3</v>
      </c>
      <c r="AN1318">
        <v>-1.1199449175261E-2</v>
      </c>
      <c r="AO1318">
        <v>-1.96177888925302E-2</v>
      </c>
      <c r="AP1318">
        <v>-2.3099771590947501E-2</v>
      </c>
      <c r="AQ1318">
        <v>-1.18658208276602E-2</v>
      </c>
      <c r="AR1318">
        <v>-5.2911347945296403E-3</v>
      </c>
      <c r="AS1318">
        <v>-1.1262486281104401E-2</v>
      </c>
      <c r="AT1318">
        <v>-2.7053086982220399E-2</v>
      </c>
      <c r="AU1318">
        <v>6.9709272643205394E-2</v>
      </c>
      <c r="AV1318">
        <v>0.116928384229876</v>
      </c>
      <c r="AW1318">
        <v>0.13867310461024501</v>
      </c>
      <c r="AX1318">
        <v>0.13300959128318601</v>
      </c>
      <c r="AY1318">
        <v>6.3884187689546401E-2</v>
      </c>
      <c r="AZ1318">
        <v>-9.6617972218393106E-2</v>
      </c>
      <c r="BA1318">
        <v>-0.10838831967665701</v>
      </c>
      <c r="BB1318">
        <v>-0.108092182289611</v>
      </c>
      <c r="BC1318">
        <v>-5.7434485127949603E-2</v>
      </c>
      <c r="BD1318">
        <v>-3.1220221712572601E-2</v>
      </c>
      <c r="BE1318">
        <v>-1.37473704876762E-2</v>
      </c>
      <c r="BF1318">
        <v>-1.35573819400876E-2</v>
      </c>
      <c r="BG1318">
        <v>-9.0149677767943307E-3</v>
      </c>
      <c r="BH1318">
        <v>-5.9647211591208503E-3</v>
      </c>
      <c r="BI1318">
        <v>-8.1631510281718004E-3</v>
      </c>
      <c r="BJ1318">
        <v>-6.3434866525151302E-3</v>
      </c>
      <c r="BK1318">
        <v>-2.8633359714849201E-3</v>
      </c>
      <c r="BL1318">
        <v>-5.4660770835407496E-3</v>
      </c>
      <c r="BM1318">
        <v>-1.16057951181415E-2</v>
      </c>
      <c r="BN1318">
        <v>-1.55176272276387E-2</v>
      </c>
      <c r="BO1318">
        <v>-3.60997103850173E-3</v>
      </c>
      <c r="BP1318">
        <v>-3.2383765179995998E-4</v>
      </c>
      <c r="BQ1318">
        <v>-6.3673132730784499E-3</v>
      </c>
      <c r="BR1318">
        <v>-1.44278468445612E-2</v>
      </c>
      <c r="BS1318">
        <v>8.7594263076589393E-2</v>
      </c>
      <c r="BT1318">
        <v>0.133239218371204</v>
      </c>
      <c r="BU1318">
        <v>0.154894165013301</v>
      </c>
      <c r="BV1318">
        <v>0.15454450740304199</v>
      </c>
      <c r="BW1318">
        <v>8.3171563032123697E-2</v>
      </c>
      <c r="BX1318">
        <v>-7.5546710389164995E-2</v>
      </c>
      <c r="BY1318">
        <v>-8.4463168583770704E-2</v>
      </c>
      <c r="BZ1318">
        <v>-8.5260584096213995E-2</v>
      </c>
      <c r="CA1318">
        <v>-4.5512870205781403E-2</v>
      </c>
      <c r="CB1318">
        <v>-2.2434179586778701E-2</v>
      </c>
      <c r="CC1318">
        <v>-8.2089663115214994E-3</v>
      </c>
      <c r="CD1318">
        <v>-8.3470009219303795E-3</v>
      </c>
      <c r="CE1318">
        <v>-4.6490857134408696E-3</v>
      </c>
      <c r="CF1318">
        <v>-2.6759465689590602E-3</v>
      </c>
      <c r="CG1318">
        <v>-4.3701854213285601E-3</v>
      </c>
      <c r="CH1318">
        <v>-1.46812984070066E-3</v>
      </c>
      <c r="CI1318">
        <v>8.0808654450298595E-4</v>
      </c>
      <c r="CJ1318">
        <v>-1.4951610382149001E-3</v>
      </c>
      <c r="CK1318">
        <v>-6.0567126366964296E-3</v>
      </c>
      <c r="CL1318">
        <v>-1.02662571388701E-2</v>
      </c>
      <c r="CM1318">
        <v>2.1080053759216198E-3</v>
      </c>
      <c r="CN1318">
        <v>3.1164972175261999E-3</v>
      </c>
      <c r="CO1318">
        <v>-2.9769313597385401E-3</v>
      </c>
      <c r="CP1318">
        <v>-5.6836439851091101E-3</v>
      </c>
      <c r="CQ1318">
        <v>9.9981352968240803E-2</v>
      </c>
      <c r="CR1318">
        <v>0.144536052410282</v>
      </c>
      <c r="CS1318">
        <v>0.16612882203472801</v>
      </c>
      <c r="CT1318">
        <v>0.16945952470648401</v>
      </c>
      <c r="CU1318">
        <v>9.6529940439839299E-2</v>
      </c>
      <c r="CV1318">
        <v>-6.0952818634995E-2</v>
      </c>
      <c r="CW1318">
        <v>-6.7892681819308104E-2</v>
      </c>
      <c r="CX1318">
        <v>-6.9447488738680299E-2</v>
      </c>
      <c r="CY1318">
        <v>-3.7255996027146E-2</v>
      </c>
      <c r="CZ1318">
        <v>-1.6348993575110701E-2</v>
      </c>
      <c r="DA1318">
        <v>-2.6705621353668202E-3</v>
      </c>
      <c r="DB1318">
        <v>-3.1366199037731802E-3</v>
      </c>
      <c r="DC1318">
        <v>-2.8320365008741E-4</v>
      </c>
      <c r="DD1318">
        <v>6.1282802120274295E-4</v>
      </c>
      <c r="DE1318">
        <v>-5.7721981448533E-4</v>
      </c>
      <c r="DF1318">
        <v>3.4072269711138202E-3</v>
      </c>
      <c r="DG1318">
        <v>4.4795090604908896E-3</v>
      </c>
      <c r="DH1318">
        <v>2.4757550071109599E-3</v>
      </c>
      <c r="DI1318">
        <v>-5.0763015525133698E-4</v>
      </c>
      <c r="DJ1318">
        <v>-5.0148870501015904E-3</v>
      </c>
      <c r="DK1318">
        <v>7.8259817903449606E-3</v>
      </c>
      <c r="DL1318">
        <v>6.5568320868523502E-3</v>
      </c>
      <c r="DM1318">
        <v>4.1345055360137399E-4</v>
      </c>
      <c r="DN1318">
        <v>3.0605588743429801E-3</v>
      </c>
      <c r="DO1318">
        <v>0.112368442859892</v>
      </c>
      <c r="DP1318">
        <v>0.15583288644936</v>
      </c>
      <c r="DQ1318">
        <v>0.17736347905615499</v>
      </c>
      <c r="DR1318">
        <v>0.18437454200992701</v>
      </c>
      <c r="DS1318">
        <v>0.109888317847555</v>
      </c>
      <c r="DT1318">
        <v>-4.6358926880824998E-2</v>
      </c>
      <c r="DU1318">
        <v>-5.13221950548454E-2</v>
      </c>
      <c r="DV1318">
        <v>-5.3634393381146603E-2</v>
      </c>
      <c r="DW1318">
        <v>-2.8999121848510601E-2</v>
      </c>
      <c r="DX1318">
        <v>-1.02638075634427E-2</v>
      </c>
      <c r="DY1318">
        <v>5.3260138621562701E-3</v>
      </c>
      <c r="DZ1318">
        <v>4.3863427516309299E-3</v>
      </c>
      <c r="EA1318">
        <v>6.0204366414863203E-3</v>
      </c>
      <c r="EB1318">
        <v>5.3612961922655201E-3</v>
      </c>
      <c r="EC1318">
        <v>4.8992201069094701E-3</v>
      </c>
      <c r="ED1318">
        <v>1.0446467882524599E-2</v>
      </c>
      <c r="EE1318">
        <v>9.7804600626798504E-3</v>
      </c>
      <c r="EF1318">
        <v>8.2091270988311899E-3</v>
      </c>
      <c r="EG1318">
        <v>7.5043636191373699E-3</v>
      </c>
      <c r="EH1318">
        <v>2.56725731320722E-3</v>
      </c>
      <c r="EI1318">
        <v>1.6081831579503401E-2</v>
      </c>
      <c r="EJ1318">
        <v>1.1524129229582E-2</v>
      </c>
      <c r="EK1318">
        <v>5.3086235616272796E-3</v>
      </c>
      <c r="EL1318">
        <v>1.5685799012002202E-2</v>
      </c>
      <c r="EM1318">
        <v>0.13025343329327599</v>
      </c>
      <c r="EN1318">
        <v>0.172143720590688</v>
      </c>
      <c r="EO1318">
        <v>0.193584539459212</v>
      </c>
      <c r="EP1318">
        <v>0.20590945812978301</v>
      </c>
      <c r="EQ1318">
        <v>0.129175693190132</v>
      </c>
      <c r="ER1318">
        <v>-2.5287665051596901E-2</v>
      </c>
      <c r="ES1318">
        <v>-2.73970439619587E-2</v>
      </c>
      <c r="ET1318">
        <v>-3.0802795187749098E-2</v>
      </c>
      <c r="EU1318">
        <v>-1.7077506926342401E-2</v>
      </c>
      <c r="EV1318">
        <v>-1.4777654376488601E-3</v>
      </c>
      <c r="EW1318">
        <v>65.480064449266607</v>
      </c>
      <c r="EX1318">
        <v>63.601953489544201</v>
      </c>
      <c r="EY1318">
        <v>62.0236112110438</v>
      </c>
      <c r="EZ1318">
        <v>60.763011406355602</v>
      </c>
      <c r="FA1318">
        <v>59.546643732408</v>
      </c>
      <c r="FB1318">
        <v>58.5547501134333</v>
      </c>
      <c r="FC1318">
        <v>57.937104413228802</v>
      </c>
      <c r="FD1318">
        <v>58.944533279427503</v>
      </c>
      <c r="FE1318">
        <v>64.185946233959598</v>
      </c>
      <c r="FF1318">
        <v>69.769937930281799</v>
      </c>
      <c r="FG1318">
        <v>75.799956950444198</v>
      </c>
      <c r="FH1318">
        <v>81.966373792743696</v>
      </c>
      <c r="FI1318">
        <v>87.119332864828806</v>
      </c>
      <c r="FJ1318">
        <v>91.335635355737097</v>
      </c>
      <c r="FK1318">
        <v>94.195904985382796</v>
      </c>
      <c r="FL1318">
        <v>95.959370028003903</v>
      </c>
      <c r="FM1318">
        <v>95.636294333334305</v>
      </c>
      <c r="FN1318">
        <v>94.266295316339693</v>
      </c>
      <c r="FO1318">
        <v>91.944723999621701</v>
      </c>
      <c r="FP1318">
        <v>87.865548953006495</v>
      </c>
      <c r="FQ1318">
        <v>81.596996387150597</v>
      </c>
      <c r="FR1318">
        <v>75.337136492664598</v>
      </c>
      <c r="FS1318">
        <v>71.164942771034006</v>
      </c>
      <c r="FT1318">
        <v>68.125321067215395</v>
      </c>
      <c r="FU1318">
        <v>6.5176046539781998E-2</v>
      </c>
      <c r="FV1318">
        <v>0</v>
      </c>
      <c r="FW1318">
        <v>0</v>
      </c>
      <c r="FX1318">
        <v>1</v>
      </c>
    </row>
    <row r="1319" spans="1:180" x14ac:dyDescent="0.2">
      <c r="A1319" t="s">
        <v>42</v>
      </c>
      <c r="B1319" t="s">
        <v>58</v>
      </c>
      <c r="C1319" t="s">
        <v>3</v>
      </c>
      <c r="D1319" t="s">
        <v>226</v>
      </c>
      <c r="E1319" t="s">
        <v>77</v>
      </c>
      <c r="F1319" t="s">
        <v>1</v>
      </c>
      <c r="G1319" t="s">
        <v>2</v>
      </c>
      <c r="H1319">
        <v>2018.55555555556</v>
      </c>
      <c r="I1319">
        <v>1.4732169662718899</v>
      </c>
      <c r="J1319">
        <v>1.30281753283591</v>
      </c>
      <c r="K1319">
        <v>1.20060123440869</v>
      </c>
      <c r="L1319">
        <v>1.15268587200626</v>
      </c>
      <c r="M1319">
        <v>1.16099561539205</v>
      </c>
      <c r="N1319">
        <v>1.24647851305635</v>
      </c>
      <c r="O1319">
        <v>1.39416969700071</v>
      </c>
      <c r="P1319">
        <v>1.53046553764037</v>
      </c>
      <c r="Q1319">
        <v>1.59912518509958</v>
      </c>
      <c r="R1319">
        <v>1.6470883429543901</v>
      </c>
      <c r="S1319">
        <v>1.7419412522071001</v>
      </c>
      <c r="T1319">
        <v>1.8699763586471201</v>
      </c>
      <c r="U1319">
        <v>2.02943199146479</v>
      </c>
      <c r="V1319">
        <v>2.2032152044031501</v>
      </c>
      <c r="W1319">
        <v>2.4011478172232299</v>
      </c>
      <c r="X1319">
        <v>2.6435233084977199</v>
      </c>
      <c r="Y1319">
        <v>2.8716524652383901</v>
      </c>
      <c r="Z1319">
        <v>3.0490508761558699</v>
      </c>
      <c r="AA1319">
        <v>3.1720234874572499</v>
      </c>
      <c r="AB1319">
        <v>3.1238400712769798</v>
      </c>
      <c r="AC1319">
        <v>2.88729143638521</v>
      </c>
      <c r="AD1319">
        <v>2.6401879983098802</v>
      </c>
      <c r="AE1319">
        <v>2.2235802381830299</v>
      </c>
      <c r="AF1319">
        <v>1.8155769254801899</v>
      </c>
      <c r="AG1319">
        <v>-4.3971360597973998E-2</v>
      </c>
      <c r="AH1319">
        <v>-3.4845633473089603E-2</v>
      </c>
      <c r="AI1319">
        <v>-2.7931242694746301E-2</v>
      </c>
      <c r="AJ1319">
        <v>-1.0087489064444699E-2</v>
      </c>
      <c r="AK1319">
        <v>-1.85967641152853E-2</v>
      </c>
      <c r="AL1319">
        <v>-2.1067046738505801E-2</v>
      </c>
      <c r="AM1319">
        <v>-3.2391935555346398E-2</v>
      </c>
      <c r="AN1319">
        <v>-6.2287504684950597E-2</v>
      </c>
      <c r="AO1319">
        <v>-4.2002884575284602E-2</v>
      </c>
      <c r="AP1319">
        <v>-4.6231612150427599E-2</v>
      </c>
      <c r="AQ1319">
        <v>-2.49550136236035E-2</v>
      </c>
      <c r="AR1319">
        <v>-2.32563261551713E-2</v>
      </c>
      <c r="AS1319">
        <v>-1.14250422442683E-2</v>
      </c>
      <c r="AT1319">
        <v>-1.80755334324097E-2</v>
      </c>
      <c r="AU1319">
        <v>0.16947763912525499</v>
      </c>
      <c r="AV1319">
        <v>0.25985597253503601</v>
      </c>
      <c r="AW1319">
        <v>0.32124501318120202</v>
      </c>
      <c r="AX1319">
        <v>0.31360673619448998</v>
      </c>
      <c r="AY1319">
        <v>0.25053009497238299</v>
      </c>
      <c r="AZ1319">
        <v>-8.6430921968421295E-2</v>
      </c>
      <c r="BA1319">
        <v>-0.114288156985072</v>
      </c>
      <c r="BB1319">
        <v>-0.14134014027800701</v>
      </c>
      <c r="BC1319">
        <v>-9.5206023083931293E-2</v>
      </c>
      <c r="BD1319">
        <v>-6.3202093886818994E-2</v>
      </c>
      <c r="BE1319">
        <v>-1.9764216986760098E-2</v>
      </c>
      <c r="BF1319">
        <v>-1.9425312910042101E-2</v>
      </c>
      <c r="BG1319">
        <v>-1.0617443401275699E-2</v>
      </c>
      <c r="BH1319">
        <v>1.22616309288005E-3</v>
      </c>
      <c r="BI1319">
        <v>-4.4309802005765599E-3</v>
      </c>
      <c r="BJ1319">
        <v>-3.59204750131435E-3</v>
      </c>
      <c r="BK1319">
        <v>-9.2841544576277597E-3</v>
      </c>
      <c r="BL1319">
        <v>-3.6664956001870801E-2</v>
      </c>
      <c r="BM1319">
        <v>-1.5735708759025999E-2</v>
      </c>
      <c r="BN1319">
        <v>-2.4270886204716E-2</v>
      </c>
      <c r="BO1319">
        <v>-5.5384443667111901E-3</v>
      </c>
      <c r="BP1319">
        <v>-1.2683026558931901E-2</v>
      </c>
      <c r="BQ1319">
        <v>-1.0589481550102699E-3</v>
      </c>
      <c r="BR1319">
        <v>1.15434984769594E-2</v>
      </c>
      <c r="BS1319">
        <v>0.21025721423403901</v>
      </c>
      <c r="BT1319">
        <v>0.30066662812949102</v>
      </c>
      <c r="BU1319">
        <v>0.35893861815984801</v>
      </c>
      <c r="BV1319">
        <v>0.360636584363077</v>
      </c>
      <c r="BW1319">
        <v>0.29402647317911801</v>
      </c>
      <c r="BX1319">
        <v>-3.66764551556156E-2</v>
      </c>
      <c r="BY1319">
        <v>-7.6259726813967296E-2</v>
      </c>
      <c r="BZ1319">
        <v>-0.101599684253384</v>
      </c>
      <c r="CA1319">
        <v>-6.3596545378886399E-2</v>
      </c>
      <c r="CB1319">
        <v>-3.7883874258245999E-2</v>
      </c>
      <c r="CC1319">
        <v>-2.9984230631295099E-3</v>
      </c>
      <c r="CD1319">
        <v>-8.7452458625357395E-3</v>
      </c>
      <c r="CE1319">
        <v>1.37404124687422E-3</v>
      </c>
      <c r="CF1319">
        <v>9.0619641126036907E-3</v>
      </c>
      <c r="CG1319">
        <v>5.3801985859477097E-3</v>
      </c>
      <c r="CH1319">
        <v>8.5110837367979603E-3</v>
      </c>
      <c r="CI1319">
        <v>6.7202243381111098E-3</v>
      </c>
      <c r="CJ1319">
        <v>-1.8918856837171899E-2</v>
      </c>
      <c r="CK1319">
        <v>2.4568571944042E-3</v>
      </c>
      <c r="CL1319">
        <v>-9.0609543130173702E-3</v>
      </c>
      <c r="CM1319">
        <v>7.9094123524993797E-3</v>
      </c>
      <c r="CN1319">
        <v>-5.3599914677020903E-3</v>
      </c>
      <c r="CO1319">
        <v>6.1205770332881104E-3</v>
      </c>
      <c r="CP1319">
        <v>3.2057549749819302E-2</v>
      </c>
      <c r="CQ1319">
        <v>0.23850102372878501</v>
      </c>
      <c r="CR1319">
        <v>0.32893196387393397</v>
      </c>
      <c r="CS1319">
        <v>0.38504509414316002</v>
      </c>
      <c r="CT1319">
        <v>0.39320931393902397</v>
      </c>
      <c r="CU1319">
        <v>0.32415193222339</v>
      </c>
      <c r="CV1319">
        <v>-2.2166630066076001E-3</v>
      </c>
      <c r="CW1319">
        <v>-4.9921351922327099E-2</v>
      </c>
      <c r="CX1319">
        <v>-7.4075565470889906E-2</v>
      </c>
      <c r="CY1319">
        <v>-4.1703917411377002E-2</v>
      </c>
      <c r="CZ1319">
        <v>-2.034855246963E-2</v>
      </c>
      <c r="DA1319">
        <v>1.37673708605011E-2</v>
      </c>
      <c r="DB1319">
        <v>1.9348211849705801E-3</v>
      </c>
      <c r="DC1319">
        <v>1.33655258950241E-2</v>
      </c>
      <c r="DD1319">
        <v>1.6897765132327301E-2</v>
      </c>
      <c r="DE1319">
        <v>1.5191377372472E-2</v>
      </c>
      <c r="DF1319">
        <v>2.0614214974910301E-2</v>
      </c>
      <c r="DG1319">
        <v>2.272460313385E-2</v>
      </c>
      <c r="DH1319">
        <v>-1.1727576724729499E-3</v>
      </c>
      <c r="DI1319">
        <v>2.0649423147834401E-2</v>
      </c>
      <c r="DJ1319">
        <v>6.14897757868122E-3</v>
      </c>
      <c r="DK1319">
        <v>2.13572690717099E-2</v>
      </c>
      <c r="DL1319">
        <v>1.9630436235276898E-3</v>
      </c>
      <c r="DM1319">
        <v>1.33001022215865E-2</v>
      </c>
      <c r="DN1319">
        <v>5.2571601022679097E-2</v>
      </c>
      <c r="DO1319">
        <v>0.26674483322353099</v>
      </c>
      <c r="DP1319">
        <v>0.35719729961837698</v>
      </c>
      <c r="DQ1319">
        <v>0.41115157012647102</v>
      </c>
      <c r="DR1319">
        <v>0.42578204351497001</v>
      </c>
      <c r="DS1319">
        <v>0.354277391267661</v>
      </c>
      <c r="DT1319">
        <v>3.2243129142400399E-2</v>
      </c>
      <c r="DU1319">
        <v>-2.3582977030687E-2</v>
      </c>
      <c r="DV1319">
        <v>-4.6551446688395802E-2</v>
      </c>
      <c r="DW1319">
        <v>-1.9811289443867501E-2</v>
      </c>
      <c r="DX1319">
        <v>-2.81323068101393E-3</v>
      </c>
      <c r="DY1319">
        <v>3.7974514471715001E-2</v>
      </c>
      <c r="DZ1319">
        <v>1.73551417480181E-2</v>
      </c>
      <c r="EA1319">
        <v>3.06793251884948E-2</v>
      </c>
      <c r="EB1319">
        <v>2.82114172896521E-2</v>
      </c>
      <c r="EC1319">
        <v>2.9357161287180699E-2</v>
      </c>
      <c r="ED1319">
        <v>3.80892142121017E-2</v>
      </c>
      <c r="EE1319">
        <v>4.5832384231568601E-2</v>
      </c>
      <c r="EF1319">
        <v>2.4449791010606899E-2</v>
      </c>
      <c r="EG1319">
        <v>4.6916598964092997E-2</v>
      </c>
      <c r="EH1319">
        <v>2.81097035243929E-2</v>
      </c>
      <c r="EI1319">
        <v>4.0773838328602201E-2</v>
      </c>
      <c r="EJ1319">
        <v>1.2536343219767199E-2</v>
      </c>
      <c r="EK1319">
        <v>2.36661963108445E-2</v>
      </c>
      <c r="EL1319">
        <v>8.2190632932048202E-2</v>
      </c>
      <c r="EM1319">
        <v>0.30752440833231498</v>
      </c>
      <c r="EN1319">
        <v>0.398007955212832</v>
      </c>
      <c r="EO1319">
        <v>0.44884517510511801</v>
      </c>
      <c r="EP1319">
        <v>0.47281189168355803</v>
      </c>
      <c r="EQ1319">
        <v>0.39777376947439602</v>
      </c>
      <c r="ER1319">
        <v>8.1997595955206101E-2</v>
      </c>
      <c r="ES1319">
        <v>1.44454531404179E-2</v>
      </c>
      <c r="ET1319">
        <v>-6.8109906637723299E-3</v>
      </c>
      <c r="EU1319">
        <v>1.17981882611773E-2</v>
      </c>
      <c r="EV1319">
        <v>2.2504988947559101E-2</v>
      </c>
      <c r="EW1319">
        <v>65.188374712978401</v>
      </c>
      <c r="EX1319">
        <v>63.350666188553802</v>
      </c>
      <c r="EY1319">
        <v>61.817981943497401</v>
      </c>
      <c r="EZ1319">
        <v>60.589488940164102</v>
      </c>
      <c r="FA1319">
        <v>59.411842170609603</v>
      </c>
      <c r="FB1319">
        <v>58.427153936008203</v>
      </c>
      <c r="FC1319">
        <v>57.820375777964799</v>
      </c>
      <c r="FD1319">
        <v>58.772383716799403</v>
      </c>
      <c r="FE1319">
        <v>63.975861479468101</v>
      </c>
      <c r="FF1319">
        <v>69.533119320629297</v>
      </c>
      <c r="FG1319">
        <v>75.545660776422395</v>
      </c>
      <c r="FH1319">
        <v>81.686015011278201</v>
      </c>
      <c r="FI1319">
        <v>86.788538998118995</v>
      </c>
      <c r="FJ1319">
        <v>90.935109057855897</v>
      </c>
      <c r="FK1319">
        <v>93.717599926128301</v>
      </c>
      <c r="FL1319">
        <v>95.4496119787716</v>
      </c>
      <c r="FM1319">
        <v>95.127547959518793</v>
      </c>
      <c r="FN1319">
        <v>93.732535522026595</v>
      </c>
      <c r="FO1319">
        <v>91.3902853300727</v>
      </c>
      <c r="FP1319">
        <v>87.289177192381501</v>
      </c>
      <c r="FQ1319">
        <v>81.0207298258549</v>
      </c>
      <c r="FR1319">
        <v>74.834098374075396</v>
      </c>
      <c r="FS1319">
        <v>70.737438773060703</v>
      </c>
      <c r="FT1319">
        <v>67.769836517395603</v>
      </c>
      <c r="FU1319">
        <v>2.74557347554918E-2</v>
      </c>
      <c r="FV1319">
        <v>0</v>
      </c>
      <c r="FW1319">
        <v>0</v>
      </c>
      <c r="FX1319">
        <v>1</v>
      </c>
    </row>
    <row r="1320" spans="1:180" x14ac:dyDescent="0.2">
      <c r="A1320" t="s">
        <v>42</v>
      </c>
      <c r="B1320" t="s">
        <v>58</v>
      </c>
      <c r="C1320" t="s">
        <v>3</v>
      </c>
      <c r="D1320" t="s">
        <v>226</v>
      </c>
      <c r="E1320" t="s">
        <v>77</v>
      </c>
      <c r="F1320" t="s">
        <v>77</v>
      </c>
      <c r="G1320" t="s">
        <v>2</v>
      </c>
      <c r="H1320">
        <v>1726.6666666666699</v>
      </c>
      <c r="I1320">
        <v>1.2988062718097899</v>
      </c>
      <c r="J1320">
        <v>1.14940748864624</v>
      </c>
      <c r="K1320">
        <v>1.0595891232916499</v>
      </c>
      <c r="L1320">
        <v>1.0180750899026301</v>
      </c>
      <c r="M1320">
        <v>1.02641289109372</v>
      </c>
      <c r="N1320">
        <v>1.10156256017544</v>
      </c>
      <c r="O1320">
        <v>1.2342124320216601</v>
      </c>
      <c r="P1320">
        <v>1.3469604814274201</v>
      </c>
      <c r="Q1320">
        <v>1.3980570860030399</v>
      </c>
      <c r="R1320">
        <v>1.4318876495078201</v>
      </c>
      <c r="S1320">
        <v>1.5000132449448</v>
      </c>
      <c r="T1320">
        <v>1.6034290946285299</v>
      </c>
      <c r="U1320">
        <v>1.7320824557687899</v>
      </c>
      <c r="V1320">
        <v>1.8585638914126701</v>
      </c>
      <c r="W1320">
        <v>2.0020344906648599</v>
      </c>
      <c r="X1320">
        <v>2.18356793867726</v>
      </c>
      <c r="Y1320">
        <v>2.3567005542996302</v>
      </c>
      <c r="Z1320">
        <v>2.5079334943470801</v>
      </c>
      <c r="AA1320">
        <v>2.63596361153611</v>
      </c>
      <c r="AB1320">
        <v>2.6110741755544602</v>
      </c>
      <c r="AC1320">
        <v>2.44988998948967</v>
      </c>
      <c r="AD1320">
        <v>2.2783817355834799</v>
      </c>
      <c r="AE1320">
        <v>1.93692487403804</v>
      </c>
      <c r="AF1320">
        <v>1.5909379289688399</v>
      </c>
      <c r="AG1320">
        <v>-3.4690062268941703E-2</v>
      </c>
      <c r="AH1320">
        <v>-2.42538711783051E-2</v>
      </c>
      <c r="AI1320">
        <v>-2.2645558638249699E-2</v>
      </c>
      <c r="AJ1320">
        <v>-7.7017728446994302E-3</v>
      </c>
      <c r="AK1320">
        <v>-1.61667929213321E-2</v>
      </c>
      <c r="AL1320">
        <v>-1.55248877882283E-2</v>
      </c>
      <c r="AM1320">
        <v>-2.96998983834161E-2</v>
      </c>
      <c r="AN1320">
        <v>-5.7526583153771099E-2</v>
      </c>
      <c r="AO1320">
        <v>-3.36507066689965E-2</v>
      </c>
      <c r="AP1320">
        <v>-3.0923442048328399E-2</v>
      </c>
      <c r="AQ1320">
        <v>-2.53338306559159E-2</v>
      </c>
      <c r="AR1320">
        <v>-2.5255978880374699E-2</v>
      </c>
      <c r="AS1320">
        <v>-8.9004894709548196E-3</v>
      </c>
      <c r="AT1320">
        <v>-8.6408452533890193E-3</v>
      </c>
      <c r="AU1320">
        <v>0.110230412660682</v>
      </c>
      <c r="AV1320">
        <v>0.16744852742432501</v>
      </c>
      <c r="AW1320">
        <v>0.19579504081138499</v>
      </c>
      <c r="AX1320">
        <v>0.19159268221546599</v>
      </c>
      <c r="AY1320">
        <v>0.18030182892170099</v>
      </c>
      <c r="AZ1320">
        <v>-1.9236661100956901E-2</v>
      </c>
      <c r="BA1320">
        <v>-4.2630294788430001E-2</v>
      </c>
      <c r="BB1320">
        <v>-4.8535546593700199E-2</v>
      </c>
      <c r="BC1320">
        <v>-4.3829573468359903E-2</v>
      </c>
      <c r="BD1320">
        <v>-5.0276537516759597E-2</v>
      </c>
      <c r="BE1320">
        <v>-1.1772722260525699E-2</v>
      </c>
      <c r="BF1320">
        <v>-1.00384947290936E-2</v>
      </c>
      <c r="BG1320">
        <v>-6.2288555601764401E-3</v>
      </c>
      <c r="BH1320">
        <v>2.97648907345039E-3</v>
      </c>
      <c r="BI1320">
        <v>-2.7799302449053099E-3</v>
      </c>
      <c r="BJ1320">
        <v>-5.7699314619651801E-5</v>
      </c>
      <c r="BK1320">
        <v>-8.2749487079925993E-3</v>
      </c>
      <c r="BL1320">
        <v>-3.2898356080356198E-2</v>
      </c>
      <c r="BM1320">
        <v>-9.4932917516545607E-3</v>
      </c>
      <c r="BN1320">
        <v>-1.2934307186729501E-2</v>
      </c>
      <c r="BO1320">
        <v>-6.7774451743310002E-3</v>
      </c>
      <c r="BP1320">
        <v>-1.50545224227857E-2</v>
      </c>
      <c r="BQ1320">
        <v>1.29351916439805E-3</v>
      </c>
      <c r="BR1320">
        <v>2.2221416401546502E-2</v>
      </c>
      <c r="BS1320">
        <v>0.14217101102785401</v>
      </c>
      <c r="BT1320">
        <v>0.196116864711956</v>
      </c>
      <c r="BU1320">
        <v>0.22641619548164801</v>
      </c>
      <c r="BV1320">
        <v>0.226304637944369</v>
      </c>
      <c r="BW1320">
        <v>0.21668009932031701</v>
      </c>
      <c r="BX1320">
        <v>2.0880522911877999E-2</v>
      </c>
      <c r="BY1320">
        <v>-1.11519331760861E-2</v>
      </c>
      <c r="BZ1320">
        <v>-2.0202104768123001E-2</v>
      </c>
      <c r="CA1320">
        <v>-1.7761269532804599E-2</v>
      </c>
      <c r="CB1320">
        <v>-2.2600302285017498E-2</v>
      </c>
      <c r="CC1320">
        <v>4.0997576168972502E-3</v>
      </c>
      <c r="CD1320">
        <v>-1.92968304244916E-4</v>
      </c>
      <c r="CE1320">
        <v>5.1413029819865003E-3</v>
      </c>
      <c r="CF1320">
        <v>1.03722207490917E-2</v>
      </c>
      <c r="CG1320">
        <v>6.4917700647893397E-3</v>
      </c>
      <c r="CH1320">
        <v>1.0654828304969E-2</v>
      </c>
      <c r="CI1320">
        <v>6.5639061710236401E-3</v>
      </c>
      <c r="CJ1320">
        <v>-1.5840921033539099E-2</v>
      </c>
      <c r="CK1320">
        <v>7.2380602300873599E-3</v>
      </c>
      <c r="CL1320">
        <v>-4.75087181348555E-4</v>
      </c>
      <c r="CM1320">
        <v>6.0746508824537099E-3</v>
      </c>
      <c r="CN1320">
        <v>-7.9890247566506197E-3</v>
      </c>
      <c r="CO1320">
        <v>8.3538584915404494E-3</v>
      </c>
      <c r="CP1320">
        <v>4.3596524808972102E-2</v>
      </c>
      <c r="CQ1320">
        <v>0.16429297215726901</v>
      </c>
      <c r="CR1320">
        <v>0.21597246778587301</v>
      </c>
      <c r="CS1320">
        <v>0.24762431392596601</v>
      </c>
      <c r="CT1320">
        <v>0.25034603274021699</v>
      </c>
      <c r="CU1320">
        <v>0.24187557858036299</v>
      </c>
      <c r="CV1320">
        <v>4.8665562351392098E-2</v>
      </c>
      <c r="CW1320">
        <v>1.0649884185033799E-2</v>
      </c>
      <c r="CX1320">
        <v>-5.7844927104291996E-4</v>
      </c>
      <c r="CY1320">
        <v>2.93558361868E-4</v>
      </c>
      <c r="CZ1320">
        <v>-3.4318260727989E-3</v>
      </c>
      <c r="DA1320">
        <v>1.99722374943202E-2</v>
      </c>
      <c r="DB1320">
        <v>9.65255812060372E-3</v>
      </c>
      <c r="DC1320">
        <v>1.6511461524149399E-2</v>
      </c>
      <c r="DD1320">
        <v>1.7767952424732999E-2</v>
      </c>
      <c r="DE1320">
        <v>1.5763470374484001E-2</v>
      </c>
      <c r="DF1320">
        <v>2.1367355924557699E-2</v>
      </c>
      <c r="DG1320">
        <v>2.1402761050039899E-2</v>
      </c>
      <c r="DH1320">
        <v>1.21651401327806E-3</v>
      </c>
      <c r="DI1320">
        <v>2.39694122118293E-2</v>
      </c>
      <c r="DJ1320">
        <v>1.1984132824032399E-2</v>
      </c>
      <c r="DK1320">
        <v>1.89267469392384E-2</v>
      </c>
      <c r="DL1320">
        <v>-9.2352709051553999E-4</v>
      </c>
      <c r="DM1320">
        <v>1.54141978186829E-2</v>
      </c>
      <c r="DN1320">
        <v>6.4971633216397706E-2</v>
      </c>
      <c r="DO1320">
        <v>0.18641493328668499</v>
      </c>
      <c r="DP1320">
        <v>0.23582807085978999</v>
      </c>
      <c r="DQ1320">
        <v>0.26883243237028398</v>
      </c>
      <c r="DR1320">
        <v>0.27438742753606399</v>
      </c>
      <c r="DS1320">
        <v>0.26707105784041002</v>
      </c>
      <c r="DT1320">
        <v>7.6450601790906098E-2</v>
      </c>
      <c r="DU1320">
        <v>3.2451701546153601E-2</v>
      </c>
      <c r="DV1320">
        <v>1.9045206226037201E-2</v>
      </c>
      <c r="DW1320">
        <v>1.8348386256540599E-2</v>
      </c>
      <c r="DX1320">
        <v>1.5736650139419699E-2</v>
      </c>
      <c r="DY1320">
        <v>4.2889577502736198E-2</v>
      </c>
      <c r="DZ1320">
        <v>2.3867934569815199E-2</v>
      </c>
      <c r="EA1320">
        <v>3.2928164602222698E-2</v>
      </c>
      <c r="EB1320">
        <v>2.8446214342882799E-2</v>
      </c>
      <c r="EC1320">
        <v>2.91503330509108E-2</v>
      </c>
      <c r="ED1320">
        <v>3.6834544398166302E-2</v>
      </c>
      <c r="EE1320">
        <v>4.2827710725463403E-2</v>
      </c>
      <c r="EF1320">
        <v>2.5844741086693001E-2</v>
      </c>
      <c r="EG1320">
        <v>4.8126827129171199E-2</v>
      </c>
      <c r="EH1320">
        <v>2.9973267685631199E-2</v>
      </c>
      <c r="EI1320">
        <v>3.7483132420823302E-2</v>
      </c>
      <c r="EJ1320">
        <v>9.2779293670734904E-3</v>
      </c>
      <c r="EK1320">
        <v>2.5608206454035699E-2</v>
      </c>
      <c r="EL1320">
        <v>9.5833894871333203E-2</v>
      </c>
      <c r="EM1320">
        <v>0.21835553165385599</v>
      </c>
      <c r="EN1320">
        <v>0.26449640814742098</v>
      </c>
      <c r="EO1320">
        <v>0.29945358704054698</v>
      </c>
      <c r="EP1320">
        <v>0.309099383264967</v>
      </c>
      <c r="EQ1320">
        <v>0.30344932823902598</v>
      </c>
      <c r="ER1320">
        <v>0.116567785803741</v>
      </c>
      <c r="ES1320">
        <v>6.3930063158497599E-2</v>
      </c>
      <c r="ET1320">
        <v>4.7378648051614299E-2</v>
      </c>
      <c r="EU1320">
        <v>4.4416690192095903E-2</v>
      </c>
      <c r="EV1320">
        <v>4.3412885371161801E-2</v>
      </c>
      <c r="EW1320">
        <v>65.120587301525802</v>
      </c>
      <c r="EX1320">
        <v>63.274579611448097</v>
      </c>
      <c r="EY1320">
        <v>61.737154184456003</v>
      </c>
      <c r="EZ1320">
        <v>60.502442347073803</v>
      </c>
      <c r="FA1320">
        <v>59.322316150003303</v>
      </c>
      <c r="FB1320">
        <v>58.335083423306401</v>
      </c>
      <c r="FC1320">
        <v>57.731024443040702</v>
      </c>
      <c r="FD1320">
        <v>58.695464864345901</v>
      </c>
      <c r="FE1320">
        <v>63.936322678061501</v>
      </c>
      <c r="FF1320">
        <v>69.509829716162599</v>
      </c>
      <c r="FG1320">
        <v>75.525460299498107</v>
      </c>
      <c r="FH1320">
        <v>81.673737357817998</v>
      </c>
      <c r="FI1320">
        <v>86.779452382978107</v>
      </c>
      <c r="FJ1320">
        <v>90.913750583156698</v>
      </c>
      <c r="FK1320">
        <v>93.692351262816999</v>
      </c>
      <c r="FL1320">
        <v>95.438473914841794</v>
      </c>
      <c r="FM1320">
        <v>95.118248178608695</v>
      </c>
      <c r="FN1320">
        <v>93.718228803357604</v>
      </c>
      <c r="FO1320">
        <v>91.358044857841605</v>
      </c>
      <c r="FP1320">
        <v>87.252844959468206</v>
      </c>
      <c r="FQ1320">
        <v>80.990618363054296</v>
      </c>
      <c r="FR1320">
        <v>74.798040621321306</v>
      </c>
      <c r="FS1320">
        <v>70.700819780020097</v>
      </c>
      <c r="FT1320">
        <v>67.721912601251205</v>
      </c>
      <c r="FU1320">
        <v>2.4832008072691002E-2</v>
      </c>
      <c r="FV1320">
        <v>0</v>
      </c>
      <c r="FW1320">
        <v>0</v>
      </c>
      <c r="FX1320">
        <v>1</v>
      </c>
    </row>
    <row r="1321" spans="1:180" x14ac:dyDescent="0.2">
      <c r="A1321" t="s">
        <v>42</v>
      </c>
      <c r="B1321" t="s">
        <v>58</v>
      </c>
      <c r="C1321" t="s">
        <v>3</v>
      </c>
      <c r="D1321" t="s">
        <v>226</v>
      </c>
      <c r="E1321" t="s">
        <v>77</v>
      </c>
      <c r="F1321" t="s">
        <v>78</v>
      </c>
      <c r="G1321" t="s">
        <v>2</v>
      </c>
      <c r="H1321">
        <v>291.88888888888903</v>
      </c>
      <c r="I1321">
        <v>0.180515827909867</v>
      </c>
      <c r="J1321">
        <v>0.157675788432558</v>
      </c>
      <c r="K1321">
        <v>0.14391536587735199</v>
      </c>
      <c r="L1321">
        <v>0.136785524017044</v>
      </c>
      <c r="M1321">
        <v>0.135812888378957</v>
      </c>
      <c r="N1321">
        <v>0.146939542733034</v>
      </c>
      <c r="O1321">
        <v>0.16377098088803499</v>
      </c>
      <c r="P1321">
        <v>0.187102561090185</v>
      </c>
      <c r="Q1321">
        <v>0.20342763647502701</v>
      </c>
      <c r="R1321">
        <v>0.217210984186299</v>
      </c>
      <c r="S1321">
        <v>0.24289495414580201</v>
      </c>
      <c r="T1321">
        <v>0.26708492777965798</v>
      </c>
      <c r="U1321">
        <v>0.29686090473147497</v>
      </c>
      <c r="V1321">
        <v>0.340697366992054</v>
      </c>
      <c r="W1321">
        <v>0.39237578582371901</v>
      </c>
      <c r="X1321">
        <v>0.44929975999339</v>
      </c>
      <c r="Y1321">
        <v>0.49526368311813002</v>
      </c>
      <c r="Z1321">
        <v>0.51844475204967599</v>
      </c>
      <c r="AA1321">
        <v>0.51702408394739396</v>
      </c>
      <c r="AB1321">
        <v>0.49469097773235199</v>
      </c>
      <c r="AC1321">
        <v>0.43033971348507899</v>
      </c>
      <c r="AD1321">
        <v>0.36496212338893502</v>
      </c>
      <c r="AE1321">
        <v>0.29447567733577201</v>
      </c>
      <c r="AF1321">
        <v>0.23212341091032701</v>
      </c>
      <c r="AG1321">
        <v>-1.59592824035606E-2</v>
      </c>
      <c r="AH1321">
        <v>-1.86815026599098E-2</v>
      </c>
      <c r="AI1321">
        <v>-1.32067393299458E-2</v>
      </c>
      <c r="AJ1321">
        <v>-8.7657931906514608E-3</v>
      </c>
      <c r="AK1321">
        <v>-1.00102987099194E-2</v>
      </c>
      <c r="AL1321">
        <v>-1.48356733327028E-2</v>
      </c>
      <c r="AM1321">
        <v>-9.2817409751177402E-3</v>
      </c>
      <c r="AN1321">
        <v>-1.19384772550902E-2</v>
      </c>
      <c r="AO1321">
        <v>-1.6841730099016301E-2</v>
      </c>
      <c r="AP1321">
        <v>-2.0735442402845201E-2</v>
      </c>
      <c r="AQ1321">
        <v>-9.8325565252690306E-3</v>
      </c>
      <c r="AR1321">
        <v>-5.31312979686328E-3</v>
      </c>
      <c r="AS1321">
        <v>-7.8312933811212192E-3</v>
      </c>
      <c r="AT1321">
        <v>-2.85399482525228E-2</v>
      </c>
      <c r="AU1321">
        <v>3.98231158402442E-2</v>
      </c>
      <c r="AV1321">
        <v>7.8893977554456707E-2</v>
      </c>
      <c r="AW1321">
        <v>9.3877844715908806E-2</v>
      </c>
      <c r="AX1321">
        <v>9.3426824025138897E-2</v>
      </c>
      <c r="AY1321">
        <v>4.9259065783856998E-2</v>
      </c>
      <c r="AZ1321">
        <v>-8.0224352254141096E-2</v>
      </c>
      <c r="BA1321">
        <v>-9.5460537343513896E-2</v>
      </c>
      <c r="BB1321">
        <v>-0.101039776763547</v>
      </c>
      <c r="BC1321">
        <v>-5.2515640252385802E-2</v>
      </c>
      <c r="BD1321">
        <v>-2.69274021473737E-2</v>
      </c>
      <c r="BE1321">
        <v>-9.6532902555258992E-3</v>
      </c>
      <c r="BF1321">
        <v>-1.24145611368995E-2</v>
      </c>
      <c r="BG1321">
        <v>-8.0101113965565501E-3</v>
      </c>
      <c r="BH1321">
        <v>-5.21626929164371E-3</v>
      </c>
      <c r="BI1321">
        <v>-6.0999648558104297E-3</v>
      </c>
      <c r="BJ1321">
        <v>-8.1560394868238108E-3</v>
      </c>
      <c r="BK1321">
        <v>-4.2246394149189504E-3</v>
      </c>
      <c r="BL1321">
        <v>-6.8261505854111297E-3</v>
      </c>
      <c r="BM1321">
        <v>-9.7961206464211893E-3</v>
      </c>
      <c r="BN1321">
        <v>-1.35222229362565E-2</v>
      </c>
      <c r="BO1321">
        <v>-3.2685481815703898E-3</v>
      </c>
      <c r="BP1321">
        <v>-1.2011542986478301E-3</v>
      </c>
      <c r="BQ1321">
        <v>-3.9234543226747904E-3</v>
      </c>
      <c r="BR1321">
        <v>-1.7112796124486199E-2</v>
      </c>
      <c r="BS1321">
        <v>5.7104406052195703E-2</v>
      </c>
      <c r="BT1321">
        <v>9.3836268748276302E-2</v>
      </c>
      <c r="BU1321">
        <v>0.109383478799592</v>
      </c>
      <c r="BV1321">
        <v>0.11139981359699699</v>
      </c>
      <c r="BW1321">
        <v>6.2193836052089703E-2</v>
      </c>
      <c r="BX1321">
        <v>-6.3398153843045799E-2</v>
      </c>
      <c r="BY1321">
        <v>-7.2384424079419904E-2</v>
      </c>
      <c r="BZ1321">
        <v>-7.94112428841042E-2</v>
      </c>
      <c r="CA1321">
        <v>-4.1284675284509E-2</v>
      </c>
      <c r="CB1321">
        <v>-1.76950081335077E-2</v>
      </c>
      <c r="CC1321">
        <v>-5.2857793035519804E-3</v>
      </c>
      <c r="CD1321">
        <v>-8.0740965288586507E-3</v>
      </c>
      <c r="CE1321">
        <v>-4.4109427202231001E-3</v>
      </c>
      <c r="CF1321">
        <v>-2.7578798519992198E-3</v>
      </c>
      <c r="CG1321">
        <v>-3.3916795403874001E-3</v>
      </c>
      <c r="CH1321">
        <v>-3.5297454331364398E-3</v>
      </c>
      <c r="CI1321">
        <v>-7.2210627962219197E-4</v>
      </c>
      <c r="CJ1321">
        <v>-3.2853687075189201E-3</v>
      </c>
      <c r="CK1321">
        <v>-4.9163530023827199E-3</v>
      </c>
      <c r="CL1321">
        <v>-8.5263691071114402E-3</v>
      </c>
      <c r="CM1321">
        <v>1.2776640015333899E-3</v>
      </c>
      <c r="CN1321">
        <v>1.64678740522847E-3</v>
      </c>
      <c r="CO1321">
        <v>-1.2168968951278001E-3</v>
      </c>
      <c r="CP1321">
        <v>-9.1983853707990407E-3</v>
      </c>
      <c r="CQ1321">
        <v>6.9073375009516894E-2</v>
      </c>
      <c r="CR1321">
        <v>0.10418525411086201</v>
      </c>
      <c r="CS1321">
        <v>0.12012263373160199</v>
      </c>
      <c r="CT1321">
        <v>0.123847851423886</v>
      </c>
      <c r="CU1321">
        <v>7.1152418537064693E-2</v>
      </c>
      <c r="CV1321">
        <v>-5.1744380080665099E-2</v>
      </c>
      <c r="CW1321">
        <v>-5.6401978328780702E-2</v>
      </c>
      <c r="CX1321">
        <v>-6.4431386205556496E-2</v>
      </c>
      <c r="CY1321">
        <v>-3.3506143160309497E-2</v>
      </c>
      <c r="CZ1321">
        <v>-1.1300680163869301E-2</v>
      </c>
      <c r="DA1321">
        <v>-9.1826835157806405E-4</v>
      </c>
      <c r="DB1321">
        <v>-3.7336319208178502E-3</v>
      </c>
      <c r="DC1321">
        <v>-8.1177404388964899E-4</v>
      </c>
      <c r="DD1321">
        <v>-2.9949041235472699E-4</v>
      </c>
      <c r="DE1321">
        <v>-6.8339422496436597E-4</v>
      </c>
      <c r="DF1321">
        <v>1.09654862055093E-3</v>
      </c>
      <c r="DG1321">
        <v>2.7804268556745702E-3</v>
      </c>
      <c r="DH1321">
        <v>2.5541317037328798E-4</v>
      </c>
      <c r="DI1321">
        <v>-3.6585358344253301E-5</v>
      </c>
      <c r="DJ1321">
        <v>-3.5305152779663701E-3</v>
      </c>
      <c r="DK1321">
        <v>5.8238761846371697E-3</v>
      </c>
      <c r="DL1321">
        <v>4.4947291091047697E-3</v>
      </c>
      <c r="DM1321">
        <v>1.48966053241919E-3</v>
      </c>
      <c r="DN1321">
        <v>-1.2839746171119299E-3</v>
      </c>
      <c r="DO1321">
        <v>8.1042343966838098E-2</v>
      </c>
      <c r="DP1321">
        <v>0.114534239473448</v>
      </c>
      <c r="DQ1321">
        <v>0.130861788663613</v>
      </c>
      <c r="DR1321">
        <v>0.13629588925077599</v>
      </c>
      <c r="DS1321">
        <v>8.0111001022039705E-2</v>
      </c>
      <c r="DT1321">
        <v>-4.0090606318284497E-2</v>
      </c>
      <c r="DU1321">
        <v>-4.0419532578141501E-2</v>
      </c>
      <c r="DV1321">
        <v>-4.9451529527008702E-2</v>
      </c>
      <c r="DW1321">
        <v>-2.5727611036110001E-2</v>
      </c>
      <c r="DX1321">
        <v>-4.9063521942308997E-3</v>
      </c>
      <c r="DY1321">
        <v>5.3877237964566E-3</v>
      </c>
      <c r="DZ1321">
        <v>2.53330960219246E-3</v>
      </c>
      <c r="EA1321">
        <v>4.3848538894995896E-3</v>
      </c>
      <c r="EB1321">
        <v>3.2500334866530198E-3</v>
      </c>
      <c r="EC1321">
        <v>3.22693962914459E-3</v>
      </c>
      <c r="ED1321">
        <v>7.7761824664299003E-3</v>
      </c>
      <c r="EE1321">
        <v>7.8375284158733599E-3</v>
      </c>
      <c r="EF1321">
        <v>5.3677398400523704E-3</v>
      </c>
      <c r="EG1321">
        <v>7.0090240942508797E-3</v>
      </c>
      <c r="EH1321">
        <v>3.6827041886223501E-3</v>
      </c>
      <c r="EI1321">
        <v>1.2387884528335801E-2</v>
      </c>
      <c r="EJ1321">
        <v>8.6067046073202199E-3</v>
      </c>
      <c r="EK1321">
        <v>5.3974995908656204E-3</v>
      </c>
      <c r="EL1321">
        <v>1.01431775109247E-2</v>
      </c>
      <c r="EM1321">
        <v>9.8323634178789698E-2</v>
      </c>
      <c r="EN1321">
        <v>0.129476530667267</v>
      </c>
      <c r="EO1321">
        <v>0.146367422747295</v>
      </c>
      <c r="EP1321">
        <v>0.15426887882263299</v>
      </c>
      <c r="EQ1321">
        <v>9.3045771290272403E-2</v>
      </c>
      <c r="ER1321">
        <v>-2.32644079071892E-2</v>
      </c>
      <c r="ES1321">
        <v>-1.7343419314047599E-2</v>
      </c>
      <c r="ET1321">
        <v>-2.7822995647565699E-2</v>
      </c>
      <c r="EU1321">
        <v>-1.44966460682331E-2</v>
      </c>
      <c r="EV1321">
        <v>4.3260418196351203E-3</v>
      </c>
      <c r="EW1321">
        <v>65.510863390859399</v>
      </c>
      <c r="EX1321">
        <v>63.668471950646698</v>
      </c>
      <c r="EY1321">
        <v>62.120720368635197</v>
      </c>
      <c r="EZ1321">
        <v>60.886576633995503</v>
      </c>
      <c r="FA1321">
        <v>59.693040043596</v>
      </c>
      <c r="FB1321">
        <v>58.707247736168704</v>
      </c>
      <c r="FC1321">
        <v>58.091504206220598</v>
      </c>
      <c r="FD1321">
        <v>59.043847606021103</v>
      </c>
      <c r="FE1321">
        <v>64.1967166409067</v>
      </c>
      <c r="FF1321">
        <v>69.735531314808796</v>
      </c>
      <c r="FG1321">
        <v>75.753715149927999</v>
      </c>
      <c r="FH1321">
        <v>81.896815403796893</v>
      </c>
      <c r="FI1321">
        <v>87.0184504752187</v>
      </c>
      <c r="FJ1321">
        <v>91.225047197090305</v>
      </c>
      <c r="FK1321">
        <v>94.054865961126296</v>
      </c>
      <c r="FL1321">
        <v>95.786134621545699</v>
      </c>
      <c r="FM1321">
        <v>95.471754044211096</v>
      </c>
      <c r="FN1321">
        <v>94.107576407440106</v>
      </c>
      <c r="FO1321">
        <v>91.815648534025499</v>
      </c>
      <c r="FP1321">
        <v>87.729571194872094</v>
      </c>
      <c r="FQ1321">
        <v>81.4359225682676</v>
      </c>
      <c r="FR1321">
        <v>75.211007356177404</v>
      </c>
      <c r="FS1321">
        <v>71.071580149419006</v>
      </c>
      <c r="FT1321">
        <v>68.088948138981294</v>
      </c>
      <c r="FU1321">
        <v>7.1163402121109207E-2</v>
      </c>
      <c r="FV1321">
        <v>0</v>
      </c>
      <c r="FW1321">
        <v>0</v>
      </c>
      <c r="FX1321">
        <v>1</v>
      </c>
    </row>
    <row r="1322" spans="1:180" x14ac:dyDescent="0.2">
      <c r="A1322" t="s">
        <v>42</v>
      </c>
      <c r="B1322" t="s">
        <v>58</v>
      </c>
      <c r="C1322" t="s">
        <v>3</v>
      </c>
      <c r="D1322" t="s">
        <v>226</v>
      </c>
      <c r="E1322" t="s">
        <v>78</v>
      </c>
      <c r="F1322" t="s">
        <v>1</v>
      </c>
      <c r="G1322" t="s">
        <v>2</v>
      </c>
      <c r="H1322">
        <v>797</v>
      </c>
      <c r="I1322">
        <v>0.56368569633976195</v>
      </c>
      <c r="J1322">
        <v>0.49815564345052299</v>
      </c>
      <c r="K1322">
        <v>0.45247086381667201</v>
      </c>
      <c r="L1322">
        <v>0.43274712279355998</v>
      </c>
      <c r="M1322">
        <v>0.42904204987521399</v>
      </c>
      <c r="N1322">
        <v>0.44455739777098802</v>
      </c>
      <c r="O1322">
        <v>0.496246577329366</v>
      </c>
      <c r="P1322">
        <v>0.52797790296209401</v>
      </c>
      <c r="Q1322">
        <v>0.53661782540606795</v>
      </c>
      <c r="R1322">
        <v>0.57650198162895405</v>
      </c>
      <c r="S1322">
        <v>0.63911533199417503</v>
      </c>
      <c r="T1322">
        <v>0.69986625581963402</v>
      </c>
      <c r="U1322">
        <v>0.78270126377079896</v>
      </c>
      <c r="V1322">
        <v>0.90004799231701405</v>
      </c>
      <c r="W1322">
        <v>0.97676637765501795</v>
      </c>
      <c r="X1322">
        <v>1.05501837414237</v>
      </c>
      <c r="Y1322">
        <v>1.1316813637914001</v>
      </c>
      <c r="Z1322">
        <v>1.1742836596991599</v>
      </c>
      <c r="AA1322">
        <v>1.1801963009129599</v>
      </c>
      <c r="AB1322">
        <v>1.14637685950457</v>
      </c>
      <c r="AC1322">
        <v>1.0901514700674799</v>
      </c>
      <c r="AD1322">
        <v>0.98804021631582295</v>
      </c>
      <c r="AE1322">
        <v>0.85124695110672599</v>
      </c>
      <c r="AF1322">
        <v>0.69355530054546899</v>
      </c>
      <c r="AG1322">
        <v>-2.6785646669435899E-2</v>
      </c>
      <c r="AH1322">
        <v>-2.2212588220974602E-2</v>
      </c>
      <c r="AI1322">
        <v>-2.00475118161214E-2</v>
      </c>
      <c r="AJ1322">
        <v>-1.3583371755062501E-2</v>
      </c>
      <c r="AK1322">
        <v>-1.49777778784846E-2</v>
      </c>
      <c r="AL1322">
        <v>-9.4254330870368105E-3</v>
      </c>
      <c r="AM1322">
        <v>-6.7690879562582896E-3</v>
      </c>
      <c r="AN1322">
        <v>-1.55546829724598E-2</v>
      </c>
      <c r="AO1322">
        <v>-2.0240617746636502E-2</v>
      </c>
      <c r="AP1322">
        <v>-1.91561128254054E-2</v>
      </c>
      <c r="AQ1322">
        <v>-1.17597984621027E-2</v>
      </c>
      <c r="AR1322">
        <v>-1.8242498743575201E-2</v>
      </c>
      <c r="AS1322">
        <v>-1.19107082451625E-2</v>
      </c>
      <c r="AT1322">
        <v>-3.5798860985878501E-3</v>
      </c>
      <c r="AU1322">
        <v>5.8500289600511797E-2</v>
      </c>
      <c r="AV1322">
        <v>8.9221581781870396E-2</v>
      </c>
      <c r="AW1322">
        <v>0.101445570932392</v>
      </c>
      <c r="AX1322">
        <v>0.10089182499868</v>
      </c>
      <c r="AY1322">
        <v>4.1952965822838299E-2</v>
      </c>
      <c r="AZ1322">
        <v>-3.25923048079114E-2</v>
      </c>
      <c r="BA1322">
        <v>-3.22412385475414E-2</v>
      </c>
      <c r="BB1322">
        <v>-3.4044980090761699E-2</v>
      </c>
      <c r="BC1322">
        <v>-2.4448065055367899E-2</v>
      </c>
      <c r="BD1322">
        <v>-3.0241354146458201E-2</v>
      </c>
      <c r="BE1322">
        <v>-1.6173155244942099E-2</v>
      </c>
      <c r="BF1322">
        <v>-1.19804474162992E-2</v>
      </c>
      <c r="BG1322">
        <v>-1.1254728755717499E-2</v>
      </c>
      <c r="BH1322">
        <v>-5.3473216954136602E-3</v>
      </c>
      <c r="BI1322">
        <v>-5.8279046904038496E-3</v>
      </c>
      <c r="BJ1322">
        <v>-3.3553240215753398E-4</v>
      </c>
      <c r="BK1322">
        <v>1.34726511989074E-3</v>
      </c>
      <c r="BL1322">
        <v>-3.0694197623622899E-3</v>
      </c>
      <c r="BM1322">
        <v>-8.3325964788012498E-3</v>
      </c>
      <c r="BN1322">
        <v>-4.7619690933606799E-3</v>
      </c>
      <c r="BO1322">
        <v>-1.28781353892697E-3</v>
      </c>
      <c r="BP1322">
        <v>-9.0841660724132606E-3</v>
      </c>
      <c r="BQ1322">
        <v>-2.8098341528384001E-3</v>
      </c>
      <c r="BR1322">
        <v>1.32889638130308E-2</v>
      </c>
      <c r="BS1322">
        <v>7.3447558943316699E-2</v>
      </c>
      <c r="BT1322">
        <v>0.104471708713262</v>
      </c>
      <c r="BU1322">
        <v>0.119873783767231</v>
      </c>
      <c r="BV1322">
        <v>0.121339385096933</v>
      </c>
      <c r="BW1322">
        <v>6.8389387878451294E-2</v>
      </c>
      <c r="BX1322">
        <v>-8.7639004058486809E-3</v>
      </c>
      <c r="BY1322">
        <v>-1.2633868761405299E-2</v>
      </c>
      <c r="BZ1322">
        <v>-1.37990221236591E-2</v>
      </c>
      <c r="CA1322">
        <v>-9.5877534248032699E-3</v>
      </c>
      <c r="CB1322">
        <v>-1.7860489028197798E-2</v>
      </c>
      <c r="CC1322">
        <v>-8.8229760128522294E-3</v>
      </c>
      <c r="CD1322">
        <v>-4.8936978648449403E-3</v>
      </c>
      <c r="CE1322">
        <v>-5.1648739932732496E-3</v>
      </c>
      <c r="CF1322">
        <v>3.5694148666665299E-4</v>
      </c>
      <c r="CG1322">
        <v>5.0926960667636802E-4</v>
      </c>
      <c r="CH1322">
        <v>5.9601051218978098E-3</v>
      </c>
      <c r="CI1322">
        <v>6.9686265358284202E-3</v>
      </c>
      <c r="CJ1322">
        <v>5.5778355034681003E-3</v>
      </c>
      <c r="CK1322">
        <v>-8.5137223746878306E-5</v>
      </c>
      <c r="CL1322">
        <v>5.2073710070048001E-3</v>
      </c>
      <c r="CM1322">
        <v>5.9650513183706899E-3</v>
      </c>
      <c r="CN1322">
        <v>-2.7411327631208199E-3</v>
      </c>
      <c r="CO1322">
        <v>3.4934035197853098E-3</v>
      </c>
      <c r="CP1322">
        <v>2.4972277874745999E-2</v>
      </c>
      <c r="CQ1322">
        <v>8.3799992156724804E-2</v>
      </c>
      <c r="CR1322">
        <v>0.115033900169939</v>
      </c>
      <c r="CS1322">
        <v>0.132637107839328</v>
      </c>
      <c r="CT1322">
        <v>0.13550130293219301</v>
      </c>
      <c r="CU1322">
        <v>8.6699173261688495E-2</v>
      </c>
      <c r="CV1322">
        <v>7.7395798952657902E-3</v>
      </c>
      <c r="CW1322">
        <v>9.4613582312949595E-4</v>
      </c>
      <c r="CX1322">
        <v>2.2326668970117501E-4</v>
      </c>
      <c r="CY1322">
        <v>7.04453142003834E-4</v>
      </c>
      <c r="CZ1322">
        <v>-9.2855395627490494E-3</v>
      </c>
      <c r="DA1322">
        <v>-1.4727967807624E-3</v>
      </c>
      <c r="DB1322">
        <v>2.1930516866093498E-3</v>
      </c>
      <c r="DC1322">
        <v>9.24980769170989E-4</v>
      </c>
      <c r="DD1322">
        <v>6.0612046687469603E-3</v>
      </c>
      <c r="DE1322">
        <v>6.8464439037565902E-3</v>
      </c>
      <c r="DF1322">
        <v>1.2255742645953201E-2</v>
      </c>
      <c r="DG1322">
        <v>1.25899879517661E-2</v>
      </c>
      <c r="DH1322">
        <v>1.4225090769298499E-2</v>
      </c>
      <c r="DI1322">
        <v>8.1623220313074892E-3</v>
      </c>
      <c r="DJ1322">
        <v>1.5176711107370301E-2</v>
      </c>
      <c r="DK1322">
        <v>1.3217916175668301E-2</v>
      </c>
      <c r="DL1322">
        <v>3.60190054617162E-3</v>
      </c>
      <c r="DM1322">
        <v>9.7966411924090193E-3</v>
      </c>
      <c r="DN1322">
        <v>3.6655591936461202E-2</v>
      </c>
      <c r="DO1322">
        <v>9.4152425370132894E-2</v>
      </c>
      <c r="DP1322">
        <v>0.125596091626616</v>
      </c>
      <c r="DQ1322">
        <v>0.14540043191142399</v>
      </c>
      <c r="DR1322">
        <v>0.149663220767453</v>
      </c>
      <c r="DS1322">
        <v>0.105008958644926</v>
      </c>
      <c r="DT1322">
        <v>2.4243060196380301E-2</v>
      </c>
      <c r="DU1322">
        <v>1.45261404076643E-2</v>
      </c>
      <c r="DV1322">
        <v>1.42455555030614E-2</v>
      </c>
      <c r="DW1322">
        <v>1.09966597088109E-2</v>
      </c>
      <c r="DX1322">
        <v>-7.1059009730028099E-4</v>
      </c>
      <c r="DY1322">
        <v>9.1396946437314001E-3</v>
      </c>
      <c r="DZ1322">
        <v>1.24251924912847E-2</v>
      </c>
      <c r="EA1322">
        <v>9.7177638295749096E-3</v>
      </c>
      <c r="EB1322">
        <v>1.4297254728395801E-2</v>
      </c>
      <c r="EC1322">
        <v>1.5996317091837301E-2</v>
      </c>
      <c r="ED1322">
        <v>2.1345643330832401E-2</v>
      </c>
      <c r="EE1322">
        <v>2.07063410279151E-2</v>
      </c>
      <c r="EF1322">
        <v>2.6710353979396001E-2</v>
      </c>
      <c r="EG1322">
        <v>2.0070343299142701E-2</v>
      </c>
      <c r="EH1322">
        <v>2.9570854839415E-2</v>
      </c>
      <c r="EI1322">
        <v>2.3689901098844099E-2</v>
      </c>
      <c r="EJ1322">
        <v>1.27602332173336E-2</v>
      </c>
      <c r="EK1322">
        <v>1.8897515284733199E-2</v>
      </c>
      <c r="EL1322">
        <v>5.35244418480798E-2</v>
      </c>
      <c r="EM1322">
        <v>0.109099694712938</v>
      </c>
      <c r="EN1322">
        <v>0.140846218558008</v>
      </c>
      <c r="EO1322">
        <v>0.16382864474626299</v>
      </c>
      <c r="EP1322">
        <v>0.170110780865705</v>
      </c>
      <c r="EQ1322">
        <v>0.13144538070053899</v>
      </c>
      <c r="ER1322">
        <v>4.8071464598442998E-2</v>
      </c>
      <c r="ES1322">
        <v>3.4133510193800301E-2</v>
      </c>
      <c r="ET1322">
        <v>3.4491513470163999E-2</v>
      </c>
      <c r="EU1322">
        <v>2.58569713393756E-2</v>
      </c>
      <c r="EV1322">
        <v>1.1670275020960101E-2</v>
      </c>
      <c r="EW1322">
        <v>65.337508394247905</v>
      </c>
      <c r="EX1322">
        <v>63.317696554942501</v>
      </c>
      <c r="EY1322">
        <v>61.617230681369001</v>
      </c>
      <c r="EZ1322">
        <v>60.248435701319501</v>
      </c>
      <c r="FA1322">
        <v>58.948979452961602</v>
      </c>
      <c r="FB1322">
        <v>57.927863634032803</v>
      </c>
      <c r="FC1322">
        <v>57.306215283056801</v>
      </c>
      <c r="FD1322">
        <v>58.526616075663703</v>
      </c>
      <c r="FE1322">
        <v>64.125654074335898</v>
      </c>
      <c r="FF1322">
        <v>69.888383023220499</v>
      </c>
      <c r="FG1322">
        <v>75.951202781738701</v>
      </c>
      <c r="FH1322">
        <v>82.196984333717197</v>
      </c>
      <c r="FI1322">
        <v>87.459191996806297</v>
      </c>
      <c r="FJ1322">
        <v>91.684500257815998</v>
      </c>
      <c r="FK1322">
        <v>94.651546646675399</v>
      </c>
      <c r="FL1322">
        <v>96.5515241385786</v>
      </c>
      <c r="FM1322">
        <v>96.209498785984806</v>
      </c>
      <c r="FN1322">
        <v>94.822867432685101</v>
      </c>
      <c r="FO1322">
        <v>92.381929923732898</v>
      </c>
      <c r="FP1322">
        <v>88.333007383513305</v>
      </c>
      <c r="FQ1322">
        <v>82.1798197467309</v>
      </c>
      <c r="FR1322">
        <v>75.801329894174799</v>
      </c>
      <c r="FS1322">
        <v>71.520639485497696</v>
      </c>
      <c r="FT1322">
        <v>68.252920045990606</v>
      </c>
      <c r="FU1322">
        <v>3.1654548993295499E-2</v>
      </c>
      <c r="FV1322">
        <v>0</v>
      </c>
      <c r="FW1322">
        <v>0</v>
      </c>
      <c r="FX1322">
        <v>1</v>
      </c>
    </row>
    <row r="1323" spans="1:180" x14ac:dyDescent="0.2">
      <c r="A1323" t="s">
        <v>42</v>
      </c>
      <c r="B1323" t="s">
        <v>58</v>
      </c>
      <c r="C1323" t="s">
        <v>3</v>
      </c>
      <c r="D1323" t="s">
        <v>226</v>
      </c>
      <c r="E1323" t="s">
        <v>78</v>
      </c>
      <c r="F1323" t="s">
        <v>77</v>
      </c>
      <c r="G1323" t="s">
        <v>2</v>
      </c>
      <c r="H1323">
        <v>719.11111111111097</v>
      </c>
      <c r="I1323">
        <v>0.51542042844184</v>
      </c>
      <c r="J1323">
        <v>0.45664080895144199</v>
      </c>
      <c r="K1323">
        <v>0.41443726841793099</v>
      </c>
      <c r="L1323">
        <v>0.39835417839766002</v>
      </c>
      <c r="M1323">
        <v>0.39614178744061901</v>
      </c>
      <c r="N1323">
        <v>0.40934111099659798</v>
      </c>
      <c r="O1323">
        <v>0.45739464129889401</v>
      </c>
      <c r="P1323">
        <v>0.48383823192456799</v>
      </c>
      <c r="Q1323">
        <v>0.491058850574491</v>
      </c>
      <c r="R1323">
        <v>0.52373235000131602</v>
      </c>
      <c r="S1323">
        <v>0.57557312692175899</v>
      </c>
      <c r="T1323">
        <v>0.625040850903954</v>
      </c>
      <c r="U1323">
        <v>0.697572112040313</v>
      </c>
      <c r="V1323">
        <v>0.79026659177852898</v>
      </c>
      <c r="W1323">
        <v>0.85411758001694105</v>
      </c>
      <c r="X1323">
        <v>0.91315000186571205</v>
      </c>
      <c r="Y1323">
        <v>0.97404837554435197</v>
      </c>
      <c r="Z1323">
        <v>1.0092857623710201</v>
      </c>
      <c r="AA1323">
        <v>1.02595240542133</v>
      </c>
      <c r="AB1323">
        <v>1.0029964748048801</v>
      </c>
      <c r="AC1323">
        <v>0.97507675995393095</v>
      </c>
      <c r="AD1323">
        <v>0.89324474658820696</v>
      </c>
      <c r="AE1323">
        <v>0.77241441268304201</v>
      </c>
      <c r="AF1323">
        <v>0.62951574249161601</v>
      </c>
      <c r="AG1323">
        <v>-2.41711377417883E-2</v>
      </c>
      <c r="AH1323">
        <v>-2.36633697565048E-2</v>
      </c>
      <c r="AI1323">
        <v>-1.9747944687070602E-2</v>
      </c>
      <c r="AJ1323">
        <v>-1.2478110511601101E-2</v>
      </c>
      <c r="AK1323">
        <v>-1.49679389803269E-2</v>
      </c>
      <c r="AL1323">
        <v>-1.18143628490474E-2</v>
      </c>
      <c r="AM1323">
        <v>-7.4447864198535704E-3</v>
      </c>
      <c r="AN1323">
        <v>-1.7093643963122102E-2</v>
      </c>
      <c r="AO1323">
        <v>-1.7948008533032599E-2</v>
      </c>
      <c r="AP1323">
        <v>-1.6291950815132499E-2</v>
      </c>
      <c r="AQ1323">
        <v>-1.3116545492961601E-2</v>
      </c>
      <c r="AR1323">
        <v>-1.76620033231773E-2</v>
      </c>
      <c r="AS1323">
        <v>-8.5360026202960602E-3</v>
      </c>
      <c r="AT1323">
        <v>-7.1886790238563899E-3</v>
      </c>
      <c r="AU1323">
        <v>2.3600042491029101E-2</v>
      </c>
      <c r="AV1323">
        <v>4.7098345520918697E-2</v>
      </c>
      <c r="AW1323">
        <v>5.38728708727415E-2</v>
      </c>
      <c r="AX1323">
        <v>5.0581488868919E-2</v>
      </c>
      <c r="AY1323">
        <v>1.8559313866827E-2</v>
      </c>
      <c r="AZ1323">
        <v>-1.58386868559801E-2</v>
      </c>
      <c r="BA1323">
        <v>-1.19925598062561E-2</v>
      </c>
      <c r="BB1323">
        <v>-2.3680198161299799E-2</v>
      </c>
      <c r="BC1323">
        <v>-1.8249934234978001E-2</v>
      </c>
      <c r="BD1323">
        <v>-2.5400584980071399E-2</v>
      </c>
      <c r="BE1323">
        <v>-1.37406031714355E-2</v>
      </c>
      <c r="BF1323">
        <v>-1.27513593467309E-2</v>
      </c>
      <c r="BG1323">
        <v>-1.11299303746986E-2</v>
      </c>
      <c r="BH1323">
        <v>-5.04793107570496E-3</v>
      </c>
      <c r="BI1323">
        <v>-5.3220766834268102E-3</v>
      </c>
      <c r="BJ1323">
        <v>-2.7597649650180898E-3</v>
      </c>
      <c r="BK1323">
        <v>-2.3064229623444599E-5</v>
      </c>
      <c r="BL1323">
        <v>-5.0317365072750997E-3</v>
      </c>
      <c r="BM1323">
        <v>-6.6135330931459801E-3</v>
      </c>
      <c r="BN1323">
        <v>-2.2108997026103199E-3</v>
      </c>
      <c r="BO1323">
        <v>-2.1685010987218E-3</v>
      </c>
      <c r="BP1323">
        <v>-9.6246583270770108E-3</v>
      </c>
      <c r="BQ1323">
        <v>-5.1002004768507304E-4</v>
      </c>
      <c r="BR1323">
        <v>9.1891107933955406E-3</v>
      </c>
      <c r="BS1323">
        <v>3.8019511709278697E-2</v>
      </c>
      <c r="BT1323">
        <v>5.9237231201886398E-2</v>
      </c>
      <c r="BU1323">
        <v>6.7964613179229402E-2</v>
      </c>
      <c r="BV1323">
        <v>6.7896225848565694E-2</v>
      </c>
      <c r="BW1323">
        <v>4.0260247982705701E-2</v>
      </c>
      <c r="BX1323">
        <v>3.4390897341213E-3</v>
      </c>
      <c r="BY1323">
        <v>3.8795174591536598E-3</v>
      </c>
      <c r="BZ1323">
        <v>-4.8233279501615003E-3</v>
      </c>
      <c r="CA1323">
        <v>-3.9199730226124599E-3</v>
      </c>
      <c r="CB1323">
        <v>-1.34085171240188E-2</v>
      </c>
      <c r="CC1323">
        <v>-6.5164467022339597E-3</v>
      </c>
      <c r="CD1323">
        <v>-5.1937341778517197E-3</v>
      </c>
      <c r="CE1323">
        <v>-5.16111991474851E-3</v>
      </c>
      <c r="CF1323">
        <v>9.8188567263770898E-5</v>
      </c>
      <c r="CG1323">
        <v>1.3586181595049501E-3</v>
      </c>
      <c r="CH1323">
        <v>3.51142194671041E-3</v>
      </c>
      <c r="CI1323">
        <v>5.1171979507600501E-3</v>
      </c>
      <c r="CJ1323">
        <v>3.3223038528173402E-3</v>
      </c>
      <c r="CK1323">
        <v>1.2366900686466801E-3</v>
      </c>
      <c r="CL1323">
        <v>7.5415934032385598E-3</v>
      </c>
      <c r="CM1323">
        <v>5.4140810980291901E-3</v>
      </c>
      <c r="CN1323">
        <v>-4.0580176667011098E-3</v>
      </c>
      <c r="CO1323">
        <v>5.0487510327951197E-3</v>
      </c>
      <c r="CP1323">
        <v>2.05323181296539E-2</v>
      </c>
      <c r="CQ1323">
        <v>4.80063921642414E-2</v>
      </c>
      <c r="CR1323">
        <v>6.7644586446200902E-2</v>
      </c>
      <c r="CS1323">
        <v>7.7724510973450706E-2</v>
      </c>
      <c r="CT1323">
        <v>7.9888359935304701E-2</v>
      </c>
      <c r="CU1323">
        <v>5.5290248844458198E-2</v>
      </c>
      <c r="CV1323">
        <v>1.6790819075112502E-2</v>
      </c>
      <c r="CW1323">
        <v>1.4872469822543101E-2</v>
      </c>
      <c r="CX1323">
        <v>8.2368829149543302E-3</v>
      </c>
      <c r="CY1323">
        <v>6.0049144601405204E-3</v>
      </c>
      <c r="CZ1323">
        <v>-5.1028474579937104E-3</v>
      </c>
      <c r="DA1323">
        <v>7.07709766967544E-4</v>
      </c>
      <c r="DB1323">
        <v>2.3638909910274502E-3</v>
      </c>
      <c r="DC1323">
        <v>8.0769054520159905E-4</v>
      </c>
      <c r="DD1323">
        <v>5.2443082102325098E-3</v>
      </c>
      <c r="DE1323">
        <v>8.0393130024367099E-3</v>
      </c>
      <c r="DF1323">
        <v>9.7826088584389206E-3</v>
      </c>
      <c r="DG1323">
        <v>1.0257460131143601E-2</v>
      </c>
      <c r="DH1323">
        <v>1.1676344212909801E-2</v>
      </c>
      <c r="DI1323">
        <v>9.0869132304393398E-3</v>
      </c>
      <c r="DJ1323">
        <v>1.7294086509087401E-2</v>
      </c>
      <c r="DK1323">
        <v>1.2996663294780201E-2</v>
      </c>
      <c r="DL1323">
        <v>1.5086229936747901E-3</v>
      </c>
      <c r="DM1323">
        <v>1.06075221132753E-2</v>
      </c>
      <c r="DN1323">
        <v>3.1875525465912401E-2</v>
      </c>
      <c r="DO1323">
        <v>5.7993272619204103E-2</v>
      </c>
      <c r="DP1323">
        <v>7.6051941690515407E-2</v>
      </c>
      <c r="DQ1323">
        <v>8.7484408767671898E-2</v>
      </c>
      <c r="DR1323">
        <v>9.1880494022043693E-2</v>
      </c>
      <c r="DS1323">
        <v>7.0320249706210605E-2</v>
      </c>
      <c r="DT1323">
        <v>3.0142548416103698E-2</v>
      </c>
      <c r="DU1323">
        <v>2.5865422185932602E-2</v>
      </c>
      <c r="DV1323">
        <v>2.1297093780070199E-2</v>
      </c>
      <c r="DW1323">
        <v>1.59298019428935E-2</v>
      </c>
      <c r="DX1323">
        <v>3.2028222080314E-3</v>
      </c>
      <c r="DY1323">
        <v>1.1138244337320399E-2</v>
      </c>
      <c r="DZ1323">
        <v>1.32759014008014E-2</v>
      </c>
      <c r="EA1323">
        <v>9.4257048575735799E-3</v>
      </c>
      <c r="EB1323">
        <v>1.2674487646128701E-2</v>
      </c>
      <c r="EC1323">
        <v>1.7685175299336799E-2</v>
      </c>
      <c r="ED1323">
        <v>1.88372067424682E-2</v>
      </c>
      <c r="EE1323">
        <v>1.76791823213737E-2</v>
      </c>
      <c r="EF1323">
        <v>2.3738251668756798E-2</v>
      </c>
      <c r="EG1323">
        <v>2.0421388670326002E-2</v>
      </c>
      <c r="EH1323">
        <v>3.1375137621609699E-2</v>
      </c>
      <c r="EI1323">
        <v>2.394470768902E-2</v>
      </c>
      <c r="EJ1323">
        <v>9.5459679897751098E-3</v>
      </c>
      <c r="EK1323">
        <v>1.8633504685886301E-2</v>
      </c>
      <c r="EL1323">
        <v>4.8253315283164303E-2</v>
      </c>
      <c r="EM1323">
        <v>7.2412741837453595E-2</v>
      </c>
      <c r="EN1323">
        <v>8.8190827371482997E-2</v>
      </c>
      <c r="EO1323">
        <v>0.10157615107416</v>
      </c>
      <c r="EP1323">
        <v>0.10919523100169</v>
      </c>
      <c r="EQ1323">
        <v>9.2021183822089403E-2</v>
      </c>
      <c r="ER1323">
        <v>4.94203250062051E-2</v>
      </c>
      <c r="ES1323">
        <v>4.1737499451342301E-2</v>
      </c>
      <c r="ET1323">
        <v>4.0153963991208498E-2</v>
      </c>
      <c r="EU1323">
        <v>3.0259763155258999E-2</v>
      </c>
      <c r="EV1323">
        <v>1.5194890064083999E-2</v>
      </c>
      <c r="EW1323">
        <v>65.344398444907497</v>
      </c>
      <c r="EX1323">
        <v>63.313369143667799</v>
      </c>
      <c r="EY1323">
        <v>61.602572737602401</v>
      </c>
      <c r="EZ1323">
        <v>60.224785521908501</v>
      </c>
      <c r="FA1323">
        <v>58.918364735967899</v>
      </c>
      <c r="FB1323">
        <v>57.895055905287002</v>
      </c>
      <c r="FC1323">
        <v>57.2724364932238</v>
      </c>
      <c r="FD1323">
        <v>58.510465404345702</v>
      </c>
      <c r="FE1323">
        <v>64.131171575386105</v>
      </c>
      <c r="FF1323">
        <v>69.905280783685797</v>
      </c>
      <c r="FG1323">
        <v>75.967351523673102</v>
      </c>
      <c r="FH1323">
        <v>82.2149433019013</v>
      </c>
      <c r="FI1323">
        <v>87.484420704215196</v>
      </c>
      <c r="FJ1323">
        <v>91.7109686719335</v>
      </c>
      <c r="FK1323">
        <v>94.688046090260002</v>
      </c>
      <c r="FL1323">
        <v>96.5962610384492</v>
      </c>
      <c r="FM1323">
        <v>96.252740777539401</v>
      </c>
      <c r="FN1323">
        <v>94.866926222191097</v>
      </c>
      <c r="FO1323">
        <v>92.421106784921193</v>
      </c>
      <c r="FP1323">
        <v>88.378889026622502</v>
      </c>
      <c r="FQ1323">
        <v>82.239895804536403</v>
      </c>
      <c r="FR1323">
        <v>75.855300735534897</v>
      </c>
      <c r="FS1323">
        <v>71.566872027996197</v>
      </c>
      <c r="FT1323">
        <v>68.2802295587788</v>
      </c>
      <c r="FU1323">
        <v>2.9263294283690101E-2</v>
      </c>
      <c r="FV1323">
        <v>0</v>
      </c>
      <c r="FW1323">
        <v>0</v>
      </c>
      <c r="FX1323">
        <v>1</v>
      </c>
    </row>
    <row r="1324" spans="1:180" x14ac:dyDescent="0.2">
      <c r="A1324" t="s">
        <v>42</v>
      </c>
      <c r="B1324" t="s">
        <v>58</v>
      </c>
      <c r="C1324" t="s">
        <v>3</v>
      </c>
      <c r="D1324" t="s">
        <v>79</v>
      </c>
      <c r="E1324" t="s">
        <v>1</v>
      </c>
      <c r="F1324" t="s">
        <v>1</v>
      </c>
      <c r="G1324" t="s">
        <v>2</v>
      </c>
      <c r="H1324">
        <v>18453.888888888901</v>
      </c>
      <c r="I1324">
        <v>17.4053094933846</v>
      </c>
      <c r="J1324">
        <v>15.268552442810799</v>
      </c>
      <c r="K1324">
        <v>13.852467710282999</v>
      </c>
      <c r="L1324">
        <v>12.9670006084362</v>
      </c>
      <c r="M1324">
        <v>12.6090395635847</v>
      </c>
      <c r="N1324">
        <v>12.960221353780399</v>
      </c>
      <c r="O1324">
        <v>14.0657212218295</v>
      </c>
      <c r="P1324">
        <v>15.0422956124725</v>
      </c>
      <c r="Q1324">
        <v>15.732466412422101</v>
      </c>
      <c r="R1324">
        <v>16.893943109480499</v>
      </c>
      <c r="S1324">
        <v>18.719746821279301</v>
      </c>
      <c r="T1324">
        <v>21.2706047560104</v>
      </c>
      <c r="U1324">
        <v>24.359378743249099</v>
      </c>
      <c r="V1324">
        <v>27.6266664066743</v>
      </c>
      <c r="W1324">
        <v>30.729131976266402</v>
      </c>
      <c r="X1324">
        <v>34.270850780076898</v>
      </c>
      <c r="Y1324">
        <v>37.221536745765903</v>
      </c>
      <c r="Z1324">
        <v>39.582934656693702</v>
      </c>
      <c r="AA1324">
        <v>39.560869531452198</v>
      </c>
      <c r="AB1324">
        <v>37.147709064982401</v>
      </c>
      <c r="AC1324">
        <v>34.337515097850201</v>
      </c>
      <c r="AD1324">
        <v>31.2201648542874</v>
      </c>
      <c r="AE1324">
        <v>26.235150549222102</v>
      </c>
      <c r="AF1324">
        <v>21.5815797648843</v>
      </c>
      <c r="AG1324">
        <v>-0.228587271448077</v>
      </c>
      <c r="AH1324">
        <v>-0.19243509286999499</v>
      </c>
      <c r="AI1324">
        <v>-0.18204396731314901</v>
      </c>
      <c r="AJ1324">
        <v>-0.161428963984144</v>
      </c>
      <c r="AK1324">
        <v>-0.18270272584435299</v>
      </c>
      <c r="AL1324">
        <v>-0.136244767685887</v>
      </c>
      <c r="AM1324">
        <v>-0.19200045070133201</v>
      </c>
      <c r="AN1324">
        <v>-0.209313258233991</v>
      </c>
      <c r="AO1324">
        <v>-9.0232083998918605E-2</v>
      </c>
      <c r="AP1324">
        <v>-0.15050460885131001</v>
      </c>
      <c r="AQ1324">
        <v>-0.10912570195593201</v>
      </c>
      <c r="AR1324">
        <v>-0.110720505991333</v>
      </c>
      <c r="AS1324">
        <v>-2.45952337496891E-2</v>
      </c>
      <c r="AT1324">
        <v>2.14751427213087E-3</v>
      </c>
      <c r="AU1324">
        <v>2.9288769696605099</v>
      </c>
      <c r="AV1324">
        <v>3.78329146744922</v>
      </c>
      <c r="AW1324">
        <v>4.1221450897332303</v>
      </c>
      <c r="AX1324">
        <v>4.1095386047534799</v>
      </c>
      <c r="AY1324">
        <v>3.1471241245186499</v>
      </c>
      <c r="AZ1324">
        <v>-0.771583836631348</v>
      </c>
      <c r="BA1324">
        <v>-1.51281285565334</v>
      </c>
      <c r="BB1324">
        <v>-1.3175747350195699</v>
      </c>
      <c r="BC1324">
        <v>-0.96675682120017403</v>
      </c>
      <c r="BD1324">
        <v>-0.62334617305940099</v>
      </c>
      <c r="BE1324">
        <v>-0.13808760456074801</v>
      </c>
      <c r="BF1324">
        <v>-9.2908034897392605E-2</v>
      </c>
      <c r="BG1324">
        <v>-8.7597331513738302E-2</v>
      </c>
      <c r="BH1324">
        <v>-5.6564691485556699E-2</v>
      </c>
      <c r="BI1324">
        <v>-8.2552768120856296E-2</v>
      </c>
      <c r="BJ1324">
        <v>-5.3816948439826297E-2</v>
      </c>
      <c r="BK1324">
        <v>-9.0213575294824599E-2</v>
      </c>
      <c r="BL1324">
        <v>-0.10975081475682</v>
      </c>
      <c r="BM1324">
        <v>-1.6773852338984901E-2</v>
      </c>
      <c r="BN1324">
        <v>-8.2634126311683403E-2</v>
      </c>
      <c r="BO1324">
        <v>-6.5633438642780803E-2</v>
      </c>
      <c r="BP1324">
        <v>-6.9933865697859199E-2</v>
      </c>
      <c r="BQ1324">
        <v>1.49406893296455E-2</v>
      </c>
      <c r="BR1324">
        <v>0.12798124803986999</v>
      </c>
      <c r="BS1324">
        <v>3.1155012048405499</v>
      </c>
      <c r="BT1324">
        <v>3.9924419483082798</v>
      </c>
      <c r="BU1324">
        <v>4.3566664618889996</v>
      </c>
      <c r="BV1324">
        <v>4.3653700903838697</v>
      </c>
      <c r="BW1324">
        <v>3.4119479248101601</v>
      </c>
      <c r="BX1324">
        <v>-0.61779063229648901</v>
      </c>
      <c r="BY1324">
        <v>-1.3511405067495901</v>
      </c>
      <c r="BZ1324">
        <v>-1.1272658776015401</v>
      </c>
      <c r="CA1324">
        <v>-0.77950372068122398</v>
      </c>
      <c r="CB1324">
        <v>-0.48249441293192502</v>
      </c>
      <c r="CC1324">
        <v>-7.5407810961007807E-2</v>
      </c>
      <c r="CD1324">
        <v>-2.3975897731862102E-2</v>
      </c>
      <c r="CE1324">
        <v>-2.2183879269022499E-2</v>
      </c>
      <c r="CF1324">
        <v>1.6063984202074499E-2</v>
      </c>
      <c r="CG1324">
        <v>-1.31892124853771E-2</v>
      </c>
      <c r="CH1324">
        <v>3.2723080725998699E-3</v>
      </c>
      <c r="CI1324">
        <v>-1.9716295458585501E-2</v>
      </c>
      <c r="CJ1324">
        <v>-4.0794169698618703E-2</v>
      </c>
      <c r="CK1324">
        <v>3.4103095135075701E-2</v>
      </c>
      <c r="CL1324">
        <v>-3.5627236856555201E-2</v>
      </c>
      <c r="CM1324">
        <v>-3.5510829561270899E-2</v>
      </c>
      <c r="CN1324">
        <v>-4.1685162877719402E-2</v>
      </c>
      <c r="CO1324">
        <v>4.2323149217294999E-2</v>
      </c>
      <c r="CP1324">
        <v>0.21513330872387301</v>
      </c>
      <c r="CQ1324">
        <v>3.2447565816184301</v>
      </c>
      <c r="CR1324">
        <v>4.1372989342224198</v>
      </c>
      <c r="CS1324">
        <v>4.5190952498286503</v>
      </c>
      <c r="CT1324">
        <v>4.5425581979996803</v>
      </c>
      <c r="CU1324">
        <v>3.5953640821672499</v>
      </c>
      <c r="CV1324">
        <v>-0.51127392746979405</v>
      </c>
      <c r="CW1324">
        <v>-1.23916673039648</v>
      </c>
      <c r="CX1324">
        <v>-0.99545854268598599</v>
      </c>
      <c r="CY1324">
        <v>-0.64981279368530798</v>
      </c>
      <c r="CZ1324">
        <v>-0.384940912940131</v>
      </c>
      <c r="DA1324">
        <v>-1.27280173612672E-2</v>
      </c>
      <c r="DB1324">
        <v>4.4956239433668402E-2</v>
      </c>
      <c r="DC1324">
        <v>4.3229572975693298E-2</v>
      </c>
      <c r="DD1324">
        <v>8.8692659889705705E-2</v>
      </c>
      <c r="DE1324">
        <v>5.6174343150102099E-2</v>
      </c>
      <c r="DF1324">
        <v>6.0361564585025999E-2</v>
      </c>
      <c r="DG1324">
        <v>5.0780984377653597E-2</v>
      </c>
      <c r="DH1324">
        <v>2.8162475359582401E-2</v>
      </c>
      <c r="DI1324">
        <v>8.4980042609136205E-2</v>
      </c>
      <c r="DJ1324">
        <v>1.13796525985731E-2</v>
      </c>
      <c r="DK1324">
        <v>-5.3882204797609697E-3</v>
      </c>
      <c r="DL1324">
        <v>-1.3436460057579499E-2</v>
      </c>
      <c r="DM1324">
        <v>6.9705609104944596E-2</v>
      </c>
      <c r="DN1324">
        <v>0.30228536940787698</v>
      </c>
      <c r="DO1324">
        <v>3.3740119583963102</v>
      </c>
      <c r="DP1324">
        <v>4.2821559201365602</v>
      </c>
      <c r="DQ1324">
        <v>4.6815240377683001</v>
      </c>
      <c r="DR1324">
        <v>4.7197463056154998</v>
      </c>
      <c r="DS1324">
        <v>3.7787802395243402</v>
      </c>
      <c r="DT1324">
        <v>-0.40475722264309999</v>
      </c>
      <c r="DU1324">
        <v>-1.12719295404338</v>
      </c>
      <c r="DV1324">
        <v>-0.86365120777042903</v>
      </c>
      <c r="DW1324">
        <v>-0.52012186668939198</v>
      </c>
      <c r="DX1324">
        <v>-0.28738741294833697</v>
      </c>
      <c r="DY1324">
        <v>7.7771649526061096E-2</v>
      </c>
      <c r="DZ1324">
        <v>0.144483297406271</v>
      </c>
      <c r="EA1324">
        <v>0.137676208775104</v>
      </c>
      <c r="EB1324">
        <v>0.193556932388293</v>
      </c>
      <c r="EC1324">
        <v>0.156324300873599</v>
      </c>
      <c r="ED1324">
        <v>0.142789383831087</v>
      </c>
      <c r="EE1324">
        <v>0.15256785978416099</v>
      </c>
      <c r="EF1324">
        <v>0.12772491883675399</v>
      </c>
      <c r="EG1324">
        <v>0.15843827426907001</v>
      </c>
      <c r="EH1324">
        <v>7.9250135138199299E-2</v>
      </c>
      <c r="EI1324">
        <v>3.8104042833389799E-2</v>
      </c>
      <c r="EJ1324">
        <v>2.7350180235894101E-2</v>
      </c>
      <c r="EK1324">
        <v>0.109241532184279</v>
      </c>
      <c r="EL1324">
        <v>0.42811910317561602</v>
      </c>
      <c r="EM1324">
        <v>3.5606361935763502</v>
      </c>
      <c r="EN1324">
        <v>4.4913064009956196</v>
      </c>
      <c r="EO1324">
        <v>4.9160454099240702</v>
      </c>
      <c r="EP1324">
        <v>4.9755777912458798</v>
      </c>
      <c r="EQ1324">
        <v>4.0436040398158504</v>
      </c>
      <c r="ER1324">
        <v>-0.250964018308241</v>
      </c>
      <c r="ES1324">
        <v>-0.96552060513962301</v>
      </c>
      <c r="ET1324">
        <v>-0.67334235035240197</v>
      </c>
      <c r="EU1324">
        <v>-0.33286876617044198</v>
      </c>
      <c r="EV1324">
        <v>-0.14653565282086101</v>
      </c>
      <c r="EW1324">
        <v>72.869518103729206</v>
      </c>
      <c r="EX1324">
        <v>71.663249266136305</v>
      </c>
      <c r="EY1324">
        <v>70.337397148509297</v>
      </c>
      <c r="EZ1324">
        <v>69.068653439657496</v>
      </c>
      <c r="FA1324">
        <v>68.051338380432298</v>
      </c>
      <c r="FB1324">
        <v>67.286343697265096</v>
      </c>
      <c r="FC1324">
        <v>66.465356166178793</v>
      </c>
      <c r="FD1324">
        <v>67.588252163858698</v>
      </c>
      <c r="FE1324">
        <v>71.595249647388002</v>
      </c>
      <c r="FF1324">
        <v>76.612674664957197</v>
      </c>
      <c r="FG1324">
        <v>81.586294446424802</v>
      </c>
      <c r="FH1324">
        <v>85.776049492616906</v>
      </c>
      <c r="FI1324">
        <v>89.0486895322138</v>
      </c>
      <c r="FJ1324">
        <v>91.432996899034904</v>
      </c>
      <c r="FK1324">
        <v>93.2929618273551</v>
      </c>
      <c r="FL1324">
        <v>94.355647757480298</v>
      </c>
      <c r="FM1324">
        <v>94.605692487762397</v>
      </c>
      <c r="FN1324">
        <v>94.112097920796799</v>
      </c>
      <c r="FO1324">
        <v>92.576567207920206</v>
      </c>
      <c r="FP1324">
        <v>89.219968874231995</v>
      </c>
      <c r="FQ1324">
        <v>84.259544289566193</v>
      </c>
      <c r="FR1324">
        <v>80.076185686537698</v>
      </c>
      <c r="FS1324">
        <v>77.225034772500095</v>
      </c>
      <c r="FT1324">
        <v>75.111385487629207</v>
      </c>
      <c r="FU1324">
        <v>1.6474662995127402E-2</v>
      </c>
      <c r="FV1324">
        <v>0</v>
      </c>
      <c r="FW1324">
        <v>0</v>
      </c>
      <c r="FX1324">
        <v>1</v>
      </c>
    </row>
    <row r="1325" spans="1:180" x14ac:dyDescent="0.2">
      <c r="A1325" t="s">
        <v>42</v>
      </c>
      <c r="B1325" t="s">
        <v>58</v>
      </c>
      <c r="C1325" t="s">
        <v>3</v>
      </c>
      <c r="D1325" t="s">
        <v>79</v>
      </c>
      <c r="E1325" t="s">
        <v>1</v>
      </c>
      <c r="F1325" t="s">
        <v>77</v>
      </c>
      <c r="G1325" t="s">
        <v>2</v>
      </c>
      <c r="H1325">
        <v>15074.666666666701</v>
      </c>
      <c r="I1325">
        <v>14.3543777553962</v>
      </c>
      <c r="J1325">
        <v>12.614336623222201</v>
      </c>
      <c r="K1325">
        <v>11.438663628952</v>
      </c>
      <c r="L1325">
        <v>10.7120373006878</v>
      </c>
      <c r="M1325">
        <v>10.423499376939301</v>
      </c>
      <c r="N1325">
        <v>10.6999890299924</v>
      </c>
      <c r="O1325">
        <v>11.5909944847182</v>
      </c>
      <c r="P1325">
        <v>12.3648063199236</v>
      </c>
      <c r="Q1325">
        <v>12.849650474403401</v>
      </c>
      <c r="R1325">
        <v>13.775235922737</v>
      </c>
      <c r="S1325">
        <v>15.212984911197699</v>
      </c>
      <c r="T1325">
        <v>17.215224096523698</v>
      </c>
      <c r="U1325">
        <v>19.650840478404099</v>
      </c>
      <c r="V1325">
        <v>22.201550871040901</v>
      </c>
      <c r="W1325">
        <v>24.615401876072799</v>
      </c>
      <c r="X1325">
        <v>27.364907526454498</v>
      </c>
      <c r="Y1325">
        <v>29.638261896522501</v>
      </c>
      <c r="Z1325">
        <v>31.508627763274699</v>
      </c>
      <c r="AA1325">
        <v>31.5593736649754</v>
      </c>
      <c r="AB1325">
        <v>29.6772709422094</v>
      </c>
      <c r="AC1325">
        <v>27.6141138981172</v>
      </c>
      <c r="AD1325">
        <v>25.304914785429101</v>
      </c>
      <c r="AE1325">
        <v>21.402435639301601</v>
      </c>
      <c r="AF1325">
        <v>17.6888059736212</v>
      </c>
      <c r="AG1325">
        <v>-0.22386543056761299</v>
      </c>
      <c r="AH1325">
        <v>-0.19296734485220399</v>
      </c>
      <c r="AI1325">
        <v>-0.189202001273302</v>
      </c>
      <c r="AJ1325">
        <v>-0.170489700653391</v>
      </c>
      <c r="AK1325">
        <v>-0.184271203633467</v>
      </c>
      <c r="AL1325">
        <v>-0.147279717187138</v>
      </c>
      <c r="AM1325">
        <v>-0.19751202372036</v>
      </c>
      <c r="AN1325">
        <v>-0.213304086282776</v>
      </c>
      <c r="AO1325">
        <v>-0.120478310965317</v>
      </c>
      <c r="AP1325">
        <v>-0.13067146297665599</v>
      </c>
      <c r="AQ1325">
        <v>-0.105276635401854</v>
      </c>
      <c r="AR1325">
        <v>-8.9392417101889193E-2</v>
      </c>
      <c r="AS1325">
        <v>-1.52323130982462E-2</v>
      </c>
      <c r="AT1325">
        <v>3.7929700557949898E-2</v>
      </c>
      <c r="AU1325">
        <v>1.76730447479024</v>
      </c>
      <c r="AV1325">
        <v>2.2969249744843698</v>
      </c>
      <c r="AW1325">
        <v>2.4954863890565</v>
      </c>
      <c r="AX1325">
        <v>2.4565079579440798</v>
      </c>
      <c r="AY1325">
        <v>2.2173136366818</v>
      </c>
      <c r="AZ1325">
        <v>9.4138072902484604E-2</v>
      </c>
      <c r="BA1325">
        <v>-0.69082462566202696</v>
      </c>
      <c r="BB1325">
        <v>-0.71271373083596301</v>
      </c>
      <c r="BC1325">
        <v>-0.60793530561618603</v>
      </c>
      <c r="BD1325">
        <v>-0.42016730114748402</v>
      </c>
      <c r="BE1325">
        <v>-0.13838482440911501</v>
      </c>
      <c r="BF1325">
        <v>-0.10299568207073199</v>
      </c>
      <c r="BG1325">
        <v>-0.101572219946507</v>
      </c>
      <c r="BH1325">
        <v>-7.3747483953646206E-2</v>
      </c>
      <c r="BI1325">
        <v>-9.4122243728769095E-2</v>
      </c>
      <c r="BJ1325">
        <v>-6.7591972787274399E-2</v>
      </c>
      <c r="BK1325">
        <v>-9.1150696001052994E-2</v>
      </c>
      <c r="BL1325">
        <v>-0.108876334738556</v>
      </c>
      <c r="BM1325">
        <v>-4.7852180903423601E-2</v>
      </c>
      <c r="BN1325">
        <v>-8.1450795661241401E-2</v>
      </c>
      <c r="BO1325">
        <v>-6.7913743685311598E-2</v>
      </c>
      <c r="BP1325">
        <v>-5.8212470488287101E-2</v>
      </c>
      <c r="BQ1325">
        <v>1.51780520437694E-2</v>
      </c>
      <c r="BR1325">
        <v>0.12812600536762001</v>
      </c>
      <c r="BS1325">
        <v>1.9043650945928099</v>
      </c>
      <c r="BT1325">
        <v>2.4505316430553301</v>
      </c>
      <c r="BU1325">
        <v>2.65525451073368</v>
      </c>
      <c r="BV1325">
        <v>2.6232187608020499</v>
      </c>
      <c r="BW1325">
        <v>2.3952784193333998</v>
      </c>
      <c r="BX1325">
        <v>0.201840456884784</v>
      </c>
      <c r="BY1325">
        <v>-0.57774233886123605</v>
      </c>
      <c r="BZ1325">
        <v>-0.57768462117701203</v>
      </c>
      <c r="CA1325">
        <v>-0.46954005119179099</v>
      </c>
      <c r="CB1325">
        <v>-0.323982759395398</v>
      </c>
      <c r="CC1325">
        <v>-7.9181216980748703E-2</v>
      </c>
      <c r="CD1325">
        <v>-4.0681582506263997E-2</v>
      </c>
      <c r="CE1325">
        <v>-4.0880100343546E-2</v>
      </c>
      <c r="CF1325">
        <v>-6.74411937031851E-3</v>
      </c>
      <c r="CG1325">
        <v>-3.1685348716850102E-2</v>
      </c>
      <c r="CH1325">
        <v>-1.2400483766316099E-2</v>
      </c>
      <c r="CI1325">
        <v>-1.7485164427986099E-2</v>
      </c>
      <c r="CJ1325">
        <v>-3.6549992134159999E-2</v>
      </c>
      <c r="CK1325">
        <v>2.4484555386404001E-3</v>
      </c>
      <c r="CL1325">
        <v>-4.7360711418028799E-2</v>
      </c>
      <c r="CM1325">
        <v>-4.2036318699891599E-2</v>
      </c>
      <c r="CN1325">
        <v>-3.6617334446243197E-2</v>
      </c>
      <c r="CO1325">
        <v>3.62401783029455E-2</v>
      </c>
      <c r="CP1325">
        <v>0.19059569131649801</v>
      </c>
      <c r="CQ1325">
        <v>1.9992928623444099</v>
      </c>
      <c r="CR1325">
        <v>2.5569191537801901</v>
      </c>
      <c r="CS1325">
        <v>2.7659094251104501</v>
      </c>
      <c r="CT1325">
        <v>2.7386821550153502</v>
      </c>
      <c r="CU1325">
        <v>2.51853628566912</v>
      </c>
      <c r="CV1325">
        <v>0.27643479994037901</v>
      </c>
      <c r="CW1325">
        <v>-0.49942189150218902</v>
      </c>
      <c r="CX1325">
        <v>-0.48416387116235199</v>
      </c>
      <c r="CY1325">
        <v>-0.37368791956677</v>
      </c>
      <c r="CZ1325">
        <v>-0.25736563878198898</v>
      </c>
      <c r="DA1325">
        <v>-1.9977609552381901E-2</v>
      </c>
      <c r="DB1325">
        <v>2.16325170582038E-2</v>
      </c>
      <c r="DC1325">
        <v>1.9812019259415399E-2</v>
      </c>
      <c r="DD1325">
        <v>6.0259245213009197E-2</v>
      </c>
      <c r="DE1325">
        <v>3.0751546295069002E-2</v>
      </c>
      <c r="DF1325">
        <v>4.2791005254642203E-2</v>
      </c>
      <c r="DG1325">
        <v>5.6180367145080901E-2</v>
      </c>
      <c r="DH1325">
        <v>3.5776350470236397E-2</v>
      </c>
      <c r="DI1325">
        <v>5.2749091980704398E-2</v>
      </c>
      <c r="DJ1325">
        <v>-1.3270627174816099E-2</v>
      </c>
      <c r="DK1325">
        <v>-1.6158893714471701E-2</v>
      </c>
      <c r="DL1325">
        <v>-1.50221984041993E-2</v>
      </c>
      <c r="DM1325">
        <v>5.7302304562121598E-2</v>
      </c>
      <c r="DN1325">
        <v>0.25306537726537498</v>
      </c>
      <c r="DO1325">
        <v>2.09422063009601</v>
      </c>
      <c r="DP1325">
        <v>2.66330666450505</v>
      </c>
      <c r="DQ1325">
        <v>2.87656433948723</v>
      </c>
      <c r="DR1325">
        <v>2.85414554922865</v>
      </c>
      <c r="DS1325">
        <v>2.6417941520048398</v>
      </c>
      <c r="DT1325">
        <v>0.35102914299597499</v>
      </c>
      <c r="DU1325">
        <v>-0.42110144414314199</v>
      </c>
      <c r="DV1325">
        <v>-0.39064312114769301</v>
      </c>
      <c r="DW1325">
        <v>-0.27783578794175001</v>
      </c>
      <c r="DX1325">
        <v>-0.19074851816858099</v>
      </c>
      <c r="DY1325">
        <v>6.5502996606115901E-2</v>
      </c>
      <c r="DZ1325">
        <v>0.11160417983967599</v>
      </c>
      <c r="EA1325">
        <v>0.10744180058621</v>
      </c>
      <c r="EB1325">
        <v>0.15700146191275399</v>
      </c>
      <c r="EC1325">
        <v>0.120900506199767</v>
      </c>
      <c r="ED1325">
        <v>0.122478749654506</v>
      </c>
      <c r="EE1325">
        <v>0.16254169486438799</v>
      </c>
      <c r="EF1325">
        <v>0.14020410201445599</v>
      </c>
      <c r="EG1325">
        <v>0.12537522204259799</v>
      </c>
      <c r="EH1325">
        <v>3.5950040140598799E-2</v>
      </c>
      <c r="EI1325">
        <v>2.1203998002070599E-2</v>
      </c>
      <c r="EJ1325">
        <v>1.61577482094028E-2</v>
      </c>
      <c r="EK1325">
        <v>8.7712669704137297E-2</v>
      </c>
      <c r="EL1325">
        <v>0.34326168207504498</v>
      </c>
      <c r="EM1325">
        <v>2.2312812498985699</v>
      </c>
      <c r="EN1325">
        <v>2.8169133330760099</v>
      </c>
      <c r="EO1325">
        <v>3.03633246116441</v>
      </c>
      <c r="EP1325">
        <v>3.0208563520866099</v>
      </c>
      <c r="EQ1325">
        <v>2.8197589346564498</v>
      </c>
      <c r="ER1325">
        <v>0.45873152697827402</v>
      </c>
      <c r="ES1325">
        <v>-0.30801915734235102</v>
      </c>
      <c r="ET1325">
        <v>-0.25561401148874202</v>
      </c>
      <c r="EU1325">
        <v>-0.139440533517355</v>
      </c>
      <c r="EV1325">
        <v>-9.4563976416494805E-2</v>
      </c>
      <c r="EW1325">
        <v>72.328281177030107</v>
      </c>
      <c r="EX1325">
        <v>71.144018073770098</v>
      </c>
      <c r="EY1325">
        <v>69.847703602632606</v>
      </c>
      <c r="EZ1325">
        <v>68.604691681585905</v>
      </c>
      <c r="FA1325">
        <v>67.6200285291076</v>
      </c>
      <c r="FB1325">
        <v>66.870037931820306</v>
      </c>
      <c r="FC1325">
        <v>66.044879271131407</v>
      </c>
      <c r="FD1325">
        <v>67.175096597258801</v>
      </c>
      <c r="FE1325">
        <v>71.176576852259601</v>
      </c>
      <c r="FF1325">
        <v>76.215496227269895</v>
      </c>
      <c r="FG1325">
        <v>81.245939344944105</v>
      </c>
      <c r="FH1325">
        <v>85.457038905283994</v>
      </c>
      <c r="FI1325">
        <v>88.683837727238398</v>
      </c>
      <c r="FJ1325">
        <v>90.959561673252495</v>
      </c>
      <c r="FK1325">
        <v>92.730797517626002</v>
      </c>
      <c r="FL1325">
        <v>93.731288654667694</v>
      </c>
      <c r="FM1325">
        <v>93.901015551797101</v>
      </c>
      <c r="FN1325">
        <v>93.327787560405795</v>
      </c>
      <c r="FO1325">
        <v>91.735185724282402</v>
      </c>
      <c r="FP1325">
        <v>88.344251669705798</v>
      </c>
      <c r="FQ1325">
        <v>83.441922563004397</v>
      </c>
      <c r="FR1325">
        <v>79.367927923109207</v>
      </c>
      <c r="FS1325">
        <v>76.602945270199598</v>
      </c>
      <c r="FT1325">
        <v>74.526917155945597</v>
      </c>
      <c r="FU1325">
        <v>1.39324504341034E-2</v>
      </c>
      <c r="FV1325">
        <v>0</v>
      </c>
      <c r="FW1325">
        <v>0</v>
      </c>
      <c r="FX1325">
        <v>1</v>
      </c>
    </row>
    <row r="1326" spans="1:180" x14ac:dyDescent="0.2">
      <c r="A1326" t="s">
        <v>42</v>
      </c>
      <c r="B1326" t="s">
        <v>58</v>
      </c>
      <c r="C1326" t="s">
        <v>3</v>
      </c>
      <c r="D1326" t="s">
        <v>79</v>
      </c>
      <c r="E1326" t="s">
        <v>1</v>
      </c>
      <c r="F1326" t="s">
        <v>78</v>
      </c>
      <c r="G1326" t="s">
        <v>2</v>
      </c>
      <c r="H1326">
        <v>3379.2222222222199</v>
      </c>
      <c r="I1326">
        <v>2.9741634687480998</v>
      </c>
      <c r="J1326">
        <v>2.57866473804174</v>
      </c>
      <c r="K1326">
        <v>2.3375206213650199</v>
      </c>
      <c r="L1326">
        <v>2.1796238579291298</v>
      </c>
      <c r="M1326">
        <v>2.1098936597444502</v>
      </c>
      <c r="N1326">
        <v>2.18186748213596</v>
      </c>
      <c r="O1326">
        <v>2.3938718606443699</v>
      </c>
      <c r="P1326">
        <v>2.60679373478377</v>
      </c>
      <c r="Q1326">
        <v>2.8195348148557802</v>
      </c>
      <c r="R1326">
        <v>3.0719608650699999</v>
      </c>
      <c r="S1326">
        <v>3.4674321417320799</v>
      </c>
      <c r="T1326">
        <v>4.0368266680765998</v>
      </c>
      <c r="U1326">
        <v>4.6947304634875398</v>
      </c>
      <c r="V1326">
        <v>5.4180354149452903</v>
      </c>
      <c r="W1326">
        <v>6.1335411665168698</v>
      </c>
      <c r="X1326">
        <v>6.9290800687163001</v>
      </c>
      <c r="Y1326">
        <v>7.58880432353922</v>
      </c>
      <c r="Z1326">
        <v>8.06826528979248</v>
      </c>
      <c r="AA1326">
        <v>8.0007358252981398</v>
      </c>
      <c r="AB1326">
        <v>7.4677681047308697</v>
      </c>
      <c r="AC1326">
        <v>6.6945302089777403</v>
      </c>
      <c r="AD1326">
        <v>5.8508034282598302</v>
      </c>
      <c r="AE1326">
        <v>4.7530381234144699</v>
      </c>
      <c r="AF1326">
        <v>3.8093178643728098</v>
      </c>
      <c r="AG1326">
        <v>-8.3646554512706403E-2</v>
      </c>
      <c r="AH1326">
        <v>-5.5062021607530799E-2</v>
      </c>
      <c r="AI1326">
        <v>-3.7755838358458998E-2</v>
      </c>
      <c r="AJ1326">
        <v>-3.3903233517478898E-2</v>
      </c>
      <c r="AK1326">
        <v>-3.81538373962221E-2</v>
      </c>
      <c r="AL1326">
        <v>-2.36275171523458E-2</v>
      </c>
      <c r="AM1326">
        <v>-4.1932196851676498E-2</v>
      </c>
      <c r="AN1326">
        <v>-6.4466252525195E-2</v>
      </c>
      <c r="AO1326">
        <v>-4.1947347064549598E-2</v>
      </c>
      <c r="AP1326">
        <v>-7.2801866532861706E-2</v>
      </c>
      <c r="AQ1326">
        <v>-5.7537930462761899E-2</v>
      </c>
      <c r="AR1326">
        <v>-2.8618406920988299E-2</v>
      </c>
      <c r="AS1326">
        <v>-3.2855751126966003E-2</v>
      </c>
      <c r="AT1326">
        <v>-4.7498928316327897E-2</v>
      </c>
      <c r="AU1326">
        <v>1.1867727171539399</v>
      </c>
      <c r="AV1326">
        <v>1.5263393258647</v>
      </c>
      <c r="AW1326">
        <v>1.6843163686920199</v>
      </c>
      <c r="AX1326">
        <v>1.7081345184188399</v>
      </c>
      <c r="AY1326">
        <v>0.96657640967659497</v>
      </c>
      <c r="AZ1326">
        <v>-0.92594855788727204</v>
      </c>
      <c r="BA1326">
        <v>-0.87911912771178202</v>
      </c>
      <c r="BB1326">
        <v>-0.64404723865233005</v>
      </c>
      <c r="BC1326">
        <v>-0.38755846120509102</v>
      </c>
      <c r="BD1326">
        <v>-0.21905732482849299</v>
      </c>
      <c r="BE1326">
        <v>-5.6176821796901297E-2</v>
      </c>
      <c r="BF1326">
        <v>-3.3032890139560997E-2</v>
      </c>
      <c r="BG1326">
        <v>-2.1586193447646802E-2</v>
      </c>
      <c r="BH1326">
        <v>-1.82777230540133E-2</v>
      </c>
      <c r="BI1326">
        <v>-2.20586177957285E-2</v>
      </c>
      <c r="BJ1326">
        <v>-8.83380879041391E-3</v>
      </c>
      <c r="BK1326">
        <v>-2.1644041683200901E-2</v>
      </c>
      <c r="BL1326">
        <v>-3.7401719874748197E-2</v>
      </c>
      <c r="BM1326">
        <v>-1.94689148501936E-2</v>
      </c>
      <c r="BN1326">
        <v>-4.8069306077839699E-2</v>
      </c>
      <c r="BO1326">
        <v>-3.29789356005976E-2</v>
      </c>
      <c r="BP1326">
        <v>-1.03096065864576E-2</v>
      </c>
      <c r="BQ1326">
        <v>-1.44461389255706E-2</v>
      </c>
      <c r="BR1326">
        <v>-1.11159903112047E-2</v>
      </c>
      <c r="BS1326">
        <v>1.23979548967482</v>
      </c>
      <c r="BT1326">
        <v>1.5950992113770299</v>
      </c>
      <c r="BU1326">
        <v>1.7630661929831899</v>
      </c>
      <c r="BV1326">
        <v>1.79738320874793</v>
      </c>
      <c r="BW1326">
        <v>1.0525809459041899</v>
      </c>
      <c r="BX1326">
        <v>-0.86639755823320297</v>
      </c>
      <c r="BY1326">
        <v>-0.818634364604505</v>
      </c>
      <c r="BZ1326">
        <v>-0.59281308575164704</v>
      </c>
      <c r="CA1326">
        <v>-0.33991112110128202</v>
      </c>
      <c r="CB1326">
        <v>-0.18110717514532099</v>
      </c>
      <c r="CC1326">
        <v>-3.7151368598158201E-2</v>
      </c>
      <c r="CD1326">
        <v>-1.7775580791528099E-2</v>
      </c>
      <c r="CE1326">
        <v>-1.0387146639523E-2</v>
      </c>
      <c r="CF1326">
        <v>-7.4555421065411898E-3</v>
      </c>
      <c r="CG1326">
        <v>-1.0911117730811701E-2</v>
      </c>
      <c r="CH1326">
        <v>1.41226855542971E-3</v>
      </c>
      <c r="CI1326">
        <v>-7.5925272167138196E-3</v>
      </c>
      <c r="CJ1326">
        <v>-1.86569070069235E-2</v>
      </c>
      <c r="CK1326">
        <v>-3.9004211739050699E-3</v>
      </c>
      <c r="CL1326">
        <v>-3.0939610048749198E-2</v>
      </c>
      <c r="CM1326">
        <v>-1.5969450572392602E-2</v>
      </c>
      <c r="CN1326">
        <v>2.3710127516886198E-3</v>
      </c>
      <c r="CO1326">
        <v>-1.6956975955340701E-3</v>
      </c>
      <c r="CP1326">
        <v>1.40827217188899E-2</v>
      </c>
      <c r="CQ1326">
        <v>1.2765189004010999</v>
      </c>
      <c r="CR1326">
        <v>1.6427220986216899</v>
      </c>
      <c r="CS1326">
        <v>1.8176080813940201</v>
      </c>
      <c r="CT1326">
        <v>1.85919657979426</v>
      </c>
      <c r="CU1326">
        <v>1.11214742570238</v>
      </c>
      <c r="CV1326">
        <v>-0.82515271728121997</v>
      </c>
      <c r="CW1326">
        <v>-0.77674280192932699</v>
      </c>
      <c r="CX1326">
        <v>-0.55732846752569798</v>
      </c>
      <c r="CY1326">
        <v>-0.30691071849204798</v>
      </c>
      <c r="CZ1326">
        <v>-0.15482301708116</v>
      </c>
      <c r="DA1326">
        <v>-1.8125915399415101E-2</v>
      </c>
      <c r="DB1326">
        <v>-2.5182714434952101E-3</v>
      </c>
      <c r="DC1326">
        <v>8.1190016860079798E-4</v>
      </c>
      <c r="DD1326">
        <v>3.3666388409308999E-3</v>
      </c>
      <c r="DE1326">
        <v>2.3638233410511401E-4</v>
      </c>
      <c r="DF1326">
        <v>1.16583459012733E-2</v>
      </c>
      <c r="DG1326">
        <v>6.4589872497733004E-3</v>
      </c>
      <c r="DH1326">
        <v>8.7905860901264305E-5</v>
      </c>
      <c r="DI1326">
        <v>1.1668072502383499E-2</v>
      </c>
      <c r="DJ1326">
        <v>-1.38099140196587E-2</v>
      </c>
      <c r="DK1326">
        <v>1.0400344558123499E-3</v>
      </c>
      <c r="DL1326">
        <v>1.50516320898348E-2</v>
      </c>
      <c r="DM1326">
        <v>1.1054743734502499E-2</v>
      </c>
      <c r="DN1326">
        <v>3.9281433748984601E-2</v>
      </c>
      <c r="DO1326">
        <v>1.3132423111273801</v>
      </c>
      <c r="DP1326">
        <v>1.69034498586636</v>
      </c>
      <c r="DQ1326">
        <v>1.87214996980486</v>
      </c>
      <c r="DR1326">
        <v>1.92100995084058</v>
      </c>
      <c r="DS1326">
        <v>1.1717139055005701</v>
      </c>
      <c r="DT1326">
        <v>-0.78390787632923697</v>
      </c>
      <c r="DU1326">
        <v>-0.73485123925414797</v>
      </c>
      <c r="DV1326">
        <v>-0.52184384929975003</v>
      </c>
      <c r="DW1326">
        <v>-0.273910315882815</v>
      </c>
      <c r="DX1326">
        <v>-0.12853885901699899</v>
      </c>
      <c r="DY1326">
        <v>9.3438173163900504E-3</v>
      </c>
      <c r="DZ1326">
        <v>1.9510860024474601E-2</v>
      </c>
      <c r="EA1326">
        <v>1.6981545079413001E-2</v>
      </c>
      <c r="EB1326">
        <v>1.8992149304396602E-2</v>
      </c>
      <c r="EC1326">
        <v>1.6331601934598799E-2</v>
      </c>
      <c r="ED1326">
        <v>2.64520542632052E-2</v>
      </c>
      <c r="EE1326">
        <v>2.6747142418248899E-2</v>
      </c>
      <c r="EF1326">
        <v>2.71524385113481E-2</v>
      </c>
      <c r="EG1326">
        <v>3.4146504716739502E-2</v>
      </c>
      <c r="EH1326">
        <v>1.09226464353633E-2</v>
      </c>
      <c r="EI1326">
        <v>2.5599029317976699E-2</v>
      </c>
      <c r="EJ1326">
        <v>3.3360432424365503E-2</v>
      </c>
      <c r="EK1326">
        <v>2.9464355935897898E-2</v>
      </c>
      <c r="EL1326">
        <v>7.5664371754107798E-2</v>
      </c>
      <c r="EM1326">
        <v>1.3662650836482599</v>
      </c>
      <c r="EN1326">
        <v>1.7591048713786901</v>
      </c>
      <c r="EO1326">
        <v>1.95089979409603</v>
      </c>
      <c r="EP1326">
        <v>2.0102586411696799</v>
      </c>
      <c r="EQ1326">
        <v>1.2577184417281599</v>
      </c>
      <c r="ER1326">
        <v>-0.72435687667516702</v>
      </c>
      <c r="ES1326">
        <v>-0.67436647614687195</v>
      </c>
      <c r="ET1326">
        <v>-0.47060969639906602</v>
      </c>
      <c r="EU1326">
        <v>-0.226262975779006</v>
      </c>
      <c r="EV1326">
        <v>-9.0588709333827802E-2</v>
      </c>
      <c r="EW1326">
        <v>75.437673103739598</v>
      </c>
      <c r="EX1326">
        <v>74.117702974875897</v>
      </c>
      <c r="EY1326">
        <v>72.623148948497004</v>
      </c>
      <c r="EZ1326">
        <v>71.200458401686106</v>
      </c>
      <c r="FA1326">
        <v>70.014721016779802</v>
      </c>
      <c r="FB1326">
        <v>69.165691505312395</v>
      </c>
      <c r="FC1326">
        <v>68.347763647723994</v>
      </c>
      <c r="FD1326">
        <v>69.508721468089902</v>
      </c>
      <c r="FE1326">
        <v>73.611874189574294</v>
      </c>
      <c r="FF1326">
        <v>78.530859108956605</v>
      </c>
      <c r="FG1326">
        <v>83.242374602933893</v>
      </c>
      <c r="FH1326">
        <v>87.4042962978085</v>
      </c>
      <c r="FI1326">
        <v>90.978695926638594</v>
      </c>
      <c r="FJ1326">
        <v>93.921320975767301</v>
      </c>
      <c r="FK1326">
        <v>96.2208800551998</v>
      </c>
      <c r="FL1326">
        <v>97.541791475356902</v>
      </c>
      <c r="FM1326">
        <v>98.147562430165095</v>
      </c>
      <c r="FN1326">
        <v>98.013404417095103</v>
      </c>
      <c r="FO1326">
        <v>96.742318007791596</v>
      </c>
      <c r="FP1326">
        <v>93.549931853510202</v>
      </c>
      <c r="FQ1326">
        <v>88.302424846261403</v>
      </c>
      <c r="FR1326">
        <v>83.575006419572901</v>
      </c>
      <c r="FS1326">
        <v>80.272401767079302</v>
      </c>
      <c r="FT1326">
        <v>77.934871581251002</v>
      </c>
      <c r="FU1326">
        <v>2.9374533106973501E-2</v>
      </c>
      <c r="FV1326">
        <v>0</v>
      </c>
      <c r="FW1326">
        <v>0</v>
      </c>
      <c r="FX1326">
        <v>1</v>
      </c>
    </row>
    <row r="1327" spans="1:180" x14ac:dyDescent="0.2">
      <c r="A1327" t="s">
        <v>42</v>
      </c>
      <c r="B1327" t="s">
        <v>58</v>
      </c>
      <c r="C1327" t="s">
        <v>3</v>
      </c>
      <c r="D1327" t="s">
        <v>79</v>
      </c>
      <c r="E1327" t="s">
        <v>77</v>
      </c>
      <c r="F1327" t="s">
        <v>1</v>
      </c>
      <c r="G1327" t="s">
        <v>2</v>
      </c>
      <c r="H1327">
        <v>12140</v>
      </c>
      <c r="I1327">
        <v>10.9905929394002</v>
      </c>
      <c r="J1327">
        <v>9.7209985546244209</v>
      </c>
      <c r="K1327">
        <v>8.89097152982308</v>
      </c>
      <c r="L1327">
        <v>8.4000395775929899</v>
      </c>
      <c r="M1327">
        <v>8.2429028800843902</v>
      </c>
      <c r="N1327">
        <v>8.6332540665241808</v>
      </c>
      <c r="O1327">
        <v>9.5331107038248906</v>
      </c>
      <c r="P1327">
        <v>10.1531477636366</v>
      </c>
      <c r="Q1327">
        <v>10.532853657426401</v>
      </c>
      <c r="R1327">
        <v>11.0766124640001</v>
      </c>
      <c r="S1327">
        <v>12.013462402830401</v>
      </c>
      <c r="T1327">
        <v>13.4240838519815</v>
      </c>
      <c r="U1327">
        <v>15.1801099048003</v>
      </c>
      <c r="V1327">
        <v>17.122470788055999</v>
      </c>
      <c r="W1327">
        <v>19.0418697173284</v>
      </c>
      <c r="X1327">
        <v>21.338649142794999</v>
      </c>
      <c r="Y1327">
        <v>23.3370574391056</v>
      </c>
      <c r="Z1327">
        <v>25.062661963300499</v>
      </c>
      <c r="AA1327">
        <v>25.192221252993399</v>
      </c>
      <c r="AB1327">
        <v>23.6445619966468</v>
      </c>
      <c r="AC1327">
        <v>21.862560620075499</v>
      </c>
      <c r="AD1327">
        <v>19.782923876032701</v>
      </c>
      <c r="AE1327">
        <v>16.539100567200499</v>
      </c>
      <c r="AF1327">
        <v>13.5779092144461</v>
      </c>
      <c r="AG1327">
        <v>-0.216511153547885</v>
      </c>
      <c r="AH1327">
        <v>-0.17984643547936599</v>
      </c>
      <c r="AI1327">
        <v>-0.16120105388947201</v>
      </c>
      <c r="AJ1327">
        <v>-0.14491304702347099</v>
      </c>
      <c r="AK1327">
        <v>-0.14492483500898301</v>
      </c>
      <c r="AL1327">
        <v>-8.4138953937106298E-2</v>
      </c>
      <c r="AM1327">
        <v>-0.11379742364947799</v>
      </c>
      <c r="AN1327">
        <v>-0.13713309845299501</v>
      </c>
      <c r="AO1327">
        <v>-0.112691102464497</v>
      </c>
      <c r="AP1327">
        <v>-0.147951218507787</v>
      </c>
      <c r="AQ1327">
        <v>-9.1039049631293403E-2</v>
      </c>
      <c r="AR1327">
        <v>-5.9137928239550303E-2</v>
      </c>
      <c r="AS1327">
        <v>-2.54232859533698E-2</v>
      </c>
      <c r="AT1327">
        <v>-2.14605316954001E-2</v>
      </c>
      <c r="AU1327">
        <v>2.1334470510207599</v>
      </c>
      <c r="AV1327">
        <v>2.75522203780341</v>
      </c>
      <c r="AW1327">
        <v>2.9946315530892802</v>
      </c>
      <c r="AX1327">
        <v>3.0044067758022299</v>
      </c>
      <c r="AY1327">
        <v>2.4024182985326301</v>
      </c>
      <c r="AZ1327">
        <v>-0.51195160983643195</v>
      </c>
      <c r="BA1327">
        <v>-1.1024195738101299</v>
      </c>
      <c r="BB1327">
        <v>-0.92517714984723598</v>
      </c>
      <c r="BC1327">
        <v>-0.73895479060487301</v>
      </c>
      <c r="BD1327">
        <v>-0.49870079429217001</v>
      </c>
      <c r="BE1327">
        <v>-0.15051965217145399</v>
      </c>
      <c r="BF1327">
        <v>-0.10271468566678001</v>
      </c>
      <c r="BG1327">
        <v>-8.8823229972065904E-2</v>
      </c>
      <c r="BH1327">
        <v>-7.1738285566259399E-2</v>
      </c>
      <c r="BI1327">
        <v>-7.61303281792199E-2</v>
      </c>
      <c r="BJ1327">
        <v>-3.37567610169116E-2</v>
      </c>
      <c r="BK1327">
        <v>-3.85137601958353E-2</v>
      </c>
      <c r="BL1327">
        <v>-7.3343984499746606E-2</v>
      </c>
      <c r="BM1327">
        <v>-4.8221185562597101E-2</v>
      </c>
      <c r="BN1327">
        <v>-9.7100762306864596E-2</v>
      </c>
      <c r="BO1327">
        <v>-5.57386471703301E-2</v>
      </c>
      <c r="BP1327">
        <v>-3.4119281982794E-2</v>
      </c>
      <c r="BQ1327">
        <v>-1.0883221013481101E-3</v>
      </c>
      <c r="BR1327">
        <v>7.2897230026326101E-2</v>
      </c>
      <c r="BS1327">
        <v>2.26667843898657</v>
      </c>
      <c r="BT1327">
        <v>2.9404937814638399</v>
      </c>
      <c r="BU1327">
        <v>3.1960455880062</v>
      </c>
      <c r="BV1327">
        <v>3.2170707288286402</v>
      </c>
      <c r="BW1327">
        <v>2.61420795428061</v>
      </c>
      <c r="BX1327">
        <v>-0.393731169217717</v>
      </c>
      <c r="BY1327">
        <v>-0.98912623199587602</v>
      </c>
      <c r="BZ1327">
        <v>-0.81129999031106004</v>
      </c>
      <c r="CA1327">
        <v>-0.589467242135577</v>
      </c>
      <c r="CB1327">
        <v>-0.38692633656338798</v>
      </c>
      <c r="CC1327">
        <v>-0.10481413934607001</v>
      </c>
      <c r="CD1327">
        <v>-4.9293470710721099E-2</v>
      </c>
      <c r="CE1327">
        <v>-3.8694569609266198E-2</v>
      </c>
      <c r="CF1327">
        <v>-2.1057668691077201E-2</v>
      </c>
      <c r="CG1327">
        <v>-2.8483462315570099E-2</v>
      </c>
      <c r="CH1327">
        <v>1.13779232185096E-3</v>
      </c>
      <c r="CI1327">
        <v>1.3627475777790001E-2</v>
      </c>
      <c r="CJ1327">
        <v>-2.91638384945931E-2</v>
      </c>
      <c r="CK1327">
        <v>-3.5695175091172101E-3</v>
      </c>
      <c r="CL1327">
        <v>-6.1881891246326398E-2</v>
      </c>
      <c r="CM1327">
        <v>-3.1289695960424899E-2</v>
      </c>
      <c r="CN1327">
        <v>-1.6791443798916901E-2</v>
      </c>
      <c r="CO1327">
        <v>1.5765999731690999E-2</v>
      </c>
      <c r="CP1327">
        <v>0.13824912835557199</v>
      </c>
      <c r="CQ1327">
        <v>2.3589540924329002</v>
      </c>
      <c r="CR1327">
        <v>3.0688124267352999</v>
      </c>
      <c r="CS1327">
        <v>3.3355443350281102</v>
      </c>
      <c r="CT1327">
        <v>3.3643611348629001</v>
      </c>
      <c r="CU1327">
        <v>2.7608928246831899</v>
      </c>
      <c r="CV1327">
        <v>-0.31185205217658002</v>
      </c>
      <c r="CW1327">
        <v>-0.910659608577435</v>
      </c>
      <c r="CX1327">
        <v>-0.73242901651688197</v>
      </c>
      <c r="CY1327">
        <v>-0.48593262144518101</v>
      </c>
      <c r="CZ1327">
        <v>-0.30951168763561299</v>
      </c>
      <c r="DA1327">
        <v>-5.91086265206862E-2</v>
      </c>
      <c r="DB1327">
        <v>4.1277442453378204E-3</v>
      </c>
      <c r="DC1327">
        <v>1.14340907535335E-2</v>
      </c>
      <c r="DD1327">
        <v>2.9622948184105099E-2</v>
      </c>
      <c r="DE1327">
        <v>1.9163403548079799E-2</v>
      </c>
      <c r="DF1327">
        <v>3.6032345660613502E-2</v>
      </c>
      <c r="DG1327">
        <v>6.5768711751415299E-2</v>
      </c>
      <c r="DH1327">
        <v>1.50163075105605E-2</v>
      </c>
      <c r="DI1327">
        <v>4.1082150544362699E-2</v>
      </c>
      <c r="DJ1327">
        <v>-2.66630201857882E-2</v>
      </c>
      <c r="DK1327">
        <v>-6.8407447505197099E-3</v>
      </c>
      <c r="DL1327">
        <v>5.3639438496026401E-4</v>
      </c>
      <c r="DM1327">
        <v>3.2620321564730097E-2</v>
      </c>
      <c r="DN1327">
        <v>0.203601026684818</v>
      </c>
      <c r="DO1327">
        <v>2.4512297458792398</v>
      </c>
      <c r="DP1327">
        <v>3.1971310720067598</v>
      </c>
      <c r="DQ1327">
        <v>3.4750430820500302</v>
      </c>
      <c r="DR1327">
        <v>3.5116515408971698</v>
      </c>
      <c r="DS1327">
        <v>2.9075776950857599</v>
      </c>
      <c r="DT1327">
        <v>-0.22997293513544301</v>
      </c>
      <c r="DU1327">
        <v>-0.83219298515899398</v>
      </c>
      <c r="DV1327">
        <v>-0.65355804272270501</v>
      </c>
      <c r="DW1327">
        <v>-0.38239800075478497</v>
      </c>
      <c r="DX1327">
        <v>-0.23209703870783899</v>
      </c>
      <c r="DY1327">
        <v>6.8828748557455801E-3</v>
      </c>
      <c r="DZ1327">
        <v>8.1259494057923501E-2</v>
      </c>
      <c r="EA1327">
        <v>8.3811914670939805E-2</v>
      </c>
      <c r="EB1327">
        <v>0.102797709641317</v>
      </c>
      <c r="EC1327">
        <v>8.7957910377843299E-2</v>
      </c>
      <c r="ED1327">
        <v>8.6414538580808206E-2</v>
      </c>
      <c r="EE1327">
        <v>0.14105237520505801</v>
      </c>
      <c r="EF1327">
        <v>7.8805421463808603E-2</v>
      </c>
      <c r="EG1327">
        <v>0.105552067446262</v>
      </c>
      <c r="EH1327">
        <v>2.41874360151344E-2</v>
      </c>
      <c r="EI1327">
        <v>2.84596577104437E-2</v>
      </c>
      <c r="EJ1327">
        <v>2.5555040641716601E-2</v>
      </c>
      <c r="EK1327">
        <v>5.6955285416751801E-2</v>
      </c>
      <c r="EL1327">
        <v>0.297958788406544</v>
      </c>
      <c r="EM1327">
        <v>2.5844611338450498</v>
      </c>
      <c r="EN1327">
        <v>3.3824028156671901</v>
      </c>
      <c r="EO1327">
        <v>3.67645711696695</v>
      </c>
      <c r="EP1327">
        <v>3.7243154939235699</v>
      </c>
      <c r="EQ1327">
        <v>3.1193673508337501</v>
      </c>
      <c r="ER1327">
        <v>-0.111752494516728</v>
      </c>
      <c r="ES1327">
        <v>-0.71889964334473999</v>
      </c>
      <c r="ET1327">
        <v>-0.53968088318652796</v>
      </c>
      <c r="EU1327">
        <v>-0.23291045228548801</v>
      </c>
      <c r="EV1327">
        <v>-0.120322580979057</v>
      </c>
      <c r="EW1327">
        <v>71.317366991801705</v>
      </c>
      <c r="EX1327">
        <v>70.151545762899005</v>
      </c>
      <c r="EY1327">
        <v>68.866299989759199</v>
      </c>
      <c r="EZ1327">
        <v>67.675778619360102</v>
      </c>
      <c r="FA1327">
        <v>66.734407782339701</v>
      </c>
      <c r="FB1327">
        <v>66.034892877819601</v>
      </c>
      <c r="FC1327">
        <v>65.2468570521266</v>
      </c>
      <c r="FD1327">
        <v>66.487349295136895</v>
      </c>
      <c r="FE1327">
        <v>70.6043536278613</v>
      </c>
      <c r="FF1327">
        <v>75.685579544864098</v>
      </c>
      <c r="FG1327">
        <v>80.8525273019374</v>
      </c>
      <c r="FH1327">
        <v>85.1477409774497</v>
      </c>
      <c r="FI1327">
        <v>88.398867647833498</v>
      </c>
      <c r="FJ1327">
        <v>90.626540545109606</v>
      </c>
      <c r="FK1327">
        <v>92.325284444300806</v>
      </c>
      <c r="FL1327">
        <v>93.228402717022107</v>
      </c>
      <c r="FM1327">
        <v>93.287913654634707</v>
      </c>
      <c r="FN1327">
        <v>92.601406705999906</v>
      </c>
      <c r="FO1327">
        <v>90.929614044896397</v>
      </c>
      <c r="FP1327">
        <v>87.399316857686898</v>
      </c>
      <c r="FQ1327">
        <v>82.350354576589794</v>
      </c>
      <c r="FR1327">
        <v>78.209789291361304</v>
      </c>
      <c r="FS1327">
        <v>75.466447013508599</v>
      </c>
      <c r="FT1327">
        <v>73.427360309085898</v>
      </c>
      <c r="FU1327">
        <v>2.0548083278728799E-2</v>
      </c>
      <c r="FV1327">
        <v>0</v>
      </c>
      <c r="FW1327">
        <v>0</v>
      </c>
      <c r="FX1327">
        <v>1</v>
      </c>
    </row>
    <row r="1328" spans="1:180" x14ac:dyDescent="0.2">
      <c r="A1328" t="s">
        <v>42</v>
      </c>
      <c r="B1328" t="s">
        <v>58</v>
      </c>
      <c r="C1328" t="s">
        <v>3</v>
      </c>
      <c r="D1328" t="s">
        <v>79</v>
      </c>
      <c r="E1328" t="s">
        <v>77</v>
      </c>
      <c r="F1328" t="s">
        <v>77</v>
      </c>
      <c r="G1328" t="s">
        <v>2</v>
      </c>
      <c r="H1328">
        <v>9862.3333333333303</v>
      </c>
      <c r="I1328">
        <v>8.9655257873860705</v>
      </c>
      <c r="J1328">
        <v>7.9439204344950198</v>
      </c>
      <c r="K1328">
        <v>7.2639388387372099</v>
      </c>
      <c r="L1328">
        <v>6.8640674527215904</v>
      </c>
      <c r="M1328">
        <v>6.7363575942820502</v>
      </c>
      <c r="N1328">
        <v>7.0513112300231304</v>
      </c>
      <c r="O1328">
        <v>7.7804550031572104</v>
      </c>
      <c r="P1328">
        <v>8.2544530205927895</v>
      </c>
      <c r="Q1328">
        <v>8.5023805554809098</v>
      </c>
      <c r="R1328">
        <v>8.9184765658609493</v>
      </c>
      <c r="S1328">
        <v>9.6286746101134</v>
      </c>
      <c r="T1328">
        <v>10.706590454334</v>
      </c>
      <c r="U1328">
        <v>12.074131202795799</v>
      </c>
      <c r="V1328">
        <v>13.5713664056402</v>
      </c>
      <c r="W1328">
        <v>15.048694220996801</v>
      </c>
      <c r="X1328">
        <v>16.8048538596193</v>
      </c>
      <c r="Y1328">
        <v>18.331584248815901</v>
      </c>
      <c r="Z1328">
        <v>19.6889937051332</v>
      </c>
      <c r="AA1328">
        <v>19.837509703885701</v>
      </c>
      <c r="AB1328">
        <v>18.648953614324299</v>
      </c>
      <c r="AC1328">
        <v>17.364492589066899</v>
      </c>
      <c r="AD1328">
        <v>15.8422857857677</v>
      </c>
      <c r="AE1328">
        <v>13.327521414488899</v>
      </c>
      <c r="AF1328">
        <v>10.994380263847599</v>
      </c>
      <c r="AG1328">
        <v>-0.18758176389653</v>
      </c>
      <c r="AH1328">
        <v>-0.16032096161411</v>
      </c>
      <c r="AI1328">
        <v>-0.15211306897666699</v>
      </c>
      <c r="AJ1328">
        <v>-0.134576091097593</v>
      </c>
      <c r="AK1328">
        <v>-0.12832356387949001</v>
      </c>
      <c r="AL1328">
        <v>-9.39087835093632E-2</v>
      </c>
      <c r="AM1328">
        <v>-0.122546990953371</v>
      </c>
      <c r="AN1328">
        <v>-0.14305751048078999</v>
      </c>
      <c r="AO1328">
        <v>-0.117741004944351</v>
      </c>
      <c r="AP1328">
        <v>-0.117020603488681</v>
      </c>
      <c r="AQ1328">
        <v>-8.96862931105019E-2</v>
      </c>
      <c r="AR1328">
        <v>-5.3664959087823698E-2</v>
      </c>
      <c r="AS1328">
        <v>-2.0336622761766201E-2</v>
      </c>
      <c r="AT1328">
        <v>1.3620102736037301E-2</v>
      </c>
      <c r="AU1328">
        <v>1.32078975869992</v>
      </c>
      <c r="AV1328">
        <v>1.7082066726513701</v>
      </c>
      <c r="AW1328">
        <v>1.84326675605669</v>
      </c>
      <c r="AX1328">
        <v>1.8534358268575599</v>
      </c>
      <c r="AY1328">
        <v>1.6768557576152401</v>
      </c>
      <c r="AZ1328">
        <v>1.02320753380885E-2</v>
      </c>
      <c r="BA1328">
        <v>-0.56282881170389598</v>
      </c>
      <c r="BB1328">
        <v>-0.53777701864133698</v>
      </c>
      <c r="BC1328">
        <v>-0.50905954713378099</v>
      </c>
      <c r="BD1328">
        <v>-0.376108667619167</v>
      </c>
      <c r="BE1328">
        <v>-0.12798985125835999</v>
      </c>
      <c r="BF1328">
        <v>-9.4252701417154E-2</v>
      </c>
      <c r="BG1328">
        <v>-8.6854632951754093E-2</v>
      </c>
      <c r="BH1328">
        <v>-7.0998894570436802E-2</v>
      </c>
      <c r="BI1328">
        <v>-7.2136691287949695E-2</v>
      </c>
      <c r="BJ1328">
        <v>-4.6007939495499799E-2</v>
      </c>
      <c r="BK1328">
        <v>-4.9430235518184901E-2</v>
      </c>
      <c r="BL1328">
        <v>-7.9289222378899002E-2</v>
      </c>
      <c r="BM1328">
        <v>-6.1714360801026998E-2</v>
      </c>
      <c r="BN1328">
        <v>-7.5696079027123095E-2</v>
      </c>
      <c r="BO1328">
        <v>-5.2462019965246701E-2</v>
      </c>
      <c r="BP1328">
        <v>-3.19155627605077E-2</v>
      </c>
      <c r="BQ1328">
        <v>7.9589864471802502E-4</v>
      </c>
      <c r="BR1328">
        <v>8.3806136036611703E-2</v>
      </c>
      <c r="BS1328">
        <v>1.42467259825848</v>
      </c>
      <c r="BT1328">
        <v>1.85126330575871</v>
      </c>
      <c r="BU1328">
        <v>1.99844166505318</v>
      </c>
      <c r="BV1328">
        <v>2.0060154013144</v>
      </c>
      <c r="BW1328">
        <v>1.84383254727242</v>
      </c>
      <c r="BX1328">
        <v>0.11810353462577</v>
      </c>
      <c r="BY1328">
        <v>-0.47203391564304498</v>
      </c>
      <c r="BZ1328">
        <v>-0.44276504205629102</v>
      </c>
      <c r="CA1328">
        <v>-0.38423032636499999</v>
      </c>
      <c r="CB1328">
        <v>-0.28261306214247001</v>
      </c>
      <c r="CC1328">
        <v>-8.6716674098220703E-2</v>
      </c>
      <c r="CD1328">
        <v>-4.8494025666503397E-2</v>
      </c>
      <c r="CE1328">
        <v>-4.1656838955717097E-2</v>
      </c>
      <c r="CF1328">
        <v>-2.6965521929036999E-2</v>
      </c>
      <c r="CG1328">
        <v>-3.3221834491435197E-2</v>
      </c>
      <c r="CH1328">
        <v>-1.28319608504036E-2</v>
      </c>
      <c r="CI1328">
        <v>1.2102065628443999E-3</v>
      </c>
      <c r="CJ1328">
        <v>-3.5123500294954597E-2</v>
      </c>
      <c r="CK1328">
        <v>-2.2910477739647599E-2</v>
      </c>
      <c r="CL1328">
        <v>-4.7074839270708199E-2</v>
      </c>
      <c r="CM1328">
        <v>-2.6680601780030601E-2</v>
      </c>
      <c r="CN1328">
        <v>-1.6851997118742801E-2</v>
      </c>
      <c r="CO1328">
        <v>1.5432218595482401E-2</v>
      </c>
      <c r="CP1328">
        <v>0.13241676889498</v>
      </c>
      <c r="CQ1328">
        <v>1.49662153648156</v>
      </c>
      <c r="CR1328">
        <v>1.95034389405972</v>
      </c>
      <c r="CS1328">
        <v>2.1059153343194801</v>
      </c>
      <c r="CT1328">
        <v>2.11169154978462</v>
      </c>
      <c r="CU1328">
        <v>1.9594801631326</v>
      </c>
      <c r="CV1328">
        <v>0.19281497872282399</v>
      </c>
      <c r="CW1328">
        <v>-0.40914964721706998</v>
      </c>
      <c r="CX1328">
        <v>-0.37696003650562498</v>
      </c>
      <c r="CY1328">
        <v>-0.29777398832405599</v>
      </c>
      <c r="CZ1328">
        <v>-0.21785829060217099</v>
      </c>
      <c r="DA1328">
        <v>-4.5443496938081702E-2</v>
      </c>
      <c r="DB1328">
        <v>-2.7353499158528898E-3</v>
      </c>
      <c r="DC1328">
        <v>3.54095504031986E-3</v>
      </c>
      <c r="DD1328">
        <v>1.70678507123629E-2</v>
      </c>
      <c r="DE1328">
        <v>5.69302230507919E-3</v>
      </c>
      <c r="DF1328">
        <v>2.0344017794692699E-2</v>
      </c>
      <c r="DG1328">
        <v>5.1850648643873697E-2</v>
      </c>
      <c r="DH1328">
        <v>9.0422217889898002E-3</v>
      </c>
      <c r="DI1328">
        <v>1.5893405321731901E-2</v>
      </c>
      <c r="DJ1328">
        <v>-1.8453599514293401E-2</v>
      </c>
      <c r="DK1328">
        <v>-8.9918359481449401E-4</v>
      </c>
      <c r="DL1328">
        <v>-1.78843147697788E-3</v>
      </c>
      <c r="DM1328">
        <v>3.0068538546246699E-2</v>
      </c>
      <c r="DN1328">
        <v>0.181027401753348</v>
      </c>
      <c r="DO1328">
        <v>1.5685704747046401</v>
      </c>
      <c r="DP1328">
        <v>2.0494244823607399</v>
      </c>
      <c r="DQ1328">
        <v>2.2133890035857702</v>
      </c>
      <c r="DR1328">
        <v>2.21736769825484</v>
      </c>
      <c r="DS1328">
        <v>2.0751277789927798</v>
      </c>
      <c r="DT1328">
        <v>0.26752642281987898</v>
      </c>
      <c r="DU1328">
        <v>-0.34626537879109498</v>
      </c>
      <c r="DV1328">
        <v>-0.311155030954959</v>
      </c>
      <c r="DW1328">
        <v>-0.211317650283112</v>
      </c>
      <c r="DX1328">
        <v>-0.153103519061872</v>
      </c>
      <c r="DY1328">
        <v>1.41484157000882E-2</v>
      </c>
      <c r="DZ1328">
        <v>6.33329102811028E-2</v>
      </c>
      <c r="EA1328">
        <v>6.8799391065233098E-2</v>
      </c>
      <c r="EB1328">
        <v>8.0645047239518999E-2</v>
      </c>
      <c r="EC1328">
        <v>6.1879894896619103E-2</v>
      </c>
      <c r="ED1328">
        <v>6.8244861808556101E-2</v>
      </c>
      <c r="EE1328">
        <v>0.12496740407906</v>
      </c>
      <c r="EF1328">
        <v>7.2810509890880296E-2</v>
      </c>
      <c r="EG1328">
        <v>7.1920049465056299E-2</v>
      </c>
      <c r="EH1328">
        <v>2.2870924947264799E-2</v>
      </c>
      <c r="EI1328">
        <v>3.6325089550440802E-2</v>
      </c>
      <c r="EJ1328">
        <v>1.99609648503382E-2</v>
      </c>
      <c r="EK1328">
        <v>5.1201059952730901E-2</v>
      </c>
      <c r="EL1328">
        <v>0.25121343505392202</v>
      </c>
      <c r="EM1328">
        <v>1.6724533142631901</v>
      </c>
      <c r="EN1328">
        <v>2.1924811154680799</v>
      </c>
      <c r="EO1328">
        <v>2.36856391258226</v>
      </c>
      <c r="EP1328">
        <v>2.3699472727116802</v>
      </c>
      <c r="EQ1328">
        <v>2.2421045686499701</v>
      </c>
      <c r="ER1328">
        <v>0.37539788210755998</v>
      </c>
      <c r="ES1328">
        <v>-0.25547048273024398</v>
      </c>
      <c r="ET1328">
        <v>-0.21614305436991199</v>
      </c>
      <c r="EU1328">
        <v>-8.6488429514330903E-2</v>
      </c>
      <c r="EV1328">
        <v>-5.9607913585175101E-2</v>
      </c>
      <c r="EW1328">
        <v>70.554042029086204</v>
      </c>
      <c r="EX1328">
        <v>69.4198593693703</v>
      </c>
      <c r="EY1328">
        <v>68.173696878548398</v>
      </c>
      <c r="EZ1328">
        <v>67.018159820493096</v>
      </c>
      <c r="FA1328">
        <v>66.120563270893697</v>
      </c>
      <c r="FB1328">
        <v>65.444105081472003</v>
      </c>
      <c r="FC1328">
        <v>64.649841793211195</v>
      </c>
      <c r="FD1328">
        <v>65.9006488880147</v>
      </c>
      <c r="FE1328">
        <v>69.997659464689306</v>
      </c>
      <c r="FF1328">
        <v>75.098967178946197</v>
      </c>
      <c r="FG1328">
        <v>80.344492493842793</v>
      </c>
      <c r="FH1328">
        <v>84.670235706119698</v>
      </c>
      <c r="FI1328">
        <v>87.866062501403405</v>
      </c>
      <c r="FJ1328">
        <v>89.9507467642633</v>
      </c>
      <c r="FK1328">
        <v>91.535078984155703</v>
      </c>
      <c r="FL1328">
        <v>92.358993731227002</v>
      </c>
      <c r="FM1328">
        <v>92.312766642232305</v>
      </c>
      <c r="FN1328">
        <v>91.518762658479304</v>
      </c>
      <c r="FO1328">
        <v>89.768073769605294</v>
      </c>
      <c r="FP1328">
        <v>86.183869346447096</v>
      </c>
      <c r="FQ1328">
        <v>81.202924713901993</v>
      </c>
      <c r="FR1328">
        <v>77.196244404338401</v>
      </c>
      <c r="FS1328">
        <v>74.568187381299197</v>
      </c>
      <c r="FT1328">
        <v>72.591386908898698</v>
      </c>
      <c r="FU1328">
        <v>1.93288888565144E-2</v>
      </c>
      <c r="FV1328">
        <v>0</v>
      </c>
      <c r="FW1328">
        <v>0</v>
      </c>
      <c r="FX1328">
        <v>1</v>
      </c>
    </row>
    <row r="1329" spans="1:180" x14ac:dyDescent="0.2">
      <c r="A1329" t="s">
        <v>42</v>
      </c>
      <c r="B1329" t="s">
        <v>58</v>
      </c>
      <c r="C1329" t="s">
        <v>3</v>
      </c>
      <c r="D1329" t="s">
        <v>79</v>
      </c>
      <c r="E1329" t="s">
        <v>77</v>
      </c>
      <c r="F1329" t="s">
        <v>78</v>
      </c>
      <c r="G1329" t="s">
        <v>2</v>
      </c>
      <c r="H1329">
        <v>2277.6666666666702</v>
      </c>
      <c r="I1329">
        <v>1.9725443867288099</v>
      </c>
      <c r="J1329">
        <v>1.7246644914734399</v>
      </c>
      <c r="K1329">
        <v>1.5768383470657401</v>
      </c>
      <c r="L1329">
        <v>1.48924660979482</v>
      </c>
      <c r="M1329">
        <v>1.4590364230652799</v>
      </c>
      <c r="N1329">
        <v>1.5349673666653501</v>
      </c>
      <c r="O1329">
        <v>1.7084974763189</v>
      </c>
      <c r="P1329">
        <v>1.85944750936223</v>
      </c>
      <c r="Q1329">
        <v>1.9919206423189499</v>
      </c>
      <c r="R1329">
        <v>2.1299303643983301</v>
      </c>
      <c r="S1329">
        <v>2.3654528189839898</v>
      </c>
      <c r="T1329">
        <v>2.7079733529637999</v>
      </c>
      <c r="U1329">
        <v>3.10216501447993</v>
      </c>
      <c r="V1329">
        <v>3.5550505610177399</v>
      </c>
      <c r="W1329">
        <v>4.0102090127718899</v>
      </c>
      <c r="X1329">
        <v>4.5604987904687704</v>
      </c>
      <c r="Y1329">
        <v>5.0228590117111196</v>
      </c>
      <c r="Z1329">
        <v>5.3754155027563701</v>
      </c>
      <c r="AA1329">
        <v>5.35398815073476</v>
      </c>
      <c r="AB1329">
        <v>4.9876651606798896</v>
      </c>
      <c r="AC1329">
        <v>4.4689364547949797</v>
      </c>
      <c r="AD1329">
        <v>3.8929411357752599</v>
      </c>
      <c r="AE1329">
        <v>3.1575291530188299</v>
      </c>
      <c r="AF1329">
        <v>2.5260439695709498</v>
      </c>
      <c r="AG1329">
        <v>-6.6781593625206401E-2</v>
      </c>
      <c r="AH1329">
        <v>-4.6155014437945403E-2</v>
      </c>
      <c r="AI1329">
        <v>-3.4998072740642303E-2</v>
      </c>
      <c r="AJ1329">
        <v>-3.3677312247310499E-2</v>
      </c>
      <c r="AK1329">
        <v>-3.9475134130737499E-2</v>
      </c>
      <c r="AL1329">
        <v>-2.5425560008010901E-2</v>
      </c>
      <c r="AM1329">
        <v>-3.3798136502956898E-2</v>
      </c>
      <c r="AN1329">
        <v>-4.8809524630016803E-2</v>
      </c>
      <c r="AO1329">
        <v>-2.7022385936629E-2</v>
      </c>
      <c r="AP1329">
        <v>-6.0728084504735998E-2</v>
      </c>
      <c r="AQ1329">
        <v>-4.8831653538152199E-2</v>
      </c>
      <c r="AR1329">
        <v>-2.16272930782841E-2</v>
      </c>
      <c r="AS1329">
        <v>-1.7741860354862998E-2</v>
      </c>
      <c r="AT1329">
        <v>-4.8296715933470499E-2</v>
      </c>
      <c r="AU1329">
        <v>0.82035981590116502</v>
      </c>
      <c r="AV1329">
        <v>1.0571379870784401</v>
      </c>
      <c r="AW1329">
        <v>1.1757452820221399</v>
      </c>
      <c r="AX1329">
        <v>1.18126477302932</v>
      </c>
      <c r="AY1329">
        <v>0.72166603718871603</v>
      </c>
      <c r="AZ1329">
        <v>-0.62419507293103005</v>
      </c>
      <c r="BA1329">
        <v>-0.61443012730033397</v>
      </c>
      <c r="BB1329">
        <v>-0.45632799949415698</v>
      </c>
      <c r="BC1329">
        <v>-0.27892626052962799</v>
      </c>
      <c r="BD1329">
        <v>-0.156365533831333</v>
      </c>
      <c r="BE1329">
        <v>-4.55591230866942E-2</v>
      </c>
      <c r="BF1329">
        <v>-2.8006904011629301E-2</v>
      </c>
      <c r="BG1329">
        <v>-2.1892720411165498E-2</v>
      </c>
      <c r="BH1329">
        <v>-2.0113815284250599E-2</v>
      </c>
      <c r="BI1329">
        <v>-2.38460149374768E-2</v>
      </c>
      <c r="BJ1329">
        <v>-1.24216698348865E-2</v>
      </c>
      <c r="BK1329">
        <v>-1.5706542910045598E-2</v>
      </c>
      <c r="BL1329">
        <v>-2.5758719602120402E-2</v>
      </c>
      <c r="BM1329">
        <v>-1.05098592824798E-2</v>
      </c>
      <c r="BN1329">
        <v>-4.2473617111636601E-2</v>
      </c>
      <c r="BO1329">
        <v>-2.87078633091222E-2</v>
      </c>
      <c r="BP1329">
        <v>-9.8466177673422004E-3</v>
      </c>
      <c r="BQ1329">
        <v>-5.8208496266165003E-3</v>
      </c>
      <c r="BR1329">
        <v>-1.80573363287422E-2</v>
      </c>
      <c r="BS1329">
        <v>0.86286241188095902</v>
      </c>
      <c r="BT1329">
        <v>1.1218168895427501</v>
      </c>
      <c r="BU1329">
        <v>1.2403516135991901</v>
      </c>
      <c r="BV1329">
        <v>1.25439079405454</v>
      </c>
      <c r="BW1329">
        <v>0.78173085833024503</v>
      </c>
      <c r="BX1329">
        <v>-0.57931833146637901</v>
      </c>
      <c r="BY1329">
        <v>-0.56986208570608099</v>
      </c>
      <c r="BZ1329">
        <v>-0.41694008164704399</v>
      </c>
      <c r="CA1329">
        <v>-0.23846311100777901</v>
      </c>
      <c r="CB1329">
        <v>-0.12611832841368001</v>
      </c>
      <c r="CC1329">
        <v>-3.08605046410967E-2</v>
      </c>
      <c r="CD1329">
        <v>-1.5437578014407699E-2</v>
      </c>
      <c r="CE1329">
        <v>-1.28159933102118E-2</v>
      </c>
      <c r="CF1329">
        <v>-1.07197786057097E-2</v>
      </c>
      <c r="CG1329">
        <v>-1.3021334594741901E-2</v>
      </c>
      <c r="CH1329">
        <v>-3.4152151143413902E-3</v>
      </c>
      <c r="CI1329">
        <v>-3.1763602994745099E-3</v>
      </c>
      <c r="CJ1329">
        <v>-9.7938022587758505E-3</v>
      </c>
      <c r="CK1329">
        <v>9.26666376568923E-4</v>
      </c>
      <c r="CL1329">
        <v>-2.9830628603212901E-2</v>
      </c>
      <c r="CM1329">
        <v>-1.4770187498995E-2</v>
      </c>
      <c r="CN1329">
        <v>-1.6873579341019501E-3</v>
      </c>
      <c r="CO1329">
        <v>2.4356060891492998E-3</v>
      </c>
      <c r="CP1329">
        <v>2.8863658681767901E-3</v>
      </c>
      <c r="CQ1329">
        <v>0.89229958038218005</v>
      </c>
      <c r="CR1329">
        <v>1.16661330036013</v>
      </c>
      <c r="CS1329">
        <v>1.2850977620411299</v>
      </c>
      <c r="CT1329">
        <v>1.3050376534549899</v>
      </c>
      <c r="CU1329">
        <v>0.82333157047920402</v>
      </c>
      <c r="CV1329">
        <v>-0.54823683703463399</v>
      </c>
      <c r="CW1329">
        <v>-0.53899439586419096</v>
      </c>
      <c r="CX1329">
        <v>-0.38966012973236702</v>
      </c>
      <c r="CY1329">
        <v>-0.21043845691062599</v>
      </c>
      <c r="CZ1329">
        <v>-0.10516920608256999</v>
      </c>
      <c r="DA1329">
        <v>-1.61618861954991E-2</v>
      </c>
      <c r="DB1329">
        <v>-2.8682520171861101E-3</v>
      </c>
      <c r="DC1329">
        <v>-3.73926620925817E-3</v>
      </c>
      <c r="DD1329">
        <v>-1.3257419271687199E-3</v>
      </c>
      <c r="DE1329">
        <v>-2.1966542520069198E-3</v>
      </c>
      <c r="DF1329">
        <v>5.5912396062036702E-3</v>
      </c>
      <c r="DG1329">
        <v>9.3538223110965404E-3</v>
      </c>
      <c r="DH1329">
        <v>6.1711150845686902E-3</v>
      </c>
      <c r="DI1329">
        <v>1.2363192035617599E-2</v>
      </c>
      <c r="DJ1329">
        <v>-1.7187640094789101E-2</v>
      </c>
      <c r="DK1329">
        <v>-8.3251168886791104E-4</v>
      </c>
      <c r="DL1329">
        <v>6.4719018991382998E-3</v>
      </c>
      <c r="DM1329">
        <v>1.0692061804915101E-2</v>
      </c>
      <c r="DN1329">
        <v>2.38300680650958E-2</v>
      </c>
      <c r="DO1329">
        <v>0.92173674888340096</v>
      </c>
      <c r="DP1329">
        <v>1.21140971117751</v>
      </c>
      <c r="DQ1329">
        <v>1.3298439104830599</v>
      </c>
      <c r="DR1329">
        <v>1.35568451285545</v>
      </c>
      <c r="DS1329">
        <v>0.86493228262816202</v>
      </c>
      <c r="DT1329">
        <v>-0.51715534260288998</v>
      </c>
      <c r="DU1329">
        <v>-0.50812670602230103</v>
      </c>
      <c r="DV1329">
        <v>-0.36238017781769</v>
      </c>
      <c r="DW1329">
        <v>-0.182413802813473</v>
      </c>
      <c r="DX1329">
        <v>-8.4220083751458702E-2</v>
      </c>
      <c r="DY1329">
        <v>5.0605843430130597E-3</v>
      </c>
      <c r="DZ1329">
        <v>1.5279858409129999E-2</v>
      </c>
      <c r="EA1329">
        <v>9.3660861202187091E-3</v>
      </c>
      <c r="EB1329">
        <v>1.22377550358911E-2</v>
      </c>
      <c r="EC1329">
        <v>1.34324649412538E-2</v>
      </c>
      <c r="ED1329">
        <v>1.85951297793281E-2</v>
      </c>
      <c r="EE1329">
        <v>2.7445415904007901E-2</v>
      </c>
      <c r="EF1329">
        <v>2.9221920112465102E-2</v>
      </c>
      <c r="EG1329">
        <v>2.8875718689766801E-2</v>
      </c>
      <c r="EH1329">
        <v>1.0668272983103001E-3</v>
      </c>
      <c r="EI1329">
        <v>1.9291278540162101E-2</v>
      </c>
      <c r="EJ1329">
        <v>1.8252577210080199E-2</v>
      </c>
      <c r="EK1329">
        <v>2.26130725331616E-2</v>
      </c>
      <c r="EL1329">
        <v>5.4069447669824099E-2</v>
      </c>
      <c r="EM1329">
        <v>0.96423934486319496</v>
      </c>
      <c r="EN1329">
        <v>1.2760886136418199</v>
      </c>
      <c r="EO1329">
        <v>1.3944502420601199</v>
      </c>
      <c r="EP1329">
        <v>1.42881053388067</v>
      </c>
      <c r="EQ1329">
        <v>0.92499710376969202</v>
      </c>
      <c r="ER1329">
        <v>-0.472278601138239</v>
      </c>
      <c r="ES1329">
        <v>-0.463558664428048</v>
      </c>
      <c r="ET1329">
        <v>-0.32299225997057701</v>
      </c>
      <c r="EU1329">
        <v>-0.14195065329162401</v>
      </c>
      <c r="EV1329">
        <v>-5.3972878333805901E-2</v>
      </c>
      <c r="EW1329">
        <v>74.7381349458404</v>
      </c>
      <c r="EX1329">
        <v>73.417885831129098</v>
      </c>
      <c r="EY1329">
        <v>71.934045256103801</v>
      </c>
      <c r="EZ1329">
        <v>70.560253216230706</v>
      </c>
      <c r="FA1329">
        <v>69.410787480774104</v>
      </c>
      <c r="FB1329">
        <v>68.592504816269795</v>
      </c>
      <c r="FC1329">
        <v>67.823351524158497</v>
      </c>
      <c r="FD1329">
        <v>69.101250366006695</v>
      </c>
      <c r="FE1329">
        <v>73.403628845251106</v>
      </c>
      <c r="FF1329">
        <v>78.404910162042398</v>
      </c>
      <c r="FG1329">
        <v>83.234022355444196</v>
      </c>
      <c r="FH1329">
        <v>87.462991203678399</v>
      </c>
      <c r="FI1329">
        <v>91.0461959448442</v>
      </c>
      <c r="FJ1329">
        <v>93.9658438260618</v>
      </c>
      <c r="FK1329">
        <v>96.190566965233003</v>
      </c>
      <c r="FL1329">
        <v>97.4043038452849</v>
      </c>
      <c r="FM1329">
        <v>97.908188865923094</v>
      </c>
      <c r="FN1329">
        <v>97.684169992821296</v>
      </c>
      <c r="FO1329">
        <v>96.354949012515405</v>
      </c>
      <c r="FP1329">
        <v>93.048488183701295</v>
      </c>
      <c r="FQ1329">
        <v>87.655537635967505</v>
      </c>
      <c r="FR1329">
        <v>82.8849768858489</v>
      </c>
      <c r="FS1329">
        <v>79.581403179763896</v>
      </c>
      <c r="FT1329">
        <v>77.218716308581094</v>
      </c>
      <c r="FU1329">
        <v>3.5369324728853797E-2</v>
      </c>
      <c r="FV1329">
        <v>0</v>
      </c>
      <c r="FW1329">
        <v>0</v>
      </c>
      <c r="FX1329">
        <v>1</v>
      </c>
    </row>
    <row r="1330" spans="1:180" x14ac:dyDescent="0.2">
      <c r="A1330" t="s">
        <v>42</v>
      </c>
      <c r="B1330" t="s">
        <v>58</v>
      </c>
      <c r="C1330" t="s">
        <v>3</v>
      </c>
      <c r="D1330" t="s">
        <v>79</v>
      </c>
      <c r="E1330" t="s">
        <v>78</v>
      </c>
      <c r="F1330" t="s">
        <v>1</v>
      </c>
      <c r="G1330" t="s">
        <v>2</v>
      </c>
      <c r="H1330">
        <v>6313.8888888888896</v>
      </c>
      <c r="I1330">
        <v>6.3655466206911804</v>
      </c>
      <c r="J1330">
        <v>5.5107663426072104</v>
      </c>
      <c r="K1330">
        <v>4.9264532860753896</v>
      </c>
      <c r="L1330">
        <v>4.5330573436638604</v>
      </c>
      <c r="M1330">
        <v>4.33254964072185</v>
      </c>
      <c r="N1330">
        <v>4.2888757343161004</v>
      </c>
      <c r="O1330">
        <v>4.4901669871948497</v>
      </c>
      <c r="P1330">
        <v>4.8350097074859999</v>
      </c>
      <c r="Q1330">
        <v>5.1402565569040597</v>
      </c>
      <c r="R1330">
        <v>5.7640869623655302</v>
      </c>
      <c r="S1330">
        <v>6.6592187157855696</v>
      </c>
      <c r="T1330">
        <v>7.8164097825002097</v>
      </c>
      <c r="U1330">
        <v>9.1649831364577796</v>
      </c>
      <c r="V1330">
        <v>10.4968864556712</v>
      </c>
      <c r="W1330">
        <v>11.685624403293801</v>
      </c>
      <c r="X1330">
        <v>12.899294301995001</v>
      </c>
      <c r="Y1330">
        <v>13.821791883597401</v>
      </c>
      <c r="Z1330">
        <v>14.458880860662299</v>
      </c>
      <c r="AA1330">
        <v>14.309912427701899</v>
      </c>
      <c r="AB1330">
        <v>13.4440568734396</v>
      </c>
      <c r="AC1330">
        <v>12.4310346107449</v>
      </c>
      <c r="AD1330">
        <v>11.3703099356237</v>
      </c>
      <c r="AE1330">
        <v>9.6290185083773494</v>
      </c>
      <c r="AF1330">
        <v>7.9404933212449</v>
      </c>
      <c r="AG1330">
        <v>-7.2183703001892099E-2</v>
      </c>
      <c r="AH1330">
        <v>-5.14449099903736E-2</v>
      </c>
      <c r="AI1330">
        <v>-4.7188994411966702E-2</v>
      </c>
      <c r="AJ1330">
        <v>-3.04090308574997E-2</v>
      </c>
      <c r="AK1330">
        <v>-4.5219022739483201E-2</v>
      </c>
      <c r="AL1330">
        <v>-4.4037671106222198E-2</v>
      </c>
      <c r="AM1330">
        <v>-7.6997999414288906E-2</v>
      </c>
      <c r="AN1330">
        <v>-9.0931821508861699E-2</v>
      </c>
      <c r="AO1330">
        <v>-2.28140007012065E-2</v>
      </c>
      <c r="AP1330">
        <v>-5.4060721127387502E-2</v>
      </c>
      <c r="AQ1330">
        <v>-6.1803688490930798E-2</v>
      </c>
      <c r="AR1330">
        <v>-5.8791158051792899E-2</v>
      </c>
      <c r="AS1330">
        <v>-2.0274850347767201E-2</v>
      </c>
      <c r="AT1330">
        <v>5.66150666090011E-3</v>
      </c>
      <c r="AU1330">
        <v>0.76001833163111898</v>
      </c>
      <c r="AV1330">
        <v>0.94465347017299495</v>
      </c>
      <c r="AW1330">
        <v>1.0465941207548799</v>
      </c>
      <c r="AX1330">
        <v>1.0297008480365699</v>
      </c>
      <c r="AY1330">
        <v>0.68279484228808796</v>
      </c>
      <c r="AZ1330">
        <v>-0.29204899493973902</v>
      </c>
      <c r="BA1330">
        <v>-0.39515782463569799</v>
      </c>
      <c r="BB1330">
        <v>-0.37375690184856197</v>
      </c>
      <c r="BC1330">
        <v>-0.22771737569987699</v>
      </c>
      <c r="BD1330">
        <v>-0.15809963362464899</v>
      </c>
      <c r="BE1330">
        <v>-2.4241084737845298E-2</v>
      </c>
      <c r="BF1330">
        <v>-1.2073628911478999E-2</v>
      </c>
      <c r="BG1330">
        <v>-1.0975339222537401E-2</v>
      </c>
      <c r="BH1330">
        <v>9.7178351388330798E-3</v>
      </c>
      <c r="BI1330">
        <v>-7.3316361346835801E-3</v>
      </c>
      <c r="BJ1330">
        <v>-6.6266018446598102E-3</v>
      </c>
      <c r="BK1330">
        <v>-3.3653525773690303E-2</v>
      </c>
      <c r="BL1330">
        <v>-3.4163613404333201E-2</v>
      </c>
      <c r="BM1330">
        <v>9.9892764675135297E-3</v>
      </c>
      <c r="BN1330">
        <v>-1.84454648613828E-2</v>
      </c>
      <c r="BO1330">
        <v>-3.3470814405309003E-2</v>
      </c>
      <c r="BP1330">
        <v>-3.4732202373789003E-2</v>
      </c>
      <c r="BQ1330">
        <v>3.4513781754515098E-3</v>
      </c>
      <c r="BR1330">
        <v>4.2729891984216103E-2</v>
      </c>
      <c r="BS1330">
        <v>0.82302207665763305</v>
      </c>
      <c r="BT1330">
        <v>0.99988684933943095</v>
      </c>
      <c r="BU1330">
        <v>1.10482258144984</v>
      </c>
      <c r="BV1330">
        <v>1.1033652420145901</v>
      </c>
      <c r="BW1330">
        <v>0.76290417154949097</v>
      </c>
      <c r="BX1330">
        <v>-0.22893754444507999</v>
      </c>
      <c r="BY1330">
        <v>-0.33605924270400001</v>
      </c>
      <c r="BZ1330">
        <v>-0.30621994620569198</v>
      </c>
      <c r="CA1330">
        <v>-0.185961827890649</v>
      </c>
      <c r="CB1330">
        <v>-0.109869380623644</v>
      </c>
      <c r="CC1330">
        <v>8.9638266256722495E-3</v>
      </c>
      <c r="CD1330">
        <v>1.5194800428209899E-2</v>
      </c>
      <c r="CE1330">
        <v>1.41061280450888E-2</v>
      </c>
      <c r="CF1330">
        <v>3.7509580290623797E-2</v>
      </c>
      <c r="CG1330">
        <v>1.8909052412590301E-2</v>
      </c>
      <c r="CH1330">
        <v>1.9284190761679199E-2</v>
      </c>
      <c r="CI1330">
        <v>-3.6332753691827899E-3</v>
      </c>
      <c r="CJ1330">
        <v>5.15387459757226E-3</v>
      </c>
      <c r="CK1330">
        <v>3.2708726306928899E-2</v>
      </c>
      <c r="CL1330">
        <v>6.2215531347642504E-3</v>
      </c>
      <c r="CM1330">
        <v>-1.3847552123192599E-2</v>
      </c>
      <c r="CN1330">
        <v>-1.8069042961279098E-2</v>
      </c>
      <c r="CO1330">
        <v>1.9884091774133899E-2</v>
      </c>
      <c r="CP1330">
        <v>6.8403342738833403E-2</v>
      </c>
      <c r="CQ1330">
        <v>0.86665827853657695</v>
      </c>
      <c r="CR1330">
        <v>1.0381413194943201</v>
      </c>
      <c r="CS1330">
        <v>1.1451514359475601</v>
      </c>
      <c r="CT1330">
        <v>1.1543849768821299</v>
      </c>
      <c r="CU1330">
        <v>0.81838764896129002</v>
      </c>
      <c r="CV1330">
        <v>-0.18522674608699899</v>
      </c>
      <c r="CW1330">
        <v>-0.29512774488834498</v>
      </c>
      <c r="CX1330">
        <v>-0.25944405646324398</v>
      </c>
      <c r="CY1330">
        <v>-0.157042062676651</v>
      </c>
      <c r="CZ1330">
        <v>-7.6465254317521894E-2</v>
      </c>
      <c r="DA1330">
        <v>4.2168737989189797E-2</v>
      </c>
      <c r="DB1330">
        <v>4.2463229767898701E-2</v>
      </c>
      <c r="DC1330">
        <v>3.9187595312715102E-2</v>
      </c>
      <c r="DD1330">
        <v>6.5301325442414598E-2</v>
      </c>
      <c r="DE1330">
        <v>4.5149740959864203E-2</v>
      </c>
      <c r="DF1330">
        <v>4.51949833680182E-2</v>
      </c>
      <c r="DG1330">
        <v>2.6386975035324702E-2</v>
      </c>
      <c r="DH1330">
        <v>4.4471362599477697E-2</v>
      </c>
      <c r="DI1330">
        <v>5.5428176146344203E-2</v>
      </c>
      <c r="DJ1330">
        <v>3.0888571130911299E-2</v>
      </c>
      <c r="DK1330">
        <v>5.7757101589238904E-3</v>
      </c>
      <c r="DL1330">
        <v>-1.40588354876927E-3</v>
      </c>
      <c r="DM1330">
        <v>3.6316805372816202E-2</v>
      </c>
      <c r="DN1330">
        <v>9.40767934934508E-2</v>
      </c>
      <c r="DO1330">
        <v>0.91029448041552097</v>
      </c>
      <c r="DP1330">
        <v>1.0763957896492</v>
      </c>
      <c r="DQ1330">
        <v>1.1854802904452699</v>
      </c>
      <c r="DR1330">
        <v>1.20540471174968</v>
      </c>
      <c r="DS1330">
        <v>0.87387112637308895</v>
      </c>
      <c r="DT1330">
        <v>-0.14151594772891701</v>
      </c>
      <c r="DU1330">
        <v>-0.25419624707269001</v>
      </c>
      <c r="DV1330">
        <v>-0.212668166720797</v>
      </c>
      <c r="DW1330">
        <v>-0.12812229746265399</v>
      </c>
      <c r="DX1330">
        <v>-4.3061128011400003E-2</v>
      </c>
      <c r="DY1330">
        <v>9.0111356253236505E-2</v>
      </c>
      <c r="DZ1330">
        <v>8.1834510846793398E-2</v>
      </c>
      <c r="EA1330">
        <v>7.5401250502144399E-2</v>
      </c>
      <c r="EB1330">
        <v>0.105428191438747</v>
      </c>
      <c r="EC1330">
        <v>8.3037127564663804E-2</v>
      </c>
      <c r="ED1330">
        <v>8.2606052629580498E-2</v>
      </c>
      <c r="EE1330">
        <v>6.9731448675923305E-2</v>
      </c>
      <c r="EF1330">
        <v>0.10123957070400599</v>
      </c>
      <c r="EG1330">
        <v>8.8231453315064295E-2</v>
      </c>
      <c r="EH1330">
        <v>6.6503827396916002E-2</v>
      </c>
      <c r="EI1330">
        <v>3.41085842445457E-2</v>
      </c>
      <c r="EJ1330">
        <v>2.2653072129234599E-2</v>
      </c>
      <c r="EK1330">
        <v>6.0043033896034902E-2</v>
      </c>
      <c r="EL1330">
        <v>0.13114517881676699</v>
      </c>
      <c r="EM1330">
        <v>0.97329822544203604</v>
      </c>
      <c r="EN1330">
        <v>1.1316291688156399</v>
      </c>
      <c r="EO1330">
        <v>1.2437087511402301</v>
      </c>
      <c r="EP1330">
        <v>1.2790691057276999</v>
      </c>
      <c r="EQ1330">
        <v>0.95398045563449296</v>
      </c>
      <c r="ER1330">
        <v>-7.8404497234257603E-2</v>
      </c>
      <c r="ES1330">
        <v>-0.195097665140992</v>
      </c>
      <c r="ET1330">
        <v>-0.14513121107792601</v>
      </c>
      <c r="EU1330">
        <v>-8.6366749653425903E-2</v>
      </c>
      <c r="EV1330">
        <v>5.1691249896053401E-3</v>
      </c>
      <c r="EW1330">
        <v>76.012240007953196</v>
      </c>
      <c r="EX1330">
        <v>74.713401036068305</v>
      </c>
      <c r="EY1330">
        <v>73.276935563576203</v>
      </c>
      <c r="EZ1330">
        <v>71.8267939456574</v>
      </c>
      <c r="FA1330">
        <v>70.638629659446494</v>
      </c>
      <c r="FB1330">
        <v>69.730235845161005</v>
      </c>
      <c r="FC1330">
        <v>68.831975162242699</v>
      </c>
      <c r="FD1330">
        <v>69.741796466427502</v>
      </c>
      <c r="FE1330">
        <v>73.538309971269101</v>
      </c>
      <c r="FF1330">
        <v>78.411067459366095</v>
      </c>
      <c r="FG1330">
        <v>82.986443036707101</v>
      </c>
      <c r="FH1330">
        <v>86.992231711336501</v>
      </c>
      <c r="FI1330">
        <v>90.347154307429903</v>
      </c>
      <c r="FJ1330">
        <v>93.069136349884104</v>
      </c>
      <c r="FK1330">
        <v>95.268848597429198</v>
      </c>
      <c r="FL1330">
        <v>96.654074219045796</v>
      </c>
      <c r="FM1330">
        <v>97.279522486228004</v>
      </c>
      <c r="FN1330">
        <v>97.1660757122512</v>
      </c>
      <c r="FO1330">
        <v>95.896873364896706</v>
      </c>
      <c r="FP1330">
        <v>92.901331993414004</v>
      </c>
      <c r="FQ1330">
        <v>88.139243418504705</v>
      </c>
      <c r="FR1330">
        <v>83.873500203179006</v>
      </c>
      <c r="FS1330">
        <v>80.794824218765996</v>
      </c>
      <c r="FT1330">
        <v>78.523102642534397</v>
      </c>
      <c r="FU1330">
        <v>1.38159036498267E-2</v>
      </c>
      <c r="FV1330">
        <v>0</v>
      </c>
      <c r="FW1330">
        <v>0</v>
      </c>
      <c r="FX1330">
        <v>1</v>
      </c>
    </row>
    <row r="1331" spans="1:180" x14ac:dyDescent="0.2">
      <c r="A1331" t="s">
        <v>42</v>
      </c>
      <c r="B1331" t="s">
        <v>58</v>
      </c>
      <c r="C1331" t="s">
        <v>3</v>
      </c>
      <c r="D1331" t="s">
        <v>79</v>
      </c>
      <c r="E1331" t="s">
        <v>78</v>
      </c>
      <c r="F1331" t="s">
        <v>77</v>
      </c>
      <c r="G1331" t="s">
        <v>2</v>
      </c>
      <c r="H1331">
        <v>5212.3333333333303</v>
      </c>
      <c r="I1331">
        <v>5.3568879603870103</v>
      </c>
      <c r="J1331">
        <v>4.6461087303708197</v>
      </c>
      <c r="K1331">
        <v>4.1537773981947597</v>
      </c>
      <c r="L1331">
        <v>3.8297112564267102</v>
      </c>
      <c r="M1331">
        <v>3.6683929515817799</v>
      </c>
      <c r="N1331">
        <v>3.6284494018721198</v>
      </c>
      <c r="O1331">
        <v>3.7877975467268499</v>
      </c>
      <c r="P1331">
        <v>4.0745455359221197</v>
      </c>
      <c r="Q1331">
        <v>4.3070257593683898</v>
      </c>
      <c r="R1331">
        <v>4.8210820430447798</v>
      </c>
      <c r="S1331">
        <v>5.5573816223525103</v>
      </c>
      <c r="T1331">
        <v>6.4895812533353103</v>
      </c>
      <c r="U1331">
        <v>7.5731196321594396</v>
      </c>
      <c r="V1331">
        <v>8.6317735683536796</v>
      </c>
      <c r="W1331">
        <v>9.5635088406313198</v>
      </c>
      <c r="X1331">
        <v>10.533381996496001</v>
      </c>
      <c r="Y1331">
        <v>11.2608406603484</v>
      </c>
      <c r="Z1331">
        <v>11.7673005394198</v>
      </c>
      <c r="AA1331">
        <v>11.6672090599951</v>
      </c>
      <c r="AB1331">
        <v>10.966307525634001</v>
      </c>
      <c r="AC1331">
        <v>10.2032576371949</v>
      </c>
      <c r="AD1331">
        <v>9.4074438506834195</v>
      </c>
      <c r="AE1331">
        <v>8.0272756155605798</v>
      </c>
      <c r="AF1331">
        <v>6.6496717531057197</v>
      </c>
      <c r="AG1331">
        <v>-7.44042459553413E-2</v>
      </c>
      <c r="AH1331">
        <v>-6.3686297175937698E-2</v>
      </c>
      <c r="AI1331">
        <v>-6.4847309777196396E-2</v>
      </c>
      <c r="AJ1331">
        <v>-4.6384473780947198E-2</v>
      </c>
      <c r="AK1331">
        <v>-5.7389522064796701E-2</v>
      </c>
      <c r="AL1331">
        <v>-6.1301129430545297E-2</v>
      </c>
      <c r="AM1331">
        <v>-8.5523111463192095E-2</v>
      </c>
      <c r="AN1331">
        <v>-9.22987836596771E-2</v>
      </c>
      <c r="AO1331">
        <v>-2.2217626820672201E-2</v>
      </c>
      <c r="AP1331">
        <v>-4.17424740033146E-2</v>
      </c>
      <c r="AQ1331">
        <v>-5.1276764256107901E-2</v>
      </c>
      <c r="AR1331">
        <v>-5.3957453237558697E-2</v>
      </c>
      <c r="AS1331">
        <v>-1.0087051938328401E-2</v>
      </c>
      <c r="AT1331">
        <v>7.0028264793169804E-3</v>
      </c>
      <c r="AU1331">
        <v>0.39492055348207</v>
      </c>
      <c r="AV1331">
        <v>0.47666681761035901</v>
      </c>
      <c r="AW1331">
        <v>0.52375049586483902</v>
      </c>
      <c r="AX1331">
        <v>0.49249345591246502</v>
      </c>
      <c r="AY1331">
        <v>0.40947324017916897</v>
      </c>
      <c r="AZ1331">
        <v>-8.2799659107126496E-3</v>
      </c>
      <c r="BA1331">
        <v>-0.150673451677135</v>
      </c>
      <c r="BB1331">
        <v>-0.19636411208079799</v>
      </c>
      <c r="BC1331">
        <v>-0.12818900845407899</v>
      </c>
      <c r="BD1331">
        <v>-0.112825589125388</v>
      </c>
      <c r="BE1331">
        <v>-2.5539688275649799E-2</v>
      </c>
      <c r="BF1331">
        <v>-2.02090947278139E-2</v>
      </c>
      <c r="BG1331">
        <v>-2.4433989193426601E-2</v>
      </c>
      <c r="BH1331">
        <v>-3.0862368395318E-3</v>
      </c>
      <c r="BI1331">
        <v>-1.8041208532892698E-2</v>
      </c>
      <c r="BJ1331">
        <v>-2.0812786140490699E-2</v>
      </c>
      <c r="BK1331">
        <v>-3.9271543700825598E-2</v>
      </c>
      <c r="BL1331">
        <v>-3.32410633481958E-2</v>
      </c>
      <c r="BM1331">
        <v>1.16229026247663E-2</v>
      </c>
      <c r="BN1331">
        <v>-1.3125414806224501E-2</v>
      </c>
      <c r="BO1331">
        <v>-2.8515482605302601E-2</v>
      </c>
      <c r="BP1331">
        <v>-3.4421958204816798E-2</v>
      </c>
      <c r="BQ1331">
        <v>9.0818018878293192E-3</v>
      </c>
      <c r="BR1331">
        <v>3.5258941759735297E-2</v>
      </c>
      <c r="BS1331">
        <v>0.44507491913293301</v>
      </c>
      <c r="BT1331">
        <v>0.52621854321509498</v>
      </c>
      <c r="BU1331">
        <v>0.57530670556340302</v>
      </c>
      <c r="BV1331">
        <v>0.55547473747937504</v>
      </c>
      <c r="BW1331">
        <v>0.48304027969539498</v>
      </c>
      <c r="BX1331">
        <v>5.0978010108011403E-2</v>
      </c>
      <c r="BY1331">
        <v>-9.8022532857073894E-2</v>
      </c>
      <c r="BZ1331">
        <v>-0.13891569755109501</v>
      </c>
      <c r="CA1331">
        <v>-9.2546005335713E-2</v>
      </c>
      <c r="CB1331">
        <v>-6.6773500424998397E-2</v>
      </c>
      <c r="CC1331">
        <v>8.3037555186668503E-3</v>
      </c>
      <c r="CD1331">
        <v>9.9030832444578394E-3</v>
      </c>
      <c r="CE1331">
        <v>3.55615353300493E-3</v>
      </c>
      <c r="CF1331">
        <v>2.6901990167970902E-2</v>
      </c>
      <c r="CG1331">
        <v>9.2113135537157994E-3</v>
      </c>
      <c r="CH1331">
        <v>7.2293170837743502E-3</v>
      </c>
      <c r="CI1331">
        <v>-7.23784876337527E-3</v>
      </c>
      <c r="CJ1331">
        <v>7.6621338337727598E-3</v>
      </c>
      <c r="CK1331">
        <v>3.5060750231286297E-2</v>
      </c>
      <c r="CL1331">
        <v>6.6946732183903301E-3</v>
      </c>
      <c r="CM1331">
        <v>-1.2751088270964901E-2</v>
      </c>
      <c r="CN1331">
        <v>-2.08917338555328E-2</v>
      </c>
      <c r="CO1331">
        <v>2.2358091654321201E-2</v>
      </c>
      <c r="CP1331">
        <v>5.4829041127195798E-2</v>
      </c>
      <c r="CQ1331">
        <v>0.47981167999898</v>
      </c>
      <c r="CR1331">
        <v>0.56053791742099801</v>
      </c>
      <c r="CS1331">
        <v>0.61101437934649205</v>
      </c>
      <c r="CT1331">
        <v>0.59909538123462602</v>
      </c>
      <c r="CU1331">
        <v>0.53399258715926601</v>
      </c>
      <c r="CV1331">
        <v>9.2019903782783199E-2</v>
      </c>
      <c r="CW1331">
        <v>-6.1556666871215901E-2</v>
      </c>
      <c r="CX1331">
        <v>-9.9127100651206307E-2</v>
      </c>
      <c r="CY1331">
        <v>-6.7859769954145194E-2</v>
      </c>
      <c r="CZ1331">
        <v>-3.4877964078206099E-2</v>
      </c>
      <c r="DA1331">
        <v>4.2147199312983497E-2</v>
      </c>
      <c r="DB1331">
        <v>4.0015261216729603E-2</v>
      </c>
      <c r="DC1331">
        <v>3.1546296259436502E-2</v>
      </c>
      <c r="DD1331">
        <v>5.6890217175473601E-2</v>
      </c>
      <c r="DE1331">
        <v>3.6463835640324301E-2</v>
      </c>
      <c r="DF1331">
        <v>3.5271420308039397E-2</v>
      </c>
      <c r="DG1331">
        <v>2.4795846174075001E-2</v>
      </c>
      <c r="DH1331">
        <v>4.85653310157413E-2</v>
      </c>
      <c r="DI1331">
        <v>5.8498597837806303E-2</v>
      </c>
      <c r="DJ1331">
        <v>2.65147612430051E-2</v>
      </c>
      <c r="DK1331">
        <v>3.0133060633727301E-3</v>
      </c>
      <c r="DL1331">
        <v>-7.3615095062487699E-3</v>
      </c>
      <c r="DM1331">
        <v>3.5634381420813099E-2</v>
      </c>
      <c r="DN1331">
        <v>7.4399140494656305E-2</v>
      </c>
      <c r="DO1331">
        <v>0.51454844086502705</v>
      </c>
      <c r="DP1331">
        <v>0.59485729162690104</v>
      </c>
      <c r="DQ1331">
        <v>0.64672205312957998</v>
      </c>
      <c r="DR1331">
        <v>0.64271602498987701</v>
      </c>
      <c r="DS1331">
        <v>0.58494489462313604</v>
      </c>
      <c r="DT1331">
        <v>0.133061797457555</v>
      </c>
      <c r="DU1331">
        <v>-2.5090800885357801E-2</v>
      </c>
      <c r="DV1331">
        <v>-5.9338503751317502E-2</v>
      </c>
      <c r="DW1331">
        <v>-4.3173534572577499E-2</v>
      </c>
      <c r="DX1331">
        <v>-2.9824277314138602E-3</v>
      </c>
      <c r="DY1331">
        <v>9.1011756992674997E-2</v>
      </c>
      <c r="DZ1331">
        <v>8.3492463664853397E-2</v>
      </c>
      <c r="EA1331">
        <v>7.1959616843206203E-2</v>
      </c>
      <c r="EB1331">
        <v>0.10018845411688899</v>
      </c>
      <c r="EC1331">
        <v>7.5812149172228394E-2</v>
      </c>
      <c r="ED1331">
        <v>7.5759763598094096E-2</v>
      </c>
      <c r="EE1331">
        <v>7.1047413936441595E-2</v>
      </c>
      <c r="EF1331">
        <v>0.107623051327223</v>
      </c>
      <c r="EG1331">
        <v>9.2339127283244699E-2</v>
      </c>
      <c r="EH1331">
        <v>5.5131820440095201E-2</v>
      </c>
      <c r="EI1331">
        <v>2.57745877141781E-2</v>
      </c>
      <c r="EJ1331">
        <v>1.21739855264932E-2</v>
      </c>
      <c r="EK1331">
        <v>5.4803235246970797E-2</v>
      </c>
      <c r="EL1331">
        <v>0.102655255775075</v>
      </c>
      <c r="EM1331">
        <v>0.56470280651589</v>
      </c>
      <c r="EN1331">
        <v>0.64440901723163702</v>
      </c>
      <c r="EO1331">
        <v>0.69827826282814398</v>
      </c>
      <c r="EP1331">
        <v>0.70569730655678697</v>
      </c>
      <c r="EQ1331">
        <v>0.65851193413936204</v>
      </c>
      <c r="ER1331">
        <v>0.19231977347627899</v>
      </c>
      <c r="ES1331">
        <v>2.7560117934703001E-2</v>
      </c>
      <c r="ET1331">
        <v>-1.8900892216143299E-3</v>
      </c>
      <c r="EU1331">
        <v>-7.5305314542119303E-3</v>
      </c>
      <c r="EV1331">
        <v>4.3069660968975798E-2</v>
      </c>
      <c r="EW1331">
        <v>75.841629337377796</v>
      </c>
      <c r="EX1331">
        <v>74.549031977138696</v>
      </c>
      <c r="EY1331">
        <v>73.127947697441797</v>
      </c>
      <c r="EZ1331">
        <v>71.688135625140802</v>
      </c>
      <c r="FA1331">
        <v>70.514915581522004</v>
      </c>
      <c r="FB1331">
        <v>69.604756529027597</v>
      </c>
      <c r="FC1331">
        <v>68.7060117550255</v>
      </c>
      <c r="FD1331">
        <v>69.613621813045995</v>
      </c>
      <c r="FE1331">
        <v>73.430957481908294</v>
      </c>
      <c r="FF1331">
        <v>78.327650163533704</v>
      </c>
      <c r="FG1331">
        <v>82.923006023792098</v>
      </c>
      <c r="FH1331">
        <v>86.9269840409019</v>
      </c>
      <c r="FI1331">
        <v>90.243099197149505</v>
      </c>
      <c r="FJ1331">
        <v>92.910171554524993</v>
      </c>
      <c r="FK1331">
        <v>95.059557611053705</v>
      </c>
      <c r="FL1331">
        <v>96.413329588593101</v>
      </c>
      <c r="FM1331">
        <v>97.0004814219552</v>
      </c>
      <c r="FN1331">
        <v>96.854353146403696</v>
      </c>
      <c r="FO1331">
        <v>95.559356374937494</v>
      </c>
      <c r="FP1331">
        <v>92.554630487280704</v>
      </c>
      <c r="FQ1331">
        <v>87.829618353374997</v>
      </c>
      <c r="FR1331">
        <v>83.642329421415297</v>
      </c>
      <c r="FS1331">
        <v>80.612418092078698</v>
      </c>
      <c r="FT1331">
        <v>78.346620335944195</v>
      </c>
      <c r="FU1331">
        <v>1.4585526201056799E-2</v>
      </c>
      <c r="FV1331">
        <v>0</v>
      </c>
      <c r="FW1331">
        <v>0</v>
      </c>
      <c r="FX1331">
        <v>1</v>
      </c>
    </row>
    <row r="1332" spans="1:180" x14ac:dyDescent="0.2">
      <c r="A1332" t="s">
        <v>42</v>
      </c>
      <c r="B1332" t="s">
        <v>58</v>
      </c>
      <c r="C1332" t="s">
        <v>3</v>
      </c>
      <c r="D1332" t="s">
        <v>79</v>
      </c>
      <c r="E1332" t="s">
        <v>78</v>
      </c>
      <c r="F1332" t="s">
        <v>78</v>
      </c>
      <c r="G1332" t="s">
        <v>2</v>
      </c>
      <c r="H1332">
        <v>1101.55555555556</v>
      </c>
      <c r="I1332">
        <v>0.998539959055885</v>
      </c>
      <c r="J1332">
        <v>0.85525801814003699</v>
      </c>
      <c r="K1332">
        <v>0.76333968699796095</v>
      </c>
      <c r="L1332">
        <v>0.69355268924105995</v>
      </c>
      <c r="M1332">
        <v>0.653837665513191</v>
      </c>
      <c r="N1332">
        <v>0.65119425792484198</v>
      </c>
      <c r="O1332">
        <v>0.69252415698404701</v>
      </c>
      <c r="P1332">
        <v>0.74994037299587302</v>
      </c>
      <c r="Q1332">
        <v>0.82502701844878501</v>
      </c>
      <c r="R1332">
        <v>0.93797922993612604</v>
      </c>
      <c r="S1332">
        <v>1.0981123027405699</v>
      </c>
      <c r="T1332">
        <v>1.3266970414303201</v>
      </c>
      <c r="U1332">
        <v>1.5928129302976399</v>
      </c>
      <c r="V1332">
        <v>1.8662331172506801</v>
      </c>
      <c r="W1332">
        <v>2.12545039934809</v>
      </c>
      <c r="X1332">
        <v>2.3668043393081302</v>
      </c>
      <c r="Y1332">
        <v>2.5586598982275</v>
      </c>
      <c r="Z1332">
        <v>2.6862126161439801</v>
      </c>
      <c r="AA1332">
        <v>2.6411857288185598</v>
      </c>
      <c r="AB1332">
        <v>2.4760728066645501</v>
      </c>
      <c r="AC1332">
        <v>2.2203451905704101</v>
      </c>
      <c r="AD1332">
        <v>1.95137938724778</v>
      </c>
      <c r="AE1332">
        <v>1.58785357165936</v>
      </c>
      <c r="AF1332">
        <v>1.2753045759786299</v>
      </c>
      <c r="AG1332">
        <v>-1.9684171587137402E-2</v>
      </c>
      <c r="AH1332">
        <v>-1.41872900696631E-2</v>
      </c>
      <c r="AI1332">
        <v>-6.5940591101437702E-3</v>
      </c>
      <c r="AJ1332">
        <v>-3.7547483866734199E-3</v>
      </c>
      <c r="AK1332">
        <v>-4.5379933912649802E-3</v>
      </c>
      <c r="AL1332">
        <v>3.2851342561665098E-4</v>
      </c>
      <c r="AM1332">
        <v>-1.43099922934868E-2</v>
      </c>
      <c r="AN1332">
        <v>-2.27694745031757E-2</v>
      </c>
      <c r="AO1332">
        <v>-2.33657327848255E-2</v>
      </c>
      <c r="AP1332">
        <v>-2.5411244056442999E-2</v>
      </c>
      <c r="AQ1332">
        <v>-2.4306533398545199E-2</v>
      </c>
      <c r="AR1332">
        <v>-1.1473228564400501E-2</v>
      </c>
      <c r="AS1332">
        <v>-1.8449739385053902E-2</v>
      </c>
      <c r="AT1332">
        <v>-8.77320192750017E-3</v>
      </c>
      <c r="AU1332">
        <v>0.353605959101921</v>
      </c>
      <c r="AV1332">
        <v>0.439478784819751</v>
      </c>
      <c r="AW1332">
        <v>0.48325933982025299</v>
      </c>
      <c r="AX1332">
        <v>0.51046796189794497</v>
      </c>
      <c r="AY1332">
        <v>0.228050809591829</v>
      </c>
      <c r="AZ1332">
        <v>-0.317928244985342</v>
      </c>
      <c r="BA1332">
        <v>-0.27560041015338899</v>
      </c>
      <c r="BB1332">
        <v>-0.197369156868023</v>
      </c>
      <c r="BC1332">
        <v>-0.116019115306847</v>
      </c>
      <c r="BD1332">
        <v>-6.8400430018774702E-2</v>
      </c>
      <c r="BE1332">
        <v>-9.0454228911918903E-3</v>
      </c>
      <c r="BF1332">
        <v>-4.2936163064311202E-3</v>
      </c>
      <c r="BG1332">
        <v>1.5522725790008899E-3</v>
      </c>
      <c r="BH1332">
        <v>2.8346482864495901E-3</v>
      </c>
      <c r="BI1332">
        <v>1.48239768750281E-3</v>
      </c>
      <c r="BJ1332">
        <v>5.1840985294879403E-3</v>
      </c>
      <c r="BK1332">
        <v>-5.6602481972381803E-3</v>
      </c>
      <c r="BL1332">
        <v>-1.31371551557592E-2</v>
      </c>
      <c r="BM1332">
        <v>-1.3021153684721501E-2</v>
      </c>
      <c r="BN1332">
        <v>-1.2512295451439901E-2</v>
      </c>
      <c r="BO1332">
        <v>-1.2087050458819399E-2</v>
      </c>
      <c r="BP1332">
        <v>-2.7202177561204501E-3</v>
      </c>
      <c r="BQ1332">
        <v>-9.5438630914178105E-3</v>
      </c>
      <c r="BR1332">
        <v>3.3267511074196402E-3</v>
      </c>
      <c r="BS1332">
        <v>0.37156894063701901</v>
      </c>
      <c r="BT1332">
        <v>0.46071326640521698</v>
      </c>
      <c r="BU1332">
        <v>0.51113954744511703</v>
      </c>
      <c r="BV1332">
        <v>0.53583711073214602</v>
      </c>
      <c r="BW1332">
        <v>0.26312291179272501</v>
      </c>
      <c r="BX1332">
        <v>-0.29302381315673998</v>
      </c>
      <c r="BY1332">
        <v>-0.251538264911851</v>
      </c>
      <c r="BZ1332">
        <v>-0.17645268299691699</v>
      </c>
      <c r="CA1332">
        <v>-0.101988422820328</v>
      </c>
      <c r="CB1332">
        <v>-5.4459791735947699E-2</v>
      </c>
      <c r="CC1332">
        <v>-1.6770579528813099E-3</v>
      </c>
      <c r="CD1332">
        <v>2.5587120031814702E-3</v>
      </c>
      <c r="CE1332">
        <v>7.1943970909764E-3</v>
      </c>
      <c r="CF1332">
        <v>7.3984443491729897E-3</v>
      </c>
      <c r="CG1332">
        <v>5.6521022089204703E-3</v>
      </c>
      <c r="CH1332">
        <v>8.5470619810058095E-3</v>
      </c>
      <c r="CI1332">
        <v>3.3053821436744102E-4</v>
      </c>
      <c r="CJ1332">
        <v>-6.4658401183842803E-3</v>
      </c>
      <c r="CK1332">
        <v>-5.8565297123707102E-3</v>
      </c>
      <c r="CL1332">
        <v>-3.5785229412952902E-3</v>
      </c>
      <c r="CM1332">
        <v>-3.6238737986099101E-3</v>
      </c>
      <c r="CN1332">
        <v>3.3420908656598201E-3</v>
      </c>
      <c r="CO1332">
        <v>-3.3756803001495101E-3</v>
      </c>
      <c r="CP1332">
        <v>1.17071417196808E-2</v>
      </c>
      <c r="CQ1332">
        <v>0.38401004692813501</v>
      </c>
      <c r="CR1332">
        <v>0.47542020366534599</v>
      </c>
      <c r="CS1332">
        <v>0.53044929431545595</v>
      </c>
      <c r="CT1332">
        <v>0.55340770593343602</v>
      </c>
      <c r="CU1332">
        <v>0.28741374293797201</v>
      </c>
      <c r="CV1332">
        <v>-0.275775079537875</v>
      </c>
      <c r="CW1332">
        <v>-0.23487289641735501</v>
      </c>
      <c r="CX1332">
        <v>-0.16196599691101701</v>
      </c>
      <c r="CY1332">
        <v>-9.2270807945443095E-2</v>
      </c>
      <c r="CZ1332">
        <v>-4.48045481282104E-2</v>
      </c>
      <c r="DA1332">
        <v>5.69130698542926E-3</v>
      </c>
      <c r="DB1332">
        <v>9.4110403127940605E-3</v>
      </c>
      <c r="DC1332">
        <v>1.28365216029519E-2</v>
      </c>
      <c r="DD1332">
        <v>1.19622404118964E-2</v>
      </c>
      <c r="DE1332">
        <v>9.8218067303381205E-3</v>
      </c>
      <c r="DF1332">
        <v>1.19100254325237E-2</v>
      </c>
      <c r="DG1332">
        <v>6.3213246259730604E-3</v>
      </c>
      <c r="DH1332">
        <v>2.05474918990623E-4</v>
      </c>
      <c r="DI1332">
        <v>1.30809425998005E-3</v>
      </c>
      <c r="DJ1332">
        <v>5.3552495688493004E-3</v>
      </c>
      <c r="DK1332">
        <v>4.8393028615995402E-3</v>
      </c>
      <c r="DL1332">
        <v>9.4043994874400995E-3</v>
      </c>
      <c r="DM1332">
        <v>2.7925024911187998E-3</v>
      </c>
      <c r="DN1332">
        <v>2.0087532331942E-2</v>
      </c>
      <c r="DO1332">
        <v>0.39645115321925201</v>
      </c>
      <c r="DP1332">
        <v>0.49012714092547399</v>
      </c>
      <c r="DQ1332">
        <v>0.54975904118579599</v>
      </c>
      <c r="DR1332">
        <v>0.57097830113472603</v>
      </c>
      <c r="DS1332">
        <v>0.311704574083219</v>
      </c>
      <c r="DT1332">
        <v>-0.25852634591900903</v>
      </c>
      <c r="DU1332">
        <v>-0.218207527922858</v>
      </c>
      <c r="DV1332">
        <v>-0.14747931082511601</v>
      </c>
      <c r="DW1332">
        <v>-8.2553193070558195E-2</v>
      </c>
      <c r="DX1332">
        <v>-3.5149304520472997E-2</v>
      </c>
      <c r="DY1332">
        <v>1.63300556813748E-2</v>
      </c>
      <c r="DZ1332">
        <v>1.9304714076025999E-2</v>
      </c>
      <c r="EA1332">
        <v>2.09828532920966E-2</v>
      </c>
      <c r="EB1332">
        <v>1.8551637085019401E-2</v>
      </c>
      <c r="EC1332">
        <v>1.5842197809105899E-2</v>
      </c>
      <c r="ED1332">
        <v>1.6765610536395002E-2</v>
      </c>
      <c r="EE1332">
        <v>1.49710687222217E-2</v>
      </c>
      <c r="EF1332">
        <v>9.8377942664071103E-3</v>
      </c>
      <c r="EG1332">
        <v>1.16526733600841E-2</v>
      </c>
      <c r="EH1332">
        <v>1.82541981738524E-2</v>
      </c>
      <c r="EI1332">
        <v>1.7058785801325398E-2</v>
      </c>
      <c r="EJ1332">
        <v>1.8157410295720201E-2</v>
      </c>
      <c r="EK1332">
        <v>1.1698378784754901E-2</v>
      </c>
      <c r="EL1332">
        <v>3.21874853668618E-2</v>
      </c>
      <c r="EM1332">
        <v>0.41441413475435002</v>
      </c>
      <c r="EN1332">
        <v>0.51136162251093997</v>
      </c>
      <c r="EO1332">
        <v>0.57763924881065898</v>
      </c>
      <c r="EP1332">
        <v>0.59634744996892697</v>
      </c>
      <c r="EQ1332">
        <v>0.34677667628411502</v>
      </c>
      <c r="ER1332">
        <v>-0.233621914090407</v>
      </c>
      <c r="ES1332">
        <v>-0.194145382681321</v>
      </c>
      <c r="ET1332">
        <v>-0.12656283695400999</v>
      </c>
      <c r="EU1332">
        <v>-6.85225005840394E-2</v>
      </c>
      <c r="EV1332">
        <v>-2.1208666237646102E-2</v>
      </c>
      <c r="EW1332">
        <v>76.943827954880504</v>
      </c>
      <c r="EX1332">
        <v>75.609863347302905</v>
      </c>
      <c r="EY1332">
        <v>74.079780046056698</v>
      </c>
      <c r="EZ1332">
        <v>72.552802707069304</v>
      </c>
      <c r="FA1332">
        <v>71.275845677407403</v>
      </c>
      <c r="FB1332">
        <v>70.358116191624504</v>
      </c>
      <c r="FC1332">
        <v>69.441725475348406</v>
      </c>
      <c r="FD1332">
        <v>70.364764126605394</v>
      </c>
      <c r="FE1332">
        <v>74.044965596779605</v>
      </c>
      <c r="FF1332">
        <v>78.778327224206905</v>
      </c>
      <c r="FG1332">
        <v>83.233603561220903</v>
      </c>
      <c r="FH1332">
        <v>87.260951591265894</v>
      </c>
      <c r="FI1332">
        <v>90.833984438147596</v>
      </c>
      <c r="FJ1332">
        <v>93.844153577439201</v>
      </c>
      <c r="FK1332">
        <v>96.308983352172206</v>
      </c>
      <c r="FL1332">
        <v>97.859289188162293</v>
      </c>
      <c r="FM1332">
        <v>98.679966126026301</v>
      </c>
      <c r="FN1332">
        <v>98.732276571697398</v>
      </c>
      <c r="FO1332">
        <v>97.587655181051403</v>
      </c>
      <c r="FP1332">
        <v>94.651816398060902</v>
      </c>
      <c r="FQ1332">
        <v>89.735677321289501</v>
      </c>
      <c r="FR1332">
        <v>85.099571204438803</v>
      </c>
      <c r="FS1332">
        <v>81.780309023423996</v>
      </c>
      <c r="FT1332">
        <v>79.482156190917905</v>
      </c>
      <c r="FU1332">
        <v>3.0578465796055599E-2</v>
      </c>
      <c r="FV1332">
        <v>0</v>
      </c>
      <c r="FW1332">
        <v>0</v>
      </c>
      <c r="FX1332">
        <v>1</v>
      </c>
    </row>
    <row r="1333" spans="1:180" x14ac:dyDescent="0.2">
      <c r="A1333" t="s">
        <v>42</v>
      </c>
      <c r="B1333" t="s">
        <v>58</v>
      </c>
      <c r="C1333" t="s">
        <v>3</v>
      </c>
      <c r="D1333" t="s">
        <v>40</v>
      </c>
      <c r="E1333" t="s">
        <v>1</v>
      </c>
      <c r="F1333" t="s">
        <v>1</v>
      </c>
      <c r="G1333" t="s">
        <v>2</v>
      </c>
      <c r="H1333">
        <v>7760.1111111111104</v>
      </c>
      <c r="I1333">
        <v>7.3460309677877396</v>
      </c>
      <c r="J1333">
        <v>6.4046683999386902</v>
      </c>
      <c r="K1333">
        <v>5.7772201731672199</v>
      </c>
      <c r="L1333">
        <v>5.4051873461529096</v>
      </c>
      <c r="M1333">
        <v>5.2595062106784596</v>
      </c>
      <c r="N1333">
        <v>5.4601984198370497</v>
      </c>
      <c r="O1333">
        <v>5.94686820013961</v>
      </c>
      <c r="P1333">
        <v>6.4232474174753502</v>
      </c>
      <c r="Q1333">
        <v>6.8547717149048397</v>
      </c>
      <c r="R1333">
        <v>7.4677525102033</v>
      </c>
      <c r="S1333">
        <v>8.3194507376162203</v>
      </c>
      <c r="T1333">
        <v>9.5289399108917507</v>
      </c>
      <c r="U1333">
        <v>10.908468439232299</v>
      </c>
      <c r="V1333">
        <v>12.4328331369395</v>
      </c>
      <c r="W1333">
        <v>13.8709406852107</v>
      </c>
      <c r="X1333">
        <v>15.4910908755057</v>
      </c>
      <c r="Y1333">
        <v>16.901777317706099</v>
      </c>
      <c r="Z1333">
        <v>18.0616833445929</v>
      </c>
      <c r="AA1333">
        <v>18.137197331640401</v>
      </c>
      <c r="AB1333">
        <v>16.8769457520348</v>
      </c>
      <c r="AC1333">
        <v>15.226189882979799</v>
      </c>
      <c r="AD1333">
        <v>13.681455559078</v>
      </c>
      <c r="AE1333">
        <v>11.3761611311616</v>
      </c>
      <c r="AF1333">
        <v>9.2168787921519701</v>
      </c>
      <c r="AG1333">
        <v>-0.141452998454415</v>
      </c>
      <c r="AH1333">
        <v>-0.128915013840152</v>
      </c>
      <c r="AI1333">
        <v>-0.12839400713170701</v>
      </c>
      <c r="AJ1333">
        <v>-9.97327293262259E-2</v>
      </c>
      <c r="AK1333">
        <v>-0.121498609259441</v>
      </c>
      <c r="AL1333">
        <v>-0.10069883777920099</v>
      </c>
      <c r="AM1333">
        <v>-0.117827916750295</v>
      </c>
      <c r="AN1333">
        <v>-0.105276259638313</v>
      </c>
      <c r="AO1333">
        <v>-4.7169522613089702E-2</v>
      </c>
      <c r="AP1333">
        <v>-7.3977031364200904E-2</v>
      </c>
      <c r="AQ1333">
        <v>-8.2676214920705302E-2</v>
      </c>
      <c r="AR1333">
        <v>-6.7588720888988998E-2</v>
      </c>
      <c r="AS1333">
        <v>-4.1524888501628297E-2</v>
      </c>
      <c r="AT1333">
        <v>-4.7931572974134203E-2</v>
      </c>
      <c r="AU1333">
        <v>1.3500641753684299</v>
      </c>
      <c r="AV1333">
        <v>1.81408802273556</v>
      </c>
      <c r="AW1333">
        <v>2.0330344165905601</v>
      </c>
      <c r="AX1333">
        <v>2.0613933380923899</v>
      </c>
      <c r="AY1333">
        <v>1.6074829364388601</v>
      </c>
      <c r="AZ1333">
        <v>-0.56996209517863705</v>
      </c>
      <c r="BA1333">
        <v>-0.99989936410209102</v>
      </c>
      <c r="BB1333">
        <v>-0.86251634442602698</v>
      </c>
      <c r="BC1333">
        <v>-0.62525534729994003</v>
      </c>
      <c r="BD1333">
        <v>-0.42018526272186202</v>
      </c>
      <c r="BE1333">
        <v>-9.95902494904288E-2</v>
      </c>
      <c r="BF1333">
        <v>-7.8489162330617104E-2</v>
      </c>
      <c r="BG1333">
        <v>-7.9718227321223301E-2</v>
      </c>
      <c r="BH1333">
        <v>-4.6866940059289597E-2</v>
      </c>
      <c r="BI1333">
        <v>-6.7422357565998195E-2</v>
      </c>
      <c r="BJ1333">
        <v>-6.31662687791264E-2</v>
      </c>
      <c r="BK1333">
        <v>-7.5260873843238693E-2</v>
      </c>
      <c r="BL1333">
        <v>-6.6918960622652096E-2</v>
      </c>
      <c r="BM1333">
        <v>-8.6495831108934903E-4</v>
      </c>
      <c r="BN1333">
        <v>-1.2612202312497E-2</v>
      </c>
      <c r="BO1333">
        <v>-3.9509590232629899E-2</v>
      </c>
      <c r="BP1333">
        <v>-3.5847376796441399E-2</v>
      </c>
      <c r="BQ1333">
        <v>-1.0010498779103399E-2</v>
      </c>
      <c r="BR1333">
        <v>2.3655463584014401E-2</v>
      </c>
      <c r="BS1333">
        <v>1.48076549646651</v>
      </c>
      <c r="BT1333">
        <v>1.94157616614826</v>
      </c>
      <c r="BU1333">
        <v>2.19254395714308</v>
      </c>
      <c r="BV1333">
        <v>2.2266337515879</v>
      </c>
      <c r="BW1333">
        <v>1.77325658198827</v>
      </c>
      <c r="BX1333">
        <v>-0.42750270206928398</v>
      </c>
      <c r="BY1333">
        <v>-0.84990642210338996</v>
      </c>
      <c r="BZ1333">
        <v>-0.70100826384178305</v>
      </c>
      <c r="CA1333">
        <v>-0.49320547201474002</v>
      </c>
      <c r="CB1333">
        <v>-0.31673231508758998</v>
      </c>
      <c r="CC1333">
        <v>-7.0596237083209695E-2</v>
      </c>
      <c r="CD1333">
        <v>-4.3564371185873398E-2</v>
      </c>
      <c r="CE1333">
        <v>-4.6005530504051803E-2</v>
      </c>
      <c r="CF1333">
        <v>-1.0252255456479E-2</v>
      </c>
      <c r="CG1333">
        <v>-2.99693103739848E-2</v>
      </c>
      <c r="CH1333">
        <v>-3.7171325824014799E-2</v>
      </c>
      <c r="CI1333">
        <v>-4.5779069596518798E-2</v>
      </c>
      <c r="CJ1333">
        <v>-4.0352812171095501E-2</v>
      </c>
      <c r="CK1333">
        <v>3.1205441868269599E-2</v>
      </c>
      <c r="CL1333">
        <v>2.9888891354873499E-2</v>
      </c>
      <c r="CM1333">
        <v>-9.6125174708640102E-3</v>
      </c>
      <c r="CN1333">
        <v>-1.3863418570648199E-2</v>
      </c>
      <c r="CO1333">
        <v>1.1816271541376501E-2</v>
      </c>
      <c r="CP1333">
        <v>7.3236427030743997E-2</v>
      </c>
      <c r="CQ1333">
        <v>1.5712888333075199</v>
      </c>
      <c r="CR1333">
        <v>2.0298740659125798</v>
      </c>
      <c r="CS1333">
        <v>2.3030197790206302</v>
      </c>
      <c r="CT1333">
        <v>2.34107875860798</v>
      </c>
      <c r="CU1333">
        <v>1.88807090390451</v>
      </c>
      <c r="CV1333">
        <v>-0.32883576037152601</v>
      </c>
      <c r="CW1333">
        <v>-0.74602176739409498</v>
      </c>
      <c r="CX1333">
        <v>-0.58914825922636105</v>
      </c>
      <c r="CY1333">
        <v>-0.40174813065178899</v>
      </c>
      <c r="CZ1333">
        <v>-0.24508111870170801</v>
      </c>
      <c r="DA1333">
        <v>-4.16022246759905E-2</v>
      </c>
      <c r="DB1333">
        <v>-8.6395800411297394E-3</v>
      </c>
      <c r="DC1333">
        <v>-1.22928336868803E-2</v>
      </c>
      <c r="DD1333">
        <v>2.63624291463317E-2</v>
      </c>
      <c r="DE1333">
        <v>7.4837368180285602E-3</v>
      </c>
      <c r="DF1333">
        <v>-1.11763828689032E-2</v>
      </c>
      <c r="DG1333">
        <v>-1.62972653497989E-2</v>
      </c>
      <c r="DH1333">
        <v>-1.3786663719538799E-2</v>
      </c>
      <c r="DI1333">
        <v>6.3275842047628594E-2</v>
      </c>
      <c r="DJ1333">
        <v>7.2389985022243905E-2</v>
      </c>
      <c r="DK1333">
        <v>2.0284555290901899E-2</v>
      </c>
      <c r="DL1333">
        <v>8.1205396551450194E-3</v>
      </c>
      <c r="DM1333">
        <v>3.36430418618563E-2</v>
      </c>
      <c r="DN1333">
        <v>0.122817390477474</v>
      </c>
      <c r="DO1333">
        <v>1.66181217014853</v>
      </c>
      <c r="DP1333">
        <v>2.1181719656769098</v>
      </c>
      <c r="DQ1333">
        <v>2.4134956008981701</v>
      </c>
      <c r="DR1333">
        <v>2.4555237656280502</v>
      </c>
      <c r="DS1333">
        <v>2.0028852258207399</v>
      </c>
      <c r="DT1333">
        <v>-0.23016881867376801</v>
      </c>
      <c r="DU1333">
        <v>-0.64213711268479901</v>
      </c>
      <c r="DV1333">
        <v>-0.47728825461093899</v>
      </c>
      <c r="DW1333">
        <v>-0.31029078928883702</v>
      </c>
      <c r="DX1333">
        <v>-0.17342992231582599</v>
      </c>
      <c r="DY1333">
        <v>2.6052428799541602E-4</v>
      </c>
      <c r="DZ1333">
        <v>4.1786271468405203E-2</v>
      </c>
      <c r="EA1333">
        <v>3.6382946123603002E-2</v>
      </c>
      <c r="EB1333">
        <v>7.9228218413268006E-2</v>
      </c>
      <c r="EC1333">
        <v>6.1559988511471098E-2</v>
      </c>
      <c r="ED1333">
        <v>2.63561861311714E-2</v>
      </c>
      <c r="EE1333">
        <v>2.6269777557257099E-2</v>
      </c>
      <c r="EF1333">
        <v>2.4570635296122498E-2</v>
      </c>
      <c r="EG1333">
        <v>0.109580406349629</v>
      </c>
      <c r="EH1333">
        <v>0.13375481407394799</v>
      </c>
      <c r="EI1333">
        <v>6.3451179978977201E-2</v>
      </c>
      <c r="EJ1333">
        <v>3.9861883747692603E-2</v>
      </c>
      <c r="EK1333">
        <v>6.5157431584381198E-2</v>
      </c>
      <c r="EL1333">
        <v>0.194404427035622</v>
      </c>
      <c r="EM1333">
        <v>1.7925134912466201</v>
      </c>
      <c r="EN1333">
        <v>2.2456601090896</v>
      </c>
      <c r="EO1333">
        <v>2.5730051414506998</v>
      </c>
      <c r="EP1333">
        <v>2.6207641791235701</v>
      </c>
      <c r="EQ1333">
        <v>2.16865887137015</v>
      </c>
      <c r="ER1333">
        <v>-8.7709425564415203E-2</v>
      </c>
      <c r="ES1333">
        <v>-0.492144170686098</v>
      </c>
      <c r="ET1333">
        <v>-0.315780174026695</v>
      </c>
      <c r="EU1333">
        <v>-0.17824091400363701</v>
      </c>
      <c r="EV1333">
        <v>-6.9976974681554296E-2</v>
      </c>
      <c r="EW1333">
        <v>74.398106893996697</v>
      </c>
      <c r="EX1333">
        <v>73.295966087443205</v>
      </c>
      <c r="EY1333">
        <v>71.725745437173401</v>
      </c>
      <c r="EZ1333">
        <v>70.182166335495793</v>
      </c>
      <c r="FA1333">
        <v>69.302922493517997</v>
      </c>
      <c r="FB1333">
        <v>68.565968105618097</v>
      </c>
      <c r="FC1333">
        <v>67.657791673765303</v>
      </c>
      <c r="FD1333">
        <v>68.767171553895295</v>
      </c>
      <c r="FE1333">
        <v>73.577715321540197</v>
      </c>
      <c r="FF1333">
        <v>78.822881887259697</v>
      </c>
      <c r="FG1333">
        <v>83.770640118056207</v>
      </c>
      <c r="FH1333">
        <v>87.569180566906297</v>
      </c>
      <c r="FI1333">
        <v>90.586619737255603</v>
      </c>
      <c r="FJ1333">
        <v>93.430202131117497</v>
      </c>
      <c r="FK1333">
        <v>95.708151229590399</v>
      </c>
      <c r="FL1333">
        <v>97.204442557679897</v>
      </c>
      <c r="FM1333">
        <v>98.189153390298202</v>
      </c>
      <c r="FN1333">
        <v>98.395623677707306</v>
      </c>
      <c r="FO1333">
        <v>97.190611501758795</v>
      </c>
      <c r="FP1333">
        <v>93.487888245925404</v>
      </c>
      <c r="FQ1333">
        <v>87.095060507911697</v>
      </c>
      <c r="FR1333">
        <v>82.040829075436605</v>
      </c>
      <c r="FS1333">
        <v>78.917943416892498</v>
      </c>
      <c r="FT1333">
        <v>76.591881215237805</v>
      </c>
      <c r="FU1333">
        <v>2.5485604344036999E-2</v>
      </c>
      <c r="FV1333">
        <v>0</v>
      </c>
      <c r="FW1333">
        <v>0</v>
      </c>
      <c r="FX1333">
        <v>1</v>
      </c>
    </row>
    <row r="1334" spans="1:180" x14ac:dyDescent="0.2">
      <c r="A1334" t="s">
        <v>42</v>
      </c>
      <c r="B1334" t="s">
        <v>58</v>
      </c>
      <c r="C1334" t="s">
        <v>3</v>
      </c>
      <c r="D1334" t="s">
        <v>40</v>
      </c>
      <c r="E1334" t="s">
        <v>1</v>
      </c>
      <c r="F1334" t="s">
        <v>77</v>
      </c>
      <c r="G1334" t="s">
        <v>2</v>
      </c>
      <c r="H1334">
        <v>6049.1111111111104</v>
      </c>
      <c r="I1334">
        <v>5.9218961332566202</v>
      </c>
      <c r="J1334">
        <v>5.1556005456558696</v>
      </c>
      <c r="K1334">
        <v>4.6369343290058698</v>
      </c>
      <c r="L1334">
        <v>4.3264828325843103</v>
      </c>
      <c r="M1334">
        <v>4.2015212353003299</v>
      </c>
      <c r="N1334">
        <v>4.3553367890668699</v>
      </c>
      <c r="O1334">
        <v>4.71562323042237</v>
      </c>
      <c r="P1334">
        <v>5.0758939257182503</v>
      </c>
      <c r="Q1334">
        <v>5.3868293253012602</v>
      </c>
      <c r="R1334">
        <v>5.8660226292652604</v>
      </c>
      <c r="S1334">
        <v>6.5350387332338702</v>
      </c>
      <c r="T1334">
        <v>7.4900515776125198</v>
      </c>
      <c r="U1334">
        <v>8.5734422051510695</v>
      </c>
      <c r="V1334">
        <v>9.7647405379605399</v>
      </c>
      <c r="W1334">
        <v>10.9067895735009</v>
      </c>
      <c r="X1334">
        <v>12.1465334645046</v>
      </c>
      <c r="Y1334">
        <v>13.1836193482238</v>
      </c>
      <c r="Z1334">
        <v>14.0816164349977</v>
      </c>
      <c r="AA1334">
        <v>14.1511857706267</v>
      </c>
      <c r="AB1334">
        <v>13.1994041656947</v>
      </c>
      <c r="AC1334">
        <v>11.9914893395432</v>
      </c>
      <c r="AD1334">
        <v>10.849608061706499</v>
      </c>
      <c r="AE1334">
        <v>9.0753912799341201</v>
      </c>
      <c r="AF1334">
        <v>7.3906199595166697</v>
      </c>
      <c r="AG1334">
        <v>-0.13299715355557001</v>
      </c>
      <c r="AH1334">
        <v>-0.11366913770673499</v>
      </c>
      <c r="AI1334">
        <v>-0.121123071562244</v>
      </c>
      <c r="AJ1334">
        <v>-0.107911465150243</v>
      </c>
      <c r="AK1334">
        <v>-0.127557025459616</v>
      </c>
      <c r="AL1334">
        <v>-9.7646925589319894E-2</v>
      </c>
      <c r="AM1334">
        <v>-0.10881228600830201</v>
      </c>
      <c r="AN1334">
        <v>-0.101278241942498</v>
      </c>
      <c r="AO1334">
        <v>-5.0348070050609803E-2</v>
      </c>
      <c r="AP1334">
        <v>-6.1026663887656402E-2</v>
      </c>
      <c r="AQ1334">
        <v>-7.5672125292021594E-2</v>
      </c>
      <c r="AR1334">
        <v>-4.5250183494953702E-2</v>
      </c>
      <c r="AS1334">
        <v>-1.6348035679428101E-2</v>
      </c>
      <c r="AT1334">
        <v>4.0758154797389404E-3</v>
      </c>
      <c r="AU1334">
        <v>0.78064826246123498</v>
      </c>
      <c r="AV1334">
        <v>1.09401807409254</v>
      </c>
      <c r="AW1334">
        <v>1.1994639768798201</v>
      </c>
      <c r="AX1334">
        <v>1.1786219529906199</v>
      </c>
      <c r="AY1334">
        <v>1.07888517793553</v>
      </c>
      <c r="AZ1334">
        <v>-9.9806890147971103E-2</v>
      </c>
      <c r="BA1334">
        <v>-0.52939193222760605</v>
      </c>
      <c r="BB1334">
        <v>-0.481121107968423</v>
      </c>
      <c r="BC1334">
        <v>-0.38788634014290502</v>
      </c>
      <c r="BD1334">
        <v>-0.27580695559509799</v>
      </c>
      <c r="BE1334">
        <v>-9.4396237442516906E-2</v>
      </c>
      <c r="BF1334">
        <v>-7.1911617464020305E-2</v>
      </c>
      <c r="BG1334">
        <v>-7.54217055885337E-2</v>
      </c>
      <c r="BH1334">
        <v>-6.1061364643374798E-2</v>
      </c>
      <c r="BI1334">
        <v>-7.8480815704630003E-2</v>
      </c>
      <c r="BJ1334">
        <v>-5.8448794112288399E-2</v>
      </c>
      <c r="BK1334">
        <v>-6.4837705498064599E-2</v>
      </c>
      <c r="BL1334">
        <v>-6.0833472253146399E-2</v>
      </c>
      <c r="BM1334">
        <v>-1.3138924591919799E-2</v>
      </c>
      <c r="BN1334">
        <v>-1.8374448992074899E-2</v>
      </c>
      <c r="BO1334">
        <v>-4.26738509748327E-2</v>
      </c>
      <c r="BP1334">
        <v>-2.7644275345004299E-2</v>
      </c>
      <c r="BQ1334">
        <v>1.2355179546034701E-3</v>
      </c>
      <c r="BR1334">
        <v>5.2496667393712101E-2</v>
      </c>
      <c r="BS1334">
        <v>0.87882515168683095</v>
      </c>
      <c r="BT1334">
        <v>1.17726942184493</v>
      </c>
      <c r="BU1334">
        <v>1.2984147846518199</v>
      </c>
      <c r="BV1334">
        <v>1.27845646929774</v>
      </c>
      <c r="BW1334">
        <v>1.17983919355869</v>
      </c>
      <c r="BX1334">
        <v>4.7444588354972998E-3</v>
      </c>
      <c r="BY1334">
        <v>-0.41223790456845799</v>
      </c>
      <c r="BZ1334">
        <v>-0.37772462360022402</v>
      </c>
      <c r="CA1334">
        <v>-0.30218914570406302</v>
      </c>
      <c r="CB1334">
        <v>-0.21450275607710101</v>
      </c>
      <c r="CC1334">
        <v>-6.7661360531430195E-2</v>
      </c>
      <c r="CD1334">
        <v>-4.29904861485986E-2</v>
      </c>
      <c r="CE1334">
        <v>-4.3769078733843399E-2</v>
      </c>
      <c r="CF1334">
        <v>-2.86131277503749E-2</v>
      </c>
      <c r="CG1334">
        <v>-4.4490782327713897E-2</v>
      </c>
      <c r="CH1334">
        <v>-3.1300287659389497E-2</v>
      </c>
      <c r="CI1334">
        <v>-3.4381044995120798E-2</v>
      </c>
      <c r="CJ1334">
        <v>-3.2821547971991001E-2</v>
      </c>
      <c r="CK1334">
        <v>1.2632016203664199E-2</v>
      </c>
      <c r="CL1334">
        <v>1.11663451144408E-2</v>
      </c>
      <c r="CM1334">
        <v>-1.9819346704401799E-2</v>
      </c>
      <c r="CN1334">
        <v>-1.54504769926997E-2</v>
      </c>
      <c r="CO1334">
        <v>1.34138336372812E-2</v>
      </c>
      <c r="CP1334">
        <v>8.6032801926339803E-2</v>
      </c>
      <c r="CQ1334">
        <v>0.94682216609116299</v>
      </c>
      <c r="CR1334">
        <v>1.2349290516921501</v>
      </c>
      <c r="CS1334">
        <v>1.3669478126838299</v>
      </c>
      <c r="CT1334">
        <v>1.3476015511691599</v>
      </c>
      <c r="CU1334">
        <v>1.2497596372461</v>
      </c>
      <c r="CV1334">
        <v>7.7156404649806498E-2</v>
      </c>
      <c r="CW1334">
        <v>-0.33109738189453503</v>
      </c>
      <c r="CX1334">
        <v>-0.306112533500421</v>
      </c>
      <c r="CY1334">
        <v>-0.242835529892515</v>
      </c>
      <c r="CZ1334">
        <v>-0.172043654240081</v>
      </c>
      <c r="DA1334">
        <v>-4.0926483620343602E-2</v>
      </c>
      <c r="DB1334">
        <v>-1.4069354833177001E-2</v>
      </c>
      <c r="DC1334">
        <v>-1.21164518791531E-2</v>
      </c>
      <c r="DD1334">
        <v>3.8351091426249498E-3</v>
      </c>
      <c r="DE1334">
        <v>-1.05007489507977E-2</v>
      </c>
      <c r="DF1334">
        <v>-4.1517812064906E-3</v>
      </c>
      <c r="DG1334">
        <v>-3.92438449217704E-3</v>
      </c>
      <c r="DH1334">
        <v>-4.8096236908355397E-3</v>
      </c>
      <c r="DI1334">
        <v>3.8402956999248297E-2</v>
      </c>
      <c r="DJ1334">
        <v>4.0707139220956597E-2</v>
      </c>
      <c r="DK1334">
        <v>3.0351575660291E-3</v>
      </c>
      <c r="DL1334">
        <v>-3.2566786403950701E-3</v>
      </c>
      <c r="DM1334">
        <v>2.5592149319958998E-2</v>
      </c>
      <c r="DN1334">
        <v>0.119568936458968</v>
      </c>
      <c r="DO1334">
        <v>1.0148191804955</v>
      </c>
      <c r="DP1334">
        <v>1.2925886815393699</v>
      </c>
      <c r="DQ1334">
        <v>1.4354808407158399</v>
      </c>
      <c r="DR1334">
        <v>1.41674663304058</v>
      </c>
      <c r="DS1334">
        <v>1.3196800809335001</v>
      </c>
      <c r="DT1334">
        <v>0.14956835046411601</v>
      </c>
      <c r="DU1334">
        <v>-0.249956859220613</v>
      </c>
      <c r="DV1334">
        <v>-0.23450044340061699</v>
      </c>
      <c r="DW1334">
        <v>-0.18348191408096801</v>
      </c>
      <c r="DX1334">
        <v>-0.12958455240306199</v>
      </c>
      <c r="DY1334">
        <v>-2.3255675072904598E-3</v>
      </c>
      <c r="DZ1334">
        <v>2.7688165409537498E-2</v>
      </c>
      <c r="EA1334">
        <v>3.35849140945573E-2</v>
      </c>
      <c r="EB1334">
        <v>5.0685209649493197E-2</v>
      </c>
      <c r="EC1334">
        <v>3.8575460804188E-2</v>
      </c>
      <c r="ED1334">
        <v>3.5046350270541003E-2</v>
      </c>
      <c r="EE1334">
        <v>4.0050196018060397E-2</v>
      </c>
      <c r="EF1334">
        <v>3.5635145998516499E-2</v>
      </c>
      <c r="EG1334">
        <v>7.5612102457938299E-2</v>
      </c>
      <c r="EH1334">
        <v>8.3359354116538095E-2</v>
      </c>
      <c r="EI1334">
        <v>3.6033431883218003E-2</v>
      </c>
      <c r="EJ1334">
        <v>1.43492295095544E-2</v>
      </c>
      <c r="EK1334">
        <v>4.3175702953990598E-2</v>
      </c>
      <c r="EL1334">
        <v>0.16798978837294101</v>
      </c>
      <c r="EM1334">
        <v>1.1129960697210901</v>
      </c>
      <c r="EN1334">
        <v>1.3758400292917601</v>
      </c>
      <c r="EO1334">
        <v>1.53443164848784</v>
      </c>
      <c r="EP1334">
        <v>1.5165811493476999</v>
      </c>
      <c r="EQ1334">
        <v>1.42063409655666</v>
      </c>
      <c r="ER1334">
        <v>0.254119699447584</v>
      </c>
      <c r="ES1334">
        <v>-0.132802831561465</v>
      </c>
      <c r="ET1334">
        <v>-0.131103959032418</v>
      </c>
      <c r="EU1334">
        <v>-9.7784719642125206E-2</v>
      </c>
      <c r="EV1334">
        <v>-6.82803528850639E-2</v>
      </c>
      <c r="EW1334">
        <v>74.409845155060694</v>
      </c>
      <c r="EX1334">
        <v>73.312401838355996</v>
      </c>
      <c r="EY1334">
        <v>71.730948091937805</v>
      </c>
      <c r="EZ1334">
        <v>70.177333987752604</v>
      </c>
      <c r="FA1334">
        <v>69.299946435684902</v>
      </c>
      <c r="FB1334">
        <v>68.551804449508197</v>
      </c>
      <c r="FC1334">
        <v>67.6432205038397</v>
      </c>
      <c r="FD1334">
        <v>68.753545666286797</v>
      </c>
      <c r="FE1334">
        <v>73.604407578848594</v>
      </c>
      <c r="FF1334">
        <v>78.860724688824703</v>
      </c>
      <c r="FG1334">
        <v>83.807527958992793</v>
      </c>
      <c r="FH1334">
        <v>87.601555877558894</v>
      </c>
      <c r="FI1334">
        <v>90.604783963859006</v>
      </c>
      <c r="FJ1334">
        <v>93.438912039003398</v>
      </c>
      <c r="FK1334">
        <v>95.704972324539796</v>
      </c>
      <c r="FL1334">
        <v>97.197387378818405</v>
      </c>
      <c r="FM1334">
        <v>98.173755409316897</v>
      </c>
      <c r="FN1334">
        <v>98.378328149168595</v>
      </c>
      <c r="FO1334">
        <v>97.158940424840694</v>
      </c>
      <c r="FP1334">
        <v>93.4427437379303</v>
      </c>
      <c r="FQ1334">
        <v>87.029774061690304</v>
      </c>
      <c r="FR1334">
        <v>82.001297706300306</v>
      </c>
      <c r="FS1334">
        <v>78.901106787998899</v>
      </c>
      <c r="FT1334">
        <v>76.587126416351097</v>
      </c>
      <c r="FU1334">
        <v>2.1011267802586799E-2</v>
      </c>
      <c r="FV1334">
        <v>0</v>
      </c>
      <c r="FW1334">
        <v>0</v>
      </c>
      <c r="FX1334">
        <v>1</v>
      </c>
    </row>
    <row r="1335" spans="1:180" x14ac:dyDescent="0.2">
      <c r="A1335" t="s">
        <v>42</v>
      </c>
      <c r="B1335" t="s">
        <v>58</v>
      </c>
      <c r="C1335" t="s">
        <v>3</v>
      </c>
      <c r="D1335" t="s">
        <v>40</v>
      </c>
      <c r="E1335" t="s">
        <v>1</v>
      </c>
      <c r="F1335" t="s">
        <v>78</v>
      </c>
      <c r="G1335" t="s">
        <v>2</v>
      </c>
      <c r="H1335">
        <v>1711</v>
      </c>
      <c r="I1335">
        <v>1.39929016382792</v>
      </c>
      <c r="J1335">
        <v>1.22352718920881</v>
      </c>
      <c r="K1335">
        <v>1.1141383358147701</v>
      </c>
      <c r="L1335">
        <v>1.0532211211503499</v>
      </c>
      <c r="M1335">
        <v>1.03727106017295</v>
      </c>
      <c r="N1335">
        <v>1.07884420761831</v>
      </c>
      <c r="O1335">
        <v>1.1962875625854801</v>
      </c>
      <c r="P1335">
        <v>1.3202319029151499</v>
      </c>
      <c r="Q1335">
        <v>1.4529462827756701</v>
      </c>
      <c r="R1335">
        <v>1.5899437562016601</v>
      </c>
      <c r="S1335">
        <v>1.77060802449244</v>
      </c>
      <c r="T1335">
        <v>2.03250438250695</v>
      </c>
      <c r="U1335">
        <v>2.32820741009174</v>
      </c>
      <c r="V1335">
        <v>2.6588292013253301</v>
      </c>
      <c r="W1335">
        <v>2.9636681354232102</v>
      </c>
      <c r="X1335">
        <v>3.3351543350661599</v>
      </c>
      <c r="Y1335">
        <v>3.6957780591082998</v>
      </c>
      <c r="Z1335">
        <v>3.9561472304674798</v>
      </c>
      <c r="AA1335">
        <v>3.96729120678238</v>
      </c>
      <c r="AB1335">
        <v>3.6744044095910602</v>
      </c>
      <c r="AC1335">
        <v>3.2252161536390802</v>
      </c>
      <c r="AD1335">
        <v>2.81056100743788</v>
      </c>
      <c r="AE1335">
        <v>2.2785074282604598</v>
      </c>
      <c r="AF1335">
        <v>1.8048152903897801</v>
      </c>
      <c r="AG1335">
        <v>-5.4394751768092199E-2</v>
      </c>
      <c r="AH1335">
        <v>-3.6287410891082998E-2</v>
      </c>
      <c r="AI1335">
        <v>-3.8514590977279502E-2</v>
      </c>
      <c r="AJ1335">
        <v>-2.5157946090719599E-2</v>
      </c>
      <c r="AK1335">
        <v>-1.69508746089557E-2</v>
      </c>
      <c r="AL1335">
        <v>-2.1855222033555399E-2</v>
      </c>
      <c r="AM1335">
        <v>-2.8169759110289599E-2</v>
      </c>
      <c r="AN1335">
        <v>-3.3501461640978898E-2</v>
      </c>
      <c r="AO1335">
        <v>-3.3172406279116301E-2</v>
      </c>
      <c r="AP1335">
        <v>-4.6374630750165201E-2</v>
      </c>
      <c r="AQ1335">
        <v>-3.4563774569553701E-2</v>
      </c>
      <c r="AR1335">
        <v>-1.41611829623328E-2</v>
      </c>
      <c r="AS1335">
        <v>-2.3288821384635498E-2</v>
      </c>
      <c r="AT1335">
        <v>-6.7265226626187405E-2</v>
      </c>
      <c r="AU1335">
        <v>0.57724030221682399</v>
      </c>
      <c r="AV1335">
        <v>0.74497697110779604</v>
      </c>
      <c r="AW1335">
        <v>0.86562564372094197</v>
      </c>
      <c r="AX1335">
        <v>0.88135677207645102</v>
      </c>
      <c r="AY1335">
        <v>0.52811953731105099</v>
      </c>
      <c r="AZ1335">
        <v>-0.50345547951897596</v>
      </c>
      <c r="BA1335">
        <v>-0.49253739878347103</v>
      </c>
      <c r="BB1335">
        <v>-0.37816811414547002</v>
      </c>
      <c r="BC1335">
        <v>-0.233622399298482</v>
      </c>
      <c r="BD1335">
        <v>-0.12584437104690299</v>
      </c>
      <c r="BE1335">
        <v>-3.7947909438394697E-2</v>
      </c>
      <c r="BF1335">
        <v>-2.2778667987120301E-2</v>
      </c>
      <c r="BG1335">
        <v>-2.3852110662457598E-2</v>
      </c>
      <c r="BH1335">
        <v>-1.26746575158008E-2</v>
      </c>
      <c r="BI1335">
        <v>-6.4817486989006802E-3</v>
      </c>
      <c r="BJ1335">
        <v>-1.3181324612140799E-2</v>
      </c>
      <c r="BK1335">
        <v>-1.27951421641673E-2</v>
      </c>
      <c r="BL1335">
        <v>-1.8429313631836398E-2</v>
      </c>
      <c r="BM1335">
        <v>-1.6582994082738198E-2</v>
      </c>
      <c r="BN1335">
        <v>-2.46142862343194E-2</v>
      </c>
      <c r="BO1335">
        <v>-1.4038152213230201E-2</v>
      </c>
      <c r="BP1335">
        <v>-3.0646919323878202E-3</v>
      </c>
      <c r="BQ1335">
        <v>-1.2140370241244499E-2</v>
      </c>
      <c r="BR1335">
        <v>-3.6613419353932503E-2</v>
      </c>
      <c r="BS1335">
        <v>0.61571543406157503</v>
      </c>
      <c r="BT1335">
        <v>0.78510646943164897</v>
      </c>
      <c r="BU1335">
        <v>0.91289804061245405</v>
      </c>
      <c r="BV1335">
        <v>0.93893772323310098</v>
      </c>
      <c r="BW1335">
        <v>0.58523072245394503</v>
      </c>
      <c r="BX1335">
        <v>-0.45846222717408602</v>
      </c>
      <c r="BY1335">
        <v>-0.45360280051042801</v>
      </c>
      <c r="BZ1335">
        <v>-0.33095724897694501</v>
      </c>
      <c r="CA1335">
        <v>-0.18939158650304599</v>
      </c>
      <c r="CB1335">
        <v>-9.6515634856697299E-2</v>
      </c>
      <c r="CC1335">
        <v>-2.6556876542369202E-2</v>
      </c>
      <c r="CD1335">
        <v>-1.3422553803114299E-2</v>
      </c>
      <c r="CE1335">
        <v>-1.3696921462286399E-2</v>
      </c>
      <c r="CF1335">
        <v>-4.0287698762799503E-3</v>
      </c>
      <c r="CG1335">
        <v>7.6913601461895201E-4</v>
      </c>
      <c r="CH1335">
        <v>-7.1738096811027104E-3</v>
      </c>
      <c r="CI1335">
        <v>-2.1467293025178098E-3</v>
      </c>
      <c r="CJ1335">
        <v>-7.9903898345370407E-3</v>
      </c>
      <c r="CK1335">
        <v>-5.0932177313559399E-3</v>
      </c>
      <c r="CL1335">
        <v>-9.5431379105299901E-3</v>
      </c>
      <c r="CM1335">
        <v>1.7783130417124701E-4</v>
      </c>
      <c r="CN1335">
        <v>4.6207039520440004E-3</v>
      </c>
      <c r="CO1335">
        <v>-4.4189869405244697E-3</v>
      </c>
      <c r="CP1335">
        <v>-1.53840710108507E-2</v>
      </c>
      <c r="CQ1335">
        <v>0.64236319317160895</v>
      </c>
      <c r="CR1335">
        <v>0.81290003772546104</v>
      </c>
      <c r="CS1335">
        <v>0.94563875869503</v>
      </c>
      <c r="CT1335">
        <v>0.97881811459707102</v>
      </c>
      <c r="CU1335">
        <v>0.62478575530782099</v>
      </c>
      <c r="CV1335">
        <v>-0.42730003766161201</v>
      </c>
      <c r="CW1335">
        <v>-0.42663681635181799</v>
      </c>
      <c r="CX1335">
        <v>-0.29825914757826799</v>
      </c>
      <c r="CY1335">
        <v>-0.15875746029992599</v>
      </c>
      <c r="CZ1335">
        <v>-7.62026415146108E-2</v>
      </c>
      <c r="DA1335">
        <v>-1.51658436463436E-2</v>
      </c>
      <c r="DB1335">
        <v>-4.0664396191083998E-3</v>
      </c>
      <c r="DC1335">
        <v>-3.5417322621151301E-3</v>
      </c>
      <c r="DD1335">
        <v>4.6171177632409197E-3</v>
      </c>
      <c r="DE1335">
        <v>8.0200207281385903E-3</v>
      </c>
      <c r="DF1335">
        <v>-1.1662947500646599E-3</v>
      </c>
      <c r="DG1335">
        <v>8.5016835591316692E-3</v>
      </c>
      <c r="DH1335">
        <v>2.4485339627623101E-3</v>
      </c>
      <c r="DI1335">
        <v>6.3965586200263203E-3</v>
      </c>
      <c r="DJ1335">
        <v>5.52801041325943E-3</v>
      </c>
      <c r="DK1335">
        <v>1.43938148215727E-2</v>
      </c>
      <c r="DL1335">
        <v>1.2306099836475799E-2</v>
      </c>
      <c r="DM1335">
        <v>3.30239636019554E-3</v>
      </c>
      <c r="DN1335">
        <v>5.8452773322310797E-3</v>
      </c>
      <c r="DO1335">
        <v>0.66901095228164298</v>
      </c>
      <c r="DP1335">
        <v>0.84069360601927301</v>
      </c>
      <c r="DQ1335">
        <v>0.97837947677760495</v>
      </c>
      <c r="DR1335">
        <v>1.0186985059610401</v>
      </c>
      <c r="DS1335">
        <v>0.66434078816169795</v>
      </c>
      <c r="DT1335">
        <v>-0.396137848149137</v>
      </c>
      <c r="DU1335">
        <v>-0.39967083219320798</v>
      </c>
      <c r="DV1335">
        <v>-0.26556104617959198</v>
      </c>
      <c r="DW1335">
        <v>-0.12812333409680701</v>
      </c>
      <c r="DX1335">
        <v>-5.5889648172524398E-2</v>
      </c>
      <c r="DY1335">
        <v>1.2809986833538199E-3</v>
      </c>
      <c r="DZ1335">
        <v>9.4423032848543493E-3</v>
      </c>
      <c r="EA1335">
        <v>1.11207480527067E-2</v>
      </c>
      <c r="EB1335">
        <v>1.71004063381597E-2</v>
      </c>
      <c r="EC1335">
        <v>1.84891466381936E-2</v>
      </c>
      <c r="ED1335">
        <v>7.5076026713500202E-3</v>
      </c>
      <c r="EE1335">
        <v>2.3876300505254001E-2</v>
      </c>
      <c r="EF1335">
        <v>1.7520681971904799E-2</v>
      </c>
      <c r="EG1335">
        <v>2.29859708164044E-2</v>
      </c>
      <c r="EH1335">
        <v>2.72883549291052E-2</v>
      </c>
      <c r="EI1335">
        <v>3.4919437177896202E-2</v>
      </c>
      <c r="EJ1335">
        <v>2.3402590866420801E-2</v>
      </c>
      <c r="EK1335">
        <v>1.44508475035865E-2</v>
      </c>
      <c r="EL1335">
        <v>3.6497084604485898E-2</v>
      </c>
      <c r="EM1335">
        <v>0.70748608412639502</v>
      </c>
      <c r="EN1335">
        <v>0.88082310434312605</v>
      </c>
      <c r="EO1335">
        <v>1.02565187366912</v>
      </c>
      <c r="EP1335">
        <v>1.0762794571176899</v>
      </c>
      <c r="EQ1335">
        <v>0.72145197330459099</v>
      </c>
      <c r="ER1335">
        <v>-0.35114459580424801</v>
      </c>
      <c r="ES1335">
        <v>-0.36073623392016602</v>
      </c>
      <c r="ET1335">
        <v>-0.21835018101106701</v>
      </c>
      <c r="EU1335">
        <v>-8.3892521301370607E-2</v>
      </c>
      <c r="EV1335">
        <v>-2.65609119823185E-2</v>
      </c>
      <c r="EW1335">
        <v>74.3322479363257</v>
      </c>
      <c r="EX1335">
        <v>73.2207812088254</v>
      </c>
      <c r="EY1335">
        <v>71.688585528761493</v>
      </c>
      <c r="EZ1335">
        <v>70.191608775836599</v>
      </c>
      <c r="FA1335">
        <v>69.308949503312903</v>
      </c>
      <c r="FB1335">
        <v>68.635147497866797</v>
      </c>
      <c r="FC1335">
        <v>67.733286003615603</v>
      </c>
      <c r="FD1335">
        <v>68.830792361858499</v>
      </c>
      <c r="FE1335">
        <v>73.468622295068101</v>
      </c>
      <c r="FF1335">
        <v>78.680124807281203</v>
      </c>
      <c r="FG1335">
        <v>83.634037081251094</v>
      </c>
      <c r="FH1335">
        <v>87.455108854606806</v>
      </c>
      <c r="FI1335">
        <v>90.523180208152198</v>
      </c>
      <c r="FJ1335">
        <v>93.393973104624195</v>
      </c>
      <c r="FK1335">
        <v>95.725141918857602</v>
      </c>
      <c r="FL1335">
        <v>97.239251719727207</v>
      </c>
      <c r="FM1335">
        <v>98.263836806265203</v>
      </c>
      <c r="FN1335">
        <v>98.480947641376204</v>
      </c>
      <c r="FO1335">
        <v>97.351288527154296</v>
      </c>
      <c r="FP1335">
        <v>93.730605465416204</v>
      </c>
      <c r="FQ1335">
        <v>87.428875565043697</v>
      </c>
      <c r="FR1335">
        <v>82.250117622525906</v>
      </c>
      <c r="FS1335">
        <v>79.016748208744801</v>
      </c>
      <c r="FT1335">
        <v>76.620196162143401</v>
      </c>
      <c r="FU1335">
        <v>3.7139616365287703E-2</v>
      </c>
      <c r="FV1335">
        <v>0</v>
      </c>
      <c r="FW1335">
        <v>0</v>
      </c>
      <c r="FX1335">
        <v>1</v>
      </c>
    </row>
    <row r="1336" spans="1:180" x14ac:dyDescent="0.2">
      <c r="A1336" t="s">
        <v>42</v>
      </c>
      <c r="B1336" t="s">
        <v>58</v>
      </c>
      <c r="C1336" t="s">
        <v>3</v>
      </c>
      <c r="D1336" t="s">
        <v>40</v>
      </c>
      <c r="E1336" t="s">
        <v>77</v>
      </c>
      <c r="F1336" t="s">
        <v>1</v>
      </c>
      <c r="G1336" t="s">
        <v>2</v>
      </c>
      <c r="H1336">
        <v>5516.2222222222199</v>
      </c>
      <c r="I1336">
        <v>5.2325609578369701</v>
      </c>
      <c r="J1336">
        <v>4.5800489251247001</v>
      </c>
      <c r="K1336">
        <v>4.1423738434159603</v>
      </c>
      <c r="L1336">
        <v>3.8983594875388099</v>
      </c>
      <c r="M1336">
        <v>3.8174557095184198</v>
      </c>
      <c r="N1336">
        <v>4.0188736526764597</v>
      </c>
      <c r="O1336">
        <v>4.4195397227667499</v>
      </c>
      <c r="P1336">
        <v>4.7702266462302498</v>
      </c>
      <c r="Q1336">
        <v>5.0754778269207499</v>
      </c>
      <c r="R1336">
        <v>5.4406187679607898</v>
      </c>
      <c r="S1336">
        <v>5.9817868818445001</v>
      </c>
      <c r="T1336">
        <v>6.7599495668705298</v>
      </c>
      <c r="U1336">
        <v>7.6747039184929502</v>
      </c>
      <c r="V1336">
        <v>8.7626348282157291</v>
      </c>
      <c r="W1336">
        <v>9.7867023028039402</v>
      </c>
      <c r="X1336">
        <v>10.947028055471399</v>
      </c>
      <c r="Y1336">
        <v>12.027167411724101</v>
      </c>
      <c r="Z1336">
        <v>12.9654625706793</v>
      </c>
      <c r="AA1336">
        <v>13.100260524629901</v>
      </c>
      <c r="AB1336">
        <v>12.190249945361</v>
      </c>
      <c r="AC1336">
        <v>10.999513712968801</v>
      </c>
      <c r="AD1336">
        <v>9.8540446543875007</v>
      </c>
      <c r="AE1336">
        <v>8.1537280192936095</v>
      </c>
      <c r="AF1336">
        <v>6.5727913878384001</v>
      </c>
      <c r="AG1336">
        <v>-0.15228016756200299</v>
      </c>
      <c r="AH1336">
        <v>-0.117865629010516</v>
      </c>
      <c r="AI1336">
        <v>-0.127419579930552</v>
      </c>
      <c r="AJ1336">
        <v>-0.101861046021633</v>
      </c>
      <c r="AK1336">
        <v>-0.103671723719512</v>
      </c>
      <c r="AL1336">
        <v>-6.9519903275387193E-2</v>
      </c>
      <c r="AM1336">
        <v>-7.9985312866662703E-2</v>
      </c>
      <c r="AN1336">
        <v>-6.2262662219416197E-2</v>
      </c>
      <c r="AO1336">
        <v>-4.8288342899087199E-2</v>
      </c>
      <c r="AP1336">
        <v>-5.6179738254732901E-2</v>
      </c>
      <c r="AQ1336">
        <v>-6.2422672552263497E-2</v>
      </c>
      <c r="AR1336">
        <v>-4.68059509109396E-2</v>
      </c>
      <c r="AS1336">
        <v>-3.6498004934542097E-2</v>
      </c>
      <c r="AT1336">
        <v>-1.27899251626314E-2</v>
      </c>
      <c r="AU1336">
        <v>1.1657516493322</v>
      </c>
      <c r="AV1336">
        <v>1.51966393691702</v>
      </c>
      <c r="AW1336">
        <v>1.72994749701299</v>
      </c>
      <c r="AX1336">
        <v>1.72384464489302</v>
      </c>
      <c r="AY1336">
        <v>1.3995358344051301</v>
      </c>
      <c r="AZ1336">
        <v>-0.39076837466159298</v>
      </c>
      <c r="BA1336">
        <v>-0.77770382371123903</v>
      </c>
      <c r="BB1336">
        <v>-0.65471630216379495</v>
      </c>
      <c r="BC1336">
        <v>-0.50370811228041501</v>
      </c>
      <c r="BD1336">
        <v>-0.35728270911462501</v>
      </c>
      <c r="BE1336">
        <v>-0.10852140849124101</v>
      </c>
      <c r="BF1336">
        <v>-7.6114855370534404E-2</v>
      </c>
      <c r="BG1336">
        <v>-7.9713074069809195E-2</v>
      </c>
      <c r="BH1336">
        <v>-5.76337148841706E-2</v>
      </c>
      <c r="BI1336">
        <v>-5.7796686324620802E-2</v>
      </c>
      <c r="BJ1336">
        <v>-4.2772470398453798E-2</v>
      </c>
      <c r="BK1336">
        <v>-4.2186686046510102E-2</v>
      </c>
      <c r="BL1336">
        <v>-3.5798849496193899E-2</v>
      </c>
      <c r="BM1336">
        <v>-8.1406160718814694E-3</v>
      </c>
      <c r="BN1336">
        <v>-2.2001680791507799E-2</v>
      </c>
      <c r="BO1336">
        <v>-2.76373270427865E-2</v>
      </c>
      <c r="BP1336">
        <v>-2.2966225751688399E-2</v>
      </c>
      <c r="BQ1336">
        <v>-1.2769165346343699E-2</v>
      </c>
      <c r="BR1336">
        <v>4.4303321024263702E-2</v>
      </c>
      <c r="BS1336">
        <v>1.24852861700338</v>
      </c>
      <c r="BT1336">
        <v>1.62381225688548</v>
      </c>
      <c r="BU1336">
        <v>1.8424441436032799</v>
      </c>
      <c r="BV1336">
        <v>1.8426283785819699</v>
      </c>
      <c r="BW1336">
        <v>1.52034620159498</v>
      </c>
      <c r="BX1336">
        <v>-0.29554473088691902</v>
      </c>
      <c r="BY1336">
        <v>-0.67800642402484701</v>
      </c>
      <c r="BZ1336">
        <v>-0.54738218680334305</v>
      </c>
      <c r="CA1336">
        <v>-0.39759353851930501</v>
      </c>
      <c r="CB1336">
        <v>-0.27710662270267</v>
      </c>
      <c r="CC1336">
        <v>-7.8214225259826603E-2</v>
      </c>
      <c r="CD1336">
        <v>-4.7198396731613697E-2</v>
      </c>
      <c r="CE1336">
        <v>-4.6671693437557803E-2</v>
      </c>
      <c r="CF1336">
        <v>-2.70020000667574E-2</v>
      </c>
      <c r="CG1336">
        <v>-2.60237751726708E-2</v>
      </c>
      <c r="CH1336">
        <v>-2.4247279867792799E-2</v>
      </c>
      <c r="CI1336">
        <v>-1.60074722556965E-2</v>
      </c>
      <c r="CJ1336">
        <v>-1.74700934200098E-2</v>
      </c>
      <c r="CK1336">
        <v>1.9665577227824201E-2</v>
      </c>
      <c r="CL1336">
        <v>1.6699376919297299E-3</v>
      </c>
      <c r="CM1336">
        <v>-3.5451027084783099E-3</v>
      </c>
      <c r="CN1336">
        <v>-6.4549047286312899E-3</v>
      </c>
      <c r="CO1336">
        <v>3.6653566679896101E-3</v>
      </c>
      <c r="CP1336">
        <v>8.3845929411862405E-2</v>
      </c>
      <c r="CQ1336">
        <v>1.3058596926514501</v>
      </c>
      <c r="CR1336">
        <v>1.6959450660317299</v>
      </c>
      <c r="CS1336">
        <v>1.92035897833655</v>
      </c>
      <c r="CT1336">
        <v>1.92489763068762</v>
      </c>
      <c r="CU1336">
        <v>1.6040190938896699</v>
      </c>
      <c r="CV1336">
        <v>-0.22959312528551301</v>
      </c>
      <c r="CW1336">
        <v>-0.60895630870725204</v>
      </c>
      <c r="CX1336">
        <v>-0.473042905473394</v>
      </c>
      <c r="CY1336">
        <v>-0.32409890798600599</v>
      </c>
      <c r="CZ1336">
        <v>-0.22157690949175901</v>
      </c>
      <c r="DA1336">
        <v>-4.7907042028412603E-2</v>
      </c>
      <c r="DB1336">
        <v>-1.82819380926929E-2</v>
      </c>
      <c r="DC1336">
        <v>-1.3630312805306299E-2</v>
      </c>
      <c r="DD1336">
        <v>3.6297147506557902E-3</v>
      </c>
      <c r="DE1336">
        <v>5.7491359792791802E-3</v>
      </c>
      <c r="DF1336">
        <v>-5.7220893371318603E-3</v>
      </c>
      <c r="DG1336">
        <v>1.01717415351172E-2</v>
      </c>
      <c r="DH1336">
        <v>8.5866265617438398E-4</v>
      </c>
      <c r="DI1336">
        <v>4.7471770527529801E-2</v>
      </c>
      <c r="DJ1336">
        <v>2.5341556175367298E-2</v>
      </c>
      <c r="DK1336">
        <v>2.05471216258299E-2</v>
      </c>
      <c r="DL1336">
        <v>1.00564162944258E-2</v>
      </c>
      <c r="DM1336">
        <v>2.0099878682322901E-2</v>
      </c>
      <c r="DN1336">
        <v>0.123388537799461</v>
      </c>
      <c r="DO1336">
        <v>1.3631907682995199</v>
      </c>
      <c r="DP1336">
        <v>1.76807787517798</v>
      </c>
      <c r="DQ1336">
        <v>1.9982738130698201</v>
      </c>
      <c r="DR1336">
        <v>2.0071668827932601</v>
      </c>
      <c r="DS1336">
        <v>1.68769198618436</v>
      </c>
      <c r="DT1336">
        <v>-0.16364151968410601</v>
      </c>
      <c r="DU1336">
        <v>-0.53990619338965695</v>
      </c>
      <c r="DV1336">
        <v>-0.39870362414344401</v>
      </c>
      <c r="DW1336">
        <v>-0.25060427745270702</v>
      </c>
      <c r="DX1336">
        <v>-0.16604719628084799</v>
      </c>
      <c r="DY1336">
        <v>-4.1482829576498003E-3</v>
      </c>
      <c r="DZ1336">
        <v>2.34688355472886E-2</v>
      </c>
      <c r="EA1336">
        <v>3.4076193055436597E-2</v>
      </c>
      <c r="EB1336">
        <v>4.7857045888118302E-2</v>
      </c>
      <c r="EC1336">
        <v>5.1624173374170301E-2</v>
      </c>
      <c r="ED1336">
        <v>2.1025343539801601E-2</v>
      </c>
      <c r="EE1336">
        <v>4.7970368355269799E-2</v>
      </c>
      <c r="EF1336">
        <v>2.73224753793967E-2</v>
      </c>
      <c r="EG1336">
        <v>8.7619497354735495E-2</v>
      </c>
      <c r="EH1336">
        <v>5.95196136385924E-2</v>
      </c>
      <c r="EI1336">
        <v>5.5332467135306901E-2</v>
      </c>
      <c r="EJ1336">
        <v>3.3896141453677003E-2</v>
      </c>
      <c r="EK1336">
        <v>4.3828718270521302E-2</v>
      </c>
      <c r="EL1336">
        <v>0.180481783986356</v>
      </c>
      <c r="EM1336">
        <v>1.4459677359707099</v>
      </c>
      <c r="EN1336">
        <v>1.8722261951464401</v>
      </c>
      <c r="EO1336">
        <v>2.11077045966011</v>
      </c>
      <c r="EP1336">
        <v>2.1259506164822199</v>
      </c>
      <c r="EQ1336">
        <v>1.8085023533742199</v>
      </c>
      <c r="ER1336">
        <v>-6.8417875909433004E-2</v>
      </c>
      <c r="ES1336">
        <v>-0.44020879370326499</v>
      </c>
      <c r="ET1336">
        <v>-0.291369508782993</v>
      </c>
      <c r="EU1336">
        <v>-0.144489703691597</v>
      </c>
      <c r="EV1336">
        <v>-8.5871109868893306E-2</v>
      </c>
      <c r="EW1336">
        <v>74.045618875920894</v>
      </c>
      <c r="EX1336">
        <v>72.989730973216695</v>
      </c>
      <c r="EY1336">
        <v>71.492221534267102</v>
      </c>
      <c r="EZ1336">
        <v>69.999612556720507</v>
      </c>
      <c r="FA1336">
        <v>69.192657632535798</v>
      </c>
      <c r="FB1336">
        <v>68.510337242917203</v>
      </c>
      <c r="FC1336">
        <v>67.620221872928795</v>
      </c>
      <c r="FD1336">
        <v>68.730383335050902</v>
      </c>
      <c r="FE1336">
        <v>73.576872547621207</v>
      </c>
      <c r="FF1336">
        <v>78.906843752882693</v>
      </c>
      <c r="FG1336">
        <v>83.937649446855204</v>
      </c>
      <c r="FH1336">
        <v>87.730490487701204</v>
      </c>
      <c r="FI1336">
        <v>90.6852918840614</v>
      </c>
      <c r="FJ1336">
        <v>93.452473454349004</v>
      </c>
      <c r="FK1336">
        <v>95.688006784412394</v>
      </c>
      <c r="FL1336">
        <v>97.133916995605404</v>
      </c>
      <c r="FM1336">
        <v>98.093056144418398</v>
      </c>
      <c r="FN1336">
        <v>98.284534224267304</v>
      </c>
      <c r="FO1336">
        <v>97.0765156749993</v>
      </c>
      <c r="FP1336">
        <v>93.309287289231506</v>
      </c>
      <c r="FQ1336">
        <v>86.804530303332896</v>
      </c>
      <c r="FR1336">
        <v>81.692728834235695</v>
      </c>
      <c r="FS1336">
        <v>78.594118721024302</v>
      </c>
      <c r="FT1336">
        <v>76.266302780385303</v>
      </c>
      <c r="FU1336">
        <v>2.5811152497273601E-2</v>
      </c>
      <c r="FV1336">
        <v>0</v>
      </c>
      <c r="FW1336">
        <v>0</v>
      </c>
      <c r="FX1336">
        <v>1</v>
      </c>
    </row>
    <row r="1337" spans="1:180" x14ac:dyDescent="0.2">
      <c r="A1337" t="s">
        <v>42</v>
      </c>
      <c r="B1337" t="s">
        <v>58</v>
      </c>
      <c r="C1337" t="s">
        <v>3</v>
      </c>
      <c r="D1337" t="s">
        <v>40</v>
      </c>
      <c r="E1337" t="s">
        <v>77</v>
      </c>
      <c r="F1337" t="s">
        <v>77</v>
      </c>
      <c r="G1337" t="s">
        <v>2</v>
      </c>
      <c r="H1337">
        <v>4256.5555555555602</v>
      </c>
      <c r="I1337">
        <v>4.1769517833118703</v>
      </c>
      <c r="J1337">
        <v>3.6522161077523401</v>
      </c>
      <c r="K1337">
        <v>3.2920311916388898</v>
      </c>
      <c r="L1337">
        <v>3.0909071012584399</v>
      </c>
      <c r="M1337">
        <v>3.0150579919623901</v>
      </c>
      <c r="N1337">
        <v>3.1722081577411498</v>
      </c>
      <c r="O1337">
        <v>3.4804155229073701</v>
      </c>
      <c r="P1337">
        <v>3.7307507303732099</v>
      </c>
      <c r="Q1337">
        <v>3.9455299816729399</v>
      </c>
      <c r="R1337">
        <v>4.2269294991511597</v>
      </c>
      <c r="S1337">
        <v>4.6501037690459004</v>
      </c>
      <c r="T1337">
        <v>5.2530853096745096</v>
      </c>
      <c r="U1337">
        <v>5.9633187838489397</v>
      </c>
      <c r="V1337">
        <v>6.8054460574753897</v>
      </c>
      <c r="W1337">
        <v>7.6203192494816401</v>
      </c>
      <c r="X1337">
        <v>8.5083633996432901</v>
      </c>
      <c r="Y1337">
        <v>9.3007731794520101</v>
      </c>
      <c r="Z1337">
        <v>10.026275820914501</v>
      </c>
      <c r="AA1337">
        <v>10.138186676930101</v>
      </c>
      <c r="AB1337">
        <v>9.4422292665436398</v>
      </c>
      <c r="AC1337">
        <v>8.5724966607125808</v>
      </c>
      <c r="AD1337">
        <v>7.7302791077917803</v>
      </c>
      <c r="AE1337">
        <v>6.4211742347838801</v>
      </c>
      <c r="AF1337">
        <v>5.2043661862182402</v>
      </c>
      <c r="AG1337">
        <v>-0.11562750576104899</v>
      </c>
      <c r="AH1337">
        <v>-9.1038126492347701E-2</v>
      </c>
      <c r="AI1337">
        <v>-0.103547029031593</v>
      </c>
      <c r="AJ1337">
        <v>-8.9865518171778402E-2</v>
      </c>
      <c r="AK1337">
        <v>-9.3446575702621201E-2</v>
      </c>
      <c r="AL1337">
        <v>-6.2135399644912097E-2</v>
      </c>
      <c r="AM1337">
        <v>-7.5714331309222394E-2</v>
      </c>
      <c r="AN1337">
        <v>-6.8634102523498802E-2</v>
      </c>
      <c r="AO1337">
        <v>-3.8717323426201197E-2</v>
      </c>
      <c r="AP1337">
        <v>-3.7076289059892999E-2</v>
      </c>
      <c r="AQ1337">
        <v>-5.1708948601295997E-2</v>
      </c>
      <c r="AR1337">
        <v>-3.4901890792637197E-2</v>
      </c>
      <c r="AS1337">
        <v>-2.4007838922451102E-2</v>
      </c>
      <c r="AT1337">
        <v>1.17413769403996E-2</v>
      </c>
      <c r="AU1337">
        <v>0.67795880171093503</v>
      </c>
      <c r="AV1337">
        <v>0.91216085919029899</v>
      </c>
      <c r="AW1337">
        <v>1.0118891922883999</v>
      </c>
      <c r="AX1337">
        <v>1.00643372901643</v>
      </c>
      <c r="AY1337">
        <v>0.94611846215383399</v>
      </c>
      <c r="AZ1337">
        <v>-6.1711224822011301E-2</v>
      </c>
      <c r="BA1337">
        <v>-0.43969212384781597</v>
      </c>
      <c r="BB1337">
        <v>-0.38097145255176101</v>
      </c>
      <c r="BC1337">
        <v>-0.339015217933473</v>
      </c>
      <c r="BD1337">
        <v>-0.26489439518072799</v>
      </c>
      <c r="BE1337">
        <v>-8.0035573349519107E-2</v>
      </c>
      <c r="BF1337">
        <v>-5.9126286208747901E-2</v>
      </c>
      <c r="BG1337">
        <v>-6.3154961263757498E-2</v>
      </c>
      <c r="BH1337">
        <v>-5.1883588142192197E-2</v>
      </c>
      <c r="BI1337">
        <v>-5.4369864065683102E-2</v>
      </c>
      <c r="BJ1337">
        <v>-3.6571171731836202E-2</v>
      </c>
      <c r="BK1337">
        <v>-4.1470817955935303E-2</v>
      </c>
      <c r="BL1337">
        <v>-3.9706426634308199E-2</v>
      </c>
      <c r="BM1337">
        <v>-6.3811575746694996E-3</v>
      </c>
      <c r="BN1337">
        <v>-9.0632244323946409E-3</v>
      </c>
      <c r="BO1337">
        <v>-2.1726036005323E-2</v>
      </c>
      <c r="BP1337">
        <v>-1.81020275841395E-2</v>
      </c>
      <c r="BQ1337">
        <v>-7.4478176555718197E-3</v>
      </c>
      <c r="BR1337">
        <v>5.7136368731871598E-2</v>
      </c>
      <c r="BS1337">
        <v>0.74948798104063297</v>
      </c>
      <c r="BT1337">
        <v>0.994536321544505</v>
      </c>
      <c r="BU1337">
        <v>1.1030462211268599</v>
      </c>
      <c r="BV1337">
        <v>1.0943532047984801</v>
      </c>
      <c r="BW1337">
        <v>1.03191478698758</v>
      </c>
      <c r="BX1337">
        <v>2.08058007402965E-2</v>
      </c>
      <c r="BY1337">
        <v>-0.35183734874980499</v>
      </c>
      <c r="BZ1337">
        <v>-0.29972965494640302</v>
      </c>
      <c r="CA1337">
        <v>-0.26082729007078997</v>
      </c>
      <c r="CB1337">
        <v>-0.20279486637705399</v>
      </c>
      <c r="CC1337">
        <v>-5.5384709383930197E-2</v>
      </c>
      <c r="CD1337">
        <v>-3.7024242840409297E-2</v>
      </c>
      <c r="CE1337">
        <v>-3.5179538172900399E-2</v>
      </c>
      <c r="CF1337">
        <v>-2.55774191069159E-2</v>
      </c>
      <c r="CG1337">
        <v>-2.7305452624155301E-2</v>
      </c>
      <c r="CH1337">
        <v>-1.8865465354781102E-2</v>
      </c>
      <c r="CI1337">
        <v>-1.77538649224371E-2</v>
      </c>
      <c r="CJ1337">
        <v>-1.9671206434966799E-2</v>
      </c>
      <c r="CK1337">
        <v>1.6014772389408401E-2</v>
      </c>
      <c r="CL1337">
        <v>1.03385387932515E-2</v>
      </c>
      <c r="CM1337">
        <v>-9.5996207740006799E-4</v>
      </c>
      <c r="CN1337">
        <v>-6.4664935028537901E-3</v>
      </c>
      <c r="CO1337">
        <v>4.0216026275723101E-3</v>
      </c>
      <c r="CP1337">
        <v>8.8576801761242094E-2</v>
      </c>
      <c r="CQ1337">
        <v>0.79902887274718604</v>
      </c>
      <c r="CR1337">
        <v>1.05158931583313</v>
      </c>
      <c r="CS1337">
        <v>1.1661813016114599</v>
      </c>
      <c r="CT1337">
        <v>1.15524596589867</v>
      </c>
      <c r="CU1337">
        <v>1.0913370602086501</v>
      </c>
      <c r="CV1337">
        <v>7.7956841275608896E-2</v>
      </c>
      <c r="CW1337">
        <v>-0.29098939914629102</v>
      </c>
      <c r="CX1337">
        <v>-0.24346183340938499</v>
      </c>
      <c r="CY1337">
        <v>-0.20667456941463699</v>
      </c>
      <c r="CZ1337">
        <v>-0.159784921899564</v>
      </c>
      <c r="DA1337">
        <v>-3.0733845418341298E-2</v>
      </c>
      <c r="DB1337">
        <v>-1.49221994720708E-2</v>
      </c>
      <c r="DC1337">
        <v>-7.2041150820432599E-3</v>
      </c>
      <c r="DD1337">
        <v>7.2874992836041805E-4</v>
      </c>
      <c r="DE1337">
        <v>-2.4104118262752299E-4</v>
      </c>
      <c r="DF1337">
        <v>-1.1597589777259899E-3</v>
      </c>
      <c r="DG1337">
        <v>5.9630881110609903E-3</v>
      </c>
      <c r="DH1337">
        <v>3.64013764374538E-4</v>
      </c>
      <c r="DI1337">
        <v>3.8410702353486398E-2</v>
      </c>
      <c r="DJ1337">
        <v>2.9740302018897598E-2</v>
      </c>
      <c r="DK1337">
        <v>1.9806111850522799E-2</v>
      </c>
      <c r="DL1337">
        <v>5.1690405784319098E-3</v>
      </c>
      <c r="DM1337">
        <v>1.54910229107164E-2</v>
      </c>
      <c r="DN1337">
        <v>0.12001723479061301</v>
      </c>
      <c r="DO1337">
        <v>0.84856976445373899</v>
      </c>
      <c r="DP1337">
        <v>1.10864231012175</v>
      </c>
      <c r="DQ1337">
        <v>1.22931638209605</v>
      </c>
      <c r="DR1337">
        <v>1.2161387269988599</v>
      </c>
      <c r="DS1337">
        <v>1.1507593334297299</v>
      </c>
      <c r="DT1337">
        <v>0.13510788181092101</v>
      </c>
      <c r="DU1337">
        <v>-0.23014144954277699</v>
      </c>
      <c r="DV1337">
        <v>-0.187194011872368</v>
      </c>
      <c r="DW1337">
        <v>-0.15252184875848401</v>
      </c>
      <c r="DX1337">
        <v>-0.116774977422072</v>
      </c>
      <c r="DY1337">
        <v>4.85808699318898E-3</v>
      </c>
      <c r="DZ1337">
        <v>1.6989640811529001E-2</v>
      </c>
      <c r="EA1337">
        <v>3.3187952685791902E-2</v>
      </c>
      <c r="EB1337">
        <v>3.8710679957946699E-2</v>
      </c>
      <c r="EC1337">
        <v>3.8835670454310599E-2</v>
      </c>
      <c r="ED1337">
        <v>2.4404468935350001E-2</v>
      </c>
      <c r="EE1337">
        <v>4.0206601464347999E-2</v>
      </c>
      <c r="EF1337">
        <v>2.9291689653565201E-2</v>
      </c>
      <c r="EG1337">
        <v>7.0746868205018104E-2</v>
      </c>
      <c r="EH1337">
        <v>5.7753366646396E-2</v>
      </c>
      <c r="EI1337">
        <v>4.9789024446495897E-2</v>
      </c>
      <c r="EJ1337">
        <v>2.1968903786929599E-2</v>
      </c>
      <c r="EK1337">
        <v>3.20510441775958E-2</v>
      </c>
      <c r="EL1337">
        <v>0.16541222658208499</v>
      </c>
      <c r="EM1337">
        <v>0.92009894378343704</v>
      </c>
      <c r="EN1337">
        <v>1.1910177724759501</v>
      </c>
      <c r="EO1337">
        <v>1.32047341093452</v>
      </c>
      <c r="EP1337">
        <v>1.30405820278092</v>
      </c>
      <c r="EQ1337">
        <v>1.23655565826347</v>
      </c>
      <c r="ER1337">
        <v>0.21762490737322901</v>
      </c>
      <c r="ES1337">
        <v>-0.142286674444767</v>
      </c>
      <c r="ET1337">
        <v>-0.10595221426701</v>
      </c>
      <c r="EU1337">
        <v>-7.4333920895800695E-2</v>
      </c>
      <c r="EV1337">
        <v>-5.4675448618398598E-2</v>
      </c>
      <c r="EW1337">
        <v>74.034045676609495</v>
      </c>
      <c r="EX1337">
        <v>72.983225965593306</v>
      </c>
      <c r="EY1337">
        <v>71.481836383081401</v>
      </c>
      <c r="EZ1337">
        <v>69.982197113917806</v>
      </c>
      <c r="FA1337">
        <v>69.179669599163304</v>
      </c>
      <c r="FB1337">
        <v>68.484692559578207</v>
      </c>
      <c r="FC1337">
        <v>67.592366493409003</v>
      </c>
      <c r="FD1337">
        <v>68.705142223690302</v>
      </c>
      <c r="FE1337">
        <v>73.595229885294899</v>
      </c>
      <c r="FF1337">
        <v>78.9387678005114</v>
      </c>
      <c r="FG1337">
        <v>83.973619265393296</v>
      </c>
      <c r="FH1337">
        <v>87.761942339407597</v>
      </c>
      <c r="FI1337">
        <v>90.701296558458793</v>
      </c>
      <c r="FJ1337">
        <v>93.457625136870405</v>
      </c>
      <c r="FK1337">
        <v>95.678955124096206</v>
      </c>
      <c r="FL1337">
        <v>97.118420383929703</v>
      </c>
      <c r="FM1337">
        <v>98.069294813368003</v>
      </c>
      <c r="FN1337">
        <v>98.258181895460297</v>
      </c>
      <c r="FO1337">
        <v>97.032616226711497</v>
      </c>
      <c r="FP1337">
        <v>93.241024284403906</v>
      </c>
      <c r="FQ1337">
        <v>86.705623387914699</v>
      </c>
      <c r="FR1337">
        <v>81.616638464351695</v>
      </c>
      <c r="FS1337">
        <v>78.543426550648107</v>
      </c>
      <c r="FT1337">
        <v>76.232190815018299</v>
      </c>
      <c r="FU1337">
        <v>2.5987976717813499E-2</v>
      </c>
      <c r="FV1337">
        <v>0</v>
      </c>
      <c r="FW1337">
        <v>0</v>
      </c>
      <c r="FX1337">
        <v>1</v>
      </c>
    </row>
    <row r="1338" spans="1:180" x14ac:dyDescent="0.2">
      <c r="A1338" t="s">
        <v>42</v>
      </c>
      <c r="B1338" t="s">
        <v>58</v>
      </c>
      <c r="C1338" t="s">
        <v>3</v>
      </c>
      <c r="D1338" t="s">
        <v>40</v>
      </c>
      <c r="E1338" t="s">
        <v>77</v>
      </c>
      <c r="F1338" t="s">
        <v>78</v>
      </c>
      <c r="G1338" t="s">
        <v>2</v>
      </c>
      <c r="H1338">
        <v>1259.6666666666699</v>
      </c>
      <c r="I1338">
        <v>1.0412804535270499</v>
      </c>
      <c r="J1338">
        <v>0.91405328049330703</v>
      </c>
      <c r="K1338">
        <v>0.83764734704271804</v>
      </c>
      <c r="L1338">
        <v>0.79565363617569895</v>
      </c>
      <c r="M1338">
        <v>0.791726956095403</v>
      </c>
      <c r="N1338">
        <v>0.83631247294404298</v>
      </c>
      <c r="O1338">
        <v>0.92977174298293397</v>
      </c>
      <c r="P1338">
        <v>1.03020345644557</v>
      </c>
      <c r="Q1338">
        <v>1.1223751151880701</v>
      </c>
      <c r="R1338">
        <v>1.20829487478388</v>
      </c>
      <c r="S1338">
        <v>1.3278511669767701</v>
      </c>
      <c r="T1338">
        <v>1.5060117575757701</v>
      </c>
      <c r="U1338">
        <v>1.71125550695548</v>
      </c>
      <c r="V1338">
        <v>1.9551411079932499</v>
      </c>
      <c r="W1338">
        <v>2.1634562320858901</v>
      </c>
      <c r="X1338">
        <v>2.4346272930448798</v>
      </c>
      <c r="Y1338">
        <v>2.7201643818201502</v>
      </c>
      <c r="Z1338">
        <v>2.9320208211664802</v>
      </c>
      <c r="AA1338">
        <v>2.9565007783461001</v>
      </c>
      <c r="AB1338">
        <v>2.7399129037693299</v>
      </c>
      <c r="AC1338">
        <v>2.4171264604979701</v>
      </c>
      <c r="AD1338">
        <v>2.1110130714366702</v>
      </c>
      <c r="AE1338">
        <v>1.7175070033661599</v>
      </c>
      <c r="AF1338">
        <v>1.35310391518602</v>
      </c>
      <c r="AG1338">
        <v>-5.3755351293528902E-2</v>
      </c>
      <c r="AH1338">
        <v>-4.0294593198915603E-2</v>
      </c>
      <c r="AI1338">
        <v>-3.9359294842911299E-2</v>
      </c>
      <c r="AJ1338">
        <v>-2.7579143317884702E-2</v>
      </c>
      <c r="AK1338">
        <v>-2.15012418925539E-2</v>
      </c>
      <c r="AL1338">
        <v>-2.5709740229471499E-2</v>
      </c>
      <c r="AM1338">
        <v>-2.43954333830654E-2</v>
      </c>
      <c r="AN1338">
        <v>-2.95368448565584E-2</v>
      </c>
      <c r="AO1338">
        <v>-2.8053294584538101E-2</v>
      </c>
      <c r="AP1338">
        <v>-3.55292749377654E-2</v>
      </c>
      <c r="AQ1338">
        <v>-3.3921874401249899E-2</v>
      </c>
      <c r="AR1338">
        <v>-1.7094727140509299E-2</v>
      </c>
      <c r="AS1338">
        <v>-1.7025098535265099E-2</v>
      </c>
      <c r="AT1338">
        <v>-5.1553919287535901E-2</v>
      </c>
      <c r="AU1338">
        <v>0.45214599685599099</v>
      </c>
      <c r="AV1338">
        <v>0.58173178048837704</v>
      </c>
      <c r="AW1338">
        <v>0.690488916335668</v>
      </c>
      <c r="AX1338">
        <v>0.68590099296816798</v>
      </c>
      <c r="AY1338">
        <v>0.43391508779274202</v>
      </c>
      <c r="AZ1338">
        <v>-0.37220133647454201</v>
      </c>
      <c r="BA1338">
        <v>-0.37390870705127599</v>
      </c>
      <c r="BB1338">
        <v>-0.29901960425734903</v>
      </c>
      <c r="BC1338">
        <v>-0.18573574726263101</v>
      </c>
      <c r="BD1338">
        <v>-0.10621745507719001</v>
      </c>
      <c r="BE1338">
        <v>-3.9518737598063201E-2</v>
      </c>
      <c r="BF1338">
        <v>-2.64581119898557E-2</v>
      </c>
      <c r="BG1338">
        <v>-2.7003474118062799E-2</v>
      </c>
      <c r="BH1338">
        <v>-1.6067306544983E-2</v>
      </c>
      <c r="BI1338">
        <v>-1.1625928776224301E-2</v>
      </c>
      <c r="BJ1338">
        <v>-1.72229592877002E-2</v>
      </c>
      <c r="BK1338">
        <v>-1.1838512717312901E-2</v>
      </c>
      <c r="BL1338">
        <v>-1.4204144169472801E-2</v>
      </c>
      <c r="BM1338">
        <v>-1.2741512072408701E-2</v>
      </c>
      <c r="BN1338">
        <v>-2.20495874678623E-2</v>
      </c>
      <c r="BO1338">
        <v>-1.7093231097376701E-2</v>
      </c>
      <c r="BP1338">
        <v>-7.1456938953178102E-3</v>
      </c>
      <c r="BQ1338">
        <v>-6.9915782686002098E-3</v>
      </c>
      <c r="BR1338">
        <v>-2.46981464009359E-2</v>
      </c>
      <c r="BS1338">
        <v>0.48581028557154199</v>
      </c>
      <c r="BT1338">
        <v>0.61992565220954599</v>
      </c>
      <c r="BU1338">
        <v>0.72883345928072696</v>
      </c>
      <c r="BV1338">
        <v>0.73657271710675698</v>
      </c>
      <c r="BW1338">
        <v>0.48051061851490001</v>
      </c>
      <c r="BX1338">
        <v>-0.33795890440284798</v>
      </c>
      <c r="BY1338">
        <v>-0.34392186736073399</v>
      </c>
      <c r="BZ1338">
        <v>-0.26193558990365601</v>
      </c>
      <c r="CA1338">
        <v>-0.14898021529708999</v>
      </c>
      <c r="CB1338">
        <v>-8.3494844767027093E-2</v>
      </c>
      <c r="CC1338">
        <v>-2.9658502321153201E-2</v>
      </c>
      <c r="CD1338">
        <v>-1.68750072541188E-2</v>
      </c>
      <c r="CE1338">
        <v>-1.84458703231992E-2</v>
      </c>
      <c r="CF1338">
        <v>-8.0942434642346395E-3</v>
      </c>
      <c r="CG1338">
        <v>-4.7863169947247597E-3</v>
      </c>
      <c r="CH1338">
        <v>-1.13450406604558E-2</v>
      </c>
      <c r="CI1338">
        <v>-3.1416277159837802E-3</v>
      </c>
      <c r="CJ1338">
        <v>-3.5847623811438899E-3</v>
      </c>
      <c r="CK1338">
        <v>-2.1366181483320501E-3</v>
      </c>
      <c r="CL1338">
        <v>-1.27135969889753E-2</v>
      </c>
      <c r="CM1338">
        <v>-5.4377640097059698E-3</v>
      </c>
      <c r="CN1338">
        <v>-2.5502377714001299E-4</v>
      </c>
      <c r="CO1338">
        <v>-4.2392696720176699E-5</v>
      </c>
      <c r="CP1338">
        <v>-6.0979199096128098E-3</v>
      </c>
      <c r="CQ1338">
        <v>0.50912606938541904</v>
      </c>
      <c r="CR1338">
        <v>0.64637861141478004</v>
      </c>
      <c r="CS1338">
        <v>0.75539077291664303</v>
      </c>
      <c r="CT1338">
        <v>0.77166779888538894</v>
      </c>
      <c r="CU1338">
        <v>0.51278254115049804</v>
      </c>
      <c r="CV1338">
        <v>-0.31424270026168699</v>
      </c>
      <c r="CW1338">
        <v>-0.32315307353907502</v>
      </c>
      <c r="CX1338">
        <v>-0.23625131453020901</v>
      </c>
      <c r="CY1338">
        <v>-0.123523445825032</v>
      </c>
      <c r="CZ1338">
        <v>-6.7757234085414897E-2</v>
      </c>
      <c r="DA1338">
        <v>-1.9798267044243301E-2</v>
      </c>
      <c r="DB1338">
        <v>-7.2919025183818698E-3</v>
      </c>
      <c r="DC1338">
        <v>-9.8882665283354897E-3</v>
      </c>
      <c r="DD1338">
        <v>-1.21180383486278E-4</v>
      </c>
      <c r="DE1338">
        <v>2.0532947867747502E-3</v>
      </c>
      <c r="DF1338">
        <v>-5.4671220332114003E-3</v>
      </c>
      <c r="DG1338">
        <v>5.5552572853453204E-3</v>
      </c>
      <c r="DH1338">
        <v>7.0346194071850103E-3</v>
      </c>
      <c r="DI1338">
        <v>8.4682757757445892E-3</v>
      </c>
      <c r="DJ1338">
        <v>-3.3776065100883899E-3</v>
      </c>
      <c r="DK1338">
        <v>6.2177030779647898E-3</v>
      </c>
      <c r="DL1338">
        <v>6.6356463410377799E-3</v>
      </c>
      <c r="DM1338">
        <v>6.9067928751598597E-3</v>
      </c>
      <c r="DN1338">
        <v>1.2502306581710299E-2</v>
      </c>
      <c r="DO1338">
        <v>0.53244185319929604</v>
      </c>
      <c r="DP1338">
        <v>0.67283157062001497</v>
      </c>
      <c r="DQ1338">
        <v>0.78194808655255899</v>
      </c>
      <c r="DR1338">
        <v>0.80676288066402102</v>
      </c>
      <c r="DS1338">
        <v>0.54505446378609601</v>
      </c>
      <c r="DT1338">
        <v>-0.290526496120525</v>
      </c>
      <c r="DU1338">
        <v>-0.30238427971741599</v>
      </c>
      <c r="DV1338">
        <v>-0.210567039156763</v>
      </c>
      <c r="DW1338">
        <v>-9.80666763529736E-2</v>
      </c>
      <c r="DX1338">
        <v>-5.2019623403802701E-2</v>
      </c>
      <c r="DY1338">
        <v>-5.5616533487775899E-3</v>
      </c>
      <c r="DZ1338">
        <v>6.5445786906781003E-3</v>
      </c>
      <c r="EA1338">
        <v>2.4675541965129902E-3</v>
      </c>
      <c r="EB1338">
        <v>1.13906563894154E-2</v>
      </c>
      <c r="EC1338">
        <v>1.1928607903104399E-2</v>
      </c>
      <c r="ED1338">
        <v>3.0196589085599301E-3</v>
      </c>
      <c r="EE1338">
        <v>1.8112177951097801E-2</v>
      </c>
      <c r="EF1338">
        <v>2.2367320094270601E-2</v>
      </c>
      <c r="EG1338">
        <v>2.3780058287873999E-2</v>
      </c>
      <c r="EH1338">
        <v>1.0102080959814699E-2</v>
      </c>
      <c r="EI1338">
        <v>2.30463463818379E-2</v>
      </c>
      <c r="EJ1338">
        <v>1.6584679586229199E-2</v>
      </c>
      <c r="EK1338">
        <v>1.69403131418248E-2</v>
      </c>
      <c r="EL1338">
        <v>3.9358079468310297E-2</v>
      </c>
      <c r="EM1338">
        <v>0.56610614191484698</v>
      </c>
      <c r="EN1338">
        <v>0.71102544234118303</v>
      </c>
      <c r="EO1338">
        <v>0.82029262949761905</v>
      </c>
      <c r="EP1338">
        <v>0.85743460480261002</v>
      </c>
      <c r="EQ1338">
        <v>0.59164999450825495</v>
      </c>
      <c r="ER1338">
        <v>-0.25628406404883097</v>
      </c>
      <c r="ES1338">
        <v>-0.27239744002687299</v>
      </c>
      <c r="ET1338">
        <v>-0.17348302480306901</v>
      </c>
      <c r="EU1338">
        <v>-6.1311144387432799E-2</v>
      </c>
      <c r="EV1338">
        <v>-2.9297013093639399E-2</v>
      </c>
      <c r="EW1338">
        <v>74.008546095883801</v>
      </c>
      <c r="EX1338">
        <v>72.946392498991898</v>
      </c>
      <c r="EY1338">
        <v>71.480430829737998</v>
      </c>
      <c r="EZ1338">
        <v>70.022261206536896</v>
      </c>
      <c r="FA1338">
        <v>69.218123768570905</v>
      </c>
      <c r="FB1338">
        <v>68.595642833267306</v>
      </c>
      <c r="FC1338">
        <v>67.718334507013296</v>
      </c>
      <c r="FD1338">
        <v>68.814538569079701</v>
      </c>
      <c r="FE1338">
        <v>73.507960206036202</v>
      </c>
      <c r="FF1338">
        <v>78.807847664446896</v>
      </c>
      <c r="FG1338">
        <v>83.845539494101899</v>
      </c>
      <c r="FH1338">
        <v>87.654682640866099</v>
      </c>
      <c r="FI1338">
        <v>90.651163764613401</v>
      </c>
      <c r="FJ1338">
        <v>93.440346426878406</v>
      </c>
      <c r="FK1338">
        <v>95.717961964649604</v>
      </c>
      <c r="FL1338">
        <v>97.176186684612702</v>
      </c>
      <c r="FM1338">
        <v>98.156963849303693</v>
      </c>
      <c r="FN1338">
        <v>98.352848072295302</v>
      </c>
      <c r="FO1338">
        <v>97.206370705405902</v>
      </c>
      <c r="FP1338">
        <v>93.511824796482301</v>
      </c>
      <c r="FQ1338">
        <v>87.092268273223596</v>
      </c>
      <c r="FR1338">
        <v>81.889098746841199</v>
      </c>
      <c r="FS1338">
        <v>78.706753183823906</v>
      </c>
      <c r="FT1338">
        <v>76.317623483730202</v>
      </c>
      <c r="FU1338">
        <v>4.3505788819732098E-2</v>
      </c>
      <c r="FV1338">
        <v>0</v>
      </c>
      <c r="FW1338">
        <v>0</v>
      </c>
      <c r="FX1338">
        <v>1</v>
      </c>
    </row>
    <row r="1339" spans="1:180" x14ac:dyDescent="0.2">
      <c r="A1339" t="s">
        <v>42</v>
      </c>
      <c r="B1339" t="s">
        <v>58</v>
      </c>
      <c r="C1339" t="s">
        <v>3</v>
      </c>
      <c r="D1339" t="s">
        <v>40</v>
      </c>
      <c r="E1339" t="s">
        <v>78</v>
      </c>
      <c r="F1339" t="s">
        <v>1</v>
      </c>
      <c r="G1339" t="s">
        <v>2</v>
      </c>
      <c r="H1339">
        <v>2243.8888888888901</v>
      </c>
      <c r="I1339">
        <v>2.1159343405958801</v>
      </c>
      <c r="J1339">
        <v>1.8299513577878801</v>
      </c>
      <c r="K1339">
        <v>1.63781287917269</v>
      </c>
      <c r="L1339">
        <v>1.50947032591466</v>
      </c>
      <c r="M1339">
        <v>1.4524763729510499</v>
      </c>
      <c r="N1339">
        <v>1.4543926880322799</v>
      </c>
      <c r="O1339">
        <v>1.5420374066110401</v>
      </c>
      <c r="P1339">
        <v>1.6718894693253099</v>
      </c>
      <c r="Q1339">
        <v>1.7990206564133899</v>
      </c>
      <c r="R1339">
        <v>2.0283971527307898</v>
      </c>
      <c r="S1339">
        <v>2.3250938595802801</v>
      </c>
      <c r="T1339">
        <v>2.7545060895680602</v>
      </c>
      <c r="U1339">
        <v>3.2175818787798298</v>
      </c>
      <c r="V1339">
        <v>3.6552800651264401</v>
      </c>
      <c r="W1339">
        <v>4.0751690727577001</v>
      </c>
      <c r="X1339">
        <v>4.5196999184431998</v>
      </c>
      <c r="Y1339">
        <v>4.8503594452415202</v>
      </c>
      <c r="Z1339">
        <v>5.1027526364959499</v>
      </c>
      <c r="AA1339">
        <v>5.0605014297862896</v>
      </c>
      <c r="AB1339">
        <v>4.7198878781435996</v>
      </c>
      <c r="AC1339">
        <v>4.2622696636661299</v>
      </c>
      <c r="AD1339">
        <v>3.8536745107789501</v>
      </c>
      <c r="AE1339">
        <v>3.2385057483243802</v>
      </c>
      <c r="AF1339">
        <v>2.6516114863824298</v>
      </c>
      <c r="AG1339">
        <v>-2.82117455345006E-2</v>
      </c>
      <c r="AH1339">
        <v>-2.3711155905936102E-2</v>
      </c>
      <c r="AI1339">
        <v>-2.29415833108885E-2</v>
      </c>
      <c r="AJ1339">
        <v>-1.93940539883404E-2</v>
      </c>
      <c r="AK1339">
        <v>-2.2150590378409999E-2</v>
      </c>
      <c r="AL1339">
        <v>-1.8528744404876899E-2</v>
      </c>
      <c r="AM1339">
        <v>-3.0962923918012902E-2</v>
      </c>
      <c r="AN1339">
        <v>-3.3536929135285602E-2</v>
      </c>
      <c r="AO1339">
        <v>-1.67248861535753E-2</v>
      </c>
      <c r="AP1339">
        <v>-4.3678465092729803E-2</v>
      </c>
      <c r="AQ1339">
        <v>-4.8518784284773998E-2</v>
      </c>
      <c r="AR1339">
        <v>-2.9108244186796299E-2</v>
      </c>
      <c r="AS1339">
        <v>-1.7836600193997899E-2</v>
      </c>
      <c r="AT1339">
        <v>-3.5449157726870503E-2</v>
      </c>
      <c r="AU1339">
        <v>0.22989582720214999</v>
      </c>
      <c r="AV1339">
        <v>0.32426821764441399</v>
      </c>
      <c r="AW1339">
        <v>0.35112599114132398</v>
      </c>
      <c r="AX1339">
        <v>0.36949361324389202</v>
      </c>
      <c r="AY1339">
        <v>0.249676976968462</v>
      </c>
      <c r="AZ1339">
        <v>-0.17394639867720901</v>
      </c>
      <c r="BA1339">
        <v>-0.21298756915842701</v>
      </c>
      <c r="BB1339">
        <v>-0.195529389783269</v>
      </c>
      <c r="BC1339">
        <v>-0.11731636758989999</v>
      </c>
      <c r="BD1339">
        <v>-6.6221397124379702E-2</v>
      </c>
      <c r="BE1339">
        <v>-1.4067850771481301E-2</v>
      </c>
      <c r="BF1339">
        <v>-6.6001817956814202E-3</v>
      </c>
      <c r="BG1339">
        <v>-7.3618501084430198E-3</v>
      </c>
      <c r="BH1339">
        <v>-2.7518450389681899E-3</v>
      </c>
      <c r="BI1339">
        <v>-9.6128658665051697E-3</v>
      </c>
      <c r="BJ1339">
        <v>-7.9307913161159004E-3</v>
      </c>
      <c r="BK1339">
        <v>-1.5996288048156001E-2</v>
      </c>
      <c r="BL1339">
        <v>-1.7490290248029599E-2</v>
      </c>
      <c r="BM1339">
        <v>-2.3504952074153299E-3</v>
      </c>
      <c r="BN1339">
        <v>-1.18688893036775E-2</v>
      </c>
      <c r="BO1339">
        <v>-2.65211418263561E-2</v>
      </c>
      <c r="BP1339">
        <v>-1.4866995102002499E-2</v>
      </c>
      <c r="BQ1339">
        <v>-3.9091577682086702E-3</v>
      </c>
      <c r="BR1339">
        <v>-1.8160836726392099E-2</v>
      </c>
      <c r="BS1339">
        <v>0.27171196061962199</v>
      </c>
      <c r="BT1339">
        <v>0.34998560887038899</v>
      </c>
      <c r="BU1339">
        <v>0.38634293943829501</v>
      </c>
      <c r="BV1339">
        <v>0.41111966493003599</v>
      </c>
      <c r="BW1339">
        <v>0.28829912356642701</v>
      </c>
      <c r="BX1339">
        <v>-0.12838082702754899</v>
      </c>
      <c r="BY1339">
        <v>-0.16486838002982601</v>
      </c>
      <c r="BZ1339">
        <v>-0.15035575948546001</v>
      </c>
      <c r="CA1339">
        <v>-8.6044603995042102E-2</v>
      </c>
      <c r="CB1339">
        <v>-3.9121952890449098E-2</v>
      </c>
      <c r="CC1339">
        <v>-4.2718323447368204E-3</v>
      </c>
      <c r="CD1339">
        <v>5.2508267484333302E-3</v>
      </c>
      <c r="CE1339">
        <v>3.4286256474963502E-3</v>
      </c>
      <c r="CF1339">
        <v>8.7744981827046192E-3</v>
      </c>
      <c r="CG1339">
        <v>-9.2927606285431305E-4</v>
      </c>
      <c r="CH1339">
        <v>-5.9068129106690204E-4</v>
      </c>
      <c r="CI1339">
        <v>-5.6304416371074301E-3</v>
      </c>
      <c r="CJ1339">
        <v>-6.3764370371112104E-3</v>
      </c>
      <c r="CK1339">
        <v>7.6051641736187498E-3</v>
      </c>
      <c r="CL1339">
        <v>1.01623259872626E-2</v>
      </c>
      <c r="CM1339">
        <v>-1.12856416704149E-2</v>
      </c>
      <c r="CN1339">
        <v>-5.0035493685645603E-3</v>
      </c>
      <c r="CO1339">
        <v>5.73694642914246E-3</v>
      </c>
      <c r="CP1339">
        <v>-6.1869982663548002E-3</v>
      </c>
      <c r="CQ1339">
        <v>0.30067368724132898</v>
      </c>
      <c r="CR1339">
        <v>0.36779739569138098</v>
      </c>
      <c r="CS1339">
        <v>0.41073409054844301</v>
      </c>
      <c r="CT1339">
        <v>0.43994974152366501</v>
      </c>
      <c r="CU1339">
        <v>0.31504870464668899</v>
      </c>
      <c r="CV1339">
        <v>-9.6822250908029095E-2</v>
      </c>
      <c r="CW1339">
        <v>-0.131541176223401</v>
      </c>
      <c r="CX1339">
        <v>-0.119068640752273</v>
      </c>
      <c r="CY1339">
        <v>-6.4385875791479696E-2</v>
      </c>
      <c r="CZ1339">
        <v>-2.03529603662536E-2</v>
      </c>
      <c r="DA1339">
        <v>5.5241860820076398E-3</v>
      </c>
      <c r="DB1339">
        <v>1.71018352925481E-2</v>
      </c>
      <c r="DC1339">
        <v>1.4219101403435699E-2</v>
      </c>
      <c r="DD1339">
        <v>2.03008414043774E-2</v>
      </c>
      <c r="DE1339">
        <v>7.7543137407965401E-3</v>
      </c>
      <c r="DF1339">
        <v>6.7494287339820904E-3</v>
      </c>
      <c r="DG1339">
        <v>4.7354047739411303E-3</v>
      </c>
      <c r="DH1339">
        <v>4.73741617380718E-3</v>
      </c>
      <c r="DI1339">
        <v>1.7560823554652799E-2</v>
      </c>
      <c r="DJ1339">
        <v>3.21935412782028E-2</v>
      </c>
      <c r="DK1339">
        <v>3.9498584855263003E-3</v>
      </c>
      <c r="DL1339">
        <v>4.8598963648733597E-3</v>
      </c>
      <c r="DM1339">
        <v>1.5383050626493601E-2</v>
      </c>
      <c r="DN1339">
        <v>5.78684019368245E-3</v>
      </c>
      <c r="DO1339">
        <v>0.32963541386303702</v>
      </c>
      <c r="DP1339">
        <v>0.38560918251237403</v>
      </c>
      <c r="DQ1339">
        <v>0.43512524165859001</v>
      </c>
      <c r="DR1339">
        <v>0.46877981811729502</v>
      </c>
      <c r="DS1339">
        <v>0.34179828572695198</v>
      </c>
      <c r="DT1339">
        <v>-6.5263674788509501E-2</v>
      </c>
      <c r="DU1339">
        <v>-9.8213972416975201E-2</v>
      </c>
      <c r="DV1339">
        <v>-8.7781522019086095E-2</v>
      </c>
      <c r="DW1339">
        <v>-4.2727147587917298E-2</v>
      </c>
      <c r="DX1339">
        <v>-1.58396784205804E-3</v>
      </c>
      <c r="DY1339">
        <v>1.9668080845027001E-2</v>
      </c>
      <c r="DZ1339">
        <v>3.4212809402802698E-2</v>
      </c>
      <c r="EA1339">
        <v>2.9798834605881099E-2</v>
      </c>
      <c r="EB1339">
        <v>3.6943050353749597E-2</v>
      </c>
      <c r="EC1339">
        <v>2.02920382527014E-2</v>
      </c>
      <c r="ED1339">
        <v>1.7347381822743101E-2</v>
      </c>
      <c r="EE1339">
        <v>1.9702040643798002E-2</v>
      </c>
      <c r="EF1339">
        <v>2.0784055061063199E-2</v>
      </c>
      <c r="EG1339">
        <v>3.1935214500812797E-2</v>
      </c>
      <c r="EH1339">
        <v>6.4003117067255103E-2</v>
      </c>
      <c r="EI1339">
        <v>2.5947500943944098E-2</v>
      </c>
      <c r="EJ1339">
        <v>1.9101145449667199E-2</v>
      </c>
      <c r="EK1339">
        <v>2.93104930522828E-2</v>
      </c>
      <c r="EL1339">
        <v>2.3075161194160899E-2</v>
      </c>
      <c r="EM1339">
        <v>0.371451547280509</v>
      </c>
      <c r="EN1339">
        <v>0.41132657373834902</v>
      </c>
      <c r="EO1339">
        <v>0.47034218995556099</v>
      </c>
      <c r="EP1339">
        <v>0.51040586980343805</v>
      </c>
      <c r="EQ1339">
        <v>0.38042043232491601</v>
      </c>
      <c r="ER1339">
        <v>-1.9698103138848799E-2</v>
      </c>
      <c r="ES1339">
        <v>-5.0094783288373898E-2</v>
      </c>
      <c r="ET1339">
        <v>-4.2607891721276402E-2</v>
      </c>
      <c r="EU1339">
        <v>-1.1455383993059299E-2</v>
      </c>
      <c r="EV1339">
        <v>2.5515476391872599E-2</v>
      </c>
      <c r="EW1339">
        <v>75.395728612741195</v>
      </c>
      <c r="EX1339">
        <v>74.168316076187807</v>
      </c>
      <c r="EY1339">
        <v>72.385721706454206</v>
      </c>
      <c r="EZ1339">
        <v>70.698704095939902</v>
      </c>
      <c r="FA1339">
        <v>69.619920299600295</v>
      </c>
      <c r="FB1339">
        <v>68.742006008591204</v>
      </c>
      <c r="FC1339">
        <v>67.7868676606127</v>
      </c>
      <c r="FD1339">
        <v>68.889186473036304</v>
      </c>
      <c r="FE1339">
        <v>73.596096609859302</v>
      </c>
      <c r="FF1339">
        <v>78.612473195503398</v>
      </c>
      <c r="FG1339">
        <v>83.327009164884998</v>
      </c>
      <c r="FH1339">
        <v>87.140970667155003</v>
      </c>
      <c r="FI1339">
        <v>90.326480071326202</v>
      </c>
      <c r="FJ1339">
        <v>93.375929347512098</v>
      </c>
      <c r="FK1339">
        <v>95.774708379441506</v>
      </c>
      <c r="FL1339">
        <v>97.410354735793703</v>
      </c>
      <c r="FM1339">
        <v>98.467058681750103</v>
      </c>
      <c r="FN1339">
        <v>98.718370596080902</v>
      </c>
      <c r="FO1339">
        <v>97.530926361345806</v>
      </c>
      <c r="FP1339">
        <v>94.031478818749505</v>
      </c>
      <c r="FQ1339">
        <v>87.960102930835006</v>
      </c>
      <c r="FR1339">
        <v>83.064473208103806</v>
      </c>
      <c r="FS1339">
        <v>79.871813122203903</v>
      </c>
      <c r="FT1339">
        <v>77.538272659780105</v>
      </c>
      <c r="FU1339">
        <v>2.15423983962569E-2</v>
      </c>
      <c r="FV1339">
        <v>0</v>
      </c>
      <c r="FW1339">
        <v>0</v>
      </c>
      <c r="FX1339">
        <v>1</v>
      </c>
    </row>
    <row r="1340" spans="1:180" x14ac:dyDescent="0.2">
      <c r="A1340" t="s">
        <v>42</v>
      </c>
      <c r="B1340" t="s">
        <v>58</v>
      </c>
      <c r="C1340" t="s">
        <v>3</v>
      </c>
      <c r="D1340" t="s">
        <v>40</v>
      </c>
      <c r="E1340" t="s">
        <v>78</v>
      </c>
      <c r="F1340" t="s">
        <v>77</v>
      </c>
      <c r="G1340" t="s">
        <v>2</v>
      </c>
      <c r="H1340">
        <v>1792.55555555556</v>
      </c>
      <c r="I1340">
        <v>1.74858179118683</v>
      </c>
      <c r="J1340">
        <v>1.51084018155565</v>
      </c>
      <c r="K1340">
        <v>1.3521806255842199</v>
      </c>
      <c r="L1340">
        <v>1.2439418686766199</v>
      </c>
      <c r="M1340">
        <v>1.19862495717058</v>
      </c>
      <c r="N1340">
        <v>1.2021961776801</v>
      </c>
      <c r="O1340">
        <v>1.26534389832595</v>
      </c>
      <c r="P1340">
        <v>1.37039073010805</v>
      </c>
      <c r="Q1340">
        <v>1.4608381520824101</v>
      </c>
      <c r="R1340">
        <v>1.6430477145890801</v>
      </c>
      <c r="S1340">
        <v>1.8806816969168201</v>
      </c>
      <c r="T1340">
        <v>2.2272499496760201</v>
      </c>
      <c r="U1340">
        <v>2.5998991706764398</v>
      </c>
      <c r="V1340">
        <v>2.9489623278746802</v>
      </c>
      <c r="W1340">
        <v>3.27597455853887</v>
      </c>
      <c r="X1340">
        <v>3.6230735603477902</v>
      </c>
      <c r="Y1340">
        <v>3.8765728352219901</v>
      </c>
      <c r="Z1340">
        <v>4.0749086849915201</v>
      </c>
      <c r="AA1340">
        <v>4.04335645003375</v>
      </c>
      <c r="AB1340">
        <v>3.7765393218909402</v>
      </c>
      <c r="AC1340">
        <v>3.4420585487471902</v>
      </c>
      <c r="AD1340">
        <v>3.1393802760441498</v>
      </c>
      <c r="AE1340">
        <v>2.66245834671644</v>
      </c>
      <c r="AF1340">
        <v>2.18829602248511</v>
      </c>
      <c r="AG1340">
        <v>-3.3830543809661801E-2</v>
      </c>
      <c r="AH1340">
        <v>-2.87514975665829E-2</v>
      </c>
      <c r="AI1340">
        <v>-2.9084752465436799E-2</v>
      </c>
      <c r="AJ1340">
        <v>-2.5634236549833302E-2</v>
      </c>
      <c r="AK1340">
        <v>-2.9634119749590002E-2</v>
      </c>
      <c r="AL1340">
        <v>-2.5700607050640999E-2</v>
      </c>
      <c r="AM1340">
        <v>-3.2536050946699598E-2</v>
      </c>
      <c r="AN1340">
        <v>-3.2845865926956798E-2</v>
      </c>
      <c r="AO1340">
        <v>-1.39908628205199E-2</v>
      </c>
      <c r="AP1340">
        <v>-3.4301937272196097E-2</v>
      </c>
      <c r="AQ1340">
        <v>-4.3106774077435399E-2</v>
      </c>
      <c r="AR1340">
        <v>-2.6299181288888002E-2</v>
      </c>
      <c r="AS1340">
        <v>-6.1838423944696897E-3</v>
      </c>
      <c r="AT1340">
        <v>-2.1410715733016599E-2</v>
      </c>
      <c r="AU1340">
        <v>0.108961438134625</v>
      </c>
      <c r="AV1340">
        <v>0.164262699644219</v>
      </c>
      <c r="AW1340">
        <v>0.17176067013223001</v>
      </c>
      <c r="AX1340">
        <v>0.17493199370478299</v>
      </c>
      <c r="AY1340">
        <v>0.145646377746384</v>
      </c>
      <c r="AZ1340">
        <v>-5.4211719239561001E-2</v>
      </c>
      <c r="BA1340">
        <v>-0.100239074306447</v>
      </c>
      <c r="BB1340">
        <v>-0.11452926253115001</v>
      </c>
      <c r="BC1340">
        <v>-6.9713832153389499E-2</v>
      </c>
      <c r="BD1340">
        <v>-4.4724059728457902E-2</v>
      </c>
      <c r="BE1340">
        <v>-1.9873363823400599E-2</v>
      </c>
      <c r="BF1340">
        <v>-1.2692705667788899E-2</v>
      </c>
      <c r="BG1340">
        <v>-1.4458911276998899E-2</v>
      </c>
      <c r="BH1340">
        <v>-9.3269866048546896E-3</v>
      </c>
      <c r="BI1340">
        <v>-1.76390468265867E-2</v>
      </c>
      <c r="BJ1340">
        <v>-1.5175775562635999E-2</v>
      </c>
      <c r="BK1340">
        <v>-1.9137731494281801E-2</v>
      </c>
      <c r="BL1340">
        <v>-1.6985190769143E-2</v>
      </c>
      <c r="BM1340">
        <v>-1.1200014353448301E-3</v>
      </c>
      <c r="BN1340">
        <v>-1.0107045144756899E-2</v>
      </c>
      <c r="BO1340">
        <v>-2.7240754248680499E-2</v>
      </c>
      <c r="BP1340">
        <v>-1.6489850506394399E-2</v>
      </c>
      <c r="BQ1340">
        <v>3.37089184342259E-3</v>
      </c>
      <c r="BR1340">
        <v>-7.8768441424505002E-3</v>
      </c>
      <c r="BS1340">
        <v>0.14283025562930601</v>
      </c>
      <c r="BT1340">
        <v>0.18554355333868899</v>
      </c>
      <c r="BU1340">
        <v>0.19924613100930899</v>
      </c>
      <c r="BV1340">
        <v>0.20759048532508001</v>
      </c>
      <c r="BW1340">
        <v>0.17704358291611599</v>
      </c>
      <c r="BX1340">
        <v>-1.4849629413728299E-2</v>
      </c>
      <c r="BY1340">
        <v>-5.9409480340602699E-2</v>
      </c>
      <c r="BZ1340">
        <v>-8.1878998958010402E-2</v>
      </c>
      <c r="CA1340">
        <v>-4.7666028378632E-2</v>
      </c>
      <c r="CB1340">
        <v>-2.65500574166024E-2</v>
      </c>
      <c r="CC1340">
        <v>-1.02066634822551E-2</v>
      </c>
      <c r="CD1340">
        <v>-1.57043531810067E-3</v>
      </c>
      <c r="CE1340">
        <v>-4.3290982241484203E-3</v>
      </c>
      <c r="CF1340">
        <v>1.9673650307507301E-3</v>
      </c>
      <c r="CG1340">
        <v>-9.3312958603457494E-3</v>
      </c>
      <c r="CH1340">
        <v>-7.8863093355224598E-3</v>
      </c>
      <c r="CI1340">
        <v>-9.8580962564361503E-3</v>
      </c>
      <c r="CJ1340">
        <v>-6.0001354707405301E-3</v>
      </c>
      <c r="CK1340">
        <v>7.7943179519081203E-3</v>
      </c>
      <c r="CL1340">
        <v>6.6502634385327501E-3</v>
      </c>
      <c r="CM1340">
        <v>-1.6251997247465601E-2</v>
      </c>
      <c r="CN1340">
        <v>-9.6959378883097191E-3</v>
      </c>
      <c r="CO1340">
        <v>9.9884716702862194E-3</v>
      </c>
      <c r="CP1340">
        <v>1.4966740933481601E-3</v>
      </c>
      <c r="CQ1340">
        <v>0.166287695452558</v>
      </c>
      <c r="CR1340">
        <v>0.200282607780252</v>
      </c>
      <c r="CS1340">
        <v>0.218282477484639</v>
      </c>
      <c r="CT1340">
        <v>0.230209657134713</v>
      </c>
      <c r="CU1340">
        <v>0.19878919157230801</v>
      </c>
      <c r="CV1340">
        <v>1.24124340920888E-2</v>
      </c>
      <c r="CW1340">
        <v>-3.1131027937827401E-2</v>
      </c>
      <c r="CX1340">
        <v>-5.9265525868772997E-2</v>
      </c>
      <c r="CY1340">
        <v>-3.2395786647798901E-2</v>
      </c>
      <c r="CZ1340">
        <v>-1.3962798778329901E-2</v>
      </c>
      <c r="DA1340">
        <v>-5.3996314110967697E-4</v>
      </c>
      <c r="DB1340">
        <v>9.5518350315875692E-3</v>
      </c>
      <c r="DC1340">
        <v>5.80071482870201E-3</v>
      </c>
      <c r="DD1340">
        <v>1.32617166663561E-2</v>
      </c>
      <c r="DE1340">
        <v>-1.02354489410484E-3</v>
      </c>
      <c r="DF1340">
        <v>-5.9684310840894003E-4</v>
      </c>
      <c r="DG1340">
        <v>-5.7846101859054095E-4</v>
      </c>
      <c r="DH1340">
        <v>4.9849198276619199E-3</v>
      </c>
      <c r="DI1340">
        <v>1.67086373391611E-2</v>
      </c>
      <c r="DJ1340">
        <v>2.34075720218224E-2</v>
      </c>
      <c r="DK1340">
        <v>-5.2632402462507001E-3</v>
      </c>
      <c r="DL1340">
        <v>-2.9020252702250502E-3</v>
      </c>
      <c r="DM1340">
        <v>1.6606051497149901E-2</v>
      </c>
      <c r="DN1340">
        <v>1.0870192329146801E-2</v>
      </c>
      <c r="DO1340">
        <v>0.18974513527581</v>
      </c>
      <c r="DP1340">
        <v>0.21502166222181501</v>
      </c>
      <c r="DQ1340">
        <v>0.23731882395996801</v>
      </c>
      <c r="DR1340">
        <v>0.252828828944346</v>
      </c>
      <c r="DS1340">
        <v>0.220534800228499</v>
      </c>
      <c r="DT1340">
        <v>3.9674497597905999E-2</v>
      </c>
      <c r="DU1340">
        <v>-2.8525755350519901E-3</v>
      </c>
      <c r="DV1340">
        <v>-3.6652052779535697E-2</v>
      </c>
      <c r="DW1340">
        <v>-1.7125544916965701E-2</v>
      </c>
      <c r="DX1340">
        <v>-1.37554014005743E-3</v>
      </c>
      <c r="DY1340">
        <v>1.3417216845151601E-2</v>
      </c>
      <c r="DZ1340">
        <v>2.5610626930381599E-2</v>
      </c>
      <c r="EA1340">
        <v>2.042655601714E-2</v>
      </c>
      <c r="EB1340">
        <v>2.9568966611334801E-2</v>
      </c>
      <c r="EC1340">
        <v>1.0971528028898401E-2</v>
      </c>
      <c r="ED1340">
        <v>9.9279883795960495E-3</v>
      </c>
      <c r="EE1340">
        <v>1.28198584338273E-2</v>
      </c>
      <c r="EF1340">
        <v>2.08455949854757E-2</v>
      </c>
      <c r="EG1340">
        <v>2.9579498724336101E-2</v>
      </c>
      <c r="EH1340">
        <v>4.76024641492616E-2</v>
      </c>
      <c r="EI1340">
        <v>1.0602779582504201E-2</v>
      </c>
      <c r="EJ1340">
        <v>6.90730551226854E-3</v>
      </c>
      <c r="EK1340">
        <v>2.6160785735042099E-2</v>
      </c>
      <c r="EL1340">
        <v>2.44040639197129E-2</v>
      </c>
      <c r="EM1340">
        <v>0.22361395277049101</v>
      </c>
      <c r="EN1340">
        <v>0.23630251591628501</v>
      </c>
      <c r="EO1340">
        <v>0.26480428483704699</v>
      </c>
      <c r="EP1340">
        <v>0.28548732056464199</v>
      </c>
      <c r="EQ1340">
        <v>0.25193200539823202</v>
      </c>
      <c r="ER1340">
        <v>7.9036587423738702E-2</v>
      </c>
      <c r="ES1340">
        <v>3.7977018430792403E-2</v>
      </c>
      <c r="ET1340">
        <v>-4.0017892063956102E-3</v>
      </c>
      <c r="EU1340">
        <v>4.9222588577917201E-3</v>
      </c>
      <c r="EV1340">
        <v>1.6798462171798E-2</v>
      </c>
      <c r="EW1340">
        <v>75.467132875323202</v>
      </c>
      <c r="EX1340">
        <v>74.240132804063293</v>
      </c>
      <c r="EY1340">
        <v>72.4324868765069</v>
      </c>
      <c r="EZ1340">
        <v>70.719900839210496</v>
      </c>
      <c r="FA1340">
        <v>69.637719767612197</v>
      </c>
      <c r="FB1340">
        <v>68.734590041345101</v>
      </c>
      <c r="FC1340">
        <v>67.778851291747202</v>
      </c>
      <c r="FD1340">
        <v>68.885821319592196</v>
      </c>
      <c r="FE1340">
        <v>73.655634643544403</v>
      </c>
      <c r="FF1340">
        <v>78.678066798799605</v>
      </c>
      <c r="FG1340">
        <v>83.380951182848193</v>
      </c>
      <c r="FH1340">
        <v>87.184419482888501</v>
      </c>
      <c r="FI1340">
        <v>90.354070205978104</v>
      </c>
      <c r="FJ1340">
        <v>93.397724558567802</v>
      </c>
      <c r="FK1340">
        <v>95.778609988537895</v>
      </c>
      <c r="FL1340">
        <v>97.410012818408802</v>
      </c>
      <c r="FM1340">
        <v>98.449177181012104</v>
      </c>
      <c r="FN1340">
        <v>98.697171782069006</v>
      </c>
      <c r="FO1340">
        <v>97.481658182996995</v>
      </c>
      <c r="FP1340">
        <v>93.962763504905496</v>
      </c>
      <c r="FQ1340">
        <v>87.871384296974597</v>
      </c>
      <c r="FR1340">
        <v>83.034163852485406</v>
      </c>
      <c r="FS1340">
        <v>79.886348560656799</v>
      </c>
      <c r="FT1340">
        <v>77.578225325811104</v>
      </c>
      <c r="FU1340">
        <v>2.1616123015545399E-2</v>
      </c>
      <c r="FV1340">
        <v>0</v>
      </c>
      <c r="FW1340">
        <v>0</v>
      </c>
      <c r="FX1340">
        <v>1</v>
      </c>
    </row>
    <row r="1341" spans="1:180" x14ac:dyDescent="0.2">
      <c r="A1341" t="s">
        <v>42</v>
      </c>
      <c r="B1341" t="s">
        <v>58</v>
      </c>
      <c r="C1341" t="s">
        <v>3</v>
      </c>
      <c r="D1341" t="s">
        <v>40</v>
      </c>
      <c r="E1341" t="s">
        <v>78</v>
      </c>
      <c r="F1341" t="s">
        <v>78</v>
      </c>
      <c r="G1341" t="s">
        <v>2</v>
      </c>
      <c r="H1341">
        <v>451.33333333333297</v>
      </c>
      <c r="I1341">
        <v>0.36221466218644499</v>
      </c>
      <c r="J1341">
        <v>0.31393506421637002</v>
      </c>
      <c r="K1341">
        <v>0.28060347943904002</v>
      </c>
      <c r="L1341">
        <v>0.26123584636042402</v>
      </c>
      <c r="M1341">
        <v>0.24992067599361101</v>
      </c>
      <c r="N1341">
        <v>0.24862382609848999</v>
      </c>
      <c r="O1341">
        <v>0.27345405764993902</v>
      </c>
      <c r="P1341">
        <v>0.29793133172374697</v>
      </c>
      <c r="Q1341">
        <v>0.334864091786227</v>
      </c>
      <c r="R1341">
        <v>0.38292105911734398</v>
      </c>
      <c r="S1341">
        <v>0.442683960758539</v>
      </c>
      <c r="T1341">
        <v>0.52646436508832495</v>
      </c>
      <c r="U1341">
        <v>0.61747948673308095</v>
      </c>
      <c r="V1341">
        <v>0.70556317285644898</v>
      </c>
      <c r="W1341">
        <v>0.79800394639208605</v>
      </c>
      <c r="X1341">
        <v>0.89521683385766404</v>
      </c>
      <c r="Y1341">
        <v>0.97227195834608904</v>
      </c>
      <c r="Z1341">
        <v>1.0265780958650399</v>
      </c>
      <c r="AA1341">
        <v>1.01727925015121</v>
      </c>
      <c r="AB1341">
        <v>0.94270312728653705</v>
      </c>
      <c r="AC1341">
        <v>0.81820092669968802</v>
      </c>
      <c r="AD1341">
        <v>0.71051965195395705</v>
      </c>
      <c r="AE1341">
        <v>0.57081146488192003</v>
      </c>
      <c r="AF1341">
        <v>0.45780261868123201</v>
      </c>
      <c r="AG1341">
        <v>-7.6674564663479E-3</v>
      </c>
      <c r="AH1341">
        <v>-6.3330414707257997E-3</v>
      </c>
      <c r="AI1341">
        <v>-4.7232129859396798E-3</v>
      </c>
      <c r="AJ1341">
        <v>-6.2622386076891098E-4</v>
      </c>
      <c r="AK1341">
        <v>9.5064271033277602E-4</v>
      </c>
      <c r="AL1341">
        <v>-3.3504916105332901E-4</v>
      </c>
      <c r="AM1341">
        <v>-6.3447712953714598E-3</v>
      </c>
      <c r="AN1341">
        <v>-9.4648000968173707E-3</v>
      </c>
      <c r="AO1341">
        <v>-9.1855084656455397E-3</v>
      </c>
      <c r="AP1341">
        <v>-1.55299883402647E-2</v>
      </c>
      <c r="AQ1341">
        <v>-1.32726255969072E-2</v>
      </c>
      <c r="AR1341">
        <v>-6.1630204057258201E-3</v>
      </c>
      <c r="AS1341">
        <v>-1.46322613724065E-2</v>
      </c>
      <c r="AT1341">
        <v>-1.9852779379968499E-2</v>
      </c>
      <c r="AU1341">
        <v>0.119110424420974</v>
      </c>
      <c r="AV1341">
        <v>0.15479162420703901</v>
      </c>
      <c r="AW1341">
        <v>0.164757588014385</v>
      </c>
      <c r="AX1341">
        <v>0.184614078097246</v>
      </c>
      <c r="AY1341">
        <v>8.8970754730061594E-2</v>
      </c>
      <c r="AZ1341">
        <v>-0.134637440230677</v>
      </c>
      <c r="BA1341">
        <v>-0.12833611467964401</v>
      </c>
      <c r="BB1341">
        <v>-9.0261262058767694E-2</v>
      </c>
      <c r="BC1341">
        <v>-5.7684852273659402E-2</v>
      </c>
      <c r="BD1341">
        <v>-2.72632107518079E-2</v>
      </c>
      <c r="BE1341">
        <v>-6.8047824357284699E-4</v>
      </c>
      <c r="BF1341">
        <v>1.9680700677513001E-4</v>
      </c>
      <c r="BG1341">
        <v>1.3320926969747199E-3</v>
      </c>
      <c r="BH1341">
        <v>2.5318673929525201E-3</v>
      </c>
      <c r="BI1341">
        <v>4.2299321687830601E-3</v>
      </c>
      <c r="BJ1341">
        <v>3.0138344328075098E-3</v>
      </c>
      <c r="BK1341">
        <v>-1.17253313653782E-3</v>
      </c>
      <c r="BL1341">
        <v>-5.3427083429669403E-3</v>
      </c>
      <c r="BM1341">
        <v>-5.3808360616301896E-3</v>
      </c>
      <c r="BN1341">
        <v>-5.2009660542993701E-3</v>
      </c>
      <c r="BO1341">
        <v>-2.9494516174831901E-3</v>
      </c>
      <c r="BP1341">
        <v>1.27131967235567E-4</v>
      </c>
      <c r="BQ1341">
        <v>-8.3483952407067304E-3</v>
      </c>
      <c r="BR1341">
        <v>-1.26710864022832E-2</v>
      </c>
      <c r="BS1341">
        <v>0.12931600428043999</v>
      </c>
      <c r="BT1341">
        <v>0.163446443552166</v>
      </c>
      <c r="BU1341">
        <v>0.182170417495371</v>
      </c>
      <c r="BV1341">
        <v>0.200857916803588</v>
      </c>
      <c r="BW1341">
        <v>0.105719555190699</v>
      </c>
      <c r="BX1341">
        <v>-0.121102667533279</v>
      </c>
      <c r="BY1341">
        <v>-0.113158088426072</v>
      </c>
      <c r="BZ1341">
        <v>-7.3165256055258102E-2</v>
      </c>
      <c r="CA1341">
        <v>-4.3465968070181403E-2</v>
      </c>
      <c r="CB1341">
        <v>-1.55092169503874E-2</v>
      </c>
      <c r="CC1341">
        <v>4.1586815892987903E-3</v>
      </c>
      <c r="CD1341">
        <v>4.7193601706105497E-3</v>
      </c>
      <c r="CE1341">
        <v>5.5259789668650004E-3</v>
      </c>
      <c r="CF1341">
        <v>4.7191517748812403E-3</v>
      </c>
      <c r="CG1341">
        <v>6.5011580581045203E-3</v>
      </c>
      <c r="CH1341">
        <v>5.3332610083117998E-3</v>
      </c>
      <c r="CI1341">
        <v>2.4097432562362599E-3</v>
      </c>
      <c r="CJ1341">
        <v>-2.4877601512547001E-3</v>
      </c>
      <c r="CK1341">
        <v>-2.7457315446686699E-3</v>
      </c>
      <c r="CL1341">
        <v>1.9528833159692101E-3</v>
      </c>
      <c r="CM1341">
        <v>4.20034723349034E-3</v>
      </c>
      <c r="CN1341">
        <v>4.4836723392459596E-3</v>
      </c>
      <c r="CO1341">
        <v>-3.99620870024457E-3</v>
      </c>
      <c r="CP1341">
        <v>-7.69706772331449E-3</v>
      </c>
      <c r="CQ1341">
        <v>0.13638435780215299</v>
      </c>
      <c r="CR1341">
        <v>0.16944074506568399</v>
      </c>
      <c r="CS1341">
        <v>0.19423049014972099</v>
      </c>
      <c r="CT1341">
        <v>0.21210835000848099</v>
      </c>
      <c r="CU1341">
        <v>0.117319723368368</v>
      </c>
      <c r="CV1341">
        <v>-0.11172852519363401</v>
      </c>
      <c r="CW1341">
        <v>-0.102645833679215</v>
      </c>
      <c r="CX1341">
        <v>-6.1324614376278001E-2</v>
      </c>
      <c r="CY1341">
        <v>-3.3618012185413403E-2</v>
      </c>
      <c r="CZ1341">
        <v>-7.3684366493625897E-3</v>
      </c>
      <c r="DA1341">
        <v>8.99784142217043E-3</v>
      </c>
      <c r="DB1341">
        <v>9.2419133344459701E-3</v>
      </c>
      <c r="DC1341">
        <v>9.7198652367552797E-3</v>
      </c>
      <c r="DD1341">
        <v>6.9064361568099602E-3</v>
      </c>
      <c r="DE1341">
        <v>8.77238394742599E-3</v>
      </c>
      <c r="DF1341">
        <v>7.6526875838160901E-3</v>
      </c>
      <c r="DG1341">
        <v>5.9920196490103397E-3</v>
      </c>
      <c r="DH1341">
        <v>3.6718804045753598E-4</v>
      </c>
      <c r="DI1341">
        <v>-1.1062702770715901E-4</v>
      </c>
      <c r="DJ1341">
        <v>9.1067326862377899E-3</v>
      </c>
      <c r="DK1341">
        <v>1.13501460844639E-2</v>
      </c>
      <c r="DL1341">
        <v>8.8402127112563508E-3</v>
      </c>
      <c r="DM1341">
        <v>3.5597784021759699E-4</v>
      </c>
      <c r="DN1341">
        <v>-2.7230490443457701E-3</v>
      </c>
      <c r="DO1341">
        <v>0.143452711323867</v>
      </c>
      <c r="DP1341">
        <v>0.175435046579202</v>
      </c>
      <c r="DQ1341">
        <v>0.20629056280407099</v>
      </c>
      <c r="DR1341">
        <v>0.22335878321337399</v>
      </c>
      <c r="DS1341">
        <v>0.128919891546037</v>
      </c>
      <c r="DT1341">
        <v>-0.102354382853989</v>
      </c>
      <c r="DU1341">
        <v>-9.2133578932357504E-2</v>
      </c>
      <c r="DV1341">
        <v>-4.9483972697297901E-2</v>
      </c>
      <c r="DW1341">
        <v>-2.3770056300645399E-2</v>
      </c>
      <c r="DX1341">
        <v>7.7234365166220498E-4</v>
      </c>
      <c r="DY1341">
        <v>1.5984819644945501E-2</v>
      </c>
      <c r="DZ1341">
        <v>1.5771761811946901E-2</v>
      </c>
      <c r="EA1341">
        <v>1.57751709196697E-2</v>
      </c>
      <c r="EB1341">
        <v>1.0064527410531401E-2</v>
      </c>
      <c r="EC1341">
        <v>1.20516734058763E-2</v>
      </c>
      <c r="ED1341">
        <v>1.1001571177676899E-2</v>
      </c>
      <c r="EE1341">
        <v>1.1164257807844E-2</v>
      </c>
      <c r="EF1341">
        <v>4.4892797943079698E-3</v>
      </c>
      <c r="EG1341">
        <v>3.6940453763081998E-3</v>
      </c>
      <c r="EH1341">
        <v>1.9435754972203199E-2</v>
      </c>
      <c r="EI1341">
        <v>2.1673320063887801E-2</v>
      </c>
      <c r="EJ1341">
        <v>1.51303650842177E-2</v>
      </c>
      <c r="EK1341">
        <v>6.6398439719173403E-3</v>
      </c>
      <c r="EL1341">
        <v>4.4586439333394803E-3</v>
      </c>
      <c r="EM1341">
        <v>0.15365829118333299</v>
      </c>
      <c r="EN1341">
        <v>0.18408986592432899</v>
      </c>
      <c r="EO1341">
        <v>0.22370339228505701</v>
      </c>
      <c r="EP1341">
        <v>0.23960262191971601</v>
      </c>
      <c r="EQ1341">
        <v>0.14566869200667501</v>
      </c>
      <c r="ER1341">
        <v>-8.88196101565914E-2</v>
      </c>
      <c r="ES1341">
        <v>-7.6955552678785594E-2</v>
      </c>
      <c r="ET1341">
        <v>-3.2387966693788302E-2</v>
      </c>
      <c r="EU1341">
        <v>-9.5511720971674097E-3</v>
      </c>
      <c r="EV1341">
        <v>1.25263374530827E-2</v>
      </c>
      <c r="EW1341">
        <v>75.274198584462098</v>
      </c>
      <c r="EX1341">
        <v>74.020485255798803</v>
      </c>
      <c r="EY1341">
        <v>72.302246467852996</v>
      </c>
      <c r="EZ1341">
        <v>70.695735657405606</v>
      </c>
      <c r="FA1341">
        <v>69.590721267640504</v>
      </c>
      <c r="FB1341">
        <v>68.783941822392507</v>
      </c>
      <c r="FC1341">
        <v>67.818099792262302</v>
      </c>
      <c r="FD1341">
        <v>68.907199503558004</v>
      </c>
      <c r="FE1341">
        <v>73.346506844783207</v>
      </c>
      <c r="FF1341">
        <v>78.296722026576802</v>
      </c>
      <c r="FG1341">
        <v>83.013952174247507</v>
      </c>
      <c r="FH1341">
        <v>86.873444519039793</v>
      </c>
      <c r="FI1341">
        <v>90.1552058399391</v>
      </c>
      <c r="FJ1341">
        <v>93.266443515301603</v>
      </c>
      <c r="FK1341">
        <v>95.760348591559705</v>
      </c>
      <c r="FL1341">
        <v>97.438690607757906</v>
      </c>
      <c r="FM1341">
        <v>98.586791945256905</v>
      </c>
      <c r="FN1341">
        <v>98.862478642681296</v>
      </c>
      <c r="FO1341">
        <v>97.791658772953596</v>
      </c>
      <c r="FP1341">
        <v>94.401700072927696</v>
      </c>
      <c r="FQ1341">
        <v>88.462485089627705</v>
      </c>
      <c r="FR1341">
        <v>83.349440970993101</v>
      </c>
      <c r="FS1341">
        <v>79.957676718858906</v>
      </c>
      <c r="FT1341">
        <v>77.524078808900299</v>
      </c>
      <c r="FU1341">
        <v>4.0538654996694699E-2</v>
      </c>
      <c r="FV1341">
        <v>0</v>
      </c>
      <c r="FW1341">
        <v>0</v>
      </c>
      <c r="FX1341">
        <v>1</v>
      </c>
    </row>
    <row r="1342" spans="1:180" x14ac:dyDescent="0.2">
      <c r="A1342" t="s">
        <v>42</v>
      </c>
      <c r="B1342" t="s">
        <v>58</v>
      </c>
      <c r="C1342" t="s">
        <v>3</v>
      </c>
      <c r="D1342" t="s">
        <v>41</v>
      </c>
      <c r="E1342" t="s">
        <v>1</v>
      </c>
      <c r="F1342" t="s">
        <v>1</v>
      </c>
      <c r="G1342" t="s">
        <v>2</v>
      </c>
      <c r="H1342">
        <v>6778</v>
      </c>
      <c r="I1342">
        <v>7.3587918433381798</v>
      </c>
      <c r="J1342">
        <v>6.31362693046038</v>
      </c>
      <c r="K1342">
        <v>5.5725465341566496</v>
      </c>
      <c r="L1342">
        <v>5.0800715961899998</v>
      </c>
      <c r="M1342">
        <v>4.8283377381931096</v>
      </c>
      <c r="N1342">
        <v>4.8372185862851902</v>
      </c>
      <c r="O1342">
        <v>5.0997516760964396</v>
      </c>
      <c r="P1342">
        <v>5.4618754879565703</v>
      </c>
      <c r="Q1342">
        <v>5.9264173991548601</v>
      </c>
      <c r="R1342">
        <v>6.5542740787396596</v>
      </c>
      <c r="S1342">
        <v>7.4860351257418003</v>
      </c>
      <c r="T1342">
        <v>8.7324349684766691</v>
      </c>
      <c r="U1342">
        <v>10.1133525762767</v>
      </c>
      <c r="V1342">
        <v>11.4821691359883</v>
      </c>
      <c r="W1342">
        <v>12.8859386613069</v>
      </c>
      <c r="X1342">
        <v>14.642719824284899</v>
      </c>
      <c r="Y1342">
        <v>16.055322421158198</v>
      </c>
      <c r="Z1342">
        <v>17.260428358658999</v>
      </c>
      <c r="AA1342">
        <v>17.116935989638201</v>
      </c>
      <c r="AB1342">
        <v>16.0481632534154</v>
      </c>
      <c r="AC1342">
        <v>14.960113825680001</v>
      </c>
      <c r="AD1342">
        <v>13.497663611328001</v>
      </c>
      <c r="AE1342">
        <v>11.2779971443391</v>
      </c>
      <c r="AF1342">
        <v>9.3835951431412195</v>
      </c>
      <c r="AG1342">
        <v>-9.9033539240824003E-2</v>
      </c>
      <c r="AH1342">
        <v>-3.9513379742561298E-2</v>
      </c>
      <c r="AI1342">
        <v>-2.1195047736222199E-2</v>
      </c>
      <c r="AJ1342">
        <v>-3.5442698622119899E-2</v>
      </c>
      <c r="AK1342">
        <v>-3.6960152516225399E-2</v>
      </c>
      <c r="AL1342">
        <v>-3.0965005001185701E-2</v>
      </c>
      <c r="AM1342">
        <v>-7.2745116824686498E-2</v>
      </c>
      <c r="AN1342">
        <v>-6.4876415075131103E-2</v>
      </c>
      <c r="AO1342">
        <v>-3.2186660456473302E-2</v>
      </c>
      <c r="AP1342">
        <v>-6.6424947834823306E-2</v>
      </c>
      <c r="AQ1342">
        <v>-3.3020169899272499E-2</v>
      </c>
      <c r="AR1342">
        <v>-5.4124383267146303E-2</v>
      </c>
      <c r="AS1342">
        <v>-2.3128663105712599E-2</v>
      </c>
      <c r="AT1342">
        <v>6.1288145406426901E-3</v>
      </c>
      <c r="AU1342">
        <v>1.3338396087797</v>
      </c>
      <c r="AV1342">
        <v>1.71027736523622</v>
      </c>
      <c r="AW1342">
        <v>1.8119601789619599</v>
      </c>
      <c r="AX1342">
        <v>1.75541362802679</v>
      </c>
      <c r="AY1342">
        <v>1.2372679442994701</v>
      </c>
      <c r="AZ1342">
        <v>-0.45957822340252502</v>
      </c>
      <c r="BA1342">
        <v>-0.616952441195739</v>
      </c>
      <c r="BB1342">
        <v>-0.55097047401843602</v>
      </c>
      <c r="BC1342">
        <v>-0.41166006359144303</v>
      </c>
      <c r="BD1342">
        <v>-0.27615614558857499</v>
      </c>
      <c r="BE1342">
        <v>-3.7916421660831E-2</v>
      </c>
      <c r="BF1342">
        <v>8.0070449669211504E-3</v>
      </c>
      <c r="BG1342">
        <v>1.8249254070816099E-2</v>
      </c>
      <c r="BH1342">
        <v>1.8686349154463399E-3</v>
      </c>
      <c r="BI1342">
        <v>-1.50111376057826E-3</v>
      </c>
      <c r="BJ1342">
        <v>1.2003496206799201E-3</v>
      </c>
      <c r="BK1342">
        <v>-3.5914825800288902E-2</v>
      </c>
      <c r="BL1342">
        <v>-3.0059415182203401E-2</v>
      </c>
      <c r="BM1342">
        <v>3.2658500501140898E-3</v>
      </c>
      <c r="BN1342">
        <v>-2.1222337334180202E-2</v>
      </c>
      <c r="BO1342">
        <v>2.2243451494906199E-3</v>
      </c>
      <c r="BP1342">
        <v>-3.0512586872991999E-2</v>
      </c>
      <c r="BQ1342">
        <v>3.5854398656219398E-4</v>
      </c>
      <c r="BR1342">
        <v>6.5757420579030001E-2</v>
      </c>
      <c r="BS1342">
        <v>1.40808555727691</v>
      </c>
      <c r="BT1342">
        <v>1.7973768390598599</v>
      </c>
      <c r="BU1342">
        <v>1.9088866848549899</v>
      </c>
      <c r="BV1342">
        <v>1.8732534829955501</v>
      </c>
      <c r="BW1342">
        <v>1.3589223887147699</v>
      </c>
      <c r="BX1342">
        <v>-0.34616811111921902</v>
      </c>
      <c r="BY1342">
        <v>-0.54292987717487695</v>
      </c>
      <c r="BZ1342">
        <v>-0.46301512118145399</v>
      </c>
      <c r="CA1342">
        <v>-0.33217652618353299</v>
      </c>
      <c r="CB1342">
        <v>-0.20087333563792201</v>
      </c>
      <c r="CC1342">
        <v>4.4131077958285501E-3</v>
      </c>
      <c r="CD1342">
        <v>4.0919546360663098E-2</v>
      </c>
      <c r="CE1342">
        <v>4.5568257344376299E-2</v>
      </c>
      <c r="CF1342">
        <v>2.7710350863167602E-2</v>
      </c>
      <c r="CG1342">
        <v>2.3057708463775899E-2</v>
      </c>
      <c r="CH1342">
        <v>2.3477976247428201E-2</v>
      </c>
      <c r="CI1342">
        <v>-1.04062784318029E-2</v>
      </c>
      <c r="CJ1342">
        <v>-5.9452671183450002E-3</v>
      </c>
      <c r="CK1342">
        <v>2.7820150829056201E-2</v>
      </c>
      <c r="CL1342">
        <v>1.00848529992075E-2</v>
      </c>
      <c r="CM1342">
        <v>2.6634588907954001E-2</v>
      </c>
      <c r="CN1342">
        <v>-1.41591286183085E-2</v>
      </c>
      <c r="CO1342">
        <v>1.6625712070296599E-2</v>
      </c>
      <c r="CP1342">
        <v>0.107056011476382</v>
      </c>
      <c r="CQ1342">
        <v>1.4595080750328699</v>
      </c>
      <c r="CR1342">
        <v>1.85770166930159</v>
      </c>
      <c r="CS1342">
        <v>1.9760176875722</v>
      </c>
      <c r="CT1342">
        <v>1.95486900757489</v>
      </c>
      <c r="CU1342">
        <v>1.44317988632451</v>
      </c>
      <c r="CV1342">
        <v>-0.26762061282962701</v>
      </c>
      <c r="CW1342">
        <v>-0.49166207482674701</v>
      </c>
      <c r="CX1342">
        <v>-0.402097511742317</v>
      </c>
      <c r="CY1342">
        <v>-0.27712647030313198</v>
      </c>
      <c r="CZ1342">
        <v>-0.148732690797867</v>
      </c>
      <c r="DA1342">
        <v>4.6742637252488103E-2</v>
      </c>
      <c r="DB1342">
        <v>7.3832047754404995E-2</v>
      </c>
      <c r="DC1342">
        <v>7.2887260617936503E-2</v>
      </c>
      <c r="DD1342">
        <v>5.3552066810888803E-2</v>
      </c>
      <c r="DE1342">
        <v>4.7616530688130002E-2</v>
      </c>
      <c r="DF1342">
        <v>4.5755602874176599E-2</v>
      </c>
      <c r="DG1342">
        <v>1.5102268936683099E-2</v>
      </c>
      <c r="DH1342">
        <v>1.8168880945513399E-2</v>
      </c>
      <c r="DI1342">
        <v>5.2374451607998397E-2</v>
      </c>
      <c r="DJ1342">
        <v>4.1392043332595198E-2</v>
      </c>
      <c r="DK1342">
        <v>5.1044832666417399E-2</v>
      </c>
      <c r="DL1342">
        <v>2.19432963637504E-3</v>
      </c>
      <c r="DM1342">
        <v>3.28928801540311E-2</v>
      </c>
      <c r="DN1342">
        <v>0.14835460237373299</v>
      </c>
      <c r="DO1342">
        <v>1.5109305927888299</v>
      </c>
      <c r="DP1342">
        <v>1.91802649954333</v>
      </c>
      <c r="DQ1342">
        <v>2.0431486902893998</v>
      </c>
      <c r="DR1342">
        <v>2.03648453215424</v>
      </c>
      <c r="DS1342">
        <v>1.5274373839342601</v>
      </c>
      <c r="DT1342">
        <v>-0.189073114540035</v>
      </c>
      <c r="DU1342">
        <v>-0.44039427247861701</v>
      </c>
      <c r="DV1342">
        <v>-0.34117990230317902</v>
      </c>
      <c r="DW1342">
        <v>-0.22207641442273099</v>
      </c>
      <c r="DX1342">
        <v>-9.6592045957812206E-2</v>
      </c>
      <c r="DY1342">
        <v>0.107859754832481</v>
      </c>
      <c r="DZ1342">
        <v>0.121352472463888</v>
      </c>
      <c r="EA1342">
        <v>0.112331562424975</v>
      </c>
      <c r="EB1342">
        <v>9.0863400348455095E-2</v>
      </c>
      <c r="EC1342">
        <v>8.3075569443777197E-2</v>
      </c>
      <c r="ED1342">
        <v>7.7920957496042206E-2</v>
      </c>
      <c r="EE1342">
        <v>5.1932559961080697E-2</v>
      </c>
      <c r="EF1342">
        <v>5.2985880838441198E-2</v>
      </c>
      <c r="EG1342">
        <v>8.7826962114585697E-2</v>
      </c>
      <c r="EH1342">
        <v>8.6594653833238194E-2</v>
      </c>
      <c r="EI1342">
        <v>8.6289347715180501E-2</v>
      </c>
      <c r="EJ1342">
        <v>2.58061260305293E-2</v>
      </c>
      <c r="EK1342">
        <v>5.6380087246305902E-2</v>
      </c>
      <c r="EL1342">
        <v>0.20798320841212001</v>
      </c>
      <c r="EM1342">
        <v>1.5851765412860299</v>
      </c>
      <c r="EN1342">
        <v>2.0051259733669702</v>
      </c>
      <c r="EO1342">
        <v>2.14007519618244</v>
      </c>
      <c r="EP1342">
        <v>2.1543243871229998</v>
      </c>
      <c r="EQ1342">
        <v>1.6490918283495599</v>
      </c>
      <c r="ER1342">
        <v>-7.5663002256728507E-2</v>
      </c>
      <c r="ES1342">
        <v>-0.36637170845775602</v>
      </c>
      <c r="ET1342">
        <v>-0.25322454946619799</v>
      </c>
      <c r="EU1342">
        <v>-0.14259287701482101</v>
      </c>
      <c r="EV1342">
        <v>-2.1309236007158901E-2</v>
      </c>
      <c r="EW1342">
        <v>78.207197199593907</v>
      </c>
      <c r="EX1342">
        <v>76.845845175542493</v>
      </c>
      <c r="EY1342">
        <v>75.450002811505001</v>
      </c>
      <c r="EZ1342">
        <v>74.184530507222306</v>
      </c>
      <c r="FA1342">
        <v>72.794880099649205</v>
      </c>
      <c r="FB1342">
        <v>71.934890519270994</v>
      </c>
      <c r="FC1342">
        <v>71.291497161632194</v>
      </c>
      <c r="FD1342">
        <v>71.977478997625596</v>
      </c>
      <c r="FE1342">
        <v>74.950188952792203</v>
      </c>
      <c r="FF1342">
        <v>79.3815659593444</v>
      </c>
      <c r="FG1342">
        <v>83.648052865416005</v>
      </c>
      <c r="FH1342">
        <v>87.384430673601798</v>
      </c>
      <c r="FI1342">
        <v>90.827705057434699</v>
      </c>
      <c r="FJ1342">
        <v>93.687460355792496</v>
      </c>
      <c r="FK1342">
        <v>96.076488418554703</v>
      </c>
      <c r="FL1342">
        <v>97.625697007158706</v>
      </c>
      <c r="FM1342">
        <v>98.347103278040507</v>
      </c>
      <c r="FN1342">
        <v>98.406020444843094</v>
      </c>
      <c r="FO1342">
        <v>97.288918508719505</v>
      </c>
      <c r="FP1342">
        <v>94.619700151576794</v>
      </c>
      <c r="FQ1342">
        <v>90.200150758458307</v>
      </c>
      <c r="FR1342">
        <v>85.756329093679497</v>
      </c>
      <c r="FS1342">
        <v>82.511525202987997</v>
      </c>
      <c r="FT1342">
        <v>80.588953841880596</v>
      </c>
      <c r="FU1342">
        <v>1.9398641983198898E-2</v>
      </c>
      <c r="FV1342">
        <v>0</v>
      </c>
      <c r="FW1342">
        <v>0</v>
      </c>
      <c r="FX1342">
        <v>1</v>
      </c>
    </row>
    <row r="1343" spans="1:180" x14ac:dyDescent="0.2">
      <c r="A1343" t="s">
        <v>42</v>
      </c>
      <c r="B1343" t="s">
        <v>58</v>
      </c>
      <c r="C1343" t="s">
        <v>3</v>
      </c>
      <c r="D1343" t="s">
        <v>41</v>
      </c>
      <c r="E1343" t="s">
        <v>1</v>
      </c>
      <c r="F1343" t="s">
        <v>77</v>
      </c>
      <c r="G1343" t="s">
        <v>2</v>
      </c>
      <c r="H1343">
        <v>5111</v>
      </c>
      <c r="I1343">
        <v>5.7764378090839799</v>
      </c>
      <c r="J1343">
        <v>4.9610818691669598</v>
      </c>
      <c r="K1343">
        <v>4.3579426096743896</v>
      </c>
      <c r="L1343">
        <v>3.9629448814896699</v>
      </c>
      <c r="M1343">
        <v>3.7614128605272898</v>
      </c>
      <c r="N1343">
        <v>3.7469069863709201</v>
      </c>
      <c r="O1343">
        <v>3.92621817219394</v>
      </c>
      <c r="P1343">
        <v>4.2041328461646801</v>
      </c>
      <c r="Q1343">
        <v>4.5434729150920399</v>
      </c>
      <c r="R1343">
        <v>5.02592307219565</v>
      </c>
      <c r="S1343">
        <v>5.7430390996312797</v>
      </c>
      <c r="T1343">
        <v>6.6747562063364798</v>
      </c>
      <c r="U1343">
        <v>7.6817643214333904</v>
      </c>
      <c r="V1343">
        <v>8.6780682799764293</v>
      </c>
      <c r="W1343">
        <v>9.6845078182138202</v>
      </c>
      <c r="X1343">
        <v>11.0006721525335</v>
      </c>
      <c r="Y1343">
        <v>12.097277973877601</v>
      </c>
      <c r="Z1343">
        <v>13.058104107027299</v>
      </c>
      <c r="AA1343">
        <v>12.9841927005545</v>
      </c>
      <c r="AB1343">
        <v>12.1333073851743</v>
      </c>
      <c r="AC1343">
        <v>11.3752829878793</v>
      </c>
      <c r="AD1343">
        <v>10.3659343485525</v>
      </c>
      <c r="AE1343">
        <v>8.7447122190987994</v>
      </c>
      <c r="AF1343">
        <v>7.32289104256777</v>
      </c>
      <c r="AG1343">
        <v>-9.0892127694965894E-2</v>
      </c>
      <c r="AH1343">
        <v>-4.2667469005559303E-2</v>
      </c>
      <c r="AI1343">
        <v>-2.1423344648096601E-2</v>
      </c>
      <c r="AJ1343">
        <v>-2.7560540104936901E-2</v>
      </c>
      <c r="AK1343">
        <v>-2.7685947023476098E-2</v>
      </c>
      <c r="AL1343">
        <v>-3.1709188426907203E-2</v>
      </c>
      <c r="AM1343">
        <v>-7.2985014262037504E-2</v>
      </c>
      <c r="AN1343">
        <v>-4.4047222516177202E-2</v>
      </c>
      <c r="AO1343">
        <v>-1.7197105259455999E-2</v>
      </c>
      <c r="AP1343">
        <v>-3.8464153736597402E-2</v>
      </c>
      <c r="AQ1343">
        <v>-2.0258523454684201E-2</v>
      </c>
      <c r="AR1343">
        <v>-2.6314306043229398E-2</v>
      </c>
      <c r="AS1343">
        <v>-3.6835083236614302E-2</v>
      </c>
      <c r="AT1343">
        <v>-1.5232276135292299E-2</v>
      </c>
      <c r="AU1343">
        <v>0.68968150986973797</v>
      </c>
      <c r="AV1343">
        <v>0.88150415915807501</v>
      </c>
      <c r="AW1343">
        <v>0.92044977996435795</v>
      </c>
      <c r="AX1343">
        <v>0.900706327752539</v>
      </c>
      <c r="AY1343">
        <v>0.82577998681286402</v>
      </c>
      <c r="AZ1343">
        <v>9.4021304295582697E-2</v>
      </c>
      <c r="BA1343">
        <v>-0.176546700713161</v>
      </c>
      <c r="BB1343">
        <v>-0.24020391357503701</v>
      </c>
      <c r="BC1343">
        <v>-0.23153018535227099</v>
      </c>
      <c r="BD1343">
        <v>-0.18553546628044901</v>
      </c>
      <c r="BE1343">
        <v>-3.4530706165483802E-2</v>
      </c>
      <c r="BF1343">
        <v>-2.2747384318766001E-3</v>
      </c>
      <c r="BG1343">
        <v>9.3663108291425004E-3</v>
      </c>
      <c r="BH1343">
        <v>3.0016896697961999E-3</v>
      </c>
      <c r="BI1343">
        <v>-1.2561419806262301E-3</v>
      </c>
      <c r="BJ1343">
        <v>-8.4573512018628304E-3</v>
      </c>
      <c r="BK1343">
        <v>-3.7482170137022201E-2</v>
      </c>
      <c r="BL1343">
        <v>-1.62897381712667E-2</v>
      </c>
      <c r="BM1343">
        <v>7.8847859301630092E-3</v>
      </c>
      <c r="BN1343">
        <v>-6.3435741565861003E-3</v>
      </c>
      <c r="BO1343">
        <v>1.35400460338818E-2</v>
      </c>
      <c r="BP1343">
        <v>-7.4830429161241397E-3</v>
      </c>
      <c r="BQ1343">
        <v>-1.8068076210955599E-2</v>
      </c>
      <c r="BR1343">
        <v>3.4011825727052997E-2</v>
      </c>
      <c r="BS1343">
        <v>0.73939622822297801</v>
      </c>
      <c r="BT1343">
        <v>0.93648885733640397</v>
      </c>
      <c r="BU1343">
        <v>0.98814012507538695</v>
      </c>
      <c r="BV1343">
        <v>0.98359488521639904</v>
      </c>
      <c r="BW1343">
        <v>0.90103710364052703</v>
      </c>
      <c r="BX1343">
        <v>0.166404601104572</v>
      </c>
      <c r="BY1343">
        <v>-0.12602726123218899</v>
      </c>
      <c r="BZ1343">
        <v>-0.170655979463223</v>
      </c>
      <c r="CA1343">
        <v>-0.16524737813468701</v>
      </c>
      <c r="CB1343">
        <v>-0.124569842675907</v>
      </c>
      <c r="CC1343">
        <v>4.5050426937261797E-3</v>
      </c>
      <c r="CD1343">
        <v>2.5701143716291501E-2</v>
      </c>
      <c r="CE1343">
        <v>3.0691132419073602E-2</v>
      </c>
      <c r="CF1343">
        <v>2.4168996910971699E-2</v>
      </c>
      <c r="CG1343">
        <v>1.7049060479728598E-2</v>
      </c>
      <c r="CH1343">
        <v>7.6468004288280404E-3</v>
      </c>
      <c r="CI1343">
        <v>-1.2893008447286599E-2</v>
      </c>
      <c r="CJ1343">
        <v>2.9350109292256201E-3</v>
      </c>
      <c r="CK1343">
        <v>2.5256427361879701E-2</v>
      </c>
      <c r="CL1343">
        <v>1.59030414125707E-2</v>
      </c>
      <c r="CM1343">
        <v>3.69488323020934E-2</v>
      </c>
      <c r="CN1343">
        <v>5.5594325605964499E-3</v>
      </c>
      <c r="CO1343">
        <v>-5.0701043143554303E-3</v>
      </c>
      <c r="CP1343">
        <v>6.8118140666081697E-2</v>
      </c>
      <c r="CQ1343">
        <v>0.77382849070997495</v>
      </c>
      <c r="CR1343">
        <v>0.97457109179647605</v>
      </c>
      <c r="CS1343">
        <v>1.03502225189622</v>
      </c>
      <c r="CT1343">
        <v>1.04100324761494</v>
      </c>
      <c r="CU1343">
        <v>0.953159953501867</v>
      </c>
      <c r="CV1343">
        <v>0.21653705197541001</v>
      </c>
      <c r="CW1343">
        <v>-9.1037651343523096E-2</v>
      </c>
      <c r="CX1343">
        <v>-0.122487292159168</v>
      </c>
      <c r="CY1343">
        <v>-0.119340107771118</v>
      </c>
      <c r="CZ1343">
        <v>-8.2345237485153794E-2</v>
      </c>
      <c r="DA1343">
        <v>4.3540791552936199E-2</v>
      </c>
      <c r="DB1343">
        <v>5.36770258644595E-2</v>
      </c>
      <c r="DC1343">
        <v>5.2015954009004599E-2</v>
      </c>
      <c r="DD1343">
        <v>4.5336304152147198E-2</v>
      </c>
      <c r="DE1343">
        <v>3.5354262940083397E-2</v>
      </c>
      <c r="DF1343">
        <v>2.3750952059518899E-2</v>
      </c>
      <c r="DG1343">
        <v>1.16961532424489E-2</v>
      </c>
      <c r="DH1343">
        <v>2.2159760029717899E-2</v>
      </c>
      <c r="DI1343">
        <v>4.2628068793596402E-2</v>
      </c>
      <c r="DJ1343">
        <v>3.8149656981727599E-2</v>
      </c>
      <c r="DK1343">
        <v>6.0357618570304902E-2</v>
      </c>
      <c r="DL1343">
        <v>1.8601908037317001E-2</v>
      </c>
      <c r="DM1343">
        <v>7.9278675822447402E-3</v>
      </c>
      <c r="DN1343">
        <v>0.10222445560511</v>
      </c>
      <c r="DO1343">
        <v>0.80826075319697199</v>
      </c>
      <c r="DP1343">
        <v>1.01265332625655</v>
      </c>
      <c r="DQ1343">
        <v>1.0819043787170399</v>
      </c>
      <c r="DR1343">
        <v>1.09841161001348</v>
      </c>
      <c r="DS1343">
        <v>1.00528280336321</v>
      </c>
      <c r="DT1343">
        <v>0.26666950284624802</v>
      </c>
      <c r="DU1343">
        <v>-5.6048041454856798E-2</v>
      </c>
      <c r="DV1343">
        <v>-7.4318604855113699E-2</v>
      </c>
      <c r="DW1343">
        <v>-7.3432837407548301E-2</v>
      </c>
      <c r="DX1343">
        <v>-4.0120632294400403E-2</v>
      </c>
      <c r="DY1343">
        <v>9.9902213082418298E-2</v>
      </c>
      <c r="DZ1343">
        <v>9.4069756438142305E-2</v>
      </c>
      <c r="EA1343">
        <v>8.28056094862437E-2</v>
      </c>
      <c r="EB1343">
        <v>7.5898533926880202E-2</v>
      </c>
      <c r="EC1343">
        <v>6.1784067982933302E-2</v>
      </c>
      <c r="ED1343">
        <v>4.70027892845633E-2</v>
      </c>
      <c r="EE1343">
        <v>4.7198997367464197E-2</v>
      </c>
      <c r="EF1343">
        <v>4.9917244374628397E-2</v>
      </c>
      <c r="EG1343">
        <v>6.7709959983215495E-2</v>
      </c>
      <c r="EH1343">
        <v>7.0270236561738794E-2</v>
      </c>
      <c r="EI1343">
        <v>9.4156188058870896E-2</v>
      </c>
      <c r="EJ1343">
        <v>3.7433171164422303E-2</v>
      </c>
      <c r="EK1343">
        <v>2.6694874607903499E-2</v>
      </c>
      <c r="EL1343">
        <v>0.15146855746745599</v>
      </c>
      <c r="EM1343">
        <v>0.85797547155021203</v>
      </c>
      <c r="EN1343">
        <v>1.06763802443488</v>
      </c>
      <c r="EO1343">
        <v>1.1495947238280699</v>
      </c>
      <c r="EP1343">
        <v>1.18130016747734</v>
      </c>
      <c r="EQ1343">
        <v>1.0805399201908701</v>
      </c>
      <c r="ER1343">
        <v>0.33905279965523699</v>
      </c>
      <c r="ES1343">
        <v>-5.5286019738854299E-3</v>
      </c>
      <c r="ET1343">
        <v>-4.7706707433001301E-3</v>
      </c>
      <c r="EU1343">
        <v>-7.1500301899643098E-3</v>
      </c>
      <c r="EV1343">
        <v>2.0844991310141201E-2</v>
      </c>
      <c r="EW1343">
        <v>78.173361220593605</v>
      </c>
      <c r="EX1343">
        <v>76.8079990738227</v>
      </c>
      <c r="EY1343">
        <v>75.413873713588799</v>
      </c>
      <c r="EZ1343">
        <v>74.155547551330201</v>
      </c>
      <c r="FA1343">
        <v>72.767260324486102</v>
      </c>
      <c r="FB1343">
        <v>71.9098197646545</v>
      </c>
      <c r="FC1343">
        <v>71.276055417913</v>
      </c>
      <c r="FD1343">
        <v>71.9676004437476</v>
      </c>
      <c r="FE1343">
        <v>74.959147461461697</v>
      </c>
      <c r="FF1343">
        <v>79.401446094304703</v>
      </c>
      <c r="FG1343">
        <v>83.675962901384594</v>
      </c>
      <c r="FH1343">
        <v>87.410188963002</v>
      </c>
      <c r="FI1343">
        <v>90.846079791467503</v>
      </c>
      <c r="FJ1343">
        <v>93.703695079128707</v>
      </c>
      <c r="FK1343">
        <v>96.084993262640694</v>
      </c>
      <c r="FL1343">
        <v>97.626459398555895</v>
      </c>
      <c r="FM1343">
        <v>98.341283459233907</v>
      </c>
      <c r="FN1343">
        <v>98.394784740388701</v>
      </c>
      <c r="FO1343">
        <v>97.275781240805003</v>
      </c>
      <c r="FP1343">
        <v>94.600211517699805</v>
      </c>
      <c r="FQ1343">
        <v>90.172142559133505</v>
      </c>
      <c r="FR1343">
        <v>85.728349308340995</v>
      </c>
      <c r="FS1343">
        <v>82.482670405959198</v>
      </c>
      <c r="FT1343">
        <v>80.556077535580002</v>
      </c>
      <c r="FU1343">
        <v>1.7082821783881399E-2</v>
      </c>
      <c r="FV1343">
        <v>0</v>
      </c>
      <c r="FW1343">
        <v>0</v>
      </c>
      <c r="FX1343">
        <v>1</v>
      </c>
    </row>
    <row r="1344" spans="1:180" x14ac:dyDescent="0.2">
      <c r="A1344" t="s">
        <v>42</v>
      </c>
      <c r="B1344" t="s">
        <v>58</v>
      </c>
      <c r="C1344" t="s">
        <v>3</v>
      </c>
      <c r="D1344" t="s">
        <v>41</v>
      </c>
      <c r="E1344" t="s">
        <v>1</v>
      </c>
      <c r="F1344" t="s">
        <v>78</v>
      </c>
      <c r="G1344" t="s">
        <v>2</v>
      </c>
      <c r="H1344">
        <v>1667</v>
      </c>
      <c r="I1344">
        <v>1.5761141097006299</v>
      </c>
      <c r="J1344">
        <v>1.3418476467614699</v>
      </c>
      <c r="K1344">
        <v>1.1951706220577001</v>
      </c>
      <c r="L1344">
        <v>1.09580934752439</v>
      </c>
      <c r="M1344">
        <v>1.0406693321168401</v>
      </c>
      <c r="N1344">
        <v>1.06070559978298</v>
      </c>
      <c r="O1344">
        <v>1.14831022783209</v>
      </c>
      <c r="P1344">
        <v>1.2387836382381801</v>
      </c>
      <c r="Q1344">
        <v>1.35599078688143</v>
      </c>
      <c r="R1344">
        <v>1.5100447461837101</v>
      </c>
      <c r="S1344">
        <v>1.730290365588</v>
      </c>
      <c r="T1344">
        <v>2.05568911424443</v>
      </c>
      <c r="U1344">
        <v>2.4274858285682401</v>
      </c>
      <c r="V1344">
        <v>2.7956827940948101</v>
      </c>
      <c r="W1344">
        <v>3.1926101577004302</v>
      </c>
      <c r="X1344">
        <v>3.6351242801711701</v>
      </c>
      <c r="Y1344">
        <v>3.9547395496128401</v>
      </c>
      <c r="Z1344">
        <v>4.2087550726252303</v>
      </c>
      <c r="AA1344">
        <v>4.1422440507178999</v>
      </c>
      <c r="AB1344">
        <v>3.9053320413564498</v>
      </c>
      <c r="AC1344">
        <v>3.5785344944498001</v>
      </c>
      <c r="AD1344">
        <v>3.1184814538216399</v>
      </c>
      <c r="AE1344">
        <v>2.51347476634459</v>
      </c>
      <c r="AF1344">
        <v>2.0450234811987</v>
      </c>
      <c r="AG1344">
        <v>-4.0371489194696401E-2</v>
      </c>
      <c r="AH1344">
        <v>-2.7819201545095599E-2</v>
      </c>
      <c r="AI1344">
        <v>-1.43748494178497E-2</v>
      </c>
      <c r="AJ1344">
        <v>-1.21536416903891E-2</v>
      </c>
      <c r="AK1344">
        <v>-1.84940863305889E-2</v>
      </c>
      <c r="AL1344">
        <v>-9.4914965350756803E-3</v>
      </c>
      <c r="AM1344">
        <v>-2.1057691080719702E-2</v>
      </c>
      <c r="AN1344">
        <v>-3.53225237142002E-2</v>
      </c>
      <c r="AO1344">
        <v>-2.90787189350744E-2</v>
      </c>
      <c r="AP1344">
        <v>-5.0890195354030499E-2</v>
      </c>
      <c r="AQ1344">
        <v>-4.9309046996626298E-2</v>
      </c>
      <c r="AR1344">
        <v>-2.8936389914577601E-2</v>
      </c>
      <c r="AS1344">
        <v>-4.2815731710102896E-3</v>
      </c>
      <c r="AT1344">
        <v>-4.4113678211154597E-3</v>
      </c>
      <c r="AU1344">
        <v>0.57896233536122399</v>
      </c>
      <c r="AV1344">
        <v>0.761927434532083</v>
      </c>
      <c r="AW1344">
        <v>0.81727369113906501</v>
      </c>
      <c r="AX1344">
        <v>0.82167533385642799</v>
      </c>
      <c r="AY1344">
        <v>0.41389579071372701</v>
      </c>
      <c r="AZ1344">
        <v>-0.52651913225587899</v>
      </c>
      <c r="BA1344">
        <v>-0.448999084620883</v>
      </c>
      <c r="BB1344">
        <v>-0.33743629040508299</v>
      </c>
      <c r="BC1344">
        <v>-0.23149087232381399</v>
      </c>
      <c r="BD1344">
        <v>-0.12832083427954599</v>
      </c>
      <c r="BE1344">
        <v>-2.71018218763561E-2</v>
      </c>
      <c r="BF1344">
        <v>-1.38727577286637E-2</v>
      </c>
      <c r="BG1344">
        <v>-5.8191380538257396E-3</v>
      </c>
      <c r="BH1344">
        <v>-5.6509925719883999E-3</v>
      </c>
      <c r="BI1344">
        <v>-1.05741352747366E-2</v>
      </c>
      <c r="BJ1344">
        <v>1.9118919102533501E-3</v>
      </c>
      <c r="BK1344">
        <v>-9.9149495523756497E-3</v>
      </c>
      <c r="BL1344">
        <v>-2.2852676471728301E-2</v>
      </c>
      <c r="BM1344">
        <v>-1.5839804531587901E-2</v>
      </c>
      <c r="BN1344">
        <v>-3.3755116859215499E-2</v>
      </c>
      <c r="BO1344">
        <v>-3.25002043900822E-2</v>
      </c>
      <c r="BP1344">
        <v>-1.87470046591495E-2</v>
      </c>
      <c r="BQ1344">
        <v>6.0939412300702201E-3</v>
      </c>
      <c r="BR1344">
        <v>1.4440154649881101E-2</v>
      </c>
      <c r="BS1344">
        <v>0.61506532954097104</v>
      </c>
      <c r="BT1344">
        <v>0.81320951416850595</v>
      </c>
      <c r="BU1344">
        <v>0.87318158296223503</v>
      </c>
      <c r="BV1344">
        <v>0.871520225186736</v>
      </c>
      <c r="BW1344">
        <v>0.46977848867362798</v>
      </c>
      <c r="BX1344">
        <v>-0.47426235499778302</v>
      </c>
      <c r="BY1344">
        <v>-0.406452949122727</v>
      </c>
      <c r="BZ1344">
        <v>-0.30104837258692002</v>
      </c>
      <c r="CA1344">
        <v>-0.19473152648349401</v>
      </c>
      <c r="CB1344">
        <v>-0.100757797014981</v>
      </c>
      <c r="CC1344">
        <v>-1.7911290714663498E-2</v>
      </c>
      <c r="CD1344">
        <v>-4.21349322603678E-3</v>
      </c>
      <c r="CE1344">
        <v>1.06521573890152E-4</v>
      </c>
      <c r="CF1344">
        <v>-1.14727760140919E-3</v>
      </c>
      <c r="CG1344">
        <v>-5.0888012997628001E-3</v>
      </c>
      <c r="CH1344">
        <v>9.8098440096877695E-3</v>
      </c>
      <c r="CI1344">
        <v>-2.19752071364415E-3</v>
      </c>
      <c r="CJ1344">
        <v>-1.4216098258114301E-2</v>
      </c>
      <c r="CK1344">
        <v>-6.6705727450413798E-3</v>
      </c>
      <c r="CL1344">
        <v>-2.1887413691782698E-2</v>
      </c>
      <c r="CM1344">
        <v>-2.0858451205063199E-2</v>
      </c>
      <c r="CN1344">
        <v>-1.1689867470859001E-2</v>
      </c>
      <c r="CO1344">
        <v>1.3279990897640001E-2</v>
      </c>
      <c r="CP1344">
        <v>2.74966616864653E-2</v>
      </c>
      <c r="CQ1344">
        <v>0.64007015333039496</v>
      </c>
      <c r="CR1344">
        <v>0.84872732630562997</v>
      </c>
      <c r="CS1344">
        <v>0.91190321852842704</v>
      </c>
      <c r="CT1344">
        <v>0.90604264508110799</v>
      </c>
      <c r="CU1344">
        <v>0.50848267504686795</v>
      </c>
      <c r="CV1344">
        <v>-0.43806947025707899</v>
      </c>
      <c r="CW1344">
        <v>-0.37698562528372198</v>
      </c>
      <c r="CX1344">
        <v>-0.27584621155348399</v>
      </c>
      <c r="CY1344">
        <v>-0.16927211553338101</v>
      </c>
      <c r="CZ1344">
        <v>-8.1667721369997795E-2</v>
      </c>
      <c r="DA1344">
        <v>-8.7207595529708408E-3</v>
      </c>
      <c r="DB1344">
        <v>5.4457712765901504E-3</v>
      </c>
      <c r="DC1344">
        <v>6.0321812016060402E-3</v>
      </c>
      <c r="DD1344">
        <v>3.35643736917001E-3</v>
      </c>
      <c r="DE1344">
        <v>3.9653267521099801E-4</v>
      </c>
      <c r="DF1344">
        <v>1.7707796109122199E-2</v>
      </c>
      <c r="DG1344">
        <v>5.5199081250873498E-3</v>
      </c>
      <c r="DH1344">
        <v>-5.57952004450025E-3</v>
      </c>
      <c r="DI1344">
        <v>2.4986590415051499E-3</v>
      </c>
      <c r="DJ1344">
        <v>-1.00197105243499E-2</v>
      </c>
      <c r="DK1344">
        <v>-9.2166980200442394E-3</v>
      </c>
      <c r="DL1344">
        <v>-4.6327302825684398E-3</v>
      </c>
      <c r="DM1344">
        <v>2.04660405652098E-2</v>
      </c>
      <c r="DN1344">
        <v>4.05531687230496E-2</v>
      </c>
      <c r="DO1344">
        <v>0.665074977119819</v>
      </c>
      <c r="DP1344">
        <v>0.88424513844275299</v>
      </c>
      <c r="DQ1344">
        <v>0.95062485409461905</v>
      </c>
      <c r="DR1344">
        <v>0.94056506497548098</v>
      </c>
      <c r="DS1344">
        <v>0.54718686142010697</v>
      </c>
      <c r="DT1344">
        <v>-0.40187658551637601</v>
      </c>
      <c r="DU1344">
        <v>-0.34751830144471602</v>
      </c>
      <c r="DV1344">
        <v>-0.25064405052004701</v>
      </c>
      <c r="DW1344">
        <v>-0.143812704583269</v>
      </c>
      <c r="DX1344">
        <v>-6.2577645725014494E-2</v>
      </c>
      <c r="DY1344">
        <v>4.5489077653694402E-3</v>
      </c>
      <c r="DZ1344">
        <v>1.9392215093022101E-2</v>
      </c>
      <c r="EA1344">
        <v>1.4587892565629999E-2</v>
      </c>
      <c r="EB1344">
        <v>9.8590864875707195E-3</v>
      </c>
      <c r="EC1344">
        <v>8.31648373106335E-3</v>
      </c>
      <c r="ED1344">
        <v>2.9111184554451199E-2</v>
      </c>
      <c r="EE1344">
        <v>1.6662649653431401E-2</v>
      </c>
      <c r="EF1344">
        <v>6.8903271979715696E-3</v>
      </c>
      <c r="EG1344">
        <v>1.57375734449916E-2</v>
      </c>
      <c r="EH1344">
        <v>7.1153679704650799E-3</v>
      </c>
      <c r="EI1344">
        <v>7.5921445864998603E-3</v>
      </c>
      <c r="EJ1344">
        <v>5.5566549728596299E-3</v>
      </c>
      <c r="EK1344">
        <v>3.0841554966290301E-2</v>
      </c>
      <c r="EL1344">
        <v>5.9404691194046101E-2</v>
      </c>
      <c r="EM1344">
        <v>0.70117797129956605</v>
      </c>
      <c r="EN1344">
        <v>0.93552721807917605</v>
      </c>
      <c r="EO1344">
        <v>1.00653274591779</v>
      </c>
      <c r="EP1344">
        <v>0.99040995630578799</v>
      </c>
      <c r="EQ1344">
        <v>0.60306955938000795</v>
      </c>
      <c r="ER1344">
        <v>-0.34961980825827998</v>
      </c>
      <c r="ES1344">
        <v>-0.30497216594656001</v>
      </c>
      <c r="ET1344">
        <v>-0.21425613270188401</v>
      </c>
      <c r="EU1344">
        <v>-0.107053358742949</v>
      </c>
      <c r="EV1344">
        <v>-3.5014608460449501E-2</v>
      </c>
      <c r="EW1344">
        <v>78.413735909674202</v>
      </c>
      <c r="EX1344">
        <v>77.078741264642701</v>
      </c>
      <c r="EY1344">
        <v>75.674556474972206</v>
      </c>
      <c r="EZ1344">
        <v>74.353379142152207</v>
      </c>
      <c r="FA1344">
        <v>72.961602759917497</v>
      </c>
      <c r="FB1344">
        <v>72.087888926986494</v>
      </c>
      <c r="FC1344">
        <v>71.382224028895394</v>
      </c>
      <c r="FD1344">
        <v>72.020650285188495</v>
      </c>
      <c r="FE1344">
        <v>74.865332178028098</v>
      </c>
      <c r="FF1344">
        <v>79.233156130213203</v>
      </c>
      <c r="FG1344">
        <v>83.454666272055604</v>
      </c>
      <c r="FH1344">
        <v>87.206119547780304</v>
      </c>
      <c r="FI1344">
        <v>90.694553958289703</v>
      </c>
      <c r="FJ1344">
        <v>93.567324460798204</v>
      </c>
      <c r="FK1344">
        <v>96.012734175097606</v>
      </c>
      <c r="FL1344">
        <v>97.611237538867002</v>
      </c>
      <c r="FM1344">
        <v>98.3744199638585</v>
      </c>
      <c r="FN1344">
        <v>98.467287224514607</v>
      </c>
      <c r="FO1344">
        <v>97.361243656666204</v>
      </c>
      <c r="FP1344">
        <v>94.725812663055095</v>
      </c>
      <c r="FQ1344">
        <v>90.351808337422398</v>
      </c>
      <c r="FR1344">
        <v>85.906024255584398</v>
      </c>
      <c r="FS1344">
        <v>82.676685391515605</v>
      </c>
      <c r="FT1344">
        <v>80.787697656245498</v>
      </c>
      <c r="FU1344">
        <v>3.9459089677494397E-2</v>
      </c>
      <c r="FV1344">
        <v>0</v>
      </c>
      <c r="FW1344">
        <v>0</v>
      </c>
      <c r="FX1344">
        <v>1</v>
      </c>
    </row>
    <row r="1345" spans="1:180" x14ac:dyDescent="0.2">
      <c r="A1345" t="s">
        <v>42</v>
      </c>
      <c r="B1345" t="s">
        <v>58</v>
      </c>
      <c r="C1345" t="s">
        <v>3</v>
      </c>
      <c r="D1345" t="s">
        <v>41</v>
      </c>
      <c r="E1345" t="s">
        <v>77</v>
      </c>
      <c r="F1345" t="s">
        <v>1</v>
      </c>
      <c r="G1345" t="s">
        <v>2</v>
      </c>
      <c r="H1345">
        <v>3874.5555555555602</v>
      </c>
      <c r="I1345">
        <v>4.2556885559254001</v>
      </c>
      <c r="J1345">
        <v>3.7034311056073799</v>
      </c>
      <c r="K1345">
        <v>3.31016474183355</v>
      </c>
      <c r="L1345">
        <v>3.05064801446819</v>
      </c>
      <c r="M1345">
        <v>2.9242244930499499</v>
      </c>
      <c r="N1345">
        <v>2.98496079669621</v>
      </c>
      <c r="O1345">
        <v>3.2077855792422798</v>
      </c>
      <c r="P1345">
        <v>3.38346820799089</v>
      </c>
      <c r="Q1345">
        <v>3.6255986176061201</v>
      </c>
      <c r="R1345">
        <v>3.9326106066828701</v>
      </c>
      <c r="S1345">
        <v>4.4033193868525</v>
      </c>
      <c r="T1345">
        <v>5.0587686222877704</v>
      </c>
      <c r="U1345">
        <v>5.7654883619425403</v>
      </c>
      <c r="V1345">
        <v>6.47321370373432</v>
      </c>
      <c r="W1345">
        <v>7.2606336046493798</v>
      </c>
      <c r="X1345">
        <v>8.3100559253559005</v>
      </c>
      <c r="Y1345">
        <v>9.1758542237427907</v>
      </c>
      <c r="Z1345">
        <v>9.9689551369042597</v>
      </c>
      <c r="AA1345">
        <v>9.91120936157896</v>
      </c>
      <c r="AB1345">
        <v>9.2654487037837505</v>
      </c>
      <c r="AC1345">
        <v>8.6416595826381108</v>
      </c>
      <c r="AD1345">
        <v>7.7546152629679099</v>
      </c>
      <c r="AE1345">
        <v>6.4311375978287</v>
      </c>
      <c r="AF1345">
        <v>5.3781470363142896</v>
      </c>
      <c r="AG1345">
        <v>-6.6504908055204606E-2</v>
      </c>
      <c r="AH1345">
        <v>-3.4441801825594101E-2</v>
      </c>
      <c r="AI1345">
        <v>-1.8162027064986899E-2</v>
      </c>
      <c r="AJ1345">
        <v>-1.9468923518421499E-2</v>
      </c>
      <c r="AK1345">
        <v>-2.7823080584500198E-2</v>
      </c>
      <c r="AL1345">
        <v>-1.0403855215179499E-2</v>
      </c>
      <c r="AM1345">
        <v>-2.6938965430672299E-2</v>
      </c>
      <c r="AN1345">
        <v>-7.1216070561067393E-2</v>
      </c>
      <c r="AO1345">
        <v>-5.2446740461843999E-2</v>
      </c>
      <c r="AP1345">
        <v>-7.6267797619563704E-2</v>
      </c>
      <c r="AQ1345">
        <v>-4.2247873584913699E-2</v>
      </c>
      <c r="AR1345">
        <v>-2.5060519495638998E-2</v>
      </c>
      <c r="AS1345">
        <v>-2.57860350125159E-2</v>
      </c>
      <c r="AT1345">
        <v>-2.29963473974924E-2</v>
      </c>
      <c r="AU1345">
        <v>0.88273271589522495</v>
      </c>
      <c r="AV1345">
        <v>1.11228946783349</v>
      </c>
      <c r="AW1345">
        <v>1.19126850938442</v>
      </c>
      <c r="AX1345">
        <v>1.1701585307136599</v>
      </c>
      <c r="AY1345">
        <v>0.89496750943477699</v>
      </c>
      <c r="AZ1345">
        <v>-0.27738671598729597</v>
      </c>
      <c r="BA1345">
        <v>-0.40434573548210501</v>
      </c>
      <c r="BB1345">
        <v>-0.339076057234867</v>
      </c>
      <c r="BC1345">
        <v>-0.25643452964228902</v>
      </c>
      <c r="BD1345">
        <v>-0.17098161614715601</v>
      </c>
      <c r="BE1345">
        <v>-3.3026500023844101E-2</v>
      </c>
      <c r="BF1345">
        <v>-4.6948301391296996E-3</v>
      </c>
      <c r="BG1345">
        <v>6.8867485119650596E-3</v>
      </c>
      <c r="BH1345">
        <v>7.0637415449753896E-3</v>
      </c>
      <c r="BI1345">
        <v>-3.30750426791613E-3</v>
      </c>
      <c r="BJ1345">
        <v>1.1931395377474001E-2</v>
      </c>
      <c r="BK1345">
        <v>6.9169355961529199E-4</v>
      </c>
      <c r="BL1345">
        <v>-3.6791682003570698E-2</v>
      </c>
      <c r="BM1345">
        <v>-2.42757105899588E-2</v>
      </c>
      <c r="BN1345">
        <v>-4.2334141203924099E-2</v>
      </c>
      <c r="BO1345">
        <v>-1.37040938578133E-2</v>
      </c>
      <c r="BP1345">
        <v>-9.8413060412478794E-3</v>
      </c>
      <c r="BQ1345">
        <v>-1.05520058650133E-2</v>
      </c>
      <c r="BR1345">
        <v>2.35861640106073E-2</v>
      </c>
      <c r="BS1345">
        <v>0.94500773331252297</v>
      </c>
      <c r="BT1345">
        <v>1.2081299688877201</v>
      </c>
      <c r="BU1345">
        <v>1.2825748483700801</v>
      </c>
      <c r="BV1345">
        <v>1.26775090630703</v>
      </c>
      <c r="BW1345">
        <v>0.97616301436354203</v>
      </c>
      <c r="BX1345">
        <v>-0.200712507623895</v>
      </c>
      <c r="BY1345">
        <v>-0.35462455971553197</v>
      </c>
      <c r="BZ1345">
        <v>-0.28433963189361799</v>
      </c>
      <c r="CA1345">
        <v>-0.207374488064758</v>
      </c>
      <c r="CB1345">
        <v>-0.12198611637741701</v>
      </c>
      <c r="CC1345">
        <v>-9.8394566055947999E-3</v>
      </c>
      <c r="CD1345">
        <v>1.5907831833607201E-2</v>
      </c>
      <c r="CE1345">
        <v>2.4235454171227602E-2</v>
      </c>
      <c r="CF1345">
        <v>2.5440184542221699E-2</v>
      </c>
      <c r="CG1345">
        <v>1.36719092078846E-2</v>
      </c>
      <c r="CH1345">
        <v>2.74007218987413E-2</v>
      </c>
      <c r="CI1345">
        <v>1.98286038058401E-2</v>
      </c>
      <c r="CJ1345">
        <v>-1.29494553546316E-2</v>
      </c>
      <c r="CK1345">
        <v>-4.7645411172551697E-3</v>
      </c>
      <c r="CL1345">
        <v>-1.8831794141532701E-2</v>
      </c>
      <c r="CM1345">
        <v>6.0652410291157999E-3</v>
      </c>
      <c r="CN1345">
        <v>6.9947483542954797E-4</v>
      </c>
      <c r="CO1345">
        <v>-9.6368441943416209E-7</v>
      </c>
      <c r="CP1345">
        <v>5.5849069508948697E-2</v>
      </c>
      <c r="CQ1345">
        <v>0.98813922066922499</v>
      </c>
      <c r="CR1345">
        <v>1.2745088079618201</v>
      </c>
      <c r="CS1345">
        <v>1.3458133406077899</v>
      </c>
      <c r="CT1345">
        <v>1.3353430883502699</v>
      </c>
      <c r="CU1345">
        <v>1.0323987737337701</v>
      </c>
      <c r="CV1345">
        <v>-0.14760818448174601</v>
      </c>
      <c r="CW1345">
        <v>-0.32018782484373198</v>
      </c>
      <c r="CX1345">
        <v>-0.246429350444202</v>
      </c>
      <c r="CY1345">
        <v>-0.17339565271829399</v>
      </c>
      <c r="CZ1345">
        <v>-8.8051982490417999E-2</v>
      </c>
      <c r="DA1345">
        <v>1.3347586812654501E-2</v>
      </c>
      <c r="DB1345">
        <v>3.6510493806343997E-2</v>
      </c>
      <c r="DC1345">
        <v>4.15841598304902E-2</v>
      </c>
      <c r="DD1345">
        <v>4.3816627539467898E-2</v>
      </c>
      <c r="DE1345">
        <v>3.0651322683685301E-2</v>
      </c>
      <c r="DF1345">
        <v>4.2870048420008598E-2</v>
      </c>
      <c r="DG1345">
        <v>3.8965514052064901E-2</v>
      </c>
      <c r="DH1345">
        <v>1.08927712943074E-2</v>
      </c>
      <c r="DI1345">
        <v>1.47466283554485E-2</v>
      </c>
      <c r="DJ1345">
        <v>4.6705529208587804E-3</v>
      </c>
      <c r="DK1345">
        <v>2.5834575916044902E-2</v>
      </c>
      <c r="DL1345">
        <v>1.1240255712106999E-2</v>
      </c>
      <c r="DM1345">
        <v>1.0550078496174399E-2</v>
      </c>
      <c r="DN1345">
        <v>8.8111975007290094E-2</v>
      </c>
      <c r="DO1345">
        <v>1.03127070802593</v>
      </c>
      <c r="DP1345">
        <v>1.3408876470359301</v>
      </c>
      <c r="DQ1345">
        <v>1.4090518328455</v>
      </c>
      <c r="DR1345">
        <v>1.4029352703935101</v>
      </c>
      <c r="DS1345">
        <v>1.0886345331039999</v>
      </c>
      <c r="DT1345">
        <v>-9.4503861339598205E-2</v>
      </c>
      <c r="DU1345">
        <v>-0.28575108997193099</v>
      </c>
      <c r="DV1345">
        <v>-0.20851906899478601</v>
      </c>
      <c r="DW1345">
        <v>-0.13941681737183001</v>
      </c>
      <c r="DX1345">
        <v>-5.4117848603419401E-2</v>
      </c>
      <c r="DY1345">
        <v>4.6825994844015E-2</v>
      </c>
      <c r="DZ1345">
        <v>6.6257465492808407E-2</v>
      </c>
      <c r="EA1345">
        <v>6.6632935407442098E-2</v>
      </c>
      <c r="EB1345">
        <v>7.0349292602864794E-2</v>
      </c>
      <c r="EC1345">
        <v>5.5166899000269297E-2</v>
      </c>
      <c r="ED1345">
        <v>6.5205299012662005E-2</v>
      </c>
      <c r="EE1345">
        <v>6.6596173042352505E-2</v>
      </c>
      <c r="EF1345">
        <v>4.5317159851804199E-2</v>
      </c>
      <c r="EG1345">
        <v>4.2917658227333601E-2</v>
      </c>
      <c r="EH1345">
        <v>3.8604209336498399E-2</v>
      </c>
      <c r="EI1345">
        <v>5.4378355643145297E-2</v>
      </c>
      <c r="EJ1345">
        <v>2.6459469166498099E-2</v>
      </c>
      <c r="EK1345">
        <v>2.5784107643677001E-2</v>
      </c>
      <c r="EL1345">
        <v>0.13469448641539</v>
      </c>
      <c r="EM1345">
        <v>1.0935457254432299</v>
      </c>
      <c r="EN1345">
        <v>1.4367281480901499</v>
      </c>
      <c r="EO1345">
        <v>1.50035817183116</v>
      </c>
      <c r="EP1345">
        <v>1.5005276459868899</v>
      </c>
      <c r="EQ1345">
        <v>1.16983003803276</v>
      </c>
      <c r="ER1345">
        <v>-1.7829652976197399E-2</v>
      </c>
      <c r="ES1345">
        <v>-0.23602991420535799</v>
      </c>
      <c r="ET1345">
        <v>-0.153782643653537</v>
      </c>
      <c r="EU1345">
        <v>-9.0356775794298599E-2</v>
      </c>
      <c r="EV1345">
        <v>-5.1223488336804603E-3</v>
      </c>
      <c r="EW1345">
        <v>77.960618919432605</v>
      </c>
      <c r="EX1345">
        <v>76.559480727639695</v>
      </c>
      <c r="EY1345">
        <v>75.173347111597707</v>
      </c>
      <c r="EZ1345">
        <v>73.988277687866301</v>
      </c>
      <c r="FA1345">
        <v>72.598534800693699</v>
      </c>
      <c r="FB1345">
        <v>71.755624707639001</v>
      </c>
      <c r="FC1345">
        <v>71.194845721698599</v>
      </c>
      <c r="FD1345">
        <v>71.951164491010601</v>
      </c>
      <c r="FE1345">
        <v>75.096317637264306</v>
      </c>
      <c r="FF1345">
        <v>79.602201995134095</v>
      </c>
      <c r="FG1345">
        <v>83.922135687986696</v>
      </c>
      <c r="FH1345">
        <v>87.639534092251594</v>
      </c>
      <c r="FI1345">
        <v>91.026884279466699</v>
      </c>
      <c r="FJ1345">
        <v>93.869736651478902</v>
      </c>
      <c r="FK1345">
        <v>96.181232750388403</v>
      </c>
      <c r="FL1345">
        <v>97.661854938937694</v>
      </c>
      <c r="FM1345">
        <v>98.327490858208705</v>
      </c>
      <c r="FN1345">
        <v>98.342702339297105</v>
      </c>
      <c r="FO1345">
        <v>97.213538559752195</v>
      </c>
      <c r="FP1345">
        <v>94.510990957310398</v>
      </c>
      <c r="FQ1345">
        <v>90.040934458814803</v>
      </c>
      <c r="FR1345">
        <v>85.596037253751703</v>
      </c>
      <c r="FS1345">
        <v>82.324694308798001</v>
      </c>
      <c r="FT1345">
        <v>80.350778330322498</v>
      </c>
      <c r="FU1345">
        <v>2.9193227524823801E-2</v>
      </c>
      <c r="FV1345">
        <v>0</v>
      </c>
      <c r="FW1345">
        <v>0</v>
      </c>
      <c r="FX1345">
        <v>1</v>
      </c>
    </row>
    <row r="1346" spans="1:180" x14ac:dyDescent="0.2">
      <c r="A1346" t="s">
        <v>42</v>
      </c>
      <c r="B1346" t="s">
        <v>58</v>
      </c>
      <c r="C1346" t="s">
        <v>3</v>
      </c>
      <c r="D1346" t="s">
        <v>41</v>
      </c>
      <c r="E1346" t="s">
        <v>77</v>
      </c>
      <c r="F1346" t="s">
        <v>77</v>
      </c>
      <c r="G1346" t="s">
        <v>2</v>
      </c>
      <c r="H1346">
        <v>2897.5555555555602</v>
      </c>
      <c r="I1346">
        <v>3.36486033228105</v>
      </c>
      <c r="J1346">
        <v>2.9288608157334401</v>
      </c>
      <c r="K1346">
        <v>2.6055048888258101</v>
      </c>
      <c r="L1346">
        <v>2.3924861571496701</v>
      </c>
      <c r="M1346">
        <v>2.2892070166734402</v>
      </c>
      <c r="N1346">
        <v>2.3230895576349599</v>
      </c>
      <c r="O1346">
        <v>2.4759488405287802</v>
      </c>
      <c r="P1346">
        <v>2.6056688048365202</v>
      </c>
      <c r="Q1346">
        <v>2.7822480796738698</v>
      </c>
      <c r="R1346">
        <v>3.0085554339168898</v>
      </c>
      <c r="S1346">
        <v>3.3636673485244701</v>
      </c>
      <c r="T1346">
        <v>3.8500976455111799</v>
      </c>
      <c r="U1346">
        <v>4.3649623305512799</v>
      </c>
      <c r="V1346">
        <v>4.8746756994505196</v>
      </c>
      <c r="W1346">
        <v>5.4363975976283001</v>
      </c>
      <c r="X1346">
        <v>6.2030814755664601</v>
      </c>
      <c r="Y1346">
        <v>6.8836574196800502</v>
      </c>
      <c r="Z1346">
        <v>7.5256335621379904</v>
      </c>
      <c r="AA1346">
        <v>7.5071739896152296</v>
      </c>
      <c r="AB1346">
        <v>7.00032808088012</v>
      </c>
      <c r="AC1346">
        <v>6.5798233468648704</v>
      </c>
      <c r="AD1346">
        <v>5.9718229930506697</v>
      </c>
      <c r="AE1346">
        <v>5.00520179276681</v>
      </c>
      <c r="AF1346">
        <v>4.2200001624216901</v>
      </c>
      <c r="AG1346">
        <v>-6.2836208094308496E-2</v>
      </c>
      <c r="AH1346">
        <v>-3.8590462518629902E-2</v>
      </c>
      <c r="AI1346">
        <v>-2.9485258309389101E-2</v>
      </c>
      <c r="AJ1346">
        <v>-2.94297484563803E-2</v>
      </c>
      <c r="AK1346">
        <v>-3.6037339720595703E-2</v>
      </c>
      <c r="AL1346">
        <v>-3.1910597791798001E-2</v>
      </c>
      <c r="AM1346">
        <v>-4.58191004135097E-2</v>
      </c>
      <c r="AN1346">
        <v>-6.53775762750992E-2</v>
      </c>
      <c r="AO1346">
        <v>-4.7496876084585998E-2</v>
      </c>
      <c r="AP1346">
        <v>-5.3004841980913001E-2</v>
      </c>
      <c r="AQ1346">
        <v>-2.31680453014926E-2</v>
      </c>
      <c r="AR1346">
        <v>-1.18672687710454E-2</v>
      </c>
      <c r="AS1346">
        <v>-3.4436829569870202E-2</v>
      </c>
      <c r="AT1346">
        <v>-1.81720413009442E-2</v>
      </c>
      <c r="AU1346">
        <v>0.49770159044972001</v>
      </c>
      <c r="AV1346">
        <v>0.61895400785602395</v>
      </c>
      <c r="AW1346">
        <v>0.66376391464144502</v>
      </c>
      <c r="AX1346">
        <v>0.65669207222307002</v>
      </c>
      <c r="AY1346">
        <v>0.62534170355613505</v>
      </c>
      <c r="AZ1346">
        <v>5.4366958448809302E-2</v>
      </c>
      <c r="BA1346">
        <v>-0.13553607172721299</v>
      </c>
      <c r="BB1346">
        <v>-0.17046239556623999</v>
      </c>
      <c r="BC1346">
        <v>-0.15539005556455199</v>
      </c>
      <c r="BD1346">
        <v>-0.123876061252335</v>
      </c>
      <c r="BE1346">
        <v>-2.8191978417216101E-2</v>
      </c>
      <c r="BF1346">
        <v>-9.59528845551204E-3</v>
      </c>
      <c r="BG1346">
        <v>-2.7626249433536899E-3</v>
      </c>
      <c r="BH1346">
        <v>-2.6349133857630699E-3</v>
      </c>
      <c r="BI1346">
        <v>-1.1632021288193101E-2</v>
      </c>
      <c r="BJ1346">
        <v>-7.8646756057769805E-3</v>
      </c>
      <c r="BK1346">
        <v>-1.5136583854192901E-2</v>
      </c>
      <c r="BL1346">
        <v>-3.5723982022302501E-2</v>
      </c>
      <c r="BM1346">
        <v>-2.39943776736685E-2</v>
      </c>
      <c r="BN1346">
        <v>-2.6284163875824398E-2</v>
      </c>
      <c r="BO1346">
        <v>5.92574230698884E-5</v>
      </c>
      <c r="BP1346">
        <v>1.68788065561617E-3</v>
      </c>
      <c r="BQ1346">
        <v>-2.1013656507091701E-2</v>
      </c>
      <c r="BR1346">
        <v>1.9525525153712701E-2</v>
      </c>
      <c r="BS1346">
        <v>0.54096537966031699</v>
      </c>
      <c r="BT1346">
        <v>0.67330120759390499</v>
      </c>
      <c r="BU1346">
        <v>0.71659377027183602</v>
      </c>
      <c r="BV1346">
        <v>0.72035744992327699</v>
      </c>
      <c r="BW1346">
        <v>0.67439727121383197</v>
      </c>
      <c r="BX1346">
        <v>0.104589205393021</v>
      </c>
      <c r="BY1346">
        <v>-9.7775361229830202E-2</v>
      </c>
      <c r="BZ1346">
        <v>-0.119413796322038</v>
      </c>
      <c r="CA1346">
        <v>-0.111343240423475</v>
      </c>
      <c r="CB1346">
        <v>-7.9877706486666603E-2</v>
      </c>
      <c r="CC1346">
        <v>-4.1974904785404901E-3</v>
      </c>
      <c r="CD1346">
        <v>1.0486680773473599E-2</v>
      </c>
      <c r="CE1346">
        <v>1.5745389521605299E-2</v>
      </c>
      <c r="CF1346">
        <v>1.5923107759843399E-2</v>
      </c>
      <c r="CG1346">
        <v>5.2710279128987403E-3</v>
      </c>
      <c r="CH1346">
        <v>8.7894568498890803E-3</v>
      </c>
      <c r="CI1346">
        <v>6.11403364755932E-3</v>
      </c>
      <c r="CJ1346">
        <v>-1.5185992975670999E-2</v>
      </c>
      <c r="CK1346">
        <v>-7.7166188692236997E-3</v>
      </c>
      <c r="CL1346">
        <v>-7.7775036186408996E-3</v>
      </c>
      <c r="CM1346">
        <v>1.6146416533465699E-2</v>
      </c>
      <c r="CN1346">
        <v>1.1076135855876501E-2</v>
      </c>
      <c r="CO1346">
        <v>-1.17168077344211E-2</v>
      </c>
      <c r="CP1346">
        <v>4.5634744843241197E-2</v>
      </c>
      <c r="CQ1346">
        <v>0.57092974827439202</v>
      </c>
      <c r="CR1346">
        <v>0.71094191257611505</v>
      </c>
      <c r="CS1346">
        <v>0.75318356734743896</v>
      </c>
      <c r="CT1346">
        <v>0.76445189657650803</v>
      </c>
      <c r="CU1346">
        <v>0.70837300793704705</v>
      </c>
      <c r="CV1346">
        <v>0.13937298063605599</v>
      </c>
      <c r="CW1346">
        <v>-7.1622408168663707E-2</v>
      </c>
      <c r="CX1346">
        <v>-8.4057691993322206E-2</v>
      </c>
      <c r="CY1346">
        <v>-8.0836550435258697E-2</v>
      </c>
      <c r="CZ1346">
        <v>-4.9404580006834398E-2</v>
      </c>
      <c r="DA1346">
        <v>1.97969974601351E-2</v>
      </c>
      <c r="DB1346">
        <v>3.0568650002459299E-2</v>
      </c>
      <c r="DC1346">
        <v>3.4253403986564297E-2</v>
      </c>
      <c r="DD1346">
        <v>3.4481128905449798E-2</v>
      </c>
      <c r="DE1346">
        <v>2.2174077113990599E-2</v>
      </c>
      <c r="DF1346">
        <v>2.5443589305555101E-2</v>
      </c>
      <c r="DG1346">
        <v>2.7364651149311501E-2</v>
      </c>
      <c r="DH1346">
        <v>5.3519960709604696E-3</v>
      </c>
      <c r="DI1346">
        <v>8.5611399352211494E-3</v>
      </c>
      <c r="DJ1346">
        <v>1.07291566385425E-2</v>
      </c>
      <c r="DK1346">
        <v>3.2233575643861499E-2</v>
      </c>
      <c r="DL1346">
        <v>2.0464391056136799E-2</v>
      </c>
      <c r="DM1346">
        <v>-2.4199589617504699E-3</v>
      </c>
      <c r="DN1346">
        <v>7.17439645327696E-2</v>
      </c>
      <c r="DO1346">
        <v>0.60089411688846595</v>
      </c>
      <c r="DP1346">
        <v>0.748582617558326</v>
      </c>
      <c r="DQ1346">
        <v>0.78977336442304202</v>
      </c>
      <c r="DR1346">
        <v>0.80854634322973895</v>
      </c>
      <c r="DS1346">
        <v>0.74234874466026202</v>
      </c>
      <c r="DT1346">
        <v>0.17415675587909199</v>
      </c>
      <c r="DU1346">
        <v>-4.54694551074971E-2</v>
      </c>
      <c r="DV1346">
        <v>-4.8701587664606201E-2</v>
      </c>
      <c r="DW1346">
        <v>-5.0329860447041998E-2</v>
      </c>
      <c r="DX1346">
        <v>-1.8931453527002099E-2</v>
      </c>
      <c r="DY1346">
        <v>5.4441227137227502E-2</v>
      </c>
      <c r="DZ1346">
        <v>5.9563824065577101E-2</v>
      </c>
      <c r="EA1346">
        <v>6.0976037352599703E-2</v>
      </c>
      <c r="EB1346">
        <v>6.1275963976067001E-2</v>
      </c>
      <c r="EC1346">
        <v>4.6579395546393197E-2</v>
      </c>
      <c r="ED1346">
        <v>4.9489511491576203E-2</v>
      </c>
      <c r="EE1346">
        <v>5.8047167708628299E-2</v>
      </c>
      <c r="EF1346">
        <v>3.5005590323757101E-2</v>
      </c>
      <c r="EG1346">
        <v>3.2063638346138602E-2</v>
      </c>
      <c r="EH1346">
        <v>3.7449834743631102E-2</v>
      </c>
      <c r="EI1346">
        <v>5.5460878368423998E-2</v>
      </c>
      <c r="EJ1346">
        <v>3.4019540482798399E-2</v>
      </c>
      <c r="EK1346">
        <v>1.10032141010281E-2</v>
      </c>
      <c r="EL1346">
        <v>0.109441530987426</v>
      </c>
      <c r="EM1346">
        <v>0.64415790609906298</v>
      </c>
      <c r="EN1346">
        <v>0.80292981729620705</v>
      </c>
      <c r="EO1346">
        <v>0.84260322005343402</v>
      </c>
      <c r="EP1346">
        <v>0.87221172092994603</v>
      </c>
      <c r="EQ1346">
        <v>0.79140431231795905</v>
      </c>
      <c r="ER1346">
        <v>0.224379002823304</v>
      </c>
      <c r="ES1346">
        <v>-7.7087446101143297E-3</v>
      </c>
      <c r="ET1346">
        <v>2.3470115795953101E-3</v>
      </c>
      <c r="EU1346">
        <v>-6.2830453059654996E-3</v>
      </c>
      <c r="EV1346">
        <v>2.50669012386661E-2</v>
      </c>
      <c r="EW1346">
        <v>77.910409113677005</v>
      </c>
      <c r="EX1346">
        <v>76.503449580533001</v>
      </c>
      <c r="EY1346">
        <v>75.119517242044296</v>
      </c>
      <c r="EZ1346">
        <v>73.945956740783004</v>
      </c>
      <c r="FA1346">
        <v>72.557315979198904</v>
      </c>
      <c r="FB1346">
        <v>71.717751878303801</v>
      </c>
      <c r="FC1346">
        <v>71.1711482209585</v>
      </c>
      <c r="FD1346">
        <v>71.936814853683401</v>
      </c>
      <c r="FE1346">
        <v>75.110583619723698</v>
      </c>
      <c r="FF1346">
        <v>79.632364540690205</v>
      </c>
      <c r="FG1346">
        <v>83.9634484023222</v>
      </c>
      <c r="FH1346">
        <v>87.677588682788198</v>
      </c>
      <c r="FI1346">
        <v>91.054383676888705</v>
      </c>
      <c r="FJ1346">
        <v>93.894220771758</v>
      </c>
      <c r="FK1346">
        <v>96.193447834650797</v>
      </c>
      <c r="FL1346">
        <v>97.663103023118396</v>
      </c>
      <c r="FM1346">
        <v>98.319306593959098</v>
      </c>
      <c r="FN1346">
        <v>98.326544786703593</v>
      </c>
      <c r="FO1346">
        <v>97.194361829440396</v>
      </c>
      <c r="FP1346">
        <v>94.482563691419799</v>
      </c>
      <c r="FQ1346">
        <v>90.000967899386595</v>
      </c>
      <c r="FR1346">
        <v>85.5569503210194</v>
      </c>
      <c r="FS1346">
        <v>82.282835769884898</v>
      </c>
      <c r="FT1346">
        <v>80.302388232986402</v>
      </c>
      <c r="FU1346">
        <v>2.39904572298613E-2</v>
      </c>
      <c r="FV1346">
        <v>0</v>
      </c>
      <c r="FW1346">
        <v>0</v>
      </c>
      <c r="FX1346">
        <v>1</v>
      </c>
    </row>
    <row r="1347" spans="1:180" x14ac:dyDescent="0.2">
      <c r="A1347" t="s">
        <v>42</v>
      </c>
      <c r="B1347" t="s">
        <v>58</v>
      </c>
      <c r="C1347" t="s">
        <v>3</v>
      </c>
      <c r="D1347" t="s">
        <v>41</v>
      </c>
      <c r="E1347" t="s">
        <v>77</v>
      </c>
      <c r="F1347" t="s">
        <v>78</v>
      </c>
      <c r="G1347" t="s">
        <v>2</v>
      </c>
      <c r="H1347">
        <v>977</v>
      </c>
      <c r="I1347">
        <v>0.90407111113198002</v>
      </c>
      <c r="J1347">
        <v>0.78105728311981204</v>
      </c>
      <c r="K1347">
        <v>0.70504219968767801</v>
      </c>
      <c r="L1347">
        <v>0.65754094718428002</v>
      </c>
      <c r="M1347">
        <v>0.63181950087015104</v>
      </c>
      <c r="N1347">
        <v>0.65617168803366499</v>
      </c>
      <c r="O1347">
        <v>0.72608842356451597</v>
      </c>
      <c r="P1347">
        <v>0.77610778371488698</v>
      </c>
      <c r="Q1347">
        <v>0.84118637898308402</v>
      </c>
      <c r="R1347">
        <v>0.92510642883272298</v>
      </c>
      <c r="S1347">
        <v>1.0438201688534601</v>
      </c>
      <c r="T1347">
        <v>1.2169053308443301</v>
      </c>
      <c r="U1347">
        <v>1.40794864934108</v>
      </c>
      <c r="V1347">
        <v>1.60295679843634</v>
      </c>
      <c r="W1347">
        <v>1.82514465398284</v>
      </c>
      <c r="X1347">
        <v>2.1053840630879499</v>
      </c>
      <c r="Y1347">
        <v>2.29380830903593</v>
      </c>
      <c r="Z1347">
        <v>2.4494036290314098</v>
      </c>
      <c r="AA1347">
        <v>2.4126357600921202</v>
      </c>
      <c r="AB1347">
        <v>2.26899330252333</v>
      </c>
      <c r="AC1347">
        <v>2.0702072923151298</v>
      </c>
      <c r="AD1347">
        <v>1.79014341814807</v>
      </c>
      <c r="AE1347">
        <v>1.4340966569025699</v>
      </c>
      <c r="AF1347">
        <v>1.1683208680586701</v>
      </c>
      <c r="AG1347">
        <v>-2.9642790403867102E-2</v>
      </c>
      <c r="AH1347">
        <v>-1.3248410672103901E-2</v>
      </c>
      <c r="AI1347">
        <v>-8.3540479451962701E-3</v>
      </c>
      <c r="AJ1347">
        <v>-8.2434746720612493E-3</v>
      </c>
      <c r="AK1347">
        <v>-1.26761250223095E-2</v>
      </c>
      <c r="AL1347">
        <v>-5.1185592984750597E-3</v>
      </c>
      <c r="AM1347">
        <v>-1.12627935921546E-2</v>
      </c>
      <c r="AN1347">
        <v>-2.17227520917791E-2</v>
      </c>
      <c r="AO1347">
        <v>-1.8546821793353201E-2</v>
      </c>
      <c r="AP1347">
        <v>-3.6028013532912601E-2</v>
      </c>
      <c r="AQ1347">
        <v>-3.45593279025194E-2</v>
      </c>
      <c r="AR1347">
        <v>-1.9806430220988599E-2</v>
      </c>
      <c r="AS1347">
        <v>1.3796400561754801E-4</v>
      </c>
      <c r="AT1347">
        <v>-2.22049920385241E-2</v>
      </c>
      <c r="AU1347">
        <v>0.34490287633545702</v>
      </c>
      <c r="AV1347">
        <v>0.44920345233847098</v>
      </c>
      <c r="AW1347">
        <v>0.486906774875076</v>
      </c>
      <c r="AX1347">
        <v>0.48188755872725703</v>
      </c>
      <c r="AY1347">
        <v>0.25584877074901202</v>
      </c>
      <c r="AZ1347">
        <v>-0.31803013998417901</v>
      </c>
      <c r="BA1347">
        <v>-0.28155846642943899</v>
      </c>
      <c r="BB1347">
        <v>-0.199950821819805</v>
      </c>
      <c r="BC1347">
        <v>-0.13826802453905199</v>
      </c>
      <c r="BD1347">
        <v>-7.2071399493020799E-2</v>
      </c>
      <c r="BE1347">
        <v>-1.7598065138409998E-2</v>
      </c>
      <c r="BF1347">
        <v>-5.4277494409887897E-3</v>
      </c>
      <c r="BG1347">
        <v>-2.8778442145836899E-3</v>
      </c>
      <c r="BH1347">
        <v>-2.67226611379305E-3</v>
      </c>
      <c r="BI1347">
        <v>-5.93553126018871E-3</v>
      </c>
      <c r="BJ1347">
        <v>2.4533707941083102E-3</v>
      </c>
      <c r="BK1347">
        <v>-2.2360212348460401E-3</v>
      </c>
      <c r="BL1347">
        <v>-1.2940702726936801E-2</v>
      </c>
      <c r="BM1347">
        <v>-1.04529464345766E-2</v>
      </c>
      <c r="BN1347">
        <v>-2.4082979502083199E-2</v>
      </c>
      <c r="BO1347">
        <v>-2.1638992088927101E-2</v>
      </c>
      <c r="BP1347">
        <v>-1.3727855655907799E-2</v>
      </c>
      <c r="BQ1347">
        <v>6.3872795677914797E-3</v>
      </c>
      <c r="BR1347">
        <v>-4.2344130043949603E-3</v>
      </c>
      <c r="BS1347">
        <v>0.37197073153368998</v>
      </c>
      <c r="BT1347">
        <v>0.496431861364591</v>
      </c>
      <c r="BU1347">
        <v>0.52998514900331595</v>
      </c>
      <c r="BV1347">
        <v>0.51833905023666504</v>
      </c>
      <c r="BW1347">
        <v>0.29231564272302801</v>
      </c>
      <c r="BX1347">
        <v>-0.28351312715980598</v>
      </c>
      <c r="BY1347">
        <v>-0.25122127853460402</v>
      </c>
      <c r="BZ1347">
        <v>-0.17382066096121501</v>
      </c>
      <c r="CA1347">
        <v>-0.111392330417904</v>
      </c>
      <c r="CB1347">
        <v>-5.3314737289515801E-2</v>
      </c>
      <c r="CC1347">
        <v>-9.2559251110399601E-3</v>
      </c>
      <c r="CD1347">
        <v>-1.1183296164375299E-5</v>
      </c>
      <c r="CE1347">
        <v>9.1495780724327601E-4</v>
      </c>
      <c r="CF1347">
        <v>1.18633596225784E-3</v>
      </c>
      <c r="CG1347">
        <v>-1.2670165542126E-3</v>
      </c>
      <c r="CH1347">
        <v>7.6976665100878397E-3</v>
      </c>
      <c r="CI1347">
        <v>4.01589380183974E-3</v>
      </c>
      <c r="CJ1347">
        <v>-6.8582820893407096E-3</v>
      </c>
      <c r="CK1347">
        <v>-4.8471530172178997E-3</v>
      </c>
      <c r="CL1347">
        <v>-1.5809885320129901E-2</v>
      </c>
      <c r="CM1347">
        <v>-1.2690406863264701E-2</v>
      </c>
      <c r="CN1347">
        <v>-9.5178534291124293E-3</v>
      </c>
      <c r="CO1347">
        <v>1.07155364890504E-2</v>
      </c>
      <c r="CP1347">
        <v>8.2119552914065395E-3</v>
      </c>
      <c r="CQ1347">
        <v>0.39071784558799</v>
      </c>
      <c r="CR1347">
        <v>0.52914211358559504</v>
      </c>
      <c r="CS1347">
        <v>0.559821099696174</v>
      </c>
      <c r="CT1347">
        <v>0.54358524221499505</v>
      </c>
      <c r="CU1347">
        <v>0.31757248716429198</v>
      </c>
      <c r="CV1347">
        <v>-0.25960674922578603</v>
      </c>
      <c r="CW1347">
        <v>-0.23020983461390801</v>
      </c>
      <c r="CX1347">
        <v>-0.15572299115008101</v>
      </c>
      <c r="CY1347">
        <v>-9.2778306540218597E-2</v>
      </c>
      <c r="CZ1347">
        <v>-4.0323930185226099E-2</v>
      </c>
      <c r="DA1347">
        <v>-9.1378508366995201E-4</v>
      </c>
      <c r="DB1347">
        <v>5.4053828486600401E-3</v>
      </c>
      <c r="DC1347">
        <v>4.7077598290702401E-3</v>
      </c>
      <c r="DD1347">
        <v>5.0449380383087404E-3</v>
      </c>
      <c r="DE1347">
        <v>3.4014981517635199E-3</v>
      </c>
      <c r="DF1347">
        <v>1.29419622260674E-2</v>
      </c>
      <c r="DG1347">
        <v>1.0267808838525501E-2</v>
      </c>
      <c r="DH1347">
        <v>-7.7586145174466704E-4</v>
      </c>
      <c r="DI1347">
        <v>7.5864040014084005E-4</v>
      </c>
      <c r="DJ1347">
        <v>-7.5367911381766604E-3</v>
      </c>
      <c r="DK1347">
        <v>-3.7418216376024502E-3</v>
      </c>
      <c r="DL1347">
        <v>-5.30785120231703E-3</v>
      </c>
      <c r="DM1347">
        <v>1.5043793410309401E-2</v>
      </c>
      <c r="DN1347">
        <v>2.0658323587208E-2</v>
      </c>
      <c r="DO1347">
        <v>0.40946495964229102</v>
      </c>
      <c r="DP1347">
        <v>0.56185236580659803</v>
      </c>
      <c r="DQ1347">
        <v>0.58965705038903204</v>
      </c>
      <c r="DR1347">
        <v>0.56883143419332505</v>
      </c>
      <c r="DS1347">
        <v>0.34282933160555701</v>
      </c>
      <c r="DT1347">
        <v>-0.23570037129176699</v>
      </c>
      <c r="DU1347">
        <v>-0.209198390693211</v>
      </c>
      <c r="DV1347">
        <v>-0.137625321338948</v>
      </c>
      <c r="DW1347">
        <v>-7.4164282662532999E-2</v>
      </c>
      <c r="DX1347">
        <v>-2.7333123080936501E-2</v>
      </c>
      <c r="DY1347">
        <v>1.1130940181787201E-2</v>
      </c>
      <c r="DZ1347">
        <v>1.32260440797752E-2</v>
      </c>
      <c r="EA1347">
        <v>1.0183963559682801E-2</v>
      </c>
      <c r="EB1347">
        <v>1.0616146596576901E-2</v>
      </c>
      <c r="EC1347">
        <v>1.01420919138843E-2</v>
      </c>
      <c r="ED1347">
        <v>2.0513892318650698E-2</v>
      </c>
      <c r="EE1347">
        <v>1.9294581195834E-2</v>
      </c>
      <c r="EF1347">
        <v>8.0061879130977204E-3</v>
      </c>
      <c r="EG1347">
        <v>8.8525157589174498E-3</v>
      </c>
      <c r="EH1347">
        <v>4.4082428926527596E-3</v>
      </c>
      <c r="EI1347">
        <v>9.1785141759899297E-3</v>
      </c>
      <c r="EJ1347">
        <v>7.7072336276373199E-4</v>
      </c>
      <c r="EK1347">
        <v>2.12931089724833E-2</v>
      </c>
      <c r="EL1347">
        <v>3.8628902621337197E-2</v>
      </c>
      <c r="EM1347">
        <v>0.43653281484052397</v>
      </c>
      <c r="EN1347">
        <v>0.60908077483271805</v>
      </c>
      <c r="EO1347">
        <v>0.63273542451727205</v>
      </c>
      <c r="EP1347">
        <v>0.60528292570273301</v>
      </c>
      <c r="EQ1347">
        <v>0.379296203579573</v>
      </c>
      <c r="ER1347">
        <v>-0.20118335846739299</v>
      </c>
      <c r="ES1347">
        <v>-0.178861202798376</v>
      </c>
      <c r="ET1347">
        <v>-0.111495160480357</v>
      </c>
      <c r="EU1347">
        <v>-4.7288588541384999E-2</v>
      </c>
      <c r="EV1347">
        <v>-8.5764608774314792E-3</v>
      </c>
      <c r="EW1347">
        <v>78.139875696920498</v>
      </c>
      <c r="EX1347">
        <v>76.760300379327802</v>
      </c>
      <c r="EY1347">
        <v>75.366372225254395</v>
      </c>
      <c r="EZ1347">
        <v>74.137792889892495</v>
      </c>
      <c r="FA1347">
        <v>72.744779841949807</v>
      </c>
      <c r="FB1347">
        <v>71.889760349099404</v>
      </c>
      <c r="FC1347">
        <v>71.277029747484505</v>
      </c>
      <c r="FD1347">
        <v>71.997384082937899</v>
      </c>
      <c r="FE1347">
        <v>75.037441267659602</v>
      </c>
      <c r="FF1347">
        <v>79.487492949749694</v>
      </c>
      <c r="FG1347">
        <v>83.767812495840204</v>
      </c>
      <c r="FH1347">
        <v>87.497206986838293</v>
      </c>
      <c r="FI1347">
        <v>90.922737131598595</v>
      </c>
      <c r="FJ1347">
        <v>93.776327672717201</v>
      </c>
      <c r="FK1347">
        <v>96.133238105195304</v>
      </c>
      <c r="FL1347">
        <v>97.6544602641723</v>
      </c>
      <c r="FM1347">
        <v>98.354743304222296</v>
      </c>
      <c r="FN1347">
        <v>98.398720422788699</v>
      </c>
      <c r="FO1347">
        <v>97.279805729717594</v>
      </c>
      <c r="FP1347">
        <v>94.608721965578297</v>
      </c>
      <c r="FQ1347">
        <v>90.179228272747295</v>
      </c>
      <c r="FR1347">
        <v>85.732081577885097</v>
      </c>
      <c r="FS1347">
        <v>82.471701046499902</v>
      </c>
      <c r="FT1347">
        <v>80.523212463349296</v>
      </c>
      <c r="FU1347">
        <v>5.1448855534675403E-2</v>
      </c>
      <c r="FV1347">
        <v>0</v>
      </c>
      <c r="FW1347">
        <v>0</v>
      </c>
      <c r="FX1347">
        <v>1</v>
      </c>
    </row>
    <row r="1348" spans="1:180" x14ac:dyDescent="0.2">
      <c r="A1348" t="s">
        <v>42</v>
      </c>
      <c r="B1348" t="s">
        <v>58</v>
      </c>
      <c r="C1348" t="s">
        <v>3</v>
      </c>
      <c r="D1348" t="s">
        <v>41</v>
      </c>
      <c r="E1348" t="s">
        <v>78</v>
      </c>
      <c r="F1348" t="s">
        <v>1</v>
      </c>
      <c r="G1348" t="s">
        <v>2</v>
      </c>
      <c r="H1348">
        <v>2903.4444444444398</v>
      </c>
      <c r="I1348">
        <v>3.08500707475145</v>
      </c>
      <c r="J1348">
        <v>2.5987508099456602</v>
      </c>
      <c r="K1348">
        <v>2.2529200501115101</v>
      </c>
      <c r="L1348">
        <v>2.0235220058574201</v>
      </c>
      <c r="M1348">
        <v>1.89226110938076</v>
      </c>
      <c r="N1348">
        <v>1.8411651919683401</v>
      </c>
      <c r="O1348">
        <v>1.88908195356176</v>
      </c>
      <c r="P1348">
        <v>2.0640597323183201</v>
      </c>
      <c r="Q1348">
        <v>2.2649103121655099</v>
      </c>
      <c r="R1348">
        <v>2.5895402407632102</v>
      </c>
      <c r="S1348">
        <v>3.0566111228925998</v>
      </c>
      <c r="T1348">
        <v>3.6551397131081802</v>
      </c>
      <c r="U1348">
        <v>4.3443475255614104</v>
      </c>
      <c r="V1348">
        <v>5.0227978623310703</v>
      </c>
      <c r="W1348">
        <v>5.6466723360948601</v>
      </c>
      <c r="X1348">
        <v>6.3378155653539903</v>
      </c>
      <c r="Y1348">
        <v>6.8735390650690702</v>
      </c>
      <c r="Z1348">
        <v>7.2866438177183097</v>
      </c>
      <c r="AA1348">
        <v>7.2092697978304203</v>
      </c>
      <c r="AB1348">
        <v>6.7773093611653801</v>
      </c>
      <c r="AC1348">
        <v>6.3168749538740396</v>
      </c>
      <c r="AD1348">
        <v>5.7273316504157004</v>
      </c>
      <c r="AE1348">
        <v>4.8197621168806704</v>
      </c>
      <c r="AF1348">
        <v>3.9746371261968698</v>
      </c>
      <c r="AG1348">
        <v>-5.3229298153663999E-2</v>
      </c>
      <c r="AH1348">
        <v>-2.7495709427189201E-2</v>
      </c>
      <c r="AI1348">
        <v>-1.9544748833512302E-2</v>
      </c>
      <c r="AJ1348">
        <v>-1.26596128319351E-2</v>
      </c>
      <c r="AK1348">
        <v>-3.2114575105546199E-3</v>
      </c>
      <c r="AL1348">
        <v>-1.14612847784532E-2</v>
      </c>
      <c r="AM1348">
        <v>-4.5201705223601202E-2</v>
      </c>
      <c r="AN1348">
        <v>-1.85790157505315E-3</v>
      </c>
      <c r="AO1348">
        <v>6.9050471741095897E-3</v>
      </c>
      <c r="AP1348">
        <v>-1.0861115805330401E-2</v>
      </c>
      <c r="AQ1348">
        <v>-2.16363912200822E-2</v>
      </c>
      <c r="AR1348">
        <v>-3.02189358546163E-2</v>
      </c>
      <c r="AS1348">
        <v>-1.1023457246408399E-2</v>
      </c>
      <c r="AT1348">
        <v>-1.11008463693604E-3</v>
      </c>
      <c r="AU1348">
        <v>0.38511364384335001</v>
      </c>
      <c r="AV1348">
        <v>0.50944958183059796</v>
      </c>
      <c r="AW1348">
        <v>0.565334808786634</v>
      </c>
      <c r="AX1348">
        <v>0.58110969203422902</v>
      </c>
      <c r="AY1348">
        <v>0.33325723131255103</v>
      </c>
      <c r="AZ1348">
        <v>-0.17928362780584101</v>
      </c>
      <c r="BA1348">
        <v>-0.217404375502564</v>
      </c>
      <c r="BB1348">
        <v>-0.23467089084909001</v>
      </c>
      <c r="BC1348">
        <v>-0.185735743312339</v>
      </c>
      <c r="BD1348">
        <v>-0.12823015732790799</v>
      </c>
      <c r="BE1348">
        <v>-2.1425554985639202E-2</v>
      </c>
      <c r="BF1348">
        <v>-4.4716539905514698E-3</v>
      </c>
      <c r="BG1348">
        <v>2.6827130483795098E-3</v>
      </c>
      <c r="BH1348">
        <v>1.8690962593627301E-3</v>
      </c>
      <c r="BI1348">
        <v>7.4358268955157496E-3</v>
      </c>
      <c r="BJ1348">
        <v>4.84665228023502E-4</v>
      </c>
      <c r="BK1348">
        <v>-2.6176501408438399E-2</v>
      </c>
      <c r="BL1348">
        <v>1.0150288407022499E-2</v>
      </c>
      <c r="BM1348">
        <v>2.2648757585887299E-2</v>
      </c>
      <c r="BN1348">
        <v>5.7324102348445599E-3</v>
      </c>
      <c r="BO1348">
        <v>-3.1426091426890702E-4</v>
      </c>
      <c r="BP1348">
        <v>-1.7369959379174599E-2</v>
      </c>
      <c r="BQ1348">
        <v>1.57364700137157E-3</v>
      </c>
      <c r="BR1348">
        <v>2.4296263609077801E-2</v>
      </c>
      <c r="BS1348">
        <v>0.423344910097883</v>
      </c>
      <c r="BT1348">
        <v>0.54986943343269801</v>
      </c>
      <c r="BU1348">
        <v>0.60611028057693295</v>
      </c>
      <c r="BV1348">
        <v>0.61885632412649205</v>
      </c>
      <c r="BW1348">
        <v>0.39598659356774202</v>
      </c>
      <c r="BX1348">
        <v>-0.130562696220411</v>
      </c>
      <c r="BY1348">
        <v>-0.17930729157290201</v>
      </c>
      <c r="BZ1348">
        <v>-0.185454185891676</v>
      </c>
      <c r="CA1348">
        <v>-0.14145767071888299</v>
      </c>
      <c r="CB1348">
        <v>-9.4667521913505401E-2</v>
      </c>
      <c r="CC1348">
        <v>6.0162064974503802E-4</v>
      </c>
      <c r="CD1348">
        <v>1.1474736667373701E-2</v>
      </c>
      <c r="CE1348">
        <v>1.8077385436926802E-2</v>
      </c>
      <c r="CF1348">
        <v>1.19316359176245E-2</v>
      </c>
      <c r="CG1348">
        <v>1.4810103640656699E-2</v>
      </c>
      <c r="CH1348">
        <v>8.7583938119197794E-3</v>
      </c>
      <c r="CI1348">
        <v>-1.2999703201964899E-2</v>
      </c>
      <c r="CJ1348">
        <v>1.8467124208418902E-2</v>
      </c>
      <c r="CK1348">
        <v>3.3552803457491301E-2</v>
      </c>
      <c r="CL1348">
        <v>1.72250358219087E-2</v>
      </c>
      <c r="CM1348">
        <v>1.4453381582570901E-2</v>
      </c>
      <c r="CN1348">
        <v>-8.4707974137356607E-3</v>
      </c>
      <c r="CO1348">
        <v>1.02983630292028E-2</v>
      </c>
      <c r="CP1348">
        <v>4.1892623009669699E-2</v>
      </c>
      <c r="CQ1348">
        <v>0.44982376864301099</v>
      </c>
      <c r="CR1348">
        <v>0.57786409952253004</v>
      </c>
      <c r="CS1348">
        <v>0.63435124812579702</v>
      </c>
      <c r="CT1348">
        <v>0.64499952652715897</v>
      </c>
      <c r="CU1348">
        <v>0.43943275877511101</v>
      </c>
      <c r="CV1348">
        <v>-9.6818727421455197E-2</v>
      </c>
      <c r="CW1348">
        <v>-0.152921367297223</v>
      </c>
      <c r="CX1348">
        <v>-0.15136684596554401</v>
      </c>
      <c r="CY1348">
        <v>-0.110790812523621</v>
      </c>
      <c r="CZ1348">
        <v>-7.1422142866340604E-2</v>
      </c>
      <c r="DA1348">
        <v>2.2628796285129298E-2</v>
      </c>
      <c r="DB1348">
        <v>2.7421127325298899E-2</v>
      </c>
      <c r="DC1348">
        <v>3.3472057825474098E-2</v>
      </c>
      <c r="DD1348">
        <v>2.1994175575886302E-2</v>
      </c>
      <c r="DE1348">
        <v>2.2184380385797599E-2</v>
      </c>
      <c r="DF1348">
        <v>1.7032122395816099E-2</v>
      </c>
      <c r="DG1348">
        <v>1.7709500450866999E-4</v>
      </c>
      <c r="DH1348">
        <v>2.67839600098152E-2</v>
      </c>
      <c r="DI1348">
        <v>4.4456849329095299E-2</v>
      </c>
      <c r="DJ1348">
        <v>2.8717661408972799E-2</v>
      </c>
      <c r="DK1348">
        <v>2.9221024079410601E-2</v>
      </c>
      <c r="DL1348">
        <v>4.28364551703273E-4</v>
      </c>
      <c r="DM1348">
        <v>1.9023079057034101E-2</v>
      </c>
      <c r="DN1348">
        <v>5.9488982410261702E-2</v>
      </c>
      <c r="DO1348">
        <v>0.47630262718813998</v>
      </c>
      <c r="DP1348">
        <v>0.60585876561236096</v>
      </c>
      <c r="DQ1348">
        <v>0.66259221567465998</v>
      </c>
      <c r="DR1348">
        <v>0.671142728927826</v>
      </c>
      <c r="DS1348">
        <v>0.48287892398248</v>
      </c>
      <c r="DT1348">
        <v>-6.3074758622499796E-2</v>
      </c>
      <c r="DU1348">
        <v>-0.12653544302154399</v>
      </c>
      <c r="DV1348">
        <v>-0.11727950603941301</v>
      </c>
      <c r="DW1348">
        <v>-8.0123954328358393E-2</v>
      </c>
      <c r="DX1348">
        <v>-4.8176763819175898E-2</v>
      </c>
      <c r="DY1348">
        <v>5.44325394531541E-2</v>
      </c>
      <c r="DZ1348">
        <v>5.0445182761936602E-2</v>
      </c>
      <c r="EA1348">
        <v>5.5699519707365898E-2</v>
      </c>
      <c r="EB1348">
        <v>3.6522884667184098E-2</v>
      </c>
      <c r="EC1348">
        <v>3.2831664791867998E-2</v>
      </c>
      <c r="ED1348">
        <v>2.89780724022927E-2</v>
      </c>
      <c r="EE1348">
        <v>1.92022988196714E-2</v>
      </c>
      <c r="EF1348">
        <v>3.8792149991890901E-2</v>
      </c>
      <c r="EG1348">
        <v>6.0200559740873003E-2</v>
      </c>
      <c r="EH1348">
        <v>4.5311187449147798E-2</v>
      </c>
      <c r="EI1348">
        <v>5.0543154385223998E-2</v>
      </c>
      <c r="EJ1348">
        <v>1.3277341027144901E-2</v>
      </c>
      <c r="EK1348">
        <v>3.1620183304814101E-2</v>
      </c>
      <c r="EL1348">
        <v>8.4895330656275497E-2</v>
      </c>
      <c r="EM1348">
        <v>0.51453389344267297</v>
      </c>
      <c r="EN1348">
        <v>0.646278617214461</v>
      </c>
      <c r="EO1348">
        <v>0.70336768746495903</v>
      </c>
      <c r="EP1348">
        <v>0.70888936102008804</v>
      </c>
      <c r="EQ1348">
        <v>0.54560828623767099</v>
      </c>
      <c r="ER1348">
        <v>-1.43538270370693E-2</v>
      </c>
      <c r="ES1348">
        <v>-8.8438359091882204E-2</v>
      </c>
      <c r="ET1348">
        <v>-6.8062801081998803E-2</v>
      </c>
      <c r="EU1348">
        <v>-3.5845881734902198E-2</v>
      </c>
      <c r="EV1348">
        <v>-1.4614128404773399E-2</v>
      </c>
      <c r="EW1348">
        <v>78.665070552231398</v>
      </c>
      <c r="EX1348">
        <v>77.376128845553595</v>
      </c>
      <c r="EY1348">
        <v>75.962711600763299</v>
      </c>
      <c r="EZ1348">
        <v>74.547887310775096</v>
      </c>
      <c r="FA1348">
        <v>73.159510925128004</v>
      </c>
      <c r="FB1348">
        <v>72.268691572234104</v>
      </c>
      <c r="FC1348">
        <v>71.472926312492007</v>
      </c>
      <c r="FD1348">
        <v>72.027526580528004</v>
      </c>
      <c r="FE1348">
        <v>74.680753102566399</v>
      </c>
      <c r="FF1348">
        <v>78.974016713783001</v>
      </c>
      <c r="FG1348">
        <v>83.142456300089805</v>
      </c>
      <c r="FH1348">
        <v>86.914513493380795</v>
      </c>
      <c r="FI1348">
        <v>90.460940027685794</v>
      </c>
      <c r="FJ1348">
        <v>93.351751452552804</v>
      </c>
      <c r="FK1348">
        <v>95.885225702007304</v>
      </c>
      <c r="FL1348">
        <v>97.559848583552096</v>
      </c>
      <c r="FM1348">
        <v>98.383798751887397</v>
      </c>
      <c r="FN1348">
        <v>98.523386668418098</v>
      </c>
      <c r="FO1348">
        <v>97.428903133854803</v>
      </c>
      <c r="FP1348">
        <v>94.821864569042503</v>
      </c>
      <c r="FQ1348">
        <v>90.494961305903999</v>
      </c>
      <c r="FR1348">
        <v>86.051115834555304</v>
      </c>
      <c r="FS1348">
        <v>82.857119670604803</v>
      </c>
      <c r="FT1348">
        <v>81.029968436266302</v>
      </c>
      <c r="FU1348">
        <v>2.0006184849652602E-2</v>
      </c>
      <c r="FV1348">
        <v>0</v>
      </c>
      <c r="FW1348">
        <v>0</v>
      </c>
      <c r="FX1348">
        <v>1</v>
      </c>
    </row>
    <row r="1349" spans="1:180" x14ac:dyDescent="0.2">
      <c r="A1349" t="s">
        <v>42</v>
      </c>
      <c r="B1349" t="s">
        <v>58</v>
      </c>
      <c r="C1349" t="s">
        <v>3</v>
      </c>
      <c r="D1349" t="s">
        <v>41</v>
      </c>
      <c r="E1349" t="s">
        <v>78</v>
      </c>
      <c r="F1349" t="s">
        <v>77</v>
      </c>
      <c r="G1349" t="s">
        <v>2</v>
      </c>
      <c r="H1349">
        <v>2213.4444444444398</v>
      </c>
      <c r="I1349">
        <v>2.4125489895542902</v>
      </c>
      <c r="J1349">
        <v>2.0357139906205899</v>
      </c>
      <c r="K1349">
        <v>1.75973115359993</v>
      </c>
      <c r="L1349">
        <v>1.5826920295987199</v>
      </c>
      <c r="M1349">
        <v>1.4815866028247999</v>
      </c>
      <c r="N1349">
        <v>1.4353897631863799</v>
      </c>
      <c r="O1349">
        <v>1.4660986176428401</v>
      </c>
      <c r="P1349">
        <v>1.6054043001181599</v>
      </c>
      <c r="Q1349">
        <v>1.7560366234326601</v>
      </c>
      <c r="R1349">
        <v>2.01166648119642</v>
      </c>
      <c r="S1349">
        <v>2.3766825268931302</v>
      </c>
      <c r="T1349">
        <v>2.8199511754131499</v>
      </c>
      <c r="U1349">
        <v>3.3212830295914402</v>
      </c>
      <c r="V1349">
        <v>3.8182540440716402</v>
      </c>
      <c r="W1349">
        <v>4.2642242806889499</v>
      </c>
      <c r="X1349">
        <v>4.8010983345319298</v>
      </c>
      <c r="Y1349">
        <v>5.2095614693883698</v>
      </c>
      <c r="Z1349">
        <v>5.5255267992393797</v>
      </c>
      <c r="AA1349">
        <v>5.4761501926034901</v>
      </c>
      <c r="AB1349">
        <v>5.1331456050701396</v>
      </c>
      <c r="AC1349">
        <v>4.7984299504195498</v>
      </c>
      <c r="AD1349">
        <v>4.3895051539798304</v>
      </c>
      <c r="AE1349">
        <v>3.7321334400439601</v>
      </c>
      <c r="AF1349">
        <v>3.0935615770144702</v>
      </c>
      <c r="AG1349">
        <v>-4.5195008762566401E-2</v>
      </c>
      <c r="AH1349">
        <v>-2.7431720723610699E-2</v>
      </c>
      <c r="AI1349">
        <v>-2.0585007813811399E-2</v>
      </c>
      <c r="AJ1349">
        <v>-1.6587870826779601E-2</v>
      </c>
      <c r="AK1349">
        <v>-1.90849664693496E-3</v>
      </c>
      <c r="AL1349">
        <v>-1.3424860910971601E-2</v>
      </c>
      <c r="AM1349">
        <v>-4.1068088110408602E-2</v>
      </c>
      <c r="AN1349">
        <v>3.4356605217036899E-3</v>
      </c>
      <c r="AO1349">
        <v>1.0625313969676999E-2</v>
      </c>
      <c r="AP1349">
        <v>-6.1999362130276195E-4</v>
      </c>
      <c r="AQ1349">
        <v>-1.50214496267085E-2</v>
      </c>
      <c r="AR1349">
        <v>-2.59275501532557E-2</v>
      </c>
      <c r="AS1349">
        <v>-1.0943441664257101E-2</v>
      </c>
      <c r="AT1349">
        <v>-1.4728269105625399E-2</v>
      </c>
      <c r="AU1349">
        <v>0.15953255602043601</v>
      </c>
      <c r="AV1349">
        <v>0.21134206332490499</v>
      </c>
      <c r="AW1349">
        <v>0.213925143103155</v>
      </c>
      <c r="AX1349">
        <v>0.22600306216192101</v>
      </c>
      <c r="AY1349">
        <v>0.17133479475180999</v>
      </c>
      <c r="AZ1349">
        <v>1.72123292279131E-2</v>
      </c>
      <c r="BA1349">
        <v>-7.0084728761078199E-2</v>
      </c>
      <c r="BB1349">
        <v>-9.5031743017013101E-2</v>
      </c>
      <c r="BC1349">
        <v>-9.8443168941824699E-2</v>
      </c>
      <c r="BD1349">
        <v>-7.9131632530725096E-2</v>
      </c>
      <c r="BE1349">
        <v>-1.34710274882614E-2</v>
      </c>
      <c r="BF1349">
        <v>-2.7571879065598501E-3</v>
      </c>
      <c r="BG1349">
        <v>1.0498557528916899E-3</v>
      </c>
      <c r="BH1349">
        <v>-9.7555617113342602E-5</v>
      </c>
      <c r="BI1349">
        <v>8.7226750480296697E-3</v>
      </c>
      <c r="BJ1349">
        <v>-3.0792679474196901E-3</v>
      </c>
      <c r="BK1349">
        <v>-2.2882118047926201E-2</v>
      </c>
      <c r="BL1349">
        <v>1.5528691277763001E-2</v>
      </c>
      <c r="BM1349">
        <v>2.4736496117855101E-2</v>
      </c>
      <c r="BN1349">
        <v>1.35855884887206E-2</v>
      </c>
      <c r="BO1349">
        <v>7.7528239434599897E-3</v>
      </c>
      <c r="BP1349">
        <v>-1.44760799450054E-2</v>
      </c>
      <c r="BQ1349">
        <v>2.4535507361438602E-4</v>
      </c>
      <c r="BR1349">
        <v>6.16930054263132E-3</v>
      </c>
      <c r="BS1349">
        <v>0.18278305162569999</v>
      </c>
      <c r="BT1349">
        <v>0.23954362120433301</v>
      </c>
      <c r="BU1349">
        <v>0.254300403840238</v>
      </c>
      <c r="BV1349">
        <v>0.25885681235254598</v>
      </c>
      <c r="BW1349">
        <v>0.21756515457921599</v>
      </c>
      <c r="BX1349">
        <v>5.45316787154888E-2</v>
      </c>
      <c r="BY1349">
        <v>-3.5052633710507403E-2</v>
      </c>
      <c r="BZ1349">
        <v>-5.8260051695295099E-2</v>
      </c>
      <c r="CA1349">
        <v>-6.1448791274092002E-2</v>
      </c>
      <c r="CB1349">
        <v>-5.0302978600602101E-2</v>
      </c>
      <c r="CC1349">
        <v>8.5009053025087208E-3</v>
      </c>
      <c r="CD1349">
        <v>1.43323183572398E-2</v>
      </c>
      <c r="CE1349">
        <v>1.6034096353553701E-2</v>
      </c>
      <c r="CF1349">
        <v>1.1323586463148501E-2</v>
      </c>
      <c r="CG1349">
        <v>1.6085792178542498E-2</v>
      </c>
      <c r="CH1349">
        <v>4.0860582236665801E-3</v>
      </c>
      <c r="CI1349">
        <v>-1.0286570582026399E-2</v>
      </c>
      <c r="CJ1349">
        <v>2.3904287540772499E-2</v>
      </c>
      <c r="CK1349">
        <v>3.4509857887212003E-2</v>
      </c>
      <c r="CL1349">
        <v>2.3424331384083799E-2</v>
      </c>
      <c r="CM1349">
        <v>2.3526216441571698E-2</v>
      </c>
      <c r="CN1349">
        <v>-6.5448265630417201E-3</v>
      </c>
      <c r="CO1349">
        <v>7.9946816101680099E-3</v>
      </c>
      <c r="CP1349">
        <v>2.0642893621373799E-2</v>
      </c>
      <c r="CQ1349">
        <v>0.19888627405461701</v>
      </c>
      <c r="CR1349">
        <v>0.25907593428206499</v>
      </c>
      <c r="CS1349">
        <v>0.282264186432794</v>
      </c>
      <c r="CT1349">
        <v>0.28161121965317798</v>
      </c>
      <c r="CU1349">
        <v>0.249584160965518</v>
      </c>
      <c r="CV1349">
        <v>8.0378946485767905E-2</v>
      </c>
      <c r="CW1349">
        <v>-1.07895113957033E-2</v>
      </c>
      <c r="CX1349">
        <v>-3.2792090302374503E-2</v>
      </c>
      <c r="CY1349">
        <v>-3.58265979962843E-2</v>
      </c>
      <c r="CZ1349">
        <v>-3.0336340708463399E-2</v>
      </c>
      <c r="DA1349">
        <v>3.0472838093278901E-2</v>
      </c>
      <c r="DB1349">
        <v>3.1421824621039401E-2</v>
      </c>
      <c r="DC1349">
        <v>3.1018336954215801E-2</v>
      </c>
      <c r="DD1349">
        <v>2.2744728543410302E-2</v>
      </c>
      <c r="DE1349">
        <v>2.3448909309055199E-2</v>
      </c>
      <c r="DF1349">
        <v>1.12513843947528E-2</v>
      </c>
      <c r="DG1349">
        <v>2.3089768838733399E-3</v>
      </c>
      <c r="DH1349">
        <v>3.2279883803782002E-2</v>
      </c>
      <c r="DI1349">
        <v>4.4283219656568902E-2</v>
      </c>
      <c r="DJ1349">
        <v>3.3263074279446997E-2</v>
      </c>
      <c r="DK1349">
        <v>3.9299608939683303E-2</v>
      </c>
      <c r="DL1349">
        <v>1.3864268189219299E-3</v>
      </c>
      <c r="DM1349">
        <v>1.57440081467216E-2</v>
      </c>
      <c r="DN1349">
        <v>3.5116486700116301E-2</v>
      </c>
      <c r="DO1349">
        <v>0.21498949648353399</v>
      </c>
      <c r="DP1349">
        <v>0.278608247359796</v>
      </c>
      <c r="DQ1349">
        <v>0.31022796902535099</v>
      </c>
      <c r="DR1349">
        <v>0.30436562695380998</v>
      </c>
      <c r="DS1349">
        <v>0.28160316735182001</v>
      </c>
      <c r="DT1349">
        <v>0.106226214256047</v>
      </c>
      <c r="DU1349">
        <v>1.3473610919100799E-2</v>
      </c>
      <c r="DV1349">
        <v>-7.3241289094538101E-3</v>
      </c>
      <c r="DW1349">
        <v>-1.02044047184767E-2</v>
      </c>
      <c r="DX1349">
        <v>-1.03697028163247E-2</v>
      </c>
      <c r="DY1349">
        <v>6.2196819367583797E-2</v>
      </c>
      <c r="DZ1349">
        <v>5.6096357438090202E-2</v>
      </c>
      <c r="EA1349">
        <v>5.2653200520918902E-2</v>
      </c>
      <c r="EB1349">
        <v>3.9235043753076501E-2</v>
      </c>
      <c r="EC1349">
        <v>3.4080081004019901E-2</v>
      </c>
      <c r="ED1349">
        <v>2.1596977358304799E-2</v>
      </c>
      <c r="EE1349">
        <v>2.0494946946355799E-2</v>
      </c>
      <c r="EF1349">
        <v>4.4372914559841298E-2</v>
      </c>
      <c r="EG1349">
        <v>5.8394401804746997E-2</v>
      </c>
      <c r="EH1349">
        <v>4.7468656389470398E-2</v>
      </c>
      <c r="EI1349">
        <v>6.2073882509851797E-2</v>
      </c>
      <c r="EJ1349">
        <v>1.2837897027172199E-2</v>
      </c>
      <c r="EK1349">
        <v>2.6932804884593101E-2</v>
      </c>
      <c r="EL1349">
        <v>5.6014056348373101E-2</v>
      </c>
      <c r="EM1349">
        <v>0.23823999208879701</v>
      </c>
      <c r="EN1349">
        <v>0.30680980523922502</v>
      </c>
      <c r="EO1349">
        <v>0.35060322976243402</v>
      </c>
      <c r="EP1349">
        <v>0.33721937714443401</v>
      </c>
      <c r="EQ1349">
        <v>0.32783352717922498</v>
      </c>
      <c r="ER1349">
        <v>0.14354556374362301</v>
      </c>
      <c r="ES1349">
        <v>4.8505705969671603E-2</v>
      </c>
      <c r="ET1349">
        <v>2.9447562412264199E-2</v>
      </c>
      <c r="EU1349">
        <v>2.6789972949255999E-2</v>
      </c>
      <c r="EV1349">
        <v>1.8458951113798298E-2</v>
      </c>
      <c r="EW1349">
        <v>78.6241348710045</v>
      </c>
      <c r="EX1349">
        <v>77.330263470182203</v>
      </c>
      <c r="EY1349">
        <v>75.918320209486595</v>
      </c>
      <c r="EZ1349">
        <v>74.5145831129893</v>
      </c>
      <c r="FA1349">
        <v>73.126681900772994</v>
      </c>
      <c r="FB1349">
        <v>72.238674549202997</v>
      </c>
      <c r="FC1349">
        <v>71.455244744081298</v>
      </c>
      <c r="FD1349">
        <v>72.019442718898702</v>
      </c>
      <c r="FE1349">
        <v>74.698064292113699</v>
      </c>
      <c r="FF1349">
        <v>79.003763287968397</v>
      </c>
      <c r="FG1349">
        <v>83.181303330277302</v>
      </c>
      <c r="FH1349">
        <v>86.950180254250697</v>
      </c>
      <c r="FI1349">
        <v>90.487192407571101</v>
      </c>
      <c r="FJ1349">
        <v>93.375236179351802</v>
      </c>
      <c r="FK1349">
        <v>95.897718222679501</v>
      </c>
      <c r="FL1349">
        <v>97.562449194728401</v>
      </c>
      <c r="FM1349">
        <v>98.3779072723691</v>
      </c>
      <c r="FN1349">
        <v>98.510783153643899</v>
      </c>
      <c r="FO1349">
        <v>97.414401065484398</v>
      </c>
      <c r="FP1349">
        <v>94.800571442568597</v>
      </c>
      <c r="FQ1349">
        <v>90.463926008332805</v>
      </c>
      <c r="FR1349">
        <v>86.019961393724998</v>
      </c>
      <c r="FS1349">
        <v>82.823706304485199</v>
      </c>
      <c r="FT1349">
        <v>80.990093335693302</v>
      </c>
      <c r="FU1349">
        <v>2.0396231484973999E-2</v>
      </c>
      <c r="FV1349">
        <v>0</v>
      </c>
      <c r="FW1349">
        <v>0</v>
      </c>
      <c r="FX1349">
        <v>1</v>
      </c>
    </row>
    <row r="1350" spans="1:180" x14ac:dyDescent="0.2">
      <c r="A1350" t="s">
        <v>42</v>
      </c>
      <c r="B1350" t="s">
        <v>58</v>
      </c>
      <c r="C1350" t="s">
        <v>3</v>
      </c>
      <c r="D1350" t="s">
        <v>41</v>
      </c>
      <c r="E1350" t="s">
        <v>78</v>
      </c>
      <c r="F1350" t="s">
        <v>78</v>
      </c>
      <c r="G1350" t="s">
        <v>2</v>
      </c>
      <c r="H1350">
        <v>690</v>
      </c>
      <c r="I1350">
        <v>0.67370429917968899</v>
      </c>
      <c r="J1350">
        <v>0.56386327303248795</v>
      </c>
      <c r="K1350">
        <v>0.49311767505279702</v>
      </c>
      <c r="L1350">
        <v>0.439798326776833</v>
      </c>
      <c r="M1350">
        <v>0.40881475172484499</v>
      </c>
      <c r="N1350">
        <v>0.40382817093094397</v>
      </c>
      <c r="O1350">
        <v>0.420971236586484</v>
      </c>
      <c r="P1350">
        <v>0.456847595687223</v>
      </c>
      <c r="Q1350">
        <v>0.50639849666400705</v>
      </c>
      <c r="R1350">
        <v>0.57570570326647397</v>
      </c>
      <c r="S1350">
        <v>0.67791929056428302</v>
      </c>
      <c r="T1350">
        <v>0.83474131170420596</v>
      </c>
      <c r="U1350">
        <v>1.02408968898046</v>
      </c>
      <c r="V1350">
        <v>1.20583216944232</v>
      </c>
      <c r="W1350">
        <v>1.3836946528865699</v>
      </c>
      <c r="X1350">
        <v>1.5364578307585799</v>
      </c>
      <c r="Y1350">
        <v>1.66204607391701</v>
      </c>
      <c r="Z1350">
        <v>1.7576590148309399</v>
      </c>
      <c r="AA1350">
        <v>1.7295495516320101</v>
      </c>
      <c r="AB1350">
        <v>1.6386860345833101</v>
      </c>
      <c r="AC1350">
        <v>1.51159744271976</v>
      </c>
      <c r="AD1350">
        <v>1.3315624740563199</v>
      </c>
      <c r="AE1350">
        <v>1.0814404237563799</v>
      </c>
      <c r="AF1350">
        <v>0.87579915884002801</v>
      </c>
      <c r="AG1350">
        <v>-1.8833299001906199E-2</v>
      </c>
      <c r="AH1350">
        <v>-1.8231190549262598E-2</v>
      </c>
      <c r="AI1350">
        <v>-8.8771400251956099E-3</v>
      </c>
      <c r="AJ1350">
        <v>-9.3497414873017805E-3</v>
      </c>
      <c r="AK1350">
        <v>-1.08907152691692E-2</v>
      </c>
      <c r="AL1350">
        <v>-7.1312935470128503E-3</v>
      </c>
      <c r="AM1350">
        <v>-1.4231584318167701E-2</v>
      </c>
      <c r="AN1350">
        <v>-1.8687646281946399E-2</v>
      </c>
      <c r="AO1350">
        <v>-1.8743260310112499E-2</v>
      </c>
      <c r="AP1350">
        <v>-2.4851808442312301E-2</v>
      </c>
      <c r="AQ1350">
        <v>-2.6275288644248398E-2</v>
      </c>
      <c r="AR1350">
        <v>-1.44536051870002E-2</v>
      </c>
      <c r="AS1350">
        <v>-9.2321348600126595E-3</v>
      </c>
      <c r="AT1350">
        <v>2.2003319510671502E-3</v>
      </c>
      <c r="AU1350">
        <v>0.21281158368098699</v>
      </c>
      <c r="AV1350">
        <v>0.27205602118501898</v>
      </c>
      <c r="AW1350">
        <v>0.30561995547670401</v>
      </c>
      <c r="AX1350">
        <v>0.32595948781192702</v>
      </c>
      <c r="AY1350">
        <v>0.14114610065987099</v>
      </c>
      <c r="AZ1350">
        <v>-0.22316415848186899</v>
      </c>
      <c r="BA1350">
        <v>-0.17623262770508999</v>
      </c>
      <c r="BB1350">
        <v>-0.153303454566947</v>
      </c>
      <c r="BC1350">
        <v>-0.108460126122225</v>
      </c>
      <c r="BD1350">
        <v>-6.6883438371712706E-2</v>
      </c>
      <c r="BE1350">
        <v>-1.14306230734355E-2</v>
      </c>
      <c r="BF1350">
        <v>-8.3625840740473995E-3</v>
      </c>
      <c r="BG1350">
        <v>-2.03688741295957E-3</v>
      </c>
      <c r="BH1350">
        <v>-3.3698785219761101E-3</v>
      </c>
      <c r="BI1350">
        <v>-5.6277884517764902E-3</v>
      </c>
      <c r="BJ1350">
        <v>-5.6169270127024405E-4</v>
      </c>
      <c r="BK1350">
        <v>-7.8219190400858705E-3</v>
      </c>
      <c r="BL1350">
        <v>-1.16775183223525E-2</v>
      </c>
      <c r="BM1350">
        <v>-9.2881330004425198E-3</v>
      </c>
      <c r="BN1350">
        <v>-1.49885228170252E-2</v>
      </c>
      <c r="BO1350">
        <v>-1.7548582911422899E-2</v>
      </c>
      <c r="BP1350">
        <v>-7.3308671387782003E-3</v>
      </c>
      <c r="BQ1350">
        <v>-2.1563943897276701E-3</v>
      </c>
      <c r="BR1350">
        <v>1.3184712807680901E-2</v>
      </c>
      <c r="BS1350">
        <v>0.23284913030768301</v>
      </c>
      <c r="BT1350">
        <v>0.29731373023977398</v>
      </c>
      <c r="BU1350">
        <v>0.33125189713583297</v>
      </c>
      <c r="BV1350">
        <v>0.34707431832754099</v>
      </c>
      <c r="BW1350">
        <v>0.16954815675545301</v>
      </c>
      <c r="BX1350">
        <v>-0.19600898354134799</v>
      </c>
      <c r="BY1350">
        <v>-0.15651878166073199</v>
      </c>
      <c r="BZ1350">
        <v>-0.13338573550111399</v>
      </c>
      <c r="CA1350">
        <v>-8.9612293250731098E-2</v>
      </c>
      <c r="CB1350">
        <v>-5.2391940306970898E-2</v>
      </c>
      <c r="CC1350">
        <v>-6.3035522759264696E-3</v>
      </c>
      <c r="CD1350">
        <v>-1.52761729175353E-3</v>
      </c>
      <c r="CE1350">
        <v>2.7006507090185702E-3</v>
      </c>
      <c r="CF1350">
        <v>7.7175635153111299E-4</v>
      </c>
      <c r="CG1350">
        <v>-1.9827013703465602E-3</v>
      </c>
      <c r="CH1350">
        <v>3.9883928317129202E-3</v>
      </c>
      <c r="CI1350">
        <v>-3.3826043940576298E-3</v>
      </c>
      <c r="CJ1350">
        <v>-6.8223250522804401E-3</v>
      </c>
      <c r="CK1350">
        <v>-2.7395406286360299E-3</v>
      </c>
      <c r="CL1350">
        <v>-8.1572412391826797E-3</v>
      </c>
      <c r="CM1350">
        <v>-1.1504493104769999E-2</v>
      </c>
      <c r="CN1350">
        <v>-2.3976804643631102E-3</v>
      </c>
      <c r="CO1350">
        <v>2.7442419053755802E-3</v>
      </c>
      <c r="CP1350">
        <v>2.07924615275813E-2</v>
      </c>
      <c r="CQ1350">
        <v>0.246727074061555</v>
      </c>
      <c r="CR1350">
        <v>0.31480714258929499</v>
      </c>
      <c r="CS1350">
        <v>0.34900450184713</v>
      </c>
      <c r="CT1350">
        <v>0.36169838562118001</v>
      </c>
      <c r="CU1350">
        <v>0.18921933428692</v>
      </c>
      <c r="CV1350">
        <v>-0.177201392099539</v>
      </c>
      <c r="CW1350">
        <v>-0.14286503194410799</v>
      </c>
      <c r="CX1350">
        <v>-0.119590783950869</v>
      </c>
      <c r="CY1350">
        <v>-7.6558341619522893E-2</v>
      </c>
      <c r="CZ1350">
        <v>-4.2355172892346901E-2</v>
      </c>
      <c r="DA1350">
        <v>-1.17648147841746E-3</v>
      </c>
      <c r="DB1350">
        <v>5.3073494905403404E-3</v>
      </c>
      <c r="DC1350">
        <v>7.4381888309967203E-3</v>
      </c>
      <c r="DD1350">
        <v>4.9133912250383296E-3</v>
      </c>
      <c r="DE1350">
        <v>1.6623857110833801E-3</v>
      </c>
      <c r="DF1350">
        <v>8.5384783646960793E-3</v>
      </c>
      <c r="DG1350">
        <v>1.0567102519706099E-3</v>
      </c>
      <c r="DH1350">
        <v>-1.9671317822084E-3</v>
      </c>
      <c r="DI1350">
        <v>3.80905174317046E-3</v>
      </c>
      <c r="DJ1350">
        <v>-1.3259596613402101E-3</v>
      </c>
      <c r="DK1350">
        <v>-5.4604032981172002E-3</v>
      </c>
      <c r="DL1350">
        <v>2.53550621005197E-3</v>
      </c>
      <c r="DM1350">
        <v>7.6448782004788201E-3</v>
      </c>
      <c r="DN1350">
        <v>2.8400210247481801E-2</v>
      </c>
      <c r="DO1350">
        <v>0.260605017815427</v>
      </c>
      <c r="DP1350">
        <v>0.332300554938816</v>
      </c>
      <c r="DQ1350">
        <v>0.36675710655842803</v>
      </c>
      <c r="DR1350">
        <v>0.37632245291482003</v>
      </c>
      <c r="DS1350">
        <v>0.208890511818388</v>
      </c>
      <c r="DT1350">
        <v>-0.15839380065773001</v>
      </c>
      <c r="DU1350">
        <v>-0.12921128222748399</v>
      </c>
      <c r="DV1350">
        <v>-0.105795832400625</v>
      </c>
      <c r="DW1350">
        <v>-6.3504389988314702E-2</v>
      </c>
      <c r="DX1350">
        <v>-3.2318405477723001E-2</v>
      </c>
      <c r="DY1350">
        <v>6.2261944500532898E-3</v>
      </c>
      <c r="DZ1350">
        <v>1.51759559657555E-2</v>
      </c>
      <c r="EA1350">
        <v>1.4278441443232801E-2</v>
      </c>
      <c r="EB1350">
        <v>1.0893254190364E-2</v>
      </c>
      <c r="EC1350">
        <v>6.9253125284760601E-3</v>
      </c>
      <c r="ED1350">
        <v>1.5108079210438699E-2</v>
      </c>
      <c r="EE1350">
        <v>7.4663755300524498E-3</v>
      </c>
      <c r="EF1350">
        <v>5.04299617738551E-3</v>
      </c>
      <c r="EG1350">
        <v>1.32641790528405E-2</v>
      </c>
      <c r="EH1350">
        <v>8.5373259639469398E-3</v>
      </c>
      <c r="EI1350">
        <v>3.26630243470836E-3</v>
      </c>
      <c r="EJ1350">
        <v>9.6582442582739403E-3</v>
      </c>
      <c r="EK1350">
        <v>1.47206186707638E-2</v>
      </c>
      <c r="EL1350">
        <v>3.93845911040955E-2</v>
      </c>
      <c r="EM1350">
        <v>0.28064256444212299</v>
      </c>
      <c r="EN1350">
        <v>0.35755826399356999</v>
      </c>
      <c r="EO1350">
        <v>0.39238904821755699</v>
      </c>
      <c r="EP1350">
        <v>0.397437283430434</v>
      </c>
      <c r="EQ1350">
        <v>0.23729256791396999</v>
      </c>
      <c r="ER1350">
        <v>-0.13123862571720801</v>
      </c>
      <c r="ES1350">
        <v>-0.109497436183126</v>
      </c>
      <c r="ET1350">
        <v>-8.5878113334792103E-2</v>
      </c>
      <c r="EU1350">
        <v>-4.46565571168209E-2</v>
      </c>
      <c r="EV1350">
        <v>-1.78269074129811E-2</v>
      </c>
      <c r="EW1350">
        <v>78.8991660968682</v>
      </c>
      <c r="EX1350">
        <v>77.642361427423097</v>
      </c>
      <c r="EY1350">
        <v>76.220054572566895</v>
      </c>
      <c r="EZ1350">
        <v>74.736357004964006</v>
      </c>
      <c r="FA1350">
        <v>73.346276353769795</v>
      </c>
      <c r="FB1350">
        <v>72.439468925416705</v>
      </c>
      <c r="FC1350">
        <v>71.569748525752203</v>
      </c>
      <c r="FD1350">
        <v>72.064390859936907</v>
      </c>
      <c r="FE1350">
        <v>74.5644217662458</v>
      </c>
      <c r="FF1350">
        <v>78.786242350481103</v>
      </c>
      <c r="FG1350">
        <v>82.903340493187699</v>
      </c>
      <c r="FH1350">
        <v>86.693703263223796</v>
      </c>
      <c r="FI1350">
        <v>90.2934079361372</v>
      </c>
      <c r="FJ1350">
        <v>93.200163006941807</v>
      </c>
      <c r="FK1350">
        <v>95.801360027196793</v>
      </c>
      <c r="FL1350">
        <v>97.536061625948903</v>
      </c>
      <c r="FM1350">
        <v>98.410440783913501</v>
      </c>
      <c r="FN1350">
        <v>98.589696376641598</v>
      </c>
      <c r="FO1350">
        <v>97.506402810246001</v>
      </c>
      <c r="FP1350">
        <v>94.934998983079794</v>
      </c>
      <c r="FQ1350">
        <v>90.660188299379797</v>
      </c>
      <c r="FR1350">
        <v>86.216512706744894</v>
      </c>
      <c r="FS1350">
        <v>83.041132033248701</v>
      </c>
      <c r="FT1350">
        <v>81.256196477743799</v>
      </c>
      <c r="FU1350">
        <v>4.61088029276112E-2</v>
      </c>
      <c r="FV1350">
        <v>0</v>
      </c>
      <c r="FW1350">
        <v>0</v>
      </c>
      <c r="FX1350">
        <v>1</v>
      </c>
    </row>
    <row r="1351" spans="1:180" x14ac:dyDescent="0.2">
      <c r="A1351" t="s">
        <v>42</v>
      </c>
      <c r="B1351" t="s">
        <v>58</v>
      </c>
      <c r="C1351" t="s">
        <v>55</v>
      </c>
      <c r="D1351" t="s">
        <v>1</v>
      </c>
      <c r="E1351" t="s">
        <v>1</v>
      </c>
      <c r="F1351" t="s">
        <v>1</v>
      </c>
      <c r="G1351" t="s">
        <v>2</v>
      </c>
      <c r="H1351">
        <v>66447.333333333299</v>
      </c>
      <c r="I1351">
        <v>1.0587856354821601</v>
      </c>
      <c r="J1351">
        <v>0.920907619727236</v>
      </c>
      <c r="K1351">
        <v>0.82520406290631398</v>
      </c>
      <c r="L1351">
        <v>0.76255919602609601</v>
      </c>
      <c r="M1351">
        <v>0.73113137010892604</v>
      </c>
      <c r="N1351">
        <v>0.73503024371902104</v>
      </c>
      <c r="O1351">
        <v>0.78259468379623798</v>
      </c>
      <c r="P1351">
        <v>0.83495766035072805</v>
      </c>
      <c r="Q1351">
        <v>0.88150375815471105</v>
      </c>
      <c r="R1351">
        <v>0.96459830475478703</v>
      </c>
      <c r="S1351">
        <v>1.08574123031313</v>
      </c>
      <c r="T1351">
        <v>1.2483723263061499</v>
      </c>
      <c r="U1351">
        <v>1.4424950314593199</v>
      </c>
      <c r="V1351">
        <v>1.64393175265934</v>
      </c>
      <c r="W1351">
        <v>1.83579909952361</v>
      </c>
      <c r="X1351">
        <v>2.0481577807954099</v>
      </c>
      <c r="Y1351">
        <v>2.2222143745710898</v>
      </c>
      <c r="Z1351">
        <v>2.3504480804566201</v>
      </c>
      <c r="AA1351">
        <v>2.3507916003105098</v>
      </c>
      <c r="AB1351">
        <v>2.2246622846661901</v>
      </c>
      <c r="AC1351">
        <v>2.0690657454684902</v>
      </c>
      <c r="AD1351">
        <v>1.89986258097778</v>
      </c>
      <c r="AE1351">
        <v>1.6124445168159001</v>
      </c>
      <c r="AF1351">
        <v>1.3331636204695301</v>
      </c>
      <c r="AG1351">
        <v>-4.7451949285025096E-3</v>
      </c>
      <c r="AH1351">
        <v>-2.48460369382867E-3</v>
      </c>
      <c r="AI1351">
        <v>-1.30941838933008E-3</v>
      </c>
      <c r="AJ1351">
        <v>1.0056111155911001E-3</v>
      </c>
      <c r="AK1351">
        <v>6.8083975095968704E-4</v>
      </c>
      <c r="AL1351">
        <v>8.9948028520126996E-4</v>
      </c>
      <c r="AM1351">
        <v>1.85795494075184E-4</v>
      </c>
      <c r="AN1351">
        <v>3.6276289010565599E-4</v>
      </c>
      <c r="AO1351">
        <v>9.1912997522552303E-4</v>
      </c>
      <c r="AP1351">
        <v>-1.5990514514673999E-3</v>
      </c>
      <c r="AQ1351">
        <v>-1.3996503372066299E-3</v>
      </c>
      <c r="AR1351">
        <v>-1.5547035081567E-3</v>
      </c>
      <c r="AS1351">
        <v>5.5401123365879097E-4</v>
      </c>
      <c r="AT1351">
        <v>1.21469772745573E-2</v>
      </c>
      <c r="AU1351">
        <v>0.18028087109180799</v>
      </c>
      <c r="AV1351">
        <v>0.22891697997413399</v>
      </c>
      <c r="AW1351">
        <v>0.24913560257417</v>
      </c>
      <c r="AX1351">
        <v>0.25101080931950598</v>
      </c>
      <c r="AY1351">
        <v>0.197895692046896</v>
      </c>
      <c r="AZ1351">
        <v>-2.9074286449337499E-2</v>
      </c>
      <c r="BA1351">
        <v>-6.2246450647604097E-2</v>
      </c>
      <c r="BB1351">
        <v>-5.1906319444780802E-2</v>
      </c>
      <c r="BC1351">
        <v>-3.7873563884271703E-2</v>
      </c>
      <c r="BD1351">
        <v>-2.2523550357519E-2</v>
      </c>
      <c r="BE1351">
        <v>-4.1707808909410204E-3</v>
      </c>
      <c r="BF1351">
        <v>-1.88998852796673E-3</v>
      </c>
      <c r="BG1351">
        <v>-7.4680892417743798E-4</v>
      </c>
      <c r="BH1351">
        <v>1.6233977003545499E-3</v>
      </c>
      <c r="BI1351">
        <v>1.2459628016166899E-3</v>
      </c>
      <c r="BJ1351">
        <v>1.4167715002124999E-3</v>
      </c>
      <c r="BK1351">
        <v>7.2839332628584505E-4</v>
      </c>
      <c r="BL1351">
        <v>8.5250495663299398E-4</v>
      </c>
      <c r="BM1351">
        <v>1.33778279233558E-3</v>
      </c>
      <c r="BN1351">
        <v>-1.14783472668494E-3</v>
      </c>
      <c r="BO1351">
        <v>-1.0085619926871699E-3</v>
      </c>
      <c r="BP1351">
        <v>-1.20492794996536E-3</v>
      </c>
      <c r="BQ1351">
        <v>8.9692544835521897E-4</v>
      </c>
      <c r="BR1351">
        <v>1.2967571118334799E-2</v>
      </c>
      <c r="BS1351">
        <v>0.18147511185422199</v>
      </c>
      <c r="BT1351">
        <v>0.23016999982213099</v>
      </c>
      <c r="BU1351">
        <v>0.25052892415761502</v>
      </c>
      <c r="BV1351">
        <v>0.252666686070455</v>
      </c>
      <c r="BW1351">
        <v>0.199524140519831</v>
      </c>
      <c r="BX1351">
        <v>-2.7838825864405399E-2</v>
      </c>
      <c r="BY1351">
        <v>-6.1161332972198099E-2</v>
      </c>
      <c r="BZ1351">
        <v>-5.0543763359664699E-2</v>
      </c>
      <c r="CA1351">
        <v>-3.6605014166314502E-2</v>
      </c>
      <c r="CB1351">
        <v>-2.1678951700237099E-2</v>
      </c>
      <c r="CC1351">
        <v>-3.7729434783461998E-3</v>
      </c>
      <c r="CD1351">
        <v>-1.4781598754491101E-3</v>
      </c>
      <c r="CE1351">
        <v>-3.5714732247307303E-4</v>
      </c>
      <c r="CF1351">
        <v>2.0512748070169598E-3</v>
      </c>
      <c r="CG1351">
        <v>1.6373653049843099E-3</v>
      </c>
      <c r="CH1351">
        <v>1.7750458199205499E-3</v>
      </c>
      <c r="CI1351">
        <v>1.10419493197543E-3</v>
      </c>
      <c r="CJ1351">
        <v>1.19169882002325E-3</v>
      </c>
      <c r="CK1351">
        <v>1.6277404581364801E-3</v>
      </c>
      <c r="CL1351">
        <v>-8.3532339762858903E-4</v>
      </c>
      <c r="CM1351">
        <v>-7.3769539663370105E-4</v>
      </c>
      <c r="CN1351">
        <v>-9.62674463872833E-4</v>
      </c>
      <c r="CO1351">
        <v>1.1344267888446699E-3</v>
      </c>
      <c r="CP1351">
        <v>1.3535911914784701E-2</v>
      </c>
      <c r="CQ1351">
        <v>0.18230223936828999</v>
      </c>
      <c r="CR1351">
        <v>0.231037837551817</v>
      </c>
      <c r="CS1351">
        <v>0.25149393444187501</v>
      </c>
      <c r="CT1351">
        <v>0.25381354126391498</v>
      </c>
      <c r="CU1351">
        <v>0.200651998971491</v>
      </c>
      <c r="CV1351">
        <v>-2.69831496268279E-2</v>
      </c>
      <c r="CW1351">
        <v>-6.0409783775773301E-2</v>
      </c>
      <c r="CX1351">
        <v>-4.9600061165826999E-2</v>
      </c>
      <c r="CY1351">
        <v>-3.5726420496002401E-2</v>
      </c>
      <c r="CZ1351">
        <v>-2.1093985243079299E-2</v>
      </c>
      <c r="DA1351">
        <v>-3.3751060657513702E-3</v>
      </c>
      <c r="DB1351">
        <v>-1.0663312229315001E-3</v>
      </c>
      <c r="DC1351">
        <v>3.2514279231292501E-5</v>
      </c>
      <c r="DD1351">
        <v>2.4791519136793598E-3</v>
      </c>
      <c r="DE1351">
        <v>2.02876780835194E-3</v>
      </c>
      <c r="DF1351">
        <v>2.1333201396286001E-3</v>
      </c>
      <c r="DG1351">
        <v>1.4799965376650201E-3</v>
      </c>
      <c r="DH1351">
        <v>1.5308926834134999E-3</v>
      </c>
      <c r="DI1351">
        <v>1.9176981239373699E-3</v>
      </c>
      <c r="DJ1351">
        <v>-5.2281206857224098E-4</v>
      </c>
      <c r="DK1351">
        <v>-4.6682880058022898E-4</v>
      </c>
      <c r="DL1351">
        <v>-7.2042097778030902E-4</v>
      </c>
      <c r="DM1351">
        <v>1.3719281293341199E-3</v>
      </c>
      <c r="DN1351">
        <v>1.41042527112346E-2</v>
      </c>
      <c r="DO1351">
        <v>0.18312936688235801</v>
      </c>
      <c r="DP1351">
        <v>0.23190567528150299</v>
      </c>
      <c r="DQ1351">
        <v>0.252458944726134</v>
      </c>
      <c r="DR1351">
        <v>0.25496039645737401</v>
      </c>
      <c r="DS1351">
        <v>0.20177985742315199</v>
      </c>
      <c r="DT1351">
        <v>-2.6127473389250502E-2</v>
      </c>
      <c r="DU1351">
        <v>-5.9658234579348497E-2</v>
      </c>
      <c r="DV1351">
        <v>-4.8656358971989298E-2</v>
      </c>
      <c r="DW1351">
        <v>-3.4847826825690299E-2</v>
      </c>
      <c r="DX1351">
        <v>-2.0509018785921401E-2</v>
      </c>
      <c r="DY1351">
        <v>-2.8006920281898801E-3</v>
      </c>
      <c r="DZ1351">
        <v>-4.7171605706955899E-4</v>
      </c>
      <c r="EA1351">
        <v>5.9512374438393202E-4</v>
      </c>
      <c r="EB1351">
        <v>3.0969384984428101E-3</v>
      </c>
      <c r="EC1351">
        <v>2.5938908590089401E-3</v>
      </c>
      <c r="ED1351">
        <v>2.6506113546398199E-3</v>
      </c>
      <c r="EE1351">
        <v>2.02259436987568E-3</v>
      </c>
      <c r="EF1351">
        <v>2.0206347499408402E-3</v>
      </c>
      <c r="EG1351">
        <v>2.3363509410474301E-3</v>
      </c>
      <c r="EH1351">
        <v>-7.1595343789777497E-5</v>
      </c>
      <c r="EI1351">
        <v>-7.5740456060771996E-5</v>
      </c>
      <c r="EJ1351">
        <v>-3.7064541958896499E-4</v>
      </c>
      <c r="EK1351">
        <v>1.71484234403055E-3</v>
      </c>
      <c r="EL1351">
        <v>1.49248465550122E-2</v>
      </c>
      <c r="EM1351">
        <v>0.18432360764477301</v>
      </c>
      <c r="EN1351">
        <v>0.23315869512950099</v>
      </c>
      <c r="EO1351">
        <v>0.25385226630957902</v>
      </c>
      <c r="EP1351">
        <v>0.25661627320832298</v>
      </c>
      <c r="EQ1351">
        <v>0.20340830589608699</v>
      </c>
      <c r="ER1351">
        <v>-2.4892012804318402E-2</v>
      </c>
      <c r="ES1351">
        <v>-5.8573116903942499E-2</v>
      </c>
      <c r="ET1351">
        <v>-4.7293802886873099E-2</v>
      </c>
      <c r="EU1351">
        <v>-3.3579277107733202E-2</v>
      </c>
      <c r="EV1351">
        <v>-1.96644201286395E-2</v>
      </c>
      <c r="EW1351">
        <v>76.550161780348503</v>
      </c>
      <c r="EX1351">
        <v>75.164329040476304</v>
      </c>
      <c r="EY1351">
        <v>73.721113555530806</v>
      </c>
      <c r="EZ1351">
        <v>72.220838136615498</v>
      </c>
      <c r="FA1351">
        <v>71.053022839369305</v>
      </c>
      <c r="FB1351">
        <v>70.053104961906001</v>
      </c>
      <c r="FC1351">
        <v>69.154874613279304</v>
      </c>
      <c r="FD1351">
        <v>69.822295889840106</v>
      </c>
      <c r="FE1351">
        <v>73.645653786317297</v>
      </c>
      <c r="FF1351">
        <v>78.360558893340695</v>
      </c>
      <c r="FG1351">
        <v>83.075630762242696</v>
      </c>
      <c r="FH1351">
        <v>87.162209975402803</v>
      </c>
      <c r="FI1351">
        <v>90.534299200553804</v>
      </c>
      <c r="FJ1351">
        <v>93.368080988659997</v>
      </c>
      <c r="FK1351">
        <v>95.599359061246304</v>
      </c>
      <c r="FL1351">
        <v>97.016834434962206</v>
      </c>
      <c r="FM1351">
        <v>97.642984797905797</v>
      </c>
      <c r="FN1351">
        <v>97.391173061994294</v>
      </c>
      <c r="FO1351">
        <v>96.042555190838598</v>
      </c>
      <c r="FP1351">
        <v>93.104289565437298</v>
      </c>
      <c r="FQ1351">
        <v>88.662642074747197</v>
      </c>
      <c r="FR1351">
        <v>84.677355474617301</v>
      </c>
      <c r="FS1351">
        <v>81.719637286626195</v>
      </c>
      <c r="FT1351">
        <v>79.378659901322195</v>
      </c>
      <c r="FU1351">
        <v>1.8820306439637901E-3</v>
      </c>
      <c r="FV1351">
        <v>0</v>
      </c>
      <c r="FW1351">
        <v>0</v>
      </c>
      <c r="FX1351">
        <v>1</v>
      </c>
    </row>
    <row r="1352" spans="1:180" x14ac:dyDescent="0.2">
      <c r="A1352" t="s">
        <v>42</v>
      </c>
      <c r="B1352" t="s">
        <v>58</v>
      </c>
      <c r="C1352" t="s">
        <v>55</v>
      </c>
      <c r="D1352" t="s">
        <v>1</v>
      </c>
      <c r="E1352" t="s">
        <v>1</v>
      </c>
      <c r="F1352" t="s">
        <v>77</v>
      </c>
      <c r="G1352" t="s">
        <v>2</v>
      </c>
      <c r="H1352">
        <v>54215.777777777803</v>
      </c>
      <c r="I1352">
        <v>1.08492278466692</v>
      </c>
      <c r="J1352">
        <v>0.94441210073653603</v>
      </c>
      <c r="K1352">
        <v>0.84560767133442105</v>
      </c>
      <c r="L1352">
        <v>0.78141035236959799</v>
      </c>
      <c r="M1352">
        <v>0.74861841955735897</v>
      </c>
      <c r="N1352">
        <v>0.74988622164830199</v>
      </c>
      <c r="O1352">
        <v>0.79516903842231201</v>
      </c>
      <c r="P1352">
        <v>0.84564643633724401</v>
      </c>
      <c r="Q1352">
        <v>0.88834193884798596</v>
      </c>
      <c r="R1352">
        <v>0.971199763415457</v>
      </c>
      <c r="S1352">
        <v>1.0928693517569199</v>
      </c>
      <c r="T1352">
        <v>1.2538160807112599</v>
      </c>
      <c r="U1352">
        <v>1.44518921227092</v>
      </c>
      <c r="V1352">
        <v>1.6431281678479801</v>
      </c>
      <c r="W1352">
        <v>1.83161891670764</v>
      </c>
      <c r="X1352">
        <v>2.0361205851664899</v>
      </c>
      <c r="Y1352">
        <v>2.2031915488511</v>
      </c>
      <c r="Z1352">
        <v>2.3286055568639799</v>
      </c>
      <c r="AA1352">
        <v>2.33183458222106</v>
      </c>
      <c r="AB1352">
        <v>2.20869657826786</v>
      </c>
      <c r="AC1352">
        <v>2.0654659484360902</v>
      </c>
      <c r="AD1352">
        <v>1.9109394530660599</v>
      </c>
      <c r="AE1352">
        <v>1.63297830793445</v>
      </c>
      <c r="AF1352">
        <v>1.3569509107191999</v>
      </c>
      <c r="AG1352">
        <v>-5.0447081048717998E-3</v>
      </c>
      <c r="AH1352">
        <v>-3.7417733870442598E-3</v>
      </c>
      <c r="AI1352">
        <v>-3.3747963519556502E-3</v>
      </c>
      <c r="AJ1352">
        <v>-7.3168338669583497E-4</v>
      </c>
      <c r="AK1352">
        <v>-1.17141690491086E-3</v>
      </c>
      <c r="AL1352">
        <v>-5.0943413188080805E-4</v>
      </c>
      <c r="AM1352">
        <v>-1.25272750601459E-3</v>
      </c>
      <c r="AN1352">
        <v>-5.6572136291550303E-4</v>
      </c>
      <c r="AO1352">
        <v>-5.2264426806125001E-4</v>
      </c>
      <c r="AP1352">
        <v>-2.50715860760499E-3</v>
      </c>
      <c r="AQ1352">
        <v>-1.85388918219074E-3</v>
      </c>
      <c r="AR1352">
        <v>-1.2322113374217899E-3</v>
      </c>
      <c r="AS1352">
        <v>3.2370196814290902E-4</v>
      </c>
      <c r="AT1352">
        <v>1.23052430135667E-2</v>
      </c>
      <c r="AU1352">
        <v>0.134539490741649</v>
      </c>
      <c r="AV1352">
        <v>0.17245636186607799</v>
      </c>
      <c r="AW1352">
        <v>0.18567301734230501</v>
      </c>
      <c r="AX1352">
        <v>0.18720680229971401</v>
      </c>
      <c r="AY1352">
        <v>0.17216146676242899</v>
      </c>
      <c r="AZ1352">
        <v>1.75640458382798E-2</v>
      </c>
      <c r="BA1352">
        <v>-2.7705032177472801E-2</v>
      </c>
      <c r="BB1352">
        <v>-2.8634656388262299E-2</v>
      </c>
      <c r="BC1352">
        <v>-2.6518424434826899E-2</v>
      </c>
      <c r="BD1352">
        <v>-1.81395289047756E-2</v>
      </c>
      <c r="BE1352">
        <v>-4.3914442493998103E-3</v>
      </c>
      <c r="BF1352">
        <v>-3.1116392299117002E-3</v>
      </c>
      <c r="BG1352">
        <v>-2.80178532872094E-3</v>
      </c>
      <c r="BH1352">
        <v>-8.1124868964548095E-5</v>
      </c>
      <c r="BI1352">
        <v>-6.1516985476060804E-4</v>
      </c>
      <c r="BJ1352">
        <v>5.26518086905134E-5</v>
      </c>
      <c r="BK1352">
        <v>-5.8081618972617396E-4</v>
      </c>
      <c r="BL1352">
        <v>5.6118982052235898E-5</v>
      </c>
      <c r="BM1352">
        <v>2.101235025577E-5</v>
      </c>
      <c r="BN1352">
        <v>-2.0826699567042298E-3</v>
      </c>
      <c r="BO1352">
        <v>-1.52072428666805E-3</v>
      </c>
      <c r="BP1352">
        <v>-9.41032785813489E-4</v>
      </c>
      <c r="BQ1352">
        <v>6.1045086181364704E-4</v>
      </c>
      <c r="BR1352">
        <v>1.3167309751121599E-2</v>
      </c>
      <c r="BS1352">
        <v>0.135779165890516</v>
      </c>
      <c r="BT1352">
        <v>0.17365483342383101</v>
      </c>
      <c r="BU1352">
        <v>0.18683517581366399</v>
      </c>
      <c r="BV1352">
        <v>0.18839994173995001</v>
      </c>
      <c r="BW1352">
        <v>0.17357138354954799</v>
      </c>
      <c r="BX1352">
        <v>1.8715050579618399E-2</v>
      </c>
      <c r="BY1352">
        <v>-2.6664154765004298E-2</v>
      </c>
      <c r="BZ1352">
        <v>-2.7274962679376701E-2</v>
      </c>
      <c r="CA1352">
        <v>-2.5252378176442901E-2</v>
      </c>
      <c r="CB1352">
        <v>-1.7288949000033201E-2</v>
      </c>
      <c r="CC1352">
        <v>-3.9389956931180203E-3</v>
      </c>
      <c r="CD1352">
        <v>-2.6752102322404798E-3</v>
      </c>
      <c r="CE1352">
        <v>-2.4049196395748802E-3</v>
      </c>
      <c r="CF1352">
        <v>3.6944997863922602E-4</v>
      </c>
      <c r="CG1352">
        <v>-2.2991484230526E-4</v>
      </c>
      <c r="CH1352">
        <v>4.4195081886465499E-4</v>
      </c>
      <c r="CI1352">
        <v>-1.15452458888124E-4</v>
      </c>
      <c r="CJ1352">
        <v>4.8680371068328502E-4</v>
      </c>
      <c r="CK1352">
        <v>3.9754726797727502E-4</v>
      </c>
      <c r="CL1352">
        <v>-1.7886704101974201E-3</v>
      </c>
      <c r="CM1352">
        <v>-1.2899752949392699E-3</v>
      </c>
      <c r="CN1352">
        <v>-7.3936340797807303E-4</v>
      </c>
      <c r="CO1352">
        <v>8.0905227205543904E-4</v>
      </c>
      <c r="CP1352">
        <v>1.3764374547464001E-2</v>
      </c>
      <c r="CQ1352">
        <v>0.136637761122236</v>
      </c>
      <c r="CR1352">
        <v>0.17448489117386301</v>
      </c>
      <c r="CS1352">
        <v>0.18764008323067799</v>
      </c>
      <c r="CT1352">
        <v>0.18922630648163299</v>
      </c>
      <c r="CU1352">
        <v>0.17454788762131901</v>
      </c>
      <c r="CV1352">
        <v>1.9512232957198401E-2</v>
      </c>
      <c r="CW1352">
        <v>-2.59432462399223E-2</v>
      </c>
      <c r="CX1352">
        <v>-2.6333242958596698E-2</v>
      </c>
      <c r="CY1352">
        <v>-2.43755183946049E-2</v>
      </c>
      <c r="CZ1352">
        <v>-1.6699839949104699E-2</v>
      </c>
      <c r="DA1352">
        <v>-3.4865471368362298E-3</v>
      </c>
      <c r="DB1352">
        <v>-2.2387812345692599E-3</v>
      </c>
      <c r="DC1352">
        <v>-2.0080539504288299E-3</v>
      </c>
      <c r="DD1352">
        <v>8.2002482624299897E-4</v>
      </c>
      <c r="DE1352">
        <v>1.5534017015008701E-4</v>
      </c>
      <c r="DF1352">
        <v>8.3124982903879697E-4</v>
      </c>
      <c r="DG1352">
        <v>3.4991127194992699E-4</v>
      </c>
      <c r="DH1352">
        <v>9.1748843931433496E-4</v>
      </c>
      <c r="DI1352">
        <v>7.7408218569877997E-4</v>
      </c>
      <c r="DJ1352">
        <v>-1.4946708636906099E-3</v>
      </c>
      <c r="DK1352">
        <v>-1.0592263032104901E-3</v>
      </c>
      <c r="DL1352">
        <v>-5.3769403014265705E-4</v>
      </c>
      <c r="DM1352">
        <v>1.0076536822972301E-3</v>
      </c>
      <c r="DN1352">
        <v>1.4361439343806501E-2</v>
      </c>
      <c r="DO1352">
        <v>0.13749635635395599</v>
      </c>
      <c r="DP1352">
        <v>0.17531494892389499</v>
      </c>
      <c r="DQ1352">
        <v>0.18844499064769299</v>
      </c>
      <c r="DR1352">
        <v>0.19005267122331501</v>
      </c>
      <c r="DS1352">
        <v>0.17552439169309</v>
      </c>
      <c r="DT1352">
        <v>2.03094153347783E-2</v>
      </c>
      <c r="DU1352">
        <v>-2.5222337714840299E-2</v>
      </c>
      <c r="DV1352">
        <v>-2.53915232378167E-2</v>
      </c>
      <c r="DW1352">
        <v>-2.3498658612766898E-2</v>
      </c>
      <c r="DX1352">
        <v>-1.61107308981762E-2</v>
      </c>
      <c r="DY1352">
        <v>-2.8332832813642399E-3</v>
      </c>
      <c r="DZ1352">
        <v>-1.6086470774367E-3</v>
      </c>
      <c r="EA1352">
        <v>-1.43504292719412E-3</v>
      </c>
      <c r="EB1352">
        <v>1.4705833439742899E-3</v>
      </c>
      <c r="EC1352">
        <v>7.1158722030034195E-4</v>
      </c>
      <c r="ED1352">
        <v>1.3933357696101201E-3</v>
      </c>
      <c r="EE1352">
        <v>1.0218225882383399E-3</v>
      </c>
      <c r="EF1352">
        <v>1.53932878428207E-3</v>
      </c>
      <c r="EG1352">
        <v>1.3177388040158001E-3</v>
      </c>
      <c r="EH1352">
        <v>-1.07018221278986E-3</v>
      </c>
      <c r="EI1352">
        <v>-7.2606140768779602E-4</v>
      </c>
      <c r="EJ1352">
        <v>-2.46515478534352E-4</v>
      </c>
      <c r="EK1352">
        <v>1.29440257596797E-3</v>
      </c>
      <c r="EL1352">
        <v>1.52235060813614E-2</v>
      </c>
      <c r="EM1352">
        <v>0.13873603150282299</v>
      </c>
      <c r="EN1352">
        <v>0.176513420481648</v>
      </c>
      <c r="EO1352">
        <v>0.18960714911905199</v>
      </c>
      <c r="EP1352">
        <v>0.19124581066355101</v>
      </c>
      <c r="EQ1352">
        <v>0.176934308480209</v>
      </c>
      <c r="ER1352">
        <v>2.1460420076116898E-2</v>
      </c>
      <c r="ES1352">
        <v>-2.41814603023718E-2</v>
      </c>
      <c r="ET1352">
        <v>-2.4031829528931101E-2</v>
      </c>
      <c r="EU1352">
        <v>-2.22326123543828E-2</v>
      </c>
      <c r="EV1352">
        <v>-1.5260150993433801E-2</v>
      </c>
      <c r="EW1352">
        <v>76.473899245234193</v>
      </c>
      <c r="EX1352">
        <v>75.088019827330001</v>
      </c>
      <c r="EY1352">
        <v>73.657768415544894</v>
      </c>
      <c r="EZ1352">
        <v>72.170298742637598</v>
      </c>
      <c r="FA1352">
        <v>71.010164516853195</v>
      </c>
      <c r="FB1352">
        <v>70.006959274449201</v>
      </c>
      <c r="FC1352">
        <v>69.105455072511305</v>
      </c>
      <c r="FD1352">
        <v>69.770631778224299</v>
      </c>
      <c r="FE1352">
        <v>73.595212527088407</v>
      </c>
      <c r="FF1352">
        <v>78.3051312289886</v>
      </c>
      <c r="FG1352">
        <v>83.018886071322697</v>
      </c>
      <c r="FH1352">
        <v>87.104331850814702</v>
      </c>
      <c r="FI1352">
        <v>90.457877107164194</v>
      </c>
      <c r="FJ1352">
        <v>93.261096424185794</v>
      </c>
      <c r="FK1352">
        <v>95.462302347497499</v>
      </c>
      <c r="FL1352">
        <v>96.861131621042105</v>
      </c>
      <c r="FM1352">
        <v>97.463849666590306</v>
      </c>
      <c r="FN1352">
        <v>97.191335822958195</v>
      </c>
      <c r="FO1352">
        <v>95.830132776354105</v>
      </c>
      <c r="FP1352">
        <v>92.907612273463002</v>
      </c>
      <c r="FQ1352">
        <v>88.512095229119197</v>
      </c>
      <c r="FR1352">
        <v>84.578510651490106</v>
      </c>
      <c r="FS1352">
        <v>81.649403295208501</v>
      </c>
      <c r="FT1352">
        <v>79.309966193870196</v>
      </c>
      <c r="FU1352">
        <v>1.6386060303538201E-3</v>
      </c>
      <c r="FV1352">
        <v>0</v>
      </c>
      <c r="FW1352">
        <v>0</v>
      </c>
      <c r="FX1352">
        <v>1</v>
      </c>
    </row>
    <row r="1353" spans="1:180" x14ac:dyDescent="0.2">
      <c r="A1353" t="s">
        <v>42</v>
      </c>
      <c r="B1353" t="s">
        <v>58</v>
      </c>
      <c r="C1353" t="s">
        <v>55</v>
      </c>
      <c r="D1353" t="s">
        <v>1</v>
      </c>
      <c r="E1353" t="s">
        <v>1</v>
      </c>
      <c r="F1353" t="s">
        <v>78</v>
      </c>
      <c r="G1353" t="s">
        <v>2</v>
      </c>
      <c r="H1353">
        <v>12231.5555555556</v>
      </c>
      <c r="I1353">
        <v>0.92940890412854704</v>
      </c>
      <c r="J1353">
        <v>0.80310801713875801</v>
      </c>
      <c r="K1353">
        <v>0.71921126660464696</v>
      </c>
      <c r="L1353">
        <v>0.66074029559117198</v>
      </c>
      <c r="M1353">
        <v>0.63499925713177696</v>
      </c>
      <c r="N1353">
        <v>0.64943704426095195</v>
      </c>
      <c r="O1353">
        <v>0.70678406373122504</v>
      </c>
      <c r="P1353">
        <v>0.76728272530460495</v>
      </c>
      <c r="Q1353">
        <v>0.83415445781110098</v>
      </c>
      <c r="R1353">
        <v>0.92267377787693505</v>
      </c>
      <c r="S1353">
        <v>1.04442599979092</v>
      </c>
      <c r="T1353">
        <v>1.2198671319827099</v>
      </c>
      <c r="U1353">
        <v>1.42810342204801</v>
      </c>
      <c r="V1353">
        <v>1.64369596411221</v>
      </c>
      <c r="W1353">
        <v>1.8545529552813</v>
      </c>
      <c r="X1353">
        <v>2.0973641590943202</v>
      </c>
      <c r="Y1353">
        <v>2.2947265717121699</v>
      </c>
      <c r="Z1353">
        <v>2.43204786978542</v>
      </c>
      <c r="AA1353">
        <v>2.4161088484300999</v>
      </c>
      <c r="AB1353">
        <v>2.2762913660513799</v>
      </c>
      <c r="AC1353">
        <v>2.0671139035266899</v>
      </c>
      <c r="AD1353">
        <v>1.83197921726191</v>
      </c>
      <c r="AE1353">
        <v>1.5021350269194</v>
      </c>
      <c r="AF1353">
        <v>1.21055756558256</v>
      </c>
      <c r="AG1353">
        <v>-1.60667676936961E-2</v>
      </c>
      <c r="AH1353">
        <v>-8.2610021654163906E-3</v>
      </c>
      <c r="AI1353">
        <v>-3.5646832840451402E-3</v>
      </c>
      <c r="AJ1353">
        <v>-1.90515701704301E-3</v>
      </c>
      <c r="AK1353">
        <v>-1.01636451084355E-3</v>
      </c>
      <c r="AL1353">
        <v>1.73380141420896E-3</v>
      </c>
      <c r="AM1353">
        <v>6.9774747630526397E-4</v>
      </c>
      <c r="AN1353">
        <v>-5.7260161880958501E-3</v>
      </c>
      <c r="AO1353">
        <v>-4.5282957677604601E-3</v>
      </c>
      <c r="AP1353">
        <v>-9.7655664250882804E-3</v>
      </c>
      <c r="AQ1353">
        <v>-7.2637985281778002E-3</v>
      </c>
      <c r="AR1353">
        <v>-2.5087329044252002E-3</v>
      </c>
      <c r="AS1353">
        <v>1.0430829723985699E-3</v>
      </c>
      <c r="AT1353">
        <v>4.3824749536874701E-3</v>
      </c>
      <c r="AU1353">
        <v>0.38176786038129501</v>
      </c>
      <c r="AV1353">
        <v>0.48511626565749799</v>
      </c>
      <c r="AW1353">
        <v>0.53185263270622896</v>
      </c>
      <c r="AX1353">
        <v>0.54075680674789395</v>
      </c>
      <c r="AY1353">
        <v>0.31377984917935198</v>
      </c>
      <c r="AZ1353">
        <v>-0.24988158889100001</v>
      </c>
      <c r="BA1353">
        <v>-0.23048796718019199</v>
      </c>
      <c r="BB1353">
        <v>-0.16575653456853701</v>
      </c>
      <c r="BC1353">
        <v>-9.6062947202178395E-2</v>
      </c>
      <c r="BD1353">
        <v>-4.7800323565642802E-2</v>
      </c>
      <c r="BE1353">
        <v>-1.52007192725935E-2</v>
      </c>
      <c r="BF1353">
        <v>-7.5426532511496799E-3</v>
      </c>
      <c r="BG1353">
        <v>-2.9593307150445601E-3</v>
      </c>
      <c r="BH1353">
        <v>-1.3069864823302699E-3</v>
      </c>
      <c r="BI1353">
        <v>-4.3454530154282098E-4</v>
      </c>
      <c r="BJ1353">
        <v>2.2064793624060599E-3</v>
      </c>
      <c r="BK1353">
        <v>1.3301396634243701E-3</v>
      </c>
      <c r="BL1353">
        <v>-4.9091790142696198E-3</v>
      </c>
      <c r="BM1353">
        <v>-3.82734059884204E-3</v>
      </c>
      <c r="BN1353">
        <v>-9.0096858484306E-3</v>
      </c>
      <c r="BO1353">
        <v>-6.5491878939683904E-3</v>
      </c>
      <c r="BP1353">
        <v>-1.89798657366182E-3</v>
      </c>
      <c r="BQ1353">
        <v>1.65415379656249E-3</v>
      </c>
      <c r="BR1353">
        <v>5.7522560045160298E-3</v>
      </c>
      <c r="BS1353">
        <v>0.38365581247198</v>
      </c>
      <c r="BT1353">
        <v>0.48749071897810797</v>
      </c>
      <c r="BU1353">
        <v>0.534844033110637</v>
      </c>
      <c r="BV1353">
        <v>0.54388355496616403</v>
      </c>
      <c r="BW1353">
        <v>0.316879945075903</v>
      </c>
      <c r="BX1353">
        <v>-0.24722086228245099</v>
      </c>
      <c r="BY1353">
        <v>-0.2282166199606</v>
      </c>
      <c r="BZ1353">
        <v>-0.16372444524764199</v>
      </c>
      <c r="CA1353">
        <v>-9.4292654578026894E-2</v>
      </c>
      <c r="CB1353">
        <v>-4.6562563184439597E-2</v>
      </c>
      <c r="CC1353">
        <v>-1.4600896774355099E-2</v>
      </c>
      <c r="CD1353">
        <v>-7.0451269814133296E-3</v>
      </c>
      <c r="CE1353">
        <v>-2.5400653698221501E-3</v>
      </c>
      <c r="CF1353">
        <v>-8.9269539217720704E-4</v>
      </c>
      <c r="CG1353">
        <v>-3.1579089559557602E-5</v>
      </c>
      <c r="CH1353">
        <v>2.5338546694226999E-3</v>
      </c>
      <c r="CI1353">
        <v>1.76813256578569E-3</v>
      </c>
      <c r="CJ1353">
        <v>-4.34344007598417E-3</v>
      </c>
      <c r="CK1353">
        <v>-3.3418611841478699E-3</v>
      </c>
      <c r="CL1353">
        <v>-8.4861652636538405E-3</v>
      </c>
      <c r="CM1353">
        <v>-6.0542507456119096E-3</v>
      </c>
      <c r="CN1353">
        <v>-1.47498552547335E-3</v>
      </c>
      <c r="CO1353">
        <v>2.07737958789169E-3</v>
      </c>
      <c r="CP1353">
        <v>6.7009621875969297E-3</v>
      </c>
      <c r="CQ1353">
        <v>0.38496340233877702</v>
      </c>
      <c r="CR1353">
        <v>0.48913525811473701</v>
      </c>
      <c r="CS1353">
        <v>0.53691586791811596</v>
      </c>
      <c r="CT1353">
        <v>0.54604913125721799</v>
      </c>
      <c r="CU1353">
        <v>0.31902706205012399</v>
      </c>
      <c r="CV1353">
        <v>-0.24537805113866101</v>
      </c>
      <c r="CW1353">
        <v>-0.22664349179544799</v>
      </c>
      <c r="CX1353">
        <v>-0.162317026374283</v>
      </c>
      <c r="CY1353">
        <v>-9.3066555299329001E-2</v>
      </c>
      <c r="CZ1353">
        <v>-4.5705294114970499E-2</v>
      </c>
      <c r="DA1353">
        <v>-1.40010742761168E-2</v>
      </c>
      <c r="DB1353">
        <v>-6.5476007116769801E-3</v>
      </c>
      <c r="DC1353">
        <v>-2.1208000245997402E-3</v>
      </c>
      <c r="DD1353">
        <v>-4.7840430202414E-4</v>
      </c>
      <c r="DE1353">
        <v>3.7138712242370598E-4</v>
      </c>
      <c r="DF1353">
        <v>2.8612299764393398E-3</v>
      </c>
      <c r="DG1353">
        <v>2.20612546814702E-3</v>
      </c>
      <c r="DH1353">
        <v>-3.7777011376987301E-3</v>
      </c>
      <c r="DI1353">
        <v>-2.8563817694536998E-3</v>
      </c>
      <c r="DJ1353">
        <v>-7.9626446788770792E-3</v>
      </c>
      <c r="DK1353">
        <v>-5.5593135972554298E-3</v>
      </c>
      <c r="DL1353">
        <v>-1.05198447728488E-3</v>
      </c>
      <c r="DM1353">
        <v>2.5006053792208799E-3</v>
      </c>
      <c r="DN1353">
        <v>7.6496683706778297E-3</v>
      </c>
      <c r="DO1353">
        <v>0.38627099220557398</v>
      </c>
      <c r="DP1353">
        <v>0.490779797251365</v>
      </c>
      <c r="DQ1353">
        <v>0.53898770272559504</v>
      </c>
      <c r="DR1353">
        <v>0.54821470754827295</v>
      </c>
      <c r="DS1353">
        <v>0.32117417902434597</v>
      </c>
      <c r="DT1353">
        <v>-0.243535239994872</v>
      </c>
      <c r="DU1353">
        <v>-0.22507036363029601</v>
      </c>
      <c r="DV1353">
        <v>-0.16090960750092301</v>
      </c>
      <c r="DW1353">
        <v>-9.1840456020631095E-2</v>
      </c>
      <c r="DX1353">
        <v>-4.4848025045501498E-2</v>
      </c>
      <c r="DY1353">
        <v>-1.3135025855014099E-2</v>
      </c>
      <c r="DZ1353">
        <v>-5.8292517974102799E-3</v>
      </c>
      <c r="EA1353">
        <v>-1.51544745559917E-3</v>
      </c>
      <c r="EB1353">
        <v>1.19766232688594E-4</v>
      </c>
      <c r="EC1353">
        <v>9.5320633172443498E-4</v>
      </c>
      <c r="ED1353">
        <v>3.33390792463644E-3</v>
      </c>
      <c r="EE1353">
        <v>2.83851765526612E-3</v>
      </c>
      <c r="EF1353">
        <v>-2.9608639638724998E-3</v>
      </c>
      <c r="EG1353">
        <v>-2.1554266005352801E-3</v>
      </c>
      <c r="EH1353">
        <v>-7.2067641022193997E-3</v>
      </c>
      <c r="EI1353">
        <v>-4.8447029630460199E-3</v>
      </c>
      <c r="EJ1353">
        <v>-4.412381465215E-4</v>
      </c>
      <c r="EK1353">
        <v>3.1116762033848002E-3</v>
      </c>
      <c r="EL1353">
        <v>9.0194494215063998E-3</v>
      </c>
      <c r="EM1353">
        <v>0.38815894429626002</v>
      </c>
      <c r="EN1353">
        <v>0.49315425057197498</v>
      </c>
      <c r="EO1353">
        <v>0.54197910313000197</v>
      </c>
      <c r="EP1353">
        <v>0.55134145576654303</v>
      </c>
      <c r="EQ1353">
        <v>0.324274274920896</v>
      </c>
      <c r="ER1353">
        <v>-0.24087451338632301</v>
      </c>
      <c r="ES1353">
        <v>-0.22279901641070399</v>
      </c>
      <c r="ET1353">
        <v>-0.15887751818002799</v>
      </c>
      <c r="EU1353">
        <v>-9.0070163396479594E-2</v>
      </c>
      <c r="EV1353">
        <v>-4.36102646642983E-2</v>
      </c>
      <c r="EW1353">
        <v>77.230770963048698</v>
      </c>
      <c r="EX1353">
        <v>75.826282015678103</v>
      </c>
      <c r="EY1353">
        <v>74.266170354792607</v>
      </c>
      <c r="EZ1353">
        <v>72.621868878074295</v>
      </c>
      <c r="FA1353">
        <v>71.3848853867119</v>
      </c>
      <c r="FB1353">
        <v>70.376915897878305</v>
      </c>
      <c r="FC1353">
        <v>69.458622497145697</v>
      </c>
      <c r="FD1353">
        <v>70.129260261028605</v>
      </c>
      <c r="FE1353">
        <v>73.961299626457503</v>
      </c>
      <c r="FF1353">
        <v>78.766129944501898</v>
      </c>
      <c r="FG1353">
        <v>83.554744297723204</v>
      </c>
      <c r="FH1353">
        <v>87.710728142041802</v>
      </c>
      <c r="FI1353">
        <v>91.219642810753498</v>
      </c>
      <c r="FJ1353">
        <v>94.236861599213299</v>
      </c>
      <c r="FK1353">
        <v>96.668888406695501</v>
      </c>
      <c r="FL1353">
        <v>98.193705065940605</v>
      </c>
      <c r="FM1353">
        <v>98.957309140061696</v>
      </c>
      <c r="FN1353">
        <v>98.843757310358995</v>
      </c>
      <c r="FO1353">
        <v>97.590473952441002</v>
      </c>
      <c r="FP1353">
        <v>94.559931302443104</v>
      </c>
      <c r="FQ1353">
        <v>89.905287017005904</v>
      </c>
      <c r="FR1353">
        <v>85.659479157747796</v>
      </c>
      <c r="FS1353">
        <v>82.520195502649599</v>
      </c>
      <c r="FT1353">
        <v>80.109124643974198</v>
      </c>
      <c r="FU1353">
        <v>3.5608878519073502E-3</v>
      </c>
      <c r="FV1353">
        <v>0</v>
      </c>
      <c r="FW1353">
        <v>0</v>
      </c>
      <c r="FX1353">
        <v>1</v>
      </c>
    </row>
    <row r="1354" spans="1:180" x14ac:dyDescent="0.2">
      <c r="A1354" t="s">
        <v>42</v>
      </c>
      <c r="B1354" t="s">
        <v>58</v>
      </c>
      <c r="C1354" t="s">
        <v>55</v>
      </c>
      <c r="D1354" t="s">
        <v>1</v>
      </c>
      <c r="E1354" t="s">
        <v>77</v>
      </c>
      <c r="F1354" t="s">
        <v>1</v>
      </c>
      <c r="G1354" t="s">
        <v>2</v>
      </c>
      <c r="H1354">
        <v>41234.111111111102</v>
      </c>
      <c r="I1354">
        <v>1.0342062471565501</v>
      </c>
      <c r="J1354">
        <v>0.90451781923786201</v>
      </c>
      <c r="K1354">
        <v>0.817577622004937</v>
      </c>
      <c r="L1354">
        <v>0.76299402844615205</v>
      </c>
      <c r="M1354">
        <v>0.73798844181034495</v>
      </c>
      <c r="N1354">
        <v>0.757553930021025</v>
      </c>
      <c r="O1354">
        <v>0.82356403901008401</v>
      </c>
      <c r="P1354">
        <v>0.878009645440603</v>
      </c>
      <c r="Q1354">
        <v>0.91574479903134598</v>
      </c>
      <c r="R1354">
        <v>0.97804420384772806</v>
      </c>
      <c r="S1354">
        <v>1.07331790537024</v>
      </c>
      <c r="T1354">
        <v>1.2113500981777601</v>
      </c>
      <c r="U1354">
        <v>1.38172822315482</v>
      </c>
      <c r="V1354">
        <v>1.5649772218326401</v>
      </c>
      <c r="W1354">
        <v>1.74544433042449</v>
      </c>
      <c r="X1354">
        <v>1.95904382528381</v>
      </c>
      <c r="Y1354">
        <v>2.1421871379532198</v>
      </c>
      <c r="Z1354">
        <v>2.29390671129996</v>
      </c>
      <c r="AA1354">
        <v>2.31181089067934</v>
      </c>
      <c r="AB1354">
        <v>2.19281535668379</v>
      </c>
      <c r="AC1354">
        <v>2.03796103979517</v>
      </c>
      <c r="AD1354">
        <v>1.8681913634846601</v>
      </c>
      <c r="AE1354">
        <v>1.57738315435763</v>
      </c>
      <c r="AF1354">
        <v>1.3019354353167201</v>
      </c>
      <c r="AG1354">
        <v>-8.4069702663399394E-3</v>
      </c>
      <c r="AH1354">
        <v>-4.1352082726539199E-3</v>
      </c>
      <c r="AI1354">
        <v>-1.5049749961714399E-3</v>
      </c>
      <c r="AJ1354">
        <v>1.0731269907915601E-3</v>
      </c>
      <c r="AK1354">
        <v>6.4593381839557495E-4</v>
      </c>
      <c r="AL1354">
        <v>2.4326849802809901E-3</v>
      </c>
      <c r="AM1354">
        <v>1.9632214706468399E-3</v>
      </c>
      <c r="AN1354">
        <v>-5.6564945683278199E-4</v>
      </c>
      <c r="AO1354">
        <v>-8.8372745230946403E-4</v>
      </c>
      <c r="AP1354">
        <v>-3.21807779300103E-3</v>
      </c>
      <c r="AQ1354">
        <v>-2.71600007473651E-3</v>
      </c>
      <c r="AR1354">
        <v>-1.2657514186945899E-3</v>
      </c>
      <c r="AS1354">
        <v>3.72111998732539E-4</v>
      </c>
      <c r="AT1354">
        <v>1.13579414459128E-2</v>
      </c>
      <c r="AU1354">
        <v>0.207575351489067</v>
      </c>
      <c r="AV1354">
        <v>0.27118464097823802</v>
      </c>
      <c r="AW1354">
        <v>0.296096156188357</v>
      </c>
      <c r="AX1354">
        <v>0.30017885998370403</v>
      </c>
      <c r="AY1354">
        <v>0.24707457005192199</v>
      </c>
      <c r="AZ1354">
        <v>-2.80388821816548E-2</v>
      </c>
      <c r="BA1354">
        <v>-7.5238349379173494E-2</v>
      </c>
      <c r="BB1354">
        <v>-6.1490498270771403E-2</v>
      </c>
      <c r="BC1354">
        <v>-4.3177608087358502E-2</v>
      </c>
      <c r="BD1354">
        <v>-2.6425486419023699E-2</v>
      </c>
      <c r="BE1354">
        <v>-7.6984428858135499E-3</v>
      </c>
      <c r="BF1354">
        <v>-3.4077197041800099E-3</v>
      </c>
      <c r="BG1354">
        <v>-8.4310744754184002E-4</v>
      </c>
      <c r="BH1354">
        <v>1.71733544408973E-3</v>
      </c>
      <c r="BI1354">
        <v>1.24856538849413E-3</v>
      </c>
      <c r="BJ1354">
        <v>2.9583282060395301E-3</v>
      </c>
      <c r="BK1354">
        <v>2.6100827513114802E-3</v>
      </c>
      <c r="BL1354">
        <v>2.48505842214253E-5</v>
      </c>
      <c r="BM1354">
        <v>-3.0025694848227102E-4</v>
      </c>
      <c r="BN1354">
        <v>-2.6837778577657899E-3</v>
      </c>
      <c r="BO1354">
        <v>-2.30931861681087E-3</v>
      </c>
      <c r="BP1354">
        <v>-9.57033484552005E-4</v>
      </c>
      <c r="BQ1354">
        <v>6.74246517059626E-4</v>
      </c>
      <c r="BR1354">
        <v>1.22963486950945E-2</v>
      </c>
      <c r="BS1354">
        <v>0.20884706312693799</v>
      </c>
      <c r="BT1354">
        <v>0.27283688619537699</v>
      </c>
      <c r="BU1354">
        <v>0.29792828547318001</v>
      </c>
      <c r="BV1354">
        <v>0.302098283195047</v>
      </c>
      <c r="BW1354">
        <v>0.249048769867245</v>
      </c>
      <c r="BX1354">
        <v>-2.6567366776818199E-2</v>
      </c>
      <c r="BY1354">
        <v>-7.3960913298194403E-2</v>
      </c>
      <c r="BZ1354">
        <v>-6.0114855883376402E-2</v>
      </c>
      <c r="CA1354">
        <v>-4.1817388189886798E-2</v>
      </c>
      <c r="CB1354">
        <v>-2.5447717981768401E-2</v>
      </c>
      <c r="CC1354">
        <v>-7.2077189804267E-3</v>
      </c>
      <c r="CD1354">
        <v>-2.9038633377816E-3</v>
      </c>
      <c r="CE1354">
        <v>-3.8469999958825799E-4</v>
      </c>
      <c r="CF1354">
        <v>2.16351225641114E-3</v>
      </c>
      <c r="CG1354">
        <v>1.6659461781659E-3</v>
      </c>
      <c r="CH1354">
        <v>3.3223871029486899E-3</v>
      </c>
      <c r="CI1354">
        <v>3.0580969037856801E-3</v>
      </c>
      <c r="CJ1354">
        <v>4.3382911383299099E-4</v>
      </c>
      <c r="CK1354">
        <v>1.0385294505973299E-4</v>
      </c>
      <c r="CL1354">
        <v>-2.31372335024375E-3</v>
      </c>
      <c r="CM1354">
        <v>-2.0276522779131101E-3</v>
      </c>
      <c r="CN1354">
        <v>-7.4321638380304403E-4</v>
      </c>
      <c r="CO1354">
        <v>8.8350396406963803E-4</v>
      </c>
      <c r="CP1354">
        <v>1.2946286697235901E-2</v>
      </c>
      <c r="CQ1354">
        <v>0.20972784673334899</v>
      </c>
      <c r="CR1354">
        <v>0.27398122619958298</v>
      </c>
      <c r="CS1354">
        <v>0.29919721263468801</v>
      </c>
      <c r="CT1354">
        <v>0.30342766986414199</v>
      </c>
      <c r="CU1354">
        <v>0.250416094645391</v>
      </c>
      <c r="CV1354">
        <v>-2.5548199690061699E-2</v>
      </c>
      <c r="CW1354">
        <v>-7.3076164959923598E-2</v>
      </c>
      <c r="CX1354">
        <v>-5.9162090156444899E-2</v>
      </c>
      <c r="CY1354">
        <v>-4.0875304032495001E-2</v>
      </c>
      <c r="CZ1354">
        <v>-2.4770518540672099E-2</v>
      </c>
      <c r="DA1354">
        <v>-6.7169950750398397E-3</v>
      </c>
      <c r="DB1354">
        <v>-2.4000069713832001E-3</v>
      </c>
      <c r="DC1354">
        <v>7.3707448365323606E-5</v>
      </c>
      <c r="DD1354">
        <v>2.6096890687325601E-3</v>
      </c>
      <c r="DE1354">
        <v>2.0833269678376702E-3</v>
      </c>
      <c r="DF1354">
        <v>3.6864459998578402E-3</v>
      </c>
      <c r="DG1354">
        <v>3.5061110562598701E-3</v>
      </c>
      <c r="DH1354">
        <v>8.4280764344455696E-4</v>
      </c>
      <c r="DI1354">
        <v>5.07962838601738E-4</v>
      </c>
      <c r="DJ1354">
        <v>-1.9436688427217001E-3</v>
      </c>
      <c r="DK1354">
        <v>-1.7459859390153501E-3</v>
      </c>
      <c r="DL1354">
        <v>-5.2939928305408305E-4</v>
      </c>
      <c r="DM1354">
        <v>1.09276141107965E-3</v>
      </c>
      <c r="DN1354">
        <v>1.35962246993773E-2</v>
      </c>
      <c r="DO1354">
        <v>0.21060863033976099</v>
      </c>
      <c r="DP1354">
        <v>0.27512556620378797</v>
      </c>
      <c r="DQ1354">
        <v>0.30046613979619602</v>
      </c>
      <c r="DR1354">
        <v>0.30475705653323698</v>
      </c>
      <c r="DS1354">
        <v>0.25178341942353799</v>
      </c>
      <c r="DT1354">
        <v>-2.45290326033052E-2</v>
      </c>
      <c r="DU1354">
        <v>-7.2191416621652696E-2</v>
      </c>
      <c r="DV1354">
        <v>-5.82093244295133E-2</v>
      </c>
      <c r="DW1354">
        <v>-3.9933219875103197E-2</v>
      </c>
      <c r="DX1354">
        <v>-2.40933190995757E-2</v>
      </c>
      <c r="DY1354">
        <v>-6.0084676945134502E-3</v>
      </c>
      <c r="DZ1354">
        <v>-1.6725184029092899E-3</v>
      </c>
      <c r="EA1354">
        <v>7.3557499699492197E-4</v>
      </c>
      <c r="EB1354">
        <v>3.2538975220307298E-3</v>
      </c>
      <c r="EC1354">
        <v>2.6859585379362299E-3</v>
      </c>
      <c r="ED1354">
        <v>4.2120892256163802E-3</v>
      </c>
      <c r="EE1354">
        <v>4.1529723369245104E-3</v>
      </c>
      <c r="EF1354">
        <v>1.43330768449876E-3</v>
      </c>
      <c r="EG1354">
        <v>1.09143334242893E-3</v>
      </c>
      <c r="EH1354">
        <v>-1.4093689074864599E-3</v>
      </c>
      <c r="EI1354">
        <v>-1.3393044810897101E-3</v>
      </c>
      <c r="EJ1354">
        <v>-2.2068134891150101E-4</v>
      </c>
      <c r="EK1354">
        <v>1.3948959294067401E-3</v>
      </c>
      <c r="EL1354">
        <v>1.4534631948559E-2</v>
      </c>
      <c r="EM1354">
        <v>0.211880341977631</v>
      </c>
      <c r="EN1354">
        <v>0.276777811420927</v>
      </c>
      <c r="EO1354">
        <v>0.30229826908101898</v>
      </c>
      <c r="EP1354">
        <v>0.30667647974458001</v>
      </c>
      <c r="EQ1354">
        <v>0.25375761923885998</v>
      </c>
      <c r="ER1354">
        <v>-2.3057517198468699E-2</v>
      </c>
      <c r="ES1354">
        <v>-7.0913980540673605E-2</v>
      </c>
      <c r="ET1354">
        <v>-5.6833682042118402E-2</v>
      </c>
      <c r="EU1354">
        <v>-3.85729999776315E-2</v>
      </c>
      <c r="EV1354">
        <v>-2.3115550662320399E-2</v>
      </c>
      <c r="EW1354">
        <v>74.986445628883104</v>
      </c>
      <c r="EX1354">
        <v>73.662452995266307</v>
      </c>
      <c r="EY1354">
        <v>72.251245202221995</v>
      </c>
      <c r="EZ1354">
        <v>70.792325935045398</v>
      </c>
      <c r="FA1354">
        <v>69.699613501032502</v>
      </c>
      <c r="FB1354">
        <v>68.7755313807248</v>
      </c>
      <c r="FC1354">
        <v>67.926823127162706</v>
      </c>
      <c r="FD1354">
        <v>68.681986854730994</v>
      </c>
      <c r="FE1354">
        <v>72.6321427443836</v>
      </c>
      <c r="FF1354">
        <v>77.457361423335698</v>
      </c>
      <c r="FG1354">
        <v>82.331265758111797</v>
      </c>
      <c r="FH1354">
        <v>86.501774458775103</v>
      </c>
      <c r="FI1354">
        <v>89.881648677523899</v>
      </c>
      <c r="FJ1354">
        <v>92.639796565800793</v>
      </c>
      <c r="FK1354">
        <v>94.792466245757495</v>
      </c>
      <c r="FL1354">
        <v>96.1189050206291</v>
      </c>
      <c r="FM1354">
        <v>96.615589957953603</v>
      </c>
      <c r="FN1354">
        <v>96.211451979108801</v>
      </c>
      <c r="FO1354">
        <v>94.723396958201306</v>
      </c>
      <c r="FP1354">
        <v>91.560117023698695</v>
      </c>
      <c r="FQ1354">
        <v>86.902185853863202</v>
      </c>
      <c r="FR1354">
        <v>82.838781763519194</v>
      </c>
      <c r="FS1354">
        <v>79.915022824606496</v>
      </c>
      <c r="FT1354">
        <v>77.637756265407106</v>
      </c>
      <c r="FU1354">
        <v>2.2848041045686698E-3</v>
      </c>
      <c r="FV1354">
        <v>0</v>
      </c>
      <c r="FW1354">
        <v>0</v>
      </c>
      <c r="FX1354">
        <v>1</v>
      </c>
    </row>
    <row r="1355" spans="1:180" x14ac:dyDescent="0.2">
      <c r="A1355" t="s">
        <v>42</v>
      </c>
      <c r="B1355" t="s">
        <v>58</v>
      </c>
      <c r="C1355" t="s">
        <v>55</v>
      </c>
      <c r="D1355" t="s">
        <v>1</v>
      </c>
      <c r="E1355" t="s">
        <v>77</v>
      </c>
      <c r="F1355" t="s">
        <v>77</v>
      </c>
      <c r="G1355" t="s">
        <v>2</v>
      </c>
      <c r="H1355">
        <v>33226.555555555598</v>
      </c>
      <c r="I1355">
        <v>1.0633151688892299</v>
      </c>
      <c r="J1355">
        <v>0.93114366743392396</v>
      </c>
      <c r="K1355">
        <v>0.84095998366090197</v>
      </c>
      <c r="L1355">
        <v>0.78400519738557695</v>
      </c>
      <c r="M1355">
        <v>0.756961906275324</v>
      </c>
      <c r="N1355">
        <v>0.77421467045816805</v>
      </c>
      <c r="O1355">
        <v>0.838307797276448</v>
      </c>
      <c r="P1355">
        <v>0.88964127921039804</v>
      </c>
      <c r="Q1355">
        <v>0.92279637283193805</v>
      </c>
      <c r="R1355">
        <v>0.98384499779180901</v>
      </c>
      <c r="S1355">
        <v>1.0795407173593301</v>
      </c>
      <c r="T1355">
        <v>1.2152904975938701</v>
      </c>
      <c r="U1355">
        <v>1.38310249101752</v>
      </c>
      <c r="V1355">
        <v>1.5638243426342799</v>
      </c>
      <c r="W1355">
        <v>1.7417710827767401</v>
      </c>
      <c r="X1355">
        <v>1.9473701889377699</v>
      </c>
      <c r="Y1355">
        <v>2.1231861532030099</v>
      </c>
      <c r="Z1355">
        <v>2.2723939166759699</v>
      </c>
      <c r="AA1355">
        <v>2.29424551869793</v>
      </c>
      <c r="AB1355">
        <v>2.1781671081406002</v>
      </c>
      <c r="AC1355">
        <v>2.0358907107440301</v>
      </c>
      <c r="AD1355">
        <v>1.8820089491376399</v>
      </c>
      <c r="AE1355">
        <v>1.6000071301877199</v>
      </c>
      <c r="AF1355">
        <v>1.3274288666037599</v>
      </c>
      <c r="AG1355">
        <v>-7.6544519139342699E-3</v>
      </c>
      <c r="AH1355">
        <v>-4.5123134657864801E-3</v>
      </c>
      <c r="AI1355">
        <v>-2.80467651074552E-3</v>
      </c>
      <c r="AJ1355">
        <v>-5.6221421349418805E-4</v>
      </c>
      <c r="AK1355">
        <v>-1.3970288675844301E-3</v>
      </c>
      <c r="AL1355">
        <v>2.1916446312206399E-4</v>
      </c>
      <c r="AM1355">
        <v>-6.60051869470217E-4</v>
      </c>
      <c r="AN1355">
        <v>-2.2380422671877398E-3</v>
      </c>
      <c r="AO1355">
        <v>-2.3911658256230298E-3</v>
      </c>
      <c r="AP1355">
        <v>-2.9305489954488998E-3</v>
      </c>
      <c r="AQ1355">
        <v>-2.2819782990757499E-3</v>
      </c>
      <c r="AR1355">
        <v>-1.2410121981115301E-3</v>
      </c>
      <c r="AS1355">
        <v>2.30153749333412E-4</v>
      </c>
      <c r="AT1355">
        <v>1.42992741341382E-2</v>
      </c>
      <c r="AU1355">
        <v>0.165035639931016</v>
      </c>
      <c r="AV1355">
        <v>0.21583125229994601</v>
      </c>
      <c r="AW1355">
        <v>0.23441176690995799</v>
      </c>
      <c r="AX1355">
        <v>0.23758088862787799</v>
      </c>
      <c r="AY1355">
        <v>0.22178773823130701</v>
      </c>
      <c r="AZ1355">
        <v>2.2496832649257701E-2</v>
      </c>
      <c r="BA1355">
        <v>-3.7961857398476101E-2</v>
      </c>
      <c r="BB1355">
        <v>-3.6140926202774398E-2</v>
      </c>
      <c r="BC1355">
        <v>-3.1528250876744497E-2</v>
      </c>
      <c r="BD1355">
        <v>-2.28694916441072E-2</v>
      </c>
      <c r="BE1355">
        <v>-6.8926520985836404E-3</v>
      </c>
      <c r="BF1355">
        <v>-3.7124807282530301E-3</v>
      </c>
      <c r="BG1355">
        <v>-2.0491376476120802E-3</v>
      </c>
      <c r="BH1355">
        <v>1.4405677753439301E-4</v>
      </c>
      <c r="BI1355">
        <v>-7.6572988396561104E-4</v>
      </c>
      <c r="BJ1355">
        <v>8.2685445286990902E-4</v>
      </c>
      <c r="BK1355">
        <v>1.12950967151602E-4</v>
      </c>
      <c r="BL1355">
        <v>-1.5186434984711401E-3</v>
      </c>
      <c r="BM1355">
        <v>-1.73223745202596E-3</v>
      </c>
      <c r="BN1355">
        <v>-2.3422532333821498E-3</v>
      </c>
      <c r="BO1355">
        <v>-1.77675574136726E-3</v>
      </c>
      <c r="BP1355">
        <v>-9.2009845936239496E-4</v>
      </c>
      <c r="BQ1355">
        <v>5.4304111081666701E-4</v>
      </c>
      <c r="BR1355">
        <v>1.5216365482282499E-2</v>
      </c>
      <c r="BS1355">
        <v>0.16630650225016</v>
      </c>
      <c r="BT1355">
        <v>0.21745795695942099</v>
      </c>
      <c r="BU1355">
        <v>0.23614821681353701</v>
      </c>
      <c r="BV1355">
        <v>0.23927351485116799</v>
      </c>
      <c r="BW1355">
        <v>0.223669568267435</v>
      </c>
      <c r="BX1355">
        <v>2.3920802666715001E-2</v>
      </c>
      <c r="BY1355">
        <v>-3.6681189079386799E-2</v>
      </c>
      <c r="BZ1355">
        <v>-3.4746142599933097E-2</v>
      </c>
      <c r="CA1355">
        <v>-3.01254969034154E-2</v>
      </c>
      <c r="CB1355">
        <v>-2.1807888218056501E-2</v>
      </c>
      <c r="CC1355">
        <v>-6.3650318671197303E-3</v>
      </c>
      <c r="CD1355">
        <v>-3.1585190107438601E-3</v>
      </c>
      <c r="CE1355">
        <v>-1.52585373258125E-3</v>
      </c>
      <c r="CF1355">
        <v>6.3321791442863605E-4</v>
      </c>
      <c r="CG1355">
        <v>-3.28494131018395E-4</v>
      </c>
      <c r="CH1355">
        <v>1.2477386885814601E-3</v>
      </c>
      <c r="CI1355">
        <v>6.4833037702049904E-4</v>
      </c>
      <c r="CJ1355">
        <v>-1.02039010274094E-3</v>
      </c>
      <c r="CK1355">
        <v>-1.27586566774639E-3</v>
      </c>
      <c r="CL1355">
        <v>-1.93480138068247E-3</v>
      </c>
      <c r="CM1355">
        <v>-1.42684013694269E-3</v>
      </c>
      <c r="CN1355">
        <v>-6.9783458149464902E-4</v>
      </c>
      <c r="CO1355">
        <v>7.5974594424057704E-4</v>
      </c>
      <c r="CP1355">
        <v>1.5851540156299301E-2</v>
      </c>
      <c r="CQ1355">
        <v>0.16718669762100899</v>
      </c>
      <c r="CR1355">
        <v>0.218584607651192</v>
      </c>
      <c r="CS1355">
        <v>0.23735087672706101</v>
      </c>
      <c r="CT1355">
        <v>0.240445822617222</v>
      </c>
      <c r="CU1355">
        <v>0.22497291801789501</v>
      </c>
      <c r="CV1355">
        <v>2.49070399630088E-2</v>
      </c>
      <c r="CW1355">
        <v>-3.5794202102846999E-2</v>
      </c>
      <c r="CX1355">
        <v>-3.3780119725492698E-2</v>
      </c>
      <c r="CY1355">
        <v>-2.9153953774655E-2</v>
      </c>
      <c r="CZ1355">
        <v>-2.1072624919104499E-2</v>
      </c>
      <c r="DA1355">
        <v>-5.8374116356558299E-3</v>
      </c>
      <c r="DB1355">
        <v>-2.60455729323469E-3</v>
      </c>
      <c r="DC1355">
        <v>-1.00256981755042E-3</v>
      </c>
      <c r="DD1355">
        <v>1.1223790513228799E-3</v>
      </c>
      <c r="DE1355">
        <v>1.0874162192882199E-4</v>
      </c>
      <c r="DF1355">
        <v>1.66862292429302E-3</v>
      </c>
      <c r="DG1355">
        <v>1.1837097868894E-3</v>
      </c>
      <c r="DH1355">
        <v>-5.2213670701072999E-4</v>
      </c>
      <c r="DI1355">
        <v>-8.1949388346681405E-4</v>
      </c>
      <c r="DJ1355">
        <v>-1.52734952798279E-3</v>
      </c>
      <c r="DK1355">
        <v>-1.07692453251813E-3</v>
      </c>
      <c r="DL1355">
        <v>-4.75570703626904E-4</v>
      </c>
      <c r="DM1355">
        <v>9.7645077766448697E-4</v>
      </c>
      <c r="DN1355">
        <v>1.64867148303161E-2</v>
      </c>
      <c r="DO1355">
        <v>0.16806689299185701</v>
      </c>
      <c r="DP1355">
        <v>0.21971125834296201</v>
      </c>
      <c r="DQ1355">
        <v>0.23855353664058401</v>
      </c>
      <c r="DR1355">
        <v>0.24161813038327601</v>
      </c>
      <c r="DS1355">
        <v>0.22627626776835499</v>
      </c>
      <c r="DT1355">
        <v>2.5893277259302599E-2</v>
      </c>
      <c r="DU1355">
        <v>-3.4907215126307303E-2</v>
      </c>
      <c r="DV1355">
        <v>-3.2814096851052403E-2</v>
      </c>
      <c r="DW1355">
        <v>-2.81824106458947E-2</v>
      </c>
      <c r="DX1355">
        <v>-2.03373616201524E-2</v>
      </c>
      <c r="DY1355">
        <v>-5.0756118203051899E-3</v>
      </c>
      <c r="DZ1355">
        <v>-1.80472455570123E-3</v>
      </c>
      <c r="EA1355">
        <v>-2.4703095441696898E-4</v>
      </c>
      <c r="EB1355">
        <v>1.82865004235146E-3</v>
      </c>
      <c r="EC1355">
        <v>7.4004060554763598E-4</v>
      </c>
      <c r="ED1355">
        <v>2.2763129140408599E-3</v>
      </c>
      <c r="EE1355">
        <v>1.9567126235112199E-3</v>
      </c>
      <c r="EF1355">
        <v>1.97262061705866E-4</v>
      </c>
      <c r="EG1355">
        <v>-1.6056550986974499E-4</v>
      </c>
      <c r="EH1355">
        <v>-9.3905376591604003E-4</v>
      </c>
      <c r="EI1355">
        <v>-5.7170197480963295E-4</v>
      </c>
      <c r="EJ1355">
        <v>-1.54656964877769E-4</v>
      </c>
      <c r="EK1355">
        <v>1.2893381391477401E-3</v>
      </c>
      <c r="EL1355">
        <v>1.74038061784604E-2</v>
      </c>
      <c r="EM1355">
        <v>0.16933775531100101</v>
      </c>
      <c r="EN1355">
        <v>0.22133796300243699</v>
      </c>
      <c r="EO1355">
        <v>0.240289986544163</v>
      </c>
      <c r="EP1355">
        <v>0.24331075660656701</v>
      </c>
      <c r="EQ1355">
        <v>0.22815809780448301</v>
      </c>
      <c r="ER1355">
        <v>2.731724727676E-2</v>
      </c>
      <c r="ES1355">
        <v>-3.3626546807218001E-2</v>
      </c>
      <c r="ET1355">
        <v>-3.1419313248211102E-2</v>
      </c>
      <c r="EU1355">
        <v>-2.6779656672565599E-2</v>
      </c>
      <c r="EV1355">
        <v>-1.92757581941017E-2</v>
      </c>
      <c r="EW1355">
        <v>74.802292716192198</v>
      </c>
      <c r="EX1355">
        <v>73.482458279254004</v>
      </c>
      <c r="EY1355">
        <v>72.090228604192205</v>
      </c>
      <c r="EZ1355">
        <v>70.651599768977306</v>
      </c>
      <c r="FA1355">
        <v>69.572229840289495</v>
      </c>
      <c r="FB1355">
        <v>68.648613118321407</v>
      </c>
      <c r="FC1355">
        <v>67.796842618600706</v>
      </c>
      <c r="FD1355">
        <v>68.553260615131705</v>
      </c>
      <c r="FE1355">
        <v>72.500945640870199</v>
      </c>
      <c r="FF1355">
        <v>77.316685870738695</v>
      </c>
      <c r="FG1355">
        <v>82.193945903744904</v>
      </c>
      <c r="FH1355">
        <v>86.365118586314395</v>
      </c>
      <c r="FI1355">
        <v>89.722173755759201</v>
      </c>
      <c r="FJ1355">
        <v>92.435621484517199</v>
      </c>
      <c r="FK1355">
        <v>94.545848274869897</v>
      </c>
      <c r="FL1355">
        <v>95.846121834202805</v>
      </c>
      <c r="FM1355">
        <v>96.307695678313706</v>
      </c>
      <c r="FN1355">
        <v>95.869485965944094</v>
      </c>
      <c r="FO1355">
        <v>94.3584514294093</v>
      </c>
      <c r="FP1355">
        <v>91.203293356718504</v>
      </c>
      <c r="FQ1355">
        <v>86.593130323095593</v>
      </c>
      <c r="FR1355">
        <v>82.590231873784504</v>
      </c>
      <c r="FS1355">
        <v>79.707763922005498</v>
      </c>
      <c r="FT1355">
        <v>77.445186375615904</v>
      </c>
      <c r="FU1355">
        <v>2.1682524539491598E-3</v>
      </c>
      <c r="FV1355">
        <v>0</v>
      </c>
      <c r="FW1355">
        <v>0</v>
      </c>
      <c r="FX1355">
        <v>1</v>
      </c>
    </row>
    <row r="1356" spans="1:180" x14ac:dyDescent="0.2">
      <c r="A1356" t="s">
        <v>42</v>
      </c>
      <c r="B1356" t="s">
        <v>58</v>
      </c>
      <c r="C1356" t="s">
        <v>55</v>
      </c>
      <c r="D1356" t="s">
        <v>1</v>
      </c>
      <c r="E1356" t="s">
        <v>77</v>
      </c>
      <c r="F1356" t="s">
        <v>78</v>
      </c>
      <c r="G1356" t="s">
        <v>2</v>
      </c>
      <c r="H1356">
        <v>8007.5555555555602</v>
      </c>
      <c r="I1356">
        <v>0.90077744846645202</v>
      </c>
      <c r="J1356">
        <v>0.78251786615996599</v>
      </c>
      <c r="K1356">
        <v>0.70678206086606898</v>
      </c>
      <c r="L1356">
        <v>0.65691212489955897</v>
      </c>
      <c r="M1356">
        <v>0.63868310294583897</v>
      </c>
      <c r="N1356">
        <v>0.66772062721389003</v>
      </c>
      <c r="O1356">
        <v>0.74052644295248304</v>
      </c>
      <c r="P1356">
        <v>0.80829940041999504</v>
      </c>
      <c r="Q1356">
        <v>0.86952178780640399</v>
      </c>
      <c r="R1356">
        <v>0.94276395246915901</v>
      </c>
      <c r="S1356">
        <v>1.04146485524872</v>
      </c>
      <c r="T1356">
        <v>1.1941466067817399</v>
      </c>
      <c r="U1356">
        <v>1.37712772778972</v>
      </c>
      <c r="V1356">
        <v>1.57059321256271</v>
      </c>
      <c r="W1356">
        <v>1.7618031875139699</v>
      </c>
      <c r="X1356">
        <v>2.00651358674543</v>
      </c>
      <c r="Y1356">
        <v>2.2128241405378999</v>
      </c>
      <c r="Z1356">
        <v>2.3702327851370901</v>
      </c>
      <c r="AA1356">
        <v>2.3706152484363301</v>
      </c>
      <c r="AB1356">
        <v>2.2386353213562402</v>
      </c>
      <c r="AC1356">
        <v>2.03279846538409</v>
      </c>
      <c r="AD1356">
        <v>1.7947052462728801</v>
      </c>
      <c r="AE1356">
        <v>1.4665165517088601</v>
      </c>
      <c r="AF1356">
        <v>1.1806894127932499</v>
      </c>
      <c r="AG1356">
        <v>-2.0754737271092401E-2</v>
      </c>
      <c r="AH1356">
        <v>-1.21587285855354E-2</v>
      </c>
      <c r="AI1356">
        <v>-7.17818311665697E-3</v>
      </c>
      <c r="AJ1356">
        <v>-3.8958528838676301E-3</v>
      </c>
      <c r="AK1356">
        <v>-2.6239938547863899E-3</v>
      </c>
      <c r="AL1356">
        <v>3.0709675151169698E-4</v>
      </c>
      <c r="AM1356">
        <v>1.18804626705261E-3</v>
      </c>
      <c r="AN1356">
        <v>-5.6938114095831998E-3</v>
      </c>
      <c r="AO1356">
        <v>-4.4386880598444901E-3</v>
      </c>
      <c r="AP1356">
        <v>-1.22429749969966E-2</v>
      </c>
      <c r="AQ1356">
        <v>-1.03416744683791E-2</v>
      </c>
      <c r="AR1356">
        <v>-2.78768772577144E-3</v>
      </c>
      <c r="AS1356">
        <v>1.12932640887364E-3</v>
      </c>
      <c r="AT1356">
        <v>-1.0447996109717399E-3</v>
      </c>
      <c r="AU1356">
        <v>0.38390759091181198</v>
      </c>
      <c r="AV1356">
        <v>0.50093638297464105</v>
      </c>
      <c r="AW1356">
        <v>0.549606979908702</v>
      </c>
      <c r="AX1356">
        <v>0.55838465684162097</v>
      </c>
      <c r="AY1356">
        <v>0.34997054832269803</v>
      </c>
      <c r="AZ1356">
        <v>-0.24543863426256801</v>
      </c>
      <c r="BA1356">
        <v>-0.236943906848886</v>
      </c>
      <c r="BB1356">
        <v>-0.175406203835453</v>
      </c>
      <c r="BC1356">
        <v>-0.101063037421583</v>
      </c>
      <c r="BD1356">
        <v>-4.9764716097890398E-2</v>
      </c>
      <c r="BE1356">
        <v>-1.96044660035215E-2</v>
      </c>
      <c r="BF1356">
        <v>-1.11969345299547E-2</v>
      </c>
      <c r="BG1356">
        <v>-6.4511606745296102E-3</v>
      </c>
      <c r="BH1356">
        <v>-3.1650120206274199E-3</v>
      </c>
      <c r="BI1356">
        <v>-1.83851483509483E-3</v>
      </c>
      <c r="BJ1356">
        <v>8.9767519652019401E-4</v>
      </c>
      <c r="BK1356">
        <v>2.0276635408800802E-3</v>
      </c>
      <c r="BL1356">
        <v>-4.6633960115530799E-3</v>
      </c>
      <c r="BM1356">
        <v>-3.5915001978002298E-3</v>
      </c>
      <c r="BN1356">
        <v>-1.13262083576824E-2</v>
      </c>
      <c r="BO1356">
        <v>-9.3579094908290503E-3</v>
      </c>
      <c r="BP1356">
        <v>-2.15733515956959E-3</v>
      </c>
      <c r="BQ1356">
        <v>1.76998697995572E-3</v>
      </c>
      <c r="BR1356">
        <v>5.3539773822571597E-4</v>
      </c>
      <c r="BS1356">
        <v>0.38609448154819498</v>
      </c>
      <c r="BT1356">
        <v>0.50417430927787998</v>
      </c>
      <c r="BU1356">
        <v>0.55320225392575395</v>
      </c>
      <c r="BV1356">
        <v>0.562325873194915</v>
      </c>
      <c r="BW1356">
        <v>0.35372317100147099</v>
      </c>
      <c r="BX1356">
        <v>-0.24204163395418701</v>
      </c>
      <c r="BY1356">
        <v>-0.234008742636754</v>
      </c>
      <c r="BZ1356">
        <v>-0.17276002204568799</v>
      </c>
      <c r="CA1356">
        <v>-9.8779380532694305E-2</v>
      </c>
      <c r="CB1356">
        <v>-4.8269715733786397E-2</v>
      </c>
      <c r="CC1356">
        <v>-1.8807791627638699E-2</v>
      </c>
      <c r="CD1356">
        <v>-1.05307988969439E-2</v>
      </c>
      <c r="CE1356">
        <v>-5.94762714581888E-3</v>
      </c>
      <c r="CF1356">
        <v>-2.6588338650858699E-3</v>
      </c>
      <c r="CG1356">
        <v>-1.2944944588376599E-3</v>
      </c>
      <c r="CH1356">
        <v>1.3067080284716601E-3</v>
      </c>
      <c r="CI1356">
        <v>2.6091799070320399E-3</v>
      </c>
      <c r="CJ1356">
        <v>-3.9497334458009599E-3</v>
      </c>
      <c r="CK1356">
        <v>-3.0047404653113599E-3</v>
      </c>
      <c r="CL1356">
        <v>-1.0691258576012099E-2</v>
      </c>
      <c r="CM1356">
        <v>-8.6765568641916507E-3</v>
      </c>
      <c r="CN1356">
        <v>-1.72075489244232E-3</v>
      </c>
      <c r="CO1356">
        <v>2.2137065398620702E-3</v>
      </c>
      <c r="CP1356">
        <v>1.62983760857205E-3</v>
      </c>
      <c r="CQ1356">
        <v>0.38760911534109499</v>
      </c>
      <c r="CR1356">
        <v>0.50641688717190603</v>
      </c>
      <c r="CS1356">
        <v>0.55569232975778804</v>
      </c>
      <c r="CT1356">
        <v>0.56505554763519805</v>
      </c>
      <c r="CU1356">
        <v>0.35632222603728803</v>
      </c>
      <c r="CV1356">
        <v>-0.23968888188878201</v>
      </c>
      <c r="CW1356">
        <v>-0.23197585684473401</v>
      </c>
      <c r="CX1356">
        <v>-0.17092728459908199</v>
      </c>
      <c r="CY1356">
        <v>-9.7197726728085701E-2</v>
      </c>
      <c r="CZ1356">
        <v>-4.7234283035782899E-2</v>
      </c>
      <c r="DA1356">
        <v>-1.8011117251756002E-2</v>
      </c>
      <c r="DB1356">
        <v>-9.8646632639330396E-3</v>
      </c>
      <c r="DC1356">
        <v>-5.4440936171081498E-3</v>
      </c>
      <c r="DD1356">
        <v>-2.1526557095443298E-3</v>
      </c>
      <c r="DE1356">
        <v>-7.5047408258048596E-4</v>
      </c>
      <c r="DF1356">
        <v>1.71574086042313E-3</v>
      </c>
      <c r="DG1356">
        <v>3.1906962731840099E-3</v>
      </c>
      <c r="DH1356">
        <v>-3.23607088004884E-3</v>
      </c>
      <c r="DI1356">
        <v>-2.4179807328224999E-3</v>
      </c>
      <c r="DJ1356">
        <v>-1.0056308794341801E-2</v>
      </c>
      <c r="DK1356">
        <v>-7.9952042375542494E-3</v>
      </c>
      <c r="DL1356">
        <v>-1.2841746253150501E-3</v>
      </c>
      <c r="DM1356">
        <v>2.6574260997684201E-3</v>
      </c>
      <c r="DN1356">
        <v>2.72427747891838E-3</v>
      </c>
      <c r="DO1356">
        <v>0.389123749133995</v>
      </c>
      <c r="DP1356">
        <v>0.50865946506593096</v>
      </c>
      <c r="DQ1356">
        <v>0.55818240558982202</v>
      </c>
      <c r="DR1356">
        <v>0.56778522207547999</v>
      </c>
      <c r="DS1356">
        <v>0.358921281073104</v>
      </c>
      <c r="DT1356">
        <v>-0.23733612982337701</v>
      </c>
      <c r="DU1356">
        <v>-0.229942971052714</v>
      </c>
      <c r="DV1356">
        <v>-0.16909454715247499</v>
      </c>
      <c r="DW1356">
        <v>-9.5616072923477097E-2</v>
      </c>
      <c r="DX1356">
        <v>-4.6198850337779297E-2</v>
      </c>
      <c r="DY1356">
        <v>-1.6860845984185101E-2</v>
      </c>
      <c r="DZ1356">
        <v>-8.9028692083522893E-3</v>
      </c>
      <c r="EA1356">
        <v>-4.71707117498079E-3</v>
      </c>
      <c r="EB1356">
        <v>-1.4218148463041201E-3</v>
      </c>
      <c r="EC1356">
        <v>3.5004937111069203E-5</v>
      </c>
      <c r="ED1356">
        <v>2.3063193054316199E-3</v>
      </c>
      <c r="EE1356">
        <v>4.0303135470114802E-3</v>
      </c>
      <c r="EF1356">
        <v>-2.20565548201872E-3</v>
      </c>
      <c r="EG1356">
        <v>-1.57079287077824E-3</v>
      </c>
      <c r="EH1356">
        <v>-9.1395421550275399E-3</v>
      </c>
      <c r="EI1356">
        <v>-7.0114392600042E-3</v>
      </c>
      <c r="EJ1356">
        <v>-6.5382205911319402E-4</v>
      </c>
      <c r="EK1356">
        <v>3.2980866708505101E-3</v>
      </c>
      <c r="EL1356">
        <v>4.3044748281158398E-3</v>
      </c>
      <c r="EM1356">
        <v>0.391310639770378</v>
      </c>
      <c r="EN1356">
        <v>0.51189739136917001</v>
      </c>
      <c r="EO1356">
        <v>0.56177767960687297</v>
      </c>
      <c r="EP1356">
        <v>0.57172643842877402</v>
      </c>
      <c r="EQ1356">
        <v>0.36267390375187702</v>
      </c>
      <c r="ER1356">
        <v>-0.23393912951499499</v>
      </c>
      <c r="ES1356">
        <v>-0.227007806840582</v>
      </c>
      <c r="ET1356">
        <v>-0.16644836536270999</v>
      </c>
      <c r="EU1356">
        <v>-9.3332416034588694E-2</v>
      </c>
      <c r="EV1356">
        <v>-4.4703849973675297E-2</v>
      </c>
      <c r="EW1356">
        <v>76.113203425457499</v>
      </c>
      <c r="EX1356">
        <v>74.749564441490094</v>
      </c>
      <c r="EY1356">
        <v>73.196649543431107</v>
      </c>
      <c r="EZ1356">
        <v>71.560100803085405</v>
      </c>
      <c r="FA1356">
        <v>70.373556632136797</v>
      </c>
      <c r="FB1356">
        <v>69.419611116641406</v>
      </c>
      <c r="FC1356">
        <v>68.550771543319797</v>
      </c>
      <c r="FD1356">
        <v>69.291545542165693</v>
      </c>
      <c r="FE1356">
        <v>73.284555560218095</v>
      </c>
      <c r="FF1356">
        <v>78.244306333396807</v>
      </c>
      <c r="FG1356">
        <v>83.196926454709001</v>
      </c>
      <c r="FH1356">
        <v>87.440329555951706</v>
      </c>
      <c r="FI1356">
        <v>90.969155913513106</v>
      </c>
      <c r="FJ1356">
        <v>93.965068829868599</v>
      </c>
      <c r="FK1356">
        <v>96.3581409947639</v>
      </c>
      <c r="FL1356">
        <v>97.813612304025497</v>
      </c>
      <c r="FM1356">
        <v>98.487591417795201</v>
      </c>
      <c r="FN1356">
        <v>98.272479311929104</v>
      </c>
      <c r="FO1356">
        <v>96.9187979186962</v>
      </c>
      <c r="FP1356">
        <v>93.680559770886404</v>
      </c>
      <c r="FQ1356">
        <v>88.799625062758807</v>
      </c>
      <c r="FR1356">
        <v>84.452985558019094</v>
      </c>
      <c r="FS1356">
        <v>81.299124027932393</v>
      </c>
      <c r="FT1356">
        <v>78.89065978571</v>
      </c>
      <c r="FU1356">
        <v>4.4149525847252003E-3</v>
      </c>
      <c r="FV1356">
        <v>0</v>
      </c>
      <c r="FW1356">
        <v>0</v>
      </c>
      <c r="FX1356">
        <v>1</v>
      </c>
    </row>
    <row r="1357" spans="1:180" x14ac:dyDescent="0.2">
      <c r="A1357" t="s">
        <v>42</v>
      </c>
      <c r="B1357" t="s">
        <v>58</v>
      </c>
      <c r="C1357" t="s">
        <v>55</v>
      </c>
      <c r="D1357" t="s">
        <v>1</v>
      </c>
      <c r="E1357" t="s">
        <v>78</v>
      </c>
      <c r="F1357" t="s">
        <v>1</v>
      </c>
      <c r="G1357" t="s">
        <v>2</v>
      </c>
      <c r="H1357">
        <v>25213.222222222201</v>
      </c>
      <c r="I1357">
        <v>1.0982187640985199</v>
      </c>
      <c r="J1357">
        <v>0.94793933098466998</v>
      </c>
      <c r="K1357">
        <v>0.83822872400895299</v>
      </c>
      <c r="L1357">
        <v>0.76130467509403699</v>
      </c>
      <c r="M1357">
        <v>0.7188263636519</v>
      </c>
      <c r="N1357">
        <v>0.69713213256556394</v>
      </c>
      <c r="O1357">
        <v>0.71500033893989101</v>
      </c>
      <c r="P1357">
        <v>0.76253805068263203</v>
      </c>
      <c r="Q1357">
        <v>0.82288083750116103</v>
      </c>
      <c r="R1357">
        <v>0.93954801245439301</v>
      </c>
      <c r="S1357">
        <v>1.10338350767557</v>
      </c>
      <c r="T1357">
        <v>1.30658150151973</v>
      </c>
      <c r="U1357">
        <v>1.5402094329958</v>
      </c>
      <c r="V1357">
        <v>1.7725210068825901</v>
      </c>
      <c r="W1357">
        <v>1.9839018264071899</v>
      </c>
      <c r="X1357">
        <v>2.1905957819172901</v>
      </c>
      <c r="Y1357">
        <v>2.34762115916006</v>
      </c>
      <c r="Z1357">
        <v>2.4395758574881099</v>
      </c>
      <c r="AA1357">
        <v>2.4125327056761101</v>
      </c>
      <c r="AB1357">
        <v>2.2751431393307602</v>
      </c>
      <c r="AC1357">
        <v>2.1195258453122099</v>
      </c>
      <c r="AD1357">
        <v>1.9510661183739799</v>
      </c>
      <c r="AE1357">
        <v>1.6686085808386</v>
      </c>
      <c r="AF1357">
        <v>1.3825576900640899</v>
      </c>
      <c r="AG1357">
        <v>-2.4936956026472799E-3</v>
      </c>
      <c r="AH1357">
        <v>-1.56018878497613E-3</v>
      </c>
      <c r="AI1357">
        <v>-1.9931156423702999E-3</v>
      </c>
      <c r="AJ1357">
        <v>1.0182197692389799E-3</v>
      </c>
      <c r="AK1357">
        <v>1.1093942385800601E-3</v>
      </c>
      <c r="AL1357">
        <v>1.13686162224977E-3</v>
      </c>
      <c r="AM1357">
        <v>1.3317554425044601E-4</v>
      </c>
      <c r="AN1357">
        <v>2.0789723328899401E-3</v>
      </c>
      <c r="AO1357">
        <v>2.8736603451439899E-3</v>
      </c>
      <c r="AP1357">
        <v>-1.80606679883927E-3</v>
      </c>
      <c r="AQ1357">
        <v>-1.7049983491937599E-3</v>
      </c>
      <c r="AR1357">
        <v>-1.87477162837404E-3</v>
      </c>
      <c r="AS1357">
        <v>6.1894068155005696E-4</v>
      </c>
      <c r="AT1357">
        <v>1.0429343860764601E-2</v>
      </c>
      <c r="AU1357">
        <v>0.13403197611541201</v>
      </c>
      <c r="AV1357">
        <v>0.16034524364574401</v>
      </c>
      <c r="AW1357">
        <v>0.171297178372987</v>
      </c>
      <c r="AX1357">
        <v>0.174184206843326</v>
      </c>
      <c r="AY1357">
        <v>0.120170710758912</v>
      </c>
      <c r="AZ1357">
        <v>-3.17335988465305E-2</v>
      </c>
      <c r="BA1357">
        <v>-4.2946283232925903E-2</v>
      </c>
      <c r="BB1357">
        <v>-3.8705702261127697E-2</v>
      </c>
      <c r="BC1357">
        <v>-3.03011615618895E-2</v>
      </c>
      <c r="BD1357">
        <v>-1.76539832750175E-2</v>
      </c>
      <c r="BE1357">
        <v>-1.25985376026503E-3</v>
      </c>
      <c r="BF1357">
        <v>-4.4839512571413298E-4</v>
      </c>
      <c r="BG1357">
        <v>-1.0697268130982799E-3</v>
      </c>
      <c r="BH1357">
        <v>2.0148438446098401E-3</v>
      </c>
      <c r="BI1357">
        <v>1.8723317671688799E-3</v>
      </c>
      <c r="BJ1357">
        <v>1.9519997348851101E-3</v>
      </c>
      <c r="BK1357">
        <v>9.5232565672281595E-4</v>
      </c>
      <c r="BL1357">
        <v>2.90135804644667E-3</v>
      </c>
      <c r="BM1357">
        <v>3.5244252227808002E-3</v>
      </c>
      <c r="BN1357">
        <v>-1.20942085368901E-3</v>
      </c>
      <c r="BO1357">
        <v>-1.0908576190344101E-3</v>
      </c>
      <c r="BP1357">
        <v>-1.44781966040036E-3</v>
      </c>
      <c r="BQ1357">
        <v>1.0437760455679001E-3</v>
      </c>
      <c r="BR1357">
        <v>1.15077461728623E-2</v>
      </c>
      <c r="BS1357">
        <v>0.13556889721750501</v>
      </c>
      <c r="BT1357">
        <v>0.16179168164253299</v>
      </c>
      <c r="BU1357">
        <v>0.17276530812905999</v>
      </c>
      <c r="BV1357">
        <v>0.17587921330192399</v>
      </c>
      <c r="BW1357">
        <v>0.122052846254654</v>
      </c>
      <c r="BX1357">
        <v>-3.0162700619741599E-2</v>
      </c>
      <c r="BY1357">
        <v>-4.1415505182593897E-2</v>
      </c>
      <c r="BZ1357">
        <v>-3.6797883085208399E-2</v>
      </c>
      <c r="CA1357">
        <v>-2.8436678985970101E-2</v>
      </c>
      <c r="CB1357">
        <v>-1.63484418107579E-2</v>
      </c>
      <c r="CC1357">
        <v>-4.0529865884651397E-4</v>
      </c>
      <c r="CD1357">
        <v>3.21629775867021E-4</v>
      </c>
      <c r="CE1357">
        <v>-4.3019052283619198E-4</v>
      </c>
      <c r="CF1357">
        <v>2.7051026432256499E-3</v>
      </c>
      <c r="CG1357">
        <v>2.4007399753557699E-3</v>
      </c>
      <c r="CH1357">
        <v>2.5165619085655401E-3</v>
      </c>
      <c r="CI1357">
        <v>1.51966652926874E-3</v>
      </c>
      <c r="CJ1357">
        <v>3.4709398864471099E-3</v>
      </c>
      <c r="CK1357">
        <v>3.9751429946265097E-3</v>
      </c>
      <c r="CL1357">
        <v>-7.9618568962259398E-4</v>
      </c>
      <c r="CM1357">
        <v>-6.6550562016453902E-4</v>
      </c>
      <c r="CN1357">
        <v>-1.1521140279927801E-3</v>
      </c>
      <c r="CO1357">
        <v>1.3380157245234199E-3</v>
      </c>
      <c r="CP1357">
        <v>1.2254644329116601E-2</v>
      </c>
      <c r="CQ1357">
        <v>0.13663336409093901</v>
      </c>
      <c r="CR1357">
        <v>0.16279348019286799</v>
      </c>
      <c r="CS1357">
        <v>0.17378213032579601</v>
      </c>
      <c r="CT1357">
        <v>0.177053169611702</v>
      </c>
      <c r="CU1357">
        <v>0.123356407565512</v>
      </c>
      <c r="CV1357">
        <v>-2.90747012932479E-2</v>
      </c>
      <c r="CW1357">
        <v>-4.0355292968097201E-2</v>
      </c>
      <c r="CX1357">
        <v>-3.5476533335699001E-2</v>
      </c>
      <c r="CY1357">
        <v>-2.71453440336057E-2</v>
      </c>
      <c r="CZ1357">
        <v>-1.54442277696436E-2</v>
      </c>
      <c r="DA1357">
        <v>4.4925644257200599E-4</v>
      </c>
      <c r="DB1357">
        <v>1.0916546774481701E-3</v>
      </c>
      <c r="DC1357">
        <v>2.0934576742589599E-4</v>
      </c>
      <c r="DD1357">
        <v>3.3953614418414601E-3</v>
      </c>
      <c r="DE1357">
        <v>2.9291481835426701E-3</v>
      </c>
      <c r="DF1357">
        <v>3.0811240822459802E-3</v>
      </c>
      <c r="DG1357">
        <v>2.0870074018146702E-3</v>
      </c>
      <c r="DH1357">
        <v>4.0405217264475497E-3</v>
      </c>
      <c r="DI1357">
        <v>4.4258607664722296E-3</v>
      </c>
      <c r="DJ1357">
        <v>-3.82950525556183E-4</v>
      </c>
      <c r="DK1357">
        <v>-2.4015362129467299E-4</v>
      </c>
      <c r="DL1357">
        <v>-8.5640839558519504E-4</v>
      </c>
      <c r="DM1357">
        <v>1.6322554034789499E-3</v>
      </c>
      <c r="DN1357">
        <v>1.30015424853708E-2</v>
      </c>
      <c r="DO1357">
        <v>0.13769783096437199</v>
      </c>
      <c r="DP1357">
        <v>0.16379527874320299</v>
      </c>
      <c r="DQ1357">
        <v>0.174798952522533</v>
      </c>
      <c r="DR1357">
        <v>0.17822712592147999</v>
      </c>
      <c r="DS1357">
        <v>0.12465996887637</v>
      </c>
      <c r="DT1357">
        <v>-2.79867019667541E-2</v>
      </c>
      <c r="DU1357">
        <v>-3.9295080753600498E-2</v>
      </c>
      <c r="DV1357">
        <v>-3.41551835861897E-2</v>
      </c>
      <c r="DW1357">
        <v>-2.5854009081241299E-2</v>
      </c>
      <c r="DX1357">
        <v>-1.45400137285293E-2</v>
      </c>
      <c r="DY1357">
        <v>1.6830982849542599E-3</v>
      </c>
      <c r="DZ1357">
        <v>2.2034483367101699E-3</v>
      </c>
      <c r="EA1357">
        <v>1.1327345966979201E-3</v>
      </c>
      <c r="EB1357">
        <v>4.39198551721232E-3</v>
      </c>
      <c r="EC1357">
        <v>3.69208571213149E-3</v>
      </c>
      <c r="ED1357">
        <v>3.89626219488132E-3</v>
      </c>
      <c r="EE1357">
        <v>2.90615751428704E-3</v>
      </c>
      <c r="EF1357">
        <v>4.8629074400042896E-3</v>
      </c>
      <c r="EG1357">
        <v>5.07662564410904E-3</v>
      </c>
      <c r="EH1357">
        <v>2.1369541959408099E-4</v>
      </c>
      <c r="EI1357">
        <v>3.7398710886468002E-4</v>
      </c>
      <c r="EJ1357">
        <v>-4.2945642761151802E-4</v>
      </c>
      <c r="EK1357">
        <v>2.0570907674967902E-3</v>
      </c>
      <c r="EL1357">
        <v>1.40799447974685E-2</v>
      </c>
      <c r="EM1357">
        <v>0.13923475206646599</v>
      </c>
      <c r="EN1357">
        <v>0.165241716739991</v>
      </c>
      <c r="EO1357">
        <v>0.17626708227860499</v>
      </c>
      <c r="EP1357">
        <v>0.17992213238007801</v>
      </c>
      <c r="EQ1357">
        <v>0.126542104372112</v>
      </c>
      <c r="ER1357">
        <v>-2.6415803739965299E-2</v>
      </c>
      <c r="ES1357">
        <v>-3.7764302703268401E-2</v>
      </c>
      <c r="ET1357">
        <v>-3.2247364410270402E-2</v>
      </c>
      <c r="EU1357">
        <v>-2.39895265053219E-2</v>
      </c>
      <c r="EV1357">
        <v>-1.3234472264269799E-2</v>
      </c>
      <c r="EW1357">
        <v>79.277209394416005</v>
      </c>
      <c r="EX1357">
        <v>77.780092406426306</v>
      </c>
      <c r="EY1357">
        <v>76.257705006409495</v>
      </c>
      <c r="EZ1357">
        <v>74.651714136066602</v>
      </c>
      <c r="FA1357">
        <v>73.344582548839099</v>
      </c>
      <c r="FB1357">
        <v>72.208143749996495</v>
      </c>
      <c r="FC1357">
        <v>71.210243879261895</v>
      </c>
      <c r="FD1357">
        <v>71.730066328445403</v>
      </c>
      <c r="FE1357">
        <v>75.340341535923102</v>
      </c>
      <c r="FF1357">
        <v>79.873495888016194</v>
      </c>
      <c r="FG1357">
        <v>84.330383497401698</v>
      </c>
      <c r="FH1357">
        <v>88.291511540594698</v>
      </c>
      <c r="FI1357">
        <v>91.673126454973399</v>
      </c>
      <c r="FJ1357">
        <v>94.654353947403393</v>
      </c>
      <c r="FK1357">
        <v>97.049445604820903</v>
      </c>
      <c r="FL1357">
        <v>98.6357354318273</v>
      </c>
      <c r="FM1357">
        <v>99.489346689774706</v>
      </c>
      <c r="FN1357">
        <v>99.505879343682807</v>
      </c>
      <c r="FO1357">
        <v>98.399905913129501</v>
      </c>
      <c r="FP1357">
        <v>95.837315898247894</v>
      </c>
      <c r="FQ1357">
        <v>91.769901185984693</v>
      </c>
      <c r="FR1357">
        <v>87.915529808715803</v>
      </c>
      <c r="FS1357">
        <v>84.886135125645694</v>
      </c>
      <c r="FT1357">
        <v>82.423209996026301</v>
      </c>
      <c r="FU1357">
        <v>2.1207474464222898E-3</v>
      </c>
      <c r="FV1357">
        <v>0</v>
      </c>
      <c r="FW1357">
        <v>0</v>
      </c>
      <c r="FX1357">
        <v>1</v>
      </c>
    </row>
    <row r="1358" spans="1:180" x14ac:dyDescent="0.2">
      <c r="A1358" t="s">
        <v>42</v>
      </c>
      <c r="B1358" t="s">
        <v>58</v>
      </c>
      <c r="C1358" t="s">
        <v>55</v>
      </c>
      <c r="D1358" t="s">
        <v>1</v>
      </c>
      <c r="E1358" t="s">
        <v>78</v>
      </c>
      <c r="F1358" t="s">
        <v>77</v>
      </c>
      <c r="G1358" t="s">
        <v>2</v>
      </c>
      <c r="H1358">
        <v>20989.222222222201</v>
      </c>
      <c r="I1358">
        <v>1.1196325309998101</v>
      </c>
      <c r="J1358">
        <v>0.96732891145923705</v>
      </c>
      <c r="K1358">
        <v>0.85549144146915201</v>
      </c>
      <c r="L1358">
        <v>0.77821690351952699</v>
      </c>
      <c r="M1358">
        <v>0.73535608513301198</v>
      </c>
      <c r="N1358">
        <v>0.71180444695058598</v>
      </c>
      <c r="O1358">
        <v>0.72746786771107397</v>
      </c>
      <c r="P1358">
        <v>0.77551626519416095</v>
      </c>
      <c r="Q1358">
        <v>0.83321178501382898</v>
      </c>
      <c r="R1358">
        <v>0.95030788320216397</v>
      </c>
      <c r="S1358">
        <v>1.1140693004638</v>
      </c>
      <c r="T1358">
        <v>1.31436332472077</v>
      </c>
      <c r="U1358">
        <v>1.5431753758792801</v>
      </c>
      <c r="V1358">
        <v>1.7697830597170401</v>
      </c>
      <c r="W1358">
        <v>1.97425648758961</v>
      </c>
      <c r="X1358">
        <v>2.1751134260608902</v>
      </c>
      <c r="Y1358">
        <v>2.3269849364533699</v>
      </c>
      <c r="Z1358">
        <v>2.4163339670598898</v>
      </c>
      <c r="AA1358">
        <v>2.3925346506382601</v>
      </c>
      <c r="AB1358">
        <v>2.2580096171568602</v>
      </c>
      <c r="AC1358">
        <v>2.1142407063362998</v>
      </c>
      <c r="AD1358">
        <v>1.9577868971455099</v>
      </c>
      <c r="AE1358">
        <v>1.6854757438029999</v>
      </c>
      <c r="AF1358">
        <v>1.40328046034493</v>
      </c>
      <c r="AG1358">
        <v>-2.3514604204278198E-3</v>
      </c>
      <c r="AH1358">
        <v>-2.6944671941241199E-3</v>
      </c>
      <c r="AI1358">
        <v>-4.2087475651930604E-3</v>
      </c>
      <c r="AJ1358">
        <v>-3.1942517324455599E-4</v>
      </c>
      <c r="AK1358">
        <v>-7.1823641207521697E-5</v>
      </c>
      <c r="AL1358">
        <v>-5.9666231945077202E-4</v>
      </c>
      <c r="AM1358">
        <v>-1.0670175485710501E-3</v>
      </c>
      <c r="AN1358">
        <v>2.4086561299922998E-3</v>
      </c>
      <c r="AO1358">
        <v>3.7035236554388601E-3</v>
      </c>
      <c r="AP1358">
        <v>-1.45595188994514E-3</v>
      </c>
      <c r="AQ1358">
        <v>-1.94124034888843E-3</v>
      </c>
      <c r="AR1358">
        <v>-1.9833346678481902E-3</v>
      </c>
      <c r="AS1358">
        <v>4.5677014287569202E-4</v>
      </c>
      <c r="AT1358">
        <v>9.3802460833317305E-3</v>
      </c>
      <c r="AU1358">
        <v>8.5048007307167203E-2</v>
      </c>
      <c r="AV1358">
        <v>0.100964279780004</v>
      </c>
      <c r="AW1358">
        <v>0.104640815609997</v>
      </c>
      <c r="AX1358">
        <v>0.10650149014873</v>
      </c>
      <c r="AY1358">
        <v>9.4017334714381603E-2</v>
      </c>
      <c r="AZ1358">
        <v>1.23447185308773E-2</v>
      </c>
      <c r="BA1358">
        <v>-8.9525733295151393E-3</v>
      </c>
      <c r="BB1358">
        <v>-1.7797910501562601E-2</v>
      </c>
      <c r="BC1358">
        <v>-1.9985204215079599E-2</v>
      </c>
      <c r="BD1358">
        <v>-1.34435807212694E-2</v>
      </c>
      <c r="BE1358">
        <v>-9.5866529971210402E-4</v>
      </c>
      <c r="BF1358">
        <v>-1.40571920892903E-3</v>
      </c>
      <c r="BG1358">
        <v>-3.1244863715161999E-3</v>
      </c>
      <c r="BH1358">
        <v>8.4416187594609502E-4</v>
      </c>
      <c r="BI1358">
        <v>7.9364193717476204E-4</v>
      </c>
      <c r="BJ1358">
        <v>3.0848513410775799E-4</v>
      </c>
      <c r="BK1358">
        <v>-1.3192755135598E-4</v>
      </c>
      <c r="BL1358">
        <v>3.4120119925325201E-3</v>
      </c>
      <c r="BM1358">
        <v>4.4362829374330198E-3</v>
      </c>
      <c r="BN1358">
        <v>-7.8209872313181198E-4</v>
      </c>
      <c r="BO1358">
        <v>-1.1948095747463399E-3</v>
      </c>
      <c r="BP1358">
        <v>-1.51538464468668E-3</v>
      </c>
      <c r="BQ1358">
        <v>9.2367820230374303E-4</v>
      </c>
      <c r="BR1358">
        <v>1.03596869003142E-2</v>
      </c>
      <c r="BS1358">
        <v>8.6537668448083097E-2</v>
      </c>
      <c r="BT1358">
        <v>0.102568262964984</v>
      </c>
      <c r="BU1358">
        <v>0.10628950948169801</v>
      </c>
      <c r="BV1358">
        <v>0.10813387739944801</v>
      </c>
      <c r="BW1358">
        <v>9.5875100914356498E-2</v>
      </c>
      <c r="BX1358">
        <v>1.39399289817633E-2</v>
      </c>
      <c r="BY1358">
        <v>-7.37429447764993E-3</v>
      </c>
      <c r="BZ1358">
        <v>-1.5867281369586799E-2</v>
      </c>
      <c r="CA1358">
        <v>-1.80782748630103E-2</v>
      </c>
      <c r="CB1358">
        <v>-1.19920840850424E-2</v>
      </c>
      <c r="CC1358">
        <v>5.9803580655629603E-6</v>
      </c>
      <c r="CD1358">
        <v>-5.1313628025727797E-4</v>
      </c>
      <c r="CE1358">
        <v>-2.37353037172799E-3</v>
      </c>
      <c r="CF1358">
        <v>1.65005872161518E-3</v>
      </c>
      <c r="CG1358">
        <v>1.39306076032048E-3</v>
      </c>
      <c r="CH1358">
        <v>9.3538750311883401E-4</v>
      </c>
      <c r="CI1358">
        <v>5.1571293217853996E-4</v>
      </c>
      <c r="CJ1358">
        <v>4.1069332064349899E-3</v>
      </c>
      <c r="CK1358">
        <v>4.9437897839595402E-3</v>
      </c>
      <c r="CL1358">
        <v>-3.1539007253560602E-4</v>
      </c>
      <c r="CM1358">
        <v>-6.7783389440522401E-4</v>
      </c>
      <c r="CN1358">
        <v>-1.19128388414715E-3</v>
      </c>
      <c r="CO1358">
        <v>1.24705730193558E-3</v>
      </c>
      <c r="CP1358">
        <v>1.1038044626515101E-2</v>
      </c>
      <c r="CQ1358">
        <v>8.75694032163713E-2</v>
      </c>
      <c r="CR1358">
        <v>0.103679176832735</v>
      </c>
      <c r="CS1358">
        <v>0.10743138983486999</v>
      </c>
      <c r="CT1358">
        <v>0.109264463836603</v>
      </c>
      <c r="CU1358">
        <v>9.7161784125201697E-2</v>
      </c>
      <c r="CV1358">
        <v>1.50447668806051E-2</v>
      </c>
      <c r="CW1358">
        <v>-6.2811833527116499E-3</v>
      </c>
      <c r="CX1358">
        <v>-1.4530133513997999E-2</v>
      </c>
      <c r="CY1358">
        <v>-1.67575414027888E-2</v>
      </c>
      <c r="CZ1358">
        <v>-1.09867819364424E-2</v>
      </c>
      <c r="DA1358">
        <v>9.7062601584322998E-4</v>
      </c>
      <c r="DB1358">
        <v>3.79446648414476E-4</v>
      </c>
      <c r="DC1358">
        <v>-1.6225743719397801E-3</v>
      </c>
      <c r="DD1358">
        <v>2.45595556728427E-3</v>
      </c>
      <c r="DE1358">
        <v>1.99247958346619E-3</v>
      </c>
      <c r="DF1358">
        <v>1.5622898721299101E-3</v>
      </c>
      <c r="DG1358">
        <v>1.1633534157130599E-3</v>
      </c>
      <c r="DH1358">
        <v>4.8018544203374501E-3</v>
      </c>
      <c r="DI1358">
        <v>5.4512966304860501E-3</v>
      </c>
      <c r="DJ1358">
        <v>1.5131857806059999E-4</v>
      </c>
      <c r="DK1358">
        <v>-1.6085821406410799E-4</v>
      </c>
      <c r="DL1358">
        <v>-8.6718312360761502E-4</v>
      </c>
      <c r="DM1358">
        <v>1.5704364015674201E-3</v>
      </c>
      <c r="DN1358">
        <v>1.1716402352715901E-2</v>
      </c>
      <c r="DO1358">
        <v>8.8601137984659503E-2</v>
      </c>
      <c r="DP1358">
        <v>0.104790090700486</v>
      </c>
      <c r="DQ1358">
        <v>0.108573270188043</v>
      </c>
      <c r="DR1358">
        <v>0.110395050273758</v>
      </c>
      <c r="DS1358">
        <v>9.8448467336046896E-2</v>
      </c>
      <c r="DT1358">
        <v>1.6149604779446901E-2</v>
      </c>
      <c r="DU1358">
        <v>-5.1880722277733698E-3</v>
      </c>
      <c r="DV1358">
        <v>-1.31929856584093E-2</v>
      </c>
      <c r="DW1358">
        <v>-1.5436807942567301E-2</v>
      </c>
      <c r="DX1358">
        <v>-9.9814797878423293E-3</v>
      </c>
      <c r="DY1358">
        <v>2.36342113655894E-3</v>
      </c>
      <c r="DZ1358">
        <v>1.66819463360957E-3</v>
      </c>
      <c r="EA1358">
        <v>-5.3831317826293101E-4</v>
      </c>
      <c r="EB1358">
        <v>3.6195426164749201E-3</v>
      </c>
      <c r="EC1358">
        <v>2.8579451618484801E-3</v>
      </c>
      <c r="ED1358">
        <v>2.46743732568844E-3</v>
      </c>
      <c r="EE1358">
        <v>2.0984434129281298E-3</v>
      </c>
      <c r="EF1358">
        <v>5.80521028287767E-3</v>
      </c>
      <c r="EG1358">
        <v>6.1840559124802102E-3</v>
      </c>
      <c r="EH1358">
        <v>8.2517174487393096E-4</v>
      </c>
      <c r="EI1358">
        <v>5.8557256007798499E-4</v>
      </c>
      <c r="EJ1358">
        <v>-3.9923310044610302E-4</v>
      </c>
      <c r="EK1358">
        <v>2.0373444609954701E-3</v>
      </c>
      <c r="EL1358">
        <v>1.2695843169698399E-2</v>
      </c>
      <c r="EM1358">
        <v>9.0090799125575396E-2</v>
      </c>
      <c r="EN1358">
        <v>0.106394073885466</v>
      </c>
      <c r="EO1358">
        <v>0.11022196405974299</v>
      </c>
      <c r="EP1358">
        <v>0.112027437524476</v>
      </c>
      <c r="EQ1358">
        <v>0.100306233536022</v>
      </c>
      <c r="ER1358">
        <v>1.7744815230332899E-2</v>
      </c>
      <c r="ES1358">
        <v>-3.6097933759081501E-3</v>
      </c>
      <c r="ET1358">
        <v>-1.12623565264335E-2</v>
      </c>
      <c r="EU1358">
        <v>-1.3529878590497899E-2</v>
      </c>
      <c r="EV1358">
        <v>-8.5299831516154195E-3</v>
      </c>
      <c r="EW1358">
        <v>79.278781610437704</v>
      </c>
      <c r="EX1358">
        <v>77.777596092126103</v>
      </c>
      <c r="EY1358">
        <v>76.263307830407797</v>
      </c>
      <c r="EZ1358">
        <v>74.664849589389107</v>
      </c>
      <c r="FA1358">
        <v>73.361358500073905</v>
      </c>
      <c r="FB1358">
        <v>72.217243966938597</v>
      </c>
      <c r="FC1358">
        <v>71.219737115727099</v>
      </c>
      <c r="FD1358">
        <v>71.736232701707706</v>
      </c>
      <c r="FE1358">
        <v>75.364476615202506</v>
      </c>
      <c r="FF1358">
        <v>79.901800289758697</v>
      </c>
      <c r="FG1358">
        <v>84.354284059465002</v>
      </c>
      <c r="FH1358">
        <v>88.311196988088795</v>
      </c>
      <c r="FI1358">
        <v>91.676869293670407</v>
      </c>
      <c r="FJ1358">
        <v>94.644226530271297</v>
      </c>
      <c r="FK1358">
        <v>97.018817892933697</v>
      </c>
      <c r="FL1358">
        <v>98.592528235101199</v>
      </c>
      <c r="FM1358">
        <v>99.431669547925793</v>
      </c>
      <c r="FN1358">
        <v>99.436911655535596</v>
      </c>
      <c r="FO1358">
        <v>98.322430147738999</v>
      </c>
      <c r="FP1358">
        <v>95.775062290734397</v>
      </c>
      <c r="FQ1358">
        <v>91.740209070779102</v>
      </c>
      <c r="FR1358">
        <v>87.927078586635005</v>
      </c>
      <c r="FS1358">
        <v>84.914708748779603</v>
      </c>
      <c r="FT1358">
        <v>82.441687474328504</v>
      </c>
      <c r="FU1358">
        <v>2.1745968964705302E-3</v>
      </c>
      <c r="FV1358">
        <v>0</v>
      </c>
      <c r="FW1358">
        <v>0</v>
      </c>
      <c r="FX1358">
        <v>1</v>
      </c>
    </row>
    <row r="1359" spans="1:180" x14ac:dyDescent="0.2">
      <c r="A1359" t="s">
        <v>42</v>
      </c>
      <c r="B1359" t="s">
        <v>58</v>
      </c>
      <c r="C1359" t="s">
        <v>55</v>
      </c>
      <c r="D1359" t="s">
        <v>1</v>
      </c>
      <c r="E1359" t="s">
        <v>78</v>
      </c>
      <c r="F1359" t="s">
        <v>78</v>
      </c>
      <c r="G1359" t="s">
        <v>2</v>
      </c>
      <c r="H1359">
        <v>4224</v>
      </c>
      <c r="I1359">
        <v>0.98476263025815103</v>
      </c>
      <c r="J1359">
        <v>0.84544198490852795</v>
      </c>
      <c r="K1359">
        <v>0.74667245660463599</v>
      </c>
      <c r="L1359">
        <v>0.67153360170936005</v>
      </c>
      <c r="M1359">
        <v>0.630939134452843</v>
      </c>
      <c r="N1359">
        <v>0.61867942023457101</v>
      </c>
      <c r="O1359">
        <v>0.64763624173928103</v>
      </c>
      <c r="P1359">
        <v>0.69213076570907195</v>
      </c>
      <c r="Q1359">
        <v>0.76656185244615505</v>
      </c>
      <c r="R1359">
        <v>0.88247171194698004</v>
      </c>
      <c r="S1359">
        <v>1.04731534861193</v>
      </c>
      <c r="T1359">
        <v>1.2673268586400299</v>
      </c>
      <c r="U1359">
        <v>1.5260646531378801</v>
      </c>
      <c r="V1359">
        <v>1.78621829341572</v>
      </c>
      <c r="W1359">
        <v>2.0319482989813902</v>
      </c>
      <c r="X1359">
        <v>2.26581996732539</v>
      </c>
      <c r="Y1359">
        <v>2.4442808482342602</v>
      </c>
      <c r="Z1359">
        <v>2.5462388508485598</v>
      </c>
      <c r="AA1359">
        <v>2.5033235745660698</v>
      </c>
      <c r="AB1359">
        <v>2.3512983075690301</v>
      </c>
      <c r="AC1359">
        <v>2.13581478344729</v>
      </c>
      <c r="AD1359">
        <v>1.9053286513611201</v>
      </c>
      <c r="AE1359">
        <v>1.57154514302531</v>
      </c>
      <c r="AF1359">
        <v>1.2671116083406699</v>
      </c>
      <c r="AG1359">
        <v>-6.6910677303606897E-3</v>
      </c>
      <c r="AH1359">
        <v>4.7927661475599697E-4</v>
      </c>
      <c r="AI1359">
        <v>5.4691067180553396E-3</v>
      </c>
      <c r="AJ1359">
        <v>3.7688820526691601E-3</v>
      </c>
      <c r="AK1359">
        <v>3.01409970055378E-3</v>
      </c>
      <c r="AL1359">
        <v>6.1678640708724298E-3</v>
      </c>
      <c r="AM1359">
        <v>1.94963937985102E-3</v>
      </c>
      <c r="AN1359">
        <v>-4.8056021836877299E-3</v>
      </c>
      <c r="AO1359">
        <v>-5.7594857478064296E-3</v>
      </c>
      <c r="AP1359">
        <v>-7.3374058280640201E-3</v>
      </c>
      <c r="AQ1359">
        <v>-5.0681575721895902E-3</v>
      </c>
      <c r="AR1359">
        <v>-3.19968940018108E-3</v>
      </c>
      <c r="AS1359">
        <v>4.51317003352672E-4</v>
      </c>
      <c r="AT1359">
        <v>1.33656141329633E-2</v>
      </c>
      <c r="AU1359">
        <v>0.37386101758258</v>
      </c>
      <c r="AV1359">
        <v>0.44952693421554502</v>
      </c>
      <c r="AW1359">
        <v>0.49369960778841099</v>
      </c>
      <c r="AX1359">
        <v>0.50433018086125003</v>
      </c>
      <c r="AY1359">
        <v>0.24347709451697</v>
      </c>
      <c r="AZ1359">
        <v>-0.25944710440118701</v>
      </c>
      <c r="BA1359">
        <v>-0.218614608243863</v>
      </c>
      <c r="BB1359">
        <v>-0.14951839484585999</v>
      </c>
      <c r="BC1359">
        <v>-8.7830373301394205E-2</v>
      </c>
      <c r="BD1359">
        <v>-4.4473823716119402E-2</v>
      </c>
      <c r="BE1359">
        <v>-5.3341154177082E-3</v>
      </c>
      <c r="BF1359">
        <v>1.74754201881606E-3</v>
      </c>
      <c r="BG1359">
        <v>6.5796286499810097E-3</v>
      </c>
      <c r="BH1359">
        <v>4.689661043896E-3</v>
      </c>
      <c r="BI1359">
        <v>3.9083749198740398E-3</v>
      </c>
      <c r="BJ1359">
        <v>6.9376996419416503E-3</v>
      </c>
      <c r="BK1359">
        <v>2.8782919356457001E-3</v>
      </c>
      <c r="BL1359">
        <v>-3.8136979278084798E-3</v>
      </c>
      <c r="BM1359">
        <v>-4.6594407320399399E-3</v>
      </c>
      <c r="BN1359">
        <v>-6.1753767338553096E-3</v>
      </c>
      <c r="BO1359">
        <v>-3.78853704161942E-3</v>
      </c>
      <c r="BP1359">
        <v>-2.1488577267778598E-3</v>
      </c>
      <c r="BQ1359">
        <v>1.5002116745893199E-3</v>
      </c>
      <c r="BR1359">
        <v>1.5691350879917E-2</v>
      </c>
      <c r="BS1359">
        <v>0.376892363224342</v>
      </c>
      <c r="BT1359">
        <v>0.45217831763236399</v>
      </c>
      <c r="BU1359">
        <v>0.497265651370977</v>
      </c>
      <c r="BV1359">
        <v>0.50800221225841802</v>
      </c>
      <c r="BW1359">
        <v>0.247330444792493</v>
      </c>
      <c r="BX1359">
        <v>-0.25622275025164498</v>
      </c>
      <c r="BY1359">
        <v>-0.216110706558057</v>
      </c>
      <c r="BZ1359">
        <v>-0.14671169311646501</v>
      </c>
      <c r="CA1359">
        <v>-8.5295671946536297E-2</v>
      </c>
      <c r="CB1359">
        <v>-4.2443686557326998E-2</v>
      </c>
      <c r="CC1359">
        <v>-4.3942943796082502E-3</v>
      </c>
      <c r="CD1359">
        <v>2.6259387741891598E-3</v>
      </c>
      <c r="CE1359">
        <v>7.3487727570830403E-3</v>
      </c>
      <c r="CF1359">
        <v>5.3273897682782597E-3</v>
      </c>
      <c r="CG1359">
        <v>4.5277472125714504E-3</v>
      </c>
      <c r="CH1359">
        <v>7.4708854133371597E-3</v>
      </c>
      <c r="CI1359">
        <v>3.52147386686265E-3</v>
      </c>
      <c r="CJ1359">
        <v>-3.1267080617947102E-3</v>
      </c>
      <c r="CK1359">
        <v>-3.8975529051542401E-3</v>
      </c>
      <c r="CL1359">
        <v>-5.3705589230607703E-3</v>
      </c>
      <c r="CM1359">
        <v>-2.9022757602161901E-3</v>
      </c>
      <c r="CN1359">
        <v>-1.4210549108958201E-3</v>
      </c>
      <c r="CO1359">
        <v>2.22667292867141E-3</v>
      </c>
      <c r="CP1359">
        <v>1.7302149066035E-2</v>
      </c>
      <c r="CQ1359">
        <v>0.37899186398152901</v>
      </c>
      <c r="CR1359">
        <v>0.45401465771002197</v>
      </c>
      <c r="CS1359">
        <v>0.49973548229312997</v>
      </c>
      <c r="CT1359">
        <v>0.51054545001809704</v>
      </c>
      <c r="CU1359">
        <v>0.249999263454974</v>
      </c>
      <c r="CV1359">
        <v>-0.25398957238992498</v>
      </c>
      <c r="CW1359">
        <v>-0.214376511878029</v>
      </c>
      <c r="CX1359">
        <v>-0.14476778004865701</v>
      </c>
      <c r="CY1359">
        <v>-8.3540145509546401E-2</v>
      </c>
      <c r="CZ1359">
        <v>-4.1037619745493303E-2</v>
      </c>
      <c r="DA1359">
        <v>-3.4544733415082999E-3</v>
      </c>
      <c r="DB1359">
        <v>3.5043355295622698E-3</v>
      </c>
      <c r="DC1359">
        <v>8.1179168641850805E-3</v>
      </c>
      <c r="DD1359">
        <v>5.9651184926605202E-3</v>
      </c>
      <c r="DE1359">
        <v>5.1471195052688696E-3</v>
      </c>
      <c r="DF1359">
        <v>8.0040711847326699E-3</v>
      </c>
      <c r="DG1359">
        <v>4.16465579807959E-3</v>
      </c>
      <c r="DH1359">
        <v>-2.4397181957809501E-3</v>
      </c>
      <c r="DI1359">
        <v>-3.1356650782685298E-3</v>
      </c>
      <c r="DJ1359">
        <v>-4.5657411122662197E-3</v>
      </c>
      <c r="DK1359">
        <v>-2.0160144788129602E-3</v>
      </c>
      <c r="DL1359">
        <v>-6.9325209501377896E-4</v>
      </c>
      <c r="DM1359">
        <v>2.9531341827535099E-3</v>
      </c>
      <c r="DN1359">
        <v>1.8912947252152899E-2</v>
      </c>
      <c r="DO1359">
        <v>0.38109136473871602</v>
      </c>
      <c r="DP1359">
        <v>0.45585099778768101</v>
      </c>
      <c r="DQ1359">
        <v>0.50220531321528294</v>
      </c>
      <c r="DR1359">
        <v>0.51308868777777605</v>
      </c>
      <c r="DS1359">
        <v>0.25266808211745501</v>
      </c>
      <c r="DT1359">
        <v>-0.25175639452820597</v>
      </c>
      <c r="DU1359">
        <v>-0.212642317198001</v>
      </c>
      <c r="DV1359">
        <v>-0.14282386698085001</v>
      </c>
      <c r="DW1359">
        <v>-8.1784619072556602E-2</v>
      </c>
      <c r="DX1359">
        <v>-3.9631552933659699E-2</v>
      </c>
      <c r="DY1359">
        <v>-2.0975210288558198E-3</v>
      </c>
      <c r="DZ1359">
        <v>4.7726009336223297E-3</v>
      </c>
      <c r="EA1359">
        <v>9.2284387961107401E-3</v>
      </c>
      <c r="EB1359">
        <v>6.8858974838873497E-3</v>
      </c>
      <c r="EC1359">
        <v>6.0413947245891303E-3</v>
      </c>
      <c r="ED1359">
        <v>8.7739067558018895E-3</v>
      </c>
      <c r="EE1359">
        <v>5.0933083538742697E-3</v>
      </c>
      <c r="EF1359">
        <v>-1.4478139399016999E-3</v>
      </c>
      <c r="EG1359">
        <v>-2.0356200625020501E-3</v>
      </c>
      <c r="EH1359">
        <v>-3.4037120180575101E-3</v>
      </c>
      <c r="EI1359">
        <v>-7.3639394824278801E-4</v>
      </c>
      <c r="EJ1359">
        <v>3.5757957838944302E-4</v>
      </c>
      <c r="EK1359">
        <v>4.0020288539901602E-3</v>
      </c>
      <c r="EL1359">
        <v>2.1238683999106601E-2</v>
      </c>
      <c r="EM1359">
        <v>0.38412271038047802</v>
      </c>
      <c r="EN1359">
        <v>0.45850238120449899</v>
      </c>
      <c r="EO1359">
        <v>0.50577135679784802</v>
      </c>
      <c r="EP1359">
        <v>0.51676071917494304</v>
      </c>
      <c r="EQ1359">
        <v>0.25652143239297798</v>
      </c>
      <c r="ER1359">
        <v>-0.248532040378664</v>
      </c>
      <c r="ES1359">
        <v>-0.210138415512196</v>
      </c>
      <c r="ET1359">
        <v>-0.140017165251454</v>
      </c>
      <c r="EU1359">
        <v>-7.9249917717698695E-2</v>
      </c>
      <c r="EV1359">
        <v>-3.7601415774867301E-2</v>
      </c>
      <c r="EW1359">
        <v>79.438393617781898</v>
      </c>
      <c r="EX1359">
        <v>77.951527214107003</v>
      </c>
      <c r="EY1359">
        <v>76.366457866827901</v>
      </c>
      <c r="EZ1359">
        <v>74.688848699982799</v>
      </c>
      <c r="FA1359">
        <v>73.347838579773395</v>
      </c>
      <c r="FB1359">
        <v>72.233017869459502</v>
      </c>
      <c r="FC1359">
        <v>71.210870681349206</v>
      </c>
      <c r="FD1359">
        <v>71.740008772125606</v>
      </c>
      <c r="FE1359">
        <v>75.248243703110504</v>
      </c>
      <c r="FF1359">
        <v>79.751340326669805</v>
      </c>
      <c r="FG1359">
        <v>84.227780252677903</v>
      </c>
      <c r="FH1359">
        <v>88.221469339130905</v>
      </c>
      <c r="FI1359">
        <v>91.704404964469006</v>
      </c>
      <c r="FJ1359">
        <v>94.776734177448901</v>
      </c>
      <c r="FK1359">
        <v>97.303077459049504</v>
      </c>
      <c r="FL1359">
        <v>98.971644846847397</v>
      </c>
      <c r="FM1359">
        <v>99.915398070690102</v>
      </c>
      <c r="FN1359">
        <v>100.00588643881299</v>
      </c>
      <c r="FO1359">
        <v>98.9561629914798</v>
      </c>
      <c r="FP1359">
        <v>96.3260497153899</v>
      </c>
      <c r="FQ1359">
        <v>92.119397259553693</v>
      </c>
      <c r="FR1359">
        <v>88.069381972569502</v>
      </c>
      <c r="FS1359">
        <v>84.946615217326794</v>
      </c>
      <c r="FT1359">
        <v>82.522614957933897</v>
      </c>
      <c r="FU1359">
        <v>4.4308607248166199E-3</v>
      </c>
      <c r="FV1359">
        <v>0</v>
      </c>
      <c r="FW1359">
        <v>0</v>
      </c>
      <c r="FX1359">
        <v>1</v>
      </c>
    </row>
    <row r="1360" spans="1:180" x14ac:dyDescent="0.2">
      <c r="A1360" t="s">
        <v>42</v>
      </c>
      <c r="B1360" t="s">
        <v>58</v>
      </c>
      <c r="C1360" t="s">
        <v>55</v>
      </c>
      <c r="D1360" t="s">
        <v>37</v>
      </c>
      <c r="E1360" t="s">
        <v>1</v>
      </c>
      <c r="F1360" t="s">
        <v>1</v>
      </c>
      <c r="G1360" t="s">
        <v>2</v>
      </c>
      <c r="H1360">
        <v>9481.7777777777792</v>
      </c>
      <c r="I1360">
        <v>0.84432047200219595</v>
      </c>
      <c r="J1360">
        <v>0.72572140315985201</v>
      </c>
      <c r="K1360">
        <v>0.65667192611339598</v>
      </c>
      <c r="L1360">
        <v>0.62581758357525197</v>
      </c>
      <c r="M1360">
        <v>0.60494108964113102</v>
      </c>
      <c r="N1360">
        <v>0.61586893274431798</v>
      </c>
      <c r="O1360">
        <v>0.67392354001006205</v>
      </c>
      <c r="P1360">
        <v>0.73683082618940798</v>
      </c>
      <c r="Q1360">
        <v>0.75816047211692195</v>
      </c>
      <c r="R1360">
        <v>0.80104923955393104</v>
      </c>
      <c r="S1360">
        <v>0.86288744120884298</v>
      </c>
      <c r="T1360">
        <v>0.95528345313713603</v>
      </c>
      <c r="U1360">
        <v>1.08558314759523</v>
      </c>
      <c r="V1360">
        <v>1.2219733351471</v>
      </c>
      <c r="W1360">
        <v>1.3543171891188399</v>
      </c>
      <c r="X1360">
        <v>1.52018843857215</v>
      </c>
      <c r="Y1360">
        <v>1.6778559653996701</v>
      </c>
      <c r="Z1360">
        <v>1.80210827105642</v>
      </c>
      <c r="AA1360">
        <v>1.8434985905281001</v>
      </c>
      <c r="AB1360">
        <v>1.77737844146083</v>
      </c>
      <c r="AC1360">
        <v>1.69583733033089</v>
      </c>
      <c r="AD1360">
        <v>1.5992082345176299</v>
      </c>
      <c r="AE1360">
        <v>1.34463876218107</v>
      </c>
      <c r="AF1360">
        <v>1.1024321046087699</v>
      </c>
      <c r="AG1360">
        <v>-1.27005958608894E-2</v>
      </c>
      <c r="AH1360">
        <v>-3.9147622334432001E-3</v>
      </c>
      <c r="AI1360">
        <v>-5.9390032901566297E-5</v>
      </c>
      <c r="AJ1360">
        <v>1.66781728295037E-3</v>
      </c>
      <c r="AK1360">
        <v>1.37588326803246E-3</v>
      </c>
      <c r="AL1360">
        <v>3.4632361308127601E-3</v>
      </c>
      <c r="AM1360">
        <v>-2.04839164726738E-3</v>
      </c>
      <c r="AN1360">
        <v>-5.2716375072965303E-3</v>
      </c>
      <c r="AO1360">
        <v>-7.5376573375211496E-3</v>
      </c>
      <c r="AP1360">
        <v>-7.7837052317339898E-3</v>
      </c>
      <c r="AQ1360">
        <v>-5.4382571753066504E-3</v>
      </c>
      <c r="AR1360">
        <v>-4.1337811417038496E-3</v>
      </c>
      <c r="AS1360">
        <v>-7.3482888478598202E-3</v>
      </c>
      <c r="AT1360">
        <v>-7.3556363845573604E-3</v>
      </c>
      <c r="AU1360">
        <v>0.14110659867033701</v>
      </c>
      <c r="AV1360">
        <v>0.18868027856150299</v>
      </c>
      <c r="AW1360">
        <v>0.198646012530656</v>
      </c>
      <c r="AX1360">
        <v>0.19047793002159299</v>
      </c>
      <c r="AY1360">
        <v>0.153363841972669</v>
      </c>
      <c r="AZ1360">
        <v>-4.14208179061906E-2</v>
      </c>
      <c r="BA1360">
        <v>-6.4998243562339006E-2</v>
      </c>
      <c r="BB1360">
        <v>-4.4824292208189301E-2</v>
      </c>
      <c r="BC1360">
        <v>-3.5084330122336402E-2</v>
      </c>
      <c r="BD1360">
        <v>-2.5147482858153099E-2</v>
      </c>
      <c r="BE1360">
        <v>-4.6441277840828001E-3</v>
      </c>
      <c r="BF1360">
        <v>2.7358161878239399E-3</v>
      </c>
      <c r="BG1360">
        <v>6.0165261786554302E-3</v>
      </c>
      <c r="BH1360">
        <v>8.2374986184152298E-3</v>
      </c>
      <c r="BI1360">
        <v>6.6915547225048404E-3</v>
      </c>
      <c r="BJ1360">
        <v>9.0354262800457791E-3</v>
      </c>
      <c r="BK1360">
        <v>4.5239858237511301E-3</v>
      </c>
      <c r="BL1360">
        <v>1.2683332962910201E-3</v>
      </c>
      <c r="BM1360">
        <v>-1.8459489862426E-3</v>
      </c>
      <c r="BN1360">
        <v>-4.1331807891957598E-4</v>
      </c>
      <c r="BO1360">
        <v>-5.3751873320536399E-5</v>
      </c>
      <c r="BP1360">
        <v>-7.0108377726125104E-4</v>
      </c>
      <c r="BQ1360">
        <v>-3.9645977740691398E-3</v>
      </c>
      <c r="BR1360">
        <v>1.5260540349394699E-3</v>
      </c>
      <c r="BS1360">
        <v>0.15066427813204999</v>
      </c>
      <c r="BT1360">
        <v>0.19892684387850901</v>
      </c>
      <c r="BU1360">
        <v>0.210696986507242</v>
      </c>
      <c r="BV1360">
        <v>0.206147824838079</v>
      </c>
      <c r="BW1360">
        <v>0.16959852023213001</v>
      </c>
      <c r="BX1360">
        <v>-2.6049928086810701E-2</v>
      </c>
      <c r="BY1360">
        <v>-5.1387513916482601E-2</v>
      </c>
      <c r="BZ1360">
        <v>-3.0724233709909701E-2</v>
      </c>
      <c r="CA1360">
        <v>-2.66668754916864E-2</v>
      </c>
      <c r="CB1360">
        <v>-1.8691793584892799E-2</v>
      </c>
      <c r="CC1360">
        <v>9.35757463736209E-4</v>
      </c>
      <c r="CD1360">
        <v>7.3419865429358204E-3</v>
      </c>
      <c r="CE1360">
        <v>1.02246872378983E-2</v>
      </c>
      <c r="CF1360">
        <v>1.2787639898334801E-2</v>
      </c>
      <c r="CG1360">
        <v>1.03731725789018E-2</v>
      </c>
      <c r="CH1360">
        <v>1.28947082030087E-2</v>
      </c>
      <c r="CI1360">
        <v>9.0759944389420307E-3</v>
      </c>
      <c r="CJ1360">
        <v>5.7978971523386996E-3</v>
      </c>
      <c r="CK1360">
        <v>2.0961108793723601E-3</v>
      </c>
      <c r="CL1360">
        <v>4.6913896109301899E-3</v>
      </c>
      <c r="CM1360">
        <v>3.67554009617791E-3</v>
      </c>
      <c r="CN1360">
        <v>1.6763919604285899E-3</v>
      </c>
      <c r="CO1360">
        <v>-1.62106364399842E-3</v>
      </c>
      <c r="CP1360">
        <v>7.6774857634556203E-3</v>
      </c>
      <c r="CQ1360">
        <v>0.15728389781195901</v>
      </c>
      <c r="CR1360">
        <v>0.20602358380326199</v>
      </c>
      <c r="CS1360">
        <v>0.21904345437290401</v>
      </c>
      <c r="CT1360">
        <v>0.217000746253246</v>
      </c>
      <c r="CU1360">
        <v>0.180842608939418</v>
      </c>
      <c r="CV1360">
        <v>-1.54040966217893E-2</v>
      </c>
      <c r="CW1360">
        <v>-4.1960764025720299E-2</v>
      </c>
      <c r="CX1360">
        <v>-2.0958576146586898E-2</v>
      </c>
      <c r="CY1360">
        <v>-2.0836972056337999E-2</v>
      </c>
      <c r="CZ1360">
        <v>-1.4220602860005401E-2</v>
      </c>
      <c r="DA1360">
        <v>6.5156427115552196E-3</v>
      </c>
      <c r="DB1360">
        <v>1.19481568980477E-2</v>
      </c>
      <c r="DC1360">
        <v>1.4432848297141299E-2</v>
      </c>
      <c r="DD1360">
        <v>1.7337781178254401E-2</v>
      </c>
      <c r="DE1360">
        <v>1.4054790435298699E-2</v>
      </c>
      <c r="DF1360">
        <v>1.6753990125971601E-2</v>
      </c>
      <c r="DG1360">
        <v>1.3628003054132899E-2</v>
      </c>
      <c r="DH1360">
        <v>1.0327461008386401E-2</v>
      </c>
      <c r="DI1360">
        <v>6.0381707449873104E-3</v>
      </c>
      <c r="DJ1360">
        <v>9.7960973007799497E-3</v>
      </c>
      <c r="DK1360">
        <v>7.4048320656763603E-3</v>
      </c>
      <c r="DL1360">
        <v>4.0538676981184303E-3</v>
      </c>
      <c r="DM1360">
        <v>7.2247048607229105E-4</v>
      </c>
      <c r="DN1360">
        <v>1.38289174919718E-2</v>
      </c>
      <c r="DO1360">
        <v>0.16390351749186899</v>
      </c>
      <c r="DP1360">
        <v>0.21312032372801601</v>
      </c>
      <c r="DQ1360">
        <v>0.22738992223856699</v>
      </c>
      <c r="DR1360">
        <v>0.227853667668414</v>
      </c>
      <c r="DS1360">
        <v>0.19208669764670699</v>
      </c>
      <c r="DT1360">
        <v>-4.75826515676779E-3</v>
      </c>
      <c r="DU1360">
        <v>-3.2534014134957899E-2</v>
      </c>
      <c r="DV1360">
        <v>-1.1192918583263999E-2</v>
      </c>
      <c r="DW1360">
        <v>-1.50070686209896E-2</v>
      </c>
      <c r="DX1360">
        <v>-9.7494121351180806E-3</v>
      </c>
      <c r="DY1360">
        <v>1.45721107883618E-2</v>
      </c>
      <c r="DZ1360">
        <v>1.8598735319314899E-2</v>
      </c>
      <c r="EA1360">
        <v>2.05087645086982E-2</v>
      </c>
      <c r="EB1360">
        <v>2.3907462513719301E-2</v>
      </c>
      <c r="EC1360">
        <v>1.9370461889771099E-2</v>
      </c>
      <c r="ED1360">
        <v>2.23261802752047E-2</v>
      </c>
      <c r="EE1360">
        <v>2.0200380525151398E-2</v>
      </c>
      <c r="EF1360">
        <v>1.68674318119739E-2</v>
      </c>
      <c r="EG1360">
        <v>1.17298790962659E-2</v>
      </c>
      <c r="EH1360">
        <v>1.7166484453594401E-2</v>
      </c>
      <c r="EI1360">
        <v>1.2789337367662501E-2</v>
      </c>
      <c r="EJ1360">
        <v>7.4865650625610203E-3</v>
      </c>
      <c r="EK1360">
        <v>4.1061615598629699E-3</v>
      </c>
      <c r="EL1360">
        <v>2.2710607911468599E-2</v>
      </c>
      <c r="EM1360">
        <v>0.173461196953581</v>
      </c>
      <c r="EN1360">
        <v>0.223366889045022</v>
      </c>
      <c r="EO1360">
        <v>0.23944089621515199</v>
      </c>
      <c r="EP1360">
        <v>0.24352356248490001</v>
      </c>
      <c r="EQ1360">
        <v>0.20832137590616701</v>
      </c>
      <c r="ER1360">
        <v>1.06126246626121E-2</v>
      </c>
      <c r="ES1360">
        <v>-1.8923284489101501E-2</v>
      </c>
      <c r="ET1360">
        <v>2.9071399150155598E-3</v>
      </c>
      <c r="EU1360">
        <v>-6.5896139903395597E-3</v>
      </c>
      <c r="EV1360">
        <v>-3.2937228618577599E-3</v>
      </c>
      <c r="EW1360">
        <v>70.001075805890906</v>
      </c>
      <c r="EX1360">
        <v>69.018409089547603</v>
      </c>
      <c r="EY1360">
        <v>67.743036796750104</v>
      </c>
      <c r="EZ1360">
        <v>66.024315679939804</v>
      </c>
      <c r="FA1360">
        <v>65.190550797040899</v>
      </c>
      <c r="FB1360">
        <v>64.395325768217006</v>
      </c>
      <c r="FC1360">
        <v>63.701089331493598</v>
      </c>
      <c r="FD1360">
        <v>64.189060299048805</v>
      </c>
      <c r="FE1360">
        <v>68.063994641915997</v>
      </c>
      <c r="FF1360">
        <v>72.897349464151503</v>
      </c>
      <c r="FG1360">
        <v>77.998785011364504</v>
      </c>
      <c r="FH1360">
        <v>82.3988498959758</v>
      </c>
      <c r="FI1360">
        <v>86.041117962743996</v>
      </c>
      <c r="FJ1360">
        <v>88.8012213832681</v>
      </c>
      <c r="FK1360">
        <v>91.012369881099502</v>
      </c>
      <c r="FL1360">
        <v>92.274512536849898</v>
      </c>
      <c r="FM1360">
        <v>92.434427284507606</v>
      </c>
      <c r="FN1360">
        <v>91.215226044654699</v>
      </c>
      <c r="FO1360">
        <v>88.847274468988005</v>
      </c>
      <c r="FP1360">
        <v>84.967265270142505</v>
      </c>
      <c r="FQ1360">
        <v>80.429411117130797</v>
      </c>
      <c r="FR1360">
        <v>76.756007362560297</v>
      </c>
      <c r="FS1360">
        <v>74.032770959276306</v>
      </c>
      <c r="FT1360">
        <v>72.081122948060795</v>
      </c>
      <c r="FU1360">
        <v>1.6842026856433399E-2</v>
      </c>
      <c r="FV1360">
        <v>0</v>
      </c>
      <c r="FW1360">
        <v>0</v>
      </c>
      <c r="FX1360">
        <v>1</v>
      </c>
    </row>
    <row r="1361" spans="1:180" x14ac:dyDescent="0.2">
      <c r="A1361" t="s">
        <v>42</v>
      </c>
      <c r="B1361" t="s">
        <v>58</v>
      </c>
      <c r="C1361" t="s">
        <v>55</v>
      </c>
      <c r="D1361" t="s">
        <v>37</v>
      </c>
      <c r="E1361" t="s">
        <v>1</v>
      </c>
      <c r="F1361" t="s">
        <v>77</v>
      </c>
      <c r="G1361" t="s">
        <v>2</v>
      </c>
      <c r="H1361">
        <v>7450.7777777777801</v>
      </c>
      <c r="I1361">
        <v>0.85703847425047097</v>
      </c>
      <c r="J1361">
        <v>0.73835866550821405</v>
      </c>
      <c r="K1361">
        <v>0.66835979162971104</v>
      </c>
      <c r="L1361">
        <v>0.63746064379961798</v>
      </c>
      <c r="M1361">
        <v>0.61546783342942302</v>
      </c>
      <c r="N1361">
        <v>0.62649731686030796</v>
      </c>
      <c r="O1361">
        <v>0.68370171221381904</v>
      </c>
      <c r="P1361">
        <v>0.74347237100775299</v>
      </c>
      <c r="Q1361">
        <v>0.756149066157915</v>
      </c>
      <c r="R1361">
        <v>0.79456334619160196</v>
      </c>
      <c r="S1361">
        <v>0.85138964027626496</v>
      </c>
      <c r="T1361">
        <v>0.93684658955172695</v>
      </c>
      <c r="U1361">
        <v>1.0594795978437099</v>
      </c>
      <c r="V1361">
        <v>1.18980834074637</v>
      </c>
      <c r="W1361">
        <v>1.3138152337248199</v>
      </c>
      <c r="X1361">
        <v>1.46196067744221</v>
      </c>
      <c r="Y1361">
        <v>1.6009595452344101</v>
      </c>
      <c r="Z1361">
        <v>1.7187429912849199</v>
      </c>
      <c r="AA1361">
        <v>1.7633525572658599</v>
      </c>
      <c r="AB1361">
        <v>1.70809766772794</v>
      </c>
      <c r="AC1361">
        <v>1.6488139069307799</v>
      </c>
      <c r="AD1361">
        <v>1.5741411557840499</v>
      </c>
      <c r="AE1361">
        <v>1.3351737554242999</v>
      </c>
      <c r="AF1361">
        <v>1.10228441212245</v>
      </c>
      <c r="AG1361">
        <v>-1.4856164144872799E-2</v>
      </c>
      <c r="AH1361">
        <v>-1.01292635227539E-2</v>
      </c>
      <c r="AI1361">
        <v>-8.3845249615642093E-3</v>
      </c>
      <c r="AJ1361">
        <v>-7.3396185301539798E-3</v>
      </c>
      <c r="AK1361">
        <v>-8.8356729978913192E-3</v>
      </c>
      <c r="AL1361">
        <v>-4.7031473835130099E-3</v>
      </c>
      <c r="AM1361">
        <v>-1.1266938549000001E-2</v>
      </c>
      <c r="AN1361">
        <v>-1.26299456920974E-2</v>
      </c>
      <c r="AO1361">
        <v>-1.6007805352486599E-2</v>
      </c>
      <c r="AP1361">
        <v>-1.10570896299905E-2</v>
      </c>
      <c r="AQ1361">
        <v>-7.8983866838738797E-3</v>
      </c>
      <c r="AR1361">
        <v>-3.1282164732447698E-3</v>
      </c>
      <c r="AS1361">
        <v>-7.9923453404736593E-3</v>
      </c>
      <c r="AT1361">
        <v>-5.6773191697926098E-3</v>
      </c>
      <c r="AU1361">
        <v>9.1413865747913395E-2</v>
      </c>
      <c r="AV1361">
        <v>0.12024530951024399</v>
      </c>
      <c r="AW1361">
        <v>0.12123391377276101</v>
      </c>
      <c r="AX1361">
        <v>0.122198527476324</v>
      </c>
      <c r="AY1361">
        <v>0.127920318779773</v>
      </c>
      <c r="AZ1361">
        <v>2.2351004358971398E-2</v>
      </c>
      <c r="BA1361">
        <v>-2.7735223575186398E-2</v>
      </c>
      <c r="BB1361">
        <v>-1.91076316657223E-2</v>
      </c>
      <c r="BC1361">
        <v>-2.4617188652914599E-2</v>
      </c>
      <c r="BD1361">
        <v>-2.8780721471905701E-2</v>
      </c>
      <c r="BE1361">
        <v>-5.2227247431812698E-3</v>
      </c>
      <c r="BF1361">
        <v>-1.0464183315831801E-3</v>
      </c>
      <c r="BG1361">
        <v>3.1264311732940502E-4</v>
      </c>
      <c r="BH1361">
        <v>1.1691367879410699E-3</v>
      </c>
      <c r="BI1361">
        <v>-1.85039010389003E-3</v>
      </c>
      <c r="BJ1361">
        <v>2.5506892501760501E-3</v>
      </c>
      <c r="BK1361">
        <v>-3.0067697239729001E-3</v>
      </c>
      <c r="BL1361">
        <v>-4.5420454707192203E-3</v>
      </c>
      <c r="BM1361">
        <v>-7.7402981342652201E-3</v>
      </c>
      <c r="BN1361">
        <v>-1.9704055698283101E-3</v>
      </c>
      <c r="BO1361">
        <v>-1.18485051239339E-3</v>
      </c>
      <c r="BP1361">
        <v>2.5402176443174398E-4</v>
      </c>
      <c r="BQ1361">
        <v>-4.7174338370472198E-3</v>
      </c>
      <c r="BR1361">
        <v>3.16598393204313E-3</v>
      </c>
      <c r="BS1361">
        <v>0.102457393815871</v>
      </c>
      <c r="BT1361">
        <v>0.13272080697059399</v>
      </c>
      <c r="BU1361">
        <v>0.13455713056188801</v>
      </c>
      <c r="BV1361">
        <v>0.13520069813795199</v>
      </c>
      <c r="BW1361">
        <v>0.139512135297333</v>
      </c>
      <c r="BX1361">
        <v>3.2400619967827698E-2</v>
      </c>
      <c r="BY1361">
        <v>-1.32586135477672E-2</v>
      </c>
      <c r="BZ1361">
        <v>-4.7872471782130404E-3</v>
      </c>
      <c r="CA1361">
        <v>-1.5453104959713001E-2</v>
      </c>
      <c r="CB1361">
        <v>-1.9107336216182599E-2</v>
      </c>
      <c r="CC1361">
        <v>1.4493660403725899E-3</v>
      </c>
      <c r="CD1361">
        <v>5.2443325790225504E-3</v>
      </c>
      <c r="CE1361">
        <v>6.3362752348486602E-3</v>
      </c>
      <c r="CF1361">
        <v>7.0622748012873701E-3</v>
      </c>
      <c r="CG1361">
        <v>2.9875955494373199E-3</v>
      </c>
      <c r="CH1361">
        <v>7.5746744055239503E-3</v>
      </c>
      <c r="CI1361">
        <v>2.7141980415361401E-3</v>
      </c>
      <c r="CJ1361">
        <v>1.0596095846792601E-3</v>
      </c>
      <c r="CK1361">
        <v>-2.0142478199845402E-3</v>
      </c>
      <c r="CL1361">
        <v>4.32300412974669E-3</v>
      </c>
      <c r="CM1361">
        <v>3.4649241887299599E-3</v>
      </c>
      <c r="CN1361">
        <v>2.5965496646355099E-3</v>
      </c>
      <c r="CO1361">
        <v>-2.4492401060388401E-3</v>
      </c>
      <c r="CP1361">
        <v>9.2908287212853501E-3</v>
      </c>
      <c r="CQ1361">
        <v>0.11010610771417</v>
      </c>
      <c r="CR1361">
        <v>0.141361298507898</v>
      </c>
      <c r="CS1361">
        <v>0.14378474992392001</v>
      </c>
      <c r="CT1361">
        <v>0.14420596193007301</v>
      </c>
      <c r="CU1361">
        <v>0.14754059210559201</v>
      </c>
      <c r="CV1361">
        <v>3.9360953124678598E-2</v>
      </c>
      <c r="CW1361">
        <v>-3.2321575424398602E-3</v>
      </c>
      <c r="CX1361">
        <v>5.1310074940777804E-3</v>
      </c>
      <c r="CY1361">
        <v>-9.10608851007501E-3</v>
      </c>
      <c r="CZ1361">
        <v>-1.2407579055812299E-2</v>
      </c>
      <c r="DA1361">
        <v>8.1214568239264401E-3</v>
      </c>
      <c r="DB1361">
        <v>1.15350834896283E-2</v>
      </c>
      <c r="DC1361">
        <v>1.23599073523679E-2</v>
      </c>
      <c r="DD1361">
        <v>1.29554128146337E-2</v>
      </c>
      <c r="DE1361">
        <v>7.8255812027646799E-3</v>
      </c>
      <c r="DF1361">
        <v>1.2598659560871899E-2</v>
      </c>
      <c r="DG1361">
        <v>8.4351658070451804E-3</v>
      </c>
      <c r="DH1361">
        <v>6.66126464007774E-3</v>
      </c>
      <c r="DI1361">
        <v>3.7118024942961502E-3</v>
      </c>
      <c r="DJ1361">
        <v>1.06164138293217E-2</v>
      </c>
      <c r="DK1361">
        <v>8.1146988898533196E-3</v>
      </c>
      <c r="DL1361">
        <v>4.93907756483929E-3</v>
      </c>
      <c r="DM1361">
        <v>-1.8104637503045301E-4</v>
      </c>
      <c r="DN1361">
        <v>1.5415673510527601E-2</v>
      </c>
      <c r="DO1361">
        <v>0.117754821612469</v>
      </c>
      <c r="DP1361">
        <v>0.150001790045202</v>
      </c>
      <c r="DQ1361">
        <v>0.15301236928595299</v>
      </c>
      <c r="DR1361">
        <v>0.15321122572219401</v>
      </c>
      <c r="DS1361">
        <v>0.15556904891385101</v>
      </c>
      <c r="DT1361">
        <v>4.6321286281529601E-2</v>
      </c>
      <c r="DU1361">
        <v>6.7942984628874504E-3</v>
      </c>
      <c r="DV1361">
        <v>1.50492621663686E-2</v>
      </c>
      <c r="DW1361">
        <v>-2.7590720604370698E-3</v>
      </c>
      <c r="DX1361">
        <v>-5.7078218954420496E-3</v>
      </c>
      <c r="DY1361">
        <v>1.7754896225617999E-2</v>
      </c>
      <c r="DZ1361">
        <v>2.0617928680799001E-2</v>
      </c>
      <c r="EA1361">
        <v>2.10570754312615E-2</v>
      </c>
      <c r="EB1361">
        <v>2.1464168132728698E-2</v>
      </c>
      <c r="EC1361">
        <v>1.4810864096766E-2</v>
      </c>
      <c r="ED1361">
        <v>1.9852496194560899E-2</v>
      </c>
      <c r="EE1361">
        <v>1.66953346320723E-2</v>
      </c>
      <c r="EF1361">
        <v>1.47491648614559E-2</v>
      </c>
      <c r="EG1361">
        <v>1.1979309712517599E-2</v>
      </c>
      <c r="EH1361">
        <v>1.9703097889483899E-2</v>
      </c>
      <c r="EI1361">
        <v>1.48282350613338E-2</v>
      </c>
      <c r="EJ1361">
        <v>8.3213158025157996E-3</v>
      </c>
      <c r="EK1361">
        <v>3.0938651283959799E-3</v>
      </c>
      <c r="EL1361">
        <v>2.42589766123633E-2</v>
      </c>
      <c r="EM1361">
        <v>0.128798349680426</v>
      </c>
      <c r="EN1361">
        <v>0.16247728750555199</v>
      </c>
      <c r="EO1361">
        <v>0.16633558607508001</v>
      </c>
      <c r="EP1361">
        <v>0.16621339638382099</v>
      </c>
      <c r="EQ1361">
        <v>0.16716086543141001</v>
      </c>
      <c r="ER1361">
        <v>5.6370901890385898E-2</v>
      </c>
      <c r="ES1361">
        <v>2.12709084903067E-2</v>
      </c>
      <c r="ET1361">
        <v>2.9369646653877798E-2</v>
      </c>
      <c r="EU1361">
        <v>6.4050116327645599E-3</v>
      </c>
      <c r="EV1361">
        <v>3.9655633602811097E-3</v>
      </c>
      <c r="EW1361">
        <v>69.711372272564205</v>
      </c>
      <c r="EX1361">
        <v>68.749603702876897</v>
      </c>
      <c r="EY1361">
        <v>67.518537553369896</v>
      </c>
      <c r="EZ1361">
        <v>65.864968908360296</v>
      </c>
      <c r="FA1361">
        <v>65.059671527868005</v>
      </c>
      <c r="FB1361">
        <v>64.286810925465304</v>
      </c>
      <c r="FC1361">
        <v>63.616853117153902</v>
      </c>
      <c r="FD1361">
        <v>64.122653177192106</v>
      </c>
      <c r="FE1361">
        <v>67.986253905819893</v>
      </c>
      <c r="FF1361">
        <v>72.737555939031594</v>
      </c>
      <c r="FG1361">
        <v>77.7553205583569</v>
      </c>
      <c r="FH1361">
        <v>82.094267000044297</v>
      </c>
      <c r="FI1361">
        <v>85.700817437205799</v>
      </c>
      <c r="FJ1361">
        <v>88.433219460095998</v>
      </c>
      <c r="FK1361">
        <v>90.604209143380004</v>
      </c>
      <c r="FL1361">
        <v>91.842711266633501</v>
      </c>
      <c r="FM1361">
        <v>91.974065829418706</v>
      </c>
      <c r="FN1361">
        <v>90.717785641140495</v>
      </c>
      <c r="FO1361">
        <v>88.319614181414096</v>
      </c>
      <c r="FP1361">
        <v>84.479998381275806</v>
      </c>
      <c r="FQ1361">
        <v>79.975131050637799</v>
      </c>
      <c r="FR1361">
        <v>76.322917670342505</v>
      </c>
      <c r="FS1361">
        <v>73.630529333484603</v>
      </c>
      <c r="FT1361">
        <v>71.727266431751403</v>
      </c>
      <c r="FU1361">
        <v>1.6228262317395999E-2</v>
      </c>
      <c r="FV1361">
        <v>0</v>
      </c>
      <c r="FW1361">
        <v>0</v>
      </c>
      <c r="FX1361">
        <v>1</v>
      </c>
    </row>
    <row r="1362" spans="1:180" x14ac:dyDescent="0.2">
      <c r="A1362" t="s">
        <v>42</v>
      </c>
      <c r="B1362" t="s">
        <v>58</v>
      </c>
      <c r="C1362" t="s">
        <v>55</v>
      </c>
      <c r="D1362" t="s">
        <v>37</v>
      </c>
      <c r="E1362" t="s">
        <v>1</v>
      </c>
      <c r="F1362" t="s">
        <v>78</v>
      </c>
      <c r="G1362" t="s">
        <v>2</v>
      </c>
      <c r="H1362">
        <v>2031</v>
      </c>
      <c r="I1362">
        <v>0.77785509746603099</v>
      </c>
      <c r="J1362">
        <v>0.66788771610231001</v>
      </c>
      <c r="K1362">
        <v>0.59581138351031904</v>
      </c>
      <c r="L1362">
        <v>0.54061054921680896</v>
      </c>
      <c r="M1362">
        <v>0.51802668513360195</v>
      </c>
      <c r="N1362">
        <v>0.52792125009576796</v>
      </c>
      <c r="O1362">
        <v>0.58093434233468899</v>
      </c>
      <c r="P1362">
        <v>0.65209547556453595</v>
      </c>
      <c r="Q1362">
        <v>0.72183231920830904</v>
      </c>
      <c r="R1362">
        <v>0.79492653916219602</v>
      </c>
      <c r="S1362">
        <v>0.88872926156607901</v>
      </c>
      <c r="T1362">
        <v>1.0200224025434801</v>
      </c>
      <c r="U1362">
        <v>1.18511159419651</v>
      </c>
      <c r="V1362">
        <v>1.34414504956147</v>
      </c>
      <c r="W1362">
        <v>1.5090628437679201</v>
      </c>
      <c r="X1362">
        <v>1.73215039930617</v>
      </c>
      <c r="Y1362">
        <v>1.93253812581009</v>
      </c>
      <c r="Z1362">
        <v>2.0643648950800002</v>
      </c>
      <c r="AA1362">
        <v>2.0826252716699498</v>
      </c>
      <c r="AB1362">
        <v>1.9802645828019401</v>
      </c>
      <c r="AC1362">
        <v>1.8291484222530801</v>
      </c>
      <c r="AD1362">
        <v>1.6507499398299901</v>
      </c>
      <c r="AE1362">
        <v>1.3401714958129201</v>
      </c>
      <c r="AF1362">
        <v>1.07567749730347</v>
      </c>
      <c r="AG1362">
        <v>-3.5889955964801198E-2</v>
      </c>
      <c r="AH1362">
        <v>-1.6738096614963401E-2</v>
      </c>
      <c r="AI1362">
        <v>-5.7574942141243E-3</v>
      </c>
      <c r="AJ1362">
        <v>3.1074322446475499E-4</v>
      </c>
      <c r="AK1362">
        <v>1.3600007611146599E-3</v>
      </c>
      <c r="AL1362">
        <v>5.4169607696553596E-3</v>
      </c>
      <c r="AM1362">
        <v>-4.2584476558414699E-3</v>
      </c>
      <c r="AN1362">
        <v>-1.5595925578638099E-2</v>
      </c>
      <c r="AO1362">
        <v>-1.45663814648106E-2</v>
      </c>
      <c r="AP1362">
        <v>-2.21930213577246E-2</v>
      </c>
      <c r="AQ1362">
        <v>-1.5111486134657201E-2</v>
      </c>
      <c r="AR1362">
        <v>-1.69135601602667E-2</v>
      </c>
      <c r="AS1362">
        <v>-8.3716002033485306E-3</v>
      </c>
      <c r="AT1362">
        <v>-2.1915432495946199E-2</v>
      </c>
      <c r="AU1362">
        <v>0.30154069204787198</v>
      </c>
      <c r="AV1362">
        <v>0.39590350810796698</v>
      </c>
      <c r="AW1362">
        <v>0.42170079091602503</v>
      </c>
      <c r="AX1362">
        <v>0.39622305935097502</v>
      </c>
      <c r="AY1362">
        <v>0.202492623313796</v>
      </c>
      <c r="AZ1362">
        <v>-0.31220398643437203</v>
      </c>
      <c r="BA1362">
        <v>-0.25907258564947999</v>
      </c>
      <c r="BB1362">
        <v>-0.18133245364747599</v>
      </c>
      <c r="BC1362">
        <v>-0.122442199050471</v>
      </c>
      <c r="BD1362">
        <v>-5.6043646908754602E-2</v>
      </c>
      <c r="BE1362">
        <v>-2.3613399662465399E-2</v>
      </c>
      <c r="BF1362">
        <v>-6.7539234311295203E-3</v>
      </c>
      <c r="BG1362">
        <v>8.9148212815957602E-4</v>
      </c>
      <c r="BH1362">
        <v>6.5653795329086804E-3</v>
      </c>
      <c r="BI1362">
        <v>9.04241293758885E-3</v>
      </c>
      <c r="BJ1362">
        <v>8.3781250595629294E-3</v>
      </c>
      <c r="BK1362">
        <v>3.1425395954959899E-3</v>
      </c>
      <c r="BL1362">
        <v>-6.3131603003817698E-3</v>
      </c>
      <c r="BM1362">
        <v>-5.4851694396544698E-3</v>
      </c>
      <c r="BN1362">
        <v>-1.3279680042287899E-2</v>
      </c>
      <c r="BO1362">
        <v>-8.2677317178620705E-3</v>
      </c>
      <c r="BP1362">
        <v>-9.5791955026268607E-3</v>
      </c>
      <c r="BQ1362">
        <v>-8.1049452130446198E-4</v>
      </c>
      <c r="BR1362">
        <v>-3.6423025998798399E-3</v>
      </c>
      <c r="BS1362">
        <v>0.32379559107914402</v>
      </c>
      <c r="BT1362">
        <v>0.43044591225218498</v>
      </c>
      <c r="BU1362">
        <v>0.46417518561034099</v>
      </c>
      <c r="BV1362">
        <v>0.44676771911746499</v>
      </c>
      <c r="BW1362">
        <v>0.25992925970198799</v>
      </c>
      <c r="BX1362">
        <v>-0.25895896112551797</v>
      </c>
      <c r="BY1362">
        <v>-0.21589344536726901</v>
      </c>
      <c r="BZ1362">
        <v>-0.14829209689068601</v>
      </c>
      <c r="CA1362">
        <v>-9.6565570998098704E-2</v>
      </c>
      <c r="CB1362">
        <v>-4.2798680775418999E-2</v>
      </c>
      <c r="CC1362">
        <v>-1.5110694165173201E-2</v>
      </c>
      <c r="CD1362">
        <v>1.6108450150627499E-4</v>
      </c>
      <c r="CE1362">
        <v>5.4965428882480204E-3</v>
      </c>
      <c r="CF1362">
        <v>1.08973215868258E-2</v>
      </c>
      <c r="CG1362">
        <v>1.43632282083129E-2</v>
      </c>
      <c r="CH1362">
        <v>1.0429018426246901E-2</v>
      </c>
      <c r="CI1362">
        <v>8.2684408203666498E-3</v>
      </c>
      <c r="CJ1362">
        <v>1.16054653528884E-4</v>
      </c>
      <c r="CK1362">
        <v>8.0445034514464199E-4</v>
      </c>
      <c r="CL1362">
        <v>-7.1063269996609196E-3</v>
      </c>
      <c r="CM1362">
        <v>-3.5277682567137602E-3</v>
      </c>
      <c r="CN1362">
        <v>-4.4994368832007399E-3</v>
      </c>
      <c r="CO1362">
        <v>4.4263042409096202E-3</v>
      </c>
      <c r="CP1362">
        <v>9.0136115012477702E-3</v>
      </c>
      <c r="CQ1362">
        <v>0.33920926635377202</v>
      </c>
      <c r="CR1362">
        <v>0.45436987613697999</v>
      </c>
      <c r="CS1362">
        <v>0.49359282198714899</v>
      </c>
      <c r="CT1362">
        <v>0.48177479649905403</v>
      </c>
      <c r="CU1362">
        <v>0.299709699096946</v>
      </c>
      <c r="CV1362">
        <v>-0.22208161879533</v>
      </c>
      <c r="CW1362">
        <v>-0.185987704343131</v>
      </c>
      <c r="CX1362">
        <v>-0.125408446450781</v>
      </c>
      <c r="CY1362">
        <v>-7.8643497236221993E-2</v>
      </c>
      <c r="CZ1362">
        <v>-3.3625257579214099E-2</v>
      </c>
      <c r="DA1362">
        <v>-6.6079886678809298E-3</v>
      </c>
      <c r="DB1362">
        <v>7.0760924341420599E-3</v>
      </c>
      <c r="DC1362">
        <v>1.01016036483365E-2</v>
      </c>
      <c r="DD1362">
        <v>1.52292636407429E-2</v>
      </c>
      <c r="DE1362">
        <v>1.9684043479036899E-2</v>
      </c>
      <c r="DF1362">
        <v>1.2479911792930801E-2</v>
      </c>
      <c r="DG1362">
        <v>1.33943420452373E-2</v>
      </c>
      <c r="DH1362">
        <v>6.5452696074395399E-3</v>
      </c>
      <c r="DI1362">
        <v>7.0940701299437598E-3</v>
      </c>
      <c r="DJ1362">
        <v>-9.32973957033988E-4</v>
      </c>
      <c r="DK1362">
        <v>1.2121952044345399E-3</v>
      </c>
      <c r="DL1362">
        <v>5.80321736225384E-4</v>
      </c>
      <c r="DM1362">
        <v>9.6631030031237002E-3</v>
      </c>
      <c r="DN1362">
        <v>2.1669525602375402E-2</v>
      </c>
      <c r="DO1362">
        <v>0.35462294162839902</v>
      </c>
      <c r="DP1362">
        <v>0.478293840021775</v>
      </c>
      <c r="DQ1362">
        <v>0.52301045836395699</v>
      </c>
      <c r="DR1362">
        <v>0.51678187388064201</v>
      </c>
      <c r="DS1362">
        <v>0.33949013849190302</v>
      </c>
      <c r="DT1362">
        <v>-0.18520427646514201</v>
      </c>
      <c r="DU1362">
        <v>-0.15608196331899199</v>
      </c>
      <c r="DV1362">
        <v>-0.102524796010877</v>
      </c>
      <c r="DW1362">
        <v>-6.07214234743454E-2</v>
      </c>
      <c r="DX1362">
        <v>-2.4451834383009199E-2</v>
      </c>
      <c r="DY1362">
        <v>5.6685676344548604E-3</v>
      </c>
      <c r="DZ1362">
        <v>1.7060265617975901E-2</v>
      </c>
      <c r="EA1362">
        <v>1.6750579990620299E-2</v>
      </c>
      <c r="EB1362">
        <v>2.1483899949186799E-2</v>
      </c>
      <c r="EC1362">
        <v>2.7366455655511102E-2</v>
      </c>
      <c r="ED1362">
        <v>1.5441076082838401E-2</v>
      </c>
      <c r="EE1362">
        <v>2.0795329296574801E-2</v>
      </c>
      <c r="EF1362">
        <v>1.5828034885695799E-2</v>
      </c>
      <c r="EG1362">
        <v>1.6175282155099901E-2</v>
      </c>
      <c r="EH1362">
        <v>7.9803673584027107E-3</v>
      </c>
      <c r="EI1362">
        <v>8.0559496212296404E-3</v>
      </c>
      <c r="EJ1362">
        <v>7.9146863938652501E-3</v>
      </c>
      <c r="EK1362">
        <v>1.7224208685167799E-2</v>
      </c>
      <c r="EL1362">
        <v>3.9942655498441802E-2</v>
      </c>
      <c r="EM1362">
        <v>0.376877840659671</v>
      </c>
      <c r="EN1362">
        <v>0.51283624416599305</v>
      </c>
      <c r="EO1362">
        <v>0.56548485305827301</v>
      </c>
      <c r="EP1362">
        <v>0.56732653364713204</v>
      </c>
      <c r="EQ1362">
        <v>0.39692677488009598</v>
      </c>
      <c r="ER1362">
        <v>-0.13195925115628801</v>
      </c>
      <c r="ES1362">
        <v>-0.11290282303678199</v>
      </c>
      <c r="ET1362">
        <v>-6.9484439254086094E-2</v>
      </c>
      <c r="EU1362">
        <v>-3.4844795421972802E-2</v>
      </c>
      <c r="EV1362">
        <v>-1.12068682496736E-2</v>
      </c>
      <c r="EW1362">
        <v>72.723775598580602</v>
      </c>
      <c r="EX1362">
        <v>71.578935538626993</v>
      </c>
      <c r="EY1362">
        <v>69.874353229408896</v>
      </c>
      <c r="EZ1362">
        <v>67.5099543820875</v>
      </c>
      <c r="FA1362">
        <v>66.409140461754603</v>
      </c>
      <c r="FB1362">
        <v>65.4192740705207</v>
      </c>
      <c r="FC1362">
        <v>64.489632403439202</v>
      </c>
      <c r="FD1362">
        <v>64.771552944513999</v>
      </c>
      <c r="FE1362">
        <v>68.700604384974199</v>
      </c>
      <c r="FF1362">
        <v>74.253209252084403</v>
      </c>
      <c r="FG1362">
        <v>80.091059443371904</v>
      </c>
      <c r="FH1362">
        <v>84.957716918197505</v>
      </c>
      <c r="FI1362">
        <v>88.864232486566493</v>
      </c>
      <c r="FJ1362">
        <v>91.887595708240696</v>
      </c>
      <c r="FK1362">
        <v>94.519236101894904</v>
      </c>
      <c r="FL1362">
        <v>95.9969187733806</v>
      </c>
      <c r="FM1362">
        <v>96.432038807799202</v>
      </c>
      <c r="FN1362">
        <v>95.595468041286594</v>
      </c>
      <c r="FO1362">
        <v>93.549518004929098</v>
      </c>
      <c r="FP1362">
        <v>89.324159625290093</v>
      </c>
      <c r="FQ1362">
        <v>84.603678998574097</v>
      </c>
      <c r="FR1362">
        <v>80.799683685677294</v>
      </c>
      <c r="FS1362">
        <v>77.753980388279402</v>
      </c>
      <c r="FT1362">
        <v>75.371354088807806</v>
      </c>
      <c r="FU1362">
        <v>5.4745481300737697E-2</v>
      </c>
      <c r="FV1362">
        <v>0</v>
      </c>
      <c r="FW1362">
        <v>0</v>
      </c>
      <c r="FX1362">
        <v>1</v>
      </c>
    </row>
    <row r="1363" spans="1:180" x14ac:dyDescent="0.2">
      <c r="A1363" t="s">
        <v>42</v>
      </c>
      <c r="B1363" t="s">
        <v>58</v>
      </c>
      <c r="C1363" t="s">
        <v>55</v>
      </c>
      <c r="D1363" t="s">
        <v>37</v>
      </c>
      <c r="E1363" t="s">
        <v>77</v>
      </c>
      <c r="F1363" t="s">
        <v>1</v>
      </c>
      <c r="G1363" t="s">
        <v>2</v>
      </c>
      <c r="H1363">
        <v>7665.2222222222199</v>
      </c>
      <c r="I1363">
        <v>0.85474286062138705</v>
      </c>
      <c r="J1363">
        <v>0.73608640177214202</v>
      </c>
      <c r="K1363">
        <v>0.67037801315956602</v>
      </c>
      <c r="L1363">
        <v>0.643898687027881</v>
      </c>
      <c r="M1363">
        <v>0.62373864412709701</v>
      </c>
      <c r="N1363">
        <v>0.637376235761693</v>
      </c>
      <c r="O1363">
        <v>0.70007949823302795</v>
      </c>
      <c r="P1363">
        <v>0.76637232675396105</v>
      </c>
      <c r="Q1363">
        <v>0.78281959367048204</v>
      </c>
      <c r="R1363">
        <v>0.82198175219444802</v>
      </c>
      <c r="S1363">
        <v>0.87822886473913897</v>
      </c>
      <c r="T1363">
        <v>0.969488881474875</v>
      </c>
      <c r="U1363">
        <v>1.09610793541003</v>
      </c>
      <c r="V1363">
        <v>1.22720885631124</v>
      </c>
      <c r="W1363">
        <v>1.3573330899748599</v>
      </c>
      <c r="X1363">
        <v>1.52461792143082</v>
      </c>
      <c r="Y1363">
        <v>1.68099841105479</v>
      </c>
      <c r="Z1363">
        <v>1.8116423749200199</v>
      </c>
      <c r="AA1363">
        <v>1.8606360237406601</v>
      </c>
      <c r="AB1363">
        <v>1.79482335113697</v>
      </c>
      <c r="AC1363">
        <v>1.7115691806454101</v>
      </c>
      <c r="AD1363">
        <v>1.6176384060324001</v>
      </c>
      <c r="AE1363">
        <v>1.36243751314574</v>
      </c>
      <c r="AF1363">
        <v>1.1182707598859301</v>
      </c>
      <c r="AG1363">
        <v>-2.0621845510382202E-2</v>
      </c>
      <c r="AH1363">
        <v>-1.01920654179035E-2</v>
      </c>
      <c r="AI1363">
        <v>-1.98169429488897E-3</v>
      </c>
      <c r="AJ1363">
        <v>9.2602487256536101E-4</v>
      </c>
      <c r="AK1363">
        <v>1.24523904018271E-3</v>
      </c>
      <c r="AL1363">
        <v>3.9245470483955701E-3</v>
      </c>
      <c r="AM1363">
        <v>-9.8678067920083905E-4</v>
      </c>
      <c r="AN1363">
        <v>-3.1482878499785E-3</v>
      </c>
      <c r="AO1363">
        <v>-7.3472295965006E-3</v>
      </c>
      <c r="AP1363">
        <v>-8.6257974951201802E-3</v>
      </c>
      <c r="AQ1363">
        <v>-6.0566028122343001E-3</v>
      </c>
      <c r="AR1363">
        <v>-3.32768412252916E-3</v>
      </c>
      <c r="AS1363">
        <v>-9.0346678250283006E-3</v>
      </c>
      <c r="AT1363">
        <v>-1.3232677652253701E-2</v>
      </c>
      <c r="AU1363">
        <v>0.145179084279175</v>
      </c>
      <c r="AV1363">
        <v>0.195425241377221</v>
      </c>
      <c r="AW1363">
        <v>0.20613064487475299</v>
      </c>
      <c r="AX1363">
        <v>0.19794716567978399</v>
      </c>
      <c r="AY1363">
        <v>0.16005425224240399</v>
      </c>
      <c r="AZ1363">
        <v>-5.1775838292689398E-2</v>
      </c>
      <c r="BA1363">
        <v>-7.7887441041976493E-2</v>
      </c>
      <c r="BB1363">
        <v>-5.9776593013727203E-2</v>
      </c>
      <c r="BC1363">
        <v>-4.6609847341164197E-2</v>
      </c>
      <c r="BD1363">
        <v>-2.9605212043242599E-2</v>
      </c>
      <c r="BE1363">
        <v>-1.0603741295555901E-2</v>
      </c>
      <c r="BF1363">
        <v>-1.8259735363013599E-3</v>
      </c>
      <c r="BG1363">
        <v>4.2690309103674698E-3</v>
      </c>
      <c r="BH1363">
        <v>8.2398893426940002E-3</v>
      </c>
      <c r="BI1363">
        <v>7.3076824159521298E-3</v>
      </c>
      <c r="BJ1363">
        <v>1.0347128538684301E-2</v>
      </c>
      <c r="BK1363">
        <v>5.4270292582504097E-3</v>
      </c>
      <c r="BL1363">
        <v>2.9370595307645401E-3</v>
      </c>
      <c r="BM1363">
        <v>-1.0542660365566901E-3</v>
      </c>
      <c r="BN1363">
        <v>-5.2213919755285897E-4</v>
      </c>
      <c r="BO1363">
        <v>-3.45319849706519E-5</v>
      </c>
      <c r="BP1363">
        <v>3.4224275429254702E-4</v>
      </c>
      <c r="BQ1363">
        <v>-5.3830099705053404E-3</v>
      </c>
      <c r="BR1363">
        <v>-2.77070868260912E-3</v>
      </c>
      <c r="BS1363">
        <v>0.15657179326391599</v>
      </c>
      <c r="BT1363">
        <v>0.208802320610736</v>
      </c>
      <c r="BU1363">
        <v>0.22278406130033199</v>
      </c>
      <c r="BV1363">
        <v>0.21715858879835601</v>
      </c>
      <c r="BW1363">
        <v>0.17957846752741999</v>
      </c>
      <c r="BX1363">
        <v>-3.3840964335410603E-2</v>
      </c>
      <c r="BY1363">
        <v>-6.3402305938092804E-2</v>
      </c>
      <c r="BZ1363">
        <v>-4.2140351963448702E-2</v>
      </c>
      <c r="CA1363">
        <v>-3.4462749786607502E-2</v>
      </c>
      <c r="CB1363">
        <v>-2.2536685432928201E-2</v>
      </c>
      <c r="CC1363">
        <v>-3.6652328342178498E-3</v>
      </c>
      <c r="CD1363">
        <v>3.9683562155212902E-3</v>
      </c>
      <c r="CE1363">
        <v>8.5982641461312109E-3</v>
      </c>
      <c r="CF1363">
        <v>1.3305449594699001E-2</v>
      </c>
      <c r="CG1363">
        <v>1.1506512230170501E-2</v>
      </c>
      <c r="CH1363">
        <v>1.47953889139407E-2</v>
      </c>
      <c r="CI1363">
        <v>9.8692144827321505E-3</v>
      </c>
      <c r="CJ1363">
        <v>7.1517525890558101E-3</v>
      </c>
      <c r="CK1363">
        <v>3.3042213549941599E-3</v>
      </c>
      <c r="CL1363">
        <v>5.0904298534108598E-3</v>
      </c>
      <c r="CM1363">
        <v>4.1363359251382703E-3</v>
      </c>
      <c r="CN1363">
        <v>2.8840229295910001E-3</v>
      </c>
      <c r="CO1363">
        <v>-2.8538828643986198E-3</v>
      </c>
      <c r="CP1363">
        <v>4.4752191557842196E-3</v>
      </c>
      <c r="CQ1363">
        <v>0.16446234880148</v>
      </c>
      <c r="CR1363">
        <v>0.21806724493767199</v>
      </c>
      <c r="CS1363">
        <v>0.23431816678588399</v>
      </c>
      <c r="CT1363">
        <v>0.23046436192709599</v>
      </c>
      <c r="CU1363">
        <v>0.19310087955779101</v>
      </c>
      <c r="CV1363">
        <v>-2.1419325267068301E-2</v>
      </c>
      <c r="CW1363">
        <v>-5.3369945490775998E-2</v>
      </c>
      <c r="CX1363">
        <v>-2.9925545136778399E-2</v>
      </c>
      <c r="CY1363">
        <v>-2.6049707023660801E-2</v>
      </c>
      <c r="CZ1363">
        <v>-1.7641045435265099E-2</v>
      </c>
      <c r="DA1363">
        <v>3.2732756271202199E-3</v>
      </c>
      <c r="DB1363">
        <v>9.7626859673439308E-3</v>
      </c>
      <c r="DC1363">
        <v>1.2927497381895E-2</v>
      </c>
      <c r="DD1363">
        <v>1.8371009846703899E-2</v>
      </c>
      <c r="DE1363">
        <v>1.5705342044388799E-2</v>
      </c>
      <c r="DF1363">
        <v>1.9243649289197098E-2</v>
      </c>
      <c r="DG1363">
        <v>1.4311399707213899E-2</v>
      </c>
      <c r="DH1363">
        <v>1.1366445647347101E-2</v>
      </c>
      <c r="DI1363">
        <v>7.6627087465450097E-3</v>
      </c>
      <c r="DJ1363">
        <v>1.07029989043746E-2</v>
      </c>
      <c r="DK1363">
        <v>8.30720383524719E-3</v>
      </c>
      <c r="DL1363">
        <v>5.4258031048894598E-3</v>
      </c>
      <c r="DM1363">
        <v>-3.2475575829189198E-4</v>
      </c>
      <c r="DN1363">
        <v>1.17211469941776E-2</v>
      </c>
      <c r="DO1363">
        <v>0.17235290433904399</v>
      </c>
      <c r="DP1363">
        <v>0.227332169264609</v>
      </c>
      <c r="DQ1363">
        <v>0.245852272271436</v>
      </c>
      <c r="DR1363">
        <v>0.243770135055836</v>
      </c>
      <c r="DS1363">
        <v>0.20662329158816101</v>
      </c>
      <c r="DT1363">
        <v>-8.9976861987259692E-3</v>
      </c>
      <c r="DU1363">
        <v>-4.3337585043459102E-2</v>
      </c>
      <c r="DV1363">
        <v>-1.7710738310108099E-2</v>
      </c>
      <c r="DW1363">
        <v>-1.7636664260714099E-2</v>
      </c>
      <c r="DX1363">
        <v>-1.27454054376021E-2</v>
      </c>
      <c r="DY1363">
        <v>1.3291379841946499E-2</v>
      </c>
      <c r="DZ1363">
        <v>1.8128777848945999E-2</v>
      </c>
      <c r="EA1363">
        <v>1.9178222587151399E-2</v>
      </c>
      <c r="EB1363">
        <v>2.5684874316832501E-2</v>
      </c>
      <c r="EC1363">
        <v>2.1767785420158201E-2</v>
      </c>
      <c r="ED1363">
        <v>2.5666230779485801E-2</v>
      </c>
      <c r="EE1363">
        <v>2.07252096446651E-2</v>
      </c>
      <c r="EF1363">
        <v>1.74517930280901E-2</v>
      </c>
      <c r="EG1363">
        <v>1.3955672306488901E-2</v>
      </c>
      <c r="EH1363">
        <v>1.8806657201941902E-2</v>
      </c>
      <c r="EI1363">
        <v>1.4329274662510799E-2</v>
      </c>
      <c r="EJ1363">
        <v>9.0957299817111693E-3</v>
      </c>
      <c r="EK1363">
        <v>3.3269020962310701E-3</v>
      </c>
      <c r="EL1363">
        <v>2.2183115963822199E-2</v>
      </c>
      <c r="EM1363">
        <v>0.183745613323785</v>
      </c>
      <c r="EN1363">
        <v>0.240709248498124</v>
      </c>
      <c r="EO1363">
        <v>0.26250568869701402</v>
      </c>
      <c r="EP1363">
        <v>0.26298155817440799</v>
      </c>
      <c r="EQ1363">
        <v>0.226147506873177</v>
      </c>
      <c r="ER1363">
        <v>8.9371877585528899E-3</v>
      </c>
      <c r="ES1363">
        <v>-2.8852449939575399E-2</v>
      </c>
      <c r="ET1363">
        <v>-7.4497259829601995E-5</v>
      </c>
      <c r="EU1363">
        <v>-5.4895667061574003E-3</v>
      </c>
      <c r="EV1363">
        <v>-5.6768788272876496E-3</v>
      </c>
      <c r="EW1363">
        <v>70.146794124901405</v>
      </c>
      <c r="EX1363">
        <v>69.160054558953703</v>
      </c>
      <c r="EY1363">
        <v>67.866468585439307</v>
      </c>
      <c r="EZ1363">
        <v>66.115860652409197</v>
      </c>
      <c r="FA1363">
        <v>65.264966140149397</v>
      </c>
      <c r="FB1363">
        <v>64.462411280942405</v>
      </c>
      <c r="FC1363">
        <v>63.755937880143698</v>
      </c>
      <c r="FD1363">
        <v>64.231858417668704</v>
      </c>
      <c r="FE1363">
        <v>68.089117817643597</v>
      </c>
      <c r="FF1363">
        <v>72.975476887202504</v>
      </c>
      <c r="FG1363">
        <v>78.110524934158306</v>
      </c>
      <c r="FH1363">
        <v>82.537860578194596</v>
      </c>
      <c r="FI1363">
        <v>86.190572019129505</v>
      </c>
      <c r="FJ1363">
        <v>88.952913187684899</v>
      </c>
      <c r="FK1363">
        <v>91.168937305797897</v>
      </c>
      <c r="FL1363">
        <v>92.426069988288603</v>
      </c>
      <c r="FM1363">
        <v>92.589090824551803</v>
      </c>
      <c r="FN1363">
        <v>91.380401102081606</v>
      </c>
      <c r="FO1363">
        <v>89.026536968252103</v>
      </c>
      <c r="FP1363">
        <v>85.1280808622964</v>
      </c>
      <c r="FQ1363">
        <v>80.586510721297103</v>
      </c>
      <c r="FR1363">
        <v>76.927208883596904</v>
      </c>
      <c r="FS1363">
        <v>74.213127459860502</v>
      </c>
      <c r="FT1363">
        <v>72.251431061691704</v>
      </c>
      <c r="FU1363">
        <v>2.1173804816652899E-2</v>
      </c>
      <c r="FV1363">
        <v>0</v>
      </c>
      <c r="FW1363">
        <v>0</v>
      </c>
      <c r="FX1363">
        <v>1</v>
      </c>
    </row>
    <row r="1364" spans="1:180" x14ac:dyDescent="0.2">
      <c r="A1364" t="s">
        <v>42</v>
      </c>
      <c r="B1364" t="s">
        <v>58</v>
      </c>
      <c r="C1364" t="s">
        <v>55</v>
      </c>
      <c r="D1364" t="s">
        <v>37</v>
      </c>
      <c r="E1364" t="s">
        <v>77</v>
      </c>
      <c r="F1364" t="s">
        <v>77</v>
      </c>
      <c r="G1364" t="s">
        <v>2</v>
      </c>
      <c r="H1364">
        <v>5973.3333333333303</v>
      </c>
      <c r="I1364">
        <v>0.87559905882023703</v>
      </c>
      <c r="J1364">
        <v>0.755219813060237</v>
      </c>
      <c r="K1364">
        <v>0.68730068689796497</v>
      </c>
      <c r="L1364">
        <v>0.66018316372336505</v>
      </c>
      <c r="M1364">
        <v>0.63840140714535598</v>
      </c>
      <c r="N1364">
        <v>0.65180904357400005</v>
      </c>
      <c r="O1364">
        <v>0.71384728193582703</v>
      </c>
      <c r="P1364">
        <v>0.77635414390833102</v>
      </c>
      <c r="Q1364">
        <v>0.78357212998548698</v>
      </c>
      <c r="R1364">
        <v>0.81840127869937296</v>
      </c>
      <c r="S1364">
        <v>0.87213242694440196</v>
      </c>
      <c r="T1364">
        <v>0.95771351472967903</v>
      </c>
      <c r="U1364">
        <v>1.0773090581895599</v>
      </c>
      <c r="V1364">
        <v>1.2030914271531801</v>
      </c>
      <c r="W1364">
        <v>1.3273173338348401</v>
      </c>
      <c r="X1364">
        <v>1.4765671427357601</v>
      </c>
      <c r="Y1364">
        <v>1.6132991997335999</v>
      </c>
      <c r="Z1364">
        <v>1.7385731890756799</v>
      </c>
      <c r="AA1364">
        <v>1.79151868878656</v>
      </c>
      <c r="AB1364">
        <v>1.73527913292437</v>
      </c>
      <c r="AC1364">
        <v>1.6715884751949599</v>
      </c>
      <c r="AD1364">
        <v>1.6025145021234699</v>
      </c>
      <c r="AE1364">
        <v>1.36279175143819</v>
      </c>
      <c r="AF1364">
        <v>1.12597352862599</v>
      </c>
      <c r="AG1364">
        <v>-2.1200828752704199E-2</v>
      </c>
      <c r="AH1364">
        <v>-1.6369070054209098E-2</v>
      </c>
      <c r="AI1364">
        <v>-1.11498520018524E-2</v>
      </c>
      <c r="AJ1364">
        <v>-8.0549826591647094E-3</v>
      </c>
      <c r="AK1364">
        <v>-8.4367161827423494E-3</v>
      </c>
      <c r="AL1364">
        <v>-3.6438177296982898E-3</v>
      </c>
      <c r="AM1364">
        <v>-9.4558585509440692E-3</v>
      </c>
      <c r="AN1364">
        <v>-1.0644537268217701E-2</v>
      </c>
      <c r="AO1364">
        <v>-1.5760616261193999E-2</v>
      </c>
      <c r="AP1364">
        <v>-1.39137328694851E-2</v>
      </c>
      <c r="AQ1364">
        <v>-9.1813453046512301E-3</v>
      </c>
      <c r="AR1364">
        <v>-1.7294172445509301E-3</v>
      </c>
      <c r="AS1364">
        <v>-1.05150183265046E-2</v>
      </c>
      <c r="AT1364">
        <v>-1.12745565305763E-2</v>
      </c>
      <c r="AU1364">
        <v>9.8137760476241495E-2</v>
      </c>
      <c r="AV1364">
        <v>0.130432093670211</v>
      </c>
      <c r="AW1364">
        <v>0.13246249898361401</v>
      </c>
      <c r="AX1364">
        <v>0.133712748401947</v>
      </c>
      <c r="AY1364">
        <v>0.13831308434022399</v>
      </c>
      <c r="AZ1364">
        <v>1.8663109466537299E-2</v>
      </c>
      <c r="BA1364">
        <v>-3.8047428199870698E-2</v>
      </c>
      <c r="BB1364">
        <v>-2.9840281495427199E-2</v>
      </c>
      <c r="BC1364">
        <v>-3.4441766184548701E-2</v>
      </c>
      <c r="BD1364">
        <v>-3.3799670037303997E-2</v>
      </c>
      <c r="BE1364">
        <v>-9.7606426011400595E-3</v>
      </c>
      <c r="BF1364">
        <v>-5.4669366925108901E-3</v>
      </c>
      <c r="BG1364">
        <v>-1.93418483198944E-3</v>
      </c>
      <c r="BH1364">
        <v>1.3629110330690901E-3</v>
      </c>
      <c r="BI1364">
        <v>-1.0579202535671399E-3</v>
      </c>
      <c r="BJ1364">
        <v>4.2391067886863804E-3</v>
      </c>
      <c r="BK1364">
        <v>-1.5796141793333401E-3</v>
      </c>
      <c r="BL1364">
        <v>-3.29038720000896E-3</v>
      </c>
      <c r="BM1364">
        <v>-7.2841304438239201E-3</v>
      </c>
      <c r="BN1364">
        <v>-3.5551811200276902E-3</v>
      </c>
      <c r="BO1364">
        <v>-1.2581390336952099E-3</v>
      </c>
      <c r="BP1364">
        <v>1.9663780613169298E-3</v>
      </c>
      <c r="BQ1364">
        <v>-6.8982541308451797E-3</v>
      </c>
      <c r="BR1364">
        <v>-4.4276995374862199E-4</v>
      </c>
      <c r="BS1364">
        <v>0.110942172582747</v>
      </c>
      <c r="BT1364">
        <v>0.14479168205169801</v>
      </c>
      <c r="BU1364">
        <v>0.14841639934652701</v>
      </c>
      <c r="BV1364">
        <v>0.147972768833182</v>
      </c>
      <c r="BW1364">
        <v>0.15154391329217501</v>
      </c>
      <c r="BX1364">
        <v>2.9123988249916102E-2</v>
      </c>
      <c r="BY1364">
        <v>-2.4310510871272499E-2</v>
      </c>
      <c r="BZ1364">
        <v>-1.42295801169172E-2</v>
      </c>
      <c r="CA1364">
        <v>-2.2386157671425801E-2</v>
      </c>
      <c r="CB1364">
        <v>-2.3908322297044399E-2</v>
      </c>
      <c r="CC1364">
        <v>-1.8372045224629399E-3</v>
      </c>
      <c r="CD1364">
        <v>2.0838476629591301E-3</v>
      </c>
      <c r="CE1364">
        <v>4.44855817644695E-3</v>
      </c>
      <c r="CF1364">
        <v>7.8857155148629194E-3</v>
      </c>
      <c r="CG1364">
        <v>4.0526113291747103E-3</v>
      </c>
      <c r="CH1364">
        <v>9.6987962966028803E-3</v>
      </c>
      <c r="CI1364">
        <v>3.87544867927707E-3</v>
      </c>
      <c r="CJ1364">
        <v>1.8030747345054801E-3</v>
      </c>
      <c r="CK1364">
        <v>-1.41334218837807E-3</v>
      </c>
      <c r="CL1364">
        <v>3.6191202667007301E-3</v>
      </c>
      <c r="CM1364">
        <v>4.2294494933431299E-3</v>
      </c>
      <c r="CN1364">
        <v>4.5260746317705297E-3</v>
      </c>
      <c r="CO1364">
        <v>-4.3932942665718599E-3</v>
      </c>
      <c r="CP1364">
        <v>7.0592924328154102E-3</v>
      </c>
      <c r="CQ1364">
        <v>0.11981046940201499</v>
      </c>
      <c r="CR1364">
        <v>0.15473708922153301</v>
      </c>
      <c r="CS1364">
        <v>0.15946602213799199</v>
      </c>
      <c r="CT1364">
        <v>0.15784921554398301</v>
      </c>
      <c r="CU1364">
        <v>0.16070754511961799</v>
      </c>
      <c r="CV1364">
        <v>3.6369161028622803E-2</v>
      </c>
      <c r="CW1364">
        <v>-1.47963637758449E-2</v>
      </c>
      <c r="CX1364">
        <v>-3.4176558965729399E-3</v>
      </c>
      <c r="CY1364">
        <v>-1.40364799398759E-2</v>
      </c>
      <c r="CZ1364">
        <v>-1.7057604983856799E-2</v>
      </c>
      <c r="DA1364">
        <v>6.0862335562141901E-3</v>
      </c>
      <c r="DB1364">
        <v>9.6346320184291494E-3</v>
      </c>
      <c r="DC1364">
        <v>1.0831301184883299E-2</v>
      </c>
      <c r="DD1364">
        <v>1.44085199966568E-2</v>
      </c>
      <c r="DE1364">
        <v>9.1631429119165605E-3</v>
      </c>
      <c r="DF1364">
        <v>1.51584858045194E-2</v>
      </c>
      <c r="DG1364">
        <v>9.3305115378874703E-3</v>
      </c>
      <c r="DH1364">
        <v>6.8965366690199202E-3</v>
      </c>
      <c r="DI1364">
        <v>4.4574460670677701E-3</v>
      </c>
      <c r="DJ1364">
        <v>1.07934216534291E-2</v>
      </c>
      <c r="DK1364">
        <v>9.7170380203814594E-3</v>
      </c>
      <c r="DL1364">
        <v>7.0857712022241197E-3</v>
      </c>
      <c r="DM1364">
        <v>-1.88833440229853E-3</v>
      </c>
      <c r="DN1364">
        <v>1.45613548193794E-2</v>
      </c>
      <c r="DO1364">
        <v>0.12867876622128399</v>
      </c>
      <c r="DP1364">
        <v>0.16468249639136801</v>
      </c>
      <c r="DQ1364">
        <v>0.17051564492945601</v>
      </c>
      <c r="DR1364">
        <v>0.167725662254784</v>
      </c>
      <c r="DS1364">
        <v>0.169871176947062</v>
      </c>
      <c r="DT1364">
        <v>4.3614333807329403E-2</v>
      </c>
      <c r="DU1364">
        <v>-5.2822166804173598E-3</v>
      </c>
      <c r="DV1364">
        <v>7.3942683237713299E-3</v>
      </c>
      <c r="DW1364">
        <v>-5.6868022083258899E-3</v>
      </c>
      <c r="DX1364">
        <v>-1.02068876706692E-2</v>
      </c>
      <c r="DY1364">
        <v>1.75264197077784E-2</v>
      </c>
      <c r="DZ1364">
        <v>2.05367653801273E-2</v>
      </c>
      <c r="EA1364">
        <v>2.00469683547463E-2</v>
      </c>
      <c r="EB1364">
        <v>2.3826413688890598E-2</v>
      </c>
      <c r="EC1364">
        <v>1.6541938841091799E-2</v>
      </c>
      <c r="ED1364">
        <v>2.3041410322904101E-2</v>
      </c>
      <c r="EE1364">
        <v>1.72067559094982E-2</v>
      </c>
      <c r="EF1364">
        <v>1.42506867372287E-2</v>
      </c>
      <c r="EG1364">
        <v>1.2933931884437901E-2</v>
      </c>
      <c r="EH1364">
        <v>2.1151973402886499E-2</v>
      </c>
      <c r="EI1364">
        <v>1.7640244291337499E-2</v>
      </c>
      <c r="EJ1364">
        <v>1.0781566508092E-2</v>
      </c>
      <c r="EK1364">
        <v>1.7284297933608699E-3</v>
      </c>
      <c r="EL1364">
        <v>2.5393141396207099E-2</v>
      </c>
      <c r="EM1364">
        <v>0.14148317832778901</v>
      </c>
      <c r="EN1364">
        <v>0.17904208477285599</v>
      </c>
      <c r="EO1364">
        <v>0.186469545292369</v>
      </c>
      <c r="EP1364">
        <v>0.181985682686019</v>
      </c>
      <c r="EQ1364">
        <v>0.18310200589901299</v>
      </c>
      <c r="ER1364">
        <v>5.4075212590708202E-2</v>
      </c>
      <c r="ES1364">
        <v>8.4547006481808708E-3</v>
      </c>
      <c r="ET1364">
        <v>2.3004969702281299E-2</v>
      </c>
      <c r="EU1364">
        <v>6.3688063047969501E-3</v>
      </c>
      <c r="EV1364">
        <v>-3.15539930409593E-4</v>
      </c>
      <c r="EW1364">
        <v>69.849302809380106</v>
      </c>
      <c r="EX1364">
        <v>68.883016401719303</v>
      </c>
      <c r="EY1364">
        <v>67.635459340930495</v>
      </c>
      <c r="EZ1364">
        <v>65.951654549870298</v>
      </c>
      <c r="FA1364">
        <v>65.129862336202905</v>
      </c>
      <c r="FB1364">
        <v>64.350176368530299</v>
      </c>
      <c r="FC1364">
        <v>63.668055057082</v>
      </c>
      <c r="FD1364">
        <v>64.163304354626206</v>
      </c>
      <c r="FE1364">
        <v>68.009352088142407</v>
      </c>
      <c r="FF1364">
        <v>72.810674274049006</v>
      </c>
      <c r="FG1364">
        <v>77.858267370761894</v>
      </c>
      <c r="FH1364">
        <v>82.223602923814994</v>
      </c>
      <c r="FI1364">
        <v>85.841698222679995</v>
      </c>
      <c r="FJ1364">
        <v>88.576184979971501</v>
      </c>
      <c r="FK1364">
        <v>90.750916086343395</v>
      </c>
      <c r="FL1364">
        <v>91.984749101500398</v>
      </c>
      <c r="FM1364">
        <v>92.118073063564395</v>
      </c>
      <c r="FN1364">
        <v>90.870938318801507</v>
      </c>
      <c r="FO1364">
        <v>88.4872279054633</v>
      </c>
      <c r="FP1364">
        <v>84.629672267662201</v>
      </c>
      <c r="FQ1364">
        <v>80.120196411237799</v>
      </c>
      <c r="FR1364">
        <v>76.483638242117294</v>
      </c>
      <c r="FS1364">
        <v>73.801957019654097</v>
      </c>
      <c r="FT1364">
        <v>71.890115407891301</v>
      </c>
      <c r="FU1364">
        <v>1.86511660967957E-2</v>
      </c>
      <c r="FV1364">
        <v>0</v>
      </c>
      <c r="FW1364">
        <v>0</v>
      </c>
      <c r="FX1364">
        <v>1</v>
      </c>
    </row>
    <row r="1365" spans="1:180" x14ac:dyDescent="0.2">
      <c r="A1365" t="s">
        <v>42</v>
      </c>
      <c r="B1365" t="s">
        <v>58</v>
      </c>
      <c r="C1365" t="s">
        <v>55</v>
      </c>
      <c r="D1365" t="s">
        <v>37</v>
      </c>
      <c r="E1365" t="s">
        <v>77</v>
      </c>
      <c r="F1365" t="s">
        <v>78</v>
      </c>
      <c r="G1365" t="s">
        <v>2</v>
      </c>
      <c r="H1365">
        <v>1691.8888888888901</v>
      </c>
      <c r="I1365">
        <v>0.76139577496019595</v>
      </c>
      <c r="J1365">
        <v>0.657300510531587</v>
      </c>
      <c r="K1365">
        <v>0.59100528094516702</v>
      </c>
      <c r="L1365">
        <v>0.53989444630497196</v>
      </c>
      <c r="M1365">
        <v>0.51852191201949605</v>
      </c>
      <c r="N1365">
        <v>0.53216397838305995</v>
      </c>
      <c r="O1365">
        <v>0.58810898627191999</v>
      </c>
      <c r="P1365">
        <v>0.66431401557201897</v>
      </c>
      <c r="Q1365">
        <v>0.73221032524761898</v>
      </c>
      <c r="R1365">
        <v>0.80303542744483503</v>
      </c>
      <c r="S1365">
        <v>0.88392937234768998</v>
      </c>
      <c r="T1365">
        <v>1.00834832596621</v>
      </c>
      <c r="U1365">
        <v>1.16591822395267</v>
      </c>
      <c r="V1365">
        <v>1.3158406005707399</v>
      </c>
      <c r="W1365">
        <v>1.4677579380113599</v>
      </c>
      <c r="X1365">
        <v>1.68960660408269</v>
      </c>
      <c r="Y1365">
        <v>1.8902856982487699</v>
      </c>
      <c r="Z1365">
        <v>2.0255535020197701</v>
      </c>
      <c r="AA1365">
        <v>2.0517595311378698</v>
      </c>
      <c r="AB1365">
        <v>1.95574467491616</v>
      </c>
      <c r="AC1365">
        <v>1.8155028541210201</v>
      </c>
      <c r="AD1365">
        <v>1.6335082400204399</v>
      </c>
      <c r="AE1365">
        <v>1.3237976078518501</v>
      </c>
      <c r="AF1365">
        <v>1.0637282314932599</v>
      </c>
      <c r="AG1365">
        <v>-4.9548737008822299E-2</v>
      </c>
      <c r="AH1365">
        <v>-2.53333683644432E-2</v>
      </c>
      <c r="AI1365">
        <v>-1.0031510210114E-2</v>
      </c>
      <c r="AJ1365">
        <v>-5.6609561984014697E-3</v>
      </c>
      <c r="AK1365">
        <v>-2.9439889866836699E-3</v>
      </c>
      <c r="AL1365">
        <v>3.23855533686277E-3</v>
      </c>
      <c r="AM1365">
        <v>-9.0081967452951793E-3</v>
      </c>
      <c r="AN1365">
        <v>-1.32946619724786E-2</v>
      </c>
      <c r="AO1365">
        <v>-1.3889906198912901E-2</v>
      </c>
      <c r="AP1365">
        <v>-1.9758013352408399E-2</v>
      </c>
      <c r="AQ1365">
        <v>-2.0474269304315201E-2</v>
      </c>
      <c r="AR1365">
        <v>-1.7798521411893701E-2</v>
      </c>
      <c r="AS1365">
        <v>-7.49080224998967E-3</v>
      </c>
      <c r="AT1365">
        <v>-2.54339918148523E-2</v>
      </c>
      <c r="AU1365">
        <v>0.29326197786831998</v>
      </c>
      <c r="AV1365">
        <v>0.39295743479962802</v>
      </c>
      <c r="AW1365">
        <v>0.42368069199341502</v>
      </c>
      <c r="AX1365">
        <v>0.39618265607915298</v>
      </c>
      <c r="AY1365">
        <v>0.20778805157096</v>
      </c>
      <c r="AZ1365">
        <v>-0.323470051798113</v>
      </c>
      <c r="BA1365">
        <v>-0.26816201674726597</v>
      </c>
      <c r="BB1365">
        <v>-0.19989629936724099</v>
      </c>
      <c r="BC1365">
        <v>-0.133702899890567</v>
      </c>
      <c r="BD1365">
        <v>-6.10776239899323E-2</v>
      </c>
      <c r="BE1365">
        <v>-3.5255150447017498E-2</v>
      </c>
      <c r="BF1365">
        <v>-1.3676861363130999E-2</v>
      </c>
      <c r="BG1365">
        <v>-2.9306605870520501E-3</v>
      </c>
      <c r="BH1365">
        <v>2.2519091993445199E-3</v>
      </c>
      <c r="BI1365">
        <v>6.6700923202814098E-3</v>
      </c>
      <c r="BJ1365">
        <v>7.0708452505460597E-3</v>
      </c>
      <c r="BK1365">
        <v>-3.6168336924536802E-4</v>
      </c>
      <c r="BL1365">
        <v>-4.4768761036747999E-3</v>
      </c>
      <c r="BM1365">
        <v>-4.4620830482952397E-3</v>
      </c>
      <c r="BN1365">
        <v>-1.04270987885606E-2</v>
      </c>
      <c r="BO1365">
        <v>-1.0726081420006601E-2</v>
      </c>
      <c r="BP1365">
        <v>-1.05645789155796E-2</v>
      </c>
      <c r="BQ1365">
        <v>4.7819630738978602E-5</v>
      </c>
      <c r="BR1365">
        <v>-8.5711316695511203E-3</v>
      </c>
      <c r="BS1365">
        <v>0.31578507945296203</v>
      </c>
      <c r="BT1365">
        <v>0.42909800750717503</v>
      </c>
      <c r="BU1365">
        <v>0.46828241871103898</v>
      </c>
      <c r="BV1365">
        <v>0.45016360120373999</v>
      </c>
      <c r="BW1365">
        <v>0.26680093682184097</v>
      </c>
      <c r="BX1365">
        <v>-0.26778023628696401</v>
      </c>
      <c r="BY1365">
        <v>-0.22232323281535701</v>
      </c>
      <c r="BZ1365">
        <v>-0.15941592529423201</v>
      </c>
      <c r="CA1365">
        <v>-0.10415940018243799</v>
      </c>
      <c r="CB1365">
        <v>-4.5463582754727699E-2</v>
      </c>
      <c r="CC1365">
        <v>-2.5355455936435799E-2</v>
      </c>
      <c r="CD1365">
        <v>-5.6036001228901003E-3</v>
      </c>
      <c r="CE1365">
        <v>1.98736623077525E-3</v>
      </c>
      <c r="CF1365">
        <v>7.7323356690986696E-3</v>
      </c>
      <c r="CG1365">
        <v>1.33287757463977E-2</v>
      </c>
      <c r="CH1365">
        <v>9.7250775705732002E-3</v>
      </c>
      <c r="CI1365">
        <v>5.6268654553921597E-3</v>
      </c>
      <c r="CJ1365">
        <v>1.63029552770187E-3</v>
      </c>
      <c r="CK1365">
        <v>2.06759854612745E-3</v>
      </c>
      <c r="CL1365">
        <v>-3.9645357861249498E-3</v>
      </c>
      <c r="CM1365">
        <v>-3.9745161869470403E-3</v>
      </c>
      <c r="CN1365">
        <v>-5.55437237917469E-3</v>
      </c>
      <c r="CO1365">
        <v>5.2690461806537301E-3</v>
      </c>
      <c r="CP1365">
        <v>3.1080338982590102E-3</v>
      </c>
      <c r="CQ1365">
        <v>0.33138451099903499</v>
      </c>
      <c r="CR1365">
        <v>0.45412885807047798</v>
      </c>
      <c r="CS1365">
        <v>0.49917343876676201</v>
      </c>
      <c r="CT1365">
        <v>0.48755063935649401</v>
      </c>
      <c r="CU1365">
        <v>0.307673081377417</v>
      </c>
      <c r="CV1365">
        <v>-0.22920963971015901</v>
      </c>
      <c r="CW1365">
        <v>-0.19057543070143099</v>
      </c>
      <c r="CX1365">
        <v>-0.131379341525416</v>
      </c>
      <c r="CY1365">
        <v>-8.3697662282064697E-2</v>
      </c>
      <c r="CZ1365">
        <v>-3.4649345359810901E-2</v>
      </c>
      <c r="DA1365">
        <v>-1.54557614258541E-2</v>
      </c>
      <c r="DB1365">
        <v>2.4696611173508098E-3</v>
      </c>
      <c r="DC1365">
        <v>6.9053930486025396E-3</v>
      </c>
      <c r="DD1365">
        <v>1.32127621388528E-2</v>
      </c>
      <c r="DE1365">
        <v>1.9987459172513902E-2</v>
      </c>
      <c r="DF1365">
        <v>1.23793098906003E-2</v>
      </c>
      <c r="DG1365">
        <v>1.16154142800297E-2</v>
      </c>
      <c r="DH1365">
        <v>7.7374671590785399E-3</v>
      </c>
      <c r="DI1365">
        <v>8.5972801405501398E-3</v>
      </c>
      <c r="DJ1365">
        <v>2.4980272163106399E-3</v>
      </c>
      <c r="DK1365">
        <v>2.7770490461124999E-3</v>
      </c>
      <c r="DL1365">
        <v>-5.4416584276978798E-4</v>
      </c>
      <c r="DM1365">
        <v>1.04902727305685E-2</v>
      </c>
      <c r="DN1365">
        <v>1.4787199466069101E-2</v>
      </c>
      <c r="DO1365">
        <v>0.346983942545108</v>
      </c>
      <c r="DP1365">
        <v>0.47915970863378199</v>
      </c>
      <c r="DQ1365">
        <v>0.53006445882248499</v>
      </c>
      <c r="DR1365">
        <v>0.52493767750924802</v>
      </c>
      <c r="DS1365">
        <v>0.34854522593299397</v>
      </c>
      <c r="DT1365">
        <v>-0.190639043133353</v>
      </c>
      <c r="DU1365">
        <v>-0.15882762858750399</v>
      </c>
      <c r="DV1365">
        <v>-0.103342757756601</v>
      </c>
      <c r="DW1365">
        <v>-6.3235924381691802E-2</v>
      </c>
      <c r="DX1365">
        <v>-2.3835107964893999E-2</v>
      </c>
      <c r="DY1365">
        <v>-1.1621748640493E-3</v>
      </c>
      <c r="DZ1365">
        <v>1.4126168118662999E-2</v>
      </c>
      <c r="EA1365">
        <v>1.40062426716645E-2</v>
      </c>
      <c r="EB1365">
        <v>2.1125627536598801E-2</v>
      </c>
      <c r="EC1365">
        <v>2.9601540479479001E-2</v>
      </c>
      <c r="ED1365">
        <v>1.6211599804283602E-2</v>
      </c>
      <c r="EE1365">
        <v>2.0261927656079499E-2</v>
      </c>
      <c r="EF1365">
        <v>1.65552530278823E-2</v>
      </c>
      <c r="EG1365">
        <v>1.8025103291167799E-2</v>
      </c>
      <c r="EH1365">
        <v>1.1828941780158499E-2</v>
      </c>
      <c r="EI1365">
        <v>1.25252369304211E-2</v>
      </c>
      <c r="EJ1365">
        <v>6.6897766535442896E-3</v>
      </c>
      <c r="EK1365">
        <v>1.80288946112971E-2</v>
      </c>
      <c r="EL1365">
        <v>3.1650059611370303E-2</v>
      </c>
      <c r="EM1365">
        <v>0.36950704412975</v>
      </c>
      <c r="EN1365">
        <v>0.51530028134132899</v>
      </c>
      <c r="EO1365">
        <v>0.57466618554010895</v>
      </c>
      <c r="EP1365">
        <v>0.57891862263383498</v>
      </c>
      <c r="EQ1365">
        <v>0.40755811118387503</v>
      </c>
      <c r="ER1365">
        <v>-0.13494922762220399</v>
      </c>
      <c r="ES1365">
        <v>-0.112988844655595</v>
      </c>
      <c r="ET1365">
        <v>-6.2862383683591899E-2</v>
      </c>
      <c r="EU1365">
        <v>-3.3692424673562198E-2</v>
      </c>
      <c r="EV1365">
        <v>-8.2210667296894295E-3</v>
      </c>
      <c r="EW1365">
        <v>72.695838620115893</v>
      </c>
      <c r="EX1365">
        <v>71.558094722360494</v>
      </c>
      <c r="EY1365">
        <v>69.844780305662297</v>
      </c>
      <c r="EZ1365">
        <v>67.477693175281303</v>
      </c>
      <c r="FA1365">
        <v>66.361397797061699</v>
      </c>
      <c r="FB1365">
        <v>65.373069226136096</v>
      </c>
      <c r="FC1365">
        <v>64.4509231326509</v>
      </c>
      <c r="FD1365">
        <v>64.714965325350093</v>
      </c>
      <c r="FE1365">
        <v>68.626724580731306</v>
      </c>
      <c r="FF1365">
        <v>74.247618979605505</v>
      </c>
      <c r="FG1365">
        <v>80.113572640618798</v>
      </c>
      <c r="FH1365">
        <v>85.013611380548696</v>
      </c>
      <c r="FI1365">
        <v>88.914997882148995</v>
      </c>
      <c r="FJ1365">
        <v>91.929483364223202</v>
      </c>
      <c r="FK1365">
        <v>94.540631568743095</v>
      </c>
      <c r="FL1365">
        <v>95.998640475505198</v>
      </c>
      <c r="FM1365">
        <v>96.420218248796303</v>
      </c>
      <c r="FN1365">
        <v>95.571524813775198</v>
      </c>
      <c r="FO1365">
        <v>93.507087292720101</v>
      </c>
      <c r="FP1365">
        <v>89.274871751038802</v>
      </c>
      <c r="FQ1365">
        <v>84.554594217893197</v>
      </c>
      <c r="FR1365">
        <v>80.737096371150798</v>
      </c>
      <c r="FS1365">
        <v>77.707781114417998</v>
      </c>
      <c r="FT1365">
        <v>75.330887305647707</v>
      </c>
      <c r="FU1365">
        <v>5.7124461644765701E-2</v>
      </c>
      <c r="FV1365">
        <v>0</v>
      </c>
      <c r="FW1365">
        <v>0</v>
      </c>
      <c r="FX1365">
        <v>1</v>
      </c>
    </row>
    <row r="1366" spans="1:180" x14ac:dyDescent="0.2">
      <c r="A1366" t="s">
        <v>42</v>
      </c>
      <c r="B1366" t="s">
        <v>58</v>
      </c>
      <c r="C1366" t="s">
        <v>55</v>
      </c>
      <c r="D1366" t="s">
        <v>37</v>
      </c>
      <c r="E1366" t="s">
        <v>78</v>
      </c>
      <c r="F1366" t="s">
        <v>1</v>
      </c>
      <c r="G1366" t="s">
        <v>2</v>
      </c>
      <c r="H1366">
        <v>1816.55555555556</v>
      </c>
      <c r="I1366">
        <v>0.814482121965593</v>
      </c>
      <c r="J1366">
        <v>0.701272508419164</v>
      </c>
      <c r="K1366">
        <v>0.619085041287464</v>
      </c>
      <c r="L1366">
        <v>0.54968734586969703</v>
      </c>
      <c r="M1366">
        <v>0.51864618632911796</v>
      </c>
      <c r="N1366">
        <v>0.51832917727108896</v>
      </c>
      <c r="O1366">
        <v>0.55096200297006304</v>
      </c>
      <c r="P1366">
        <v>0.60026231692999299</v>
      </c>
      <c r="Q1366">
        <v>0.64884777026166296</v>
      </c>
      <c r="R1366">
        <v>0.71433811815603598</v>
      </c>
      <c r="S1366">
        <v>0.80491171964318098</v>
      </c>
      <c r="T1366">
        <v>0.89795901877963502</v>
      </c>
      <c r="U1366">
        <v>1.0385723987484401</v>
      </c>
      <c r="V1366">
        <v>1.1964180372234801</v>
      </c>
      <c r="W1366">
        <v>1.33754941793955</v>
      </c>
      <c r="X1366">
        <v>1.49624189789311</v>
      </c>
      <c r="Y1366">
        <v>1.6570490797720301</v>
      </c>
      <c r="Z1366">
        <v>1.7529683329692001</v>
      </c>
      <c r="AA1366">
        <v>1.76798642675925</v>
      </c>
      <c r="AB1366">
        <v>1.7037823179199301</v>
      </c>
      <c r="AC1366">
        <v>1.6315102351533399</v>
      </c>
      <c r="AD1366">
        <v>1.53554399641854</v>
      </c>
      <c r="AE1366">
        <v>1.28489758426627</v>
      </c>
      <c r="AF1366">
        <v>1.0513036527589401</v>
      </c>
      <c r="AG1366">
        <v>-5.1590238008795697E-3</v>
      </c>
      <c r="AH1366">
        <v>-2.4384529739131899E-3</v>
      </c>
      <c r="AI1366">
        <v>-5.6507520089113901E-3</v>
      </c>
      <c r="AJ1366">
        <v>-9.3800905416537798E-3</v>
      </c>
      <c r="AK1366">
        <v>-1.1040291013409999E-2</v>
      </c>
      <c r="AL1366">
        <v>-8.1158055033163697E-3</v>
      </c>
      <c r="AM1366">
        <v>-1.08928859935341E-2</v>
      </c>
      <c r="AN1366">
        <v>-1.2629699877138899E-2</v>
      </c>
      <c r="AO1366">
        <v>-1.5852990408355E-2</v>
      </c>
      <c r="AP1366">
        <v>-1.4629681690528499E-2</v>
      </c>
      <c r="AQ1366">
        <v>-8.0079153609220396E-3</v>
      </c>
      <c r="AR1366">
        <v>-1.3304215529496399E-2</v>
      </c>
      <c r="AS1366">
        <v>-7.6283793735999698E-3</v>
      </c>
      <c r="AT1366">
        <v>-8.0337808226104198E-3</v>
      </c>
      <c r="AU1366">
        <v>9.6027458270652302E-2</v>
      </c>
      <c r="AV1366">
        <v>0.11564010122500699</v>
      </c>
      <c r="AW1366">
        <v>9.6023669818754598E-2</v>
      </c>
      <c r="AX1366">
        <v>0.105830338940089</v>
      </c>
      <c r="AY1366">
        <v>8.1791780504849504E-2</v>
      </c>
      <c r="AZ1366">
        <v>-3.71504354233455E-2</v>
      </c>
      <c r="BA1366">
        <v>-4.3335211321395298E-2</v>
      </c>
      <c r="BB1366">
        <v>-3.04724211251973E-2</v>
      </c>
      <c r="BC1366">
        <v>-2.8743373637781299E-2</v>
      </c>
      <c r="BD1366">
        <v>-2.5726878094374701E-2</v>
      </c>
      <c r="BE1366">
        <v>6.7960532766447599E-3</v>
      </c>
      <c r="BF1366">
        <v>8.1385099862746509E-3</v>
      </c>
      <c r="BG1366">
        <v>4.0549487593081E-3</v>
      </c>
      <c r="BH1366">
        <v>8.9519014163990198E-4</v>
      </c>
      <c r="BI1366">
        <v>-2.2233734328761501E-3</v>
      </c>
      <c r="BJ1366">
        <v>-1.4698430817290201E-4</v>
      </c>
      <c r="BK1366">
        <v>1.4992255908294301E-4</v>
      </c>
      <c r="BL1366">
        <v>-4.1185185938804603E-3</v>
      </c>
      <c r="BM1366">
        <v>-7.0874428282438296E-3</v>
      </c>
      <c r="BN1366">
        <v>-3.2832677414919901E-3</v>
      </c>
      <c r="BO1366">
        <v>-1.7328304036445801E-3</v>
      </c>
      <c r="BP1366">
        <v>-7.0887697400825699E-3</v>
      </c>
      <c r="BQ1366">
        <v>-1.48455832284245E-3</v>
      </c>
      <c r="BR1366">
        <v>8.5700842753519291E-3</v>
      </c>
      <c r="BS1366">
        <v>0.113210100873799</v>
      </c>
      <c r="BT1366">
        <v>0.13789462641519201</v>
      </c>
      <c r="BU1366">
        <v>0.12841245751399699</v>
      </c>
      <c r="BV1366">
        <v>0.136285815958994</v>
      </c>
      <c r="BW1366">
        <v>0.109066245252754</v>
      </c>
      <c r="BX1366">
        <v>-9.2939979248421907E-3</v>
      </c>
      <c r="BY1366">
        <v>-1.4295367479477499E-2</v>
      </c>
      <c r="BZ1366">
        <v>-3.46449564817583E-3</v>
      </c>
      <c r="CA1366">
        <v>-1.18036168542228E-2</v>
      </c>
      <c r="CB1366">
        <v>-1.1416820942569701E-2</v>
      </c>
      <c r="CC1366">
        <v>1.50761032421451E-2</v>
      </c>
      <c r="CD1366">
        <v>1.5464082312215501E-2</v>
      </c>
      <c r="CE1366">
        <v>1.0777087545191501E-2</v>
      </c>
      <c r="CF1366">
        <v>8.0118182416095002E-3</v>
      </c>
      <c r="CG1366">
        <v>3.8831968246898301E-3</v>
      </c>
      <c r="CH1366">
        <v>5.3721969764022803E-3</v>
      </c>
      <c r="CI1366">
        <v>7.7981381232487702E-3</v>
      </c>
      <c r="CJ1366">
        <v>1.7762996355478299E-3</v>
      </c>
      <c r="CK1366">
        <v>-1.0164512764837201E-3</v>
      </c>
      <c r="CL1366">
        <v>4.5752239953699599E-3</v>
      </c>
      <c r="CM1366">
        <v>2.6132743221625502E-3</v>
      </c>
      <c r="CN1366">
        <v>-2.78397092026081E-3</v>
      </c>
      <c r="CO1366">
        <v>2.7706334211742701E-3</v>
      </c>
      <c r="CP1366">
        <v>2.0069870662343999E-2</v>
      </c>
      <c r="CQ1366">
        <v>0.12511074679777001</v>
      </c>
      <c r="CR1366">
        <v>0.153308042768622</v>
      </c>
      <c r="CS1366">
        <v>0.15084483320672801</v>
      </c>
      <c r="CT1366">
        <v>0.15737918656668101</v>
      </c>
      <c r="CU1366">
        <v>0.12795645645176801</v>
      </c>
      <c r="CV1366">
        <v>9.99928582839049E-3</v>
      </c>
      <c r="CW1366">
        <v>5.8175399022287397E-3</v>
      </c>
      <c r="CX1366">
        <v>1.52411112637753E-2</v>
      </c>
      <c r="CY1366">
        <v>-7.11929090035124E-5</v>
      </c>
      <c r="CZ1366">
        <v>-1.50571895152778E-3</v>
      </c>
      <c r="DA1366">
        <v>2.3356153207645398E-2</v>
      </c>
      <c r="DB1366">
        <v>2.2789654638156302E-2</v>
      </c>
      <c r="DC1366">
        <v>1.7499226331075E-2</v>
      </c>
      <c r="DD1366">
        <v>1.51284463415791E-2</v>
      </c>
      <c r="DE1366">
        <v>9.9897670822558203E-3</v>
      </c>
      <c r="DF1366">
        <v>1.08913782609775E-2</v>
      </c>
      <c r="DG1366">
        <v>1.54463536874146E-2</v>
      </c>
      <c r="DH1366">
        <v>7.6711178649761297E-3</v>
      </c>
      <c r="DI1366">
        <v>5.05454027527639E-3</v>
      </c>
      <c r="DJ1366">
        <v>1.24337157322319E-2</v>
      </c>
      <c r="DK1366">
        <v>6.9593790479696802E-3</v>
      </c>
      <c r="DL1366">
        <v>1.52082789956095E-3</v>
      </c>
      <c r="DM1366">
        <v>7.0258251651909897E-3</v>
      </c>
      <c r="DN1366">
        <v>3.1569657049336099E-2</v>
      </c>
      <c r="DO1366">
        <v>0.13701139272174001</v>
      </c>
      <c r="DP1366">
        <v>0.168721459122051</v>
      </c>
      <c r="DQ1366">
        <v>0.17327720889945999</v>
      </c>
      <c r="DR1366">
        <v>0.178472557174367</v>
      </c>
      <c r="DS1366">
        <v>0.146846667650783</v>
      </c>
      <c r="DT1366">
        <v>2.9292569581623198E-2</v>
      </c>
      <c r="DU1366">
        <v>2.5930447283934999E-2</v>
      </c>
      <c r="DV1366">
        <v>3.3946718175726399E-2</v>
      </c>
      <c r="DW1366">
        <v>1.16612310362157E-2</v>
      </c>
      <c r="DX1366">
        <v>8.4053830395141495E-3</v>
      </c>
      <c r="DY1366">
        <v>3.5311230285169803E-2</v>
      </c>
      <c r="DZ1366">
        <v>3.3366617598344098E-2</v>
      </c>
      <c r="EA1366">
        <v>2.72049270992945E-2</v>
      </c>
      <c r="EB1366">
        <v>2.5403727024872799E-2</v>
      </c>
      <c r="EC1366">
        <v>1.8806684662789699E-2</v>
      </c>
      <c r="ED1366">
        <v>1.8860199456120899E-2</v>
      </c>
      <c r="EE1366">
        <v>2.6489162240031599E-2</v>
      </c>
      <c r="EF1366">
        <v>1.6182299148234498E-2</v>
      </c>
      <c r="EG1366">
        <v>1.3820087855387599E-2</v>
      </c>
      <c r="EH1366">
        <v>2.37801296812685E-2</v>
      </c>
      <c r="EI1366">
        <v>1.3234464005247099E-2</v>
      </c>
      <c r="EJ1366">
        <v>7.7362736889747402E-3</v>
      </c>
      <c r="EK1366">
        <v>1.3169646215948501E-2</v>
      </c>
      <c r="EL1366">
        <v>4.8173522147298399E-2</v>
      </c>
      <c r="EM1366">
        <v>0.15419403532488701</v>
      </c>
      <c r="EN1366">
        <v>0.190975984312237</v>
      </c>
      <c r="EO1366">
        <v>0.205665996594702</v>
      </c>
      <c r="EP1366">
        <v>0.20892803419327299</v>
      </c>
      <c r="EQ1366">
        <v>0.17412113239868701</v>
      </c>
      <c r="ER1366">
        <v>5.7149007080126497E-2</v>
      </c>
      <c r="ES1366">
        <v>5.4970291125852798E-2</v>
      </c>
      <c r="ET1366">
        <v>6.09546436527479E-2</v>
      </c>
      <c r="EU1366">
        <v>2.8600987819774298E-2</v>
      </c>
      <c r="EV1366">
        <v>2.27154401913192E-2</v>
      </c>
      <c r="EW1366">
        <v>70.5600917104112</v>
      </c>
      <c r="EX1366">
        <v>69.543270778427598</v>
      </c>
      <c r="EY1366">
        <v>68.186719989012303</v>
      </c>
      <c r="EZ1366">
        <v>66.330686508015503</v>
      </c>
      <c r="FA1366">
        <v>65.487628340143004</v>
      </c>
      <c r="FB1366">
        <v>64.658615714907</v>
      </c>
      <c r="FC1366">
        <v>63.906638078180301</v>
      </c>
      <c r="FD1366">
        <v>64.374114290666498</v>
      </c>
      <c r="FE1366">
        <v>68.329067982984597</v>
      </c>
      <c r="FF1366">
        <v>73.060164164851898</v>
      </c>
      <c r="FG1366">
        <v>78.206941051867105</v>
      </c>
      <c r="FH1366">
        <v>82.5413435526158</v>
      </c>
      <c r="FI1366">
        <v>86.210765878020396</v>
      </c>
      <c r="FJ1366">
        <v>89.099923480370094</v>
      </c>
      <c r="FK1366">
        <v>91.531947471431707</v>
      </c>
      <c r="FL1366">
        <v>92.919519801404306</v>
      </c>
      <c r="FM1366">
        <v>93.185806721641896</v>
      </c>
      <c r="FN1366">
        <v>92.100738893430602</v>
      </c>
      <c r="FO1366">
        <v>89.847442128794398</v>
      </c>
      <c r="FP1366">
        <v>85.938421894999394</v>
      </c>
      <c r="FQ1366">
        <v>81.430758775375097</v>
      </c>
      <c r="FR1366">
        <v>77.727026576813699</v>
      </c>
      <c r="FS1366">
        <v>74.808507484199595</v>
      </c>
      <c r="FT1366">
        <v>72.750637485572597</v>
      </c>
      <c r="FU1366">
        <v>3.4221942047104499E-2</v>
      </c>
      <c r="FV1366">
        <v>0</v>
      </c>
      <c r="FW1366">
        <v>0</v>
      </c>
      <c r="FX1366">
        <v>1</v>
      </c>
    </row>
    <row r="1367" spans="1:180" x14ac:dyDescent="0.2">
      <c r="A1367" t="s">
        <v>42</v>
      </c>
      <c r="B1367" t="s">
        <v>58</v>
      </c>
      <c r="C1367" t="s">
        <v>55</v>
      </c>
      <c r="D1367" t="s">
        <v>37</v>
      </c>
      <c r="E1367" t="s">
        <v>78</v>
      </c>
      <c r="F1367" t="s">
        <v>77</v>
      </c>
      <c r="G1367" t="s">
        <v>2</v>
      </c>
      <c r="H1367">
        <v>1477.44444444444</v>
      </c>
      <c r="I1367">
        <v>0.80138890366121396</v>
      </c>
      <c r="J1367">
        <v>0.69431233942015502</v>
      </c>
      <c r="K1367">
        <v>0.61597822587261697</v>
      </c>
      <c r="L1367">
        <v>0.54795299784459395</v>
      </c>
      <c r="M1367">
        <v>0.51647325873402194</v>
      </c>
      <c r="N1367">
        <v>0.517842489175807</v>
      </c>
      <c r="O1367">
        <v>0.54945982620586198</v>
      </c>
      <c r="P1367">
        <v>0.59965002213915897</v>
      </c>
      <c r="Q1367">
        <v>0.64215303008868896</v>
      </c>
      <c r="R1367">
        <v>0.70243124645830202</v>
      </c>
      <c r="S1367">
        <v>0.77715729394091704</v>
      </c>
      <c r="T1367">
        <v>0.85579041144915202</v>
      </c>
      <c r="U1367">
        <v>0.98405458200885398</v>
      </c>
      <c r="V1367">
        <v>1.1320932304026501</v>
      </c>
      <c r="W1367">
        <v>1.2549800238377899</v>
      </c>
      <c r="X1367">
        <v>1.3970957003972599</v>
      </c>
      <c r="Y1367">
        <v>1.5419664451919699</v>
      </c>
      <c r="Z1367">
        <v>1.62751503711169</v>
      </c>
      <c r="AA1367">
        <v>1.6458883648664899</v>
      </c>
      <c r="AB1367">
        <v>1.59800801592314</v>
      </c>
      <c r="AC1367">
        <v>1.55801801376213</v>
      </c>
      <c r="AD1367">
        <v>1.47609921214004</v>
      </c>
      <c r="AE1367">
        <v>1.24195168377523</v>
      </c>
      <c r="AF1367">
        <v>1.02447421963985</v>
      </c>
      <c r="AG1367">
        <v>-1.1912584115495501E-2</v>
      </c>
      <c r="AH1367">
        <v>-6.7033575462296102E-3</v>
      </c>
      <c r="AI1367">
        <v>-1.0895646645227399E-2</v>
      </c>
      <c r="AJ1367">
        <v>-1.65239277262564E-2</v>
      </c>
      <c r="AK1367">
        <v>-1.78362543190091E-2</v>
      </c>
      <c r="AL1367">
        <v>-1.3429994691980999E-2</v>
      </c>
      <c r="AM1367">
        <v>-1.79627025459718E-2</v>
      </c>
      <c r="AN1367">
        <v>-1.5347961985603099E-2</v>
      </c>
      <c r="AO1367">
        <v>-2.1673972040435901E-2</v>
      </c>
      <c r="AP1367">
        <v>-1.38379771011549E-2</v>
      </c>
      <c r="AQ1367">
        <v>-1.3012518134812001E-2</v>
      </c>
      <c r="AR1367">
        <v>-1.50423216322294E-2</v>
      </c>
      <c r="AS1367">
        <v>-6.0963939539659803E-3</v>
      </c>
      <c r="AT1367">
        <v>-1.1599457280046801E-2</v>
      </c>
      <c r="AU1367">
        <v>3.8776783184672703E-2</v>
      </c>
      <c r="AV1367">
        <v>4.2659473867758202E-2</v>
      </c>
      <c r="AW1367">
        <v>1.7606525960215901E-2</v>
      </c>
      <c r="AX1367">
        <v>2.74523009413059E-2</v>
      </c>
      <c r="AY1367">
        <v>4.30973636898545E-2</v>
      </c>
      <c r="AZ1367">
        <v>2.2770008741366901E-3</v>
      </c>
      <c r="BA1367">
        <v>-9.6882880035608996E-3</v>
      </c>
      <c r="BB1367">
        <v>-1.16438644333044E-2</v>
      </c>
      <c r="BC1367">
        <v>-2.6383193171922701E-2</v>
      </c>
      <c r="BD1367">
        <v>-2.6968123329162E-2</v>
      </c>
      <c r="BE1367">
        <v>2.0376103665835001E-3</v>
      </c>
      <c r="BF1367">
        <v>5.1732637236461404E-3</v>
      </c>
      <c r="BG1367">
        <v>6.3046302507276304E-4</v>
      </c>
      <c r="BH1367">
        <v>-4.9859385206195801E-3</v>
      </c>
      <c r="BI1367">
        <v>-7.8299786215414204E-3</v>
      </c>
      <c r="BJ1367">
        <v>-4.5271799208538698E-3</v>
      </c>
      <c r="BK1367">
        <v>-5.7248617067316397E-3</v>
      </c>
      <c r="BL1367">
        <v>-4.7806059473277903E-3</v>
      </c>
      <c r="BM1367">
        <v>-9.2939836408715802E-3</v>
      </c>
      <c r="BN1367">
        <v>-2.34277211393231E-5</v>
      </c>
      <c r="BO1367">
        <v>-4.04446607888232E-3</v>
      </c>
      <c r="BP1367">
        <v>-8.7514227726444103E-3</v>
      </c>
      <c r="BQ1367">
        <v>1.08901461183288E-4</v>
      </c>
      <c r="BR1367">
        <v>5.2499455118484696E-3</v>
      </c>
      <c r="BS1367">
        <v>5.6592752545512298E-2</v>
      </c>
      <c r="BT1367">
        <v>6.75984357992538E-2</v>
      </c>
      <c r="BU1367">
        <v>5.18121167251092E-2</v>
      </c>
      <c r="BV1367">
        <v>6.1759042950079598E-2</v>
      </c>
      <c r="BW1367">
        <v>7.2627828780306394E-2</v>
      </c>
      <c r="BX1367">
        <v>3.1115717541038101E-2</v>
      </c>
      <c r="BY1367">
        <v>2.1263499985803999E-2</v>
      </c>
      <c r="BZ1367">
        <v>1.81286933451087E-2</v>
      </c>
      <c r="CA1367">
        <v>-4.8819833499840603E-3</v>
      </c>
      <c r="CB1367">
        <v>-8.9732766467892598E-3</v>
      </c>
      <c r="CC1367">
        <v>1.1699472568812101E-2</v>
      </c>
      <c r="CD1367">
        <v>1.33989754357666E-2</v>
      </c>
      <c r="CE1367">
        <v>8.6134114710802196E-3</v>
      </c>
      <c r="CF1367">
        <v>3.00523765537377E-3</v>
      </c>
      <c r="CG1367">
        <v>-8.9966255529309099E-4</v>
      </c>
      <c r="CH1367">
        <v>1.63888246925098E-3</v>
      </c>
      <c r="CI1367">
        <v>2.7510295787582999E-3</v>
      </c>
      <c r="CJ1367">
        <v>2.5383126537616698E-3</v>
      </c>
      <c r="CK1367">
        <v>-7.1964138812096498E-4</v>
      </c>
      <c r="CL1367">
        <v>9.5444870966117298E-3</v>
      </c>
      <c r="CM1367">
        <v>2.1667794559463698E-3</v>
      </c>
      <c r="CN1367">
        <v>-4.3943653862724801E-3</v>
      </c>
      <c r="CO1367">
        <v>4.40667016271022E-3</v>
      </c>
      <c r="CP1367">
        <v>1.6919790557684399E-2</v>
      </c>
      <c r="CQ1367">
        <v>6.89320386525763E-2</v>
      </c>
      <c r="CR1367">
        <v>8.4871084862195398E-2</v>
      </c>
      <c r="CS1367">
        <v>7.5502804689408301E-2</v>
      </c>
      <c r="CT1367">
        <v>8.5519787957756194E-2</v>
      </c>
      <c r="CU1367">
        <v>9.3080538944182598E-2</v>
      </c>
      <c r="CV1367">
        <v>5.1089324854015801E-2</v>
      </c>
      <c r="CW1367">
        <v>4.2700614059734E-2</v>
      </c>
      <c r="CX1367">
        <v>3.8749076167187098E-2</v>
      </c>
      <c r="CY1367">
        <v>1.0009689074199499E-2</v>
      </c>
      <c r="CZ1367">
        <v>3.4898993482599498E-3</v>
      </c>
      <c r="DA1367">
        <v>2.1361334771040599E-2</v>
      </c>
      <c r="DB1367">
        <v>2.1624687147887098E-2</v>
      </c>
      <c r="DC1367">
        <v>1.6596359917087699E-2</v>
      </c>
      <c r="DD1367">
        <v>1.09964138313671E-2</v>
      </c>
      <c r="DE1367">
        <v>6.0306535109552403E-3</v>
      </c>
      <c r="DF1367">
        <v>7.8049448593558298E-3</v>
      </c>
      <c r="DG1367">
        <v>1.12269208642482E-2</v>
      </c>
      <c r="DH1367">
        <v>9.8572312548511395E-3</v>
      </c>
      <c r="DI1367">
        <v>7.8547008646296396E-3</v>
      </c>
      <c r="DJ1367">
        <v>1.9112401914362798E-2</v>
      </c>
      <c r="DK1367">
        <v>8.3780249907750501E-3</v>
      </c>
      <c r="DL1367">
        <v>-3.7307999900560198E-5</v>
      </c>
      <c r="DM1367">
        <v>8.7044388642371507E-3</v>
      </c>
      <c r="DN1367">
        <v>2.8589635603520298E-2</v>
      </c>
      <c r="DO1367">
        <v>8.1271324759640301E-2</v>
      </c>
      <c r="DP1367">
        <v>0.102143733925137</v>
      </c>
      <c r="DQ1367">
        <v>9.9193492653707402E-2</v>
      </c>
      <c r="DR1367">
        <v>0.109280532965433</v>
      </c>
      <c r="DS1367">
        <v>0.113533249108059</v>
      </c>
      <c r="DT1367">
        <v>7.1062932166993401E-2</v>
      </c>
      <c r="DU1367">
        <v>6.4137728133664001E-2</v>
      </c>
      <c r="DV1367">
        <v>5.9369458989265503E-2</v>
      </c>
      <c r="DW1367">
        <v>2.4901361498383099E-2</v>
      </c>
      <c r="DX1367">
        <v>1.5953075343309201E-2</v>
      </c>
      <c r="DY1367">
        <v>3.53115292531197E-2</v>
      </c>
      <c r="DZ1367">
        <v>3.3501308417762901E-2</v>
      </c>
      <c r="EA1367">
        <v>2.8122469587387899E-2</v>
      </c>
      <c r="EB1367">
        <v>2.2534403037003999E-2</v>
      </c>
      <c r="EC1367">
        <v>1.6036929208422899E-2</v>
      </c>
      <c r="ED1367">
        <v>1.6707759630483002E-2</v>
      </c>
      <c r="EE1367">
        <v>2.34647617034884E-2</v>
      </c>
      <c r="EF1367">
        <v>2.0424587293126399E-2</v>
      </c>
      <c r="EG1367">
        <v>2.0234689264194E-2</v>
      </c>
      <c r="EH1367">
        <v>3.29269512943784E-2</v>
      </c>
      <c r="EI1367">
        <v>1.7346077046704701E-2</v>
      </c>
      <c r="EJ1367">
        <v>6.2535908596844597E-3</v>
      </c>
      <c r="EK1367">
        <v>1.49097342793864E-2</v>
      </c>
      <c r="EL1367">
        <v>4.5439038395415597E-2</v>
      </c>
      <c r="EM1367">
        <v>9.9087294120479896E-2</v>
      </c>
      <c r="EN1367">
        <v>0.12708269585663301</v>
      </c>
      <c r="EO1367">
        <v>0.13339908341860099</v>
      </c>
      <c r="EP1367">
        <v>0.14358727497420701</v>
      </c>
      <c r="EQ1367">
        <v>0.14306371419851099</v>
      </c>
      <c r="ER1367">
        <v>9.9901648833894893E-2</v>
      </c>
      <c r="ES1367">
        <v>9.5089516123028905E-2</v>
      </c>
      <c r="ET1367">
        <v>8.9142016767678703E-2</v>
      </c>
      <c r="EU1367">
        <v>4.6402571320321703E-2</v>
      </c>
      <c r="EV1367">
        <v>3.3947922025681899E-2</v>
      </c>
      <c r="EW1367">
        <v>70.090877810457698</v>
      </c>
      <c r="EX1367">
        <v>69.107590522623298</v>
      </c>
      <c r="EY1367">
        <v>67.814765234492199</v>
      </c>
      <c r="EZ1367">
        <v>66.062935821512198</v>
      </c>
      <c r="FA1367">
        <v>65.2581753121151</v>
      </c>
      <c r="FB1367">
        <v>64.4630350099022</v>
      </c>
      <c r="FC1367">
        <v>63.755978660801503</v>
      </c>
      <c r="FD1367">
        <v>64.244405545895802</v>
      </c>
      <c r="FE1367">
        <v>68.186646150983606</v>
      </c>
      <c r="FF1367">
        <v>72.822131703117094</v>
      </c>
      <c r="FG1367">
        <v>77.859753543377707</v>
      </c>
      <c r="FH1367">
        <v>82.123102345656093</v>
      </c>
      <c r="FI1367">
        <v>85.739819744082396</v>
      </c>
      <c r="FJ1367">
        <v>88.588480129432995</v>
      </c>
      <c r="FK1367">
        <v>90.953473128983703</v>
      </c>
      <c r="FL1367">
        <v>92.300195896858995</v>
      </c>
      <c r="FM1367">
        <v>92.517237004881395</v>
      </c>
      <c r="FN1367">
        <v>91.366369417365405</v>
      </c>
      <c r="FO1367">
        <v>89.048578884285206</v>
      </c>
      <c r="FP1367">
        <v>85.197297005943994</v>
      </c>
      <c r="FQ1367">
        <v>80.728398726452198</v>
      </c>
      <c r="FR1367">
        <v>77.030616520611403</v>
      </c>
      <c r="FS1367">
        <v>74.158819365499895</v>
      </c>
      <c r="FT1367">
        <v>72.172827177873998</v>
      </c>
      <c r="FU1367">
        <v>3.7191450405827303E-2</v>
      </c>
      <c r="FV1367">
        <v>0</v>
      </c>
      <c r="FW1367">
        <v>0</v>
      </c>
      <c r="FX1367">
        <v>1</v>
      </c>
    </row>
    <row r="1368" spans="1:180" x14ac:dyDescent="0.2">
      <c r="A1368" t="s">
        <v>42</v>
      </c>
      <c r="B1368" t="s">
        <v>58</v>
      </c>
      <c r="C1368" t="s">
        <v>55</v>
      </c>
      <c r="D1368" t="s">
        <v>37</v>
      </c>
      <c r="E1368" t="s">
        <v>78</v>
      </c>
      <c r="F1368" t="s">
        <v>78</v>
      </c>
      <c r="G1368" t="s">
        <v>2</v>
      </c>
      <c r="H1368">
        <v>339.11111111111097</v>
      </c>
      <c r="I1368">
        <v>0.85377819368390895</v>
      </c>
      <c r="J1368">
        <v>0.71746292353187002</v>
      </c>
      <c r="K1368">
        <v>0.62126232638526802</v>
      </c>
      <c r="L1368">
        <v>0.54568202522995202</v>
      </c>
      <c r="M1368">
        <v>0.51704369437784403</v>
      </c>
      <c r="N1368">
        <v>0.50929109061774303</v>
      </c>
      <c r="O1368">
        <v>0.54754045414818897</v>
      </c>
      <c r="P1368">
        <v>0.59333725125125203</v>
      </c>
      <c r="Q1368">
        <v>0.67352563200359405</v>
      </c>
      <c r="R1368">
        <v>0.76034318141506696</v>
      </c>
      <c r="S1368">
        <v>0.91515056758765301</v>
      </c>
      <c r="T1368">
        <v>1.0797649123299</v>
      </c>
      <c r="U1368">
        <v>1.2794283934650801</v>
      </c>
      <c r="V1368">
        <v>1.4790276355807599</v>
      </c>
      <c r="W1368">
        <v>1.69920180689955</v>
      </c>
      <c r="X1368">
        <v>1.9270845503552301</v>
      </c>
      <c r="Y1368">
        <v>2.1259758716473902</v>
      </c>
      <c r="Z1368">
        <v>2.2449162937078202</v>
      </c>
      <c r="AA1368">
        <v>2.232077866045</v>
      </c>
      <c r="AB1368">
        <v>2.1040604378350101</v>
      </c>
      <c r="AC1368">
        <v>1.9022338500264</v>
      </c>
      <c r="AD1368">
        <v>1.7344608639641199</v>
      </c>
      <c r="AE1368">
        <v>1.4160120149684801</v>
      </c>
      <c r="AF1368">
        <v>1.1299888279883501</v>
      </c>
      <c r="AG1368">
        <v>-5.3930200526902004E-3</v>
      </c>
      <c r="AH1368">
        <v>-4.1271097521024796E-3</v>
      </c>
      <c r="AI1368">
        <v>-4.3087140894424699E-3</v>
      </c>
      <c r="AJ1368">
        <v>3.6066128555481002E-3</v>
      </c>
      <c r="AK1368">
        <v>-1.4533467156780801E-3</v>
      </c>
      <c r="AL1368">
        <v>-8.6480663339016592E-3</v>
      </c>
      <c r="AM1368">
        <v>-4.6572269317270796E-3</v>
      </c>
      <c r="AN1368">
        <v>-3.2082379209604397E-2</v>
      </c>
      <c r="AO1368">
        <v>-3.1787047395760201E-2</v>
      </c>
      <c r="AP1368">
        <v>-5.80788518969899E-2</v>
      </c>
      <c r="AQ1368">
        <v>-4.3506568114451E-2</v>
      </c>
      <c r="AR1368">
        <v>-3.34528469470061E-2</v>
      </c>
      <c r="AS1368">
        <v>-3.4174688353329E-2</v>
      </c>
      <c r="AT1368">
        <v>-2.7169947141711399E-2</v>
      </c>
      <c r="AU1368">
        <v>0.27878638363771802</v>
      </c>
      <c r="AV1368">
        <v>0.36241895001508601</v>
      </c>
      <c r="AW1368">
        <v>0.35735633353082003</v>
      </c>
      <c r="AX1368">
        <v>0.33619764302248201</v>
      </c>
      <c r="AY1368">
        <v>0.136743148804891</v>
      </c>
      <c r="AZ1368">
        <v>-0.28114269797917302</v>
      </c>
      <c r="BA1368">
        <v>-0.24730141956546201</v>
      </c>
      <c r="BB1368">
        <v>-0.159052539070169</v>
      </c>
      <c r="BC1368">
        <v>-0.10591850506440099</v>
      </c>
      <c r="BD1368">
        <v>-5.39749532268812E-2</v>
      </c>
      <c r="BE1368">
        <v>1.73822541557778E-2</v>
      </c>
      <c r="BF1368">
        <v>1.5384043874328301E-2</v>
      </c>
      <c r="BG1368">
        <v>1.3848155889455401E-2</v>
      </c>
      <c r="BH1368">
        <v>1.7631486099225501E-2</v>
      </c>
      <c r="BI1368">
        <v>1.11643692572777E-2</v>
      </c>
      <c r="BJ1368">
        <v>5.6813652565068503E-3</v>
      </c>
      <c r="BK1368">
        <v>1.2139325085422601E-2</v>
      </c>
      <c r="BL1368">
        <v>-1.69259058841583E-2</v>
      </c>
      <c r="BM1368">
        <v>-1.4419568567398899E-2</v>
      </c>
      <c r="BN1368">
        <v>-3.3275281880623002E-2</v>
      </c>
      <c r="BO1368">
        <v>-1.7754754031325801E-2</v>
      </c>
      <c r="BP1368">
        <v>-1.3274790745849901E-2</v>
      </c>
      <c r="BQ1368">
        <v>-1.39260514208296E-2</v>
      </c>
      <c r="BR1368">
        <v>1.1060476770340701E-2</v>
      </c>
      <c r="BS1368">
        <v>0.33507824063356101</v>
      </c>
      <c r="BT1368">
        <v>0.41603622059258899</v>
      </c>
      <c r="BU1368">
        <v>0.42137282352889799</v>
      </c>
      <c r="BV1368">
        <v>0.40517878378512601</v>
      </c>
      <c r="BW1368">
        <v>0.20911490255041501</v>
      </c>
      <c r="BX1368">
        <v>-0.224116266217495</v>
      </c>
      <c r="BY1368">
        <v>-0.196990409949202</v>
      </c>
      <c r="BZ1368">
        <v>-0.125249750122263</v>
      </c>
      <c r="CA1368">
        <v>-7.7215478792808004E-2</v>
      </c>
      <c r="CB1368">
        <v>-3.9474827371720797E-2</v>
      </c>
      <c r="CC1368">
        <v>3.3156339692927403E-2</v>
      </c>
      <c r="CD1368">
        <v>2.88974094397518E-2</v>
      </c>
      <c r="CE1368">
        <v>2.6423548726111201E-2</v>
      </c>
      <c r="CF1368">
        <v>2.7345070584245498E-2</v>
      </c>
      <c r="CG1368">
        <v>1.99033609031769E-2</v>
      </c>
      <c r="CH1368">
        <v>1.56058859247058E-2</v>
      </c>
      <c r="CI1368">
        <v>2.37725658456674E-2</v>
      </c>
      <c r="CJ1368">
        <v>-6.4285786296647898E-3</v>
      </c>
      <c r="CK1368">
        <v>-2.3909056369061398E-3</v>
      </c>
      <c r="CL1368">
        <v>-1.6096404845659301E-2</v>
      </c>
      <c r="CM1368">
        <v>8.0873955667168295E-5</v>
      </c>
      <c r="CN1368">
        <v>7.0046951126297402E-4</v>
      </c>
      <c r="CO1368">
        <v>9.8092835803735597E-5</v>
      </c>
      <c r="CP1368">
        <v>3.75387519116335E-2</v>
      </c>
      <c r="CQ1368">
        <v>0.37406580930868499</v>
      </c>
      <c r="CR1368">
        <v>0.45317137886188302</v>
      </c>
      <c r="CS1368">
        <v>0.46571044949005302</v>
      </c>
      <c r="CT1368">
        <v>0.45295491174215302</v>
      </c>
      <c r="CU1368">
        <v>0.25923935873066001</v>
      </c>
      <c r="CV1368">
        <v>-0.184619933297268</v>
      </c>
      <c r="CW1368">
        <v>-0.1621451579499</v>
      </c>
      <c r="CX1368">
        <v>-0.10183804146936699</v>
      </c>
      <c r="CY1368">
        <v>-5.7335850234271402E-2</v>
      </c>
      <c r="CZ1368">
        <v>-2.9432084375735499E-2</v>
      </c>
      <c r="DA1368">
        <v>4.8930425230076999E-2</v>
      </c>
      <c r="DB1368">
        <v>4.2410775005175198E-2</v>
      </c>
      <c r="DC1368">
        <v>3.8998941562767002E-2</v>
      </c>
      <c r="DD1368">
        <v>3.7058655069265499E-2</v>
      </c>
      <c r="DE1368">
        <v>2.8642352549075999E-2</v>
      </c>
      <c r="DF1368">
        <v>2.55304065929047E-2</v>
      </c>
      <c r="DG1368">
        <v>3.54058066059122E-2</v>
      </c>
      <c r="DH1368">
        <v>4.0687486248287196E-3</v>
      </c>
      <c r="DI1368">
        <v>9.6377572935866102E-3</v>
      </c>
      <c r="DJ1368">
        <v>1.0824721893044299E-3</v>
      </c>
      <c r="DK1368">
        <v>1.7916501942660201E-2</v>
      </c>
      <c r="DL1368">
        <v>1.46757297683759E-2</v>
      </c>
      <c r="DM1368">
        <v>1.4122237092437E-2</v>
      </c>
      <c r="DN1368">
        <v>6.4017027052926195E-2</v>
      </c>
      <c r="DO1368">
        <v>0.41305337798380898</v>
      </c>
      <c r="DP1368">
        <v>0.490306537131177</v>
      </c>
      <c r="DQ1368">
        <v>0.51004807545120701</v>
      </c>
      <c r="DR1368">
        <v>0.50073103969917898</v>
      </c>
      <c r="DS1368">
        <v>0.30936381491090598</v>
      </c>
      <c r="DT1368">
        <v>-0.14512360037704</v>
      </c>
      <c r="DU1368">
        <v>-0.12729990595059901</v>
      </c>
      <c r="DV1368">
        <v>-7.8426332816470198E-2</v>
      </c>
      <c r="DW1368">
        <v>-3.7456221675734702E-2</v>
      </c>
      <c r="DX1368">
        <v>-1.9389341379750302E-2</v>
      </c>
      <c r="DY1368">
        <v>7.1705699438545004E-2</v>
      </c>
      <c r="DZ1368">
        <v>6.1921928631605998E-2</v>
      </c>
      <c r="EA1368">
        <v>5.7155811541664901E-2</v>
      </c>
      <c r="EB1368">
        <v>5.1083528312942897E-2</v>
      </c>
      <c r="EC1368">
        <v>4.1260068522031797E-2</v>
      </c>
      <c r="ED1368">
        <v>3.98598381833132E-2</v>
      </c>
      <c r="EE1368">
        <v>5.2202358623061898E-2</v>
      </c>
      <c r="EF1368">
        <v>1.92252219502748E-2</v>
      </c>
      <c r="EG1368">
        <v>2.7005236121947902E-2</v>
      </c>
      <c r="EH1368">
        <v>2.5886042205671301E-2</v>
      </c>
      <c r="EI1368">
        <v>4.3668316025785303E-2</v>
      </c>
      <c r="EJ1368">
        <v>3.4853785969532099E-2</v>
      </c>
      <c r="EK1368">
        <v>3.43708740249365E-2</v>
      </c>
      <c r="EL1368">
        <v>0.102247450964978</v>
      </c>
      <c r="EM1368">
        <v>0.46934523497965203</v>
      </c>
      <c r="EN1368">
        <v>0.54392380770867998</v>
      </c>
      <c r="EO1368">
        <v>0.57406456544928597</v>
      </c>
      <c r="EP1368">
        <v>0.56971218046182304</v>
      </c>
      <c r="EQ1368">
        <v>0.38173556865642999</v>
      </c>
      <c r="ER1368">
        <v>-8.8097168615362306E-2</v>
      </c>
      <c r="ES1368">
        <v>-7.6988896334338502E-2</v>
      </c>
      <c r="ET1368">
        <v>-4.4623543868564403E-2</v>
      </c>
      <c r="EU1368">
        <v>-8.7531954041416195E-3</v>
      </c>
      <c r="EV1368">
        <v>-4.88921552458986E-3</v>
      </c>
      <c r="EW1368">
        <v>73.441126458642202</v>
      </c>
      <c r="EX1368">
        <v>72.226867540743399</v>
      </c>
      <c r="EY1368">
        <v>70.481008761135797</v>
      </c>
      <c r="EZ1368">
        <v>67.980665743941998</v>
      </c>
      <c r="FA1368">
        <v>66.910616153424101</v>
      </c>
      <c r="FB1368">
        <v>65.882411104804405</v>
      </c>
      <c r="FC1368">
        <v>64.850934528556095</v>
      </c>
      <c r="FD1368">
        <v>65.186936219810406</v>
      </c>
      <c r="FE1368">
        <v>69.2052824142433</v>
      </c>
      <c r="FF1368">
        <v>74.457065559197304</v>
      </c>
      <c r="FG1368">
        <v>80.228415558313102</v>
      </c>
      <c r="FH1368">
        <v>84.933285532789498</v>
      </c>
      <c r="FI1368">
        <v>88.894390704992404</v>
      </c>
      <c r="FJ1368">
        <v>92.043072850731704</v>
      </c>
      <c r="FK1368">
        <v>94.914704713915299</v>
      </c>
      <c r="FL1368">
        <v>96.551440830003997</v>
      </c>
      <c r="FM1368">
        <v>97.116091030037694</v>
      </c>
      <c r="FN1368">
        <v>96.445925106896397</v>
      </c>
      <c r="FO1368">
        <v>94.605070882576797</v>
      </c>
      <c r="FP1368">
        <v>90.359296126785196</v>
      </c>
      <c r="FQ1368">
        <v>85.6704220350166</v>
      </c>
      <c r="FR1368">
        <v>81.969824080346797</v>
      </c>
      <c r="FS1368">
        <v>78.756153795244799</v>
      </c>
      <c r="FT1368">
        <v>76.273999992041496</v>
      </c>
      <c r="FU1368">
        <v>8.3280214931603494E-2</v>
      </c>
      <c r="FV1368">
        <v>0</v>
      </c>
      <c r="FW1368">
        <v>0</v>
      </c>
      <c r="FX1368">
        <v>1</v>
      </c>
    </row>
    <row r="1369" spans="1:180" x14ac:dyDescent="0.2">
      <c r="A1369" t="s">
        <v>42</v>
      </c>
      <c r="B1369" t="s">
        <v>58</v>
      </c>
      <c r="C1369" t="s">
        <v>55</v>
      </c>
      <c r="D1369" t="s">
        <v>80</v>
      </c>
      <c r="E1369" t="s">
        <v>1</v>
      </c>
      <c r="F1369" t="s">
        <v>1</v>
      </c>
      <c r="G1369" t="s">
        <v>2</v>
      </c>
      <c r="H1369">
        <v>14635.333333333299</v>
      </c>
      <c r="I1369">
        <v>1.31371317293977</v>
      </c>
      <c r="J1369">
        <v>1.1330808804371399</v>
      </c>
      <c r="K1369">
        <v>0.99819362677933499</v>
      </c>
      <c r="L1369">
        <v>0.90372519339270896</v>
      </c>
      <c r="M1369">
        <v>0.85115720247038196</v>
      </c>
      <c r="N1369">
        <v>0.83643909084602097</v>
      </c>
      <c r="O1369">
        <v>0.87161673265274298</v>
      </c>
      <c r="P1369">
        <v>0.91923320002507503</v>
      </c>
      <c r="Q1369">
        <v>0.97052440728969802</v>
      </c>
      <c r="R1369">
        <v>1.0851349612569601</v>
      </c>
      <c r="S1369">
        <v>1.2568419576143199</v>
      </c>
      <c r="T1369">
        <v>1.48539871976393</v>
      </c>
      <c r="U1369">
        <v>1.74693504340076</v>
      </c>
      <c r="V1369">
        <v>2.0060362243693199</v>
      </c>
      <c r="W1369">
        <v>2.2561613756276802</v>
      </c>
      <c r="X1369">
        <v>2.5112871008714102</v>
      </c>
      <c r="Y1369">
        <v>2.7087109916446499</v>
      </c>
      <c r="Z1369">
        <v>2.8247370276354902</v>
      </c>
      <c r="AA1369">
        <v>2.8046274846914798</v>
      </c>
      <c r="AB1369">
        <v>2.6625275988903301</v>
      </c>
      <c r="AC1369">
        <v>2.4827638276621999</v>
      </c>
      <c r="AD1369">
        <v>2.2988977384151998</v>
      </c>
      <c r="AE1369">
        <v>1.99117697415811</v>
      </c>
      <c r="AF1369">
        <v>1.66747565686278</v>
      </c>
      <c r="AG1369">
        <v>-2.00584306121863E-2</v>
      </c>
      <c r="AH1369">
        <v>-2.1148366544043999E-2</v>
      </c>
      <c r="AI1369">
        <v>-1.73266078294134E-2</v>
      </c>
      <c r="AJ1369">
        <v>-1.5560293156919799E-2</v>
      </c>
      <c r="AK1369">
        <v>-1.14854187384449E-2</v>
      </c>
      <c r="AL1369">
        <v>-1.3872279630865399E-2</v>
      </c>
      <c r="AM1369">
        <v>-7.8192241406731897E-3</v>
      </c>
      <c r="AN1369">
        <v>2.5919002712987901E-3</v>
      </c>
      <c r="AO1369">
        <v>-7.2134759602560999E-3</v>
      </c>
      <c r="AP1369">
        <v>-1.53309807209448E-2</v>
      </c>
      <c r="AQ1369">
        <v>-1.7445052267487601E-2</v>
      </c>
      <c r="AR1369">
        <v>-9.1361550586160304E-3</v>
      </c>
      <c r="AS1369">
        <v>-1.0289935204914899E-2</v>
      </c>
      <c r="AT1369">
        <v>-5.4314069734503704E-3</v>
      </c>
      <c r="AU1369">
        <v>0.163197737288516</v>
      </c>
      <c r="AV1369">
        <v>0.209940606373301</v>
      </c>
      <c r="AW1369">
        <v>0.231494749315903</v>
      </c>
      <c r="AX1369">
        <v>0.22464428390452401</v>
      </c>
      <c r="AY1369">
        <v>0.17080883246752401</v>
      </c>
      <c r="AZ1369">
        <v>-6.1343189672404999E-2</v>
      </c>
      <c r="BA1369">
        <v>-7.4175869559909E-2</v>
      </c>
      <c r="BB1369">
        <v>-8.3986972205564295E-2</v>
      </c>
      <c r="BC1369">
        <v>-7.5440184431387905E-2</v>
      </c>
      <c r="BD1369">
        <v>-4.4492003619458299E-2</v>
      </c>
      <c r="BE1369">
        <v>-1.2261614144773199E-2</v>
      </c>
      <c r="BF1369">
        <v>-1.32589682251152E-2</v>
      </c>
      <c r="BG1369">
        <v>-9.7843941998301993E-3</v>
      </c>
      <c r="BH1369">
        <v>-7.3349607079447503E-3</v>
      </c>
      <c r="BI1369">
        <v>-4.3694549725166801E-3</v>
      </c>
      <c r="BJ1369">
        <v>-6.5079078329320396E-3</v>
      </c>
      <c r="BK1369">
        <v>-1.8375192604447501E-3</v>
      </c>
      <c r="BL1369">
        <v>6.5601927034737197E-3</v>
      </c>
      <c r="BM1369">
        <v>-2.5027267560416601E-3</v>
      </c>
      <c r="BN1369">
        <v>-9.5177471564152506E-3</v>
      </c>
      <c r="BO1369">
        <v>-1.1125672966839801E-2</v>
      </c>
      <c r="BP1369">
        <v>-3.1844915628621399E-3</v>
      </c>
      <c r="BQ1369">
        <v>-4.4395937620492201E-3</v>
      </c>
      <c r="BR1369">
        <v>6.4248755953323702E-3</v>
      </c>
      <c r="BS1369">
        <v>0.18058660762008499</v>
      </c>
      <c r="BT1369">
        <v>0.22697769590084099</v>
      </c>
      <c r="BU1369">
        <v>0.25002097663126499</v>
      </c>
      <c r="BV1369">
        <v>0.248873030350479</v>
      </c>
      <c r="BW1369">
        <v>0.19336357524482101</v>
      </c>
      <c r="BX1369">
        <v>-4.1559168337349697E-2</v>
      </c>
      <c r="BY1369">
        <v>-5.8849327684351901E-2</v>
      </c>
      <c r="BZ1369">
        <v>-6.2910197069924401E-2</v>
      </c>
      <c r="CA1369">
        <v>-5.5832800691857601E-2</v>
      </c>
      <c r="CB1369">
        <v>-3.3235666640598703E-2</v>
      </c>
      <c r="CC1369">
        <v>-6.8615628106512699E-3</v>
      </c>
      <c r="CD1369">
        <v>-7.7947949826627696E-3</v>
      </c>
      <c r="CE1369">
        <v>-4.56068001560024E-3</v>
      </c>
      <c r="CF1369">
        <v>-1.63812051036838E-3</v>
      </c>
      <c r="CG1369">
        <v>5.5903985461802099E-4</v>
      </c>
      <c r="CH1369">
        <v>-1.4073663595485101E-3</v>
      </c>
      <c r="CI1369">
        <v>2.30539131771315E-3</v>
      </c>
      <c r="CJ1369">
        <v>9.3086199535077595E-3</v>
      </c>
      <c r="CK1369">
        <v>7.5992379258313803E-4</v>
      </c>
      <c r="CL1369">
        <v>-5.4915192983012399E-3</v>
      </c>
      <c r="CM1369">
        <v>-6.7488901137469403E-3</v>
      </c>
      <c r="CN1369">
        <v>9.3761244392287599E-4</v>
      </c>
      <c r="CO1369">
        <v>-3.8766510044025701E-4</v>
      </c>
      <c r="CP1369">
        <v>1.4636500785033001E-2</v>
      </c>
      <c r="CQ1369">
        <v>0.19263008624053499</v>
      </c>
      <c r="CR1369">
        <v>0.23877753220803999</v>
      </c>
      <c r="CS1369">
        <v>0.26285218523399301</v>
      </c>
      <c r="CT1369">
        <v>0.26565378633164399</v>
      </c>
      <c r="CU1369">
        <v>0.20898492138454</v>
      </c>
      <c r="CV1369">
        <v>-2.7856815428161701E-2</v>
      </c>
      <c r="CW1369">
        <v>-4.8234211470126201E-2</v>
      </c>
      <c r="CX1369">
        <v>-4.8312486816528603E-2</v>
      </c>
      <c r="CY1369">
        <v>-4.22527864432444E-2</v>
      </c>
      <c r="CZ1369">
        <v>-2.5439561938882499E-2</v>
      </c>
      <c r="DA1369">
        <v>-1.4615114765292999E-3</v>
      </c>
      <c r="DB1369">
        <v>-2.3306217402103602E-3</v>
      </c>
      <c r="DC1369">
        <v>6.6303416862971898E-4</v>
      </c>
      <c r="DD1369">
        <v>4.0587196872079803E-3</v>
      </c>
      <c r="DE1369">
        <v>5.4875346817527199E-3</v>
      </c>
      <c r="DF1369">
        <v>3.6931751138350199E-3</v>
      </c>
      <c r="DG1369">
        <v>6.4483018958710597E-3</v>
      </c>
      <c r="DH1369">
        <v>1.2057047203541799E-2</v>
      </c>
      <c r="DI1369">
        <v>4.0225743412079396E-3</v>
      </c>
      <c r="DJ1369">
        <v>-1.4652914401872301E-3</v>
      </c>
      <c r="DK1369">
        <v>-2.37210726065408E-3</v>
      </c>
      <c r="DL1369">
        <v>5.05971645070789E-3</v>
      </c>
      <c r="DM1369">
        <v>3.6642635611687101E-3</v>
      </c>
      <c r="DN1369">
        <v>2.28481259747337E-2</v>
      </c>
      <c r="DO1369">
        <v>0.20467356486098601</v>
      </c>
      <c r="DP1369">
        <v>0.25057736851523899</v>
      </c>
      <c r="DQ1369">
        <v>0.27568339383672202</v>
      </c>
      <c r="DR1369">
        <v>0.28243454231280801</v>
      </c>
      <c r="DS1369">
        <v>0.224606267524259</v>
      </c>
      <c r="DT1369">
        <v>-1.41544625189737E-2</v>
      </c>
      <c r="DU1369">
        <v>-3.7619095255900598E-2</v>
      </c>
      <c r="DV1369">
        <v>-3.3714776563132903E-2</v>
      </c>
      <c r="DW1369">
        <v>-2.86727721946313E-2</v>
      </c>
      <c r="DX1369">
        <v>-1.7643457237166399E-2</v>
      </c>
      <c r="DY1369">
        <v>6.3353049908837899E-3</v>
      </c>
      <c r="DZ1369">
        <v>5.5587765787184296E-3</v>
      </c>
      <c r="EA1369">
        <v>8.2052477982128801E-3</v>
      </c>
      <c r="EB1369">
        <v>1.2284052136183001E-2</v>
      </c>
      <c r="EC1369">
        <v>1.26034984476809E-2</v>
      </c>
      <c r="ED1369">
        <v>1.10575469117684E-2</v>
      </c>
      <c r="EE1369">
        <v>1.2430006776099499E-2</v>
      </c>
      <c r="EF1369">
        <v>1.6025339635716701E-2</v>
      </c>
      <c r="EG1369">
        <v>8.7333235454223803E-3</v>
      </c>
      <c r="EH1369">
        <v>4.3479421243423598E-3</v>
      </c>
      <c r="EI1369">
        <v>3.9472720399936802E-3</v>
      </c>
      <c r="EJ1369">
        <v>1.10113799464618E-2</v>
      </c>
      <c r="EK1369">
        <v>9.5146050040343898E-3</v>
      </c>
      <c r="EL1369">
        <v>3.4704408543516398E-2</v>
      </c>
      <c r="EM1369">
        <v>0.222062435192555</v>
      </c>
      <c r="EN1369">
        <v>0.267614458042778</v>
      </c>
      <c r="EO1369">
        <v>0.29420962115208299</v>
      </c>
      <c r="EP1369">
        <v>0.30666328875876298</v>
      </c>
      <c r="EQ1369">
        <v>0.24716101030155599</v>
      </c>
      <c r="ER1369">
        <v>5.62955881608165E-3</v>
      </c>
      <c r="ES1369">
        <v>-2.2292553380343499E-2</v>
      </c>
      <c r="ET1369">
        <v>-1.2638001427493E-2</v>
      </c>
      <c r="EU1369">
        <v>-9.0653884551010096E-3</v>
      </c>
      <c r="EV1369">
        <v>-6.3871202583067202E-3</v>
      </c>
      <c r="EW1369">
        <v>84.814603771886496</v>
      </c>
      <c r="EX1369">
        <v>82.898129002647494</v>
      </c>
      <c r="EY1369">
        <v>81.092668352470696</v>
      </c>
      <c r="EZ1369">
        <v>79.307628567847502</v>
      </c>
      <c r="FA1369">
        <v>77.762777787112597</v>
      </c>
      <c r="FB1369">
        <v>76.251429854504593</v>
      </c>
      <c r="FC1369">
        <v>75.025376834640696</v>
      </c>
      <c r="FD1369">
        <v>75.077254024718002</v>
      </c>
      <c r="FE1369">
        <v>78.469782702336602</v>
      </c>
      <c r="FF1369">
        <v>82.351598738962494</v>
      </c>
      <c r="FG1369">
        <v>86.742844824387902</v>
      </c>
      <c r="FH1369">
        <v>90.723331619969898</v>
      </c>
      <c r="FI1369">
        <v>94.0542873108311</v>
      </c>
      <c r="FJ1369">
        <v>97.305086456222796</v>
      </c>
      <c r="FK1369">
        <v>99.837243609900298</v>
      </c>
      <c r="FL1369">
        <v>101.69489849014801</v>
      </c>
      <c r="FM1369">
        <v>102.87773717144999</v>
      </c>
      <c r="FN1369">
        <v>103.030390245744</v>
      </c>
      <c r="FO1369">
        <v>102.283281678563</v>
      </c>
      <c r="FP1369">
        <v>100.394962189784</v>
      </c>
      <c r="FQ1369">
        <v>97.353686254654207</v>
      </c>
      <c r="FR1369">
        <v>94.164264161535101</v>
      </c>
      <c r="FS1369">
        <v>91.509033759573697</v>
      </c>
      <c r="FT1369">
        <v>88.876917035974898</v>
      </c>
      <c r="FU1369">
        <v>2.6344987839369002E-2</v>
      </c>
      <c r="FV1369">
        <v>0</v>
      </c>
      <c r="FW1369">
        <v>0</v>
      </c>
      <c r="FX1369">
        <v>1</v>
      </c>
    </row>
    <row r="1370" spans="1:180" x14ac:dyDescent="0.2">
      <c r="A1370" t="s">
        <v>42</v>
      </c>
      <c r="B1370" t="s">
        <v>58</v>
      </c>
      <c r="C1370" t="s">
        <v>55</v>
      </c>
      <c r="D1370" t="s">
        <v>80</v>
      </c>
      <c r="E1370" t="s">
        <v>1</v>
      </c>
      <c r="F1370" t="s">
        <v>77</v>
      </c>
      <c r="G1370" t="s">
        <v>2</v>
      </c>
      <c r="H1370">
        <v>12266.666666666701</v>
      </c>
      <c r="I1370">
        <v>1.3478243803394301</v>
      </c>
      <c r="J1370">
        <v>1.1616430100881201</v>
      </c>
      <c r="K1370">
        <v>1.0236937643032999</v>
      </c>
      <c r="L1370">
        <v>0.92833697276763605</v>
      </c>
      <c r="M1370">
        <v>0.87333611654322396</v>
      </c>
      <c r="N1370">
        <v>0.85330972733415</v>
      </c>
      <c r="O1370">
        <v>0.88580637915682003</v>
      </c>
      <c r="P1370">
        <v>0.93100062659984195</v>
      </c>
      <c r="Q1370">
        <v>0.97973801675447303</v>
      </c>
      <c r="R1370">
        <v>1.0945520146421901</v>
      </c>
      <c r="S1370">
        <v>1.2722030105571001</v>
      </c>
      <c r="T1370">
        <v>1.5025547135968</v>
      </c>
      <c r="U1370">
        <v>1.7623099358018499</v>
      </c>
      <c r="V1370">
        <v>2.0202183367437399</v>
      </c>
      <c r="W1370">
        <v>2.2717324555408198</v>
      </c>
      <c r="X1370">
        <v>2.5211573439435999</v>
      </c>
      <c r="Y1370">
        <v>2.7173739951971498</v>
      </c>
      <c r="Z1370">
        <v>2.8322096951682401</v>
      </c>
      <c r="AA1370">
        <v>2.8125100379648602</v>
      </c>
      <c r="AB1370">
        <v>2.6695074792198001</v>
      </c>
      <c r="AC1370">
        <v>2.49529385010264</v>
      </c>
      <c r="AD1370">
        <v>2.3246380380208702</v>
      </c>
      <c r="AE1370">
        <v>2.02457968849393</v>
      </c>
      <c r="AF1370">
        <v>1.7032353107603</v>
      </c>
      <c r="AG1370">
        <v>-2.0229571626738399E-2</v>
      </c>
      <c r="AH1370">
        <v>-2.0988002797803999E-2</v>
      </c>
      <c r="AI1370">
        <v>-1.6746051137377399E-2</v>
      </c>
      <c r="AJ1370">
        <v>-1.38723966285869E-2</v>
      </c>
      <c r="AK1370">
        <v>-7.9060133623488505E-3</v>
      </c>
      <c r="AL1370">
        <v>-1.23725612636649E-2</v>
      </c>
      <c r="AM1370">
        <v>-9.2878750949675695E-3</v>
      </c>
      <c r="AN1370">
        <v>1.0071277816031099E-3</v>
      </c>
      <c r="AO1370">
        <v>-1.0939047196759401E-2</v>
      </c>
      <c r="AP1370">
        <v>-1.60688276064067E-2</v>
      </c>
      <c r="AQ1370">
        <v>-1.42021997711124E-2</v>
      </c>
      <c r="AR1370">
        <v>-5.9633515290933702E-3</v>
      </c>
      <c r="AS1370">
        <v>-8.7200357931691702E-3</v>
      </c>
      <c r="AT1370">
        <v>-1.2714961065037399E-2</v>
      </c>
      <c r="AU1370">
        <v>0.114338010856643</v>
      </c>
      <c r="AV1370">
        <v>0.161496685475573</v>
      </c>
      <c r="AW1370">
        <v>0.183689976662159</v>
      </c>
      <c r="AX1370">
        <v>0.18802320332435099</v>
      </c>
      <c r="AY1370">
        <v>0.156700006446331</v>
      </c>
      <c r="AZ1370">
        <v>-2.5897521576271201E-2</v>
      </c>
      <c r="BA1370">
        <v>-4.87314251321481E-2</v>
      </c>
      <c r="BB1370">
        <v>-6.6461292223349594E-2</v>
      </c>
      <c r="BC1370">
        <v>-6.6385753725555496E-2</v>
      </c>
      <c r="BD1370">
        <v>-4.0343714389464401E-2</v>
      </c>
      <c r="BE1370">
        <v>-1.1889267525467401E-2</v>
      </c>
      <c r="BF1370">
        <v>-1.36929310108421E-2</v>
      </c>
      <c r="BG1370">
        <v>-1.0988343114809399E-2</v>
      </c>
      <c r="BH1370">
        <v>-6.6310416734149001E-3</v>
      </c>
      <c r="BI1370">
        <v>-2.94668755073639E-3</v>
      </c>
      <c r="BJ1370">
        <v>-5.59819166869593E-3</v>
      </c>
      <c r="BK1370">
        <v>-2.65702762331759E-3</v>
      </c>
      <c r="BL1370">
        <v>5.8727779738128203E-3</v>
      </c>
      <c r="BM1370">
        <v>-4.25101885129338E-3</v>
      </c>
      <c r="BN1370">
        <v>-1.09419530321079E-2</v>
      </c>
      <c r="BO1370">
        <v>-1.02785892767352E-2</v>
      </c>
      <c r="BP1370">
        <v>-1.5108239563727201E-3</v>
      </c>
      <c r="BQ1370">
        <v>-4.3130375839641596E-3</v>
      </c>
      <c r="BR1370">
        <v>7.3101813458687805E-4</v>
      </c>
      <c r="BS1370">
        <v>0.13339929875696499</v>
      </c>
      <c r="BT1370">
        <v>0.17793052684522101</v>
      </c>
      <c r="BU1370">
        <v>0.198093384247022</v>
      </c>
      <c r="BV1370">
        <v>0.20264860576247401</v>
      </c>
      <c r="BW1370">
        <v>0.17664156966663</v>
      </c>
      <c r="BX1370">
        <v>-7.1733521874560403E-3</v>
      </c>
      <c r="BY1370">
        <v>-3.3688191110570302E-2</v>
      </c>
      <c r="BZ1370">
        <v>-4.4745656519068103E-2</v>
      </c>
      <c r="CA1370">
        <v>-4.6565228271100302E-2</v>
      </c>
      <c r="CB1370">
        <v>-2.7862364041067299E-2</v>
      </c>
      <c r="CC1370">
        <v>-6.1127983117455998E-3</v>
      </c>
      <c r="CD1370">
        <v>-8.6403865139507794E-3</v>
      </c>
      <c r="CE1370">
        <v>-7.0005720779122999E-3</v>
      </c>
      <c r="CF1370">
        <v>-1.61570129058536E-3</v>
      </c>
      <c r="CG1370">
        <v>4.8812639894080701E-4</v>
      </c>
      <c r="CH1370">
        <v>-9.0628392377953098E-4</v>
      </c>
      <c r="CI1370">
        <v>1.93547713619526E-3</v>
      </c>
      <c r="CJ1370">
        <v>9.2427124748529106E-3</v>
      </c>
      <c r="CK1370">
        <v>3.8108920723605398E-4</v>
      </c>
      <c r="CL1370">
        <v>-7.3910953197928496E-3</v>
      </c>
      <c r="CM1370">
        <v>-7.5611086007066801E-3</v>
      </c>
      <c r="CN1370">
        <v>1.5729830768922901E-3</v>
      </c>
      <c r="CO1370">
        <v>-1.26076404917534E-3</v>
      </c>
      <c r="CP1370">
        <v>1.00436623681632E-2</v>
      </c>
      <c r="CQ1370">
        <v>0.146601088690898</v>
      </c>
      <c r="CR1370">
        <v>0.189312555315922</v>
      </c>
      <c r="CS1370">
        <v>0.20806914046362901</v>
      </c>
      <c r="CT1370">
        <v>0.21277811493819199</v>
      </c>
      <c r="CU1370">
        <v>0.19045303560562199</v>
      </c>
      <c r="CV1370">
        <v>5.7949504923612604E-3</v>
      </c>
      <c r="CW1370">
        <v>-2.32692930529785E-2</v>
      </c>
      <c r="CX1370">
        <v>-2.9705473381973001E-2</v>
      </c>
      <c r="CY1370">
        <v>-3.2837592720017302E-2</v>
      </c>
      <c r="CZ1370">
        <v>-1.9217818811331E-2</v>
      </c>
      <c r="DA1370">
        <v>-3.3632909802374999E-4</v>
      </c>
      <c r="DB1370">
        <v>-3.58784201705949E-3</v>
      </c>
      <c r="DC1370">
        <v>-3.0128010410151599E-3</v>
      </c>
      <c r="DD1370">
        <v>3.39963909224418E-3</v>
      </c>
      <c r="DE1370">
        <v>3.9229403486180101E-3</v>
      </c>
      <c r="DF1370">
        <v>3.78562382113687E-3</v>
      </c>
      <c r="DG1370">
        <v>6.5279818957081001E-3</v>
      </c>
      <c r="DH1370">
        <v>1.2612646975893E-2</v>
      </c>
      <c r="DI1370">
        <v>5.01319726576549E-3</v>
      </c>
      <c r="DJ1370">
        <v>-3.84023760747783E-3</v>
      </c>
      <c r="DK1370">
        <v>-4.8436279246781401E-3</v>
      </c>
      <c r="DL1370">
        <v>4.6567901101573104E-3</v>
      </c>
      <c r="DM1370">
        <v>1.7915094856134799E-3</v>
      </c>
      <c r="DN1370">
        <v>1.9356306601739499E-2</v>
      </c>
      <c r="DO1370">
        <v>0.159802878624831</v>
      </c>
      <c r="DP1370">
        <v>0.200694583786622</v>
      </c>
      <c r="DQ1370">
        <v>0.21804489668023599</v>
      </c>
      <c r="DR1370">
        <v>0.22290762411391099</v>
      </c>
      <c r="DS1370">
        <v>0.20426450154461401</v>
      </c>
      <c r="DT1370">
        <v>1.8763253172178598E-2</v>
      </c>
      <c r="DU1370">
        <v>-1.2850394995386601E-2</v>
      </c>
      <c r="DV1370">
        <v>-1.46652902448779E-2</v>
      </c>
      <c r="DW1370">
        <v>-1.9109957168934301E-2</v>
      </c>
      <c r="DX1370">
        <v>-1.0573273581594701E-2</v>
      </c>
      <c r="DY1370">
        <v>8.0039750032472306E-3</v>
      </c>
      <c r="DZ1370">
        <v>3.7072297699024602E-3</v>
      </c>
      <c r="EA1370">
        <v>2.7449069815527502E-3</v>
      </c>
      <c r="EB1370">
        <v>1.06409940474162E-2</v>
      </c>
      <c r="EC1370">
        <v>8.8822661602304693E-3</v>
      </c>
      <c r="ED1370">
        <v>1.0559993416105799E-2</v>
      </c>
      <c r="EE1370">
        <v>1.3158829367358099E-2</v>
      </c>
      <c r="EF1370">
        <v>1.7478297168102699E-2</v>
      </c>
      <c r="EG1370">
        <v>1.17012256112315E-2</v>
      </c>
      <c r="EH1370">
        <v>1.28663696682102E-3</v>
      </c>
      <c r="EI1370">
        <v>-9.2001743030099901E-4</v>
      </c>
      <c r="EJ1370">
        <v>9.1093176828779508E-3</v>
      </c>
      <c r="EK1370">
        <v>6.1985076948184899E-3</v>
      </c>
      <c r="EL1370">
        <v>3.2802285801363802E-2</v>
      </c>
      <c r="EM1370">
        <v>0.178864166525153</v>
      </c>
      <c r="EN1370">
        <v>0.21712842515627101</v>
      </c>
      <c r="EO1370">
        <v>0.23244830426509899</v>
      </c>
      <c r="EP1370">
        <v>0.23753302655203301</v>
      </c>
      <c r="EQ1370">
        <v>0.224206064764913</v>
      </c>
      <c r="ER1370">
        <v>3.7487422560993702E-2</v>
      </c>
      <c r="ES1370">
        <v>2.1928390261911602E-3</v>
      </c>
      <c r="ET1370">
        <v>7.0503454594035503E-3</v>
      </c>
      <c r="EU1370">
        <v>7.1056828552085898E-4</v>
      </c>
      <c r="EV1370">
        <v>1.90807676680236E-3</v>
      </c>
      <c r="EW1370">
        <v>84.827027481956705</v>
      </c>
      <c r="EX1370">
        <v>82.910629118093496</v>
      </c>
      <c r="EY1370">
        <v>81.103314176772201</v>
      </c>
      <c r="EZ1370">
        <v>79.3139203912623</v>
      </c>
      <c r="FA1370">
        <v>77.769002565970794</v>
      </c>
      <c r="FB1370">
        <v>76.256366903209496</v>
      </c>
      <c r="FC1370">
        <v>75.027265000894801</v>
      </c>
      <c r="FD1370">
        <v>75.074907527020898</v>
      </c>
      <c r="FE1370">
        <v>78.461319610694403</v>
      </c>
      <c r="FF1370">
        <v>82.341587032881307</v>
      </c>
      <c r="FG1370">
        <v>86.733984932589493</v>
      </c>
      <c r="FH1370">
        <v>90.715898805182604</v>
      </c>
      <c r="FI1370">
        <v>94.049284672793803</v>
      </c>
      <c r="FJ1370">
        <v>97.302085320288498</v>
      </c>
      <c r="FK1370">
        <v>99.837355321539903</v>
      </c>
      <c r="FL1370">
        <v>101.69771382617</v>
      </c>
      <c r="FM1370">
        <v>102.882112835885</v>
      </c>
      <c r="FN1370">
        <v>103.036616279497</v>
      </c>
      <c r="FO1370">
        <v>102.289378546164</v>
      </c>
      <c r="FP1370">
        <v>100.40099164743199</v>
      </c>
      <c r="FQ1370">
        <v>97.361144530771895</v>
      </c>
      <c r="FR1370">
        <v>94.174368862759493</v>
      </c>
      <c r="FS1370">
        <v>91.521697654499704</v>
      </c>
      <c r="FT1370">
        <v>88.888880351223193</v>
      </c>
      <c r="FU1370">
        <v>2.2311400663531201E-2</v>
      </c>
      <c r="FV1370">
        <v>0</v>
      </c>
      <c r="FW1370">
        <v>0</v>
      </c>
      <c r="FX1370">
        <v>1</v>
      </c>
    </row>
    <row r="1371" spans="1:180" x14ac:dyDescent="0.2">
      <c r="A1371" t="s">
        <v>42</v>
      </c>
      <c r="B1371" t="s">
        <v>58</v>
      </c>
      <c r="C1371" t="s">
        <v>55</v>
      </c>
      <c r="D1371" t="s">
        <v>80</v>
      </c>
      <c r="E1371" t="s">
        <v>1</v>
      </c>
      <c r="F1371" t="s">
        <v>78</v>
      </c>
      <c r="G1371" t="s">
        <v>2</v>
      </c>
      <c r="H1371">
        <v>2368.6666666666702</v>
      </c>
      <c r="I1371">
        <v>1.13136311065321</v>
      </c>
      <c r="J1371">
        <v>0.973095018522803</v>
      </c>
      <c r="K1371">
        <v>0.85388204163583503</v>
      </c>
      <c r="L1371">
        <v>0.77137003548368599</v>
      </c>
      <c r="M1371">
        <v>0.73484468186880203</v>
      </c>
      <c r="N1371">
        <v>0.74704217375814996</v>
      </c>
      <c r="O1371">
        <v>0.803238432942046</v>
      </c>
      <c r="P1371">
        <v>0.85534603189607095</v>
      </c>
      <c r="Q1371">
        <v>0.91792778660782404</v>
      </c>
      <c r="R1371">
        <v>1.02937007274107</v>
      </c>
      <c r="S1371">
        <v>1.1688726944096901</v>
      </c>
      <c r="T1371">
        <v>1.3878095950481399</v>
      </c>
      <c r="U1371">
        <v>1.6621146171532799</v>
      </c>
      <c r="V1371">
        <v>1.92218677273377</v>
      </c>
      <c r="W1371">
        <v>2.1714143810004098</v>
      </c>
      <c r="X1371">
        <v>2.4445938300512702</v>
      </c>
      <c r="Y1371">
        <v>2.6469839552826899</v>
      </c>
      <c r="Z1371">
        <v>2.76855998032618</v>
      </c>
      <c r="AA1371">
        <v>2.73102045933333</v>
      </c>
      <c r="AB1371">
        <v>2.5908130170503898</v>
      </c>
      <c r="AC1371">
        <v>2.3842630717169202</v>
      </c>
      <c r="AD1371">
        <v>2.1474003180713601</v>
      </c>
      <c r="AE1371">
        <v>1.8044153806569201</v>
      </c>
      <c r="AF1371">
        <v>1.4692217640149701</v>
      </c>
      <c r="AG1371">
        <v>-4.0837749369245002E-2</v>
      </c>
      <c r="AH1371">
        <v>-3.3464343744348403E-2</v>
      </c>
      <c r="AI1371">
        <v>-2.6265406622363301E-2</v>
      </c>
      <c r="AJ1371">
        <v>-2.7886396413729399E-2</v>
      </c>
      <c r="AK1371">
        <v>-2.1520524216239199E-2</v>
      </c>
      <c r="AL1371">
        <v>-1.26743331214592E-2</v>
      </c>
      <c r="AM1371">
        <v>-1.1056444907272801E-2</v>
      </c>
      <c r="AN1371">
        <v>-2.34680673268234E-2</v>
      </c>
      <c r="AO1371">
        <v>-2.09810635449116E-2</v>
      </c>
      <c r="AP1371">
        <v>-2.17550312641368E-2</v>
      </c>
      <c r="AQ1371">
        <v>-2.8820153941590199E-2</v>
      </c>
      <c r="AR1371">
        <v>-2.1010712821107499E-2</v>
      </c>
      <c r="AS1371">
        <v>-9.6338472150552801E-3</v>
      </c>
      <c r="AT1371">
        <v>-2.7261258717751001E-2</v>
      </c>
      <c r="AU1371">
        <v>0.37245050708085797</v>
      </c>
      <c r="AV1371">
        <v>0.44920008299814401</v>
      </c>
      <c r="AW1371">
        <v>0.46307372606939001</v>
      </c>
      <c r="AX1371">
        <v>0.490642209342531</v>
      </c>
      <c r="AY1371">
        <v>0.24296915755287701</v>
      </c>
      <c r="AZ1371">
        <v>-0.31874751926074701</v>
      </c>
      <c r="BA1371">
        <v>-0.284841803078766</v>
      </c>
      <c r="BB1371">
        <v>-0.21636928931688401</v>
      </c>
      <c r="BC1371">
        <v>-0.14268095864445901</v>
      </c>
      <c r="BD1371">
        <v>-8.3269841558986105E-2</v>
      </c>
      <c r="BE1371">
        <v>-2.93025189554839E-2</v>
      </c>
      <c r="BF1371">
        <v>-2.3434138426829999E-2</v>
      </c>
      <c r="BG1371">
        <v>-1.5635185356474599E-2</v>
      </c>
      <c r="BH1371">
        <v>-1.6731014125042899E-2</v>
      </c>
      <c r="BI1371">
        <v>-1.1707206595206901E-2</v>
      </c>
      <c r="BJ1371">
        <v>-5.2796162525372298E-3</v>
      </c>
      <c r="BK1371">
        <v>-2.6497290183720799E-3</v>
      </c>
      <c r="BL1371">
        <v>-1.2264535878136199E-2</v>
      </c>
      <c r="BM1371">
        <v>-1.2170462238687301E-2</v>
      </c>
      <c r="BN1371">
        <v>-1.3400091583267999E-2</v>
      </c>
      <c r="BO1371">
        <v>-2.1527488534552799E-2</v>
      </c>
      <c r="BP1371">
        <v>-1.1376362330159999E-2</v>
      </c>
      <c r="BQ1371">
        <v>-1.7448273909385201E-4</v>
      </c>
      <c r="BR1371">
        <v>-3.9969535711166402E-3</v>
      </c>
      <c r="BS1371">
        <v>0.40369691394200502</v>
      </c>
      <c r="BT1371">
        <v>0.484524720311371</v>
      </c>
      <c r="BU1371">
        <v>0.51439641471342801</v>
      </c>
      <c r="BV1371">
        <v>0.53687485976449401</v>
      </c>
      <c r="BW1371">
        <v>0.28502147266628303</v>
      </c>
      <c r="BX1371">
        <v>-0.276676481956045</v>
      </c>
      <c r="BY1371">
        <v>-0.25295990604320701</v>
      </c>
      <c r="BZ1371">
        <v>-0.183818765242898</v>
      </c>
      <c r="CA1371">
        <v>-0.115545023057137</v>
      </c>
      <c r="CB1371">
        <v>-6.5330634587932104E-2</v>
      </c>
      <c r="CC1371">
        <v>-2.1313253510339601E-2</v>
      </c>
      <c r="CD1371">
        <v>-1.64872487786306E-2</v>
      </c>
      <c r="CE1371">
        <v>-8.2727264902446307E-3</v>
      </c>
      <c r="CF1371">
        <v>-9.0048303342053597E-3</v>
      </c>
      <c r="CG1371">
        <v>-4.9105327048951999E-3</v>
      </c>
      <c r="CH1371">
        <v>-1.58057875426294E-4</v>
      </c>
      <c r="CI1371">
        <v>3.17273679715389E-3</v>
      </c>
      <c r="CJ1371">
        <v>-4.5050041257575597E-3</v>
      </c>
      <c r="CK1371">
        <v>-6.0682666134670004E-3</v>
      </c>
      <c r="CL1371">
        <v>-7.6134858117006899E-3</v>
      </c>
      <c r="CM1371">
        <v>-1.6476610689066799E-2</v>
      </c>
      <c r="CN1371">
        <v>-4.7036405289628902E-3</v>
      </c>
      <c r="CO1371">
        <v>6.3770442811785198E-3</v>
      </c>
      <c r="CP1371">
        <v>1.21158333040868E-2</v>
      </c>
      <c r="CQ1371">
        <v>0.42533808014904301</v>
      </c>
      <c r="CR1371">
        <v>0.50899045650612695</v>
      </c>
      <c r="CS1371">
        <v>0.54994235252552004</v>
      </c>
      <c r="CT1371">
        <v>0.56889545260960805</v>
      </c>
      <c r="CU1371">
        <v>0.31414677801112001</v>
      </c>
      <c r="CV1371">
        <v>-0.247538209678548</v>
      </c>
      <c r="CW1371">
        <v>-0.23087860127724499</v>
      </c>
      <c r="CX1371">
        <v>-0.16127437142694001</v>
      </c>
      <c r="CY1371">
        <v>-9.6750756732745302E-2</v>
      </c>
      <c r="CZ1371">
        <v>-5.2905994487448697E-2</v>
      </c>
      <c r="DA1371">
        <v>-1.33239880651954E-2</v>
      </c>
      <c r="DB1371">
        <v>-9.5403591304312196E-3</v>
      </c>
      <c r="DC1371">
        <v>-9.1026762401461795E-4</v>
      </c>
      <c r="DD1371">
        <v>-1.2786465433678399E-3</v>
      </c>
      <c r="DE1371">
        <v>1.88614118541645E-3</v>
      </c>
      <c r="DF1371">
        <v>4.9635005016846496E-3</v>
      </c>
      <c r="DG1371">
        <v>8.9952026126798607E-3</v>
      </c>
      <c r="DH1371">
        <v>3.2545276266210902E-3</v>
      </c>
      <c r="DI1371">
        <v>3.3929011753267901E-5</v>
      </c>
      <c r="DJ1371">
        <v>-1.8268800401333499E-3</v>
      </c>
      <c r="DK1371">
        <v>-1.1425732843580699E-2</v>
      </c>
      <c r="DL1371">
        <v>1.9690812722341802E-3</v>
      </c>
      <c r="DM1371">
        <v>1.2928571301450901E-2</v>
      </c>
      <c r="DN1371">
        <v>2.82286201792902E-2</v>
      </c>
      <c r="DO1371">
        <v>0.44697924635608099</v>
      </c>
      <c r="DP1371">
        <v>0.53345619270088296</v>
      </c>
      <c r="DQ1371">
        <v>0.58548829033761196</v>
      </c>
      <c r="DR1371">
        <v>0.60091604545472199</v>
      </c>
      <c r="DS1371">
        <v>0.34327208335595699</v>
      </c>
      <c r="DT1371">
        <v>-0.21839993740105201</v>
      </c>
      <c r="DU1371">
        <v>-0.20879729651128401</v>
      </c>
      <c r="DV1371">
        <v>-0.13872997761098299</v>
      </c>
      <c r="DW1371">
        <v>-7.7956490408353604E-2</v>
      </c>
      <c r="DX1371">
        <v>-4.0481354386965297E-2</v>
      </c>
      <c r="DY1371">
        <v>-1.78875765143429E-3</v>
      </c>
      <c r="DZ1371">
        <v>4.8984618708718803E-4</v>
      </c>
      <c r="EA1371">
        <v>9.7199536418740191E-3</v>
      </c>
      <c r="EB1371">
        <v>9.8767357453186603E-3</v>
      </c>
      <c r="EC1371">
        <v>1.1699458806448799E-2</v>
      </c>
      <c r="ED1371">
        <v>1.23582173706066E-2</v>
      </c>
      <c r="EE1371">
        <v>1.7401918501580599E-2</v>
      </c>
      <c r="EF1371">
        <v>1.44580590753083E-2</v>
      </c>
      <c r="EG1371">
        <v>8.8445303179776093E-3</v>
      </c>
      <c r="EH1371">
        <v>6.5280596407354102E-3</v>
      </c>
      <c r="EI1371">
        <v>-4.13306743654331E-3</v>
      </c>
      <c r="EJ1371">
        <v>1.1603431763181699E-2</v>
      </c>
      <c r="EK1371">
        <v>2.2387935777412299E-2</v>
      </c>
      <c r="EL1371">
        <v>5.1492925325924498E-2</v>
      </c>
      <c r="EM1371">
        <v>0.47822565321722799</v>
      </c>
      <c r="EN1371">
        <v>0.56878083001410995</v>
      </c>
      <c r="EO1371">
        <v>0.63681097898164896</v>
      </c>
      <c r="EP1371">
        <v>0.647148695876685</v>
      </c>
      <c r="EQ1371">
        <v>0.38532439846936301</v>
      </c>
      <c r="ER1371">
        <v>-0.17632890009634999</v>
      </c>
      <c r="ES1371">
        <v>-0.17691539947572399</v>
      </c>
      <c r="ET1371">
        <v>-0.106179453536996</v>
      </c>
      <c r="EU1371">
        <v>-5.0820554821031802E-2</v>
      </c>
      <c r="EV1371">
        <v>-2.25421474159113E-2</v>
      </c>
      <c r="EW1371">
        <v>84.830313543216505</v>
      </c>
      <c r="EX1371">
        <v>82.910821835402203</v>
      </c>
      <c r="EY1371">
        <v>81.105215696792698</v>
      </c>
      <c r="EZ1371">
        <v>79.324007096543298</v>
      </c>
      <c r="FA1371">
        <v>77.775455679569006</v>
      </c>
      <c r="FB1371">
        <v>76.265333565399402</v>
      </c>
      <c r="FC1371">
        <v>75.043034557306896</v>
      </c>
      <c r="FD1371">
        <v>75.107980567145503</v>
      </c>
      <c r="FE1371">
        <v>78.524894846756595</v>
      </c>
      <c r="FF1371">
        <v>82.408484944652798</v>
      </c>
      <c r="FG1371">
        <v>86.795290603303599</v>
      </c>
      <c r="FH1371">
        <v>90.776250170084197</v>
      </c>
      <c r="FI1371">
        <v>94.096387536563896</v>
      </c>
      <c r="FJ1371">
        <v>97.339423037503394</v>
      </c>
      <c r="FK1371">
        <v>99.865615278567901</v>
      </c>
      <c r="FL1371">
        <v>101.715040275798</v>
      </c>
      <c r="FM1371">
        <v>102.89630981233699</v>
      </c>
      <c r="FN1371">
        <v>103.046481711138</v>
      </c>
      <c r="FO1371">
        <v>102.29914651074699</v>
      </c>
      <c r="FP1371">
        <v>100.41204983513001</v>
      </c>
      <c r="FQ1371">
        <v>97.3770326215826</v>
      </c>
      <c r="FR1371">
        <v>94.180663375980302</v>
      </c>
      <c r="FS1371">
        <v>91.530795248933799</v>
      </c>
      <c r="FT1371">
        <v>88.900757546118697</v>
      </c>
      <c r="FU1371">
        <v>5.4461708157536003E-2</v>
      </c>
      <c r="FV1371">
        <v>0</v>
      </c>
      <c r="FW1371">
        <v>0</v>
      </c>
      <c r="FX1371">
        <v>1</v>
      </c>
    </row>
    <row r="1372" spans="1:180" x14ac:dyDescent="0.2">
      <c r="A1372" t="s">
        <v>42</v>
      </c>
      <c r="B1372" t="s">
        <v>58</v>
      </c>
      <c r="C1372" t="s">
        <v>55</v>
      </c>
      <c r="D1372" t="s">
        <v>80</v>
      </c>
      <c r="E1372" t="s">
        <v>77</v>
      </c>
      <c r="F1372" t="s">
        <v>1</v>
      </c>
      <c r="G1372" t="s">
        <v>2</v>
      </c>
      <c r="H1372">
        <v>7165.4444444444398</v>
      </c>
      <c r="I1372">
        <v>1.37572622979489</v>
      </c>
      <c r="J1372">
        <v>1.1932459364471999</v>
      </c>
      <c r="K1372">
        <v>1.0618801315103199</v>
      </c>
      <c r="L1372">
        <v>0.96620253764709196</v>
      </c>
      <c r="M1372">
        <v>0.91671736737336895</v>
      </c>
      <c r="N1372">
        <v>0.9222953667846</v>
      </c>
      <c r="O1372">
        <v>0.98674946387315099</v>
      </c>
      <c r="P1372">
        <v>1.0364478486709801</v>
      </c>
      <c r="Q1372">
        <v>1.0701389334359099</v>
      </c>
      <c r="R1372">
        <v>1.16067461157551</v>
      </c>
      <c r="S1372">
        <v>1.30337803393787</v>
      </c>
      <c r="T1372">
        <v>1.50792392684082</v>
      </c>
      <c r="U1372">
        <v>1.7569927861077299</v>
      </c>
      <c r="V1372">
        <v>2.0115250019798201</v>
      </c>
      <c r="W1372">
        <v>2.2605086441609998</v>
      </c>
      <c r="X1372">
        <v>2.5440091734935102</v>
      </c>
      <c r="Y1372">
        <v>2.7647217745987702</v>
      </c>
      <c r="Z1372">
        <v>2.9229315164901801</v>
      </c>
      <c r="AA1372">
        <v>2.9213989075026801</v>
      </c>
      <c r="AB1372">
        <v>2.7895616214021599</v>
      </c>
      <c r="AC1372">
        <v>2.5952335787682101</v>
      </c>
      <c r="AD1372">
        <v>2.4065575136172099</v>
      </c>
      <c r="AE1372">
        <v>2.0842034127612101</v>
      </c>
      <c r="AF1372">
        <v>1.74604175318125</v>
      </c>
      <c r="AG1372">
        <v>-2.97764671567705E-2</v>
      </c>
      <c r="AH1372">
        <v>-2.7333742951735299E-2</v>
      </c>
      <c r="AI1372">
        <v>-1.9454357355029799E-2</v>
      </c>
      <c r="AJ1372">
        <v>-1.20683089240185E-2</v>
      </c>
      <c r="AK1372">
        <v>-1.2415905326244901E-2</v>
      </c>
      <c r="AL1372">
        <v>-1.69451424920792E-2</v>
      </c>
      <c r="AM1372">
        <v>-1.0897906491355599E-2</v>
      </c>
      <c r="AN1372">
        <v>-8.4448511248287599E-3</v>
      </c>
      <c r="AO1372">
        <v>-1.6105694404431398E-2</v>
      </c>
      <c r="AP1372">
        <v>-1.7014085401161502E-2</v>
      </c>
      <c r="AQ1372">
        <v>-2.35807678160436E-2</v>
      </c>
      <c r="AR1372">
        <v>-1.26626570713654E-2</v>
      </c>
      <c r="AS1372">
        <v>-8.3253423860957607E-3</v>
      </c>
      <c r="AT1372">
        <v>-1.40052215490921E-2</v>
      </c>
      <c r="AU1372">
        <v>0.20879053180179599</v>
      </c>
      <c r="AV1372">
        <v>0.27969521000882502</v>
      </c>
      <c r="AW1372">
        <v>0.30619135796118702</v>
      </c>
      <c r="AX1372">
        <v>0.32427930229181001</v>
      </c>
      <c r="AY1372">
        <v>0.25460288344697701</v>
      </c>
      <c r="AZ1372">
        <v>-7.6630097662278102E-2</v>
      </c>
      <c r="BA1372">
        <v>-0.10740577816977</v>
      </c>
      <c r="BB1372">
        <v>-0.111548651379119</v>
      </c>
      <c r="BC1372">
        <v>-8.0865502391995997E-2</v>
      </c>
      <c r="BD1372">
        <v>-4.9011600394501899E-2</v>
      </c>
      <c r="BE1372">
        <v>-1.7705338379073399E-2</v>
      </c>
      <c r="BF1372">
        <v>-1.5878318182609E-2</v>
      </c>
      <c r="BG1372">
        <v>-9.1201580897688293E-3</v>
      </c>
      <c r="BH1372">
        <v>-4.3883115046387498E-3</v>
      </c>
      <c r="BI1372">
        <v>-4.7745200926038603E-3</v>
      </c>
      <c r="BJ1372">
        <v>-7.2135533031254997E-3</v>
      </c>
      <c r="BK1372">
        <v>-2.7266241093196102E-3</v>
      </c>
      <c r="BL1372">
        <v>9.5957879531622802E-4</v>
      </c>
      <c r="BM1372">
        <v>-8.1064198233476298E-3</v>
      </c>
      <c r="BN1372">
        <v>-9.2906520418692407E-3</v>
      </c>
      <c r="BO1372">
        <v>-1.7095068241206199E-2</v>
      </c>
      <c r="BP1372">
        <v>-6.1069733959908503E-3</v>
      </c>
      <c r="BQ1372">
        <v>-1.9464127173858599E-3</v>
      </c>
      <c r="BR1372">
        <v>2.46810797489004E-3</v>
      </c>
      <c r="BS1372">
        <v>0.231347205968123</v>
      </c>
      <c r="BT1372">
        <v>0.305620849239984</v>
      </c>
      <c r="BU1372">
        <v>0.33559249664845803</v>
      </c>
      <c r="BV1372">
        <v>0.35302575077765203</v>
      </c>
      <c r="BW1372">
        <v>0.28719308342637501</v>
      </c>
      <c r="BX1372">
        <v>-4.4610309917402897E-2</v>
      </c>
      <c r="BY1372">
        <v>-8.1709817732146695E-2</v>
      </c>
      <c r="BZ1372">
        <v>-8.3438655899438205E-2</v>
      </c>
      <c r="CA1372">
        <v>-5.9576148234118297E-2</v>
      </c>
      <c r="CB1372">
        <v>-3.4902571141030403E-2</v>
      </c>
      <c r="CC1372">
        <v>-9.3449113595582695E-3</v>
      </c>
      <c r="CD1372">
        <v>-7.9443258838292306E-3</v>
      </c>
      <c r="CE1372">
        <v>-1.9627231594105802E-3</v>
      </c>
      <c r="CF1372">
        <v>9.3083131267769701E-4</v>
      </c>
      <c r="CG1372">
        <v>5.1788004249307099E-4</v>
      </c>
      <c r="CH1372">
        <v>-4.7348427590468401E-4</v>
      </c>
      <c r="CI1372">
        <v>2.9327811765459001E-3</v>
      </c>
      <c r="CJ1372">
        <v>7.4730583095756198E-3</v>
      </c>
      <c r="CK1372">
        <v>-2.56614661643941E-3</v>
      </c>
      <c r="CL1372">
        <v>-3.94142562488698E-3</v>
      </c>
      <c r="CM1372">
        <v>-1.2603092472866E-2</v>
      </c>
      <c r="CN1372">
        <v>-1.5665268528091199E-3</v>
      </c>
      <c r="CO1372">
        <v>2.4716145392203299E-3</v>
      </c>
      <c r="CP1372">
        <v>1.3877485820990101E-2</v>
      </c>
      <c r="CQ1372">
        <v>0.24696988978199999</v>
      </c>
      <c r="CR1372">
        <v>0.32357686799498703</v>
      </c>
      <c r="CS1372">
        <v>0.35595563573945499</v>
      </c>
      <c r="CT1372">
        <v>0.37293545342950202</v>
      </c>
      <c r="CU1372">
        <v>0.30976495665355702</v>
      </c>
      <c r="CV1372">
        <v>-2.2433502466222201E-2</v>
      </c>
      <c r="CW1372">
        <v>-6.39128738098826E-2</v>
      </c>
      <c r="CX1372">
        <v>-6.39697586608481E-2</v>
      </c>
      <c r="CY1372">
        <v>-4.48312063974938E-2</v>
      </c>
      <c r="CZ1372">
        <v>-2.5130700459989001E-2</v>
      </c>
      <c r="DA1372">
        <v>-9.8448434004311594E-4</v>
      </c>
      <c r="DB1372">
        <v>-1.03335850494962E-5</v>
      </c>
      <c r="DC1372">
        <v>5.1947117709476697E-3</v>
      </c>
      <c r="DD1372">
        <v>6.2499741299941501E-3</v>
      </c>
      <c r="DE1372">
        <v>5.8102801775900001E-3</v>
      </c>
      <c r="DF1372">
        <v>6.2665847513161304E-3</v>
      </c>
      <c r="DG1372">
        <v>8.5921864624114198E-3</v>
      </c>
      <c r="DH1372">
        <v>1.3986537823835E-2</v>
      </c>
      <c r="DI1372">
        <v>2.9741265904688098E-3</v>
      </c>
      <c r="DJ1372">
        <v>1.4078007920952801E-3</v>
      </c>
      <c r="DK1372">
        <v>-8.1111167045258802E-3</v>
      </c>
      <c r="DL1372">
        <v>2.97391969037261E-3</v>
      </c>
      <c r="DM1372">
        <v>6.8896417958265298E-3</v>
      </c>
      <c r="DN1372">
        <v>2.5286863667090102E-2</v>
      </c>
      <c r="DO1372">
        <v>0.26259257359587801</v>
      </c>
      <c r="DP1372">
        <v>0.34153288674998999</v>
      </c>
      <c r="DQ1372">
        <v>0.37631877483045201</v>
      </c>
      <c r="DR1372">
        <v>0.39284515608135301</v>
      </c>
      <c r="DS1372">
        <v>0.33233682988073898</v>
      </c>
      <c r="DT1372">
        <v>-2.5669501504143103E-4</v>
      </c>
      <c r="DU1372">
        <v>-4.6115929887618597E-2</v>
      </c>
      <c r="DV1372">
        <v>-4.4500861422258002E-2</v>
      </c>
      <c r="DW1372">
        <v>-3.00862645608692E-2</v>
      </c>
      <c r="DX1372">
        <v>-1.5358829778947499E-2</v>
      </c>
      <c r="DY1372">
        <v>1.1086644437653901E-2</v>
      </c>
      <c r="DZ1372">
        <v>1.14450911840768E-2</v>
      </c>
      <c r="EA1372">
        <v>1.55289110362087E-2</v>
      </c>
      <c r="EB1372">
        <v>1.39299715493739E-2</v>
      </c>
      <c r="EC1372">
        <v>1.3451665411231E-2</v>
      </c>
      <c r="ED1372">
        <v>1.59981739402698E-2</v>
      </c>
      <c r="EE1372">
        <v>1.6763468844447401E-2</v>
      </c>
      <c r="EF1372">
        <v>2.3390967743980001E-2</v>
      </c>
      <c r="EG1372">
        <v>1.0973401171552599E-2</v>
      </c>
      <c r="EH1372">
        <v>9.1312341513875607E-3</v>
      </c>
      <c r="EI1372">
        <v>-1.62541712968845E-3</v>
      </c>
      <c r="EJ1372">
        <v>9.5296033657471992E-3</v>
      </c>
      <c r="EK1372">
        <v>1.3268571464536401E-2</v>
      </c>
      <c r="EL1372">
        <v>4.1760193191072201E-2</v>
      </c>
      <c r="EM1372">
        <v>0.28514924776220402</v>
      </c>
      <c r="EN1372">
        <v>0.36745852598114798</v>
      </c>
      <c r="EO1372">
        <v>0.40571991351772302</v>
      </c>
      <c r="EP1372">
        <v>0.42159160456719502</v>
      </c>
      <c r="EQ1372">
        <v>0.36492702986013698</v>
      </c>
      <c r="ER1372">
        <v>3.17630927298337E-2</v>
      </c>
      <c r="ES1372">
        <v>-2.0419969449994801E-2</v>
      </c>
      <c r="ET1372">
        <v>-1.6390865942577201E-2</v>
      </c>
      <c r="EU1372">
        <v>-8.7969104029915392E-3</v>
      </c>
      <c r="EV1372">
        <v>-1.2498005254759799E-3</v>
      </c>
      <c r="EW1372">
        <v>84.780258315611803</v>
      </c>
      <c r="EX1372">
        <v>82.857543529338898</v>
      </c>
      <c r="EY1372">
        <v>81.052971370488606</v>
      </c>
      <c r="EZ1372">
        <v>79.280182104987901</v>
      </c>
      <c r="FA1372">
        <v>77.734321630975003</v>
      </c>
      <c r="FB1372">
        <v>76.226902885605895</v>
      </c>
      <c r="FC1372">
        <v>75.012754273618498</v>
      </c>
      <c r="FD1372">
        <v>75.079839280543993</v>
      </c>
      <c r="FE1372">
        <v>78.503420467454902</v>
      </c>
      <c r="FF1372">
        <v>82.397831591169805</v>
      </c>
      <c r="FG1372">
        <v>86.795307692838307</v>
      </c>
      <c r="FH1372">
        <v>90.7734830141912</v>
      </c>
      <c r="FI1372">
        <v>94.092028836197201</v>
      </c>
      <c r="FJ1372">
        <v>97.336375952893405</v>
      </c>
      <c r="FK1372">
        <v>99.856677181828104</v>
      </c>
      <c r="FL1372">
        <v>101.70225569094799</v>
      </c>
      <c r="FM1372">
        <v>102.876391211837</v>
      </c>
      <c r="FN1372">
        <v>103.02221370951101</v>
      </c>
      <c r="FO1372">
        <v>102.27225252017401</v>
      </c>
      <c r="FP1372">
        <v>100.377189132323</v>
      </c>
      <c r="FQ1372">
        <v>97.328937962587105</v>
      </c>
      <c r="FR1372">
        <v>94.1346639276574</v>
      </c>
      <c r="FS1372">
        <v>91.477765821352904</v>
      </c>
      <c r="FT1372">
        <v>88.8416884904249</v>
      </c>
      <c r="FU1372">
        <v>3.6774722831971203E-2</v>
      </c>
      <c r="FV1372">
        <v>0</v>
      </c>
      <c r="FW1372">
        <v>0</v>
      </c>
      <c r="FX1372">
        <v>1</v>
      </c>
    </row>
    <row r="1373" spans="1:180" x14ac:dyDescent="0.2">
      <c r="A1373" t="s">
        <v>42</v>
      </c>
      <c r="B1373" t="s">
        <v>58</v>
      </c>
      <c r="C1373" t="s">
        <v>55</v>
      </c>
      <c r="D1373" t="s">
        <v>80</v>
      </c>
      <c r="E1373" t="s">
        <v>77</v>
      </c>
      <c r="F1373" t="s">
        <v>77</v>
      </c>
      <c r="G1373" t="s">
        <v>2</v>
      </c>
      <c r="H1373">
        <v>5954.3333333333303</v>
      </c>
      <c r="I1373">
        <v>1.4185260670059201</v>
      </c>
      <c r="J1373">
        <v>1.2321676240703801</v>
      </c>
      <c r="K1373">
        <v>1.09740447326568</v>
      </c>
      <c r="L1373">
        <v>0.99848029351222101</v>
      </c>
      <c r="M1373">
        <v>0.944438413795475</v>
      </c>
      <c r="N1373">
        <v>0.94220279882831703</v>
      </c>
      <c r="O1373">
        <v>1.00106821087253</v>
      </c>
      <c r="P1373">
        <v>1.04776025817897</v>
      </c>
      <c r="Q1373">
        <v>1.08109752864251</v>
      </c>
      <c r="R1373">
        <v>1.1714324486755101</v>
      </c>
      <c r="S1373">
        <v>1.32413576593376</v>
      </c>
      <c r="T1373">
        <v>1.5328839998435899</v>
      </c>
      <c r="U1373">
        <v>1.7821083309697701</v>
      </c>
      <c r="V1373">
        <v>2.0407826180372002</v>
      </c>
      <c r="W1373">
        <v>2.2946753025753202</v>
      </c>
      <c r="X1373">
        <v>2.5776877413639201</v>
      </c>
      <c r="Y1373">
        <v>2.79959137831524</v>
      </c>
      <c r="Z1373">
        <v>2.9526128507283</v>
      </c>
      <c r="AA1373">
        <v>2.9535192215035799</v>
      </c>
      <c r="AB1373">
        <v>2.8166245390625</v>
      </c>
      <c r="AC1373">
        <v>2.6247477766853802</v>
      </c>
      <c r="AD1373">
        <v>2.4475005084008901</v>
      </c>
      <c r="AE1373">
        <v>2.1305560092343301</v>
      </c>
      <c r="AF1373">
        <v>1.7913574333828099</v>
      </c>
      <c r="AG1373">
        <v>-2.7208522093186999E-2</v>
      </c>
      <c r="AH1373">
        <v>-2.62581888516807E-2</v>
      </c>
      <c r="AI1373">
        <v>-1.9464429600389299E-2</v>
      </c>
      <c r="AJ1373">
        <v>-1.13978172244202E-2</v>
      </c>
      <c r="AK1373">
        <v>-1.33614777967934E-2</v>
      </c>
      <c r="AL1373">
        <v>-1.93011431818523E-2</v>
      </c>
      <c r="AM1373">
        <v>-1.49024873559852E-2</v>
      </c>
      <c r="AN1373">
        <v>-9.4979087592447706E-3</v>
      </c>
      <c r="AO1373">
        <v>-1.7106977220124799E-2</v>
      </c>
      <c r="AP1373">
        <v>-1.8608322980424401E-2</v>
      </c>
      <c r="AQ1373">
        <v>-2.3244366510040301E-2</v>
      </c>
      <c r="AR1373">
        <v>-1.2884151155703899E-2</v>
      </c>
      <c r="AS1373">
        <v>-8.1497765615462393E-3</v>
      </c>
      <c r="AT1373">
        <v>-1.38767711436852E-2</v>
      </c>
      <c r="AU1373">
        <v>0.16902750340091999</v>
      </c>
      <c r="AV1373">
        <v>0.23403461239181</v>
      </c>
      <c r="AW1373">
        <v>0.26690558829011701</v>
      </c>
      <c r="AX1373">
        <v>0.27847319081695399</v>
      </c>
      <c r="AY1373">
        <v>0.23937212064859201</v>
      </c>
      <c r="AZ1373">
        <v>-2.83166066558692E-2</v>
      </c>
      <c r="BA1373">
        <v>-7.00821853231723E-2</v>
      </c>
      <c r="BB1373">
        <v>-8.82570486714295E-2</v>
      </c>
      <c r="BC1373">
        <v>-6.8627084342371095E-2</v>
      </c>
      <c r="BD1373">
        <v>-4.65107988415124E-2</v>
      </c>
      <c r="BE1373">
        <v>-1.59474092085965E-2</v>
      </c>
      <c r="BF1373">
        <v>-1.43380221834524E-2</v>
      </c>
      <c r="BG1373">
        <v>-8.97044371059901E-3</v>
      </c>
      <c r="BH1373">
        <v>-3.96892482858435E-3</v>
      </c>
      <c r="BI1373">
        <v>-5.48862521099864E-3</v>
      </c>
      <c r="BJ1373">
        <v>-9.1418340951062195E-3</v>
      </c>
      <c r="BK1373">
        <v>-5.9296176953274101E-3</v>
      </c>
      <c r="BL1373">
        <v>1.06889826728837E-3</v>
      </c>
      <c r="BM1373">
        <v>-7.9647041391685495E-3</v>
      </c>
      <c r="BN1373">
        <v>-9.9706144250394993E-3</v>
      </c>
      <c r="BO1373">
        <v>-1.5839259008965399E-2</v>
      </c>
      <c r="BP1373">
        <v>-6.3476344269418903E-3</v>
      </c>
      <c r="BQ1373">
        <v>-1.7812832037609899E-3</v>
      </c>
      <c r="BR1373">
        <v>2.6012184554693799E-3</v>
      </c>
      <c r="BS1373">
        <v>0.190885931983758</v>
      </c>
      <c r="BT1373">
        <v>0.259835438479184</v>
      </c>
      <c r="BU1373">
        <v>0.29277657205955798</v>
      </c>
      <c r="BV1373">
        <v>0.30382423153140398</v>
      </c>
      <c r="BW1373">
        <v>0.270519292336659</v>
      </c>
      <c r="BX1373">
        <v>5.0510311336992404E-4</v>
      </c>
      <c r="BY1373">
        <v>-4.5039031917118499E-2</v>
      </c>
      <c r="BZ1373">
        <v>-5.9556919464426802E-2</v>
      </c>
      <c r="CA1373">
        <v>-4.7091991745711902E-2</v>
      </c>
      <c r="CB1373">
        <v>-3.0762439397593801E-2</v>
      </c>
      <c r="CC1373">
        <v>-8.1479967291198298E-3</v>
      </c>
      <c r="CD1373">
        <v>-6.0821510610839903E-3</v>
      </c>
      <c r="CE1373">
        <v>-1.70234105084494E-3</v>
      </c>
      <c r="CF1373">
        <v>1.17630341435928E-3</v>
      </c>
      <c r="CG1373">
        <v>-3.59114929120699E-5</v>
      </c>
      <c r="CH1373">
        <v>-2.1055275696246901E-3</v>
      </c>
      <c r="CI1373">
        <v>2.8496449786024301E-4</v>
      </c>
      <c r="CJ1373">
        <v>8.3874366245176701E-3</v>
      </c>
      <c r="CK1373">
        <v>-1.6327936531307201E-3</v>
      </c>
      <c r="CL1373">
        <v>-3.9881637923726001E-3</v>
      </c>
      <c r="CM1373">
        <v>-1.07105041116779E-2</v>
      </c>
      <c r="CN1373">
        <v>-1.8204628525963101E-3</v>
      </c>
      <c r="CO1373">
        <v>2.62951589569061E-3</v>
      </c>
      <c r="CP1373">
        <v>1.4013823855438E-2</v>
      </c>
      <c r="CQ1373">
        <v>0.206025013033555</v>
      </c>
      <c r="CR1373">
        <v>0.277705012031017</v>
      </c>
      <c r="CS1373">
        <v>0.31069473660827002</v>
      </c>
      <c r="CT1373">
        <v>0.32138228510411698</v>
      </c>
      <c r="CU1373">
        <v>0.292091728565119</v>
      </c>
      <c r="CV1373">
        <v>2.0466931500834201E-2</v>
      </c>
      <c r="CW1373">
        <v>-2.76942201562934E-2</v>
      </c>
      <c r="CX1373">
        <v>-3.9679297404000301E-2</v>
      </c>
      <c r="CY1373">
        <v>-3.2176852214972802E-2</v>
      </c>
      <c r="CZ1373">
        <v>-1.98551736204911E-2</v>
      </c>
      <c r="DA1373">
        <v>-3.4858424964313302E-4</v>
      </c>
      <c r="DB1373">
        <v>2.1737200612844398E-3</v>
      </c>
      <c r="DC1373">
        <v>5.56576160890912E-3</v>
      </c>
      <c r="DD1373">
        <v>6.32153165730291E-3</v>
      </c>
      <c r="DE1373">
        <v>5.4168022251744998E-3</v>
      </c>
      <c r="DF1373">
        <v>4.9307789558568297E-3</v>
      </c>
      <c r="DG1373">
        <v>6.4995466910478996E-3</v>
      </c>
      <c r="DH1373">
        <v>1.5705974981747001E-2</v>
      </c>
      <c r="DI1373">
        <v>4.6991168329071102E-3</v>
      </c>
      <c r="DJ1373">
        <v>1.9942868402942999E-3</v>
      </c>
      <c r="DK1373">
        <v>-5.5817492143905197E-3</v>
      </c>
      <c r="DL1373">
        <v>2.7067087217492801E-3</v>
      </c>
      <c r="DM1373">
        <v>7.0403149951422097E-3</v>
      </c>
      <c r="DN1373">
        <v>2.5426429255406599E-2</v>
      </c>
      <c r="DO1373">
        <v>0.221164094083352</v>
      </c>
      <c r="DP1373">
        <v>0.29557458558284899</v>
      </c>
      <c r="DQ1373">
        <v>0.328612901156982</v>
      </c>
      <c r="DR1373">
        <v>0.33894033867682999</v>
      </c>
      <c r="DS1373">
        <v>0.313664164793578</v>
      </c>
      <c r="DT1373">
        <v>4.0428759888298499E-2</v>
      </c>
      <c r="DU1373">
        <v>-1.03494083954683E-2</v>
      </c>
      <c r="DV1373">
        <v>-1.9801675343573698E-2</v>
      </c>
      <c r="DW1373">
        <v>-1.72617126842338E-2</v>
      </c>
      <c r="DX1373">
        <v>-8.9479078433884508E-3</v>
      </c>
      <c r="DY1373">
        <v>1.09125286349474E-2</v>
      </c>
      <c r="DZ1373">
        <v>1.40938867295127E-2</v>
      </c>
      <c r="EA1373">
        <v>1.60597474986994E-2</v>
      </c>
      <c r="EB1373">
        <v>1.3750424053138701E-2</v>
      </c>
      <c r="EC1373">
        <v>1.32896548109693E-2</v>
      </c>
      <c r="ED1373">
        <v>1.50900880426029E-2</v>
      </c>
      <c r="EE1373">
        <v>1.54724163517057E-2</v>
      </c>
      <c r="EF1373">
        <v>2.62727820082801E-2</v>
      </c>
      <c r="EG1373">
        <v>1.3841389913863401E-2</v>
      </c>
      <c r="EH1373">
        <v>1.0631995395679199E-2</v>
      </c>
      <c r="EI1373">
        <v>1.82335828668439E-3</v>
      </c>
      <c r="EJ1373">
        <v>9.2432254505113304E-3</v>
      </c>
      <c r="EK1373">
        <v>1.3408808352927499E-2</v>
      </c>
      <c r="EL1373">
        <v>4.1904418854561198E-2</v>
      </c>
      <c r="EM1373">
        <v>0.24302252266618901</v>
      </c>
      <c r="EN1373">
        <v>0.32137541167022299</v>
      </c>
      <c r="EO1373">
        <v>0.35448388492642302</v>
      </c>
      <c r="EP1373">
        <v>0.36429137939128098</v>
      </c>
      <c r="EQ1373">
        <v>0.34481133648164503</v>
      </c>
      <c r="ER1373">
        <v>6.9250469657537603E-2</v>
      </c>
      <c r="ES1373">
        <v>1.46937450105854E-2</v>
      </c>
      <c r="ET1373">
        <v>8.89845386342898E-3</v>
      </c>
      <c r="EU1373">
        <v>4.2733799124254302E-3</v>
      </c>
      <c r="EV1373">
        <v>6.8004516005302097E-3</v>
      </c>
      <c r="EW1373">
        <v>84.824782225341195</v>
      </c>
      <c r="EX1373">
        <v>82.900800583675903</v>
      </c>
      <c r="EY1373">
        <v>81.093434534652403</v>
      </c>
      <c r="EZ1373">
        <v>79.313559696881498</v>
      </c>
      <c r="FA1373">
        <v>77.767473938427301</v>
      </c>
      <c r="FB1373">
        <v>76.255587661824293</v>
      </c>
      <c r="FC1373">
        <v>75.033966671282997</v>
      </c>
      <c r="FD1373">
        <v>75.092042954402501</v>
      </c>
      <c r="FE1373">
        <v>78.506499736346697</v>
      </c>
      <c r="FF1373">
        <v>82.394697867637603</v>
      </c>
      <c r="FG1373">
        <v>86.791647761587598</v>
      </c>
      <c r="FH1373">
        <v>90.772066486783501</v>
      </c>
      <c r="FI1373">
        <v>94.094180613386698</v>
      </c>
      <c r="FJ1373">
        <v>97.3428315711555</v>
      </c>
      <c r="FK1373">
        <v>99.868367200245899</v>
      </c>
      <c r="FL1373">
        <v>101.71994522849999</v>
      </c>
      <c r="FM1373">
        <v>102.89923599272601</v>
      </c>
      <c r="FN1373">
        <v>103.047813507908</v>
      </c>
      <c r="FO1373">
        <v>102.300266860606</v>
      </c>
      <c r="FP1373">
        <v>100.41052074162801</v>
      </c>
      <c r="FQ1373">
        <v>97.370939607636402</v>
      </c>
      <c r="FR1373">
        <v>94.184920357040895</v>
      </c>
      <c r="FS1373">
        <v>91.531651415576704</v>
      </c>
      <c r="FT1373">
        <v>88.893418079662197</v>
      </c>
      <c r="FU1373">
        <v>3.4346766171700301E-2</v>
      </c>
      <c r="FV1373">
        <v>0</v>
      </c>
      <c r="FW1373">
        <v>0</v>
      </c>
      <c r="FX1373">
        <v>1</v>
      </c>
    </row>
    <row r="1374" spans="1:180" x14ac:dyDescent="0.2">
      <c r="A1374" t="s">
        <v>42</v>
      </c>
      <c r="B1374" t="s">
        <v>58</v>
      </c>
      <c r="C1374" t="s">
        <v>55</v>
      </c>
      <c r="D1374" t="s">
        <v>80</v>
      </c>
      <c r="E1374" t="s">
        <v>77</v>
      </c>
      <c r="F1374" t="s">
        <v>78</v>
      </c>
      <c r="G1374" t="s">
        <v>2</v>
      </c>
      <c r="H1374">
        <v>1211.1111111111099</v>
      </c>
      <c r="I1374">
        <v>1.1516883600521499</v>
      </c>
      <c r="J1374">
        <v>0.98985308567973196</v>
      </c>
      <c r="K1374">
        <v>0.87485070138858601</v>
      </c>
      <c r="L1374">
        <v>0.79645700861794999</v>
      </c>
      <c r="M1374">
        <v>0.77039841685968202</v>
      </c>
      <c r="N1374">
        <v>0.81551849287099898</v>
      </c>
      <c r="O1374">
        <v>0.90773544560159303</v>
      </c>
      <c r="P1374">
        <v>0.97260740277194302</v>
      </c>
      <c r="Q1374">
        <v>1.0102913566412299</v>
      </c>
      <c r="R1374">
        <v>1.1035547698566499</v>
      </c>
      <c r="S1374">
        <v>1.19869201377075</v>
      </c>
      <c r="T1374">
        <v>1.3849286389503199</v>
      </c>
      <c r="U1374">
        <v>1.6336770870978099</v>
      </c>
      <c r="V1374">
        <v>1.8668997879112099</v>
      </c>
      <c r="W1374">
        <v>2.08812596557107</v>
      </c>
      <c r="X1374">
        <v>2.37120024186444</v>
      </c>
      <c r="Y1374">
        <v>2.58751944373408</v>
      </c>
      <c r="Z1374">
        <v>2.7726123524916901</v>
      </c>
      <c r="AA1374">
        <v>2.7599023674679102</v>
      </c>
      <c r="AB1374">
        <v>2.6537847146950901</v>
      </c>
      <c r="AC1374">
        <v>2.4445850156422901</v>
      </c>
      <c r="AD1374">
        <v>2.1945668425571299</v>
      </c>
      <c r="AE1374">
        <v>1.8429497836962601</v>
      </c>
      <c r="AF1374">
        <v>1.5072979106976701</v>
      </c>
      <c r="AG1374">
        <v>-6.3560786310904505E-2</v>
      </c>
      <c r="AH1374">
        <v>-5.69289637365539E-2</v>
      </c>
      <c r="AI1374">
        <v>-4.2887350914687997E-2</v>
      </c>
      <c r="AJ1374">
        <v>-3.6262422122264298E-2</v>
      </c>
      <c r="AK1374">
        <v>-2.6089081487227099E-2</v>
      </c>
      <c r="AL1374">
        <v>-1.82237891549949E-2</v>
      </c>
      <c r="AM1374">
        <v>-8.8571907093296307E-3</v>
      </c>
      <c r="AN1374">
        <v>-3.0864894203587599E-2</v>
      </c>
      <c r="AO1374">
        <v>-3.4213102665903501E-2</v>
      </c>
      <c r="AP1374">
        <v>-3.5420766759206398E-2</v>
      </c>
      <c r="AQ1374">
        <v>-4.96524381528698E-2</v>
      </c>
      <c r="AR1374">
        <v>-1.9599518020535899E-2</v>
      </c>
      <c r="AS1374">
        <v>-1.83009339119652E-2</v>
      </c>
      <c r="AT1374">
        <v>-3.6870992374863597E-2</v>
      </c>
      <c r="AU1374">
        <v>0.373933496990625</v>
      </c>
      <c r="AV1374">
        <v>0.45021126770993503</v>
      </c>
      <c r="AW1374">
        <v>0.44838537152590702</v>
      </c>
      <c r="AX1374">
        <v>0.52378572043503202</v>
      </c>
      <c r="AY1374">
        <v>0.30642740174161198</v>
      </c>
      <c r="AZ1374">
        <v>-0.34376965516739699</v>
      </c>
      <c r="BA1374">
        <v>-0.33445137361826599</v>
      </c>
      <c r="BB1374">
        <v>-0.26863144211734102</v>
      </c>
      <c r="BC1374">
        <v>-0.180664719185996</v>
      </c>
      <c r="BD1374">
        <v>-0.10391211322866201</v>
      </c>
      <c r="BE1374">
        <v>-4.2412847138508403E-2</v>
      </c>
      <c r="BF1374">
        <v>-4.0061668683190998E-2</v>
      </c>
      <c r="BG1374">
        <v>-2.6324348110151701E-2</v>
      </c>
      <c r="BH1374">
        <v>-2.12645377894858E-2</v>
      </c>
      <c r="BI1374">
        <v>-1.4115778917151401E-2</v>
      </c>
      <c r="BJ1374">
        <v>-7.18686941399432E-3</v>
      </c>
      <c r="BK1374">
        <v>2.0366298244415102E-3</v>
      </c>
      <c r="BL1374">
        <v>-1.52922573799438E-2</v>
      </c>
      <c r="BM1374">
        <v>-2.1173022767961999E-2</v>
      </c>
      <c r="BN1374">
        <v>-1.89889053491939E-2</v>
      </c>
      <c r="BO1374">
        <v>-3.4638982900076699E-2</v>
      </c>
      <c r="BP1374">
        <v>-7.9931483387873491E-3</v>
      </c>
      <c r="BQ1374">
        <v>-6.7888090426234697E-3</v>
      </c>
      <c r="BR1374">
        <v>-8.6901863117909307E-3</v>
      </c>
      <c r="BS1374">
        <v>0.41466647709841797</v>
      </c>
      <c r="BT1374">
        <v>0.50409394213057901</v>
      </c>
      <c r="BU1374">
        <v>0.52004172136117199</v>
      </c>
      <c r="BV1374">
        <v>0.58048815519790797</v>
      </c>
      <c r="BW1374">
        <v>0.35901611367675201</v>
      </c>
      <c r="BX1374">
        <v>-0.28068463201208099</v>
      </c>
      <c r="BY1374">
        <v>-0.28364608280140102</v>
      </c>
      <c r="BZ1374">
        <v>-0.223194232591922</v>
      </c>
      <c r="CA1374">
        <v>-0.14361564264656801</v>
      </c>
      <c r="CB1374">
        <v>-7.9477668302616905E-2</v>
      </c>
      <c r="CC1374">
        <v>-2.77658488900402E-2</v>
      </c>
      <c r="CD1374">
        <v>-2.8379431511567299E-2</v>
      </c>
      <c r="CE1374">
        <v>-1.4852862823109001E-2</v>
      </c>
      <c r="CF1374">
        <v>-1.0877048788208899E-2</v>
      </c>
      <c r="CG1374">
        <v>-5.82310603102982E-3</v>
      </c>
      <c r="CH1374">
        <v>4.5726757718487002E-4</v>
      </c>
      <c r="CI1374">
        <v>9.58165674061239E-3</v>
      </c>
      <c r="CJ1374">
        <v>-4.5066965543450596E-3</v>
      </c>
      <c r="CK1374">
        <v>-1.2141503154252199E-2</v>
      </c>
      <c r="CL1374">
        <v>-7.6082481925061696E-3</v>
      </c>
      <c r="CM1374">
        <v>-2.4240709527031001E-2</v>
      </c>
      <c r="CN1374">
        <v>4.5387946655585902E-5</v>
      </c>
      <c r="CO1374">
        <v>1.18445357284165E-3</v>
      </c>
      <c r="CP1374">
        <v>1.08277541211483E-2</v>
      </c>
      <c r="CQ1374">
        <v>0.44287801503741903</v>
      </c>
      <c r="CR1374">
        <v>0.54141291829313998</v>
      </c>
      <c r="CS1374">
        <v>0.56967069097248502</v>
      </c>
      <c r="CT1374">
        <v>0.619760088783748</v>
      </c>
      <c r="CU1374">
        <v>0.39543889536361299</v>
      </c>
      <c r="CV1374">
        <v>-0.236992137148724</v>
      </c>
      <c r="CW1374">
        <v>-0.24845849314827501</v>
      </c>
      <c r="CX1374">
        <v>-0.19172455968862701</v>
      </c>
      <c r="CY1374">
        <v>-0.117955565096852</v>
      </c>
      <c r="CZ1374">
        <v>-6.2554446180755105E-2</v>
      </c>
      <c r="DA1374">
        <v>-1.3118850641571899E-2</v>
      </c>
      <c r="DB1374">
        <v>-1.6697194339943499E-2</v>
      </c>
      <c r="DC1374">
        <v>-3.3813775360663099E-3</v>
      </c>
      <c r="DD1374">
        <v>-4.8955978693209098E-4</v>
      </c>
      <c r="DE1374">
        <v>2.4695668550918002E-3</v>
      </c>
      <c r="DF1374">
        <v>8.1014045683640602E-3</v>
      </c>
      <c r="DG1374">
        <v>1.7126683656783302E-2</v>
      </c>
      <c r="DH1374">
        <v>6.2788642712537203E-3</v>
      </c>
      <c r="DI1374">
        <v>-3.1099835405425098E-3</v>
      </c>
      <c r="DJ1374">
        <v>3.7724089641815398E-3</v>
      </c>
      <c r="DK1374">
        <v>-1.38424361539854E-2</v>
      </c>
      <c r="DL1374">
        <v>8.0839242320985202E-3</v>
      </c>
      <c r="DM1374">
        <v>9.1577161883067693E-3</v>
      </c>
      <c r="DN1374">
        <v>3.0345694554087501E-2</v>
      </c>
      <c r="DO1374">
        <v>0.47108955297642002</v>
      </c>
      <c r="DP1374">
        <v>0.57873189445570195</v>
      </c>
      <c r="DQ1374">
        <v>0.61929966058379904</v>
      </c>
      <c r="DR1374">
        <v>0.65903202236958802</v>
      </c>
      <c r="DS1374">
        <v>0.43186167705047301</v>
      </c>
      <c r="DT1374">
        <v>-0.193299642285368</v>
      </c>
      <c r="DU1374">
        <v>-0.21327090349514899</v>
      </c>
      <c r="DV1374">
        <v>-0.16025488678533201</v>
      </c>
      <c r="DW1374">
        <v>-9.2295487547135499E-2</v>
      </c>
      <c r="DX1374">
        <v>-4.5631224058893402E-2</v>
      </c>
      <c r="DY1374">
        <v>8.0290885308241695E-3</v>
      </c>
      <c r="DZ1374">
        <v>1.7010071341941999E-4</v>
      </c>
      <c r="EA1374">
        <v>1.31816252684699E-2</v>
      </c>
      <c r="EB1374">
        <v>1.4508324545846401E-2</v>
      </c>
      <c r="EC1374">
        <v>1.4442869425167501E-2</v>
      </c>
      <c r="ED1374">
        <v>1.9138324309364699E-2</v>
      </c>
      <c r="EE1374">
        <v>2.80205041905544E-2</v>
      </c>
      <c r="EF1374">
        <v>2.1851501094897401E-2</v>
      </c>
      <c r="EG1374">
        <v>9.9300963573990299E-3</v>
      </c>
      <c r="EH1374">
        <v>2.0204270374194099E-2</v>
      </c>
      <c r="EI1374">
        <v>1.17101909880772E-3</v>
      </c>
      <c r="EJ1374">
        <v>1.96902939138471E-2</v>
      </c>
      <c r="EK1374">
        <v>2.0669841057648498E-2</v>
      </c>
      <c r="EL1374">
        <v>5.8526500617160103E-2</v>
      </c>
      <c r="EM1374">
        <v>0.51182253308421399</v>
      </c>
      <c r="EN1374">
        <v>0.63261456887634504</v>
      </c>
      <c r="EO1374">
        <v>0.69095601041906396</v>
      </c>
      <c r="EP1374">
        <v>0.71573445713246298</v>
      </c>
      <c r="EQ1374">
        <v>0.48445038898561299</v>
      </c>
      <c r="ER1374">
        <v>-0.130214619130052</v>
      </c>
      <c r="ES1374">
        <v>-0.16246561267828399</v>
      </c>
      <c r="ET1374">
        <v>-0.114817677259913</v>
      </c>
      <c r="EU1374">
        <v>-5.5246411007707497E-2</v>
      </c>
      <c r="EV1374">
        <v>-2.1196779132847999E-2</v>
      </c>
      <c r="EW1374">
        <v>84.718204525022401</v>
      </c>
      <c r="EX1374">
        <v>82.794689116399795</v>
      </c>
      <c r="EY1374">
        <v>80.994897997705706</v>
      </c>
      <c r="EZ1374">
        <v>79.237968350495194</v>
      </c>
      <c r="FA1374">
        <v>77.6901750487621</v>
      </c>
      <c r="FB1374">
        <v>76.190151125295998</v>
      </c>
      <c r="FC1374">
        <v>74.992463460915999</v>
      </c>
      <c r="FD1374">
        <v>75.083732679905594</v>
      </c>
      <c r="FE1374">
        <v>78.542613457446905</v>
      </c>
      <c r="FF1374">
        <v>82.449044585146297</v>
      </c>
      <c r="FG1374">
        <v>86.845847216109803</v>
      </c>
      <c r="FH1374">
        <v>90.820003767152699</v>
      </c>
      <c r="FI1374">
        <v>94.1245086563532</v>
      </c>
      <c r="FJ1374">
        <v>97.357096238442395</v>
      </c>
      <c r="FK1374">
        <v>99.862719794586198</v>
      </c>
      <c r="FL1374">
        <v>101.691928007741</v>
      </c>
      <c r="FM1374">
        <v>102.85583087641901</v>
      </c>
      <c r="FN1374">
        <v>102.994480691226</v>
      </c>
      <c r="FO1374">
        <v>102.241077543423</v>
      </c>
      <c r="FP1374">
        <v>100.33880886674299</v>
      </c>
      <c r="FQ1374">
        <v>97.280829235293695</v>
      </c>
      <c r="FR1374">
        <v>94.070608572186501</v>
      </c>
      <c r="FS1374">
        <v>91.410553617834694</v>
      </c>
      <c r="FT1374">
        <v>88.776652425455396</v>
      </c>
      <c r="FU1374">
        <v>7.2789478408399097E-2</v>
      </c>
      <c r="FV1374">
        <v>0</v>
      </c>
      <c r="FW1374">
        <v>0</v>
      </c>
      <c r="FX1374">
        <v>1</v>
      </c>
    </row>
    <row r="1375" spans="1:180" x14ac:dyDescent="0.2">
      <c r="A1375" t="s">
        <v>42</v>
      </c>
      <c r="B1375" t="s">
        <v>58</v>
      </c>
      <c r="C1375" t="s">
        <v>55</v>
      </c>
      <c r="D1375" t="s">
        <v>80</v>
      </c>
      <c r="E1375" t="s">
        <v>78</v>
      </c>
      <c r="F1375" t="s">
        <v>1</v>
      </c>
      <c r="G1375" t="s">
        <v>2</v>
      </c>
      <c r="H1375">
        <v>7469.8888888888896</v>
      </c>
      <c r="I1375">
        <v>1.25499679021291</v>
      </c>
      <c r="J1375">
        <v>1.0754813270163299</v>
      </c>
      <c r="K1375">
        <v>0.93806814265567895</v>
      </c>
      <c r="L1375">
        <v>0.84556278689813502</v>
      </c>
      <c r="M1375">
        <v>0.78955294408719101</v>
      </c>
      <c r="N1375">
        <v>0.75465925026112801</v>
      </c>
      <c r="O1375">
        <v>0.76282746601645002</v>
      </c>
      <c r="P1375">
        <v>0.80575069100823804</v>
      </c>
      <c r="Q1375">
        <v>0.87371458794175105</v>
      </c>
      <c r="R1375">
        <v>1.0094467915938099</v>
      </c>
      <c r="S1375">
        <v>1.2096646642100799</v>
      </c>
      <c r="T1375">
        <v>1.46159651137619</v>
      </c>
      <c r="U1375">
        <v>1.7355287537335899</v>
      </c>
      <c r="V1375">
        <v>1.99982423659034</v>
      </c>
      <c r="W1375">
        <v>2.2514445374603498</v>
      </c>
      <c r="X1375">
        <v>2.4755854246292301</v>
      </c>
      <c r="Y1375">
        <v>2.6481957817897901</v>
      </c>
      <c r="Z1375">
        <v>2.7251325910311501</v>
      </c>
      <c r="AA1375">
        <v>2.6858737789832898</v>
      </c>
      <c r="AB1375">
        <v>2.5336717270994602</v>
      </c>
      <c r="AC1375">
        <v>2.36863856573417</v>
      </c>
      <c r="AD1375">
        <v>2.1922910144485002</v>
      </c>
      <c r="AE1375">
        <v>1.90058697620001</v>
      </c>
      <c r="AF1375">
        <v>1.59083592906064</v>
      </c>
      <c r="AG1375">
        <v>-2.6044221638115699E-2</v>
      </c>
      <c r="AH1375">
        <v>-2.4695251431632301E-2</v>
      </c>
      <c r="AI1375">
        <v>-2.1760114210937501E-2</v>
      </c>
      <c r="AJ1375">
        <v>-1.8246281559828301E-2</v>
      </c>
      <c r="AK1375">
        <v>-1.0535675027159601E-2</v>
      </c>
      <c r="AL1375">
        <v>-1.0946648942644299E-2</v>
      </c>
      <c r="AM1375">
        <v>-9.3533630975470902E-3</v>
      </c>
      <c r="AN1375">
        <v>-2.95748566201734E-3</v>
      </c>
      <c r="AO1375">
        <v>-6.3860214335887304E-3</v>
      </c>
      <c r="AP1375">
        <v>-1.6920200029826901E-2</v>
      </c>
      <c r="AQ1375">
        <v>-1.4859139583914299E-2</v>
      </c>
      <c r="AR1375">
        <v>-4.9287751466943397E-3</v>
      </c>
      <c r="AS1375">
        <v>-8.0786306074765793E-3</v>
      </c>
      <c r="AT1375">
        <v>-9.2691057114503202E-3</v>
      </c>
      <c r="AU1375">
        <v>0.110295629558016</v>
      </c>
      <c r="AV1375">
        <v>0.137686461370673</v>
      </c>
      <c r="AW1375">
        <v>0.14890364065064901</v>
      </c>
      <c r="AX1375">
        <v>0.14358007943727399</v>
      </c>
      <c r="AY1375">
        <v>8.6589257240797399E-2</v>
      </c>
      <c r="AZ1375">
        <v>-6.3132468442029896E-2</v>
      </c>
      <c r="BA1375">
        <v>-6.7704632037265594E-2</v>
      </c>
      <c r="BB1375">
        <v>-7.1169459092075005E-2</v>
      </c>
      <c r="BC1375">
        <v>-7.4222202246418303E-2</v>
      </c>
      <c r="BD1375">
        <v>-4.7347168590302101E-2</v>
      </c>
      <c r="BE1375">
        <v>-1.3321542326773499E-2</v>
      </c>
      <c r="BF1375">
        <v>-1.3040801250715099E-2</v>
      </c>
      <c r="BG1375">
        <v>-1.22313843227099E-2</v>
      </c>
      <c r="BH1375">
        <v>-8.0196399617156796E-3</v>
      </c>
      <c r="BI1375">
        <v>-3.1589521684148299E-3</v>
      </c>
      <c r="BJ1375">
        <v>-2.8704333319347799E-3</v>
      </c>
      <c r="BK1375">
        <v>-1.6209149655706399E-3</v>
      </c>
      <c r="BL1375">
        <v>3.5826687868736802E-3</v>
      </c>
      <c r="BM1375">
        <v>-2.69325087622192E-4</v>
      </c>
      <c r="BN1375">
        <v>-1.2130245289797E-2</v>
      </c>
      <c r="BO1375">
        <v>-9.3331790949763103E-3</v>
      </c>
      <c r="BP1375">
        <v>-1.06067085165717E-3</v>
      </c>
      <c r="BQ1375">
        <v>-4.2111690348897403E-3</v>
      </c>
      <c r="BR1375">
        <v>1.90280423933339E-3</v>
      </c>
      <c r="BS1375">
        <v>0.12591488323526401</v>
      </c>
      <c r="BT1375">
        <v>0.15221434302356801</v>
      </c>
      <c r="BU1375">
        <v>0.16336573142729699</v>
      </c>
      <c r="BV1375">
        <v>0.16016525027598899</v>
      </c>
      <c r="BW1375">
        <v>0.10507439521032801</v>
      </c>
      <c r="BX1375">
        <v>-4.7675611837158002E-2</v>
      </c>
      <c r="BY1375">
        <v>-5.2302918185793697E-2</v>
      </c>
      <c r="BZ1375">
        <v>-5.1160742341762197E-2</v>
      </c>
      <c r="CA1375">
        <v>-5.3720146521627599E-2</v>
      </c>
      <c r="CB1375">
        <v>-3.3919203095530599E-2</v>
      </c>
      <c r="CC1375">
        <v>-4.5098533924545397E-3</v>
      </c>
      <c r="CD1375">
        <v>-4.9689645580141698E-3</v>
      </c>
      <c r="CE1375">
        <v>-5.6318150292078003E-3</v>
      </c>
      <c r="CF1375">
        <v>-9.3669914397472096E-4</v>
      </c>
      <c r="CG1375">
        <v>1.9501436120620201E-3</v>
      </c>
      <c r="CH1375">
        <v>2.72312899770902E-3</v>
      </c>
      <c r="CI1375">
        <v>3.7345550555112298E-3</v>
      </c>
      <c r="CJ1375">
        <v>8.1123598350991005E-3</v>
      </c>
      <c r="CK1375">
        <v>3.9670801684854699E-3</v>
      </c>
      <c r="CL1375">
        <v>-8.8127372283477896E-3</v>
      </c>
      <c r="CM1375">
        <v>-5.5059156939057004E-3</v>
      </c>
      <c r="CN1375">
        <v>1.61836639979538E-3</v>
      </c>
      <c r="CO1375">
        <v>-1.53257693104837E-3</v>
      </c>
      <c r="CP1375">
        <v>9.6404350385917194E-3</v>
      </c>
      <c r="CQ1375">
        <v>0.13673273075166101</v>
      </c>
      <c r="CR1375">
        <v>0.16227630960051301</v>
      </c>
      <c r="CS1375">
        <v>0.17338213144376999</v>
      </c>
      <c r="CT1375">
        <v>0.17165208907597401</v>
      </c>
      <c r="CU1375">
        <v>0.117877145457303</v>
      </c>
      <c r="CV1375">
        <v>-3.6970240038382701E-2</v>
      </c>
      <c r="CW1375">
        <v>-4.16357380900437E-2</v>
      </c>
      <c r="CX1375">
        <v>-3.73027660724497E-2</v>
      </c>
      <c r="CY1375">
        <v>-3.95204851814355E-2</v>
      </c>
      <c r="CZ1375">
        <v>-2.4619035099060799E-2</v>
      </c>
      <c r="DA1375">
        <v>4.3018355418643897E-3</v>
      </c>
      <c r="DB1375">
        <v>3.10287213468678E-3</v>
      </c>
      <c r="DC1375">
        <v>9.6775426429433905E-4</v>
      </c>
      <c r="DD1375">
        <v>6.1462416737662401E-3</v>
      </c>
      <c r="DE1375">
        <v>7.0592393925388696E-3</v>
      </c>
      <c r="DF1375">
        <v>8.3166913273528299E-3</v>
      </c>
      <c r="DG1375">
        <v>9.0900250765931102E-3</v>
      </c>
      <c r="DH1375">
        <v>1.2642050883324501E-2</v>
      </c>
      <c r="DI1375">
        <v>8.2034854245931297E-3</v>
      </c>
      <c r="DJ1375">
        <v>-5.4952291668985999E-3</v>
      </c>
      <c r="DK1375">
        <v>-1.67865229283509E-3</v>
      </c>
      <c r="DL1375">
        <v>4.2974036512479297E-3</v>
      </c>
      <c r="DM1375">
        <v>1.14601517279299E-3</v>
      </c>
      <c r="DN1375">
        <v>1.73780658378501E-2</v>
      </c>
      <c r="DO1375">
        <v>0.14755057826805901</v>
      </c>
      <c r="DP1375">
        <v>0.17233827617745701</v>
      </c>
      <c r="DQ1375">
        <v>0.18339853146024299</v>
      </c>
      <c r="DR1375">
        <v>0.18313892787595801</v>
      </c>
      <c r="DS1375">
        <v>0.13067989570427899</v>
      </c>
      <c r="DT1375">
        <v>-2.6264868239607501E-2</v>
      </c>
      <c r="DU1375">
        <v>-3.09685579942936E-2</v>
      </c>
      <c r="DV1375">
        <v>-2.34447898031372E-2</v>
      </c>
      <c r="DW1375">
        <v>-2.5320823841243401E-2</v>
      </c>
      <c r="DX1375">
        <v>-1.5318867102590899E-2</v>
      </c>
      <c r="DY1375">
        <v>1.70245148532066E-2</v>
      </c>
      <c r="DZ1375">
        <v>1.4757322315603999E-2</v>
      </c>
      <c r="EA1375">
        <v>1.04964841525219E-2</v>
      </c>
      <c r="EB1375">
        <v>1.6372883271878799E-2</v>
      </c>
      <c r="EC1375">
        <v>1.44359622512836E-2</v>
      </c>
      <c r="ED1375">
        <v>1.63929069380623E-2</v>
      </c>
      <c r="EE1375">
        <v>1.68224732085696E-2</v>
      </c>
      <c r="EF1375">
        <v>1.9182205332215499E-2</v>
      </c>
      <c r="EG1375">
        <v>1.4320181770559701E-2</v>
      </c>
      <c r="EH1375">
        <v>-7.0527442686863504E-4</v>
      </c>
      <c r="EI1375">
        <v>3.8473081961028699E-3</v>
      </c>
      <c r="EJ1375">
        <v>8.1655079462850996E-3</v>
      </c>
      <c r="EK1375">
        <v>5.0134767453798397E-3</v>
      </c>
      <c r="EL1375">
        <v>2.8549975788633799E-2</v>
      </c>
      <c r="EM1375">
        <v>0.16316983194530699</v>
      </c>
      <c r="EN1375">
        <v>0.18686615783035199</v>
      </c>
      <c r="EO1375">
        <v>0.19786062223689099</v>
      </c>
      <c r="EP1375">
        <v>0.199724098714673</v>
      </c>
      <c r="EQ1375">
        <v>0.14916503367381001</v>
      </c>
      <c r="ER1375">
        <v>-1.08080116347356E-2</v>
      </c>
      <c r="ES1375">
        <v>-1.55668441428217E-2</v>
      </c>
      <c r="ET1375">
        <v>-3.4360730528244202E-3</v>
      </c>
      <c r="EU1375">
        <v>-4.8187681164527903E-3</v>
      </c>
      <c r="EV1375">
        <v>-1.8909016078194701E-3</v>
      </c>
      <c r="EW1375">
        <v>84.897019529324098</v>
      </c>
      <c r="EX1375">
        <v>82.982899036743405</v>
      </c>
      <c r="EY1375">
        <v>81.172509091168195</v>
      </c>
      <c r="EZ1375">
        <v>79.368567181298502</v>
      </c>
      <c r="FA1375">
        <v>77.8226962445152</v>
      </c>
      <c r="FB1375">
        <v>76.303106947823295</v>
      </c>
      <c r="FC1375">
        <v>75.059206806311295</v>
      </c>
      <c r="FD1375">
        <v>75.090968186475706</v>
      </c>
      <c r="FE1375">
        <v>78.4533243267811</v>
      </c>
      <c r="FF1375">
        <v>82.319015263830096</v>
      </c>
      <c r="FG1375">
        <v>86.704433735216597</v>
      </c>
      <c r="FH1375">
        <v>90.690589450867606</v>
      </c>
      <c r="FI1375">
        <v>94.033333571035797</v>
      </c>
      <c r="FJ1375">
        <v>97.292576159556802</v>
      </c>
      <c r="FK1375">
        <v>99.839938176599304</v>
      </c>
      <c r="FL1375">
        <v>101.712398702667</v>
      </c>
      <c r="FM1375">
        <v>102.90785486110001</v>
      </c>
      <c r="FN1375">
        <v>103.069001618518</v>
      </c>
      <c r="FO1375">
        <v>102.326083201909</v>
      </c>
      <c r="FP1375">
        <v>100.448153219484</v>
      </c>
      <c r="FQ1375">
        <v>97.423409725977706</v>
      </c>
      <c r="FR1375">
        <v>94.246285712075405</v>
      </c>
      <c r="FS1375">
        <v>91.599744312476005</v>
      </c>
      <c r="FT1375">
        <v>88.969121536033796</v>
      </c>
      <c r="FU1375">
        <v>2.1047196491777401E-2</v>
      </c>
      <c r="FV1375">
        <v>0</v>
      </c>
      <c r="FW1375">
        <v>0</v>
      </c>
      <c r="FX1375">
        <v>1</v>
      </c>
    </row>
    <row r="1376" spans="1:180" x14ac:dyDescent="0.2">
      <c r="A1376" t="s">
        <v>42</v>
      </c>
      <c r="B1376" t="s">
        <v>58</v>
      </c>
      <c r="C1376" t="s">
        <v>55</v>
      </c>
      <c r="D1376" t="s">
        <v>80</v>
      </c>
      <c r="E1376" t="s">
        <v>78</v>
      </c>
      <c r="F1376" t="s">
        <v>77</v>
      </c>
      <c r="G1376" t="s">
        <v>2</v>
      </c>
      <c r="H1376">
        <v>6312.3333333333303</v>
      </c>
      <c r="I1376">
        <v>1.2805657093369001</v>
      </c>
      <c r="J1376">
        <v>1.09610875949117</v>
      </c>
      <c r="K1376">
        <v>0.95612266733587403</v>
      </c>
      <c r="L1376">
        <v>0.86273640749267</v>
      </c>
      <c r="M1376">
        <v>0.80545538255242899</v>
      </c>
      <c r="N1376">
        <v>0.76806538497374299</v>
      </c>
      <c r="O1376">
        <v>0.77430571955933902</v>
      </c>
      <c r="P1376">
        <v>0.81814941610786196</v>
      </c>
      <c r="Q1376">
        <v>0.88280990031501805</v>
      </c>
      <c r="R1376">
        <v>1.0198285296321601</v>
      </c>
      <c r="S1376">
        <v>1.2228428065196</v>
      </c>
      <c r="T1376">
        <v>1.4746193298289101</v>
      </c>
      <c r="U1376">
        <v>1.7434429661683899</v>
      </c>
      <c r="V1376">
        <v>2.00310228203378</v>
      </c>
      <c r="W1376">
        <v>2.25038618956818</v>
      </c>
      <c r="X1376">
        <v>2.4682856290538102</v>
      </c>
      <c r="Y1376">
        <v>2.6381388421887402</v>
      </c>
      <c r="Z1376">
        <v>2.7183450395645701</v>
      </c>
      <c r="AA1376">
        <v>2.6822972315551898</v>
      </c>
      <c r="AB1376">
        <v>2.5338821800854898</v>
      </c>
      <c r="AC1376">
        <v>2.3760903791132799</v>
      </c>
      <c r="AD1376">
        <v>2.2083284587019798</v>
      </c>
      <c r="AE1376">
        <v>1.92404131903376</v>
      </c>
      <c r="AF1376">
        <v>1.6191266168881799</v>
      </c>
      <c r="AG1376">
        <v>-2.6618473240297601E-2</v>
      </c>
      <c r="AH1376">
        <v>-2.7800862192835799E-2</v>
      </c>
      <c r="AI1376">
        <v>-2.5384624263991198E-2</v>
      </c>
      <c r="AJ1376">
        <v>-2.0011180853616299E-2</v>
      </c>
      <c r="AK1376">
        <v>-1.09486199095917E-2</v>
      </c>
      <c r="AL1376">
        <v>-1.15001276405521E-2</v>
      </c>
      <c r="AM1376">
        <v>-9.8252896824315098E-3</v>
      </c>
      <c r="AN1376">
        <v>-3.55978097693301E-3</v>
      </c>
      <c r="AO1376">
        <v>-6.8047751697898401E-3</v>
      </c>
      <c r="AP1376">
        <v>-1.9130422201515802E-2</v>
      </c>
      <c r="AQ1376">
        <v>-1.6799009488680201E-2</v>
      </c>
      <c r="AR1376">
        <v>-3.7192186070146298E-3</v>
      </c>
      <c r="AS1376">
        <v>-1.1433956755643701E-2</v>
      </c>
      <c r="AT1376">
        <v>-8.0114628797785907E-3</v>
      </c>
      <c r="AU1376">
        <v>6.2318500080393198E-2</v>
      </c>
      <c r="AV1376">
        <v>7.8634067556222306E-2</v>
      </c>
      <c r="AW1376">
        <v>8.15359009067083E-2</v>
      </c>
      <c r="AX1376">
        <v>8.3230516870985399E-2</v>
      </c>
      <c r="AY1376">
        <v>6.7815890091884906E-2</v>
      </c>
      <c r="AZ1376">
        <v>-2.2930722165212698E-2</v>
      </c>
      <c r="BA1376">
        <v>-3.72502164637349E-2</v>
      </c>
      <c r="BB1376">
        <v>-5.4946439124954699E-2</v>
      </c>
      <c r="BC1376">
        <v>-6.8735471496666797E-2</v>
      </c>
      <c r="BD1376">
        <v>-4.64086263114478E-2</v>
      </c>
      <c r="BE1376">
        <v>-1.2875716021176599E-2</v>
      </c>
      <c r="BF1376">
        <v>-1.50005203141996E-2</v>
      </c>
      <c r="BG1376">
        <v>-1.48216713375314E-2</v>
      </c>
      <c r="BH1376">
        <v>-8.7091539026528109E-3</v>
      </c>
      <c r="BI1376">
        <v>-3.1234878111339498E-3</v>
      </c>
      <c r="BJ1376">
        <v>-3.2491491240124099E-3</v>
      </c>
      <c r="BK1376">
        <v>-1.68387673899198E-3</v>
      </c>
      <c r="BL1376">
        <v>4.0968658527759799E-3</v>
      </c>
      <c r="BM1376">
        <v>-4.10271940106218E-4</v>
      </c>
      <c r="BN1376">
        <v>-1.3292917160484301E-2</v>
      </c>
      <c r="BO1376">
        <v>-9.9082506758275905E-3</v>
      </c>
      <c r="BP1376">
        <v>6.5960958510342103E-4</v>
      </c>
      <c r="BQ1376">
        <v>-7.0397402901597001E-3</v>
      </c>
      <c r="BR1376">
        <v>1.7306996441654901E-3</v>
      </c>
      <c r="BS1376">
        <v>7.7053995265186095E-2</v>
      </c>
      <c r="BT1376">
        <v>9.4378066619679096E-2</v>
      </c>
      <c r="BU1376">
        <v>9.7580866777929806E-2</v>
      </c>
      <c r="BV1376">
        <v>9.8278300033690105E-2</v>
      </c>
      <c r="BW1376">
        <v>8.4737728254217701E-2</v>
      </c>
      <c r="BX1376">
        <v>-8.2343238940012706E-3</v>
      </c>
      <c r="BY1376">
        <v>-2.20023865233781E-2</v>
      </c>
      <c r="BZ1376">
        <v>-3.5281958132370797E-2</v>
      </c>
      <c r="CA1376">
        <v>-4.8372173819278101E-2</v>
      </c>
      <c r="CB1376">
        <v>-3.1998879338504801E-2</v>
      </c>
      <c r="CC1376">
        <v>-3.3575242353629299E-3</v>
      </c>
      <c r="CD1376">
        <v>-6.1350425223539702E-3</v>
      </c>
      <c r="CE1376">
        <v>-7.5058023182722304E-3</v>
      </c>
      <c r="CF1376">
        <v>-8.8140446544150599E-4</v>
      </c>
      <c r="CG1376">
        <v>2.29617484279251E-3</v>
      </c>
      <c r="CH1376">
        <v>2.46545346183439E-3</v>
      </c>
      <c r="CI1376">
        <v>3.9548410646919798E-3</v>
      </c>
      <c r="CJ1376">
        <v>9.3998361228186493E-3</v>
      </c>
      <c r="CK1376">
        <v>4.0185415173891103E-3</v>
      </c>
      <c r="CL1376">
        <v>-9.2498789516825101E-3</v>
      </c>
      <c r="CM1376">
        <v>-5.1357321131579202E-3</v>
      </c>
      <c r="CN1376">
        <v>3.6923726518712902E-3</v>
      </c>
      <c r="CO1376">
        <v>-3.9963193521354197E-3</v>
      </c>
      <c r="CP1376">
        <v>8.4780917309914307E-3</v>
      </c>
      <c r="CQ1376">
        <v>8.72597543418763E-2</v>
      </c>
      <c r="CR1376">
        <v>0.10528231241055699</v>
      </c>
      <c r="CS1376">
        <v>0.108693561263039</v>
      </c>
      <c r="CT1376">
        <v>0.108700348812569</v>
      </c>
      <c r="CU1376">
        <v>9.6457741816960998E-2</v>
      </c>
      <c r="CV1376">
        <v>1.9443567794421299E-3</v>
      </c>
      <c r="CW1376">
        <v>-1.14417859556944E-2</v>
      </c>
      <c r="CX1376">
        <v>-2.16623985002262E-2</v>
      </c>
      <c r="CY1376">
        <v>-3.4268615880022203E-2</v>
      </c>
      <c r="CZ1376">
        <v>-2.2018732481024799E-2</v>
      </c>
      <c r="DA1376">
        <v>6.1606675504507699E-3</v>
      </c>
      <c r="DB1376">
        <v>2.7304352694916502E-3</v>
      </c>
      <c r="DC1376">
        <v>-1.8993329901309999E-4</v>
      </c>
      <c r="DD1376">
        <v>6.9463449717698002E-3</v>
      </c>
      <c r="DE1376">
        <v>7.7158374967189703E-3</v>
      </c>
      <c r="DF1376">
        <v>8.1800560476812008E-3</v>
      </c>
      <c r="DG1376">
        <v>9.5935588683759392E-3</v>
      </c>
      <c r="DH1376">
        <v>1.47028063928613E-2</v>
      </c>
      <c r="DI1376">
        <v>8.4473549748844308E-3</v>
      </c>
      <c r="DJ1376">
        <v>-5.2068407428807603E-3</v>
      </c>
      <c r="DK1376">
        <v>-3.6321355048825999E-4</v>
      </c>
      <c r="DL1376">
        <v>6.7251357186391596E-3</v>
      </c>
      <c r="DM1376">
        <v>-9.52898414111149E-4</v>
      </c>
      <c r="DN1376">
        <v>1.52254838178174E-2</v>
      </c>
      <c r="DO1376">
        <v>9.7465513418566505E-2</v>
      </c>
      <c r="DP1376">
        <v>0.116186558201434</v>
      </c>
      <c r="DQ1376">
        <v>0.119806255748149</v>
      </c>
      <c r="DR1376">
        <v>0.11912239759144699</v>
      </c>
      <c r="DS1376">
        <v>0.108177755379704</v>
      </c>
      <c r="DT1376">
        <v>1.21230374528855E-2</v>
      </c>
      <c r="DU1376">
        <v>-8.8118538801068905E-4</v>
      </c>
      <c r="DV1376">
        <v>-8.0428388680817003E-3</v>
      </c>
      <c r="DW1376">
        <v>-2.0165057940766201E-2</v>
      </c>
      <c r="DX1376">
        <v>-1.20385856235448E-2</v>
      </c>
      <c r="DY1376">
        <v>1.9903424769571701E-2</v>
      </c>
      <c r="DZ1376">
        <v>1.55307771481279E-2</v>
      </c>
      <c r="EA1376">
        <v>1.0373019627446699E-2</v>
      </c>
      <c r="EB1376">
        <v>1.8248371922733299E-2</v>
      </c>
      <c r="EC1376">
        <v>1.55409695951767E-2</v>
      </c>
      <c r="ED1376">
        <v>1.64310345642209E-2</v>
      </c>
      <c r="EE1376">
        <v>1.7734971811815499E-2</v>
      </c>
      <c r="EF1376">
        <v>2.23594532225703E-2</v>
      </c>
      <c r="EG1376">
        <v>1.4841858204568001E-2</v>
      </c>
      <c r="EH1376">
        <v>6.3066429815073996E-4</v>
      </c>
      <c r="EI1376">
        <v>6.5275452623643603E-3</v>
      </c>
      <c r="EJ1376">
        <v>1.11039639107572E-2</v>
      </c>
      <c r="EK1376">
        <v>3.4413180513728301E-3</v>
      </c>
      <c r="EL1376">
        <v>2.4967646341761501E-2</v>
      </c>
      <c r="EM1376">
        <v>0.11220100860335901</v>
      </c>
      <c r="EN1376">
        <v>0.131930557264891</v>
      </c>
      <c r="EO1376">
        <v>0.13585122161936999</v>
      </c>
      <c r="EP1376">
        <v>0.13417018075415199</v>
      </c>
      <c r="EQ1376">
        <v>0.12509959354203701</v>
      </c>
      <c r="ER1376">
        <v>2.68194357240969E-2</v>
      </c>
      <c r="ES1376">
        <v>1.4366644552346101E-2</v>
      </c>
      <c r="ET1376">
        <v>1.1621642124502301E-2</v>
      </c>
      <c r="EU1376">
        <v>1.9823973662245299E-4</v>
      </c>
      <c r="EV1376">
        <v>2.3711613493981498E-3</v>
      </c>
      <c r="EW1376">
        <v>84.905623724801401</v>
      </c>
      <c r="EX1376">
        <v>82.990183603761096</v>
      </c>
      <c r="EY1376">
        <v>81.178915995826102</v>
      </c>
      <c r="EZ1376">
        <v>79.374110372314505</v>
      </c>
      <c r="FA1376">
        <v>77.828447190580604</v>
      </c>
      <c r="FB1376">
        <v>76.307293096428893</v>
      </c>
      <c r="FC1376">
        <v>75.062633583265495</v>
      </c>
      <c r="FD1376">
        <v>75.091699233965898</v>
      </c>
      <c r="FE1376">
        <v>78.453419073307202</v>
      </c>
      <c r="FF1376">
        <v>82.318770373564206</v>
      </c>
      <c r="FG1376">
        <v>86.706230795004004</v>
      </c>
      <c r="FH1376">
        <v>90.692674145538106</v>
      </c>
      <c r="FI1376">
        <v>94.036192449843398</v>
      </c>
      <c r="FJ1376">
        <v>97.297442335967602</v>
      </c>
      <c r="FK1376">
        <v>99.845060908006801</v>
      </c>
      <c r="FL1376">
        <v>101.718655904671</v>
      </c>
      <c r="FM1376">
        <v>102.914591638315</v>
      </c>
      <c r="FN1376">
        <v>103.07576521095299</v>
      </c>
      <c r="FO1376">
        <v>102.333504362146</v>
      </c>
      <c r="FP1376">
        <v>100.456440789548</v>
      </c>
      <c r="FQ1376">
        <v>97.432884713751506</v>
      </c>
      <c r="FR1376">
        <v>94.260059403328796</v>
      </c>
      <c r="FS1376">
        <v>91.613779810831105</v>
      </c>
      <c r="FT1376">
        <v>88.980346545551598</v>
      </c>
      <c r="FU1376">
        <v>2.0734061228718299E-2</v>
      </c>
      <c r="FV1376">
        <v>0</v>
      </c>
      <c r="FW1376">
        <v>0</v>
      </c>
      <c r="FX1376">
        <v>1</v>
      </c>
    </row>
    <row r="1377" spans="1:180" x14ac:dyDescent="0.2">
      <c r="A1377" t="s">
        <v>42</v>
      </c>
      <c r="B1377" t="s">
        <v>58</v>
      </c>
      <c r="C1377" t="s">
        <v>55</v>
      </c>
      <c r="D1377" t="s">
        <v>80</v>
      </c>
      <c r="E1377" t="s">
        <v>78</v>
      </c>
      <c r="F1377" t="s">
        <v>78</v>
      </c>
      <c r="G1377" t="s">
        <v>2</v>
      </c>
      <c r="H1377">
        <v>1157.55555555556</v>
      </c>
      <c r="I1377">
        <v>1.11181432399945</v>
      </c>
      <c r="J1377">
        <v>0.959575738480277</v>
      </c>
      <c r="K1377">
        <v>0.83640004163498605</v>
      </c>
      <c r="L1377">
        <v>0.74949611367774904</v>
      </c>
      <c r="M1377">
        <v>0.70068236927906202</v>
      </c>
      <c r="N1377">
        <v>0.67926767746211003</v>
      </c>
      <c r="O1377">
        <v>0.69790237010492495</v>
      </c>
      <c r="P1377">
        <v>0.73551124987510597</v>
      </c>
      <c r="Q1377">
        <v>0.82190131888680296</v>
      </c>
      <c r="R1377">
        <v>0.95092242892211898</v>
      </c>
      <c r="S1377">
        <v>1.13677909623442</v>
      </c>
      <c r="T1377">
        <v>1.3904140346231399</v>
      </c>
      <c r="U1377">
        <v>1.69231716936123</v>
      </c>
      <c r="V1377">
        <v>1.9810974524570599</v>
      </c>
      <c r="W1377">
        <v>2.2555759406948899</v>
      </c>
      <c r="X1377">
        <v>2.5133539638517699</v>
      </c>
      <c r="Y1377">
        <v>2.7008698409904599</v>
      </c>
      <c r="Z1377">
        <v>2.7598326225029002</v>
      </c>
      <c r="AA1377">
        <v>2.70244005242342</v>
      </c>
      <c r="AB1377">
        <v>2.5289939215558501</v>
      </c>
      <c r="AC1377">
        <v>2.32325324319986</v>
      </c>
      <c r="AD1377">
        <v>2.0992828849718599</v>
      </c>
      <c r="AE1377">
        <v>1.76665273017628</v>
      </c>
      <c r="AF1377">
        <v>1.4306489739708601</v>
      </c>
      <c r="AG1377">
        <v>-3.8166453478028203E-2</v>
      </c>
      <c r="AH1377">
        <v>-2.3519211667008301E-2</v>
      </c>
      <c r="AI1377">
        <v>-1.8455927609867102E-2</v>
      </c>
      <c r="AJ1377">
        <v>-2.0838703311616399E-2</v>
      </c>
      <c r="AK1377">
        <v>-1.87315147937967E-2</v>
      </c>
      <c r="AL1377">
        <v>-1.18007209681901E-2</v>
      </c>
      <c r="AM1377">
        <v>-1.52333613618104E-2</v>
      </c>
      <c r="AN1377">
        <v>-1.7754219369231598E-2</v>
      </c>
      <c r="AO1377">
        <v>-1.6504402003459099E-2</v>
      </c>
      <c r="AP1377">
        <v>-2.3153372054115901E-2</v>
      </c>
      <c r="AQ1377">
        <v>-2.9386120124316201E-2</v>
      </c>
      <c r="AR1377">
        <v>-2.8317907015997699E-2</v>
      </c>
      <c r="AS1377">
        <v>-6.2496940710830597E-3</v>
      </c>
      <c r="AT1377">
        <v>-3.3514158951450199E-2</v>
      </c>
      <c r="AU1377">
        <v>0.34427199873689202</v>
      </c>
      <c r="AV1377">
        <v>0.42358206008854898</v>
      </c>
      <c r="AW1377">
        <v>0.45859931529325798</v>
      </c>
      <c r="AX1377">
        <v>0.44149318881552702</v>
      </c>
      <c r="AY1377">
        <v>0.16596049179519701</v>
      </c>
      <c r="AZ1377">
        <v>-0.31333865638527503</v>
      </c>
      <c r="BA1377">
        <v>-0.250747039804674</v>
      </c>
      <c r="BB1377">
        <v>-0.179875436387153</v>
      </c>
      <c r="BC1377">
        <v>-0.12231799554650399</v>
      </c>
      <c r="BD1377">
        <v>-8.0188765062536096E-2</v>
      </c>
      <c r="BE1377">
        <v>-2.3665032617248598E-2</v>
      </c>
      <c r="BF1377">
        <v>-1.0191360543001401E-2</v>
      </c>
      <c r="BG1377">
        <v>-6.2649403956672404E-3</v>
      </c>
      <c r="BH1377">
        <v>-1.06587578209505E-2</v>
      </c>
      <c r="BI1377">
        <v>-8.6086692323961694E-3</v>
      </c>
      <c r="BJ1377">
        <v>-3.3037441791707802E-3</v>
      </c>
      <c r="BK1377">
        <v>-6.0752125934197604E-3</v>
      </c>
      <c r="BL1377">
        <v>-8.21538045037579E-3</v>
      </c>
      <c r="BM1377">
        <v>-6.0597708715579698E-3</v>
      </c>
      <c r="BN1377">
        <v>-1.4225382613550301E-2</v>
      </c>
      <c r="BO1377">
        <v>-1.7299204708131601E-2</v>
      </c>
      <c r="BP1377">
        <v>-1.74214360975391E-2</v>
      </c>
      <c r="BQ1377">
        <v>4.5353561724179601E-3</v>
      </c>
      <c r="BR1377">
        <v>-5.4854453244141902E-3</v>
      </c>
      <c r="BS1377">
        <v>0.37960857986785201</v>
      </c>
      <c r="BT1377">
        <v>0.45002169111552698</v>
      </c>
      <c r="BU1377">
        <v>0.49666737017631202</v>
      </c>
      <c r="BV1377">
        <v>0.483292990758517</v>
      </c>
      <c r="BW1377">
        <v>0.20426332601656799</v>
      </c>
      <c r="BX1377">
        <v>-0.27937170735961397</v>
      </c>
      <c r="BY1377">
        <v>-0.22742283189847101</v>
      </c>
      <c r="BZ1377">
        <v>-0.149291238584774</v>
      </c>
      <c r="CA1377">
        <v>-9.2783228562622999E-2</v>
      </c>
      <c r="CB1377">
        <v>-5.7406919852469401E-2</v>
      </c>
      <c r="CC1377">
        <v>-1.36213927043164E-2</v>
      </c>
      <c r="CD1377">
        <v>-9.6053145474762696E-4</v>
      </c>
      <c r="CE1377">
        <v>2.1785002118486101E-3</v>
      </c>
      <c r="CF1377">
        <v>-3.6081585849781399E-3</v>
      </c>
      <c r="CG1377">
        <v>-1.5976172334912101E-3</v>
      </c>
      <c r="CH1377">
        <v>2.5812360608182799E-3</v>
      </c>
      <c r="CI1377">
        <v>2.6769334537349001E-4</v>
      </c>
      <c r="CJ1377">
        <v>-1.6088096730553999E-3</v>
      </c>
      <c r="CK1377">
        <v>1.1741488332299801E-3</v>
      </c>
      <c r="CL1377">
        <v>-8.0418843240812003E-3</v>
      </c>
      <c r="CM1377">
        <v>-8.9278439108902794E-3</v>
      </c>
      <c r="CN1377">
        <v>-9.8745735330075298E-3</v>
      </c>
      <c r="CO1377">
        <v>1.20050491168914E-2</v>
      </c>
      <c r="CP1377">
        <v>1.39271563506407E-2</v>
      </c>
      <c r="CQ1377">
        <v>0.40408258831438698</v>
      </c>
      <c r="CR1377">
        <v>0.46833369902255501</v>
      </c>
      <c r="CS1377">
        <v>0.52303318902273999</v>
      </c>
      <c r="CT1377">
        <v>0.51224340625074805</v>
      </c>
      <c r="CU1377">
        <v>0.230791752317514</v>
      </c>
      <c r="CV1377">
        <v>-0.25584630193694102</v>
      </c>
      <c r="CW1377">
        <v>-0.21126855655446899</v>
      </c>
      <c r="CX1377">
        <v>-0.12810871635457199</v>
      </c>
      <c r="CY1377">
        <v>-7.23275389204628E-2</v>
      </c>
      <c r="CZ1377">
        <v>-4.16282832596295E-2</v>
      </c>
      <c r="DA1377">
        <v>-3.5777527913842099E-3</v>
      </c>
      <c r="DB1377">
        <v>8.2702976335061393E-3</v>
      </c>
      <c r="DC1377">
        <v>1.06219408193645E-2</v>
      </c>
      <c r="DD1377">
        <v>3.4424406509942001E-3</v>
      </c>
      <c r="DE1377">
        <v>5.4134347654137497E-3</v>
      </c>
      <c r="DF1377">
        <v>8.4662163008073395E-3</v>
      </c>
      <c r="DG1377">
        <v>6.6105992841667396E-3</v>
      </c>
      <c r="DH1377">
        <v>4.9977611042649897E-3</v>
      </c>
      <c r="DI1377">
        <v>8.4080685380179196E-3</v>
      </c>
      <c r="DJ1377">
        <v>-1.8583860346121201E-3</v>
      </c>
      <c r="DK1377">
        <v>-5.5648311364898105E-4</v>
      </c>
      <c r="DL1377">
        <v>-2.3277109684759398E-3</v>
      </c>
      <c r="DM1377">
        <v>1.9474742061364899E-2</v>
      </c>
      <c r="DN1377">
        <v>3.3339758025695498E-2</v>
      </c>
      <c r="DO1377">
        <v>0.428556596760921</v>
      </c>
      <c r="DP1377">
        <v>0.48664570692958398</v>
      </c>
      <c r="DQ1377">
        <v>0.54939900786916795</v>
      </c>
      <c r="DR1377">
        <v>0.54119382174297903</v>
      </c>
      <c r="DS1377">
        <v>0.25732017861846002</v>
      </c>
      <c r="DT1377">
        <v>-0.23232089651426699</v>
      </c>
      <c r="DU1377">
        <v>-0.195114281210468</v>
      </c>
      <c r="DV1377">
        <v>-0.106926194124369</v>
      </c>
      <c r="DW1377">
        <v>-5.1871849278302601E-2</v>
      </c>
      <c r="DX1377">
        <v>-2.58496466667896E-2</v>
      </c>
      <c r="DY1377">
        <v>1.09236680693954E-2</v>
      </c>
      <c r="DZ1377">
        <v>2.1598148757513098E-2</v>
      </c>
      <c r="EA1377">
        <v>2.28129280335643E-2</v>
      </c>
      <c r="EB1377">
        <v>1.3622386141660101E-2</v>
      </c>
      <c r="EC1377">
        <v>1.5536280326814301E-2</v>
      </c>
      <c r="ED1377">
        <v>1.69631930898267E-2</v>
      </c>
      <c r="EE1377">
        <v>1.5768748052557399E-2</v>
      </c>
      <c r="EF1377">
        <v>1.4536600023120801E-2</v>
      </c>
      <c r="EG1377">
        <v>1.88526996699191E-2</v>
      </c>
      <c r="EH1377">
        <v>7.0696034059535102E-3</v>
      </c>
      <c r="EI1377">
        <v>1.15304323025357E-2</v>
      </c>
      <c r="EJ1377">
        <v>8.5687599499826104E-3</v>
      </c>
      <c r="EK1377">
        <v>3.0259792304865901E-2</v>
      </c>
      <c r="EL1377">
        <v>6.1368471652731502E-2</v>
      </c>
      <c r="EM1377">
        <v>0.463893177891881</v>
      </c>
      <c r="EN1377">
        <v>0.51308533795656097</v>
      </c>
      <c r="EO1377">
        <v>0.58746706275222105</v>
      </c>
      <c r="EP1377">
        <v>0.58299362368596896</v>
      </c>
      <c r="EQ1377">
        <v>0.295623012839831</v>
      </c>
      <c r="ER1377">
        <v>-0.19835394748860599</v>
      </c>
      <c r="ES1377">
        <v>-0.17179007330426499</v>
      </c>
      <c r="ET1377">
        <v>-7.6341996321990194E-2</v>
      </c>
      <c r="EU1377">
        <v>-2.2337082294421901E-2</v>
      </c>
      <c r="EV1377">
        <v>-3.0678014567228598E-3</v>
      </c>
      <c r="EW1377">
        <v>84.972926944985204</v>
      </c>
      <c r="EX1377">
        <v>83.055795763254693</v>
      </c>
      <c r="EY1377">
        <v>81.242610695994799</v>
      </c>
      <c r="EZ1377">
        <v>79.4336157752453</v>
      </c>
      <c r="FA1377">
        <v>77.883663463592995</v>
      </c>
      <c r="FB1377">
        <v>76.360506328632297</v>
      </c>
      <c r="FC1377">
        <v>75.109864056425906</v>
      </c>
      <c r="FD1377">
        <v>75.144544742493807</v>
      </c>
      <c r="FE1377">
        <v>78.518175569688495</v>
      </c>
      <c r="FF1377">
        <v>82.375455584533</v>
      </c>
      <c r="FG1377">
        <v>86.751944355492498</v>
      </c>
      <c r="FH1377">
        <v>90.741068864873398</v>
      </c>
      <c r="FI1377">
        <v>94.077491325508504</v>
      </c>
      <c r="FJ1377">
        <v>97.333022422056203</v>
      </c>
      <c r="FK1377">
        <v>99.881684576459804</v>
      </c>
      <c r="FL1377">
        <v>101.753717133183</v>
      </c>
      <c r="FM1377">
        <v>102.955179834375</v>
      </c>
      <c r="FN1377">
        <v>103.11796634372899</v>
      </c>
      <c r="FO1377">
        <v>102.378357510866</v>
      </c>
      <c r="FP1377">
        <v>100.51020961411</v>
      </c>
      <c r="FQ1377">
        <v>97.504616508005796</v>
      </c>
      <c r="FR1377">
        <v>94.327300092284901</v>
      </c>
      <c r="FS1377">
        <v>91.6904287233735</v>
      </c>
      <c r="FT1377">
        <v>89.0620507282527</v>
      </c>
      <c r="FU1377">
        <v>4.7532629725919602E-2</v>
      </c>
      <c r="FV1377">
        <v>0</v>
      </c>
      <c r="FW1377">
        <v>0</v>
      </c>
      <c r="FX1377">
        <v>1</v>
      </c>
    </row>
    <row r="1378" spans="1:180" x14ac:dyDescent="0.2">
      <c r="A1378" t="s">
        <v>42</v>
      </c>
      <c r="B1378" t="s">
        <v>58</v>
      </c>
      <c r="C1378" t="s">
        <v>55</v>
      </c>
      <c r="D1378" t="s">
        <v>39</v>
      </c>
      <c r="E1378" t="s">
        <v>1</v>
      </c>
      <c r="F1378" t="s">
        <v>1</v>
      </c>
      <c r="G1378" t="s">
        <v>2</v>
      </c>
      <c r="H1378">
        <v>6522.6666666666697</v>
      </c>
      <c r="I1378">
        <v>1.3744126519297899</v>
      </c>
      <c r="J1378">
        <v>1.2157212247301401</v>
      </c>
      <c r="K1378">
        <v>1.0930729983051</v>
      </c>
      <c r="L1378">
        <v>0.99002575731498799</v>
      </c>
      <c r="M1378">
        <v>0.93304864236350005</v>
      </c>
      <c r="N1378">
        <v>0.88806342175858999</v>
      </c>
      <c r="O1378">
        <v>0.89382869153502298</v>
      </c>
      <c r="P1378">
        <v>0.925099338409204</v>
      </c>
      <c r="Q1378">
        <v>0.9986366391125</v>
      </c>
      <c r="R1378">
        <v>1.14450249870348</v>
      </c>
      <c r="S1378">
        <v>1.32630453072591</v>
      </c>
      <c r="T1378">
        <v>1.5391139099133</v>
      </c>
      <c r="U1378">
        <v>1.8060720884763499</v>
      </c>
      <c r="V1378">
        <v>2.0888528181122701</v>
      </c>
      <c r="W1378">
        <v>2.3362963989393801</v>
      </c>
      <c r="X1378">
        <v>2.5760862772859001</v>
      </c>
      <c r="Y1378">
        <v>2.7453943710297102</v>
      </c>
      <c r="Z1378">
        <v>2.8525254665365298</v>
      </c>
      <c r="AA1378">
        <v>2.83504207565176</v>
      </c>
      <c r="AB1378">
        <v>2.7048500690932298</v>
      </c>
      <c r="AC1378">
        <v>2.5380721925647398</v>
      </c>
      <c r="AD1378">
        <v>2.36053229090997</v>
      </c>
      <c r="AE1378">
        <v>2.0360347279970799</v>
      </c>
      <c r="AF1378">
        <v>1.6910992378110701</v>
      </c>
      <c r="AG1378">
        <v>-1.22083065690833E-2</v>
      </c>
      <c r="AH1378">
        <v>-1.38089247845528E-2</v>
      </c>
      <c r="AI1378">
        <v>-1.2652646717285301E-2</v>
      </c>
      <c r="AJ1378">
        <v>-9.9193416975067207E-3</v>
      </c>
      <c r="AK1378">
        <v>-7.2943399851020801E-3</v>
      </c>
      <c r="AL1378">
        <v>-7.9584907127216806E-3</v>
      </c>
      <c r="AM1378">
        <v>-8.9534115349193394E-3</v>
      </c>
      <c r="AN1378">
        <v>-1.50016445828589E-2</v>
      </c>
      <c r="AO1378">
        <v>-1.7182694047219099E-2</v>
      </c>
      <c r="AP1378">
        <v>-1.5910474779018299E-2</v>
      </c>
      <c r="AQ1378">
        <v>-1.0314817891903499E-2</v>
      </c>
      <c r="AR1378">
        <v>-8.6666547579531093E-3</v>
      </c>
      <c r="AS1378">
        <v>-3.6695001340808298E-3</v>
      </c>
      <c r="AT1378">
        <v>4.9197201310139504E-3</v>
      </c>
      <c r="AU1378">
        <v>0.166200859150203</v>
      </c>
      <c r="AV1378">
        <v>0.194215906508167</v>
      </c>
      <c r="AW1378">
        <v>0.19815682698512799</v>
      </c>
      <c r="AX1378">
        <v>0.21624756330820699</v>
      </c>
      <c r="AY1378">
        <v>0.16380043854910101</v>
      </c>
      <c r="AZ1378">
        <v>-3.8057238755158401E-2</v>
      </c>
      <c r="BA1378">
        <v>-8.0278298847912502E-2</v>
      </c>
      <c r="BB1378">
        <v>-6.5786714474160707E-2</v>
      </c>
      <c r="BC1378">
        <v>-3.9531600990296699E-2</v>
      </c>
      <c r="BD1378">
        <v>-2.9932827052325299E-2</v>
      </c>
      <c r="BE1378">
        <v>-5.4414652451953002E-3</v>
      </c>
      <c r="BF1378">
        <v>-6.8473126619351902E-3</v>
      </c>
      <c r="BG1378">
        <v>-7.6573634185389903E-3</v>
      </c>
      <c r="BH1378">
        <v>-4.4246219864498898E-3</v>
      </c>
      <c r="BI1378">
        <v>-1.47506497092304E-3</v>
      </c>
      <c r="BJ1378">
        <v>-2.17761890159729E-3</v>
      </c>
      <c r="BK1378">
        <v>-2.3470456910714998E-3</v>
      </c>
      <c r="BL1378">
        <v>-7.2758490105708203E-3</v>
      </c>
      <c r="BM1378">
        <v>-8.8249828242016898E-3</v>
      </c>
      <c r="BN1378">
        <v>-8.2383750886125696E-3</v>
      </c>
      <c r="BO1378">
        <v>-2.3796740579644401E-3</v>
      </c>
      <c r="BP1378">
        <v>-4.9979602296676296E-3</v>
      </c>
      <c r="BQ1378">
        <v>-2.1101373699276802E-5</v>
      </c>
      <c r="BR1378">
        <v>1.6543053105368199E-2</v>
      </c>
      <c r="BS1378">
        <v>0.17695407039936001</v>
      </c>
      <c r="BT1378">
        <v>0.20897281998039999</v>
      </c>
      <c r="BU1378">
        <v>0.21393495805217899</v>
      </c>
      <c r="BV1378">
        <v>0.228380963747045</v>
      </c>
      <c r="BW1378">
        <v>0.17668835815015399</v>
      </c>
      <c r="BX1378">
        <v>-2.86550107009543E-2</v>
      </c>
      <c r="BY1378">
        <v>-6.7736051907627201E-2</v>
      </c>
      <c r="BZ1378">
        <v>-5.6909236209470401E-2</v>
      </c>
      <c r="CA1378">
        <v>-3.3242198754091901E-2</v>
      </c>
      <c r="CB1378">
        <v>-2.0052080788101601E-2</v>
      </c>
      <c r="CC1378">
        <v>-7.5477155789637699E-4</v>
      </c>
      <c r="CD1378">
        <v>-2.0257213127605799E-3</v>
      </c>
      <c r="CE1378">
        <v>-4.19764542280912E-3</v>
      </c>
      <c r="CF1378">
        <v>-6.1899585297191099E-4</v>
      </c>
      <c r="CG1378">
        <v>2.5553471768142901E-3</v>
      </c>
      <c r="CH1378">
        <v>1.8261953046909199E-3</v>
      </c>
      <c r="CI1378">
        <v>2.2285031676032301E-3</v>
      </c>
      <c r="CJ1378">
        <v>-1.9249865320635901E-3</v>
      </c>
      <c r="CK1378">
        <v>-3.0364574909850198E-3</v>
      </c>
      <c r="CL1378">
        <v>-2.9247022143249202E-3</v>
      </c>
      <c r="CM1378">
        <v>3.1161823888309001E-3</v>
      </c>
      <c r="CN1378">
        <v>-2.45703357521131E-3</v>
      </c>
      <c r="CO1378">
        <v>2.50576849373318E-3</v>
      </c>
      <c r="CP1378">
        <v>2.4593338115595002E-2</v>
      </c>
      <c r="CQ1378">
        <v>0.184401711753341</v>
      </c>
      <c r="CR1378">
        <v>0.21919341329772599</v>
      </c>
      <c r="CS1378">
        <v>0.22486284356477099</v>
      </c>
      <c r="CT1378">
        <v>0.23678451992937</v>
      </c>
      <c r="CU1378">
        <v>0.18561449200576099</v>
      </c>
      <c r="CV1378">
        <v>-2.2143056192338102E-2</v>
      </c>
      <c r="CW1378">
        <v>-5.9049329883856597E-2</v>
      </c>
      <c r="CX1378">
        <v>-5.07607218065418E-2</v>
      </c>
      <c r="CY1378">
        <v>-2.8886177924513999E-2</v>
      </c>
      <c r="CZ1378">
        <v>-1.32087060249215E-2</v>
      </c>
      <c r="DA1378">
        <v>3.9319221294025503E-3</v>
      </c>
      <c r="DB1378">
        <v>2.79587003641402E-3</v>
      </c>
      <c r="DC1378">
        <v>-7.3792742707923795E-4</v>
      </c>
      <c r="DD1378">
        <v>3.18663028050607E-3</v>
      </c>
      <c r="DE1378">
        <v>6.58575932455162E-3</v>
      </c>
      <c r="DF1378">
        <v>5.8300095109791198E-3</v>
      </c>
      <c r="DG1378">
        <v>6.8040520262779604E-3</v>
      </c>
      <c r="DH1378">
        <v>3.4258759464436501E-3</v>
      </c>
      <c r="DI1378">
        <v>2.7520678422316598E-3</v>
      </c>
      <c r="DJ1378">
        <v>2.3889706599627301E-3</v>
      </c>
      <c r="DK1378">
        <v>8.6120388356262408E-3</v>
      </c>
      <c r="DL1378">
        <v>8.3893079245020503E-5</v>
      </c>
      <c r="DM1378">
        <v>5.0326383611656398E-3</v>
      </c>
      <c r="DN1378">
        <v>3.2643623125821801E-2</v>
      </c>
      <c r="DO1378">
        <v>0.19184935310732101</v>
      </c>
      <c r="DP1378">
        <v>0.22941400661505101</v>
      </c>
      <c r="DQ1378">
        <v>0.23579072907736201</v>
      </c>
      <c r="DR1378">
        <v>0.24518807611169599</v>
      </c>
      <c r="DS1378">
        <v>0.194540625861367</v>
      </c>
      <c r="DT1378">
        <v>-1.56311016837219E-2</v>
      </c>
      <c r="DU1378">
        <v>-5.0362607860086103E-2</v>
      </c>
      <c r="DV1378">
        <v>-4.4612207403613303E-2</v>
      </c>
      <c r="DW1378">
        <v>-2.4530157094936202E-2</v>
      </c>
      <c r="DX1378">
        <v>-6.36533126174139E-3</v>
      </c>
      <c r="DY1378">
        <v>1.06987634532906E-2</v>
      </c>
      <c r="DZ1378">
        <v>9.7574821590316607E-3</v>
      </c>
      <c r="EA1378">
        <v>4.2573558716670597E-3</v>
      </c>
      <c r="EB1378">
        <v>8.6813499915628905E-3</v>
      </c>
      <c r="EC1378">
        <v>1.24050343387307E-2</v>
      </c>
      <c r="ED1378">
        <v>1.16108813221035E-2</v>
      </c>
      <c r="EE1378">
        <v>1.34104178701258E-2</v>
      </c>
      <c r="EF1378">
        <v>1.1151671518731801E-2</v>
      </c>
      <c r="EG1378">
        <v>1.11097790652491E-2</v>
      </c>
      <c r="EH1378">
        <v>1.00610703503685E-2</v>
      </c>
      <c r="EI1378">
        <v>1.65471826695653E-2</v>
      </c>
      <c r="EJ1378">
        <v>3.7525876075304998E-3</v>
      </c>
      <c r="EK1378">
        <v>8.6810371215471898E-3</v>
      </c>
      <c r="EL1378">
        <v>4.4266956100176003E-2</v>
      </c>
      <c r="EM1378">
        <v>0.202602564356478</v>
      </c>
      <c r="EN1378">
        <v>0.244170920087284</v>
      </c>
      <c r="EO1378">
        <v>0.25156886014441299</v>
      </c>
      <c r="EP1378">
        <v>0.257321476550534</v>
      </c>
      <c r="EQ1378">
        <v>0.20742854546242101</v>
      </c>
      <c r="ER1378">
        <v>-6.2288736295178903E-3</v>
      </c>
      <c r="ES1378">
        <v>-3.7820360919800802E-2</v>
      </c>
      <c r="ET1378">
        <v>-3.5734729138922901E-2</v>
      </c>
      <c r="EU1378">
        <v>-1.82407548587314E-2</v>
      </c>
      <c r="EV1378">
        <v>3.5154150024823299E-3</v>
      </c>
      <c r="EW1378">
        <v>83.666990324339096</v>
      </c>
      <c r="EX1378">
        <v>82.222344303624993</v>
      </c>
      <c r="EY1378">
        <v>81.166683701281002</v>
      </c>
      <c r="EZ1378">
        <v>79.6667262878168</v>
      </c>
      <c r="FA1378">
        <v>78.333469610248002</v>
      </c>
      <c r="FB1378">
        <v>77.0557287408013</v>
      </c>
      <c r="FC1378">
        <v>76.000562142273097</v>
      </c>
      <c r="FD1378">
        <v>76.3346875851731</v>
      </c>
      <c r="FE1378">
        <v>79.6124114200055</v>
      </c>
      <c r="FF1378">
        <v>84.445591441809796</v>
      </c>
      <c r="FG1378">
        <v>88.223264172799105</v>
      </c>
      <c r="FH1378">
        <v>91.611832243118002</v>
      </c>
      <c r="FI1378">
        <v>94.556239779231404</v>
      </c>
      <c r="FJ1378">
        <v>97.223213068956099</v>
      </c>
      <c r="FK1378">
        <v>99.389641251022098</v>
      </c>
      <c r="FL1378">
        <v>100.667126601254</v>
      </c>
      <c r="FM1378">
        <v>101.667458776233</v>
      </c>
      <c r="FN1378">
        <v>102.222889411284</v>
      </c>
      <c r="FO1378">
        <v>101.55605239847399</v>
      </c>
      <c r="FP1378">
        <v>99.945344439901902</v>
      </c>
      <c r="FQ1378">
        <v>97.056665644589799</v>
      </c>
      <c r="FR1378">
        <v>94.112258108476397</v>
      </c>
      <c r="FS1378">
        <v>90.834099890978493</v>
      </c>
      <c r="FT1378">
        <v>87.7788992232216</v>
      </c>
      <c r="FU1378">
        <v>1.7515547414195001E-2</v>
      </c>
      <c r="FV1378">
        <v>0</v>
      </c>
      <c r="FW1378">
        <v>0</v>
      </c>
      <c r="FX1378">
        <v>1</v>
      </c>
    </row>
    <row r="1379" spans="1:180" x14ac:dyDescent="0.2">
      <c r="A1379" t="s">
        <v>42</v>
      </c>
      <c r="B1379" t="s">
        <v>58</v>
      </c>
      <c r="C1379" t="s">
        <v>55</v>
      </c>
      <c r="D1379" t="s">
        <v>39</v>
      </c>
      <c r="E1379" t="s">
        <v>1</v>
      </c>
      <c r="F1379" t="s">
        <v>77</v>
      </c>
      <c r="G1379" t="s">
        <v>2</v>
      </c>
      <c r="H1379">
        <v>5817.7777777777801</v>
      </c>
      <c r="I1379">
        <v>1.3794609704896399</v>
      </c>
      <c r="J1379">
        <v>1.2211034249219801</v>
      </c>
      <c r="K1379">
        <v>1.09816331257905</v>
      </c>
      <c r="L1379">
        <v>0.99615825082030796</v>
      </c>
      <c r="M1379">
        <v>0.93907731983834597</v>
      </c>
      <c r="N1379">
        <v>0.89191572023292698</v>
      </c>
      <c r="O1379">
        <v>0.89455012889084995</v>
      </c>
      <c r="P1379">
        <v>0.92673011136752403</v>
      </c>
      <c r="Q1379">
        <v>1.00098935509472</v>
      </c>
      <c r="R1379">
        <v>1.1466521697200101</v>
      </c>
      <c r="S1379">
        <v>1.32750722017589</v>
      </c>
      <c r="T1379">
        <v>1.53727354499687</v>
      </c>
      <c r="U1379">
        <v>1.80279943445832</v>
      </c>
      <c r="V1379">
        <v>2.08406620093464</v>
      </c>
      <c r="W1379">
        <v>2.3317489235567299</v>
      </c>
      <c r="X1379">
        <v>2.56851941214568</v>
      </c>
      <c r="Y1379">
        <v>2.7362718823217498</v>
      </c>
      <c r="Z1379">
        <v>2.8390326433276201</v>
      </c>
      <c r="AA1379">
        <v>2.8210173228312501</v>
      </c>
      <c r="AB1379">
        <v>2.6875657034525098</v>
      </c>
      <c r="AC1379">
        <v>2.5216787442199502</v>
      </c>
      <c r="AD1379">
        <v>2.34814446113326</v>
      </c>
      <c r="AE1379">
        <v>2.0305393221449699</v>
      </c>
      <c r="AF1379">
        <v>1.69030343736658</v>
      </c>
      <c r="AG1379">
        <v>-1.18122039678681E-2</v>
      </c>
      <c r="AH1379">
        <v>-1.3359896430944301E-2</v>
      </c>
      <c r="AI1379">
        <v>-1.4219625266476601E-2</v>
      </c>
      <c r="AJ1379">
        <v>-1.2039827949578299E-2</v>
      </c>
      <c r="AK1379">
        <v>-6.8859291264507898E-3</v>
      </c>
      <c r="AL1379">
        <v>-9.0258302770322794E-3</v>
      </c>
      <c r="AM1379">
        <v>-1.0376344142202501E-2</v>
      </c>
      <c r="AN1379">
        <v>-1.5477540391961E-2</v>
      </c>
      <c r="AO1379">
        <v>-1.7072877752521701E-2</v>
      </c>
      <c r="AP1379">
        <v>-1.7246514926462401E-2</v>
      </c>
      <c r="AQ1379">
        <v>-1.2762466232651599E-2</v>
      </c>
      <c r="AR1379">
        <v>-8.5884096238284906E-3</v>
      </c>
      <c r="AS1379">
        <v>-1.87726003545183E-3</v>
      </c>
      <c r="AT1379">
        <v>7.0475293738235297E-3</v>
      </c>
      <c r="AU1379">
        <v>0.132594493432794</v>
      </c>
      <c r="AV1379">
        <v>0.15417350306032601</v>
      </c>
      <c r="AW1379">
        <v>0.15706558966397099</v>
      </c>
      <c r="AX1379">
        <v>0.171017785838252</v>
      </c>
      <c r="AY1379">
        <v>0.15231531439764001</v>
      </c>
      <c r="AZ1379">
        <v>-5.9119673391253499E-3</v>
      </c>
      <c r="BA1379">
        <v>-5.4849445166761497E-2</v>
      </c>
      <c r="BB1379">
        <v>-4.9935497041456597E-2</v>
      </c>
      <c r="BC1379">
        <v>-3.2807242453426498E-2</v>
      </c>
      <c r="BD1379">
        <v>-2.8329163867681698E-2</v>
      </c>
      <c r="BE1379">
        <v>-5.20943455033909E-3</v>
      </c>
      <c r="BF1379">
        <v>-6.9460606385851097E-3</v>
      </c>
      <c r="BG1379">
        <v>-9.6048572324423705E-3</v>
      </c>
      <c r="BH1379">
        <v>-6.1322419074821303E-3</v>
      </c>
      <c r="BI1379">
        <v>-1.7028427808941399E-3</v>
      </c>
      <c r="BJ1379">
        <v>-3.63703047636698E-3</v>
      </c>
      <c r="BK1379">
        <v>-4.0500556756173601E-3</v>
      </c>
      <c r="BL1379">
        <v>-7.9876171985047203E-3</v>
      </c>
      <c r="BM1379">
        <v>-8.7727551460969593E-3</v>
      </c>
      <c r="BN1379">
        <v>-9.4593097358221905E-3</v>
      </c>
      <c r="BO1379">
        <v>-4.0399725111261104E-3</v>
      </c>
      <c r="BP1379">
        <v>-5.5208928151897797E-3</v>
      </c>
      <c r="BQ1379">
        <v>1.1797723513472299E-3</v>
      </c>
      <c r="BR1379">
        <v>1.75849816385708E-2</v>
      </c>
      <c r="BS1379">
        <v>0.140979848233829</v>
      </c>
      <c r="BT1379">
        <v>0.16755407541054201</v>
      </c>
      <c r="BU1379">
        <v>0.170989194432693</v>
      </c>
      <c r="BV1379">
        <v>0.182597452937275</v>
      </c>
      <c r="BW1379">
        <v>0.16392930675134401</v>
      </c>
      <c r="BX1379">
        <v>3.1096507719151202E-3</v>
      </c>
      <c r="BY1379">
        <v>-4.26756271622174E-2</v>
      </c>
      <c r="BZ1379">
        <v>-4.0230572714416803E-2</v>
      </c>
      <c r="CA1379">
        <v>-2.56189906847549E-2</v>
      </c>
      <c r="CB1379">
        <v>-1.7380455462829E-2</v>
      </c>
      <c r="CC1379">
        <v>-6.3637656557711305E-4</v>
      </c>
      <c r="CD1379">
        <v>-2.5038575070728702E-3</v>
      </c>
      <c r="CE1379">
        <v>-6.4086829498997896E-3</v>
      </c>
      <c r="CF1379">
        <v>-2.04066581082865E-3</v>
      </c>
      <c r="CG1379">
        <v>1.8869470329578E-3</v>
      </c>
      <c r="CH1379">
        <v>9.5235849834472697E-5</v>
      </c>
      <c r="CI1379">
        <v>3.3151244475655998E-4</v>
      </c>
      <c r="CJ1379">
        <v>-2.80011921104546E-3</v>
      </c>
      <c r="CK1379">
        <v>-3.02411551330193E-3</v>
      </c>
      <c r="CL1379">
        <v>-4.0659151427145804E-3</v>
      </c>
      <c r="CM1379">
        <v>2.0012000693311999E-3</v>
      </c>
      <c r="CN1379">
        <v>-3.3963400180111302E-3</v>
      </c>
      <c r="CO1379">
        <v>3.2970636698981099E-3</v>
      </c>
      <c r="CP1379">
        <v>2.4883188977209699E-2</v>
      </c>
      <c r="CQ1379">
        <v>0.14678751942497001</v>
      </c>
      <c r="CR1379">
        <v>0.176821419059464</v>
      </c>
      <c r="CS1379">
        <v>0.18063264068045001</v>
      </c>
      <c r="CT1379">
        <v>0.19061749509526499</v>
      </c>
      <c r="CU1379">
        <v>0.171973122476163</v>
      </c>
      <c r="CV1379">
        <v>9.3579959933368703E-3</v>
      </c>
      <c r="CW1379">
        <v>-3.4244077897007001E-2</v>
      </c>
      <c r="CX1379">
        <v>-3.3508971689329203E-2</v>
      </c>
      <c r="CY1379">
        <v>-2.0640429407128801E-2</v>
      </c>
      <c r="CZ1379">
        <v>-9.7974133743503802E-3</v>
      </c>
      <c r="DA1379">
        <v>3.9366814191848596E-3</v>
      </c>
      <c r="DB1379">
        <v>1.93834562443937E-3</v>
      </c>
      <c r="DC1379">
        <v>-3.2125086673572101E-3</v>
      </c>
      <c r="DD1379">
        <v>2.0509102858248299E-3</v>
      </c>
      <c r="DE1379">
        <v>5.4767368468097303E-3</v>
      </c>
      <c r="DF1379">
        <v>3.8275021760359302E-3</v>
      </c>
      <c r="DG1379">
        <v>4.7130805651304803E-3</v>
      </c>
      <c r="DH1379">
        <v>2.3873787764138099E-3</v>
      </c>
      <c r="DI1379">
        <v>2.7245241194931102E-3</v>
      </c>
      <c r="DJ1379">
        <v>1.3274794503930301E-3</v>
      </c>
      <c r="DK1379">
        <v>8.0423726497885206E-3</v>
      </c>
      <c r="DL1379">
        <v>-1.27178722083249E-3</v>
      </c>
      <c r="DM1379">
        <v>5.4143549884490003E-3</v>
      </c>
      <c r="DN1379">
        <v>3.2181396315848598E-2</v>
      </c>
      <c r="DO1379">
        <v>0.15259519061611199</v>
      </c>
      <c r="DP1379">
        <v>0.18608876270838701</v>
      </c>
      <c r="DQ1379">
        <v>0.19027608692820699</v>
      </c>
      <c r="DR1379">
        <v>0.198637537253255</v>
      </c>
      <c r="DS1379">
        <v>0.180016938200982</v>
      </c>
      <c r="DT1379">
        <v>1.5606341214758601E-2</v>
      </c>
      <c r="DU1379">
        <v>-2.58125286317967E-2</v>
      </c>
      <c r="DV1379">
        <v>-2.6787370664241601E-2</v>
      </c>
      <c r="DW1379">
        <v>-1.5661868129502699E-2</v>
      </c>
      <c r="DX1379">
        <v>-2.2143712858717301E-3</v>
      </c>
      <c r="DY1379">
        <v>1.0539450836713799E-2</v>
      </c>
      <c r="DZ1379">
        <v>8.3521814167985906E-3</v>
      </c>
      <c r="EA1379">
        <v>1.4022593666770599E-3</v>
      </c>
      <c r="EB1379">
        <v>7.9584963279209792E-3</v>
      </c>
      <c r="EC1379">
        <v>1.0659823192366399E-2</v>
      </c>
      <c r="ED1379">
        <v>9.2163019767012196E-3</v>
      </c>
      <c r="EE1379">
        <v>1.1039369031715599E-2</v>
      </c>
      <c r="EF1379">
        <v>9.8773019698701007E-3</v>
      </c>
      <c r="EG1379">
        <v>1.10246467259179E-2</v>
      </c>
      <c r="EH1379">
        <v>9.1146846410332296E-3</v>
      </c>
      <c r="EI1379">
        <v>1.6764866371314E-2</v>
      </c>
      <c r="EJ1379">
        <v>1.79572958780622E-3</v>
      </c>
      <c r="EK1379">
        <v>8.47138737524805E-3</v>
      </c>
      <c r="EL1379">
        <v>4.2718848580595797E-2</v>
      </c>
      <c r="EM1379">
        <v>0.16098054541714599</v>
      </c>
      <c r="EN1379">
        <v>0.19946933505860201</v>
      </c>
      <c r="EO1379">
        <v>0.204199691696929</v>
      </c>
      <c r="EP1379">
        <v>0.210217204352278</v>
      </c>
      <c r="EQ1379">
        <v>0.191630930554687</v>
      </c>
      <c r="ER1379">
        <v>2.4627959325799101E-2</v>
      </c>
      <c r="ES1379">
        <v>-1.36387106272525E-2</v>
      </c>
      <c r="ET1379">
        <v>-1.7082446337201799E-2</v>
      </c>
      <c r="EU1379">
        <v>-8.4736163608310298E-3</v>
      </c>
      <c r="EV1379">
        <v>8.7343371189809102E-3</v>
      </c>
      <c r="EW1379">
        <v>83.665632161955699</v>
      </c>
      <c r="EX1379">
        <v>82.222163865546193</v>
      </c>
      <c r="EY1379">
        <v>81.167045454545502</v>
      </c>
      <c r="EZ1379">
        <v>79.666472498090101</v>
      </c>
      <c r="FA1379">
        <v>78.333164629488195</v>
      </c>
      <c r="FB1379">
        <v>77.054698242933497</v>
      </c>
      <c r="FC1379">
        <v>75.9983766233766</v>
      </c>
      <c r="FD1379">
        <v>76.331942322383497</v>
      </c>
      <c r="FE1379">
        <v>79.608479755538596</v>
      </c>
      <c r="FF1379">
        <v>84.441281512605002</v>
      </c>
      <c r="FG1379">
        <v>88.219404125286502</v>
      </c>
      <c r="FH1379">
        <v>91.608651642475195</v>
      </c>
      <c r="FI1379">
        <v>94.553619174942696</v>
      </c>
      <c r="FJ1379">
        <v>97.220674178762394</v>
      </c>
      <c r="FK1379">
        <v>99.387394957983204</v>
      </c>
      <c r="FL1379">
        <v>100.66531703590501</v>
      </c>
      <c r="FM1379">
        <v>101.665593964859</v>
      </c>
      <c r="FN1379">
        <v>102.221610007639</v>
      </c>
      <c r="FO1379">
        <v>101.555404889228</v>
      </c>
      <c r="FP1379">
        <v>99.944155844155802</v>
      </c>
      <c r="FQ1379">
        <v>97.054946524064206</v>
      </c>
      <c r="FR1379">
        <v>94.110294117647101</v>
      </c>
      <c r="FS1379">
        <v>90.833250572956501</v>
      </c>
      <c r="FT1379">
        <v>87.777415966386599</v>
      </c>
      <c r="FU1379">
        <v>1.5553882188264E-2</v>
      </c>
      <c r="FV1379">
        <v>0</v>
      </c>
      <c r="FW1379">
        <v>0</v>
      </c>
      <c r="FX1379">
        <v>1</v>
      </c>
    </row>
    <row r="1380" spans="1:180" x14ac:dyDescent="0.2">
      <c r="A1380" t="s">
        <v>42</v>
      </c>
      <c r="B1380" t="s">
        <v>58</v>
      </c>
      <c r="C1380" t="s">
        <v>55</v>
      </c>
      <c r="D1380" t="s">
        <v>39</v>
      </c>
      <c r="E1380" t="s">
        <v>1</v>
      </c>
      <c r="F1380" t="s">
        <v>78</v>
      </c>
      <c r="G1380" t="s">
        <v>2</v>
      </c>
      <c r="H1380">
        <v>704.88888888888903</v>
      </c>
      <c r="I1380">
        <v>1.3193186703277799</v>
      </c>
      <c r="J1380">
        <v>1.1609683413176599</v>
      </c>
      <c r="K1380">
        <v>1.04282908233404</v>
      </c>
      <c r="L1380">
        <v>0.93091592615019603</v>
      </c>
      <c r="M1380">
        <v>0.87534573978184305</v>
      </c>
      <c r="N1380">
        <v>0.84813863308526705</v>
      </c>
      <c r="O1380">
        <v>0.88030417331301902</v>
      </c>
      <c r="P1380">
        <v>0.90390790979999203</v>
      </c>
      <c r="Q1380">
        <v>0.97175409382606803</v>
      </c>
      <c r="R1380">
        <v>1.1222965614135201</v>
      </c>
      <c r="S1380">
        <v>1.31506665188451</v>
      </c>
      <c r="T1380">
        <v>1.55471976167575</v>
      </c>
      <c r="U1380">
        <v>1.8338871445015901</v>
      </c>
      <c r="V1380">
        <v>2.1294647819248298</v>
      </c>
      <c r="W1380">
        <v>2.3740610432360998</v>
      </c>
      <c r="X1380">
        <v>2.6380637439884902</v>
      </c>
      <c r="Y1380">
        <v>2.8203960790356999</v>
      </c>
      <c r="Z1380">
        <v>2.96487597019761</v>
      </c>
      <c r="AA1380">
        <v>2.9505030293948802</v>
      </c>
      <c r="AB1380">
        <v>2.8441540416775299</v>
      </c>
      <c r="AC1380">
        <v>2.6673888797393999</v>
      </c>
      <c r="AD1380">
        <v>2.4542152812736</v>
      </c>
      <c r="AE1380">
        <v>2.0708513076046602</v>
      </c>
      <c r="AF1380">
        <v>1.6852760578572601</v>
      </c>
      <c r="AG1380">
        <v>-4.8930141057257202E-2</v>
      </c>
      <c r="AH1380">
        <v>-3.1877737875071602E-2</v>
      </c>
      <c r="AI1380">
        <v>-1.8094842790068399E-2</v>
      </c>
      <c r="AJ1380">
        <v>-1.95523506103444E-2</v>
      </c>
      <c r="AK1380">
        <v>-2.7789159340127802E-2</v>
      </c>
      <c r="AL1380">
        <v>-1.1501599349283E-2</v>
      </c>
      <c r="AM1380">
        <v>-1.2474922019196101E-2</v>
      </c>
      <c r="AN1380">
        <v>-2.4536502015617401E-2</v>
      </c>
      <c r="AO1380">
        <v>-3.9195485615541897E-2</v>
      </c>
      <c r="AP1380">
        <v>-2.0683522071300201E-2</v>
      </c>
      <c r="AQ1380">
        <v>-1.36167460061074E-2</v>
      </c>
      <c r="AR1380">
        <v>-1.27076222942999E-2</v>
      </c>
      <c r="AS1380">
        <v>-2.2424247408042799E-2</v>
      </c>
      <c r="AT1380">
        <v>-4.4548308676280797E-2</v>
      </c>
      <c r="AU1380">
        <v>0.427381121867769</v>
      </c>
      <c r="AV1380">
        <v>0.49649179428666201</v>
      </c>
      <c r="AW1380">
        <v>0.52337756961201498</v>
      </c>
      <c r="AX1380">
        <v>0.56114646759807696</v>
      </c>
      <c r="AY1380">
        <v>0.21955314083489</v>
      </c>
      <c r="AZ1380">
        <v>-0.360805141904533</v>
      </c>
      <c r="BA1380">
        <v>-0.34896755535743901</v>
      </c>
      <c r="BB1380">
        <v>-0.25403682425756202</v>
      </c>
      <c r="BC1380">
        <v>-0.143720509707503</v>
      </c>
      <c r="BD1380">
        <v>-8.2548044120523106E-2</v>
      </c>
      <c r="BE1380">
        <v>-2.6382902329969302E-2</v>
      </c>
      <c r="BF1380">
        <v>-1.6135740179199502E-2</v>
      </c>
      <c r="BG1380">
        <v>-2.3840881215701701E-3</v>
      </c>
      <c r="BH1380">
        <v>-4.9954786903207201E-3</v>
      </c>
      <c r="BI1380">
        <v>-9.96768259454376E-3</v>
      </c>
      <c r="BJ1380">
        <v>1.6685504346385901E-3</v>
      </c>
      <c r="BK1380">
        <v>1.9755694424302699E-3</v>
      </c>
      <c r="BL1380">
        <v>-1.03195178111712E-2</v>
      </c>
      <c r="BM1380">
        <v>-2.1415570836138102E-2</v>
      </c>
      <c r="BN1380">
        <v>-7.3704233866070199E-3</v>
      </c>
      <c r="BO1380">
        <v>2.8420368399907299E-5</v>
      </c>
      <c r="BP1380">
        <v>-1.9980941648188402E-3</v>
      </c>
      <c r="BQ1380">
        <v>-1.15844404003368E-2</v>
      </c>
      <c r="BR1380">
        <v>-6.1203542378023097E-3</v>
      </c>
      <c r="BS1380">
        <v>0.47104351484937301</v>
      </c>
      <c r="BT1380">
        <v>0.54307163599651798</v>
      </c>
      <c r="BU1380">
        <v>0.566959437737384</v>
      </c>
      <c r="BV1380">
        <v>0.597991216151744</v>
      </c>
      <c r="BW1380">
        <v>0.26370014049317603</v>
      </c>
      <c r="BX1380">
        <v>-0.32574450868707999</v>
      </c>
      <c r="BY1380">
        <v>-0.30986389846201201</v>
      </c>
      <c r="BZ1380">
        <v>-0.22782837897316399</v>
      </c>
      <c r="CA1380">
        <v>-0.12356300405630199</v>
      </c>
      <c r="CB1380">
        <v>-6.4282664849013599E-2</v>
      </c>
      <c r="CC1380">
        <v>-1.07667534724272E-2</v>
      </c>
      <c r="CD1380">
        <v>-5.2328805294143696E-3</v>
      </c>
      <c r="CE1380">
        <v>8.4971327026306005E-3</v>
      </c>
      <c r="CF1380">
        <v>5.0865664573250197E-3</v>
      </c>
      <c r="CG1380">
        <v>2.3754179104172402E-3</v>
      </c>
      <c r="CH1380">
        <v>1.07901560551501E-2</v>
      </c>
      <c r="CI1380">
        <v>1.1983935808653701E-2</v>
      </c>
      <c r="CJ1380">
        <v>-4.72877859944646E-4</v>
      </c>
      <c r="CK1380">
        <v>-9.10125602234459E-3</v>
      </c>
      <c r="CL1380">
        <v>1.8501882071179101E-3</v>
      </c>
      <c r="CM1380">
        <v>9.4790210325222807E-3</v>
      </c>
      <c r="CN1380">
        <v>5.4192923935451496E-3</v>
      </c>
      <c r="CO1380">
        <v>-4.0768230877787802E-3</v>
      </c>
      <c r="CP1380">
        <v>2.0494729944362002E-2</v>
      </c>
      <c r="CQ1380">
        <v>0.501283955220993</v>
      </c>
      <c r="CR1380">
        <v>0.57533269246998797</v>
      </c>
      <c r="CS1380">
        <v>0.59714410683887598</v>
      </c>
      <c r="CT1380">
        <v>0.62350977676095998</v>
      </c>
      <c r="CU1380">
        <v>0.294276217972823</v>
      </c>
      <c r="CV1380">
        <v>-0.30146162092482898</v>
      </c>
      <c r="CW1380">
        <v>-0.28278082481653799</v>
      </c>
      <c r="CX1380">
        <v>-0.20967648960719101</v>
      </c>
      <c r="CY1380">
        <v>-0.10960197704748501</v>
      </c>
      <c r="CZ1380">
        <v>-5.1632118806843597E-2</v>
      </c>
      <c r="DA1380">
        <v>4.8493953851148301E-3</v>
      </c>
      <c r="DB1380">
        <v>5.6699791203707901E-3</v>
      </c>
      <c r="DC1380">
        <v>1.9378353526831399E-2</v>
      </c>
      <c r="DD1380">
        <v>1.5168611604970799E-2</v>
      </c>
      <c r="DE1380">
        <v>1.47185184153782E-2</v>
      </c>
      <c r="DF1380">
        <v>1.99117616756617E-2</v>
      </c>
      <c r="DG1380">
        <v>2.1992302174877E-2</v>
      </c>
      <c r="DH1380">
        <v>9.3737620912818804E-3</v>
      </c>
      <c r="DI1380">
        <v>3.2130587914489402E-3</v>
      </c>
      <c r="DJ1380">
        <v>1.1070799800842799E-2</v>
      </c>
      <c r="DK1380">
        <v>1.8929621696644701E-2</v>
      </c>
      <c r="DL1380">
        <v>1.2836678951909101E-2</v>
      </c>
      <c r="DM1380">
        <v>3.4307942247792001E-3</v>
      </c>
      <c r="DN1380">
        <v>4.7109814126526303E-2</v>
      </c>
      <c r="DO1380">
        <v>0.531524395592612</v>
      </c>
      <c r="DP1380">
        <v>0.60759374894345797</v>
      </c>
      <c r="DQ1380">
        <v>0.62732877594036796</v>
      </c>
      <c r="DR1380">
        <v>0.64902833737017696</v>
      </c>
      <c r="DS1380">
        <v>0.32485229545247002</v>
      </c>
      <c r="DT1380">
        <v>-0.27717873316257802</v>
      </c>
      <c r="DU1380">
        <v>-0.25569775117106303</v>
      </c>
      <c r="DV1380">
        <v>-0.19152460024121801</v>
      </c>
      <c r="DW1380">
        <v>-9.5640950038668598E-2</v>
      </c>
      <c r="DX1380">
        <v>-3.8981572764673601E-2</v>
      </c>
      <c r="DY1380">
        <v>2.7396634112402798E-2</v>
      </c>
      <c r="DZ1380">
        <v>2.1411976816242798E-2</v>
      </c>
      <c r="EA1380">
        <v>3.5089108195329601E-2</v>
      </c>
      <c r="EB1380">
        <v>2.9725483524994399E-2</v>
      </c>
      <c r="EC1380">
        <v>3.2539995160962301E-2</v>
      </c>
      <c r="ED1380">
        <v>3.3081911459583301E-2</v>
      </c>
      <c r="EE1380">
        <v>3.64427936365034E-2</v>
      </c>
      <c r="EF1380">
        <v>2.3590746295728101E-2</v>
      </c>
      <c r="EG1380">
        <v>2.09929735708527E-2</v>
      </c>
      <c r="EH1380">
        <v>2.4383898485536001E-2</v>
      </c>
      <c r="EI1380">
        <v>3.2574788071152001E-2</v>
      </c>
      <c r="EJ1380">
        <v>2.35462070813902E-2</v>
      </c>
      <c r="EK1380">
        <v>1.4270601232485299E-2</v>
      </c>
      <c r="EL1380">
        <v>8.5537768565004793E-2</v>
      </c>
      <c r="EM1380">
        <v>0.57518678857421601</v>
      </c>
      <c r="EN1380">
        <v>0.65417359065331404</v>
      </c>
      <c r="EO1380">
        <v>0.67091064406573697</v>
      </c>
      <c r="EP1380">
        <v>0.685873085923843</v>
      </c>
      <c r="EQ1380">
        <v>0.36899929511075602</v>
      </c>
      <c r="ER1380">
        <v>-0.24211809994512601</v>
      </c>
      <c r="ES1380">
        <v>-0.216594094275637</v>
      </c>
      <c r="ET1380">
        <v>-0.16531615495682001</v>
      </c>
      <c r="EU1380">
        <v>-7.5483444387467499E-2</v>
      </c>
      <c r="EV1380">
        <v>-2.0716193493164201E-2</v>
      </c>
      <c r="EW1380">
        <v>83.678199873896602</v>
      </c>
      <c r="EX1380">
        <v>82.223833543505705</v>
      </c>
      <c r="EY1380">
        <v>81.163697982345496</v>
      </c>
      <c r="EZ1380">
        <v>79.668820933165193</v>
      </c>
      <c r="FA1380">
        <v>78.3359867591425</v>
      </c>
      <c r="FB1380">
        <v>77.064233921815898</v>
      </c>
      <c r="FC1380">
        <v>76.018600252206795</v>
      </c>
      <c r="FD1380">
        <v>76.357345523329101</v>
      </c>
      <c r="FE1380">
        <v>79.644861286254695</v>
      </c>
      <c r="FF1380">
        <v>84.481163303909199</v>
      </c>
      <c r="FG1380">
        <v>88.255122950819697</v>
      </c>
      <c r="FH1380">
        <v>91.638083228247197</v>
      </c>
      <c r="FI1380">
        <v>94.577868852459005</v>
      </c>
      <c r="FJ1380">
        <v>97.244167717528398</v>
      </c>
      <c r="FK1380">
        <v>99.408180958385898</v>
      </c>
      <c r="FL1380">
        <v>100.682061790668</v>
      </c>
      <c r="FM1380">
        <v>101.682849936948</v>
      </c>
      <c r="FN1380">
        <v>102.23344892812101</v>
      </c>
      <c r="FO1380">
        <v>101.561396595208</v>
      </c>
      <c r="FP1380">
        <v>99.955154476670899</v>
      </c>
      <c r="FQ1380">
        <v>97.070854350567501</v>
      </c>
      <c r="FR1380">
        <v>94.128467843631796</v>
      </c>
      <c r="FS1380">
        <v>90.841109709962197</v>
      </c>
      <c r="FT1380">
        <v>87.791141235813399</v>
      </c>
      <c r="FU1380">
        <v>5.6743195488932897E-2</v>
      </c>
      <c r="FV1380">
        <v>0</v>
      </c>
      <c r="FW1380">
        <v>0</v>
      </c>
      <c r="FX1380">
        <v>1</v>
      </c>
    </row>
    <row r="1381" spans="1:180" x14ac:dyDescent="0.2">
      <c r="A1381" t="s">
        <v>42</v>
      </c>
      <c r="B1381" t="s">
        <v>58</v>
      </c>
      <c r="C1381" t="s">
        <v>55</v>
      </c>
      <c r="D1381" t="s">
        <v>39</v>
      </c>
      <c r="E1381" t="s">
        <v>77</v>
      </c>
      <c r="F1381" t="s">
        <v>1</v>
      </c>
      <c r="G1381" t="s">
        <v>2</v>
      </c>
      <c r="H1381">
        <v>2854.1111111111099</v>
      </c>
      <c r="I1381">
        <v>1.49767386551792</v>
      </c>
      <c r="J1381">
        <v>1.3271616836825499</v>
      </c>
      <c r="K1381">
        <v>1.1946146865226399</v>
      </c>
      <c r="L1381">
        <v>1.0818078304456999</v>
      </c>
      <c r="M1381">
        <v>1.0230833882488799</v>
      </c>
      <c r="N1381">
        <v>0.99544939658962295</v>
      </c>
      <c r="O1381">
        <v>1.03261416806174</v>
      </c>
      <c r="P1381">
        <v>1.06768376221329</v>
      </c>
      <c r="Q1381">
        <v>1.1361211870914301</v>
      </c>
      <c r="R1381">
        <v>1.26175969381383</v>
      </c>
      <c r="S1381">
        <v>1.41334888250975</v>
      </c>
      <c r="T1381">
        <v>1.6073953254782201</v>
      </c>
      <c r="U1381">
        <v>1.86402820495656</v>
      </c>
      <c r="V1381">
        <v>2.14962468920075</v>
      </c>
      <c r="W1381">
        <v>2.4057267997639</v>
      </c>
      <c r="X1381">
        <v>2.6668505767902002</v>
      </c>
      <c r="Y1381">
        <v>2.87698285729619</v>
      </c>
      <c r="Z1381">
        <v>3.0476431679368301</v>
      </c>
      <c r="AA1381">
        <v>3.0630648231648401</v>
      </c>
      <c r="AB1381">
        <v>2.9556434678447898</v>
      </c>
      <c r="AC1381">
        <v>2.7735689883804699</v>
      </c>
      <c r="AD1381">
        <v>2.5747346212933402</v>
      </c>
      <c r="AE1381">
        <v>2.2101561738836999</v>
      </c>
      <c r="AF1381">
        <v>1.83949115152314</v>
      </c>
      <c r="AG1381">
        <v>-2.0948910625189599E-2</v>
      </c>
      <c r="AH1381">
        <v>-1.99723112370397E-2</v>
      </c>
      <c r="AI1381">
        <v>-2.00791319173288E-2</v>
      </c>
      <c r="AJ1381">
        <v>-2.1167792250326702E-2</v>
      </c>
      <c r="AK1381">
        <v>-1.11278911552549E-2</v>
      </c>
      <c r="AL1381">
        <v>-1.1454274190145801E-2</v>
      </c>
      <c r="AM1381">
        <v>-1.75796873995036E-2</v>
      </c>
      <c r="AN1381">
        <v>-2.7192091130591099E-2</v>
      </c>
      <c r="AO1381">
        <v>-2.5891276427483199E-2</v>
      </c>
      <c r="AP1381">
        <v>-2.5961578394242801E-2</v>
      </c>
      <c r="AQ1381">
        <v>-2.1796114192401E-2</v>
      </c>
      <c r="AR1381">
        <v>-1.6817310102124301E-2</v>
      </c>
      <c r="AS1381">
        <v>-6.8331580538905697E-3</v>
      </c>
      <c r="AT1381">
        <v>1.9475954201113E-3</v>
      </c>
      <c r="AU1381">
        <v>0.21867032723718099</v>
      </c>
      <c r="AV1381">
        <v>0.29225849616805399</v>
      </c>
      <c r="AW1381">
        <v>0.30744062984203802</v>
      </c>
      <c r="AX1381">
        <v>0.33283838451425402</v>
      </c>
      <c r="AY1381">
        <v>0.26150642054315099</v>
      </c>
      <c r="AZ1381">
        <v>-5.3047368537731898E-2</v>
      </c>
      <c r="BA1381">
        <v>-0.12953084172953699</v>
      </c>
      <c r="BB1381">
        <v>-0.110511610785633</v>
      </c>
      <c r="BC1381">
        <v>-6.6315084218980802E-2</v>
      </c>
      <c r="BD1381">
        <v>-4.6716726645625699E-2</v>
      </c>
      <c r="BE1381">
        <v>-9.6714220339486102E-3</v>
      </c>
      <c r="BF1381">
        <v>-8.8295726507367604E-3</v>
      </c>
      <c r="BG1381">
        <v>-9.7163293997060106E-3</v>
      </c>
      <c r="BH1381">
        <v>-9.7001593289677192E-3</v>
      </c>
      <c r="BI1381">
        <v>-1.80779170066054E-3</v>
      </c>
      <c r="BJ1381">
        <v>-1.68515905487971E-3</v>
      </c>
      <c r="BK1381">
        <v>-6.1298606880005602E-3</v>
      </c>
      <c r="BL1381">
        <v>-1.3520390547794799E-2</v>
      </c>
      <c r="BM1381">
        <v>-1.3940551596957401E-2</v>
      </c>
      <c r="BN1381">
        <v>-1.3982446223096599E-2</v>
      </c>
      <c r="BO1381">
        <v>-9.5866471730287808E-3</v>
      </c>
      <c r="BP1381">
        <v>-9.6536263980381998E-3</v>
      </c>
      <c r="BQ1381">
        <v>2.7202610784913102E-4</v>
      </c>
      <c r="BR1381">
        <v>1.93987950458685E-2</v>
      </c>
      <c r="BS1381">
        <v>0.23905252790164999</v>
      </c>
      <c r="BT1381">
        <v>0.31294582397904303</v>
      </c>
      <c r="BU1381">
        <v>0.33281885646484699</v>
      </c>
      <c r="BV1381">
        <v>0.35350751889009902</v>
      </c>
      <c r="BW1381">
        <v>0.29318861936961599</v>
      </c>
      <c r="BX1381">
        <v>-2.9218858695802E-2</v>
      </c>
      <c r="BY1381">
        <v>-0.10542299183965501</v>
      </c>
      <c r="BZ1381">
        <v>-9.1556715085285803E-2</v>
      </c>
      <c r="CA1381">
        <v>-5.5667605373004997E-2</v>
      </c>
      <c r="CB1381">
        <v>-3.26319205750112E-2</v>
      </c>
      <c r="CC1381">
        <v>-1.8606677899306099E-3</v>
      </c>
      <c r="CD1381">
        <v>-1.1121458496539699E-3</v>
      </c>
      <c r="CE1381">
        <v>-2.5390839438952499E-3</v>
      </c>
      <c r="CF1381">
        <v>-1.7577117011409701E-3</v>
      </c>
      <c r="CG1381">
        <v>4.6472807900518201E-3</v>
      </c>
      <c r="CH1381">
        <v>5.0809003284428902E-3</v>
      </c>
      <c r="CI1381">
        <v>1.80025441312251E-3</v>
      </c>
      <c r="CJ1381">
        <v>-4.0514123718418697E-3</v>
      </c>
      <c r="CK1381">
        <v>-5.6635159844700298E-3</v>
      </c>
      <c r="CL1381">
        <v>-5.6857357730320697E-3</v>
      </c>
      <c r="CM1381">
        <v>-1.13040750874504E-3</v>
      </c>
      <c r="CN1381">
        <v>-4.69208088710317E-3</v>
      </c>
      <c r="CO1381">
        <v>5.1930550139604702E-3</v>
      </c>
      <c r="CP1381">
        <v>3.14854427456015E-2</v>
      </c>
      <c r="CQ1381">
        <v>0.25316917799217398</v>
      </c>
      <c r="CR1381">
        <v>0.32727380420174701</v>
      </c>
      <c r="CS1381">
        <v>0.35039573891487402</v>
      </c>
      <c r="CT1381">
        <v>0.36782289839504501</v>
      </c>
      <c r="CU1381">
        <v>0.31513161376429299</v>
      </c>
      <c r="CV1381">
        <v>-1.2715305367356799E-2</v>
      </c>
      <c r="CW1381">
        <v>-8.8725968444943903E-2</v>
      </c>
      <c r="CX1381">
        <v>-7.8428612064955994E-2</v>
      </c>
      <c r="CY1381">
        <v>-4.8293193959377902E-2</v>
      </c>
      <c r="CZ1381">
        <v>-2.2876826796626101E-2</v>
      </c>
      <c r="DA1381">
        <v>5.9500864540873799E-3</v>
      </c>
      <c r="DB1381">
        <v>6.6052809514288201E-3</v>
      </c>
      <c r="DC1381">
        <v>4.63816151191551E-3</v>
      </c>
      <c r="DD1381">
        <v>6.1847359266857804E-3</v>
      </c>
      <c r="DE1381">
        <v>1.1102353280764201E-2</v>
      </c>
      <c r="DF1381">
        <v>1.18469597117655E-2</v>
      </c>
      <c r="DG1381">
        <v>9.7303695142455706E-3</v>
      </c>
      <c r="DH1381">
        <v>5.4175658041110703E-3</v>
      </c>
      <c r="DI1381">
        <v>2.61351962801729E-3</v>
      </c>
      <c r="DJ1381">
        <v>2.6109746770324599E-3</v>
      </c>
      <c r="DK1381">
        <v>7.3258321555386896E-3</v>
      </c>
      <c r="DL1381">
        <v>2.69464623831862E-4</v>
      </c>
      <c r="DM1381">
        <v>1.0114083920071799E-2</v>
      </c>
      <c r="DN1381">
        <v>4.3572090445334499E-2</v>
      </c>
      <c r="DO1381">
        <v>0.26728582808269802</v>
      </c>
      <c r="DP1381">
        <v>0.34160178442445199</v>
      </c>
      <c r="DQ1381">
        <v>0.3679726213649</v>
      </c>
      <c r="DR1381">
        <v>0.38213827789999</v>
      </c>
      <c r="DS1381">
        <v>0.33707460815897</v>
      </c>
      <c r="DT1381">
        <v>3.7882479610884599E-3</v>
      </c>
      <c r="DU1381">
        <v>-7.2028945050232607E-2</v>
      </c>
      <c r="DV1381">
        <v>-6.5300509044626101E-2</v>
      </c>
      <c r="DW1381">
        <v>-4.0918782545750799E-2</v>
      </c>
      <c r="DX1381">
        <v>-1.31217330182411E-2</v>
      </c>
      <c r="DY1381">
        <v>1.7227575045328399E-2</v>
      </c>
      <c r="DZ1381">
        <v>1.77480195377317E-2</v>
      </c>
      <c r="EA1381">
        <v>1.50009640295382E-2</v>
      </c>
      <c r="EB1381">
        <v>1.7652368848044799E-2</v>
      </c>
      <c r="EC1381">
        <v>2.04224527353585E-2</v>
      </c>
      <c r="ED1381">
        <v>2.16160748470315E-2</v>
      </c>
      <c r="EE1381">
        <v>2.1180196225748599E-2</v>
      </c>
      <c r="EF1381">
        <v>1.9089266386907298E-2</v>
      </c>
      <c r="EG1381">
        <v>1.45642444585432E-2</v>
      </c>
      <c r="EH1381">
        <v>1.4590106848178699E-2</v>
      </c>
      <c r="EI1381">
        <v>1.9535299174910901E-2</v>
      </c>
      <c r="EJ1381">
        <v>7.4331483279179199E-3</v>
      </c>
      <c r="EK1381">
        <v>1.7219268081811501E-2</v>
      </c>
      <c r="EL1381">
        <v>6.1023290071091599E-2</v>
      </c>
      <c r="EM1381">
        <v>0.28766802874716701</v>
      </c>
      <c r="EN1381">
        <v>0.36228911223544003</v>
      </c>
      <c r="EO1381">
        <v>0.39335084798770897</v>
      </c>
      <c r="EP1381">
        <v>0.402807412275835</v>
      </c>
      <c r="EQ1381">
        <v>0.368756806985435</v>
      </c>
      <c r="ER1381">
        <v>2.76167578030183E-2</v>
      </c>
      <c r="ES1381">
        <v>-4.7921095160351097E-2</v>
      </c>
      <c r="ET1381">
        <v>-4.6345613344278697E-2</v>
      </c>
      <c r="EU1381">
        <v>-3.0271303699775001E-2</v>
      </c>
      <c r="EV1381">
        <v>9.6307305237345101E-4</v>
      </c>
      <c r="EW1381">
        <v>83.674504613228507</v>
      </c>
      <c r="EX1381">
        <v>82.228033635691204</v>
      </c>
      <c r="EY1381">
        <v>81.171137151088104</v>
      </c>
      <c r="EZ1381">
        <v>79.672363452330003</v>
      </c>
      <c r="FA1381">
        <v>78.338245026667195</v>
      </c>
      <c r="FB1381">
        <v>77.062288317047503</v>
      </c>
      <c r="FC1381">
        <v>76.010880990384194</v>
      </c>
      <c r="FD1381">
        <v>76.348775645268006</v>
      </c>
      <c r="FE1381">
        <v>79.628216607622505</v>
      </c>
      <c r="FF1381">
        <v>84.461069801845298</v>
      </c>
      <c r="FG1381">
        <v>88.236968116167702</v>
      </c>
      <c r="FH1381">
        <v>91.622201892007595</v>
      </c>
      <c r="FI1381">
        <v>94.5654611281971</v>
      </c>
      <c r="FJ1381">
        <v>97.232763654766998</v>
      </c>
      <c r="FK1381">
        <v>99.3985284385098</v>
      </c>
      <c r="FL1381">
        <v>100.673920660256</v>
      </c>
      <c r="FM1381">
        <v>101.674816054814</v>
      </c>
      <c r="FN1381">
        <v>102.22976602950899</v>
      </c>
      <c r="FO1381">
        <v>101.561723829174</v>
      </c>
      <c r="FP1381">
        <v>99.953166971619893</v>
      </c>
      <c r="FQ1381">
        <v>97.065811499980498</v>
      </c>
      <c r="FR1381">
        <v>94.122591193989194</v>
      </c>
      <c r="FS1381">
        <v>90.842274302176193</v>
      </c>
      <c r="FT1381">
        <v>87.789776929964603</v>
      </c>
      <c r="FU1381">
        <v>3.1380551570393399E-2</v>
      </c>
      <c r="FV1381">
        <v>0</v>
      </c>
      <c r="FW1381">
        <v>0</v>
      </c>
      <c r="FX1381">
        <v>1</v>
      </c>
    </row>
    <row r="1382" spans="1:180" x14ac:dyDescent="0.2">
      <c r="A1382" t="s">
        <v>42</v>
      </c>
      <c r="B1382" t="s">
        <v>58</v>
      </c>
      <c r="C1382" t="s">
        <v>55</v>
      </c>
      <c r="D1382" t="s">
        <v>39</v>
      </c>
      <c r="E1382" t="s">
        <v>77</v>
      </c>
      <c r="F1382" t="s">
        <v>77</v>
      </c>
      <c r="G1382" t="s">
        <v>2</v>
      </c>
      <c r="H1382">
        <v>2555.7777777777801</v>
      </c>
      <c r="I1382">
        <v>1.50246922752662</v>
      </c>
      <c r="J1382">
        <v>1.3332934107840599</v>
      </c>
      <c r="K1382">
        <v>1.2014707335974399</v>
      </c>
      <c r="L1382">
        <v>1.08865412675508</v>
      </c>
      <c r="M1382">
        <v>1.0298739403244099</v>
      </c>
      <c r="N1382">
        <v>0.99947087620644604</v>
      </c>
      <c r="O1382">
        <v>1.0321024904600899</v>
      </c>
      <c r="P1382">
        <v>1.0672877093542701</v>
      </c>
      <c r="Q1382">
        <v>1.1344988239282101</v>
      </c>
      <c r="R1382">
        <v>1.2624628134931499</v>
      </c>
      <c r="S1382">
        <v>1.4168804471215399</v>
      </c>
      <c r="T1382">
        <v>1.6068644082995001</v>
      </c>
      <c r="U1382">
        <v>1.86328829911405</v>
      </c>
      <c r="V1382">
        <v>2.1518795871824299</v>
      </c>
      <c r="W1382">
        <v>2.41081307603721</v>
      </c>
      <c r="X1382">
        <v>2.6699870947919102</v>
      </c>
      <c r="Y1382">
        <v>2.87800888826576</v>
      </c>
      <c r="Z1382">
        <v>3.0434583781947602</v>
      </c>
      <c r="AA1382">
        <v>3.0569064763901199</v>
      </c>
      <c r="AB1382">
        <v>2.94321449413586</v>
      </c>
      <c r="AC1382">
        <v>2.7605314109055601</v>
      </c>
      <c r="AD1382">
        <v>2.5652142299234</v>
      </c>
      <c r="AE1382">
        <v>2.20598347113802</v>
      </c>
      <c r="AF1382">
        <v>1.8383367047107999</v>
      </c>
      <c r="AG1382">
        <v>-2.30616856430398E-2</v>
      </c>
      <c r="AH1382">
        <v>-1.9637777286949099E-2</v>
      </c>
      <c r="AI1382">
        <v>-2.0891204011145598E-2</v>
      </c>
      <c r="AJ1382">
        <v>-2.0873579741741099E-2</v>
      </c>
      <c r="AK1382">
        <v>-7.0911637748866801E-3</v>
      </c>
      <c r="AL1382">
        <v>-1.2352286912319399E-2</v>
      </c>
      <c r="AM1382">
        <v>-1.7250293956533401E-2</v>
      </c>
      <c r="AN1382">
        <v>-2.48881323324684E-2</v>
      </c>
      <c r="AO1382">
        <v>-2.6472133708566999E-2</v>
      </c>
      <c r="AP1382">
        <v>-2.6226775569554699E-2</v>
      </c>
      <c r="AQ1382">
        <v>-2.3210995887922501E-2</v>
      </c>
      <c r="AR1382">
        <v>-1.9294100233280698E-2</v>
      </c>
      <c r="AS1382">
        <v>-4.4790301548976704E-3</v>
      </c>
      <c r="AT1382">
        <v>9.5404694168381501E-3</v>
      </c>
      <c r="AU1382">
        <v>0.196277510282728</v>
      </c>
      <c r="AV1382">
        <v>0.26384497210609797</v>
      </c>
      <c r="AW1382">
        <v>0.27600237972121999</v>
      </c>
      <c r="AX1382">
        <v>0.29934328792833298</v>
      </c>
      <c r="AY1382">
        <v>0.24772805247839899</v>
      </c>
      <c r="AZ1382">
        <v>-2.8533983491708499E-2</v>
      </c>
      <c r="BA1382">
        <v>-0.109443416786909</v>
      </c>
      <c r="BB1382">
        <v>-9.6397076182081695E-2</v>
      </c>
      <c r="BC1382">
        <v>-6.3464206176212595E-2</v>
      </c>
      <c r="BD1382">
        <v>-4.5683101961264197E-2</v>
      </c>
      <c r="BE1382">
        <v>-1.1401402008496E-2</v>
      </c>
      <c r="BF1382">
        <v>-9.1868274228212293E-3</v>
      </c>
      <c r="BG1382">
        <v>-1.0944418181873699E-2</v>
      </c>
      <c r="BH1382">
        <v>-9.9165808816843795E-3</v>
      </c>
      <c r="BI1382">
        <v>5.01808359398145E-4</v>
      </c>
      <c r="BJ1382">
        <v>-3.0524253313390201E-3</v>
      </c>
      <c r="BK1382">
        <v>-6.9964121601534101E-3</v>
      </c>
      <c r="BL1382">
        <v>-1.2042927206820399E-2</v>
      </c>
      <c r="BM1382">
        <v>-1.45381042669025E-2</v>
      </c>
      <c r="BN1382">
        <v>-1.41871385839579E-2</v>
      </c>
      <c r="BO1382">
        <v>-1.00263345673672E-2</v>
      </c>
      <c r="BP1382">
        <v>-1.2179002326099799E-2</v>
      </c>
      <c r="BQ1382">
        <v>2.5880345588948101E-3</v>
      </c>
      <c r="BR1382">
        <v>2.48820794010065E-2</v>
      </c>
      <c r="BS1382">
        <v>0.21393156158311999</v>
      </c>
      <c r="BT1382">
        <v>0.28143120199103</v>
      </c>
      <c r="BU1382">
        <v>0.29942421831273403</v>
      </c>
      <c r="BV1382">
        <v>0.31798456203928299</v>
      </c>
      <c r="BW1382">
        <v>0.27936107925103398</v>
      </c>
      <c r="BX1382">
        <v>-4.4992501513992497E-3</v>
      </c>
      <c r="BY1382">
        <v>-8.4448743520441794E-2</v>
      </c>
      <c r="BZ1382">
        <v>-7.6099426570135895E-2</v>
      </c>
      <c r="CA1382">
        <v>-5.0581947606057602E-2</v>
      </c>
      <c r="CB1382">
        <v>-2.9854256486892598E-2</v>
      </c>
      <c r="CC1382">
        <v>-3.32552508358356E-3</v>
      </c>
      <c r="CD1382">
        <v>-1.94853138334163E-3</v>
      </c>
      <c r="CE1382">
        <v>-4.0553046171154803E-3</v>
      </c>
      <c r="CF1382">
        <v>-2.3277968491863701E-3</v>
      </c>
      <c r="CG1382">
        <v>5.7606777293603599E-3</v>
      </c>
      <c r="CH1382">
        <v>3.3886304697583699E-3</v>
      </c>
      <c r="CI1382">
        <v>1.05395135926589E-4</v>
      </c>
      <c r="CJ1382">
        <v>-3.1463772667599298E-3</v>
      </c>
      <c r="CK1382">
        <v>-6.2726318298819304E-3</v>
      </c>
      <c r="CL1382">
        <v>-5.8485226837189002E-3</v>
      </c>
      <c r="CM1382">
        <v>-8.9467830078928095E-4</v>
      </c>
      <c r="CN1382">
        <v>-7.25110719009578E-3</v>
      </c>
      <c r="CO1382">
        <v>7.4826620514800504E-3</v>
      </c>
      <c r="CP1382">
        <v>3.5507631741354899E-2</v>
      </c>
      <c r="CQ1382">
        <v>0.22615870373476499</v>
      </c>
      <c r="CR1382">
        <v>0.29361137123692799</v>
      </c>
      <c r="CS1382">
        <v>0.31564611237197199</v>
      </c>
      <c r="CT1382">
        <v>0.33089545170217299</v>
      </c>
      <c r="CU1382">
        <v>0.30127001723101998</v>
      </c>
      <c r="CV1382">
        <v>1.21471329438111E-2</v>
      </c>
      <c r="CW1382">
        <v>-6.7137508956610595E-2</v>
      </c>
      <c r="CX1382">
        <v>-6.2041336281023998E-2</v>
      </c>
      <c r="CY1382">
        <v>-4.1659734563206499E-2</v>
      </c>
      <c r="CZ1382">
        <v>-1.8891246330280401E-2</v>
      </c>
      <c r="DA1382">
        <v>4.7503518413289101E-3</v>
      </c>
      <c r="DB1382">
        <v>5.2897646561379597E-3</v>
      </c>
      <c r="DC1382">
        <v>2.8338089476427101E-3</v>
      </c>
      <c r="DD1382">
        <v>5.2609871833116401E-3</v>
      </c>
      <c r="DE1382">
        <v>1.10195470993226E-2</v>
      </c>
      <c r="DF1382">
        <v>9.8296862708557708E-3</v>
      </c>
      <c r="DG1382">
        <v>7.2072024320065896E-3</v>
      </c>
      <c r="DH1382">
        <v>5.7501726733004896E-3</v>
      </c>
      <c r="DI1382">
        <v>1.9928406071386701E-3</v>
      </c>
      <c r="DJ1382">
        <v>2.4900932165201201E-3</v>
      </c>
      <c r="DK1382">
        <v>8.2369779657886603E-3</v>
      </c>
      <c r="DL1382">
        <v>-2.3232120540917999E-3</v>
      </c>
      <c r="DM1382">
        <v>1.2377289544065299E-2</v>
      </c>
      <c r="DN1382">
        <v>4.61331840817032E-2</v>
      </c>
      <c r="DO1382">
        <v>0.23838584588640899</v>
      </c>
      <c r="DP1382">
        <v>0.30579154048282697</v>
      </c>
      <c r="DQ1382">
        <v>0.33186800643121001</v>
      </c>
      <c r="DR1382">
        <v>0.343806341365063</v>
      </c>
      <c r="DS1382">
        <v>0.32317895521100498</v>
      </c>
      <c r="DT1382">
        <v>2.8793516039021399E-2</v>
      </c>
      <c r="DU1382">
        <v>-4.9826274392779403E-2</v>
      </c>
      <c r="DV1382">
        <v>-4.7983245991912102E-2</v>
      </c>
      <c r="DW1382">
        <v>-3.2737521520355299E-2</v>
      </c>
      <c r="DX1382">
        <v>-7.9282361736681996E-3</v>
      </c>
      <c r="DY1382">
        <v>1.6410635475872699E-2</v>
      </c>
      <c r="DZ1382">
        <v>1.5740714520265799E-2</v>
      </c>
      <c r="EA1382">
        <v>1.27805947769147E-2</v>
      </c>
      <c r="EB1382">
        <v>1.6217986043368299E-2</v>
      </c>
      <c r="EC1382">
        <v>1.8612519233607398E-2</v>
      </c>
      <c r="ED1382">
        <v>1.9129547851836199E-2</v>
      </c>
      <c r="EE1382">
        <v>1.74610842283866E-2</v>
      </c>
      <c r="EF1382">
        <v>1.8595377798948501E-2</v>
      </c>
      <c r="EG1382">
        <v>1.39268700488032E-2</v>
      </c>
      <c r="EH1382">
        <v>1.4529730202116901E-2</v>
      </c>
      <c r="EI1382">
        <v>2.1421639286343899E-2</v>
      </c>
      <c r="EJ1382">
        <v>4.7918858530891003E-3</v>
      </c>
      <c r="EK1382">
        <v>1.9444354257857802E-2</v>
      </c>
      <c r="EL1382">
        <v>6.1474794065871599E-2</v>
      </c>
      <c r="EM1382">
        <v>0.25603989718680098</v>
      </c>
      <c r="EN1382">
        <v>0.323377770367758</v>
      </c>
      <c r="EO1382">
        <v>0.35528984502272498</v>
      </c>
      <c r="EP1382">
        <v>0.36244761547601401</v>
      </c>
      <c r="EQ1382">
        <v>0.35481198198364</v>
      </c>
      <c r="ER1382">
        <v>5.28282493793307E-2</v>
      </c>
      <c r="ES1382">
        <v>-2.4831601126312001E-2</v>
      </c>
      <c r="ET1382">
        <v>-2.7685596379966398E-2</v>
      </c>
      <c r="EU1382">
        <v>-1.98552629502004E-2</v>
      </c>
      <c r="EV1382">
        <v>7.9006093007034095E-3</v>
      </c>
      <c r="EW1382">
        <v>83.673658812277196</v>
      </c>
      <c r="EX1382">
        <v>82.228241022519796</v>
      </c>
      <c r="EY1382">
        <v>81.171854621337303</v>
      </c>
      <c r="EZ1382">
        <v>79.672506738544499</v>
      </c>
      <c r="FA1382">
        <v>78.338274932614596</v>
      </c>
      <c r="FB1382">
        <v>77.061646813320607</v>
      </c>
      <c r="FC1382">
        <v>76.009281801582503</v>
      </c>
      <c r="FD1382">
        <v>76.346991565950802</v>
      </c>
      <c r="FE1382">
        <v>79.625336927223699</v>
      </c>
      <c r="FF1382">
        <v>84.457851491174694</v>
      </c>
      <c r="FG1382">
        <v>88.234175289105295</v>
      </c>
      <c r="FH1382">
        <v>91.619902617163703</v>
      </c>
      <c r="FI1382">
        <v>94.5636466394227</v>
      </c>
      <c r="FJ1382">
        <v>97.231045126510693</v>
      </c>
      <c r="FK1382">
        <v>99.397095904703903</v>
      </c>
      <c r="FL1382">
        <v>100.672811059908</v>
      </c>
      <c r="FM1382">
        <v>101.673745761238</v>
      </c>
      <c r="FN1382">
        <v>102.229240935571</v>
      </c>
      <c r="FO1382">
        <v>101.561690287801</v>
      </c>
      <c r="FP1382">
        <v>99.952721502477999</v>
      </c>
      <c r="FQ1382">
        <v>97.064863924876093</v>
      </c>
      <c r="FR1382">
        <v>94.121380749500005</v>
      </c>
      <c r="FS1382">
        <v>90.842013737935801</v>
      </c>
      <c r="FT1382">
        <v>87.788996608990502</v>
      </c>
      <c r="FU1382">
        <v>2.8775346808885501E-2</v>
      </c>
      <c r="FV1382">
        <v>0</v>
      </c>
      <c r="FW1382">
        <v>0</v>
      </c>
      <c r="FX1382">
        <v>1</v>
      </c>
    </row>
    <row r="1383" spans="1:180" x14ac:dyDescent="0.2">
      <c r="A1383" t="s">
        <v>42</v>
      </c>
      <c r="B1383" t="s">
        <v>58</v>
      </c>
      <c r="C1383" t="s">
        <v>55</v>
      </c>
      <c r="D1383" t="s">
        <v>39</v>
      </c>
      <c r="E1383" t="s">
        <v>77</v>
      </c>
      <c r="F1383" t="s">
        <v>78</v>
      </c>
      <c r="G1383" t="s">
        <v>2</v>
      </c>
      <c r="H1383">
        <v>298.33333333333297</v>
      </c>
      <c r="I1383">
        <v>1.44668400466055</v>
      </c>
      <c r="J1383">
        <v>1.2660433813671601</v>
      </c>
      <c r="K1383">
        <v>1.12859224109751</v>
      </c>
      <c r="L1383">
        <v>1.01562325321916</v>
      </c>
      <c r="M1383">
        <v>0.957235027680164</v>
      </c>
      <c r="N1383">
        <v>0.95320598045923499</v>
      </c>
      <c r="O1383">
        <v>1.0300373131806899</v>
      </c>
      <c r="P1383">
        <v>1.0651170162469401</v>
      </c>
      <c r="Q1383">
        <v>1.1444937940450199</v>
      </c>
      <c r="R1383">
        <v>1.25201534882543</v>
      </c>
      <c r="S1383">
        <v>1.3820416031973199</v>
      </c>
      <c r="T1383">
        <v>1.6119691661186899</v>
      </c>
      <c r="U1383">
        <v>1.8704854231971899</v>
      </c>
      <c r="V1383">
        <v>2.1301253705371401</v>
      </c>
      <c r="W1383">
        <v>2.3608334484000602</v>
      </c>
      <c r="X1383">
        <v>2.6381413830634499</v>
      </c>
      <c r="Y1383">
        <v>2.8668936406635401</v>
      </c>
      <c r="Z1383">
        <v>3.0822332204133698</v>
      </c>
      <c r="AA1383">
        <v>3.1132523576123501</v>
      </c>
      <c r="AB1383">
        <v>3.05632464880164</v>
      </c>
      <c r="AC1383">
        <v>2.8788051706743598</v>
      </c>
      <c r="AD1383">
        <v>2.64993348044321</v>
      </c>
      <c r="AE1383">
        <v>2.2386665236106502</v>
      </c>
      <c r="AF1383">
        <v>1.84233077098617</v>
      </c>
      <c r="AG1383">
        <v>-4.5135005709170797E-2</v>
      </c>
      <c r="AH1383">
        <v>-4.4716744318426101E-2</v>
      </c>
      <c r="AI1383">
        <v>-2.8443722430580999E-2</v>
      </c>
      <c r="AJ1383">
        <v>-3.5166936939662698E-2</v>
      </c>
      <c r="AK1383">
        <v>-6.2254492282089402E-2</v>
      </c>
      <c r="AL1383">
        <v>-1.5748153212164301E-2</v>
      </c>
      <c r="AM1383">
        <v>-3.8702109822260501E-2</v>
      </c>
      <c r="AN1383">
        <v>-6.5101639774341802E-2</v>
      </c>
      <c r="AO1383">
        <v>-4.73817964870226E-2</v>
      </c>
      <c r="AP1383">
        <v>-5.3305264605504603E-2</v>
      </c>
      <c r="AQ1383">
        <v>-4.8521988494606302E-2</v>
      </c>
      <c r="AR1383">
        <v>-5.2777130759412297E-3</v>
      </c>
      <c r="AS1383">
        <v>-3.8733894955519099E-2</v>
      </c>
      <c r="AT1383">
        <v>-9.1999396865701702E-2</v>
      </c>
      <c r="AU1383">
        <v>0.35794332230701997</v>
      </c>
      <c r="AV1383">
        <v>0.50112361660670901</v>
      </c>
      <c r="AW1383">
        <v>0.53638569354635002</v>
      </c>
      <c r="AX1383">
        <v>0.57879821081037097</v>
      </c>
      <c r="AY1383">
        <v>0.32840068745754802</v>
      </c>
      <c r="AZ1383">
        <v>-0.31379168498897803</v>
      </c>
      <c r="BA1383">
        <v>-0.37151910571369601</v>
      </c>
      <c r="BB1383">
        <v>-0.28081909305632102</v>
      </c>
      <c r="BC1383">
        <v>-0.16779367402539</v>
      </c>
      <c r="BD1383">
        <v>-0.10876436128681501</v>
      </c>
      <c r="BE1383">
        <v>-1.6523336210118499E-2</v>
      </c>
      <c r="BF1383">
        <v>-1.84497785685146E-2</v>
      </c>
      <c r="BG1383">
        <v>-8.1575465892363697E-3</v>
      </c>
      <c r="BH1383">
        <v>-1.60023020900299E-2</v>
      </c>
      <c r="BI1383">
        <v>-3.2202845069849197E-2</v>
      </c>
      <c r="BJ1383">
        <v>1.5731225454320901E-3</v>
      </c>
      <c r="BK1383">
        <v>-1.03056920820821E-2</v>
      </c>
      <c r="BL1383">
        <v>-3.7344235217290002E-2</v>
      </c>
      <c r="BM1383">
        <v>-2.3112528495983602E-2</v>
      </c>
      <c r="BN1383">
        <v>-2.7373690315162499E-2</v>
      </c>
      <c r="BO1383">
        <v>-2.3369322435207E-2</v>
      </c>
      <c r="BP1383">
        <v>8.4884514008544305E-3</v>
      </c>
      <c r="BQ1383">
        <v>-2.47901802941277E-2</v>
      </c>
      <c r="BR1383">
        <v>-3.9869477244065803E-2</v>
      </c>
      <c r="BS1383">
        <v>0.43469815358537101</v>
      </c>
      <c r="BT1383">
        <v>0.57101739661147</v>
      </c>
      <c r="BU1383">
        <v>0.60530765846929901</v>
      </c>
      <c r="BV1383">
        <v>0.64300255854563504</v>
      </c>
      <c r="BW1383">
        <v>0.38977018403723401</v>
      </c>
      <c r="BX1383">
        <v>-0.26835385206171902</v>
      </c>
      <c r="BY1383">
        <v>-0.32125840059383798</v>
      </c>
      <c r="BZ1383">
        <v>-0.249900125192795</v>
      </c>
      <c r="CA1383">
        <v>-0.13521068841605399</v>
      </c>
      <c r="CB1383">
        <v>-8.2720285745653502E-2</v>
      </c>
      <c r="CC1383">
        <v>3.29301892605383E-3</v>
      </c>
      <c r="CD1383">
        <v>-2.5735810639639903E-4</v>
      </c>
      <c r="CE1383">
        <v>5.8925970013093904E-3</v>
      </c>
      <c r="CF1383">
        <v>-2.7289343738270602E-3</v>
      </c>
      <c r="CG1383">
        <v>-1.13891657560839E-2</v>
      </c>
      <c r="CH1383">
        <v>1.35697853698601E-2</v>
      </c>
      <c r="CI1383">
        <v>9.3615803416091103E-3</v>
      </c>
      <c r="CJ1383">
        <v>-1.81195413776255E-2</v>
      </c>
      <c r="CK1383">
        <v>-6.3037074161336904E-3</v>
      </c>
      <c r="CL1383">
        <v>-9.4135609562492305E-3</v>
      </c>
      <c r="CM1383">
        <v>-5.9486625442799297E-3</v>
      </c>
      <c r="CN1383">
        <v>1.80228549820288E-2</v>
      </c>
      <c r="CO1383">
        <v>-1.5132805995968101E-2</v>
      </c>
      <c r="CP1383">
        <v>-3.7644537159325698E-3</v>
      </c>
      <c r="CQ1383">
        <v>0.48785831591281398</v>
      </c>
      <c r="CR1383">
        <v>0.61942561572743904</v>
      </c>
      <c r="CS1383">
        <v>0.65304280142001703</v>
      </c>
      <c r="CT1383">
        <v>0.68747029420329897</v>
      </c>
      <c r="CU1383">
        <v>0.43227451042026699</v>
      </c>
      <c r="CV1383">
        <v>-0.23688374739220799</v>
      </c>
      <c r="CW1383">
        <v>-0.28644798933550403</v>
      </c>
      <c r="CX1383">
        <v>-0.22848574223804199</v>
      </c>
      <c r="CY1383">
        <v>-0.112643811839601</v>
      </c>
      <c r="CZ1383">
        <v>-6.4682238363132E-2</v>
      </c>
      <c r="DA1383">
        <v>2.3109374062226101E-2</v>
      </c>
      <c r="DB1383">
        <v>1.7935062355721801E-2</v>
      </c>
      <c r="DC1383">
        <v>1.9942740591855201E-2</v>
      </c>
      <c r="DD1383">
        <v>1.05444333423758E-2</v>
      </c>
      <c r="DE1383">
        <v>9.4245135576813896E-3</v>
      </c>
      <c r="DF1383">
        <v>2.5566448194288102E-2</v>
      </c>
      <c r="DG1383">
        <v>2.90288527653003E-2</v>
      </c>
      <c r="DH1383">
        <v>1.10515246203894E-3</v>
      </c>
      <c r="DI1383">
        <v>1.05051136637162E-2</v>
      </c>
      <c r="DJ1383">
        <v>8.5465684026640697E-3</v>
      </c>
      <c r="DK1383">
        <v>1.14719973466472E-2</v>
      </c>
      <c r="DL1383">
        <v>2.75572585632032E-2</v>
      </c>
      <c r="DM1383">
        <v>-5.4754316978085499E-3</v>
      </c>
      <c r="DN1383">
        <v>3.2340569812200598E-2</v>
      </c>
      <c r="DO1383">
        <v>0.54101847824025795</v>
      </c>
      <c r="DP1383">
        <v>0.66783383484340897</v>
      </c>
      <c r="DQ1383">
        <v>0.70077794437073504</v>
      </c>
      <c r="DR1383">
        <v>0.73193802986096301</v>
      </c>
      <c r="DS1383">
        <v>0.47477883680329902</v>
      </c>
      <c r="DT1383">
        <v>-0.20541364272269699</v>
      </c>
      <c r="DU1383">
        <v>-0.25163757807717102</v>
      </c>
      <c r="DV1383">
        <v>-0.20707135928328901</v>
      </c>
      <c r="DW1383">
        <v>-9.0076935263147098E-2</v>
      </c>
      <c r="DX1383">
        <v>-4.66441909806104E-2</v>
      </c>
      <c r="DY1383">
        <v>5.1721043561278497E-2</v>
      </c>
      <c r="DZ1383">
        <v>4.4202028105633298E-2</v>
      </c>
      <c r="EA1383">
        <v>4.0228916433199702E-2</v>
      </c>
      <c r="EB1383">
        <v>2.9709068192008602E-2</v>
      </c>
      <c r="EC1383">
        <v>3.9476160769921602E-2</v>
      </c>
      <c r="ED1383">
        <v>4.2887723951884497E-2</v>
      </c>
      <c r="EE1383">
        <v>5.7425270505478798E-2</v>
      </c>
      <c r="EF1383">
        <v>2.8862557019090799E-2</v>
      </c>
      <c r="EG1383">
        <v>3.4774381654755201E-2</v>
      </c>
      <c r="EH1383">
        <v>3.44781426930061E-2</v>
      </c>
      <c r="EI1383">
        <v>3.66246634060464E-2</v>
      </c>
      <c r="EJ1383">
        <v>4.1323423039998898E-2</v>
      </c>
      <c r="EK1383">
        <v>8.46828296358282E-3</v>
      </c>
      <c r="EL1383">
        <v>8.4470489433836601E-2</v>
      </c>
      <c r="EM1383">
        <v>0.61777330951860798</v>
      </c>
      <c r="EN1383">
        <v>0.73772761484816896</v>
      </c>
      <c r="EO1383">
        <v>0.76969990929368304</v>
      </c>
      <c r="EP1383">
        <v>0.79614237759622697</v>
      </c>
      <c r="EQ1383">
        <v>0.53614833338298595</v>
      </c>
      <c r="ER1383">
        <v>-0.15997580979543799</v>
      </c>
      <c r="ES1383">
        <v>-0.20137687295731299</v>
      </c>
      <c r="ET1383">
        <v>-0.17615239141976299</v>
      </c>
      <c r="EU1383">
        <v>-5.7493949653811001E-2</v>
      </c>
      <c r="EV1383">
        <v>-2.0600115439449101E-2</v>
      </c>
      <c r="EW1383">
        <v>83.6817504655493</v>
      </c>
      <c r="EX1383">
        <v>82.226256983240205</v>
      </c>
      <c r="EY1383">
        <v>81.164990689012996</v>
      </c>
      <c r="EZ1383">
        <v>79.671135940409698</v>
      </c>
      <c r="FA1383">
        <v>78.337988826815604</v>
      </c>
      <c r="FB1383">
        <v>77.067783985102395</v>
      </c>
      <c r="FC1383">
        <v>76.024581005586597</v>
      </c>
      <c r="FD1383">
        <v>76.3640595903166</v>
      </c>
      <c r="FE1383">
        <v>79.652886405958995</v>
      </c>
      <c r="FF1383">
        <v>84.488640595903206</v>
      </c>
      <c r="FG1383">
        <v>88.260893854748602</v>
      </c>
      <c r="FH1383">
        <v>91.641899441340797</v>
      </c>
      <c r="FI1383">
        <v>94.581005586592198</v>
      </c>
      <c r="FJ1383">
        <v>97.247486033519607</v>
      </c>
      <c r="FK1383">
        <v>99.410800744878998</v>
      </c>
      <c r="FL1383">
        <v>100.683426443203</v>
      </c>
      <c r="FM1383">
        <v>101.683985102421</v>
      </c>
      <c r="FN1383">
        <v>102.23426443203</v>
      </c>
      <c r="FO1383">
        <v>101.562011173184</v>
      </c>
      <c r="FP1383">
        <v>99.956983240223494</v>
      </c>
      <c r="FQ1383">
        <v>97.073929236499097</v>
      </c>
      <c r="FR1383">
        <v>94.132960893854701</v>
      </c>
      <c r="FS1383">
        <v>90.844506517690903</v>
      </c>
      <c r="FT1383">
        <v>87.796461824953397</v>
      </c>
      <c r="FU1383">
        <v>9.0112645090556304E-2</v>
      </c>
      <c r="FV1383">
        <v>0</v>
      </c>
      <c r="FW1383">
        <v>0</v>
      </c>
      <c r="FX1383">
        <v>1</v>
      </c>
    </row>
    <row r="1384" spans="1:180" x14ac:dyDescent="0.2">
      <c r="A1384" t="s">
        <v>42</v>
      </c>
      <c r="B1384" t="s">
        <v>58</v>
      </c>
      <c r="C1384" t="s">
        <v>55</v>
      </c>
      <c r="D1384" t="s">
        <v>39</v>
      </c>
      <c r="E1384" t="s">
        <v>78</v>
      </c>
      <c r="F1384" t="s">
        <v>1</v>
      </c>
      <c r="G1384" t="s">
        <v>2</v>
      </c>
      <c r="H1384">
        <v>3668.5555555555602</v>
      </c>
      <c r="I1384">
        <v>1.2822612800039599</v>
      </c>
      <c r="J1384">
        <v>1.13232437196805</v>
      </c>
      <c r="K1384">
        <v>1.01706934791657</v>
      </c>
      <c r="L1384">
        <v>0.92113841586155298</v>
      </c>
      <c r="M1384">
        <v>0.86552885568363802</v>
      </c>
      <c r="N1384">
        <v>0.80858364690531004</v>
      </c>
      <c r="O1384">
        <v>0.79250463761883505</v>
      </c>
      <c r="P1384">
        <v>0.82162541662646105</v>
      </c>
      <c r="Q1384">
        <v>0.89907754883023105</v>
      </c>
      <c r="R1384">
        <v>1.06028042020395</v>
      </c>
      <c r="S1384">
        <v>1.2645235439840901</v>
      </c>
      <c r="T1384">
        <v>1.48982266615232</v>
      </c>
      <c r="U1384">
        <v>1.7638205792643999</v>
      </c>
      <c r="V1384">
        <v>2.04491115351891</v>
      </c>
      <c r="W1384">
        <v>2.2861665530648598</v>
      </c>
      <c r="X1384">
        <v>2.5102111763120298</v>
      </c>
      <c r="Y1384">
        <v>2.6498732802657199</v>
      </c>
      <c r="Z1384">
        <v>2.71111400845309</v>
      </c>
      <c r="AA1384">
        <v>2.6693227890825</v>
      </c>
      <c r="AB1384">
        <v>2.5225714409459301</v>
      </c>
      <c r="AC1384">
        <v>2.3666205797003799</v>
      </c>
      <c r="AD1384">
        <v>2.2043905856107999</v>
      </c>
      <c r="AE1384">
        <v>1.9083010690216899</v>
      </c>
      <c r="AF1384">
        <v>1.5823077804288299</v>
      </c>
      <c r="AG1384">
        <v>-1.4118846266022E-2</v>
      </c>
      <c r="AH1384">
        <v>-1.58452391712018E-2</v>
      </c>
      <c r="AI1384">
        <v>-1.4332126359424701E-2</v>
      </c>
      <c r="AJ1384">
        <v>-1.19242953209104E-2</v>
      </c>
      <c r="AK1384">
        <v>-9.2251214672492005E-3</v>
      </c>
      <c r="AL1384">
        <v>-1.17960024761665E-2</v>
      </c>
      <c r="AM1384">
        <v>-6.6557068545073997E-3</v>
      </c>
      <c r="AN1384">
        <v>-1.19502266157114E-2</v>
      </c>
      <c r="AO1384">
        <v>-1.20723208030162E-2</v>
      </c>
      <c r="AP1384">
        <v>-1.49371384567178E-2</v>
      </c>
      <c r="AQ1384">
        <v>-1.08103748302961E-2</v>
      </c>
      <c r="AR1384">
        <v>-5.3449174320066902E-3</v>
      </c>
      <c r="AS1384">
        <v>-4.7158805659349703E-3</v>
      </c>
      <c r="AT1384">
        <v>1.90192291648525E-3</v>
      </c>
      <c r="AU1384">
        <v>0.117923495235937</v>
      </c>
      <c r="AV1384">
        <v>0.112423073486814</v>
      </c>
      <c r="AW1384">
        <v>0.10308820795084001</v>
      </c>
      <c r="AX1384">
        <v>0.11025850508492401</v>
      </c>
      <c r="AY1384">
        <v>5.8452209168725802E-2</v>
      </c>
      <c r="AZ1384">
        <v>-5.9464373581483397E-2</v>
      </c>
      <c r="BA1384">
        <v>-6.33002913334305E-2</v>
      </c>
      <c r="BB1384">
        <v>-4.5601134948397203E-2</v>
      </c>
      <c r="BC1384">
        <v>-2.95220866381605E-2</v>
      </c>
      <c r="BD1384">
        <v>-2.6189805659815501E-2</v>
      </c>
      <c r="BE1384">
        <v>-5.8380695324206601E-3</v>
      </c>
      <c r="BF1384">
        <v>-8.0776148416648891E-3</v>
      </c>
      <c r="BG1384">
        <v>-8.8910166271654392E-3</v>
      </c>
      <c r="BH1384">
        <v>-4.5705680263833301E-3</v>
      </c>
      <c r="BI1384">
        <v>-2.8787752575398198E-3</v>
      </c>
      <c r="BJ1384">
        <v>-4.8445469979849004E-3</v>
      </c>
      <c r="BK1384">
        <v>-8.6752931445470101E-4</v>
      </c>
      <c r="BL1384">
        <v>-4.7381670129887799E-3</v>
      </c>
      <c r="BM1384">
        <v>-5.1708649425421301E-3</v>
      </c>
      <c r="BN1384">
        <v>-6.3135078616677097E-3</v>
      </c>
      <c r="BO1384">
        <v>-4.8960879010336304E-4</v>
      </c>
      <c r="BP1384">
        <v>-2.47159910994579E-3</v>
      </c>
      <c r="BQ1384">
        <v>-1.81475769595422E-3</v>
      </c>
      <c r="BR1384">
        <v>1.2274290359245999E-2</v>
      </c>
      <c r="BS1384">
        <v>0.127964139138736</v>
      </c>
      <c r="BT1384">
        <v>0.12890226959814999</v>
      </c>
      <c r="BU1384">
        <v>0.12095308435286201</v>
      </c>
      <c r="BV1384">
        <v>0.129042770358579</v>
      </c>
      <c r="BW1384">
        <v>7.8235616739940603E-2</v>
      </c>
      <c r="BX1384">
        <v>-4.1102869555368002E-2</v>
      </c>
      <c r="BY1384">
        <v>-4.8148551144190997E-2</v>
      </c>
      <c r="BZ1384">
        <v>-3.6984191054352501E-2</v>
      </c>
      <c r="CA1384">
        <v>-2.1358371827636599E-2</v>
      </c>
      <c r="CB1384">
        <v>-1.47926263611951E-2</v>
      </c>
      <c r="CC1384">
        <v>-1.0282879221037E-4</v>
      </c>
      <c r="CD1384">
        <v>-2.6977818933088598E-3</v>
      </c>
      <c r="CE1384">
        <v>-5.1225206016921902E-3</v>
      </c>
      <c r="CF1384">
        <v>5.2260109636708004E-4</v>
      </c>
      <c r="CG1384">
        <v>1.5166847946206301E-3</v>
      </c>
      <c r="CH1384">
        <v>-2.9990109806800699E-5</v>
      </c>
      <c r="CI1384">
        <v>3.1413448174340301E-3</v>
      </c>
      <c r="CJ1384">
        <v>2.5688349797589897E-4</v>
      </c>
      <c r="CK1384">
        <v>-3.9093763727591899E-4</v>
      </c>
      <c r="CL1384">
        <v>-3.4080758144349398E-4</v>
      </c>
      <c r="CM1384">
        <v>6.6585223294938602E-3</v>
      </c>
      <c r="CN1384">
        <v>-4.8154759298989902E-4</v>
      </c>
      <c r="CO1384">
        <v>1.945511661908E-4</v>
      </c>
      <c r="CP1384">
        <v>1.94581604530699E-2</v>
      </c>
      <c r="CQ1384">
        <v>0.134918258519302</v>
      </c>
      <c r="CR1384">
        <v>0.14031571062477999</v>
      </c>
      <c r="CS1384">
        <v>0.13332624332766499</v>
      </c>
      <c r="CT1384">
        <v>0.142052695265169</v>
      </c>
      <c r="CU1384">
        <v>9.1937544558162401E-2</v>
      </c>
      <c r="CV1384">
        <v>-2.8385747800979799E-2</v>
      </c>
      <c r="CW1384">
        <v>-3.7654502045415802E-2</v>
      </c>
      <c r="CX1384">
        <v>-3.10161219628752E-2</v>
      </c>
      <c r="CY1384">
        <v>-1.5704207818747502E-2</v>
      </c>
      <c r="CZ1384">
        <v>-6.8989746978563998E-3</v>
      </c>
      <c r="DA1384">
        <v>5.6324119479999202E-3</v>
      </c>
      <c r="DB1384">
        <v>2.6820510550471599E-3</v>
      </c>
      <c r="DC1384">
        <v>-1.3540245762189401E-3</v>
      </c>
      <c r="DD1384">
        <v>5.6157702191174897E-3</v>
      </c>
      <c r="DE1384">
        <v>5.9121448467810899E-3</v>
      </c>
      <c r="DF1384">
        <v>4.7845667783713002E-3</v>
      </c>
      <c r="DG1384">
        <v>7.15021894932276E-3</v>
      </c>
      <c r="DH1384">
        <v>5.2519340089405703E-3</v>
      </c>
      <c r="DI1384">
        <v>4.3889896679902901E-3</v>
      </c>
      <c r="DJ1384">
        <v>5.6318926987807202E-3</v>
      </c>
      <c r="DK1384">
        <v>1.38066534490911E-2</v>
      </c>
      <c r="DL1384">
        <v>1.5085039239659901E-3</v>
      </c>
      <c r="DM1384">
        <v>2.20386002833582E-3</v>
      </c>
      <c r="DN1384">
        <v>2.6642030546893899E-2</v>
      </c>
      <c r="DO1384">
        <v>0.14187237789986801</v>
      </c>
      <c r="DP1384">
        <v>0.15172915165140999</v>
      </c>
      <c r="DQ1384">
        <v>0.145699402302467</v>
      </c>
      <c r="DR1384">
        <v>0.15506262017175801</v>
      </c>
      <c r="DS1384">
        <v>0.10563947237638401</v>
      </c>
      <c r="DT1384">
        <v>-1.5668626046591701E-2</v>
      </c>
      <c r="DU1384">
        <v>-2.71604529466405E-2</v>
      </c>
      <c r="DV1384">
        <v>-2.5048052871397799E-2</v>
      </c>
      <c r="DW1384">
        <v>-1.0050043809858401E-2</v>
      </c>
      <c r="DX1384">
        <v>9.9467696548235303E-4</v>
      </c>
      <c r="DY1384">
        <v>1.3913188681601201E-2</v>
      </c>
      <c r="DZ1384">
        <v>1.0449675384584E-2</v>
      </c>
      <c r="EA1384">
        <v>4.0870851560403203E-3</v>
      </c>
      <c r="EB1384">
        <v>1.2969497513644601E-2</v>
      </c>
      <c r="EC1384">
        <v>1.22584910564905E-2</v>
      </c>
      <c r="ED1384">
        <v>1.1736022256552899E-2</v>
      </c>
      <c r="EE1384">
        <v>1.29383964893755E-2</v>
      </c>
      <c r="EF1384">
        <v>1.2463993611663201E-2</v>
      </c>
      <c r="EG1384">
        <v>1.12904455284644E-2</v>
      </c>
      <c r="EH1384">
        <v>1.4255523293830801E-2</v>
      </c>
      <c r="EI1384">
        <v>2.4127419489283802E-2</v>
      </c>
      <c r="EJ1384">
        <v>4.3818222460268903E-3</v>
      </c>
      <c r="EK1384">
        <v>5.1049828983165697E-3</v>
      </c>
      <c r="EL1384">
        <v>3.7014397989654599E-2</v>
      </c>
      <c r="EM1384">
        <v>0.151913021802668</v>
      </c>
      <c r="EN1384">
        <v>0.16820834776274601</v>
      </c>
      <c r="EO1384">
        <v>0.163564278704489</v>
      </c>
      <c r="EP1384">
        <v>0.17384688544541299</v>
      </c>
      <c r="EQ1384">
        <v>0.12542287994759899</v>
      </c>
      <c r="ER1384">
        <v>2.6928779795237301E-3</v>
      </c>
      <c r="ES1384">
        <v>-1.2008712757401001E-2</v>
      </c>
      <c r="ET1384">
        <v>-1.6431108977353202E-2</v>
      </c>
      <c r="EU1384">
        <v>-1.88632899933448E-3</v>
      </c>
      <c r="EV1384">
        <v>1.2391856264102699E-2</v>
      </c>
      <c r="EW1384">
        <v>83.661144259018101</v>
      </c>
      <c r="EX1384">
        <v>82.217918042220703</v>
      </c>
      <c r="EY1384">
        <v>81.163218947814798</v>
      </c>
      <c r="EZ1384">
        <v>79.662340612411796</v>
      </c>
      <c r="FA1384">
        <v>78.329754368961403</v>
      </c>
      <c r="FB1384">
        <v>77.050625435381804</v>
      </c>
      <c r="FC1384">
        <v>75.9925341490747</v>
      </c>
      <c r="FD1384">
        <v>76.323727170851399</v>
      </c>
      <c r="FE1384">
        <v>79.600115092225195</v>
      </c>
      <c r="FF1384">
        <v>84.433549383650799</v>
      </c>
      <c r="FG1384">
        <v>88.212602598661306</v>
      </c>
      <c r="FH1384">
        <v>91.603764727261705</v>
      </c>
      <c r="FI1384">
        <v>94.5490656328558</v>
      </c>
      <c r="FJ1384">
        <v>97.215782778568595</v>
      </c>
      <c r="FK1384">
        <v>99.382727079989095</v>
      </c>
      <c r="FL1384">
        <v>100.661840869855</v>
      </c>
      <c r="FM1384">
        <v>101.661734863858</v>
      </c>
      <c r="FN1384">
        <v>102.217539449375</v>
      </c>
      <c r="FO1384">
        <v>101.551640064209</v>
      </c>
      <c r="FP1384">
        <v>99.939258563770196</v>
      </c>
      <c r="FQ1384">
        <v>97.049550231698802</v>
      </c>
      <c r="FR1384">
        <v>94.104219038677002</v>
      </c>
      <c r="FS1384">
        <v>90.827740255020103</v>
      </c>
      <c r="FT1384">
        <v>87.770436441832999</v>
      </c>
      <c r="FU1384">
        <v>2.1911714696891099E-2</v>
      </c>
      <c r="FV1384">
        <v>0</v>
      </c>
      <c r="FW1384">
        <v>0</v>
      </c>
      <c r="FX1384">
        <v>1</v>
      </c>
    </row>
    <row r="1385" spans="1:180" x14ac:dyDescent="0.2">
      <c r="A1385" t="s">
        <v>42</v>
      </c>
      <c r="B1385" t="s">
        <v>58</v>
      </c>
      <c r="C1385" t="s">
        <v>55</v>
      </c>
      <c r="D1385" t="s">
        <v>39</v>
      </c>
      <c r="E1385" t="s">
        <v>78</v>
      </c>
      <c r="F1385" t="s">
        <v>77</v>
      </c>
      <c r="G1385" t="s">
        <v>2</v>
      </c>
      <c r="H1385">
        <v>3262</v>
      </c>
      <c r="I1385">
        <v>1.2869561359716899</v>
      </c>
      <c r="J1385">
        <v>1.13667252068411</v>
      </c>
      <c r="K1385">
        <v>1.0204311143121401</v>
      </c>
      <c r="L1385">
        <v>0.92634700724027497</v>
      </c>
      <c r="M1385">
        <v>0.87060301111926897</v>
      </c>
      <c r="N1385">
        <v>0.81190992285174601</v>
      </c>
      <c r="O1385">
        <v>0.79372259281333002</v>
      </c>
      <c r="P1385">
        <v>0.824359366984183</v>
      </c>
      <c r="Q1385">
        <v>0.90398857964132495</v>
      </c>
      <c r="R1385">
        <v>1.06327262482718</v>
      </c>
      <c r="S1385">
        <v>1.2639389791650699</v>
      </c>
      <c r="T1385">
        <v>1.4868417844953601</v>
      </c>
      <c r="U1385">
        <v>1.75850601274596</v>
      </c>
      <c r="V1385">
        <v>2.03485873496721</v>
      </c>
      <c r="W1385">
        <v>2.27439339700569</v>
      </c>
      <c r="X1385">
        <v>2.4945873168825798</v>
      </c>
      <c r="Y1385">
        <v>2.6329725437695699</v>
      </c>
      <c r="Z1385">
        <v>2.6902855294067298</v>
      </c>
      <c r="AA1385">
        <v>2.6489363655809499</v>
      </c>
      <c r="AB1385">
        <v>2.5010556304232598</v>
      </c>
      <c r="AC1385">
        <v>2.34708340420887</v>
      </c>
      <c r="AD1385">
        <v>2.1892238183864001</v>
      </c>
      <c r="AE1385">
        <v>1.9012234751436099</v>
      </c>
      <c r="AF1385">
        <v>1.5812103327595499</v>
      </c>
      <c r="AG1385">
        <v>-1.3087965738156401E-2</v>
      </c>
      <c r="AH1385">
        <v>-1.77540281541953E-2</v>
      </c>
      <c r="AI1385">
        <v>-1.86452049472971E-2</v>
      </c>
      <c r="AJ1385">
        <v>-1.5785489814598201E-2</v>
      </c>
      <c r="AK1385">
        <v>-1.22127585295492E-2</v>
      </c>
      <c r="AL1385">
        <v>-1.4127488275046301E-2</v>
      </c>
      <c r="AM1385">
        <v>-9.4172502086019693E-3</v>
      </c>
      <c r="AN1385">
        <v>-1.45293182998636E-2</v>
      </c>
      <c r="AO1385">
        <v>-1.2599423230598501E-2</v>
      </c>
      <c r="AP1385">
        <v>-1.6577100032538199E-2</v>
      </c>
      <c r="AQ1385">
        <v>-1.5177299949150199E-2</v>
      </c>
      <c r="AR1385">
        <v>-4.7053772312324804E-3</v>
      </c>
      <c r="AS1385">
        <v>-4.7893364321872E-3</v>
      </c>
      <c r="AT1385">
        <v>3.6676681332057899E-4</v>
      </c>
      <c r="AU1385">
        <v>7.1353779884295407E-2</v>
      </c>
      <c r="AV1385">
        <v>6.1915771513379098E-2</v>
      </c>
      <c r="AW1385">
        <v>5.2464231727622102E-2</v>
      </c>
      <c r="AX1385">
        <v>5.7496830857927901E-2</v>
      </c>
      <c r="AY1385">
        <v>4.1009204925108497E-2</v>
      </c>
      <c r="AZ1385">
        <v>-2.4838392331516801E-2</v>
      </c>
      <c r="BA1385">
        <v>-3.6180032249982501E-2</v>
      </c>
      <c r="BB1385">
        <v>-2.9772738865296199E-2</v>
      </c>
      <c r="BC1385">
        <v>-2.0741433089656099E-2</v>
      </c>
      <c r="BD1385">
        <v>-2.5163568077000001E-2</v>
      </c>
      <c r="BE1385">
        <v>-4.6416277909867298E-3</v>
      </c>
      <c r="BF1385">
        <v>-8.9553169133821404E-3</v>
      </c>
      <c r="BG1385">
        <v>-1.2207327248464401E-2</v>
      </c>
      <c r="BH1385">
        <v>-7.3125933344945103E-3</v>
      </c>
      <c r="BI1385">
        <v>-5.2354961877803096E-3</v>
      </c>
      <c r="BJ1385">
        <v>-6.7565366926529797E-3</v>
      </c>
      <c r="BK1385">
        <v>-3.1288590479896E-3</v>
      </c>
      <c r="BL1385">
        <v>-6.9823957134679702E-3</v>
      </c>
      <c r="BM1385">
        <v>-5.0176297344334802E-3</v>
      </c>
      <c r="BN1385">
        <v>-7.9635698440812495E-3</v>
      </c>
      <c r="BO1385">
        <v>-3.4628215985211099E-3</v>
      </c>
      <c r="BP1385">
        <v>-2.0303801846859801E-3</v>
      </c>
      <c r="BQ1385">
        <v>-2.0594272832424499E-3</v>
      </c>
      <c r="BR1385">
        <v>1.02114065493774E-2</v>
      </c>
      <c r="BS1385">
        <v>8.2027912707985498E-2</v>
      </c>
      <c r="BT1385">
        <v>7.9325658209397895E-2</v>
      </c>
      <c r="BU1385">
        <v>6.9862274235805696E-2</v>
      </c>
      <c r="BV1385">
        <v>7.6006236867804597E-2</v>
      </c>
      <c r="BW1385">
        <v>6.2927252044687507E-2</v>
      </c>
      <c r="BX1385">
        <v>-5.4008317186692101E-3</v>
      </c>
      <c r="BY1385">
        <v>-2.0920245797211901E-2</v>
      </c>
      <c r="BZ1385">
        <v>-1.9869142802831499E-2</v>
      </c>
      <c r="CA1385">
        <v>-1.2135290018388201E-2</v>
      </c>
      <c r="CB1385">
        <v>-1.25747387125779E-2</v>
      </c>
      <c r="CC1385">
        <v>1.20828014139682E-3</v>
      </c>
      <c r="CD1385">
        <v>-2.8613563112453002E-3</v>
      </c>
      <c r="CE1385">
        <v>-7.7484727657668199E-3</v>
      </c>
      <c r="CF1385">
        <v>-1.44429104310532E-3</v>
      </c>
      <c r="CG1385">
        <v>-4.0306554449637798E-4</v>
      </c>
      <c r="CH1385">
        <v>-1.6514380805962899E-3</v>
      </c>
      <c r="CI1385">
        <v>1.22646151371299E-3</v>
      </c>
      <c r="CJ1385">
        <v>-1.7554201200944599E-3</v>
      </c>
      <c r="CK1385">
        <v>2.3349734482009299E-4</v>
      </c>
      <c r="CL1385">
        <v>-1.9978650746948498E-3</v>
      </c>
      <c r="CM1385">
        <v>4.6505904216602801E-3</v>
      </c>
      <c r="CN1385">
        <v>-1.77685379011211E-4</v>
      </c>
      <c r="CO1385">
        <v>-1.68700522723738E-4</v>
      </c>
      <c r="CP1385">
        <v>1.7029774041139398E-2</v>
      </c>
      <c r="CQ1385">
        <v>8.9420784585382398E-2</v>
      </c>
      <c r="CR1385">
        <v>9.1383692699844504E-2</v>
      </c>
      <c r="CS1385">
        <v>8.1912105477838199E-2</v>
      </c>
      <c r="CT1385">
        <v>8.8825795085596404E-2</v>
      </c>
      <c r="CU1385">
        <v>7.8107624711417897E-2</v>
      </c>
      <c r="CV1385">
        <v>8.0615635497306905E-3</v>
      </c>
      <c r="CW1385">
        <v>-1.0351364185453101E-2</v>
      </c>
      <c r="CX1385">
        <v>-1.30099423389963E-2</v>
      </c>
      <c r="CY1385">
        <v>-6.1747015438638501E-3</v>
      </c>
      <c r="CZ1385">
        <v>-3.8557538437528501E-3</v>
      </c>
      <c r="DA1385">
        <v>7.0581880737803698E-3</v>
      </c>
      <c r="DB1385">
        <v>3.2326042908915401E-3</v>
      </c>
      <c r="DC1385">
        <v>-3.2896182830692202E-3</v>
      </c>
      <c r="DD1385">
        <v>4.4240112482838703E-3</v>
      </c>
      <c r="DE1385">
        <v>4.4293650987875599E-3</v>
      </c>
      <c r="DF1385">
        <v>3.4536605314603899E-3</v>
      </c>
      <c r="DG1385">
        <v>5.58178207541559E-3</v>
      </c>
      <c r="DH1385">
        <v>3.4715554732790499E-3</v>
      </c>
      <c r="DI1385">
        <v>5.4846244240736699E-3</v>
      </c>
      <c r="DJ1385">
        <v>3.9678396946915603E-3</v>
      </c>
      <c r="DK1385">
        <v>1.27640024418417E-2</v>
      </c>
      <c r="DL1385">
        <v>1.67500942666356E-3</v>
      </c>
      <c r="DM1385">
        <v>1.7220262377949699E-3</v>
      </c>
      <c r="DN1385">
        <v>2.38481415329014E-2</v>
      </c>
      <c r="DO1385">
        <v>9.6813656462779202E-2</v>
      </c>
      <c r="DP1385">
        <v>0.103441727190291</v>
      </c>
      <c r="DQ1385">
        <v>9.3961936719870701E-2</v>
      </c>
      <c r="DR1385">
        <v>0.101645353303388</v>
      </c>
      <c r="DS1385">
        <v>9.3287997378148205E-2</v>
      </c>
      <c r="DT1385">
        <v>2.1523958818130601E-2</v>
      </c>
      <c r="DU1385">
        <v>2.1751742630570501E-4</v>
      </c>
      <c r="DV1385">
        <v>-6.1507418751611097E-3</v>
      </c>
      <c r="DW1385">
        <v>-2.1411306933945699E-4</v>
      </c>
      <c r="DX1385">
        <v>4.8632310250722498E-3</v>
      </c>
      <c r="DY1385">
        <v>1.550452602095E-2</v>
      </c>
      <c r="DZ1385">
        <v>1.20313155317047E-2</v>
      </c>
      <c r="EA1385">
        <v>3.1482594157634402E-3</v>
      </c>
      <c r="EB1385">
        <v>1.28969077283875E-2</v>
      </c>
      <c r="EC1385">
        <v>1.1406627440556399E-2</v>
      </c>
      <c r="ED1385">
        <v>1.08246121138537E-2</v>
      </c>
      <c r="EE1385">
        <v>1.1870173236028E-2</v>
      </c>
      <c r="EF1385">
        <v>1.1018478059674699E-2</v>
      </c>
      <c r="EG1385">
        <v>1.30664179202387E-2</v>
      </c>
      <c r="EH1385">
        <v>1.2581369883148501E-2</v>
      </c>
      <c r="EI1385">
        <v>2.4478480792470801E-2</v>
      </c>
      <c r="EJ1385">
        <v>4.3500064732100597E-3</v>
      </c>
      <c r="EK1385">
        <v>4.4519353867397199E-3</v>
      </c>
      <c r="EL1385">
        <v>3.3692781268958298E-2</v>
      </c>
      <c r="EM1385">
        <v>0.107487789286469</v>
      </c>
      <c r="EN1385">
        <v>0.12085161388630999</v>
      </c>
      <c r="EO1385">
        <v>0.111359979228054</v>
      </c>
      <c r="EP1385">
        <v>0.120154759313265</v>
      </c>
      <c r="EQ1385">
        <v>0.11520604449772701</v>
      </c>
      <c r="ER1385">
        <v>4.0961519430978199E-2</v>
      </c>
      <c r="ES1385">
        <v>1.5477303879076299E-2</v>
      </c>
      <c r="ET1385">
        <v>3.75285418730361E-3</v>
      </c>
      <c r="EU1385">
        <v>8.3920300019283897E-3</v>
      </c>
      <c r="EV1385">
        <v>1.74520603894943E-2</v>
      </c>
      <c r="EW1385">
        <v>83.659343279514999</v>
      </c>
      <c r="EX1385">
        <v>82.217402411608404</v>
      </c>
      <c r="EY1385">
        <v>81.163277471217398</v>
      </c>
      <c r="EZ1385">
        <v>79.661744669255398</v>
      </c>
      <c r="FA1385">
        <v>78.329160705770093</v>
      </c>
      <c r="FB1385">
        <v>77.0492540363785</v>
      </c>
      <c r="FC1385">
        <v>75.989832413652195</v>
      </c>
      <c r="FD1385">
        <v>76.320151236460205</v>
      </c>
      <c r="FE1385">
        <v>79.595272157503899</v>
      </c>
      <c r="FF1385">
        <v>84.428298930444896</v>
      </c>
      <c r="FG1385">
        <v>88.207830914912506</v>
      </c>
      <c r="FH1385">
        <v>91.599836501124102</v>
      </c>
      <c r="FI1385">
        <v>94.545762654131707</v>
      </c>
      <c r="FJ1385">
        <v>97.212548538728797</v>
      </c>
      <c r="FK1385">
        <v>99.379794263914405</v>
      </c>
      <c r="FL1385">
        <v>100.65944546631199</v>
      </c>
      <c r="FM1385">
        <v>101.659207030452</v>
      </c>
      <c r="FN1385">
        <v>102.21563117378599</v>
      </c>
      <c r="FO1385">
        <v>101.550480277948</v>
      </c>
      <c r="FP1385">
        <v>99.937444648818001</v>
      </c>
      <c r="FQ1385">
        <v>97.047176238163402</v>
      </c>
      <c r="FR1385">
        <v>94.101607738946797</v>
      </c>
      <c r="FS1385">
        <v>90.826384631105697</v>
      </c>
      <c r="FT1385">
        <v>87.768342530145105</v>
      </c>
      <c r="FU1385">
        <v>2.2692833836920799E-2</v>
      </c>
      <c r="FV1385">
        <v>0</v>
      </c>
      <c r="FW1385">
        <v>0</v>
      </c>
      <c r="FX1385">
        <v>1</v>
      </c>
    </row>
    <row r="1386" spans="1:180" x14ac:dyDescent="0.2">
      <c r="A1386" t="s">
        <v>42</v>
      </c>
      <c r="B1386" t="s">
        <v>58</v>
      </c>
      <c r="C1386" t="s">
        <v>55</v>
      </c>
      <c r="D1386" t="s">
        <v>39</v>
      </c>
      <c r="E1386" t="s">
        <v>78</v>
      </c>
      <c r="F1386" t="s">
        <v>78</v>
      </c>
      <c r="G1386" t="s">
        <v>2</v>
      </c>
      <c r="H1386">
        <v>406.555555555556</v>
      </c>
      <c r="I1386">
        <v>1.2299137321975699</v>
      </c>
      <c r="J1386">
        <v>1.08748501910566</v>
      </c>
      <c r="K1386">
        <v>0.98299542739138002</v>
      </c>
      <c r="L1386">
        <v>0.87173808480801296</v>
      </c>
      <c r="M1386">
        <v>0.81816415268730702</v>
      </c>
      <c r="N1386">
        <v>0.77476581954782797</v>
      </c>
      <c r="O1386">
        <v>0.77568971972993495</v>
      </c>
      <c r="P1386">
        <v>0.79118412374611502</v>
      </c>
      <c r="Q1386">
        <v>0.85093783408510504</v>
      </c>
      <c r="R1386">
        <v>1.03182526190239</v>
      </c>
      <c r="S1386">
        <v>1.26864312333634</v>
      </c>
      <c r="T1386">
        <v>1.5148395065939999</v>
      </c>
      <c r="U1386">
        <v>1.80805817916236</v>
      </c>
      <c r="V1386">
        <v>2.1289521431195499</v>
      </c>
      <c r="W1386">
        <v>2.3842830597820202</v>
      </c>
      <c r="X1386">
        <v>2.6388057821138799</v>
      </c>
      <c r="Y1386">
        <v>2.7890240434539</v>
      </c>
      <c r="Z1386">
        <v>2.8844940527439702</v>
      </c>
      <c r="AA1386">
        <v>2.83798122720588</v>
      </c>
      <c r="AB1386">
        <v>2.6964649724588901</v>
      </c>
      <c r="AC1386">
        <v>2.5203124171671698</v>
      </c>
      <c r="AD1386">
        <v>2.3181472118336202</v>
      </c>
      <c r="AE1386">
        <v>1.95381230061542</v>
      </c>
      <c r="AF1386">
        <v>1.5752104986084201</v>
      </c>
      <c r="AG1386">
        <v>-7.2504979138030098E-2</v>
      </c>
      <c r="AH1386">
        <v>-4.51696578834829E-2</v>
      </c>
      <c r="AI1386">
        <v>-2.1839280092031201E-2</v>
      </c>
      <c r="AJ1386">
        <v>-1.91177217387298E-2</v>
      </c>
      <c r="AK1386">
        <v>-1.7105592169152101E-2</v>
      </c>
      <c r="AL1386">
        <v>-1.28877477195674E-2</v>
      </c>
      <c r="AM1386">
        <v>-5.9903838125198398E-3</v>
      </c>
      <c r="AN1386">
        <v>-1.4276237348161899E-2</v>
      </c>
      <c r="AO1386">
        <v>-4.17947936633324E-2</v>
      </c>
      <c r="AP1386">
        <v>-1.9422234872132901E-2</v>
      </c>
      <c r="AQ1386">
        <v>-1.2014196619637501E-2</v>
      </c>
      <c r="AR1386">
        <v>-3.0987329962826899E-2</v>
      </c>
      <c r="AS1386">
        <v>-2.4060822530222702E-2</v>
      </c>
      <c r="AT1386">
        <v>-3.00690783630513E-2</v>
      </c>
      <c r="AU1386">
        <v>0.45201976616374401</v>
      </c>
      <c r="AV1386">
        <v>0.45479148691857402</v>
      </c>
      <c r="AW1386">
        <v>0.47275877677253603</v>
      </c>
      <c r="AX1386">
        <v>0.51560683295579302</v>
      </c>
      <c r="AY1386">
        <v>0.105937948074059</v>
      </c>
      <c r="AZ1386">
        <v>-0.41747964196759701</v>
      </c>
      <c r="BA1386">
        <v>-0.349768395243167</v>
      </c>
      <c r="BB1386">
        <v>-0.25096140755320001</v>
      </c>
      <c r="BC1386">
        <v>-0.14761089719965401</v>
      </c>
      <c r="BD1386">
        <v>-7.5928737176316805E-2</v>
      </c>
      <c r="BE1386">
        <v>-4.0862005916391497E-2</v>
      </c>
      <c r="BF1386">
        <v>-2.29154436320274E-2</v>
      </c>
      <c r="BG1386">
        <v>-2.2244885365798701E-3</v>
      </c>
      <c r="BH1386">
        <v>-9.2524254682060404E-4</v>
      </c>
      <c r="BI1386">
        <v>7.5347321254018603E-4</v>
      </c>
      <c r="BJ1386">
        <v>1.5175046193140399E-4</v>
      </c>
      <c r="BK1386">
        <v>6.1166379828938196E-3</v>
      </c>
      <c r="BL1386">
        <v>1.56194206613305E-3</v>
      </c>
      <c r="BM1386">
        <v>-2.3182701063206999E-2</v>
      </c>
      <c r="BN1386">
        <v>-2.18832830219625E-3</v>
      </c>
      <c r="BO1386">
        <v>7.3859280253696204E-3</v>
      </c>
      <c r="BP1386">
        <v>-1.468884084499E-2</v>
      </c>
      <c r="BQ1386">
        <v>-7.6990646695797296E-3</v>
      </c>
      <c r="BR1386">
        <v>9.9165697668554403E-3</v>
      </c>
      <c r="BS1386">
        <v>0.48697429411857202</v>
      </c>
      <c r="BT1386">
        <v>0.50746956099746698</v>
      </c>
      <c r="BU1386">
        <v>0.52287605000293402</v>
      </c>
      <c r="BV1386">
        <v>0.55339847589602598</v>
      </c>
      <c r="BW1386">
        <v>0.160892870452853</v>
      </c>
      <c r="BX1386">
        <v>-0.374806364658957</v>
      </c>
      <c r="BY1386">
        <v>-0.30773822165438902</v>
      </c>
      <c r="BZ1386">
        <v>-0.217515127595696</v>
      </c>
      <c r="CA1386">
        <v>-0.12299988032838099</v>
      </c>
      <c r="CB1386">
        <v>-5.5194929959512598E-2</v>
      </c>
      <c r="CC1386">
        <v>-1.8946179056125698E-2</v>
      </c>
      <c r="CD1386">
        <v>-7.5022426338152599E-3</v>
      </c>
      <c r="CE1386">
        <v>1.1360656342774099E-2</v>
      </c>
      <c r="CF1386">
        <v>1.16748131222916E-2</v>
      </c>
      <c r="CG1386">
        <v>1.31226074923646E-2</v>
      </c>
      <c r="CH1386">
        <v>9.1828671806049797E-3</v>
      </c>
      <c r="CI1386">
        <v>1.4501924397139701E-2</v>
      </c>
      <c r="CJ1386">
        <v>1.2531416881102399E-2</v>
      </c>
      <c r="CK1386">
        <v>-1.0292022425820099E-2</v>
      </c>
      <c r="CL1386">
        <v>9.7478228890088107E-3</v>
      </c>
      <c r="CM1386">
        <v>2.08223952564833E-2</v>
      </c>
      <c r="CN1386">
        <v>-3.4005569315751299E-3</v>
      </c>
      <c r="CO1386">
        <v>3.6330389823689899E-3</v>
      </c>
      <c r="CP1386">
        <v>3.7610507854547302E-2</v>
      </c>
      <c r="CQ1386">
        <v>0.51118369369915495</v>
      </c>
      <c r="CR1386">
        <v>0.54395423463287096</v>
      </c>
      <c r="CS1386">
        <v>0.55758712077156003</v>
      </c>
      <c r="CT1386">
        <v>0.57957285267288094</v>
      </c>
      <c r="CU1386">
        <v>0.198954482284873</v>
      </c>
      <c r="CV1386">
        <v>-0.34525098278931898</v>
      </c>
      <c r="CW1386">
        <v>-0.27862825146205999</v>
      </c>
      <c r="CX1386">
        <v>-0.19435033598352999</v>
      </c>
      <c r="CY1386">
        <v>-0.10595436501514099</v>
      </c>
      <c r="CZ1386">
        <v>-4.0834758241929503E-2</v>
      </c>
      <c r="DA1386">
        <v>2.9696478041401999E-3</v>
      </c>
      <c r="DB1386">
        <v>7.9109583643968903E-3</v>
      </c>
      <c r="DC1386">
        <v>2.4945801222128E-2</v>
      </c>
      <c r="DD1386">
        <v>2.4274868791403802E-2</v>
      </c>
      <c r="DE1386">
        <v>2.5491741772189099E-2</v>
      </c>
      <c r="DF1386">
        <v>1.8213983899278599E-2</v>
      </c>
      <c r="DG1386">
        <v>2.2887210811385499E-2</v>
      </c>
      <c r="DH1386">
        <v>2.35008916960718E-2</v>
      </c>
      <c r="DI1386">
        <v>2.59865621156683E-3</v>
      </c>
      <c r="DJ1386">
        <v>2.16839740802139E-2</v>
      </c>
      <c r="DK1386">
        <v>3.4258862487596901E-2</v>
      </c>
      <c r="DL1386">
        <v>7.8877269818397495E-3</v>
      </c>
      <c r="DM1386">
        <v>1.49651426343177E-2</v>
      </c>
      <c r="DN1386">
        <v>6.5304445942239095E-2</v>
      </c>
      <c r="DO1386">
        <v>0.53539309327973805</v>
      </c>
      <c r="DP1386">
        <v>0.58043890826827405</v>
      </c>
      <c r="DQ1386">
        <v>0.59229819154018604</v>
      </c>
      <c r="DR1386">
        <v>0.60574722944973702</v>
      </c>
      <c r="DS1386">
        <v>0.23701609411689301</v>
      </c>
      <c r="DT1386">
        <v>-0.31569560091968102</v>
      </c>
      <c r="DU1386">
        <v>-0.24951828126973</v>
      </c>
      <c r="DV1386">
        <v>-0.17118554437136299</v>
      </c>
      <c r="DW1386">
        <v>-8.8908849701900605E-2</v>
      </c>
      <c r="DX1386">
        <v>-2.6474586524346401E-2</v>
      </c>
      <c r="DY1386">
        <v>3.4612621025778799E-2</v>
      </c>
      <c r="DZ1386">
        <v>3.0165172615852401E-2</v>
      </c>
      <c r="EA1386">
        <v>4.45605927775794E-2</v>
      </c>
      <c r="EB1386">
        <v>4.2467347983313003E-2</v>
      </c>
      <c r="EC1386">
        <v>4.3350807153881399E-2</v>
      </c>
      <c r="ED1386">
        <v>3.1253482080777398E-2</v>
      </c>
      <c r="EE1386">
        <v>3.4994232606799201E-2</v>
      </c>
      <c r="EF1386">
        <v>3.9339071110366698E-2</v>
      </c>
      <c r="EG1386">
        <v>2.1210748811692201E-2</v>
      </c>
      <c r="EH1386">
        <v>3.8917880650150602E-2</v>
      </c>
      <c r="EI1386">
        <v>5.36589871326041E-2</v>
      </c>
      <c r="EJ1386">
        <v>2.41862160996766E-2</v>
      </c>
      <c r="EK1386">
        <v>3.1326900494960702E-2</v>
      </c>
      <c r="EL1386">
        <v>0.105290094072146</v>
      </c>
      <c r="EM1386">
        <v>0.57034762123456595</v>
      </c>
      <c r="EN1386">
        <v>0.63311698234716796</v>
      </c>
      <c r="EO1386">
        <v>0.64241546477058398</v>
      </c>
      <c r="EP1386">
        <v>0.64353887238996899</v>
      </c>
      <c r="EQ1386">
        <v>0.29197101649568702</v>
      </c>
      <c r="ER1386">
        <v>-0.27302232361104201</v>
      </c>
      <c r="ES1386">
        <v>-0.20748810768095199</v>
      </c>
      <c r="ET1386">
        <v>-0.137739264413859</v>
      </c>
      <c r="EU1386">
        <v>-6.4297832830627802E-2</v>
      </c>
      <c r="EV1386">
        <v>-5.7407793075422197E-3</v>
      </c>
      <c r="EW1386">
        <v>83.675594424706205</v>
      </c>
      <c r="EX1386">
        <v>82.222055206340499</v>
      </c>
      <c r="EY1386">
        <v>81.162749385077902</v>
      </c>
      <c r="EZ1386">
        <v>79.667122164525793</v>
      </c>
      <c r="FA1386">
        <v>78.334517627767198</v>
      </c>
      <c r="FB1386">
        <v>77.061628860344399</v>
      </c>
      <c r="FC1386">
        <v>76.014211533205795</v>
      </c>
      <c r="FD1386">
        <v>76.352418693632103</v>
      </c>
      <c r="FE1386">
        <v>79.638972396829701</v>
      </c>
      <c r="FF1386">
        <v>84.475676414320901</v>
      </c>
      <c r="FG1386">
        <v>88.250888220825402</v>
      </c>
      <c r="FH1386">
        <v>91.635282864170506</v>
      </c>
      <c r="FI1386">
        <v>94.575567094834696</v>
      </c>
      <c r="FJ1386">
        <v>97.241732713856294</v>
      </c>
      <c r="FK1386">
        <v>99.406258540584901</v>
      </c>
      <c r="FL1386">
        <v>100.681060399016</v>
      </c>
      <c r="FM1386">
        <v>101.68201694452</v>
      </c>
      <c r="FN1386">
        <v>102.232850505603</v>
      </c>
      <c r="FO1386">
        <v>101.560945613556</v>
      </c>
      <c r="FP1386">
        <v>99.953812517081204</v>
      </c>
      <c r="FQ1386">
        <v>97.068597977589505</v>
      </c>
      <c r="FR1386">
        <v>94.125170811697203</v>
      </c>
      <c r="FS1386">
        <v>90.838617108499605</v>
      </c>
      <c r="FT1386">
        <v>87.787236949986294</v>
      </c>
      <c r="FU1386">
        <v>6.0885193177668703E-2</v>
      </c>
      <c r="FV1386">
        <v>0</v>
      </c>
      <c r="FW1386">
        <v>0</v>
      </c>
      <c r="FX1386">
        <v>1</v>
      </c>
    </row>
    <row r="1387" spans="1:180" x14ac:dyDescent="0.2">
      <c r="A1387" t="s">
        <v>42</v>
      </c>
      <c r="B1387" t="s">
        <v>58</v>
      </c>
      <c r="C1387" t="s">
        <v>55</v>
      </c>
      <c r="D1387" t="s">
        <v>226</v>
      </c>
      <c r="E1387" t="s">
        <v>1</v>
      </c>
      <c r="F1387" t="s">
        <v>1</v>
      </c>
      <c r="G1387" t="s">
        <v>2</v>
      </c>
      <c r="H1387">
        <v>2815.5555555555602</v>
      </c>
      <c r="I1387">
        <v>0.72335457863556496</v>
      </c>
      <c r="J1387">
        <v>0.63949517664167599</v>
      </c>
      <c r="K1387">
        <v>0.58698390952933799</v>
      </c>
      <c r="L1387">
        <v>0.56292282522449</v>
      </c>
      <c r="M1387">
        <v>0.56441089712789505</v>
      </c>
      <c r="N1387">
        <v>0.60000035903873306</v>
      </c>
      <c r="O1387">
        <v>0.67092520548855605</v>
      </c>
      <c r="P1387">
        <v>0.73061927009573502</v>
      </c>
      <c r="Q1387">
        <v>0.75812916596848101</v>
      </c>
      <c r="R1387">
        <v>0.78889593760316501</v>
      </c>
      <c r="S1387">
        <v>0.84444258600477495</v>
      </c>
      <c r="T1387">
        <v>0.91204389930983598</v>
      </c>
      <c r="U1387">
        <v>0.99897906943926096</v>
      </c>
      <c r="V1387">
        <v>1.10373767463816</v>
      </c>
      <c r="W1387">
        <v>1.20195578761999</v>
      </c>
      <c r="X1387">
        <v>1.3167108338976501</v>
      </c>
      <c r="Y1387">
        <v>1.42467250097235</v>
      </c>
      <c r="Z1387">
        <v>1.50299122250492</v>
      </c>
      <c r="AA1387">
        <v>1.54862741764436</v>
      </c>
      <c r="AB1387">
        <v>1.5188955229137999</v>
      </c>
      <c r="AC1387">
        <v>1.41367536703248</v>
      </c>
      <c r="AD1387">
        <v>1.2881129681669901</v>
      </c>
      <c r="AE1387">
        <v>1.09166107569813</v>
      </c>
      <c r="AF1387">
        <v>0.89104261752857405</v>
      </c>
      <c r="AG1387">
        <v>-2.0320091264130799E-2</v>
      </c>
      <c r="AH1387">
        <v>-1.7208923546768801E-2</v>
      </c>
      <c r="AI1387">
        <v>-1.3540093350465399E-2</v>
      </c>
      <c r="AJ1387">
        <v>-5.6881289977111201E-3</v>
      </c>
      <c r="AK1387">
        <v>-8.9264106748243605E-3</v>
      </c>
      <c r="AL1387">
        <v>-6.0896863805450403E-3</v>
      </c>
      <c r="AM1387">
        <v>-9.5834795407928105E-3</v>
      </c>
      <c r="AN1387">
        <v>-2.2212052186824101E-2</v>
      </c>
      <c r="AO1387">
        <v>-1.3641510811684601E-2</v>
      </c>
      <c r="AP1387">
        <v>-1.36731693386058E-2</v>
      </c>
      <c r="AQ1387">
        <v>-7.9093407198526193E-3</v>
      </c>
      <c r="AR1387">
        <v>-1.22044272887286E-2</v>
      </c>
      <c r="AS1387">
        <v>-6.0842763372355802E-3</v>
      </c>
      <c r="AT1387">
        <v>-1.9960018656935098E-3</v>
      </c>
      <c r="AU1387">
        <v>8.6636388662515204E-2</v>
      </c>
      <c r="AV1387">
        <v>0.12967960416532501</v>
      </c>
      <c r="AW1387">
        <v>0.15577984048627799</v>
      </c>
      <c r="AX1387">
        <v>0.15171638913677499</v>
      </c>
      <c r="AY1387">
        <v>0.11257611399747899</v>
      </c>
      <c r="AZ1387">
        <v>-3.2824039774856102E-2</v>
      </c>
      <c r="BA1387">
        <v>-4.4881280073942098E-2</v>
      </c>
      <c r="BB1387">
        <v>-5.6349024893277803E-2</v>
      </c>
      <c r="BC1387">
        <v>-3.54352640109203E-2</v>
      </c>
      <c r="BD1387">
        <v>-2.65969571341684E-2</v>
      </c>
      <c r="BE1387">
        <v>-1.08437109535795E-2</v>
      </c>
      <c r="BF1387">
        <v>-9.8942774301965901E-3</v>
      </c>
      <c r="BG1387">
        <v>-6.2949612587904404E-3</v>
      </c>
      <c r="BH1387">
        <v>-3.0583661240326301E-4</v>
      </c>
      <c r="BI1387">
        <v>-2.35992850112578E-3</v>
      </c>
      <c r="BJ1387">
        <v>5.9704676577221902E-4</v>
      </c>
      <c r="BK1387">
        <v>-8.5526128189180803E-4</v>
      </c>
      <c r="BL1387">
        <v>-1.1615398915509501E-2</v>
      </c>
      <c r="BM1387">
        <v>-4.7837657722482798E-3</v>
      </c>
      <c r="BN1387">
        <v>-6.2534111885192501E-3</v>
      </c>
      <c r="BO1387">
        <v>-2.94807802567701E-4</v>
      </c>
      <c r="BP1387">
        <v>-6.5933740961161497E-3</v>
      </c>
      <c r="BQ1387">
        <v>-5.79897001738181E-4</v>
      </c>
      <c r="BR1387">
        <v>1.1005177536107099E-2</v>
      </c>
      <c r="BS1387">
        <v>0.102804487901049</v>
      </c>
      <c r="BT1387">
        <v>0.146371298138817</v>
      </c>
      <c r="BU1387">
        <v>0.17253664052679399</v>
      </c>
      <c r="BV1387">
        <v>0.17386029284489499</v>
      </c>
      <c r="BW1387">
        <v>0.13363969847207499</v>
      </c>
      <c r="BX1387">
        <v>-1.06746059876505E-2</v>
      </c>
      <c r="BY1387">
        <v>-2.78725156354796E-2</v>
      </c>
      <c r="BZ1387">
        <v>-3.7942745135451303E-2</v>
      </c>
      <c r="CA1387">
        <v>-2.2921181064791501E-2</v>
      </c>
      <c r="CB1387">
        <v>-1.6962864172679198E-2</v>
      </c>
      <c r="CC1387">
        <v>-4.2803988181050398E-3</v>
      </c>
      <c r="CD1387">
        <v>-4.8281758122459403E-3</v>
      </c>
      <c r="CE1387">
        <v>-1.2770048427251199E-3</v>
      </c>
      <c r="CF1387">
        <v>3.4219226977449699E-3</v>
      </c>
      <c r="CG1387">
        <v>2.1879970491000102E-3</v>
      </c>
      <c r="CH1387">
        <v>5.22825777331677E-3</v>
      </c>
      <c r="CI1387">
        <v>5.18987609571333E-3</v>
      </c>
      <c r="CJ1387">
        <v>-4.2761891400642299E-3</v>
      </c>
      <c r="CK1387">
        <v>1.3510814589820499E-3</v>
      </c>
      <c r="CL1387">
        <v>-1.1145092963561799E-3</v>
      </c>
      <c r="CM1387">
        <v>4.9789945000204101E-3</v>
      </c>
      <c r="CN1387">
        <v>-2.7071757476959898E-3</v>
      </c>
      <c r="CO1387">
        <v>3.23241935820151E-3</v>
      </c>
      <c r="CP1387">
        <v>2.0009754784691001E-2</v>
      </c>
      <c r="CQ1387">
        <v>0.114002464181262</v>
      </c>
      <c r="CR1387">
        <v>0.15793191453745101</v>
      </c>
      <c r="CS1387">
        <v>0.18414234918911801</v>
      </c>
      <c r="CT1387">
        <v>0.189197093096829</v>
      </c>
      <c r="CU1387">
        <v>0.14822827291381299</v>
      </c>
      <c r="CV1387">
        <v>4.6660243802118199E-3</v>
      </c>
      <c r="CW1387">
        <v>-1.60922971986899E-2</v>
      </c>
      <c r="CX1387">
        <v>-2.5194611845679098E-2</v>
      </c>
      <c r="CY1387">
        <v>-1.4253965337578599E-2</v>
      </c>
      <c r="CZ1387">
        <v>-1.02903207356004E-2</v>
      </c>
      <c r="DA1387">
        <v>2.2829133173694399E-3</v>
      </c>
      <c r="DB1387">
        <v>2.37925805704708E-4</v>
      </c>
      <c r="DC1387">
        <v>3.7409515733402101E-3</v>
      </c>
      <c r="DD1387">
        <v>7.1496820078932001E-3</v>
      </c>
      <c r="DE1387">
        <v>6.7359225993258E-3</v>
      </c>
      <c r="DF1387">
        <v>9.8594687808613198E-3</v>
      </c>
      <c r="DG1387">
        <v>1.1235013473318499E-2</v>
      </c>
      <c r="DH1387">
        <v>3.063020635381E-3</v>
      </c>
      <c r="DI1387">
        <v>7.4859286902123796E-3</v>
      </c>
      <c r="DJ1387">
        <v>4.0243925958068898E-3</v>
      </c>
      <c r="DK1387">
        <v>1.02527968026085E-2</v>
      </c>
      <c r="DL1387">
        <v>1.1790226007241801E-3</v>
      </c>
      <c r="DM1387">
        <v>7.0447357181412E-3</v>
      </c>
      <c r="DN1387">
        <v>2.9014332033274901E-2</v>
      </c>
      <c r="DO1387">
        <v>0.12520044046147399</v>
      </c>
      <c r="DP1387">
        <v>0.16949253093608499</v>
      </c>
      <c r="DQ1387">
        <v>0.195748057851442</v>
      </c>
      <c r="DR1387">
        <v>0.20453389334876301</v>
      </c>
      <c r="DS1387">
        <v>0.16281684735555199</v>
      </c>
      <c r="DT1387">
        <v>2.0006654748074101E-2</v>
      </c>
      <c r="DU1387">
        <v>-4.3120787619002404E-3</v>
      </c>
      <c r="DV1387">
        <v>-1.2446478555906901E-2</v>
      </c>
      <c r="DW1387">
        <v>-5.5867496103656003E-3</v>
      </c>
      <c r="DX1387">
        <v>-3.6177772985216102E-3</v>
      </c>
      <c r="DY1387">
        <v>1.17592936279207E-2</v>
      </c>
      <c r="DZ1387">
        <v>7.5525719222768999E-3</v>
      </c>
      <c r="EA1387">
        <v>1.09860836650152E-2</v>
      </c>
      <c r="EB1387">
        <v>1.25319743932011E-2</v>
      </c>
      <c r="EC1387">
        <v>1.33024047730244E-2</v>
      </c>
      <c r="ED1387">
        <v>1.6546201927178601E-2</v>
      </c>
      <c r="EE1387">
        <v>1.9963231732219502E-2</v>
      </c>
      <c r="EF1387">
        <v>1.3659673906695599E-2</v>
      </c>
      <c r="EG1387">
        <v>1.6343673729648699E-2</v>
      </c>
      <c r="EH1387">
        <v>1.14441507458935E-2</v>
      </c>
      <c r="EI1387">
        <v>1.78673297198935E-2</v>
      </c>
      <c r="EJ1387">
        <v>6.79007579333658E-3</v>
      </c>
      <c r="EK1387">
        <v>1.25491150536386E-2</v>
      </c>
      <c r="EL1387">
        <v>4.2015511435075502E-2</v>
      </c>
      <c r="EM1387">
        <v>0.14136853970000801</v>
      </c>
      <c r="EN1387">
        <v>0.18618422490957701</v>
      </c>
      <c r="EO1387">
        <v>0.212504857891958</v>
      </c>
      <c r="EP1387">
        <v>0.22667779705688301</v>
      </c>
      <c r="EQ1387">
        <v>0.18388043183014799</v>
      </c>
      <c r="ER1387">
        <v>4.2156088535279801E-2</v>
      </c>
      <c r="ES1387">
        <v>1.26966856765622E-2</v>
      </c>
      <c r="ET1387">
        <v>5.9598012019196197E-3</v>
      </c>
      <c r="EU1387">
        <v>6.9273333357632002E-3</v>
      </c>
      <c r="EV1387">
        <v>6.0163156629676404E-3</v>
      </c>
      <c r="EW1387">
        <v>65.207714377438606</v>
      </c>
      <c r="EX1387">
        <v>63.343500290471198</v>
      </c>
      <c r="EY1387">
        <v>61.786035131734998</v>
      </c>
      <c r="EZ1387">
        <v>60.536843581178097</v>
      </c>
      <c r="FA1387">
        <v>59.341873110783503</v>
      </c>
      <c r="FB1387">
        <v>58.351571042036397</v>
      </c>
      <c r="FC1387">
        <v>57.7430992382262</v>
      </c>
      <c r="FD1387">
        <v>58.732573212597899</v>
      </c>
      <c r="FE1387">
        <v>63.998160252058199</v>
      </c>
      <c r="FF1387">
        <v>69.586457920824202</v>
      </c>
      <c r="FG1387">
        <v>75.608256173137903</v>
      </c>
      <c r="FH1387">
        <v>81.766638122708798</v>
      </c>
      <c r="FI1387">
        <v>86.892861558104102</v>
      </c>
      <c r="FJ1387">
        <v>91.050014182869702</v>
      </c>
      <c r="FK1387">
        <v>93.857806085504293</v>
      </c>
      <c r="FL1387">
        <v>95.618145640997497</v>
      </c>
      <c r="FM1387">
        <v>95.295895281184798</v>
      </c>
      <c r="FN1387">
        <v>93.903060826848005</v>
      </c>
      <c r="FO1387">
        <v>91.544280085518693</v>
      </c>
      <c r="FP1387">
        <v>87.447739592019602</v>
      </c>
      <c r="FQ1387">
        <v>81.192103848853904</v>
      </c>
      <c r="FR1387">
        <v>74.974868949629894</v>
      </c>
      <c r="FS1387">
        <v>70.850623720747805</v>
      </c>
      <c r="FT1387">
        <v>67.839867045484993</v>
      </c>
      <c r="FU1387">
        <v>2.4519303271785999E-2</v>
      </c>
      <c r="FV1387">
        <v>0</v>
      </c>
      <c r="FW1387">
        <v>0</v>
      </c>
      <c r="FX1387">
        <v>1</v>
      </c>
    </row>
    <row r="1388" spans="1:180" x14ac:dyDescent="0.2">
      <c r="A1388" t="s">
        <v>42</v>
      </c>
      <c r="B1388" t="s">
        <v>58</v>
      </c>
      <c r="C1388" t="s">
        <v>55</v>
      </c>
      <c r="D1388" t="s">
        <v>226</v>
      </c>
      <c r="E1388" t="s">
        <v>1</v>
      </c>
      <c r="F1388" t="s">
        <v>77</v>
      </c>
      <c r="G1388" t="s">
        <v>2</v>
      </c>
      <c r="H1388">
        <v>2445.7777777777801</v>
      </c>
      <c r="I1388">
        <v>0.74154304616590505</v>
      </c>
      <c r="J1388">
        <v>0.65648230622500703</v>
      </c>
      <c r="K1388">
        <v>0.60229964349246001</v>
      </c>
      <c r="L1388">
        <v>0.57869514087198604</v>
      </c>
      <c r="M1388">
        <v>0.58103838522263496</v>
      </c>
      <c r="N1388">
        <v>0.616831517246056</v>
      </c>
      <c r="O1388">
        <v>0.69079522198647403</v>
      </c>
      <c r="P1388">
        <v>0.74772120953177601</v>
      </c>
      <c r="Q1388">
        <v>0.77157679959272996</v>
      </c>
      <c r="R1388">
        <v>0.79837504408918403</v>
      </c>
      <c r="S1388">
        <v>0.84707301885186603</v>
      </c>
      <c r="T1388">
        <v>0.91013850313446998</v>
      </c>
      <c r="U1388">
        <v>0.99358090249210496</v>
      </c>
      <c r="V1388">
        <v>1.0846075648387099</v>
      </c>
      <c r="W1388">
        <v>1.16988510964503</v>
      </c>
      <c r="X1388">
        <v>1.2691115677681899</v>
      </c>
      <c r="Y1388">
        <v>1.36454246026415</v>
      </c>
      <c r="Z1388">
        <v>1.44114472380683</v>
      </c>
      <c r="AA1388">
        <v>1.4994196632527701</v>
      </c>
      <c r="AB1388">
        <v>1.4790443070028001</v>
      </c>
      <c r="AC1388">
        <v>1.4009384121269399</v>
      </c>
      <c r="AD1388">
        <v>1.2954608942883299</v>
      </c>
      <c r="AE1388">
        <v>1.10679815631088</v>
      </c>
      <c r="AF1388">
        <v>0.90754333682692001</v>
      </c>
      <c r="AG1388">
        <v>-1.7082663507037101E-2</v>
      </c>
      <c r="AH1388">
        <v>-1.53050199914724E-2</v>
      </c>
      <c r="AI1388">
        <v>-1.3362780327415801E-2</v>
      </c>
      <c r="AJ1388">
        <v>-5.2163980988184297E-3</v>
      </c>
      <c r="AK1388">
        <v>-8.4044381005672804E-3</v>
      </c>
      <c r="AL1388">
        <v>-5.0111573656851996E-3</v>
      </c>
      <c r="AM1388">
        <v>-1.1055385433433301E-2</v>
      </c>
      <c r="AN1388">
        <v>-2.5121258715405201E-2</v>
      </c>
      <c r="AO1388">
        <v>-1.04925044590581E-2</v>
      </c>
      <c r="AP1388">
        <v>-9.0110269392263305E-3</v>
      </c>
      <c r="AQ1388">
        <v>-8.6264822274824404E-3</v>
      </c>
      <c r="AR1388">
        <v>-1.5107058704148101E-2</v>
      </c>
      <c r="AS1388">
        <v>-4.8437245184587297E-3</v>
      </c>
      <c r="AT1388">
        <v>1.34398938069256E-3</v>
      </c>
      <c r="AU1388">
        <v>6.0263847102809798E-2</v>
      </c>
      <c r="AV1388">
        <v>9.2162918390091303E-2</v>
      </c>
      <c r="AW1388">
        <v>0.10702228721197</v>
      </c>
      <c r="AX1388">
        <v>0.105106360590878</v>
      </c>
      <c r="AY1388">
        <v>8.8329470068416502E-2</v>
      </c>
      <c r="AZ1388">
        <v>-6.5714210204367704E-3</v>
      </c>
      <c r="BA1388">
        <v>-1.6889049627822499E-2</v>
      </c>
      <c r="BB1388">
        <v>-2.75565981747142E-2</v>
      </c>
      <c r="BC1388">
        <v>-1.9069611958439401E-2</v>
      </c>
      <c r="BD1388">
        <v>-2.3587890150868498E-2</v>
      </c>
      <c r="BE1388">
        <v>-7.6044161012165301E-3</v>
      </c>
      <c r="BF1388">
        <v>-7.4929839399319404E-3</v>
      </c>
      <c r="BG1388">
        <v>-5.4835356710717896E-3</v>
      </c>
      <c r="BH1388">
        <v>3.7370157330504601E-4</v>
      </c>
      <c r="BI1388">
        <v>-1.5560862777425999E-3</v>
      </c>
      <c r="BJ1388">
        <v>1.3511106797563801E-3</v>
      </c>
      <c r="BK1388">
        <v>-1.5798575897525799E-3</v>
      </c>
      <c r="BL1388">
        <v>-1.3073376513374899E-2</v>
      </c>
      <c r="BM1388">
        <v>-2.0059327176737401E-3</v>
      </c>
      <c r="BN1388">
        <v>-1.89671717461517E-3</v>
      </c>
      <c r="BO1388">
        <v>-7.7481341179974704E-4</v>
      </c>
      <c r="BP1388">
        <v>-9.0539030854654198E-3</v>
      </c>
      <c r="BQ1388">
        <v>1.2180957584476801E-3</v>
      </c>
      <c r="BR1388">
        <v>1.5995068902855201E-2</v>
      </c>
      <c r="BS1388">
        <v>7.5619522121867594E-2</v>
      </c>
      <c r="BT1388">
        <v>0.106218637946784</v>
      </c>
      <c r="BU1388">
        <v>0.122451474251209</v>
      </c>
      <c r="BV1388">
        <v>0.123566342950461</v>
      </c>
      <c r="BW1388">
        <v>0.108812631409293</v>
      </c>
      <c r="BX1388">
        <v>1.40981721254929E-2</v>
      </c>
      <c r="BY1388">
        <v>-4.2943759653149002E-4</v>
      </c>
      <c r="BZ1388">
        <v>-9.4414792437794801E-3</v>
      </c>
      <c r="CA1388">
        <v>-6.3413720510418102E-3</v>
      </c>
      <c r="CB1388">
        <v>-1.1543871706673601E-2</v>
      </c>
      <c r="CC1388">
        <v>-1.03981082124624E-3</v>
      </c>
      <c r="CD1388">
        <v>-2.08239156820629E-3</v>
      </c>
      <c r="CE1388">
        <v>-2.63948243947603E-5</v>
      </c>
      <c r="CF1388">
        <v>4.2453875772646603E-3</v>
      </c>
      <c r="CG1388">
        <v>3.1870613328168502E-3</v>
      </c>
      <c r="CH1388">
        <v>5.7575981468427403E-3</v>
      </c>
      <c r="CI1388">
        <v>4.9828641297641803E-3</v>
      </c>
      <c r="CJ1388">
        <v>-4.72905000135114E-3</v>
      </c>
      <c r="CK1388">
        <v>3.8718410180199302E-3</v>
      </c>
      <c r="CL1388">
        <v>3.0306320962458898E-3</v>
      </c>
      <c r="CM1388">
        <v>4.6632284916386796E-3</v>
      </c>
      <c r="CN1388">
        <v>-4.8615059435123198E-3</v>
      </c>
      <c r="CO1388">
        <v>5.41649401629162E-3</v>
      </c>
      <c r="CP1388">
        <v>2.61423619487605E-2</v>
      </c>
      <c r="CQ1388">
        <v>8.6254815862534306E-2</v>
      </c>
      <c r="CR1388">
        <v>0.115953586494233</v>
      </c>
      <c r="CS1388">
        <v>0.133137682193116</v>
      </c>
      <c r="CT1388">
        <v>0.13635167049861799</v>
      </c>
      <c r="CU1388">
        <v>0.122999206556743</v>
      </c>
      <c r="CV1388">
        <v>2.84138693732017E-2</v>
      </c>
      <c r="CW1388">
        <v>1.09704395559178E-2</v>
      </c>
      <c r="CX1388">
        <v>3.1049969442420002E-3</v>
      </c>
      <c r="CY1388">
        <v>2.474168135166E-3</v>
      </c>
      <c r="CZ1388">
        <v>-3.2022212215565399E-3</v>
      </c>
      <c r="DA1388">
        <v>5.5247944587240496E-3</v>
      </c>
      <c r="DB1388">
        <v>3.3282008035193699E-3</v>
      </c>
      <c r="DC1388">
        <v>5.4307460222822604E-3</v>
      </c>
      <c r="DD1388">
        <v>8.1170735812242795E-3</v>
      </c>
      <c r="DE1388">
        <v>7.9302089433763E-3</v>
      </c>
      <c r="DF1388">
        <v>1.01640856139291E-2</v>
      </c>
      <c r="DG1388">
        <v>1.15455858492809E-2</v>
      </c>
      <c r="DH1388">
        <v>3.6152765106725899E-3</v>
      </c>
      <c r="DI1388">
        <v>9.7496147537136108E-3</v>
      </c>
      <c r="DJ1388">
        <v>7.9579813671069501E-3</v>
      </c>
      <c r="DK1388">
        <v>1.01012703950771E-2</v>
      </c>
      <c r="DL1388">
        <v>-6.6910880155921903E-4</v>
      </c>
      <c r="DM1388">
        <v>9.6148922741355596E-3</v>
      </c>
      <c r="DN1388">
        <v>3.6289654994665799E-2</v>
      </c>
      <c r="DO1388">
        <v>9.6890109603201102E-2</v>
      </c>
      <c r="DP1388">
        <v>0.12568853504168101</v>
      </c>
      <c r="DQ1388">
        <v>0.143823890135023</v>
      </c>
      <c r="DR1388">
        <v>0.14913699804677499</v>
      </c>
      <c r="DS1388">
        <v>0.13718578170419299</v>
      </c>
      <c r="DT1388">
        <v>4.2729566620910403E-2</v>
      </c>
      <c r="DU1388">
        <v>2.2370316708367099E-2</v>
      </c>
      <c r="DV1388">
        <v>1.5651473132263501E-2</v>
      </c>
      <c r="DW1388">
        <v>1.12897083213738E-2</v>
      </c>
      <c r="DX1388">
        <v>5.1394292635604704E-3</v>
      </c>
      <c r="DY1388">
        <v>1.5003041864544601E-2</v>
      </c>
      <c r="DZ1388">
        <v>1.1140236855059899E-2</v>
      </c>
      <c r="EA1388">
        <v>1.33099906786263E-2</v>
      </c>
      <c r="EB1388">
        <v>1.3707173253347801E-2</v>
      </c>
      <c r="EC1388">
        <v>1.4778560766201E-2</v>
      </c>
      <c r="ED1388">
        <v>1.6526353659370701E-2</v>
      </c>
      <c r="EE1388">
        <v>2.1021113692961599E-2</v>
      </c>
      <c r="EF1388">
        <v>1.56631587127029E-2</v>
      </c>
      <c r="EG1388">
        <v>1.8236186495097999E-2</v>
      </c>
      <c r="EH1388">
        <v>1.50722911317181E-2</v>
      </c>
      <c r="EI1388">
        <v>1.79529392107598E-2</v>
      </c>
      <c r="EJ1388">
        <v>5.3840468171234999E-3</v>
      </c>
      <c r="EK1388">
        <v>1.5676712551041999E-2</v>
      </c>
      <c r="EL1388">
        <v>5.0940734516828401E-2</v>
      </c>
      <c r="EM1388">
        <v>0.112245784622259</v>
      </c>
      <c r="EN1388">
        <v>0.139744254598374</v>
      </c>
      <c r="EO1388">
        <v>0.15925307717426301</v>
      </c>
      <c r="EP1388">
        <v>0.16759698040635901</v>
      </c>
      <c r="EQ1388">
        <v>0.15766894304506901</v>
      </c>
      <c r="ER1388">
        <v>6.3399159766840102E-2</v>
      </c>
      <c r="ES1388">
        <v>3.8829928739658202E-2</v>
      </c>
      <c r="ET1388">
        <v>3.3766592063198202E-2</v>
      </c>
      <c r="EU1388">
        <v>2.4017948228771398E-2</v>
      </c>
      <c r="EV1388">
        <v>1.7183447707755501E-2</v>
      </c>
      <c r="EW1388">
        <v>65.158201942132607</v>
      </c>
      <c r="EX1388">
        <v>63.282004914789198</v>
      </c>
      <c r="EY1388">
        <v>61.715878612796701</v>
      </c>
      <c r="EZ1388">
        <v>60.457396101673801</v>
      </c>
      <c r="FA1388">
        <v>59.256914074040097</v>
      </c>
      <c r="FB1388">
        <v>58.263501246905001</v>
      </c>
      <c r="FC1388">
        <v>57.656939161355403</v>
      </c>
      <c r="FD1388">
        <v>58.6644294216646</v>
      </c>
      <c r="FE1388">
        <v>63.971202800536098</v>
      </c>
      <c r="FF1388">
        <v>69.578118831047604</v>
      </c>
      <c r="FG1388">
        <v>75.603051135777605</v>
      </c>
      <c r="FH1388">
        <v>81.769919159842402</v>
      </c>
      <c r="FI1388">
        <v>86.902624712504306</v>
      </c>
      <c r="FJ1388">
        <v>91.051260908379206</v>
      </c>
      <c r="FK1388">
        <v>93.8606910013457</v>
      </c>
      <c r="FL1388">
        <v>95.637468587409302</v>
      </c>
      <c r="FM1388">
        <v>95.316621489765396</v>
      </c>
      <c r="FN1388">
        <v>93.920474364757396</v>
      </c>
      <c r="FO1388">
        <v>91.544842944342093</v>
      </c>
      <c r="FP1388">
        <v>87.447324848565898</v>
      </c>
      <c r="FQ1388">
        <v>81.201190764662599</v>
      </c>
      <c r="FR1388">
        <v>74.9742167305739</v>
      </c>
      <c r="FS1388">
        <v>70.844773545954993</v>
      </c>
      <c r="FT1388">
        <v>67.816242305995601</v>
      </c>
      <c r="FU1388">
        <v>2.2131310522930901E-2</v>
      </c>
      <c r="FV1388">
        <v>0</v>
      </c>
      <c r="FW1388">
        <v>0</v>
      </c>
      <c r="FX1388">
        <v>1</v>
      </c>
    </row>
    <row r="1389" spans="1:180" x14ac:dyDescent="0.2">
      <c r="A1389" t="s">
        <v>42</v>
      </c>
      <c r="B1389" t="s">
        <v>58</v>
      </c>
      <c r="C1389" t="s">
        <v>55</v>
      </c>
      <c r="D1389" t="s">
        <v>226</v>
      </c>
      <c r="E1389" t="s">
        <v>1</v>
      </c>
      <c r="F1389" t="s">
        <v>78</v>
      </c>
      <c r="G1389" t="s">
        <v>2</v>
      </c>
      <c r="H1389">
        <v>369.777777777778</v>
      </c>
      <c r="I1389">
        <v>0.61910166993718896</v>
      </c>
      <c r="J1389">
        <v>0.53937634247965305</v>
      </c>
      <c r="K1389">
        <v>0.49356536017532898</v>
      </c>
      <c r="L1389">
        <v>0.464972499805198</v>
      </c>
      <c r="M1389">
        <v>0.45827213791291199</v>
      </c>
      <c r="N1389">
        <v>0.49397923546203998</v>
      </c>
      <c r="O1389">
        <v>0.55060233766186395</v>
      </c>
      <c r="P1389">
        <v>0.62648929189376401</v>
      </c>
      <c r="Q1389">
        <v>0.674052549313232</v>
      </c>
      <c r="R1389">
        <v>0.730064017746061</v>
      </c>
      <c r="S1389">
        <v>0.827441064760708</v>
      </c>
      <c r="T1389">
        <v>0.92224016296086697</v>
      </c>
      <c r="U1389">
        <v>1.02996679984855</v>
      </c>
      <c r="V1389">
        <v>1.21261125644114</v>
      </c>
      <c r="W1389">
        <v>1.38606299240734</v>
      </c>
      <c r="X1389">
        <v>1.5866295445741301</v>
      </c>
      <c r="Y1389">
        <v>1.7466711070365599</v>
      </c>
      <c r="Z1389">
        <v>1.82307350624902</v>
      </c>
      <c r="AA1389">
        <v>1.79576142247284</v>
      </c>
      <c r="AB1389">
        <v>1.7079916743916601</v>
      </c>
      <c r="AC1389">
        <v>1.4684495240206501</v>
      </c>
      <c r="AD1389">
        <v>1.24131829092196</v>
      </c>
      <c r="AE1389">
        <v>1.00806697384816</v>
      </c>
      <c r="AF1389">
        <v>0.79808878497916103</v>
      </c>
      <c r="AG1389">
        <v>-5.8802739893868201E-2</v>
      </c>
      <c r="AH1389">
        <v>-5.7008143437327297E-2</v>
      </c>
      <c r="AI1389">
        <v>-4.1426524223351101E-2</v>
      </c>
      <c r="AJ1389">
        <v>-2.8971966337636001E-2</v>
      </c>
      <c r="AK1389">
        <v>-3.6885913024669301E-2</v>
      </c>
      <c r="AL1389">
        <v>-3.6191270455328502E-2</v>
      </c>
      <c r="AM1389">
        <v>-2.2078901070632501E-2</v>
      </c>
      <c r="AN1389">
        <v>-3.0286971928289899E-2</v>
      </c>
      <c r="AO1389">
        <v>-5.3052914673308901E-2</v>
      </c>
      <c r="AP1389">
        <v>-6.2469334230326697E-2</v>
      </c>
      <c r="AQ1389">
        <v>-3.2089058728648298E-2</v>
      </c>
      <c r="AR1389">
        <v>-1.43089582784756E-2</v>
      </c>
      <c r="AS1389">
        <v>-3.0457444870775001E-2</v>
      </c>
      <c r="AT1389">
        <v>-7.3160391478360398E-2</v>
      </c>
      <c r="AU1389">
        <v>0.18851666279713</v>
      </c>
      <c r="AV1389">
        <v>0.31621257754473597</v>
      </c>
      <c r="AW1389">
        <v>0.37501741030414798</v>
      </c>
      <c r="AX1389">
        <v>0.35970141873457701</v>
      </c>
      <c r="AY1389">
        <v>0.17276372872774001</v>
      </c>
      <c r="AZ1389">
        <v>-0.26128658352329898</v>
      </c>
      <c r="BA1389">
        <v>-0.293117451048653</v>
      </c>
      <c r="BB1389">
        <v>-0.29231659873993499</v>
      </c>
      <c r="BC1389">
        <v>-0.15532162444457501</v>
      </c>
      <c r="BD1389">
        <v>-8.4429686121740705E-2</v>
      </c>
      <c r="BE1389">
        <v>-3.7177384131335901E-2</v>
      </c>
      <c r="BF1389">
        <v>-3.66635929870157E-2</v>
      </c>
      <c r="BG1389">
        <v>-2.4379420069455801E-2</v>
      </c>
      <c r="BH1389">
        <v>-1.61305560192571E-2</v>
      </c>
      <c r="BI1389">
        <v>-2.2075829102628099E-2</v>
      </c>
      <c r="BJ1389">
        <v>-1.7154861740575799E-2</v>
      </c>
      <c r="BK1389">
        <v>-7.74339655750128E-3</v>
      </c>
      <c r="BL1389">
        <v>-1.4782059420633001E-2</v>
      </c>
      <c r="BM1389">
        <v>-3.1385864201704902E-2</v>
      </c>
      <c r="BN1389">
        <v>-4.1964737093974698E-2</v>
      </c>
      <c r="BO1389">
        <v>-9.7625418709481899E-3</v>
      </c>
      <c r="BP1389">
        <v>-8.7576288046864101E-4</v>
      </c>
      <c r="BQ1389">
        <v>-1.7219296712051101E-2</v>
      </c>
      <c r="BR1389">
        <v>-3.9017614663777303E-2</v>
      </c>
      <c r="BS1389">
        <v>0.23688352394510401</v>
      </c>
      <c r="BT1389">
        <v>0.360322405450971</v>
      </c>
      <c r="BU1389">
        <v>0.41888446067299101</v>
      </c>
      <c r="BV1389">
        <v>0.41793887218370701</v>
      </c>
      <c r="BW1389">
        <v>0.22492309714216199</v>
      </c>
      <c r="BX1389">
        <v>-0.204303002855314</v>
      </c>
      <c r="BY1389">
        <v>-0.22841602080947601</v>
      </c>
      <c r="BZ1389">
        <v>-0.23057249304865601</v>
      </c>
      <c r="CA1389">
        <v>-0.123081680244</v>
      </c>
      <c r="CB1389">
        <v>-6.0669355853668401E-2</v>
      </c>
      <c r="CC1389">
        <v>-2.2199728606879101E-2</v>
      </c>
      <c r="CD1389">
        <v>-2.2573019320124201E-2</v>
      </c>
      <c r="CE1389">
        <v>-1.2572647662550399E-2</v>
      </c>
      <c r="CF1389">
        <v>-7.2366343511512899E-3</v>
      </c>
      <c r="CG1389">
        <v>-1.1818410093737099E-2</v>
      </c>
      <c r="CH1389">
        <v>-3.9703030547794203E-3</v>
      </c>
      <c r="CI1389">
        <v>2.1853301984756201E-3</v>
      </c>
      <c r="CJ1389">
        <v>-4.0434042499801898E-3</v>
      </c>
      <c r="CK1389">
        <v>-1.6379331048758401E-2</v>
      </c>
      <c r="CL1389">
        <v>-2.7763315579877101E-2</v>
      </c>
      <c r="CM1389">
        <v>5.7007356920957203E-3</v>
      </c>
      <c r="CN1389">
        <v>8.4280273310504104E-3</v>
      </c>
      <c r="CO1389">
        <v>-8.0505956242929305E-3</v>
      </c>
      <c r="CP1389">
        <v>-1.53704314501148E-2</v>
      </c>
      <c r="CQ1389">
        <v>0.27038226463767001</v>
      </c>
      <c r="CR1389">
        <v>0.390872737888383</v>
      </c>
      <c r="CS1389">
        <v>0.44926664612757</v>
      </c>
      <c r="CT1389">
        <v>0.45827395503556501</v>
      </c>
      <c r="CU1389">
        <v>0.261048516814469</v>
      </c>
      <c r="CV1389">
        <v>-0.16483634847204201</v>
      </c>
      <c r="CW1389">
        <v>-0.18360400732384999</v>
      </c>
      <c r="CX1389">
        <v>-0.18780871353609399</v>
      </c>
      <c r="CY1389">
        <v>-0.100752393102258</v>
      </c>
      <c r="CZ1389">
        <v>-4.4213023490383502E-2</v>
      </c>
      <c r="DA1389">
        <v>-7.2220730824222902E-3</v>
      </c>
      <c r="DB1389">
        <v>-8.4824456532327508E-3</v>
      </c>
      <c r="DC1389">
        <v>-7.6587525564503895E-4</v>
      </c>
      <c r="DD1389">
        <v>1.65728731695453E-3</v>
      </c>
      <c r="DE1389">
        <v>-1.5609910848461499E-3</v>
      </c>
      <c r="DF1389">
        <v>9.2142556310169394E-3</v>
      </c>
      <c r="DG1389">
        <v>1.2114056954452499E-2</v>
      </c>
      <c r="DH1389">
        <v>6.6952509206726603E-3</v>
      </c>
      <c r="DI1389">
        <v>-1.3727978958119099E-3</v>
      </c>
      <c r="DJ1389">
        <v>-1.35618940657795E-2</v>
      </c>
      <c r="DK1389">
        <v>2.1164013255139599E-2</v>
      </c>
      <c r="DL1389">
        <v>1.77318175425695E-2</v>
      </c>
      <c r="DM1389">
        <v>1.11810546346526E-3</v>
      </c>
      <c r="DN1389">
        <v>8.2767517635477204E-3</v>
      </c>
      <c r="DO1389">
        <v>0.30388100533023699</v>
      </c>
      <c r="DP1389">
        <v>0.42142307032579401</v>
      </c>
      <c r="DQ1389">
        <v>0.47964883158214999</v>
      </c>
      <c r="DR1389">
        <v>0.498609037887423</v>
      </c>
      <c r="DS1389">
        <v>0.29717393648677698</v>
      </c>
      <c r="DT1389">
        <v>-0.12536969408877</v>
      </c>
      <c r="DU1389">
        <v>-0.13879199383822399</v>
      </c>
      <c r="DV1389">
        <v>-0.145044934023533</v>
      </c>
      <c r="DW1389">
        <v>-7.8423105960515396E-2</v>
      </c>
      <c r="DX1389">
        <v>-2.77566911270987E-2</v>
      </c>
      <c r="DY1389">
        <v>1.44032826801101E-2</v>
      </c>
      <c r="DZ1389">
        <v>1.1862104797078801E-2</v>
      </c>
      <c r="EA1389">
        <v>1.6281228898250299E-2</v>
      </c>
      <c r="EB1389">
        <v>1.44986976353334E-2</v>
      </c>
      <c r="EC1389">
        <v>1.32490928371951E-2</v>
      </c>
      <c r="ED1389">
        <v>2.8250664345769599E-2</v>
      </c>
      <c r="EE1389">
        <v>2.6449561467583701E-2</v>
      </c>
      <c r="EF1389">
        <v>2.2200163428329499E-2</v>
      </c>
      <c r="EG1389">
        <v>2.0294252575792201E-2</v>
      </c>
      <c r="EH1389">
        <v>6.9427030705724001E-3</v>
      </c>
      <c r="EI1389">
        <v>4.3490530112839702E-2</v>
      </c>
      <c r="EJ1389">
        <v>3.11650129405764E-2</v>
      </c>
      <c r="EK1389">
        <v>1.4356253622189201E-2</v>
      </c>
      <c r="EL1389">
        <v>4.2419528578130798E-2</v>
      </c>
      <c r="EM1389">
        <v>0.35224786647821099</v>
      </c>
      <c r="EN1389">
        <v>0.46553289823202898</v>
      </c>
      <c r="EO1389">
        <v>0.52351588195099297</v>
      </c>
      <c r="EP1389">
        <v>0.55684649133655195</v>
      </c>
      <c r="EQ1389">
        <v>0.34933330490119902</v>
      </c>
      <c r="ER1389">
        <v>-6.8386113420784905E-2</v>
      </c>
      <c r="ES1389">
        <v>-7.4090563599046894E-2</v>
      </c>
      <c r="ET1389">
        <v>-8.3300828332254301E-2</v>
      </c>
      <c r="EU1389">
        <v>-4.6183161759940403E-2</v>
      </c>
      <c r="EV1389">
        <v>-3.9963608590263804E-3</v>
      </c>
      <c r="EW1389">
        <v>65.480064449266607</v>
      </c>
      <c r="EX1389">
        <v>63.601953489544201</v>
      </c>
      <c r="EY1389">
        <v>62.0236112110438</v>
      </c>
      <c r="EZ1389">
        <v>60.763011406355602</v>
      </c>
      <c r="FA1389">
        <v>59.546643732408</v>
      </c>
      <c r="FB1389">
        <v>58.5547501134333</v>
      </c>
      <c r="FC1389">
        <v>57.937104413228802</v>
      </c>
      <c r="FD1389">
        <v>58.944533279427503</v>
      </c>
      <c r="FE1389">
        <v>64.185946233959598</v>
      </c>
      <c r="FF1389">
        <v>69.769937930281799</v>
      </c>
      <c r="FG1389">
        <v>75.799956950444198</v>
      </c>
      <c r="FH1389">
        <v>81.966373792743696</v>
      </c>
      <c r="FI1389">
        <v>87.119332864828806</v>
      </c>
      <c r="FJ1389">
        <v>91.335635355737097</v>
      </c>
      <c r="FK1389">
        <v>94.195904985382796</v>
      </c>
      <c r="FL1389">
        <v>95.959370028003903</v>
      </c>
      <c r="FM1389">
        <v>95.636294333334305</v>
      </c>
      <c r="FN1389">
        <v>94.266295316339693</v>
      </c>
      <c r="FO1389">
        <v>91.944723999621701</v>
      </c>
      <c r="FP1389">
        <v>87.865548953006495</v>
      </c>
      <c r="FQ1389">
        <v>81.596996387150597</v>
      </c>
      <c r="FR1389">
        <v>75.337136492664598</v>
      </c>
      <c r="FS1389">
        <v>71.164942771034006</v>
      </c>
      <c r="FT1389">
        <v>68.125321067215395</v>
      </c>
      <c r="FU1389">
        <v>6.5176046539781998E-2</v>
      </c>
      <c r="FV1389">
        <v>0</v>
      </c>
      <c r="FW1389">
        <v>0</v>
      </c>
      <c r="FX1389">
        <v>1</v>
      </c>
    </row>
    <row r="1390" spans="1:180" x14ac:dyDescent="0.2">
      <c r="A1390" t="s">
        <v>42</v>
      </c>
      <c r="B1390" t="s">
        <v>58</v>
      </c>
      <c r="C1390" t="s">
        <v>55</v>
      </c>
      <c r="D1390" t="s">
        <v>226</v>
      </c>
      <c r="E1390" t="s">
        <v>77</v>
      </c>
      <c r="F1390" t="s">
        <v>1</v>
      </c>
      <c r="G1390" t="s">
        <v>2</v>
      </c>
      <c r="H1390">
        <v>2018.55555555556</v>
      </c>
      <c r="I1390">
        <v>0.729837215635327</v>
      </c>
      <c r="J1390">
        <v>0.64542069662152102</v>
      </c>
      <c r="K1390">
        <v>0.59478235865460505</v>
      </c>
      <c r="L1390">
        <v>0.571044908243317</v>
      </c>
      <c r="M1390">
        <v>0.57516158631191105</v>
      </c>
      <c r="N1390">
        <v>0.61751013472269101</v>
      </c>
      <c r="O1390">
        <v>0.690676901690227</v>
      </c>
      <c r="P1390">
        <v>0.75819837280582103</v>
      </c>
      <c r="Q1390">
        <v>0.79221261990951697</v>
      </c>
      <c r="R1390">
        <v>0.81597374836734005</v>
      </c>
      <c r="S1390">
        <v>0.86296423569460401</v>
      </c>
      <c r="T1390">
        <v>0.92639330807640696</v>
      </c>
      <c r="U1390">
        <v>1.0053882271802299</v>
      </c>
      <c r="V1390">
        <v>1.09148108326242</v>
      </c>
      <c r="W1390">
        <v>1.1895376427043001</v>
      </c>
      <c r="X1390">
        <v>1.30961137097372</v>
      </c>
      <c r="Y1390">
        <v>1.4226274116334801</v>
      </c>
      <c r="Z1390">
        <v>1.5105112503661999</v>
      </c>
      <c r="AA1390">
        <v>1.5714323436514099</v>
      </c>
      <c r="AB1390">
        <v>1.54756209839229</v>
      </c>
      <c r="AC1390">
        <v>1.4303750166492499</v>
      </c>
      <c r="AD1390">
        <v>1.30795904578571</v>
      </c>
      <c r="AE1390">
        <v>1.10156999744852</v>
      </c>
      <c r="AF1390">
        <v>0.89944362466679895</v>
      </c>
      <c r="AG1390">
        <v>-2.1783577111342899E-2</v>
      </c>
      <c r="AH1390">
        <v>-1.7262657635152001E-2</v>
      </c>
      <c r="AI1390">
        <v>-1.3837242486525901E-2</v>
      </c>
      <c r="AJ1390">
        <v>-4.9973799515606702E-3</v>
      </c>
      <c r="AK1390">
        <v>-9.2129067560724198E-3</v>
      </c>
      <c r="AL1390">
        <v>-1.0436694041203899E-2</v>
      </c>
      <c r="AM1390">
        <v>-1.6047086475373899E-2</v>
      </c>
      <c r="AN1390">
        <v>-3.08574636519269E-2</v>
      </c>
      <c r="AO1390">
        <v>-2.0808386699926299E-2</v>
      </c>
      <c r="AP1390">
        <v>-2.29033142155473E-2</v>
      </c>
      <c r="AQ1390">
        <v>-1.23628074317406E-2</v>
      </c>
      <c r="AR1390">
        <v>-1.15212712829054E-2</v>
      </c>
      <c r="AS1390">
        <v>-5.6600088180995701E-3</v>
      </c>
      <c r="AT1390">
        <v>-8.9546871190448307E-3</v>
      </c>
      <c r="AU1390">
        <v>8.3959858651802596E-2</v>
      </c>
      <c r="AV1390">
        <v>0.12873362430865401</v>
      </c>
      <c r="AW1390">
        <v>0.15914598550288001</v>
      </c>
      <c r="AX1390">
        <v>0.15536195440911599</v>
      </c>
      <c r="AY1390">
        <v>0.124113549554216</v>
      </c>
      <c r="AZ1390">
        <v>-4.2818203209984702E-2</v>
      </c>
      <c r="BA1390">
        <v>-5.6618782014952899E-2</v>
      </c>
      <c r="BB1390">
        <v>-7.0020436093029506E-2</v>
      </c>
      <c r="BC1390">
        <v>-4.7165421244860499E-2</v>
      </c>
      <c r="BD1390">
        <v>-3.1310554575954802E-2</v>
      </c>
      <c r="BE1390">
        <v>-9.7912672912886592E-3</v>
      </c>
      <c r="BF1390">
        <v>-9.6233729394164507E-3</v>
      </c>
      <c r="BG1390">
        <v>-5.2599213195068497E-3</v>
      </c>
      <c r="BH1390">
        <v>6.0744579930205604E-4</v>
      </c>
      <c r="BI1390">
        <v>-2.1951242255292E-3</v>
      </c>
      <c r="BJ1390">
        <v>-1.77951381691138E-3</v>
      </c>
      <c r="BK1390">
        <v>-4.5994049715775802E-3</v>
      </c>
      <c r="BL1390">
        <v>-1.8163956845755301E-2</v>
      </c>
      <c r="BM1390">
        <v>-7.79552919200937E-3</v>
      </c>
      <c r="BN1390">
        <v>-1.2023888140168601E-2</v>
      </c>
      <c r="BO1390">
        <v>-2.7437661309187402E-3</v>
      </c>
      <c r="BP1390">
        <v>-6.2832189701319298E-3</v>
      </c>
      <c r="BQ1390">
        <v>-5.2460689134652995E-4</v>
      </c>
      <c r="BR1390">
        <v>5.7186924804665E-3</v>
      </c>
      <c r="BS1390">
        <v>0.104162213249648</v>
      </c>
      <c r="BT1390">
        <v>0.14895137629577901</v>
      </c>
      <c r="BU1390">
        <v>0.17781953891333899</v>
      </c>
      <c r="BV1390">
        <v>0.178660717744685</v>
      </c>
      <c r="BW1390">
        <v>0.145661818605827</v>
      </c>
      <c r="BX1390">
        <v>-1.8169653569689002E-2</v>
      </c>
      <c r="BY1390">
        <v>-3.7779354947195802E-2</v>
      </c>
      <c r="BZ1390">
        <v>-5.0332864990392197E-2</v>
      </c>
      <c r="CA1390">
        <v>-3.1505967325919398E-2</v>
      </c>
      <c r="CB1390">
        <v>-1.8767813525855302E-2</v>
      </c>
      <c r="CC1390">
        <v>-1.48543004173312E-3</v>
      </c>
      <c r="CD1390">
        <v>-4.3324276304740304E-3</v>
      </c>
      <c r="CE1390">
        <v>6.8070519193416397E-4</v>
      </c>
      <c r="CF1390">
        <v>4.4893310405368699E-3</v>
      </c>
      <c r="CG1390">
        <v>2.6653705770644199E-3</v>
      </c>
      <c r="CH1390">
        <v>4.2164228343249599E-3</v>
      </c>
      <c r="CI1390">
        <v>3.3292243652226598E-3</v>
      </c>
      <c r="CJ1390">
        <v>-9.3724726996502906E-3</v>
      </c>
      <c r="CK1390">
        <v>1.2171362772960799E-3</v>
      </c>
      <c r="CL1390">
        <v>-4.4888307820309496E-3</v>
      </c>
      <c r="CM1390">
        <v>3.9183525718332404E-3</v>
      </c>
      <c r="CN1390">
        <v>-2.6553598948268202E-3</v>
      </c>
      <c r="CO1390">
        <v>3.0321568393016402E-3</v>
      </c>
      <c r="CP1390">
        <v>1.5881430492011499E-2</v>
      </c>
      <c r="CQ1390">
        <v>0.11815430250228801</v>
      </c>
      <c r="CR1390">
        <v>0.16295412973333001</v>
      </c>
      <c r="CS1390">
        <v>0.19075278512073701</v>
      </c>
      <c r="CT1390">
        <v>0.19479737025657601</v>
      </c>
      <c r="CU1390">
        <v>0.160586084109127</v>
      </c>
      <c r="CV1390">
        <v>-1.0981431749583501E-3</v>
      </c>
      <c r="CW1390">
        <v>-2.4731225150049201E-2</v>
      </c>
      <c r="CX1390">
        <v>-3.6697313218363503E-2</v>
      </c>
      <c r="CY1390">
        <v>-2.0660277244585901E-2</v>
      </c>
      <c r="CZ1390">
        <v>-1.0080749283132601E-2</v>
      </c>
      <c r="DA1390">
        <v>6.8204072078224204E-3</v>
      </c>
      <c r="DB1390">
        <v>9.5851767846839105E-4</v>
      </c>
      <c r="DC1390">
        <v>6.6213317033751804E-3</v>
      </c>
      <c r="DD1390">
        <v>8.3712162817716797E-3</v>
      </c>
      <c r="DE1390">
        <v>7.5258653796580503E-3</v>
      </c>
      <c r="DF1390">
        <v>1.02123594855613E-2</v>
      </c>
      <c r="DG1390">
        <v>1.12578537020229E-2</v>
      </c>
      <c r="DH1390">
        <v>-5.8098855354524897E-4</v>
      </c>
      <c r="DI1390">
        <v>1.02298017466015E-2</v>
      </c>
      <c r="DJ1390">
        <v>3.04622657610673E-3</v>
      </c>
      <c r="DK1390">
        <v>1.0580471274585199E-2</v>
      </c>
      <c r="DL1390">
        <v>9.7249918047829598E-4</v>
      </c>
      <c r="DM1390">
        <v>6.5889205699498198E-3</v>
      </c>
      <c r="DN1390">
        <v>2.6044168503556502E-2</v>
      </c>
      <c r="DO1390">
        <v>0.13214639175492801</v>
      </c>
      <c r="DP1390">
        <v>0.17695688317088101</v>
      </c>
      <c r="DQ1390">
        <v>0.20368603132813601</v>
      </c>
      <c r="DR1390">
        <v>0.21093402276846701</v>
      </c>
      <c r="DS1390">
        <v>0.17551034961242601</v>
      </c>
      <c r="DT1390">
        <v>1.59733672197723E-2</v>
      </c>
      <c r="DU1390">
        <v>-1.1683095352902699E-2</v>
      </c>
      <c r="DV1390">
        <v>-2.3061761446334698E-2</v>
      </c>
      <c r="DW1390">
        <v>-9.8145871632524702E-3</v>
      </c>
      <c r="DX1390">
        <v>-1.39368504040983E-3</v>
      </c>
      <c r="DY1390">
        <v>1.88127170278766E-2</v>
      </c>
      <c r="DZ1390">
        <v>8.5978023742039403E-3</v>
      </c>
      <c r="EA1390">
        <v>1.51986528703943E-2</v>
      </c>
      <c r="EB1390">
        <v>1.39760420326344E-2</v>
      </c>
      <c r="EC1390">
        <v>1.45436479102013E-2</v>
      </c>
      <c r="ED1390">
        <v>1.8869539709853899E-2</v>
      </c>
      <c r="EE1390">
        <v>2.2705535205819201E-2</v>
      </c>
      <c r="EF1390">
        <v>1.2112518252626299E-2</v>
      </c>
      <c r="EG1390">
        <v>2.3242659254518499E-2</v>
      </c>
      <c r="EH1390">
        <v>1.3925652651485401E-2</v>
      </c>
      <c r="EI1390">
        <v>2.01995125754071E-2</v>
      </c>
      <c r="EJ1390">
        <v>6.2105514932517501E-3</v>
      </c>
      <c r="EK1390">
        <v>1.17243224967029E-2</v>
      </c>
      <c r="EL1390">
        <v>4.0717548103067901E-2</v>
      </c>
      <c r="EM1390">
        <v>0.15234874635277301</v>
      </c>
      <c r="EN1390">
        <v>0.19717463515800601</v>
      </c>
      <c r="EO1390">
        <v>0.22235958473859499</v>
      </c>
      <c r="EP1390">
        <v>0.234232786104036</v>
      </c>
      <c r="EQ1390">
        <v>0.19705861866403701</v>
      </c>
      <c r="ER1390">
        <v>4.0621916860067997E-2</v>
      </c>
      <c r="ES1390">
        <v>7.15633171485449E-3</v>
      </c>
      <c r="ET1390">
        <v>-3.3741903436974199E-3</v>
      </c>
      <c r="EU1390">
        <v>5.8448667556886703E-3</v>
      </c>
      <c r="EV1390">
        <v>1.11490560096897E-2</v>
      </c>
      <c r="EW1390">
        <v>65.188374712978401</v>
      </c>
      <c r="EX1390">
        <v>63.350666188553802</v>
      </c>
      <c r="EY1390">
        <v>61.817981943497401</v>
      </c>
      <c r="EZ1390">
        <v>60.589488940164102</v>
      </c>
      <c r="FA1390">
        <v>59.411842170609603</v>
      </c>
      <c r="FB1390">
        <v>58.427153936008203</v>
      </c>
      <c r="FC1390">
        <v>57.820375777964799</v>
      </c>
      <c r="FD1390">
        <v>58.772383716799403</v>
      </c>
      <c r="FE1390">
        <v>63.975861479468101</v>
      </c>
      <c r="FF1390">
        <v>69.533119320629297</v>
      </c>
      <c r="FG1390">
        <v>75.545660776422395</v>
      </c>
      <c r="FH1390">
        <v>81.686015011278201</v>
      </c>
      <c r="FI1390">
        <v>86.788538998118995</v>
      </c>
      <c r="FJ1390">
        <v>90.935109057855897</v>
      </c>
      <c r="FK1390">
        <v>93.717599926128301</v>
      </c>
      <c r="FL1390">
        <v>95.4496119787716</v>
      </c>
      <c r="FM1390">
        <v>95.127547959518793</v>
      </c>
      <c r="FN1390">
        <v>93.732535522026595</v>
      </c>
      <c r="FO1390">
        <v>91.3902853300727</v>
      </c>
      <c r="FP1390">
        <v>87.289177192381501</v>
      </c>
      <c r="FQ1390">
        <v>81.0207298258549</v>
      </c>
      <c r="FR1390">
        <v>74.834098374075396</v>
      </c>
      <c r="FS1390">
        <v>70.737438773060703</v>
      </c>
      <c r="FT1390">
        <v>67.769836517395603</v>
      </c>
      <c r="FU1390">
        <v>2.74557347554918E-2</v>
      </c>
      <c r="FV1390">
        <v>0</v>
      </c>
      <c r="FW1390">
        <v>0</v>
      </c>
      <c r="FX1390">
        <v>1</v>
      </c>
    </row>
    <row r="1391" spans="1:180" x14ac:dyDescent="0.2">
      <c r="A1391" t="s">
        <v>42</v>
      </c>
      <c r="B1391" t="s">
        <v>58</v>
      </c>
      <c r="C1391" t="s">
        <v>55</v>
      </c>
      <c r="D1391" t="s">
        <v>226</v>
      </c>
      <c r="E1391" t="s">
        <v>77</v>
      </c>
      <c r="F1391" t="s">
        <v>77</v>
      </c>
      <c r="G1391" t="s">
        <v>2</v>
      </c>
      <c r="H1391">
        <v>1726.6666666666699</v>
      </c>
      <c r="I1391">
        <v>0.75220440452304704</v>
      </c>
      <c r="J1391">
        <v>0.66568001272948496</v>
      </c>
      <c r="K1391">
        <v>0.61366165441601095</v>
      </c>
      <c r="L1391">
        <v>0.58961877793588602</v>
      </c>
      <c r="M1391">
        <v>0.59444762032454601</v>
      </c>
      <c r="N1391">
        <v>0.63797059469620399</v>
      </c>
      <c r="O1391">
        <v>0.71479484480018995</v>
      </c>
      <c r="P1391">
        <v>0.780092942911636</v>
      </c>
      <c r="Q1391">
        <v>0.80968557104423</v>
      </c>
      <c r="R1391">
        <v>0.82927856149101298</v>
      </c>
      <c r="S1391">
        <v>0.86873353954332</v>
      </c>
      <c r="T1391">
        <v>0.92862688878100097</v>
      </c>
      <c r="U1391">
        <v>1.0031365573950499</v>
      </c>
      <c r="V1391">
        <v>1.0763883541000001</v>
      </c>
      <c r="W1391">
        <v>1.15947943474799</v>
      </c>
      <c r="X1391">
        <v>1.26461463629957</v>
      </c>
      <c r="Y1391">
        <v>1.3648844909071201</v>
      </c>
      <c r="Z1391">
        <v>1.45247113572225</v>
      </c>
      <c r="AA1391">
        <v>1.5266198522409899</v>
      </c>
      <c r="AB1391">
        <v>1.51220512097749</v>
      </c>
      <c r="AC1391">
        <v>1.4188552062681501</v>
      </c>
      <c r="AD1391">
        <v>1.3195261016892701</v>
      </c>
      <c r="AE1391">
        <v>1.12177116257029</v>
      </c>
      <c r="AF1391">
        <v>0.92139262295492697</v>
      </c>
      <c r="AG1391">
        <v>-2.0090769653827199E-2</v>
      </c>
      <c r="AH1391">
        <v>-1.40466435395589E-2</v>
      </c>
      <c r="AI1391">
        <v>-1.31151884005307E-2</v>
      </c>
      <c r="AJ1391">
        <v>-4.4604862034938802E-3</v>
      </c>
      <c r="AK1391">
        <v>-9.3630074833970008E-3</v>
      </c>
      <c r="AL1391">
        <v>-8.9912477538001793E-3</v>
      </c>
      <c r="AM1391">
        <v>-1.7200713349468801E-2</v>
      </c>
      <c r="AN1391">
        <v>-3.3316553950060501E-2</v>
      </c>
      <c r="AO1391">
        <v>-1.9488826256175599E-2</v>
      </c>
      <c r="AP1391">
        <v>-1.7909329371618699E-2</v>
      </c>
      <c r="AQ1391">
        <v>-1.46721026964764E-2</v>
      </c>
      <c r="AR1391">
        <v>-1.4627014795583799E-2</v>
      </c>
      <c r="AS1391">
        <v>-5.1547236318271201E-3</v>
      </c>
      <c r="AT1391">
        <v>-5.0043505328507898E-3</v>
      </c>
      <c r="AU1391">
        <v>6.3840007332441398E-2</v>
      </c>
      <c r="AV1391">
        <v>9.6977911635709194E-2</v>
      </c>
      <c r="AW1391">
        <v>0.113394811280725</v>
      </c>
      <c r="AX1391">
        <v>0.1109610128661</v>
      </c>
      <c r="AY1391">
        <v>0.104421908641912</v>
      </c>
      <c r="AZ1391">
        <v>-1.11409234175426E-2</v>
      </c>
      <c r="BA1391">
        <v>-2.46893599160792E-2</v>
      </c>
      <c r="BB1391">
        <v>-2.8109389919131401E-2</v>
      </c>
      <c r="BC1391">
        <v>-2.5383922858123499E-2</v>
      </c>
      <c r="BD1391">
        <v>-2.9117685820517099E-2</v>
      </c>
      <c r="BE1391">
        <v>-6.8181789153623504E-3</v>
      </c>
      <c r="BF1391">
        <v>-5.8138000361545698E-3</v>
      </c>
      <c r="BG1391">
        <v>-3.6074453051214901E-3</v>
      </c>
      <c r="BH1391">
        <v>1.7238353707241601E-3</v>
      </c>
      <c r="BI1391">
        <v>-1.60999821133512E-3</v>
      </c>
      <c r="BJ1391">
        <v>-3.3416591478562797E-5</v>
      </c>
      <c r="BK1391">
        <v>-4.7924413366752499E-3</v>
      </c>
      <c r="BL1391">
        <v>-1.9053101977040299E-2</v>
      </c>
      <c r="BM1391">
        <v>-5.4980454160161504E-3</v>
      </c>
      <c r="BN1391">
        <v>-7.4909114981058901E-3</v>
      </c>
      <c r="BO1391">
        <v>-3.92516129787509E-3</v>
      </c>
      <c r="BP1391">
        <v>-8.7188353799917198E-3</v>
      </c>
      <c r="BQ1391">
        <v>7.4914237320350397E-4</v>
      </c>
      <c r="BR1391">
        <v>1.2869546178501799E-2</v>
      </c>
      <c r="BS1391">
        <v>8.2338423375204903E-2</v>
      </c>
      <c r="BT1391">
        <v>0.113581195779125</v>
      </c>
      <c r="BU1391">
        <v>0.13112907074226701</v>
      </c>
      <c r="BV1391">
        <v>0.13106446212994299</v>
      </c>
      <c r="BW1391">
        <v>0.125490405011766</v>
      </c>
      <c r="BX1391">
        <v>1.20929669373811E-2</v>
      </c>
      <c r="BY1391">
        <v>-6.4586485575788E-3</v>
      </c>
      <c r="BZ1391">
        <v>-1.1700060676519099E-2</v>
      </c>
      <c r="CA1391">
        <v>-1.02864495363733E-2</v>
      </c>
      <c r="CB1391">
        <v>-1.3088978157346101E-2</v>
      </c>
      <c r="CC1391">
        <v>2.3743769982030398E-3</v>
      </c>
      <c r="CD1391">
        <v>-1.11757705161148E-4</v>
      </c>
      <c r="CE1391">
        <v>2.9775885996060798E-3</v>
      </c>
      <c r="CF1391">
        <v>6.0070776539141099E-3</v>
      </c>
      <c r="CG1391">
        <v>3.7597123927351401E-3</v>
      </c>
      <c r="CH1391">
        <v>6.1707499835727802E-3</v>
      </c>
      <c r="CI1391">
        <v>3.8014900604384002E-3</v>
      </c>
      <c r="CJ1391">
        <v>-9.1742785908527393E-3</v>
      </c>
      <c r="CK1391">
        <v>4.19192677418187E-3</v>
      </c>
      <c r="CL1391">
        <v>-2.7514701622503201E-4</v>
      </c>
      <c r="CM1391">
        <v>3.5181375767106499E-3</v>
      </c>
      <c r="CN1391">
        <v>-4.6268483146625202E-3</v>
      </c>
      <c r="CO1391">
        <v>4.8381419835176404E-3</v>
      </c>
      <c r="CP1391">
        <v>2.5248952592068798E-2</v>
      </c>
      <c r="CQ1391">
        <v>9.5150369975252502E-2</v>
      </c>
      <c r="CR1391">
        <v>0.12508057979876799</v>
      </c>
      <c r="CS1391">
        <v>0.143411764821988</v>
      </c>
      <c r="CT1391">
        <v>0.144988049849546</v>
      </c>
      <c r="CU1391">
        <v>0.140082381417199</v>
      </c>
      <c r="CV1391">
        <v>2.8184688620497299E-2</v>
      </c>
      <c r="CW1391">
        <v>6.1678865936489E-3</v>
      </c>
      <c r="CX1391">
        <v>-3.3500923033373699E-4</v>
      </c>
      <c r="CY1391">
        <v>1.70014495290348E-4</v>
      </c>
      <c r="CZ1391">
        <v>-1.9875440576055401E-3</v>
      </c>
      <c r="DA1391">
        <v>1.1566932911768401E-2</v>
      </c>
      <c r="DB1391">
        <v>5.5902846258322697E-3</v>
      </c>
      <c r="DC1391">
        <v>9.5626225043336493E-3</v>
      </c>
      <c r="DD1391">
        <v>1.02903199371041E-2</v>
      </c>
      <c r="DE1391">
        <v>9.1294229968054003E-3</v>
      </c>
      <c r="DF1391">
        <v>1.23749165586241E-2</v>
      </c>
      <c r="DG1391">
        <v>1.2395421457552101E-2</v>
      </c>
      <c r="DH1391">
        <v>7.0454479533478196E-4</v>
      </c>
      <c r="DI1391">
        <v>1.3881898964379901E-2</v>
      </c>
      <c r="DJ1391">
        <v>6.9406174656558304E-3</v>
      </c>
      <c r="DK1391">
        <v>1.0961436451296399E-2</v>
      </c>
      <c r="DL1391">
        <v>-5.3486124933332403E-4</v>
      </c>
      <c r="DM1391">
        <v>8.9271415938317698E-3</v>
      </c>
      <c r="DN1391">
        <v>3.76283590056357E-2</v>
      </c>
      <c r="DO1391">
        <v>0.1079623165753</v>
      </c>
      <c r="DP1391">
        <v>0.136579963818411</v>
      </c>
      <c r="DQ1391">
        <v>0.15569445890170899</v>
      </c>
      <c r="DR1391">
        <v>0.158911637569149</v>
      </c>
      <c r="DS1391">
        <v>0.154674357822631</v>
      </c>
      <c r="DT1391">
        <v>4.4276410303613602E-2</v>
      </c>
      <c r="DU1391">
        <v>1.87944217448766E-2</v>
      </c>
      <c r="DV1391">
        <v>1.1030042215851601E-2</v>
      </c>
      <c r="DW1391">
        <v>1.0626478526953999E-2</v>
      </c>
      <c r="DX1391">
        <v>9.1138900421349704E-3</v>
      </c>
      <c r="DY1391">
        <v>2.48395236502333E-2</v>
      </c>
      <c r="DZ1391">
        <v>1.3823128129236599E-2</v>
      </c>
      <c r="EA1391">
        <v>1.90703655997429E-2</v>
      </c>
      <c r="EB1391">
        <v>1.6474641511322101E-2</v>
      </c>
      <c r="EC1391">
        <v>1.6882432268867299E-2</v>
      </c>
      <c r="ED1391">
        <v>2.1332747720945702E-2</v>
      </c>
      <c r="EE1391">
        <v>2.4803693470345601E-2</v>
      </c>
      <c r="EF1391">
        <v>1.4967996768355E-2</v>
      </c>
      <c r="EG1391">
        <v>2.7872679804539301E-2</v>
      </c>
      <c r="EH1391">
        <v>1.7359035339168698E-2</v>
      </c>
      <c r="EI1391">
        <v>2.1708377849897698E-2</v>
      </c>
      <c r="EJ1391">
        <v>5.3733181662587804E-3</v>
      </c>
      <c r="EK1391">
        <v>1.4831007598862401E-2</v>
      </c>
      <c r="EL1391">
        <v>5.5502255716988302E-2</v>
      </c>
      <c r="EM1391">
        <v>0.12646073261806401</v>
      </c>
      <c r="EN1391">
        <v>0.153183247961827</v>
      </c>
      <c r="EO1391">
        <v>0.17342871836325099</v>
      </c>
      <c r="EP1391">
        <v>0.179015086832993</v>
      </c>
      <c r="EQ1391">
        <v>0.175742854192486</v>
      </c>
      <c r="ER1391">
        <v>6.7510300658537206E-2</v>
      </c>
      <c r="ES1391">
        <v>3.7025133103377003E-2</v>
      </c>
      <c r="ET1391">
        <v>2.7439371458463899E-2</v>
      </c>
      <c r="EU1391">
        <v>2.5723951848704199E-2</v>
      </c>
      <c r="EV1391">
        <v>2.5142597705306101E-2</v>
      </c>
      <c r="EW1391">
        <v>65.120587301525802</v>
      </c>
      <c r="EX1391">
        <v>63.274579611448097</v>
      </c>
      <c r="EY1391">
        <v>61.737154184456003</v>
      </c>
      <c r="EZ1391">
        <v>60.502442347073803</v>
      </c>
      <c r="FA1391">
        <v>59.322316150003303</v>
      </c>
      <c r="FB1391">
        <v>58.335083423306401</v>
      </c>
      <c r="FC1391">
        <v>57.731024443040702</v>
      </c>
      <c r="FD1391">
        <v>58.695464864345901</v>
      </c>
      <c r="FE1391">
        <v>63.936322678061501</v>
      </c>
      <c r="FF1391">
        <v>69.509829716162599</v>
      </c>
      <c r="FG1391">
        <v>75.525460299498107</v>
      </c>
      <c r="FH1391">
        <v>81.673737357817998</v>
      </c>
      <c r="FI1391">
        <v>86.779452382978107</v>
      </c>
      <c r="FJ1391">
        <v>90.913750583156698</v>
      </c>
      <c r="FK1391">
        <v>93.692351262816999</v>
      </c>
      <c r="FL1391">
        <v>95.438473914841794</v>
      </c>
      <c r="FM1391">
        <v>95.118248178608695</v>
      </c>
      <c r="FN1391">
        <v>93.718228803357604</v>
      </c>
      <c r="FO1391">
        <v>91.358044857841605</v>
      </c>
      <c r="FP1391">
        <v>87.252844959468206</v>
      </c>
      <c r="FQ1391">
        <v>80.990618363054296</v>
      </c>
      <c r="FR1391">
        <v>74.798040621321306</v>
      </c>
      <c r="FS1391">
        <v>70.700819780020097</v>
      </c>
      <c r="FT1391">
        <v>67.721912601251205</v>
      </c>
      <c r="FU1391">
        <v>2.4832008072691002E-2</v>
      </c>
      <c r="FV1391">
        <v>0</v>
      </c>
      <c r="FW1391">
        <v>0</v>
      </c>
      <c r="FX1391">
        <v>1</v>
      </c>
    </row>
    <row r="1392" spans="1:180" x14ac:dyDescent="0.2">
      <c r="A1392" t="s">
        <v>42</v>
      </c>
      <c r="B1392" t="s">
        <v>58</v>
      </c>
      <c r="C1392" t="s">
        <v>55</v>
      </c>
      <c r="D1392" t="s">
        <v>226</v>
      </c>
      <c r="E1392" t="s">
        <v>77</v>
      </c>
      <c r="F1392" t="s">
        <v>78</v>
      </c>
      <c r="G1392" t="s">
        <v>2</v>
      </c>
      <c r="H1392">
        <v>291.88888888888903</v>
      </c>
      <c r="I1392">
        <v>0.61844021743007405</v>
      </c>
      <c r="J1392">
        <v>0.54019112900381605</v>
      </c>
      <c r="K1392">
        <v>0.49304845561331201</v>
      </c>
      <c r="L1392">
        <v>0.46862189423425699</v>
      </c>
      <c r="M1392">
        <v>0.46528968230324003</v>
      </c>
      <c r="N1392">
        <v>0.50340916809946901</v>
      </c>
      <c r="O1392">
        <v>0.56107302169482798</v>
      </c>
      <c r="P1392">
        <v>0.64100610955906501</v>
      </c>
      <c r="Q1392">
        <v>0.69693518396469201</v>
      </c>
      <c r="R1392">
        <v>0.74415639804974798</v>
      </c>
      <c r="S1392">
        <v>0.83214868188512103</v>
      </c>
      <c r="T1392">
        <v>0.91502259231706096</v>
      </c>
      <c r="U1392">
        <v>1.0170339332254601</v>
      </c>
      <c r="V1392">
        <v>1.1672159508673301</v>
      </c>
      <c r="W1392">
        <v>1.34426420723771</v>
      </c>
      <c r="X1392">
        <v>1.53928353252399</v>
      </c>
      <c r="Y1392">
        <v>1.6967541484823601</v>
      </c>
      <c r="Z1392">
        <v>1.7761715905775</v>
      </c>
      <c r="AA1392">
        <v>1.77130443682015</v>
      </c>
      <c r="AB1392">
        <v>1.69479208206744</v>
      </c>
      <c r="AC1392">
        <v>1.4743271493588499</v>
      </c>
      <c r="AD1392">
        <v>1.2503460641417601</v>
      </c>
      <c r="AE1392">
        <v>1.0088622367803399</v>
      </c>
      <c r="AF1392">
        <v>0.79524579299312703</v>
      </c>
      <c r="AG1392">
        <v>-5.4675881854604098E-2</v>
      </c>
      <c r="AH1392">
        <v>-6.4002102755686296E-2</v>
      </c>
      <c r="AI1392">
        <v>-4.5245776158931099E-2</v>
      </c>
      <c r="AJ1392">
        <v>-3.0031267116811301E-2</v>
      </c>
      <c r="AK1392">
        <v>-3.4294894704710498E-2</v>
      </c>
      <c r="AL1392">
        <v>-5.08264408048439E-2</v>
      </c>
      <c r="AM1392">
        <v>-3.1798884193399199E-2</v>
      </c>
      <c r="AN1392">
        <v>-4.0900759533997702E-2</v>
      </c>
      <c r="AO1392">
        <v>-5.7699113395944801E-2</v>
      </c>
      <c r="AP1392">
        <v>-7.1038820565514693E-2</v>
      </c>
      <c r="AQ1392">
        <v>-3.3685956881393697E-2</v>
      </c>
      <c r="AR1392">
        <v>-1.82025763881879E-2</v>
      </c>
      <c r="AS1392">
        <v>-2.6829707053708001E-2</v>
      </c>
      <c r="AT1392">
        <v>-9.7776754576591199E-2</v>
      </c>
      <c r="AU1392">
        <v>0.13643244863425899</v>
      </c>
      <c r="AV1392">
        <v>0.27028770384092499</v>
      </c>
      <c r="AW1392">
        <v>0.32162185094905898</v>
      </c>
      <c r="AX1392">
        <v>0.32007667157451503</v>
      </c>
      <c r="AY1392">
        <v>0.16875964676616401</v>
      </c>
      <c r="AZ1392">
        <v>-0.27484551590683998</v>
      </c>
      <c r="BA1392">
        <v>-0.32704409443914101</v>
      </c>
      <c r="BB1392">
        <v>-0.34615835206392298</v>
      </c>
      <c r="BC1392">
        <v>-0.17991654445050301</v>
      </c>
      <c r="BD1392">
        <v>-9.2252234231581201E-2</v>
      </c>
      <c r="BE1392">
        <v>-3.30717976017256E-2</v>
      </c>
      <c r="BF1392">
        <v>-4.25318044279007E-2</v>
      </c>
      <c r="BG1392">
        <v>-2.7442330631522301E-2</v>
      </c>
      <c r="BH1392">
        <v>-1.7870736058162699E-2</v>
      </c>
      <c r="BI1392">
        <v>-2.0898242749255402E-2</v>
      </c>
      <c r="BJ1392">
        <v>-2.79422746027462E-2</v>
      </c>
      <c r="BK1392">
        <v>-1.44734506030722E-2</v>
      </c>
      <c r="BL1392">
        <v>-2.3386126862847401E-2</v>
      </c>
      <c r="BM1392">
        <v>-3.3561128975177303E-2</v>
      </c>
      <c r="BN1392">
        <v>-4.6326610744692999E-2</v>
      </c>
      <c r="BO1392">
        <v>-1.11979191603097E-2</v>
      </c>
      <c r="BP1392">
        <v>-4.1151079892769102E-3</v>
      </c>
      <c r="BQ1392">
        <v>-1.34416021713259E-2</v>
      </c>
      <c r="BR1392">
        <v>-5.8627775074372002E-2</v>
      </c>
      <c r="BS1392">
        <v>0.19563747791007299</v>
      </c>
      <c r="BT1392">
        <v>0.32147941329824398</v>
      </c>
      <c r="BU1392">
        <v>0.37474355127381997</v>
      </c>
      <c r="BV1392">
        <v>0.38165143600036999</v>
      </c>
      <c r="BW1392">
        <v>0.213073667479561</v>
      </c>
      <c r="BX1392">
        <v>-0.217199613470656</v>
      </c>
      <c r="BY1392">
        <v>-0.247986226385527</v>
      </c>
      <c r="BZ1392">
        <v>-0.27205983477614698</v>
      </c>
      <c r="CA1392">
        <v>-0.141439694541523</v>
      </c>
      <c r="CB1392">
        <v>-6.0622410811408303E-2</v>
      </c>
      <c r="CC1392">
        <v>-1.8108874660056298E-2</v>
      </c>
      <c r="CD1392">
        <v>-2.76615412104027E-2</v>
      </c>
      <c r="CE1392">
        <v>-1.51117184933414E-2</v>
      </c>
      <c r="CF1392">
        <v>-9.4483892912040207E-3</v>
      </c>
      <c r="CG1392">
        <v>-1.16197624147265E-2</v>
      </c>
      <c r="CH1392">
        <v>-1.2092770802523E-2</v>
      </c>
      <c r="CI1392">
        <v>-2.4739080763607601E-3</v>
      </c>
      <c r="CJ1392">
        <v>-1.12555456291094E-2</v>
      </c>
      <c r="CK1392">
        <v>-1.6843234496172199E-2</v>
      </c>
      <c r="CL1392">
        <v>-2.92110095028561E-2</v>
      </c>
      <c r="CM1392">
        <v>4.3772272606777702E-3</v>
      </c>
      <c r="CN1392">
        <v>5.64182970957603E-3</v>
      </c>
      <c r="CO1392">
        <v>-4.16904151357068E-3</v>
      </c>
      <c r="CP1392">
        <v>-3.1513311129497998E-2</v>
      </c>
      <c r="CQ1392">
        <v>0.23664270083199601</v>
      </c>
      <c r="CR1392">
        <v>0.356934635324613</v>
      </c>
      <c r="CS1392">
        <v>0.41153547909570598</v>
      </c>
      <c r="CT1392">
        <v>0.42429793026835799</v>
      </c>
      <c r="CU1392">
        <v>0.24376542323318701</v>
      </c>
      <c r="CV1392">
        <v>-0.177274237048339</v>
      </c>
      <c r="CW1392">
        <v>-0.19323098780320799</v>
      </c>
      <c r="CX1392">
        <v>-0.220739427426726</v>
      </c>
      <c r="CY1392">
        <v>-0.114790745505438</v>
      </c>
      <c r="CZ1392">
        <v>-3.8715691463579699E-2</v>
      </c>
      <c r="DA1392">
        <v>-3.1459517183869698E-3</v>
      </c>
      <c r="DB1392">
        <v>-1.27912779929047E-2</v>
      </c>
      <c r="DC1392">
        <v>-2.78110635516058E-3</v>
      </c>
      <c r="DD1392">
        <v>-1.0260425242453501E-3</v>
      </c>
      <c r="DE1392">
        <v>-2.3412820801976802E-3</v>
      </c>
      <c r="DF1392">
        <v>3.7567329977001799E-3</v>
      </c>
      <c r="DG1392">
        <v>9.5256344503506195E-3</v>
      </c>
      <c r="DH1392">
        <v>8.7503560462869805E-4</v>
      </c>
      <c r="DI1392">
        <v>-1.2534001716721699E-4</v>
      </c>
      <c r="DJ1392">
        <v>-1.20954082610192E-2</v>
      </c>
      <c r="DK1392">
        <v>1.9952373681665199E-2</v>
      </c>
      <c r="DL1392">
        <v>1.5398767408429E-2</v>
      </c>
      <c r="DM1392">
        <v>5.1035191441845098E-3</v>
      </c>
      <c r="DN1392">
        <v>-4.3988471846240504E-3</v>
      </c>
      <c r="DO1392">
        <v>0.277647923753918</v>
      </c>
      <c r="DP1392">
        <v>0.39238985735098098</v>
      </c>
      <c r="DQ1392">
        <v>0.44832740691759099</v>
      </c>
      <c r="DR1392">
        <v>0.46694442453634499</v>
      </c>
      <c r="DS1392">
        <v>0.27445717898681299</v>
      </c>
      <c r="DT1392">
        <v>-0.137348860626022</v>
      </c>
      <c r="DU1392">
        <v>-0.13847574922088801</v>
      </c>
      <c r="DV1392">
        <v>-0.169419020077304</v>
      </c>
      <c r="DW1392">
        <v>-8.8141796469352801E-2</v>
      </c>
      <c r="DX1392">
        <v>-1.6808972115751102E-2</v>
      </c>
      <c r="DY1392">
        <v>1.8458132534491599E-2</v>
      </c>
      <c r="DZ1392">
        <v>8.6790203348809103E-3</v>
      </c>
      <c r="EA1392">
        <v>1.50223391722483E-2</v>
      </c>
      <c r="EB1392">
        <v>1.11344885344032E-2</v>
      </c>
      <c r="EC1392">
        <v>1.10553698752574E-2</v>
      </c>
      <c r="ED1392">
        <v>2.66408991997979E-2</v>
      </c>
      <c r="EE1392">
        <v>2.68510680406777E-2</v>
      </c>
      <c r="EF1392">
        <v>1.8389668275778901E-2</v>
      </c>
      <c r="EG1392">
        <v>2.4012644403600299E-2</v>
      </c>
      <c r="EH1392">
        <v>1.26168015598025E-2</v>
      </c>
      <c r="EI1392">
        <v>4.2440411402749199E-2</v>
      </c>
      <c r="EJ1392">
        <v>2.9486235807339899E-2</v>
      </c>
      <c r="EK1392">
        <v>1.8491624026566601E-2</v>
      </c>
      <c r="EL1392">
        <v>3.4750132317595099E-2</v>
      </c>
      <c r="EM1392">
        <v>0.336852953029733</v>
      </c>
      <c r="EN1392">
        <v>0.44358156680830002</v>
      </c>
      <c r="EO1392">
        <v>0.50144910724235203</v>
      </c>
      <c r="EP1392">
        <v>0.52851918896220096</v>
      </c>
      <c r="EQ1392">
        <v>0.31877119970021001</v>
      </c>
      <c r="ER1392">
        <v>-7.9702958189837303E-2</v>
      </c>
      <c r="ES1392">
        <v>-5.9417881167273902E-2</v>
      </c>
      <c r="ET1392">
        <v>-9.5320502789528305E-2</v>
      </c>
      <c r="EU1392">
        <v>-4.9664946560372403E-2</v>
      </c>
      <c r="EV1392">
        <v>1.48208513044218E-2</v>
      </c>
      <c r="EW1392">
        <v>65.510863390859399</v>
      </c>
      <c r="EX1392">
        <v>63.668471950646698</v>
      </c>
      <c r="EY1392">
        <v>62.120720368635197</v>
      </c>
      <c r="EZ1392">
        <v>60.886576633995503</v>
      </c>
      <c r="FA1392">
        <v>59.693040043596</v>
      </c>
      <c r="FB1392">
        <v>58.707247736168704</v>
      </c>
      <c r="FC1392">
        <v>58.091504206220598</v>
      </c>
      <c r="FD1392">
        <v>59.043847606021103</v>
      </c>
      <c r="FE1392">
        <v>64.1967166409067</v>
      </c>
      <c r="FF1392">
        <v>69.735531314808796</v>
      </c>
      <c r="FG1392">
        <v>75.753715149927999</v>
      </c>
      <c r="FH1392">
        <v>81.896815403796893</v>
      </c>
      <c r="FI1392">
        <v>87.0184504752187</v>
      </c>
      <c r="FJ1392">
        <v>91.225047197090305</v>
      </c>
      <c r="FK1392">
        <v>94.054865961126296</v>
      </c>
      <c r="FL1392">
        <v>95.786134621545699</v>
      </c>
      <c r="FM1392">
        <v>95.471754044211096</v>
      </c>
      <c r="FN1392">
        <v>94.107576407440106</v>
      </c>
      <c r="FO1392">
        <v>91.815648534025499</v>
      </c>
      <c r="FP1392">
        <v>87.729571194872094</v>
      </c>
      <c r="FQ1392">
        <v>81.4359225682676</v>
      </c>
      <c r="FR1392">
        <v>75.211007356177404</v>
      </c>
      <c r="FS1392">
        <v>71.071580149419006</v>
      </c>
      <c r="FT1392">
        <v>68.088948138981294</v>
      </c>
      <c r="FU1392">
        <v>7.1163402121109207E-2</v>
      </c>
      <c r="FV1392">
        <v>0</v>
      </c>
      <c r="FW1392">
        <v>0</v>
      </c>
      <c r="FX1392">
        <v>1</v>
      </c>
    </row>
    <row r="1393" spans="1:180" x14ac:dyDescent="0.2">
      <c r="A1393" t="s">
        <v>42</v>
      </c>
      <c r="B1393" t="s">
        <v>58</v>
      </c>
      <c r="C1393" t="s">
        <v>55</v>
      </c>
      <c r="D1393" t="s">
        <v>226</v>
      </c>
      <c r="E1393" t="s">
        <v>78</v>
      </c>
      <c r="F1393" t="s">
        <v>1</v>
      </c>
      <c r="G1393" t="s">
        <v>2</v>
      </c>
      <c r="H1393">
        <v>797</v>
      </c>
      <c r="I1393">
        <v>0.70725934296080495</v>
      </c>
      <c r="J1393">
        <v>0.62503844849501</v>
      </c>
      <c r="K1393">
        <v>0.56771752047261204</v>
      </c>
      <c r="L1393">
        <v>0.54297004114624803</v>
      </c>
      <c r="M1393">
        <v>0.538321267095627</v>
      </c>
      <c r="N1393">
        <v>0.55778845391591902</v>
      </c>
      <c r="O1393">
        <v>0.62264313341200295</v>
      </c>
      <c r="P1393">
        <v>0.66245659091856202</v>
      </c>
      <c r="Q1393">
        <v>0.67329714605529201</v>
      </c>
      <c r="R1393">
        <v>0.72334000204385696</v>
      </c>
      <c r="S1393">
        <v>0.8019012948484</v>
      </c>
      <c r="T1393">
        <v>0.87812579149264103</v>
      </c>
      <c r="U1393">
        <v>0.98205930209636105</v>
      </c>
      <c r="V1393">
        <v>1.12929484606903</v>
      </c>
      <c r="W1393">
        <v>1.2255537988143299</v>
      </c>
      <c r="X1393">
        <v>1.3237369813580599</v>
      </c>
      <c r="Y1393">
        <v>1.41992642884743</v>
      </c>
      <c r="Z1393">
        <v>1.4733797486815099</v>
      </c>
      <c r="AA1393">
        <v>1.4807983700288101</v>
      </c>
      <c r="AB1393">
        <v>1.4383649429166501</v>
      </c>
      <c r="AC1393">
        <v>1.3678186575501601</v>
      </c>
      <c r="AD1393">
        <v>1.23969914217795</v>
      </c>
      <c r="AE1393">
        <v>1.0680639286157201</v>
      </c>
      <c r="AF1393">
        <v>0.870207403444755</v>
      </c>
      <c r="AG1393">
        <v>-3.3608088669304703E-2</v>
      </c>
      <c r="AH1393">
        <v>-2.78702487088766E-2</v>
      </c>
      <c r="AI1393">
        <v>-2.5153716205924E-2</v>
      </c>
      <c r="AJ1393">
        <v>-1.70431264178952E-2</v>
      </c>
      <c r="AK1393">
        <v>-1.8792694954183901E-2</v>
      </c>
      <c r="AL1393">
        <v>-1.1826139381476501E-2</v>
      </c>
      <c r="AM1393">
        <v>-8.4932094808761408E-3</v>
      </c>
      <c r="AN1393">
        <v>-1.9516540743362398E-2</v>
      </c>
      <c r="AO1393">
        <v>-2.5396007210334401E-2</v>
      </c>
      <c r="AP1393">
        <v>-2.4035273306656699E-2</v>
      </c>
      <c r="AQ1393">
        <v>-1.47550796262267E-2</v>
      </c>
      <c r="AR1393">
        <v>-2.2888957018287599E-2</v>
      </c>
      <c r="AS1393">
        <v>-1.49444269073558E-2</v>
      </c>
      <c r="AT1393">
        <v>-4.4917015038743501E-3</v>
      </c>
      <c r="AU1393">
        <v>7.3400614304280798E-2</v>
      </c>
      <c r="AV1393">
        <v>0.111946777643501</v>
      </c>
      <c r="AW1393">
        <v>0.127284279714419</v>
      </c>
      <c r="AX1393">
        <v>0.126589491842761</v>
      </c>
      <c r="AY1393">
        <v>5.2638602036183597E-2</v>
      </c>
      <c r="AZ1393">
        <v>-4.08937325067898E-2</v>
      </c>
      <c r="BA1393">
        <v>-4.0453247863916401E-2</v>
      </c>
      <c r="BB1393">
        <v>-4.2716411657166498E-2</v>
      </c>
      <c r="BC1393">
        <v>-3.06751129929334E-2</v>
      </c>
      <c r="BD1393">
        <v>-3.7943982617889803E-2</v>
      </c>
      <c r="BE1393">
        <v>-2.02925410852473E-2</v>
      </c>
      <c r="BF1393">
        <v>-1.50319290041396E-2</v>
      </c>
      <c r="BG1393">
        <v>-1.41213660673996E-2</v>
      </c>
      <c r="BH1393">
        <v>-6.7093120394148796E-3</v>
      </c>
      <c r="BI1393">
        <v>-7.3123019954878998E-3</v>
      </c>
      <c r="BJ1393">
        <v>-4.2099423106340501E-4</v>
      </c>
      <c r="BK1393">
        <v>1.69042047665086E-3</v>
      </c>
      <c r="BL1393">
        <v>-3.8512167658247098E-3</v>
      </c>
      <c r="BM1393">
        <v>-1.04549516672538E-2</v>
      </c>
      <c r="BN1393">
        <v>-5.9748671183948304E-3</v>
      </c>
      <c r="BO1393">
        <v>-1.61582627217939E-3</v>
      </c>
      <c r="BP1393">
        <v>-1.13979499026515E-2</v>
      </c>
      <c r="BQ1393">
        <v>-3.5255133661711399E-3</v>
      </c>
      <c r="BR1393">
        <v>1.66737312585079E-2</v>
      </c>
      <c r="BS1393">
        <v>9.2155030041802699E-2</v>
      </c>
      <c r="BT1393">
        <v>0.13108119035540999</v>
      </c>
      <c r="BU1393">
        <v>0.15040625315838199</v>
      </c>
      <c r="BV1393">
        <v>0.15224515068623901</v>
      </c>
      <c r="BW1393">
        <v>8.5808516786011604E-2</v>
      </c>
      <c r="BX1393">
        <v>-1.09961109232731E-2</v>
      </c>
      <c r="BY1393">
        <v>-1.5851780127233799E-2</v>
      </c>
      <c r="BZ1393">
        <v>-1.7313704044741599E-2</v>
      </c>
      <c r="CA1393">
        <v>-1.20298035442952E-2</v>
      </c>
      <c r="CB1393">
        <v>-2.24096474632344E-2</v>
      </c>
      <c r="CC1393">
        <v>-1.1070233391282601E-2</v>
      </c>
      <c r="CD1393">
        <v>-6.1401478856272802E-3</v>
      </c>
      <c r="CE1393">
        <v>-6.4803939689752196E-3</v>
      </c>
      <c r="CF1393">
        <v>4.4785631953155898E-4</v>
      </c>
      <c r="CG1393">
        <v>6.3898319532794E-4</v>
      </c>
      <c r="CH1393">
        <v>7.4781745569608704E-3</v>
      </c>
      <c r="CI1393">
        <v>8.7435715631473208E-3</v>
      </c>
      <c r="CJ1393">
        <v>6.99853890021092E-3</v>
      </c>
      <c r="CK1393">
        <v>-1.0682211260587E-4</v>
      </c>
      <c r="CL1393">
        <v>6.5337151907212104E-3</v>
      </c>
      <c r="CM1393">
        <v>7.4843805751200598E-3</v>
      </c>
      <c r="CN1393">
        <v>-3.4393133790725501E-3</v>
      </c>
      <c r="CO1393">
        <v>4.3831913673592401E-3</v>
      </c>
      <c r="CP1393">
        <v>3.1332845514110398E-2</v>
      </c>
      <c r="CQ1393">
        <v>0.10514428125059599</v>
      </c>
      <c r="CR1393">
        <v>0.14433362631109101</v>
      </c>
      <c r="CS1393">
        <v>0.16642046152989701</v>
      </c>
      <c r="CT1393">
        <v>0.17001418184716799</v>
      </c>
      <c r="CU1393">
        <v>0.108781898697225</v>
      </c>
      <c r="CV1393">
        <v>9.7108907092418994E-3</v>
      </c>
      <c r="CW1393">
        <v>1.1871214844786601E-3</v>
      </c>
      <c r="CX1393">
        <v>2.80133864116907E-4</v>
      </c>
      <c r="CY1393">
        <v>8.8388098118423399E-4</v>
      </c>
      <c r="CZ1393">
        <v>-1.16506142568997E-2</v>
      </c>
      <c r="DA1393">
        <v>-1.84792569731794E-3</v>
      </c>
      <c r="DB1393">
        <v>2.7516332328850102E-3</v>
      </c>
      <c r="DC1393">
        <v>1.1605781294491699E-3</v>
      </c>
      <c r="DD1393">
        <v>7.6050246784779996E-3</v>
      </c>
      <c r="DE1393">
        <v>8.59026838614378E-3</v>
      </c>
      <c r="DF1393">
        <v>1.5377343344985099E-2</v>
      </c>
      <c r="DG1393">
        <v>1.57967226496438E-2</v>
      </c>
      <c r="DH1393">
        <v>1.7848294566246498E-2</v>
      </c>
      <c r="DI1393">
        <v>1.0241307442042E-2</v>
      </c>
      <c r="DJ1393">
        <v>1.9042297499837199E-2</v>
      </c>
      <c r="DK1393">
        <v>1.65845874224195E-2</v>
      </c>
      <c r="DL1393">
        <v>4.5193231445064203E-3</v>
      </c>
      <c r="DM1393">
        <v>1.2291896100889601E-2</v>
      </c>
      <c r="DN1393">
        <v>4.5991959769712903E-2</v>
      </c>
      <c r="DO1393">
        <v>0.118133532459389</v>
      </c>
      <c r="DP1393">
        <v>0.15758606226677099</v>
      </c>
      <c r="DQ1393">
        <v>0.182434669901411</v>
      </c>
      <c r="DR1393">
        <v>0.187783213008096</v>
      </c>
      <c r="DS1393">
        <v>0.131755280608439</v>
      </c>
      <c r="DT1393">
        <v>3.0417892341756899E-2</v>
      </c>
      <c r="DU1393">
        <v>1.8226023096191101E-2</v>
      </c>
      <c r="DV1393">
        <v>1.7873971772975498E-2</v>
      </c>
      <c r="DW1393">
        <v>1.37975655066637E-2</v>
      </c>
      <c r="DX1393">
        <v>-8.9158105056496998E-4</v>
      </c>
      <c r="DY1393">
        <v>1.14676218867395E-2</v>
      </c>
      <c r="DZ1393">
        <v>1.5589952937622E-2</v>
      </c>
      <c r="EA1393">
        <v>1.21929282679735E-2</v>
      </c>
      <c r="EB1393">
        <v>1.7938839056958301E-2</v>
      </c>
      <c r="EC1393">
        <v>2.0070661344839799E-2</v>
      </c>
      <c r="ED1393">
        <v>2.6782488495398299E-2</v>
      </c>
      <c r="EE1393">
        <v>2.5980352607170801E-2</v>
      </c>
      <c r="EF1393">
        <v>3.35136185437842E-2</v>
      </c>
      <c r="EG1393">
        <v>2.5182362985122601E-2</v>
      </c>
      <c r="EH1393">
        <v>3.7102703688099099E-2</v>
      </c>
      <c r="EI1393">
        <v>2.9723840776466798E-2</v>
      </c>
      <c r="EJ1393">
        <v>1.6010330260142501E-2</v>
      </c>
      <c r="EK1393">
        <v>2.3710809642074199E-2</v>
      </c>
      <c r="EL1393">
        <v>6.71573925320951E-2</v>
      </c>
      <c r="EM1393">
        <v>0.136887948196911</v>
      </c>
      <c r="EN1393">
        <v>0.17672047497867999</v>
      </c>
      <c r="EO1393">
        <v>0.20555664334537399</v>
      </c>
      <c r="EP1393">
        <v>0.21343887185157501</v>
      </c>
      <c r="EQ1393">
        <v>0.164925195358267</v>
      </c>
      <c r="ER1393">
        <v>6.0315513925273602E-2</v>
      </c>
      <c r="ES1393">
        <v>4.2827490832873703E-2</v>
      </c>
      <c r="ET1393">
        <v>4.32766793854003E-2</v>
      </c>
      <c r="EU1393">
        <v>3.2442874955301897E-2</v>
      </c>
      <c r="EV1393">
        <v>1.46427541040904E-2</v>
      </c>
      <c r="EW1393">
        <v>65.337508394247905</v>
      </c>
      <c r="EX1393">
        <v>63.317696554942501</v>
      </c>
      <c r="EY1393">
        <v>61.617230681369001</v>
      </c>
      <c r="EZ1393">
        <v>60.248435701319501</v>
      </c>
      <c r="FA1393">
        <v>58.948979452961602</v>
      </c>
      <c r="FB1393">
        <v>57.927863634032803</v>
      </c>
      <c r="FC1393">
        <v>57.306215283056801</v>
      </c>
      <c r="FD1393">
        <v>58.526616075663703</v>
      </c>
      <c r="FE1393">
        <v>64.125654074335898</v>
      </c>
      <c r="FF1393">
        <v>69.888383023220499</v>
      </c>
      <c r="FG1393">
        <v>75.951202781738701</v>
      </c>
      <c r="FH1393">
        <v>82.196984333717197</v>
      </c>
      <c r="FI1393">
        <v>87.459191996806297</v>
      </c>
      <c r="FJ1393">
        <v>91.684500257815998</v>
      </c>
      <c r="FK1393">
        <v>94.651546646675399</v>
      </c>
      <c r="FL1393">
        <v>96.5515241385786</v>
      </c>
      <c r="FM1393">
        <v>96.209498785984806</v>
      </c>
      <c r="FN1393">
        <v>94.822867432685101</v>
      </c>
      <c r="FO1393">
        <v>92.381929923732898</v>
      </c>
      <c r="FP1393">
        <v>88.333007383513305</v>
      </c>
      <c r="FQ1393">
        <v>82.1798197467309</v>
      </c>
      <c r="FR1393">
        <v>75.801329894174799</v>
      </c>
      <c r="FS1393">
        <v>71.520639485497696</v>
      </c>
      <c r="FT1393">
        <v>68.252920045990606</v>
      </c>
      <c r="FU1393">
        <v>3.1654548993295499E-2</v>
      </c>
      <c r="FV1393">
        <v>0</v>
      </c>
      <c r="FW1393">
        <v>0</v>
      </c>
      <c r="FX1393">
        <v>1</v>
      </c>
    </row>
    <row r="1394" spans="1:180" x14ac:dyDescent="0.2">
      <c r="A1394" t="s">
        <v>42</v>
      </c>
      <c r="B1394" t="s">
        <v>58</v>
      </c>
      <c r="C1394" t="s">
        <v>55</v>
      </c>
      <c r="D1394" t="s">
        <v>226</v>
      </c>
      <c r="E1394" t="s">
        <v>78</v>
      </c>
      <c r="F1394" t="s">
        <v>77</v>
      </c>
      <c r="G1394" t="s">
        <v>2</v>
      </c>
      <c r="H1394">
        <v>719.11111111111097</v>
      </c>
      <c r="I1394">
        <v>0.716746578488344</v>
      </c>
      <c r="J1394">
        <v>0.63500730540218997</v>
      </c>
      <c r="K1394">
        <v>0.57631882196560302</v>
      </c>
      <c r="L1394">
        <v>0.55395358553444696</v>
      </c>
      <c r="M1394">
        <v>0.550877022089859</v>
      </c>
      <c r="N1394">
        <v>0.56923207647858198</v>
      </c>
      <c r="O1394">
        <v>0.636055588950873</v>
      </c>
      <c r="P1394">
        <v>0.67282819643404101</v>
      </c>
      <c r="Q1394">
        <v>0.68286922978529396</v>
      </c>
      <c r="R1394">
        <v>0.72830518387080401</v>
      </c>
      <c r="S1394">
        <v>0.80039526302469599</v>
      </c>
      <c r="T1394">
        <v>0.86918536126940504</v>
      </c>
      <c r="U1394">
        <v>0.97004774542070704</v>
      </c>
      <c r="V1394">
        <v>1.09894921600846</v>
      </c>
      <c r="W1394">
        <v>1.18774076331157</v>
      </c>
      <c r="X1394">
        <v>1.2698315847947199</v>
      </c>
      <c r="Y1394">
        <v>1.3545172095023399</v>
      </c>
      <c r="Z1394">
        <v>1.40351851998442</v>
      </c>
      <c r="AA1394">
        <v>1.4266952485772499</v>
      </c>
      <c r="AB1394">
        <v>1.3947726009338599</v>
      </c>
      <c r="AC1394">
        <v>1.35594728670973</v>
      </c>
      <c r="AD1394">
        <v>1.2421512236239001</v>
      </c>
      <c r="AE1394">
        <v>1.0741238742502099</v>
      </c>
      <c r="AF1394">
        <v>0.87540817095558499</v>
      </c>
      <c r="AG1394">
        <v>-3.3612521581596798E-2</v>
      </c>
      <c r="AH1394">
        <v>-3.2906416534076603E-2</v>
      </c>
      <c r="AI1394">
        <v>-2.74616041692885E-2</v>
      </c>
      <c r="AJ1394">
        <v>-1.7352131428369898E-2</v>
      </c>
      <c r="AK1394">
        <v>-2.08145010542247E-2</v>
      </c>
      <c r="AL1394">
        <v>-1.6429120154732101E-2</v>
      </c>
      <c r="AM1394">
        <v>-1.03527623267432E-2</v>
      </c>
      <c r="AN1394">
        <v>-2.37705184901266E-2</v>
      </c>
      <c r="AO1394">
        <v>-2.4958602718988501E-2</v>
      </c>
      <c r="AP1394">
        <v>-2.26556794400792E-2</v>
      </c>
      <c r="AQ1394">
        <v>-1.8239942743611699E-2</v>
      </c>
      <c r="AR1394">
        <v>-2.4560882247928899E-2</v>
      </c>
      <c r="AS1394">
        <v>-1.18702137797689E-2</v>
      </c>
      <c r="AT1394">
        <v>-9.9966179256346602E-3</v>
      </c>
      <c r="AU1394">
        <v>3.2818353278625201E-2</v>
      </c>
      <c r="AV1394">
        <v>6.54952270840959E-2</v>
      </c>
      <c r="AW1394">
        <v>7.4915920558509499E-2</v>
      </c>
      <c r="AX1394">
        <v>7.0338906029090001E-2</v>
      </c>
      <c r="AY1394">
        <v>2.58086873920647E-2</v>
      </c>
      <c r="AZ1394">
        <v>-2.2025368001208499E-2</v>
      </c>
      <c r="BA1394">
        <v>-1.6676921856660101E-2</v>
      </c>
      <c r="BB1394">
        <v>-3.2929818209471398E-2</v>
      </c>
      <c r="BC1394">
        <v>-2.5378462316873001E-2</v>
      </c>
      <c r="BD1394">
        <v>-3.5322197901829798E-2</v>
      </c>
      <c r="BE1394">
        <v>-1.9107760899709399E-2</v>
      </c>
      <c r="BF1394">
        <v>-1.7732112812203001E-2</v>
      </c>
      <c r="BG1394">
        <v>-1.54773444641977E-2</v>
      </c>
      <c r="BH1394">
        <v>-7.0196816565736503E-3</v>
      </c>
      <c r="BI1394">
        <v>-7.4009100974723897E-3</v>
      </c>
      <c r="BJ1394">
        <v>-3.83774485246644E-3</v>
      </c>
      <c r="BK1394">
        <v>-3.20732488583129E-5</v>
      </c>
      <c r="BL1394">
        <v>-6.99716139763225E-3</v>
      </c>
      <c r="BM1394">
        <v>-9.1968167240905202E-3</v>
      </c>
      <c r="BN1394">
        <v>-3.0744896976966701E-3</v>
      </c>
      <c r="BO1394">
        <v>-3.0155299580494699E-3</v>
      </c>
      <c r="BP1394">
        <v>-1.33841045957499E-2</v>
      </c>
      <c r="BQ1394">
        <v>-7.0923677830124498E-4</v>
      </c>
      <c r="BR1394">
        <v>1.2778429718875099E-2</v>
      </c>
      <c r="BS1394">
        <v>5.2870149163088402E-2</v>
      </c>
      <c r="BT1394">
        <v>8.2375630534143596E-2</v>
      </c>
      <c r="BU1394">
        <v>9.4511977536011205E-2</v>
      </c>
      <c r="BV1394">
        <v>9.4416877725137696E-2</v>
      </c>
      <c r="BW1394">
        <v>5.5986129765814602E-2</v>
      </c>
      <c r="BX1394">
        <v>4.7824177390438398E-3</v>
      </c>
      <c r="BY1394">
        <v>5.3948790377600303E-3</v>
      </c>
      <c r="BZ1394">
        <v>-6.7073472730923202E-3</v>
      </c>
      <c r="CA1394">
        <v>-5.4511367743374801E-3</v>
      </c>
      <c r="CB1394">
        <v>-1.8645960153919901E-2</v>
      </c>
      <c r="CC1394">
        <v>-9.0618078368519192E-3</v>
      </c>
      <c r="CD1394">
        <v>-7.2224362794600502E-3</v>
      </c>
      <c r="CE1394">
        <v>-7.1770826997429897E-3</v>
      </c>
      <c r="CF1394">
        <v>1.36541579940349E-4</v>
      </c>
      <c r="CG1394">
        <v>1.8893021377541E-3</v>
      </c>
      <c r="CH1394">
        <v>4.8830033251535399E-3</v>
      </c>
      <c r="CI1394">
        <v>7.11600456687894E-3</v>
      </c>
      <c r="CJ1394">
        <v>4.6200146284542803E-3</v>
      </c>
      <c r="CK1394">
        <v>1.71974824131955E-3</v>
      </c>
      <c r="CL1394">
        <v>1.0487382668285999E-2</v>
      </c>
      <c r="CM1394">
        <v>7.5288519595585199E-3</v>
      </c>
      <c r="CN1394">
        <v>-5.6431024413334304E-3</v>
      </c>
      <c r="CO1394">
        <v>7.0208218935655297E-3</v>
      </c>
      <c r="CP1394">
        <v>2.8552358338517499E-2</v>
      </c>
      <c r="CQ1394">
        <v>6.6757961909482702E-2</v>
      </c>
      <c r="CR1394">
        <v>9.4066946541379495E-2</v>
      </c>
      <c r="CS1394">
        <v>0.108084146903748</v>
      </c>
      <c r="CT1394">
        <v>0.11109320757381699</v>
      </c>
      <c r="CU1394">
        <v>7.6886934425235406E-2</v>
      </c>
      <c r="CV1394">
        <v>2.3349408478988299E-2</v>
      </c>
      <c r="CW1394">
        <v>2.06817411005699E-2</v>
      </c>
      <c r="CX1394">
        <v>1.14542562167165E-2</v>
      </c>
      <c r="CY1394">
        <v>8.3504681924080094E-3</v>
      </c>
      <c r="CZ1394">
        <v>-7.0960486900406997E-3</v>
      </c>
      <c r="DA1394">
        <v>9.8414522600554595E-4</v>
      </c>
      <c r="DB1394">
        <v>3.2872402532829101E-3</v>
      </c>
      <c r="DC1394">
        <v>1.1231790647117401E-3</v>
      </c>
      <c r="DD1394">
        <v>7.2927648164543496E-3</v>
      </c>
      <c r="DE1394">
        <v>1.1179514372980599E-2</v>
      </c>
      <c r="DF1394">
        <v>1.3603751502773501E-2</v>
      </c>
      <c r="DG1394">
        <v>1.42640823826162E-2</v>
      </c>
      <c r="DH1394">
        <v>1.6237190654540799E-2</v>
      </c>
      <c r="DI1394">
        <v>1.26363132067296E-2</v>
      </c>
      <c r="DJ1394">
        <v>2.4049255034268701E-2</v>
      </c>
      <c r="DK1394">
        <v>1.80732338771665E-2</v>
      </c>
      <c r="DL1394">
        <v>2.0978997130829901E-3</v>
      </c>
      <c r="DM1394">
        <v>1.4750880565432299E-2</v>
      </c>
      <c r="DN1394">
        <v>4.4326286958159898E-2</v>
      </c>
      <c r="DO1394">
        <v>8.0645774655877106E-2</v>
      </c>
      <c r="DP1394">
        <v>0.10575826254861501</v>
      </c>
      <c r="DQ1394">
        <v>0.121656316271484</v>
      </c>
      <c r="DR1394">
        <v>0.127769537422496</v>
      </c>
      <c r="DS1394">
        <v>9.7787739084656294E-2</v>
      </c>
      <c r="DT1394">
        <v>4.1916399218932802E-2</v>
      </c>
      <c r="DU1394">
        <v>3.59686031633797E-2</v>
      </c>
      <c r="DV1394">
        <v>2.9615859706525201E-2</v>
      </c>
      <c r="DW1394">
        <v>2.2152073159153501E-2</v>
      </c>
      <c r="DX1394">
        <v>4.4538627738384797E-3</v>
      </c>
      <c r="DY1394">
        <v>1.5488905907892999E-2</v>
      </c>
      <c r="DZ1394">
        <v>1.8461543975156501E-2</v>
      </c>
      <c r="EA1394">
        <v>1.3107438769802599E-2</v>
      </c>
      <c r="EB1394">
        <v>1.7625214588250601E-2</v>
      </c>
      <c r="EC1394">
        <v>2.4593105329732901E-2</v>
      </c>
      <c r="ED1394">
        <v>2.6195126805039201E-2</v>
      </c>
      <c r="EE1394">
        <v>2.4584771460501101E-2</v>
      </c>
      <c r="EF1394">
        <v>3.3010547747035102E-2</v>
      </c>
      <c r="EG1394">
        <v>2.83980992016276E-2</v>
      </c>
      <c r="EH1394">
        <v>4.3630444776651199E-2</v>
      </c>
      <c r="EI1394">
        <v>3.3297646662728698E-2</v>
      </c>
      <c r="EJ1394">
        <v>1.32746773652621E-2</v>
      </c>
      <c r="EK1394">
        <v>2.5911857566899999E-2</v>
      </c>
      <c r="EL1394">
        <v>6.7101334602669704E-2</v>
      </c>
      <c r="EM1394">
        <v>0.10069757054034</v>
      </c>
      <c r="EN1394">
        <v>0.12263866599866299</v>
      </c>
      <c r="EO1394">
        <v>0.14125237324898601</v>
      </c>
      <c r="EP1394">
        <v>0.151847509118543</v>
      </c>
      <c r="EQ1394">
        <v>0.12796518145840599</v>
      </c>
      <c r="ER1394">
        <v>6.87241849591851E-2</v>
      </c>
      <c r="ES1394">
        <v>5.8040404057799901E-2</v>
      </c>
      <c r="ET1394">
        <v>5.5838330642904298E-2</v>
      </c>
      <c r="EU1394">
        <v>4.2079398701689003E-2</v>
      </c>
      <c r="EV1394">
        <v>2.11301005217484E-2</v>
      </c>
      <c r="EW1394">
        <v>65.344398444907497</v>
      </c>
      <c r="EX1394">
        <v>63.313369143667799</v>
      </c>
      <c r="EY1394">
        <v>61.602572737602401</v>
      </c>
      <c r="EZ1394">
        <v>60.224785521908501</v>
      </c>
      <c r="FA1394">
        <v>58.918364735967899</v>
      </c>
      <c r="FB1394">
        <v>57.895055905287002</v>
      </c>
      <c r="FC1394">
        <v>57.2724364932238</v>
      </c>
      <c r="FD1394">
        <v>58.510465404345702</v>
      </c>
      <c r="FE1394">
        <v>64.131171575386105</v>
      </c>
      <c r="FF1394">
        <v>69.905280783685797</v>
      </c>
      <c r="FG1394">
        <v>75.967351523673102</v>
      </c>
      <c r="FH1394">
        <v>82.2149433019013</v>
      </c>
      <c r="FI1394">
        <v>87.484420704215196</v>
      </c>
      <c r="FJ1394">
        <v>91.7109686719335</v>
      </c>
      <c r="FK1394">
        <v>94.688046090260002</v>
      </c>
      <c r="FL1394">
        <v>96.5962610384492</v>
      </c>
      <c r="FM1394">
        <v>96.252740777539401</v>
      </c>
      <c r="FN1394">
        <v>94.866926222191097</v>
      </c>
      <c r="FO1394">
        <v>92.421106784921193</v>
      </c>
      <c r="FP1394">
        <v>88.378889026622502</v>
      </c>
      <c r="FQ1394">
        <v>82.239895804536403</v>
      </c>
      <c r="FR1394">
        <v>75.855300735534897</v>
      </c>
      <c r="FS1394">
        <v>71.566872027996197</v>
      </c>
      <c r="FT1394">
        <v>68.2802295587788</v>
      </c>
      <c r="FU1394">
        <v>2.9263294283690101E-2</v>
      </c>
      <c r="FV1394">
        <v>0</v>
      </c>
      <c r="FW1394">
        <v>0</v>
      </c>
      <c r="FX1394">
        <v>1</v>
      </c>
    </row>
    <row r="1395" spans="1:180" x14ac:dyDescent="0.2">
      <c r="A1395" t="s">
        <v>42</v>
      </c>
      <c r="B1395" t="s">
        <v>58</v>
      </c>
      <c r="C1395" t="s">
        <v>55</v>
      </c>
      <c r="D1395" t="s">
        <v>79</v>
      </c>
      <c r="E1395" t="s">
        <v>1</v>
      </c>
      <c r="F1395" t="s">
        <v>1</v>
      </c>
      <c r="G1395" t="s">
        <v>2</v>
      </c>
      <c r="H1395">
        <v>18453.888888888901</v>
      </c>
      <c r="I1395">
        <v>0.943178405277184</v>
      </c>
      <c r="J1395">
        <v>0.82738942099104096</v>
      </c>
      <c r="K1395">
        <v>0.75065303544899697</v>
      </c>
      <c r="L1395">
        <v>0.70267035238537801</v>
      </c>
      <c r="M1395">
        <v>0.68327275836025003</v>
      </c>
      <c r="N1395">
        <v>0.70230299054112799</v>
      </c>
      <c r="O1395">
        <v>0.76220905558277596</v>
      </c>
      <c r="P1395">
        <v>0.81512876245448096</v>
      </c>
      <c r="Q1395">
        <v>0.85252851077339098</v>
      </c>
      <c r="R1395">
        <v>0.91546791092106095</v>
      </c>
      <c r="S1395">
        <v>1.01440660740894</v>
      </c>
      <c r="T1395">
        <v>1.1526353542107599</v>
      </c>
      <c r="U1395">
        <v>1.32001329854738</v>
      </c>
      <c r="V1395">
        <v>1.4970647419096801</v>
      </c>
      <c r="W1395">
        <v>1.6651846210458401</v>
      </c>
      <c r="X1395">
        <v>1.85710724641414</v>
      </c>
      <c r="Y1395">
        <v>2.0170023223764502</v>
      </c>
      <c r="Z1395">
        <v>2.1449643972077199</v>
      </c>
      <c r="AA1395">
        <v>2.14376870748755</v>
      </c>
      <c r="AB1395">
        <v>2.0130016653210201</v>
      </c>
      <c r="AC1395">
        <v>1.8607197271316001</v>
      </c>
      <c r="AD1395">
        <v>1.69179326061105</v>
      </c>
      <c r="AE1395">
        <v>1.42165972208808</v>
      </c>
      <c r="AF1395">
        <v>1.16948681629261</v>
      </c>
      <c r="AG1395">
        <v>-1.23869430895788E-2</v>
      </c>
      <c r="AH1395">
        <v>-1.04278883453048E-2</v>
      </c>
      <c r="AI1395">
        <v>-9.86480239526954E-3</v>
      </c>
      <c r="AJ1395">
        <v>-8.7476935054779104E-3</v>
      </c>
      <c r="AK1395">
        <v>-9.9004999403870201E-3</v>
      </c>
      <c r="AL1395">
        <v>-7.3829840694402396E-3</v>
      </c>
      <c r="AM1395">
        <v>-1.04043354686576E-2</v>
      </c>
      <c r="AN1395">
        <v>-1.13425012740821E-2</v>
      </c>
      <c r="AO1395">
        <v>-4.8895972302752597E-3</v>
      </c>
      <c r="AP1395">
        <v>-8.1557123139463904E-3</v>
      </c>
      <c r="AQ1395">
        <v>-5.9134257615280402E-3</v>
      </c>
      <c r="AR1395">
        <v>-5.9998467888249703E-3</v>
      </c>
      <c r="AS1395">
        <v>-1.3327940738007799E-3</v>
      </c>
      <c r="AT1395">
        <v>1.16371908656277E-4</v>
      </c>
      <c r="AU1395">
        <v>0.15871326565881699</v>
      </c>
      <c r="AV1395">
        <v>0.205013235433922</v>
      </c>
      <c r="AW1395">
        <v>0.223375415044098</v>
      </c>
      <c r="AX1395">
        <v>0.222692280716388</v>
      </c>
      <c r="AY1395">
        <v>0.17053988692939101</v>
      </c>
      <c r="AZ1395">
        <v>-4.1811449135576002E-2</v>
      </c>
      <c r="BA1395">
        <v>-8.1977997416263299E-2</v>
      </c>
      <c r="BB1395">
        <v>-7.1398215463022704E-2</v>
      </c>
      <c r="BC1395">
        <v>-5.23877014227749E-2</v>
      </c>
      <c r="BD1395">
        <v>-3.3778580591471902E-2</v>
      </c>
      <c r="BE1395">
        <v>-7.4828457780457902E-3</v>
      </c>
      <c r="BF1395">
        <v>-5.0346046547041197E-3</v>
      </c>
      <c r="BG1395">
        <v>-4.7468223116093802E-3</v>
      </c>
      <c r="BH1395">
        <v>-3.0651908563085798E-3</v>
      </c>
      <c r="BI1395">
        <v>-4.4734618604191003E-3</v>
      </c>
      <c r="BJ1395">
        <v>-2.91629307859491E-3</v>
      </c>
      <c r="BK1395">
        <v>-4.8885942598875399E-3</v>
      </c>
      <c r="BL1395">
        <v>-5.9473000741269702E-3</v>
      </c>
      <c r="BM1395">
        <v>-9.0896029774431E-4</v>
      </c>
      <c r="BN1395">
        <v>-4.4778705891871601E-3</v>
      </c>
      <c r="BO1395">
        <v>-3.5566182845231499E-3</v>
      </c>
      <c r="BP1395">
        <v>-3.7896546423863199E-3</v>
      </c>
      <c r="BQ1395">
        <v>8.0962280739867805E-4</v>
      </c>
      <c r="BR1395">
        <v>6.9351912114810196E-3</v>
      </c>
      <c r="BS1395">
        <v>0.16882626873928999</v>
      </c>
      <c r="BT1395">
        <v>0.21634691594529601</v>
      </c>
      <c r="BU1395">
        <v>0.23608392182919</v>
      </c>
      <c r="BV1395">
        <v>0.23655556379838499</v>
      </c>
      <c r="BW1395">
        <v>0.184890455629897</v>
      </c>
      <c r="BX1395">
        <v>-3.3477530726245E-2</v>
      </c>
      <c r="BY1395">
        <v>-7.3217115096163493E-2</v>
      </c>
      <c r="BZ1395">
        <v>-6.1085545945834298E-2</v>
      </c>
      <c r="CA1395">
        <v>-4.2240620682969701E-2</v>
      </c>
      <c r="CB1395">
        <v>-2.6145947655642099E-2</v>
      </c>
      <c r="CC1395">
        <v>-4.0862829192827204E-3</v>
      </c>
      <c r="CD1395">
        <v>-1.2992327999925299E-3</v>
      </c>
      <c r="CE1395">
        <v>-1.2021248964157001E-3</v>
      </c>
      <c r="CF1395">
        <v>8.7049316806858397E-4</v>
      </c>
      <c r="CG1395">
        <v>-7.1471181845677797E-4</v>
      </c>
      <c r="CH1395">
        <v>1.7732349491765599E-4</v>
      </c>
      <c r="CI1395">
        <v>-1.0684087011305599E-3</v>
      </c>
      <c r="CJ1395">
        <v>-2.2106001582777998E-3</v>
      </c>
      <c r="CK1395">
        <v>1.84801671563164E-3</v>
      </c>
      <c r="CL1395">
        <v>-1.9306086143179499E-3</v>
      </c>
      <c r="CM1395">
        <v>-1.92430060542155E-3</v>
      </c>
      <c r="CN1395">
        <v>-2.2588822946050199E-3</v>
      </c>
      <c r="CO1395">
        <v>2.2934542129370802E-3</v>
      </c>
      <c r="CP1395">
        <v>1.1657884688652601E-2</v>
      </c>
      <c r="CQ1395">
        <v>0.175830503865887</v>
      </c>
      <c r="CR1395">
        <v>0.22419658854202201</v>
      </c>
      <c r="CS1395">
        <v>0.24488579491500001</v>
      </c>
      <c r="CT1395">
        <v>0.246157231429672</v>
      </c>
      <c r="CU1395">
        <v>0.19482961579616001</v>
      </c>
      <c r="CV1395">
        <v>-2.7705484223308201E-2</v>
      </c>
      <c r="CW1395">
        <v>-6.71493546892757E-2</v>
      </c>
      <c r="CX1395">
        <v>-5.3943022453405598E-2</v>
      </c>
      <c r="CY1395">
        <v>-3.5212783473328499E-2</v>
      </c>
      <c r="CZ1395">
        <v>-2.08596093353474E-2</v>
      </c>
      <c r="DA1395">
        <v>-6.8972006051964095E-4</v>
      </c>
      <c r="DB1395">
        <v>2.4361390547190599E-3</v>
      </c>
      <c r="DC1395">
        <v>2.34257251877797E-3</v>
      </c>
      <c r="DD1395">
        <v>4.8061771924457503E-3</v>
      </c>
      <c r="DE1395">
        <v>3.0440382235055498E-3</v>
      </c>
      <c r="DF1395">
        <v>3.2709400684302202E-3</v>
      </c>
      <c r="DG1395">
        <v>2.75177685762641E-3</v>
      </c>
      <c r="DH1395">
        <v>1.5260997575713699E-3</v>
      </c>
      <c r="DI1395">
        <v>4.6049937290075903E-3</v>
      </c>
      <c r="DJ1395">
        <v>6.1665336055126896E-4</v>
      </c>
      <c r="DK1395">
        <v>-2.9198292631994901E-4</v>
      </c>
      <c r="DL1395">
        <v>-7.2810994682370896E-4</v>
      </c>
      <c r="DM1395">
        <v>3.77728561847549E-3</v>
      </c>
      <c r="DN1395">
        <v>1.6380578165824101E-2</v>
      </c>
      <c r="DO1395">
        <v>0.18283473899248501</v>
      </c>
      <c r="DP1395">
        <v>0.23204626113874899</v>
      </c>
      <c r="DQ1395">
        <v>0.253687668000811</v>
      </c>
      <c r="DR1395">
        <v>0.255758899060959</v>
      </c>
      <c r="DS1395">
        <v>0.20476877596242299</v>
      </c>
      <c r="DT1395">
        <v>-2.1933437720371499E-2</v>
      </c>
      <c r="DU1395">
        <v>-6.1081594282387797E-2</v>
      </c>
      <c r="DV1395">
        <v>-4.6800498960977002E-2</v>
      </c>
      <c r="DW1395">
        <v>-2.8184946263687401E-2</v>
      </c>
      <c r="DX1395">
        <v>-1.55732710150527E-2</v>
      </c>
      <c r="DY1395">
        <v>4.2143772510133404E-3</v>
      </c>
      <c r="DZ1395">
        <v>7.8294227453197893E-3</v>
      </c>
      <c r="EA1395">
        <v>7.4605526024381303E-3</v>
      </c>
      <c r="EB1395">
        <v>1.04886798416151E-2</v>
      </c>
      <c r="EC1395">
        <v>8.4710763034734592E-3</v>
      </c>
      <c r="ED1395">
        <v>7.7376310592755498E-3</v>
      </c>
      <c r="EE1395">
        <v>8.2675180663964298E-3</v>
      </c>
      <c r="EF1395">
        <v>6.9213009575264601E-3</v>
      </c>
      <c r="EG1395">
        <v>8.5856306615385396E-3</v>
      </c>
      <c r="EH1395">
        <v>4.2944950853104997E-3</v>
      </c>
      <c r="EI1395">
        <v>2.0648245506849402E-3</v>
      </c>
      <c r="EJ1395">
        <v>1.48208219961494E-3</v>
      </c>
      <c r="EK1395">
        <v>5.9197024996749401E-3</v>
      </c>
      <c r="EL1395">
        <v>2.31993974686488E-2</v>
      </c>
      <c r="EM1395">
        <v>0.19294774207295801</v>
      </c>
      <c r="EN1395">
        <v>0.243379941650123</v>
      </c>
      <c r="EO1395">
        <v>0.266396174785902</v>
      </c>
      <c r="EP1395">
        <v>0.26962218214295602</v>
      </c>
      <c r="EQ1395">
        <v>0.21911934466292901</v>
      </c>
      <c r="ER1395">
        <v>-1.35995193110405E-2</v>
      </c>
      <c r="ES1395">
        <v>-5.2320711962287998E-2</v>
      </c>
      <c r="ET1395">
        <v>-3.6487829443788498E-2</v>
      </c>
      <c r="EU1395">
        <v>-1.8037865523882202E-2</v>
      </c>
      <c r="EV1395">
        <v>-7.9406380792229701E-3</v>
      </c>
      <c r="EW1395">
        <v>72.869518103729206</v>
      </c>
      <c r="EX1395">
        <v>71.663249266136305</v>
      </c>
      <c r="EY1395">
        <v>70.337397148509297</v>
      </c>
      <c r="EZ1395">
        <v>69.068653439657496</v>
      </c>
      <c r="FA1395">
        <v>68.051338380432298</v>
      </c>
      <c r="FB1395">
        <v>67.286343697265096</v>
      </c>
      <c r="FC1395">
        <v>66.465356166178793</v>
      </c>
      <c r="FD1395">
        <v>67.588252163858698</v>
      </c>
      <c r="FE1395">
        <v>71.595249647388002</v>
      </c>
      <c r="FF1395">
        <v>76.612674664957197</v>
      </c>
      <c r="FG1395">
        <v>81.586294446424802</v>
      </c>
      <c r="FH1395">
        <v>85.776049492616906</v>
      </c>
      <c r="FI1395">
        <v>89.0486895322138</v>
      </c>
      <c r="FJ1395">
        <v>91.432996899034904</v>
      </c>
      <c r="FK1395">
        <v>93.2929618273551</v>
      </c>
      <c r="FL1395">
        <v>94.355647757480298</v>
      </c>
      <c r="FM1395">
        <v>94.605692487762397</v>
      </c>
      <c r="FN1395">
        <v>94.112097920796799</v>
      </c>
      <c r="FO1395">
        <v>92.576567207920206</v>
      </c>
      <c r="FP1395">
        <v>89.219968874231995</v>
      </c>
      <c r="FQ1395">
        <v>84.259544289566193</v>
      </c>
      <c r="FR1395">
        <v>80.076185686537698</v>
      </c>
      <c r="FS1395">
        <v>77.225034772500095</v>
      </c>
      <c r="FT1395">
        <v>75.111385487629207</v>
      </c>
      <c r="FU1395">
        <v>1.6474662995127402E-2</v>
      </c>
      <c r="FV1395">
        <v>0</v>
      </c>
      <c r="FW1395">
        <v>0</v>
      </c>
      <c r="FX1395">
        <v>1</v>
      </c>
    </row>
    <row r="1396" spans="1:180" x14ac:dyDescent="0.2">
      <c r="A1396" t="s">
        <v>42</v>
      </c>
      <c r="B1396" t="s">
        <v>58</v>
      </c>
      <c r="C1396" t="s">
        <v>55</v>
      </c>
      <c r="D1396" t="s">
        <v>79</v>
      </c>
      <c r="E1396" t="s">
        <v>1</v>
      </c>
      <c r="F1396" t="s">
        <v>77</v>
      </c>
      <c r="G1396" t="s">
        <v>2</v>
      </c>
      <c r="H1396">
        <v>15074.666666666701</v>
      </c>
      <c r="I1396">
        <v>0.95221858451681596</v>
      </c>
      <c r="J1396">
        <v>0.83679041813343602</v>
      </c>
      <c r="K1396">
        <v>0.75880043531876995</v>
      </c>
      <c r="L1396">
        <v>0.71059861803607605</v>
      </c>
      <c r="M1396">
        <v>0.69145803402657802</v>
      </c>
      <c r="N1396">
        <v>0.70979937842687901</v>
      </c>
      <c r="O1396">
        <v>0.76890552481325702</v>
      </c>
      <c r="P1396">
        <v>0.82023746151978805</v>
      </c>
      <c r="Q1396">
        <v>0.85240030566093405</v>
      </c>
      <c r="R1396">
        <v>0.91380036635881401</v>
      </c>
      <c r="S1396">
        <v>1.00917554249056</v>
      </c>
      <c r="T1396">
        <v>1.1419969991502501</v>
      </c>
      <c r="U1396">
        <v>1.30356716423165</v>
      </c>
      <c r="V1396">
        <v>1.4727722583832199</v>
      </c>
      <c r="W1396">
        <v>1.6328985854461899</v>
      </c>
      <c r="X1396">
        <v>1.8152910529666499</v>
      </c>
      <c r="Y1396">
        <v>1.9660973308324701</v>
      </c>
      <c r="Z1396">
        <v>2.0901707785650099</v>
      </c>
      <c r="AA1396">
        <v>2.0935370819681198</v>
      </c>
      <c r="AB1396">
        <v>1.96868505277349</v>
      </c>
      <c r="AC1396">
        <v>1.8318225211027701</v>
      </c>
      <c r="AD1396">
        <v>1.6786384299550501</v>
      </c>
      <c r="AE1396">
        <v>1.4197617839621599</v>
      </c>
      <c r="AF1396">
        <v>1.1734127436950199</v>
      </c>
      <c r="AG1396">
        <v>-1.4850439848373399E-2</v>
      </c>
      <c r="AH1396">
        <v>-1.28007702670399E-2</v>
      </c>
      <c r="AI1396">
        <v>-1.2550990708913599E-2</v>
      </c>
      <c r="AJ1396">
        <v>-1.13096829550719E-2</v>
      </c>
      <c r="AK1396">
        <v>-1.222389905582E-2</v>
      </c>
      <c r="AL1396">
        <v>-9.7700148496686606E-3</v>
      </c>
      <c r="AM1396">
        <v>-1.3102248168253099E-2</v>
      </c>
      <c r="AN1396">
        <v>-1.41498376713322E-2</v>
      </c>
      <c r="AO1396">
        <v>-7.9921044776214197E-3</v>
      </c>
      <c r="AP1396">
        <v>-8.6682820831852306E-3</v>
      </c>
      <c r="AQ1396">
        <v>-6.98367915720771E-3</v>
      </c>
      <c r="AR1396">
        <v>-5.9299763688675797E-3</v>
      </c>
      <c r="AS1396">
        <v>-1.01045770596893E-3</v>
      </c>
      <c r="AT1396">
        <v>2.5161220076474798E-3</v>
      </c>
      <c r="AU1396">
        <v>0.117236719979894</v>
      </c>
      <c r="AV1396">
        <v>0.15236986828792501</v>
      </c>
      <c r="AW1396">
        <v>0.165541729328885</v>
      </c>
      <c r="AX1396">
        <v>0.16295603825031499</v>
      </c>
      <c r="AY1396">
        <v>0.147088734080254</v>
      </c>
      <c r="AZ1396">
        <v>6.2447863680225998E-3</v>
      </c>
      <c r="BA1396">
        <v>-4.5826859123166502E-2</v>
      </c>
      <c r="BB1396">
        <v>-4.7278904840524702E-2</v>
      </c>
      <c r="BC1396">
        <v>-4.0328275182393403E-2</v>
      </c>
      <c r="BD1396">
        <v>-2.7872410743022599E-2</v>
      </c>
      <c r="BE1396">
        <v>-9.1799591638808201E-3</v>
      </c>
      <c r="BF1396">
        <v>-6.83236879117715E-3</v>
      </c>
      <c r="BG1396">
        <v>-6.7379413550221704E-3</v>
      </c>
      <c r="BH1396">
        <v>-4.8921469100685197E-3</v>
      </c>
      <c r="BI1396">
        <v>-6.2437363166970503E-3</v>
      </c>
      <c r="BJ1396">
        <v>-4.4838120989258599E-3</v>
      </c>
      <c r="BK1396">
        <v>-6.0466143641243397E-3</v>
      </c>
      <c r="BL1396">
        <v>-7.2224704629327199E-3</v>
      </c>
      <c r="BM1396">
        <v>-3.1743442134767098E-3</v>
      </c>
      <c r="BN1396">
        <v>-5.4031573276075596E-3</v>
      </c>
      <c r="BO1396">
        <v>-4.5051572407556802E-3</v>
      </c>
      <c r="BP1396">
        <v>-3.8616091337533502E-3</v>
      </c>
      <c r="BQ1396">
        <v>1.0068582197795E-3</v>
      </c>
      <c r="BR1396">
        <v>8.4994254400950903E-3</v>
      </c>
      <c r="BS1396">
        <v>0.12632883609982401</v>
      </c>
      <c r="BT1396">
        <v>0.16255959068560899</v>
      </c>
      <c r="BU1396">
        <v>0.17614018070495899</v>
      </c>
      <c r="BV1396">
        <v>0.174015042508538</v>
      </c>
      <c r="BW1396">
        <v>0.15889428750221599</v>
      </c>
      <c r="BX1396">
        <v>1.33893810953111E-2</v>
      </c>
      <c r="BY1396">
        <v>-3.8325380695730299E-2</v>
      </c>
      <c r="BZ1396">
        <v>-3.83215519089651E-2</v>
      </c>
      <c r="CA1396">
        <v>-3.1147624128236601E-2</v>
      </c>
      <c r="CB1396">
        <v>-2.1491868879050802E-2</v>
      </c>
      <c r="CC1396">
        <v>-5.2526015156166197E-3</v>
      </c>
      <c r="CD1396">
        <v>-2.6986721103571501E-3</v>
      </c>
      <c r="CE1396">
        <v>-2.7118410806350199E-3</v>
      </c>
      <c r="CF1396">
        <v>-4.4738099484688498E-4</v>
      </c>
      <c r="CG1396">
        <v>-2.1018938207710502E-3</v>
      </c>
      <c r="CH1396">
        <v>-8.2260417696241402E-4</v>
      </c>
      <c r="CI1396">
        <v>-1.1599038847505401E-3</v>
      </c>
      <c r="CJ1396">
        <v>-2.42459703702636E-3</v>
      </c>
      <c r="CK1396">
        <v>1.6242186927120999E-4</v>
      </c>
      <c r="CL1396">
        <v>-3.1417418683461502E-3</v>
      </c>
      <c r="CM1396">
        <v>-2.7885405116680299E-3</v>
      </c>
      <c r="CN1396">
        <v>-2.4290642875183402E-3</v>
      </c>
      <c r="CO1396">
        <v>2.4040450846638198E-3</v>
      </c>
      <c r="CP1396">
        <v>1.2643443170650401E-2</v>
      </c>
      <c r="CQ1396">
        <v>0.13262600802744601</v>
      </c>
      <c r="CR1396">
        <v>0.16961696137759999</v>
      </c>
      <c r="CS1396">
        <v>0.183480635842282</v>
      </c>
      <c r="CT1396">
        <v>0.18167447516907101</v>
      </c>
      <c r="CU1396">
        <v>0.167070777839363</v>
      </c>
      <c r="CV1396">
        <v>1.83377056390664E-2</v>
      </c>
      <c r="CW1396">
        <v>-3.31298795884169E-2</v>
      </c>
      <c r="CX1396">
        <v>-3.2117716555082602E-2</v>
      </c>
      <c r="CY1396">
        <v>-2.4789133174869801E-2</v>
      </c>
      <c r="CZ1396">
        <v>-1.70727250209174E-2</v>
      </c>
      <c r="DA1396">
        <v>-1.32524386735241E-3</v>
      </c>
      <c r="DB1396">
        <v>1.43502457046284E-3</v>
      </c>
      <c r="DC1396">
        <v>1.3142591937521299E-3</v>
      </c>
      <c r="DD1396">
        <v>3.99738492037475E-3</v>
      </c>
      <c r="DE1396">
        <v>2.03994867515494E-3</v>
      </c>
      <c r="DF1396">
        <v>2.8386037450010299E-3</v>
      </c>
      <c r="DG1396">
        <v>3.7268065946232699E-3</v>
      </c>
      <c r="DH1396">
        <v>2.3732763888799999E-3</v>
      </c>
      <c r="DI1396">
        <v>3.4991879520191302E-3</v>
      </c>
      <c r="DJ1396">
        <v>-8.8032640908474098E-4</v>
      </c>
      <c r="DK1396">
        <v>-1.0719237825803801E-3</v>
      </c>
      <c r="DL1396">
        <v>-9.9651944128334403E-4</v>
      </c>
      <c r="DM1396">
        <v>3.8012319495481402E-3</v>
      </c>
      <c r="DN1396">
        <v>1.6787460901205701E-2</v>
      </c>
      <c r="DO1396">
        <v>0.138923179955069</v>
      </c>
      <c r="DP1396">
        <v>0.17667433206958999</v>
      </c>
      <c r="DQ1396">
        <v>0.19082109097960601</v>
      </c>
      <c r="DR1396">
        <v>0.18933390782960299</v>
      </c>
      <c r="DS1396">
        <v>0.17524726817651101</v>
      </c>
      <c r="DT1396">
        <v>2.3286030182821601E-2</v>
      </c>
      <c r="DU1396">
        <v>-2.7934378481103601E-2</v>
      </c>
      <c r="DV1396">
        <v>-2.5913881201200199E-2</v>
      </c>
      <c r="DW1396">
        <v>-1.8430642221503001E-2</v>
      </c>
      <c r="DX1396">
        <v>-1.2653581162784E-2</v>
      </c>
      <c r="DY1396">
        <v>4.3452368171401799E-3</v>
      </c>
      <c r="DZ1396">
        <v>7.4034260463255903E-3</v>
      </c>
      <c r="EA1396">
        <v>7.1273085476435197E-3</v>
      </c>
      <c r="EB1396">
        <v>1.04149209653782E-2</v>
      </c>
      <c r="EC1396">
        <v>8.0201114142778394E-3</v>
      </c>
      <c r="ED1396">
        <v>8.1248064957438297E-3</v>
      </c>
      <c r="EE1396">
        <v>1.07824403987521E-2</v>
      </c>
      <c r="EF1396">
        <v>9.3006435972794801E-3</v>
      </c>
      <c r="EG1396">
        <v>8.3169482161638397E-3</v>
      </c>
      <c r="EH1396">
        <v>2.3847983464929398E-3</v>
      </c>
      <c r="EI1396">
        <v>1.4065981338716501E-3</v>
      </c>
      <c r="EJ1396">
        <v>1.07184779383089E-3</v>
      </c>
      <c r="EK1396">
        <v>5.8185478752965699E-3</v>
      </c>
      <c r="EL1396">
        <v>2.2770764333653298E-2</v>
      </c>
      <c r="EM1396">
        <v>0.148015296074998</v>
      </c>
      <c r="EN1396">
        <v>0.186864054467274</v>
      </c>
      <c r="EO1396">
        <v>0.20141954235567899</v>
      </c>
      <c r="EP1396">
        <v>0.200392912087826</v>
      </c>
      <c r="EQ1396">
        <v>0.187052821598473</v>
      </c>
      <c r="ER1396">
        <v>3.0430624910110199E-2</v>
      </c>
      <c r="ES1396">
        <v>-2.0432900053667401E-2</v>
      </c>
      <c r="ET1396">
        <v>-1.69565282696406E-2</v>
      </c>
      <c r="EU1396">
        <v>-9.2499911673461898E-3</v>
      </c>
      <c r="EV1396">
        <v>-6.2730392988122304E-3</v>
      </c>
      <c r="EW1396">
        <v>72.328281177030107</v>
      </c>
      <c r="EX1396">
        <v>71.144018073770098</v>
      </c>
      <c r="EY1396">
        <v>69.847703602632606</v>
      </c>
      <c r="EZ1396">
        <v>68.604691681585905</v>
      </c>
      <c r="FA1396">
        <v>67.6200285291076</v>
      </c>
      <c r="FB1396">
        <v>66.870037931820306</v>
      </c>
      <c r="FC1396">
        <v>66.044879271131407</v>
      </c>
      <c r="FD1396">
        <v>67.175096597258801</v>
      </c>
      <c r="FE1396">
        <v>71.176576852259601</v>
      </c>
      <c r="FF1396">
        <v>76.215496227269895</v>
      </c>
      <c r="FG1396">
        <v>81.245939344944105</v>
      </c>
      <c r="FH1396">
        <v>85.457038905283994</v>
      </c>
      <c r="FI1396">
        <v>88.683837727238398</v>
      </c>
      <c r="FJ1396">
        <v>90.959561673252495</v>
      </c>
      <c r="FK1396">
        <v>92.730797517626002</v>
      </c>
      <c r="FL1396">
        <v>93.731288654667694</v>
      </c>
      <c r="FM1396">
        <v>93.901015551797101</v>
      </c>
      <c r="FN1396">
        <v>93.327787560405795</v>
      </c>
      <c r="FO1396">
        <v>91.735185724282402</v>
      </c>
      <c r="FP1396">
        <v>88.344251669705798</v>
      </c>
      <c r="FQ1396">
        <v>83.441922563004397</v>
      </c>
      <c r="FR1396">
        <v>79.367927923109207</v>
      </c>
      <c r="FS1396">
        <v>76.602945270199598</v>
      </c>
      <c r="FT1396">
        <v>74.526917155945597</v>
      </c>
      <c r="FU1396">
        <v>1.39324504341034E-2</v>
      </c>
      <c r="FV1396">
        <v>0</v>
      </c>
      <c r="FW1396">
        <v>0</v>
      </c>
      <c r="FX1396">
        <v>1</v>
      </c>
    </row>
    <row r="1397" spans="1:180" x14ac:dyDescent="0.2">
      <c r="A1397" t="s">
        <v>42</v>
      </c>
      <c r="B1397" t="s">
        <v>58</v>
      </c>
      <c r="C1397" t="s">
        <v>55</v>
      </c>
      <c r="D1397" t="s">
        <v>79</v>
      </c>
      <c r="E1397" t="s">
        <v>1</v>
      </c>
      <c r="F1397" t="s">
        <v>78</v>
      </c>
      <c r="G1397" t="s">
        <v>2</v>
      </c>
      <c r="H1397">
        <v>3379.2222222222199</v>
      </c>
      <c r="I1397">
        <v>0.88013254919714901</v>
      </c>
      <c r="J1397">
        <v>0.76309415849721196</v>
      </c>
      <c r="K1397">
        <v>0.69173332431148604</v>
      </c>
      <c r="L1397">
        <v>0.64500755339368498</v>
      </c>
      <c r="M1397">
        <v>0.62437256889159398</v>
      </c>
      <c r="N1397">
        <v>0.64567150031971998</v>
      </c>
      <c r="O1397">
        <v>0.70840912589350902</v>
      </c>
      <c r="P1397">
        <v>0.77141826235668798</v>
      </c>
      <c r="Q1397">
        <v>0.83437389713944798</v>
      </c>
      <c r="R1397">
        <v>0.90907334973958598</v>
      </c>
      <c r="S1397">
        <v>1.0261036160717001</v>
      </c>
      <c r="T1397">
        <v>1.1946023086406901</v>
      </c>
      <c r="U1397">
        <v>1.3892932026234801</v>
      </c>
      <c r="V1397">
        <v>1.6033380046199801</v>
      </c>
      <c r="W1397">
        <v>1.8150748199339699</v>
      </c>
      <c r="X1397">
        <v>2.0504955321226701</v>
      </c>
      <c r="Y1397">
        <v>2.2457251475307598</v>
      </c>
      <c r="Z1397">
        <v>2.38761015382015</v>
      </c>
      <c r="AA1397">
        <v>2.3676264238215001</v>
      </c>
      <c r="AB1397">
        <v>2.20990737324755</v>
      </c>
      <c r="AC1397">
        <v>1.9810861105711299</v>
      </c>
      <c r="AD1397">
        <v>1.7314053481846099</v>
      </c>
      <c r="AE1397">
        <v>1.40654796010687</v>
      </c>
      <c r="AF1397">
        <v>1.1272765192304399</v>
      </c>
      <c r="AG1397">
        <v>-2.4753197337137298E-2</v>
      </c>
      <c r="AH1397">
        <v>-1.6294288444670901E-2</v>
      </c>
      <c r="AI1397">
        <v>-1.1172937402628201E-2</v>
      </c>
      <c r="AJ1397">
        <v>-1.0032851137911801E-2</v>
      </c>
      <c r="AK1397">
        <v>-1.1290715699404799E-2</v>
      </c>
      <c r="AL1397">
        <v>-6.99199863121403E-3</v>
      </c>
      <c r="AM1397">
        <v>-1.2408830817909699E-2</v>
      </c>
      <c r="AN1397">
        <v>-1.9077245675426801E-2</v>
      </c>
      <c r="AO1397">
        <v>-1.2413314161080701E-2</v>
      </c>
      <c r="AP1397">
        <v>-2.1543971288454099E-2</v>
      </c>
      <c r="AQ1397">
        <v>-1.7026974457135399E-2</v>
      </c>
      <c r="AR1397">
        <v>-8.4689330973233296E-3</v>
      </c>
      <c r="AS1397">
        <v>-9.72287377577662E-3</v>
      </c>
      <c r="AT1397">
        <v>-1.4056171862261199E-2</v>
      </c>
      <c r="AU1397">
        <v>0.351197003070576</v>
      </c>
      <c r="AV1397">
        <v>0.45168361992510903</v>
      </c>
      <c r="AW1397">
        <v>0.49843314760885898</v>
      </c>
      <c r="AX1397">
        <v>0.50548155939136297</v>
      </c>
      <c r="AY1397">
        <v>0.28603517203463502</v>
      </c>
      <c r="AZ1397">
        <v>-0.27401233094352601</v>
      </c>
      <c r="BA1397">
        <v>-0.26015428104448901</v>
      </c>
      <c r="BB1397">
        <v>-0.190590377400157</v>
      </c>
      <c r="BC1397">
        <v>-0.114688657838616</v>
      </c>
      <c r="BD1397">
        <v>-6.4824776360649497E-2</v>
      </c>
      <c r="BE1397">
        <v>-1.6624186899421699E-2</v>
      </c>
      <c r="BF1397">
        <v>-9.7752938301400392E-3</v>
      </c>
      <c r="BG1397">
        <v>-6.3879177006155802E-3</v>
      </c>
      <c r="BH1397">
        <v>-5.4088550122026596E-3</v>
      </c>
      <c r="BI1397">
        <v>-6.5277203880431496E-3</v>
      </c>
      <c r="BJ1397">
        <v>-2.6141544442746601E-3</v>
      </c>
      <c r="BK1397">
        <v>-6.4050365024433103E-3</v>
      </c>
      <c r="BL1397">
        <v>-1.1068144506386501E-2</v>
      </c>
      <c r="BM1397">
        <v>-5.7613597360254704E-3</v>
      </c>
      <c r="BN1397">
        <v>-1.4224961519763201E-2</v>
      </c>
      <c r="BO1397">
        <v>-9.7593272746976101E-3</v>
      </c>
      <c r="BP1397">
        <v>-3.0508815071883101E-3</v>
      </c>
      <c r="BQ1397">
        <v>-4.2749893246353697E-3</v>
      </c>
      <c r="BR1397">
        <v>-3.2895114852478399E-3</v>
      </c>
      <c r="BS1397">
        <v>0.36688782451824398</v>
      </c>
      <c r="BT1397">
        <v>0.47203146359758302</v>
      </c>
      <c r="BU1397">
        <v>0.52173727474595499</v>
      </c>
      <c r="BV1397">
        <v>0.53189257484402697</v>
      </c>
      <c r="BW1397">
        <v>0.31148615766736898</v>
      </c>
      <c r="BX1397">
        <v>-0.25638963680330201</v>
      </c>
      <c r="BY1397">
        <v>-0.24225526194195099</v>
      </c>
      <c r="BZ1397">
        <v>-0.175428855152889</v>
      </c>
      <c r="CA1397">
        <v>-0.10058856705723</v>
      </c>
      <c r="CB1397">
        <v>-5.3594337168575597E-2</v>
      </c>
      <c r="CC1397">
        <v>-1.0994059033420701E-2</v>
      </c>
      <c r="CD1397">
        <v>-5.2602580187338602E-3</v>
      </c>
      <c r="CE1397">
        <v>-3.0738276314637601E-3</v>
      </c>
      <c r="CF1397">
        <v>-2.2062893814773499E-3</v>
      </c>
      <c r="CG1397">
        <v>-3.2288843447639201E-3</v>
      </c>
      <c r="CH1397">
        <v>4.17927103504008E-4</v>
      </c>
      <c r="CI1397">
        <v>-2.24682684872996E-3</v>
      </c>
      <c r="CJ1397">
        <v>-5.5210654345941301E-3</v>
      </c>
      <c r="CK1397">
        <v>-1.15423636488165E-3</v>
      </c>
      <c r="CL1397">
        <v>-9.1558376496479396E-3</v>
      </c>
      <c r="CM1397">
        <v>-4.72577697535704E-3</v>
      </c>
      <c r="CN1397">
        <v>7.0164451929101304E-4</v>
      </c>
      <c r="CO1397">
        <v>-5.0180114950207398E-4</v>
      </c>
      <c r="CP1397">
        <v>4.1674446937168099E-3</v>
      </c>
      <c r="CQ1397">
        <v>0.37775523965441998</v>
      </c>
      <c r="CR1397">
        <v>0.48612431814011298</v>
      </c>
      <c r="CS1397">
        <v>0.53787764221044398</v>
      </c>
      <c r="CT1397">
        <v>0.55018476369145797</v>
      </c>
      <c r="CU1397">
        <v>0.32911343278602501</v>
      </c>
      <c r="CV1397">
        <v>-0.24418421252526801</v>
      </c>
      <c r="CW1397">
        <v>-0.229858455836778</v>
      </c>
      <c r="CX1397">
        <v>-0.164928031030523</v>
      </c>
      <c r="CY1397">
        <v>-9.0822887134726499E-2</v>
      </c>
      <c r="CZ1397">
        <v>-4.5816169195095603E-2</v>
      </c>
      <c r="DA1397">
        <v>-5.3639311674197098E-3</v>
      </c>
      <c r="DB1397">
        <v>-7.4522220732768402E-4</v>
      </c>
      <c r="DC1397">
        <v>2.4026243768806701E-4</v>
      </c>
      <c r="DD1397">
        <v>9.9627624924795597E-4</v>
      </c>
      <c r="DE1397">
        <v>6.9951698515306694E-5</v>
      </c>
      <c r="DF1397">
        <v>3.4500086512826698E-3</v>
      </c>
      <c r="DG1397">
        <v>1.9113828049833899E-3</v>
      </c>
      <c r="DH1397">
        <v>2.60136371982829E-5</v>
      </c>
      <c r="DI1397">
        <v>3.45288700626217E-3</v>
      </c>
      <c r="DJ1397">
        <v>-4.0867137795327097E-3</v>
      </c>
      <c r="DK1397">
        <v>3.0777332398353299E-4</v>
      </c>
      <c r="DL1397">
        <v>4.4541705457703399E-3</v>
      </c>
      <c r="DM1397">
        <v>3.27138702563122E-3</v>
      </c>
      <c r="DN1397">
        <v>1.16244008726815E-2</v>
      </c>
      <c r="DO1397">
        <v>0.38862265479059599</v>
      </c>
      <c r="DP1397">
        <v>0.50021717268264199</v>
      </c>
      <c r="DQ1397">
        <v>0.55401800967493298</v>
      </c>
      <c r="DR1397">
        <v>0.56847695253888797</v>
      </c>
      <c r="DS1397">
        <v>0.34674070790468198</v>
      </c>
      <c r="DT1397">
        <v>-0.231978788247234</v>
      </c>
      <c r="DU1397">
        <v>-0.217461649731606</v>
      </c>
      <c r="DV1397">
        <v>-0.15442720690815601</v>
      </c>
      <c r="DW1397">
        <v>-8.1057207212222801E-2</v>
      </c>
      <c r="DX1397">
        <v>-3.8038001221615499E-2</v>
      </c>
      <c r="DY1397">
        <v>2.7650792702959399E-3</v>
      </c>
      <c r="DZ1397">
        <v>5.7737724072032199E-3</v>
      </c>
      <c r="EA1397">
        <v>5.0252821397006797E-3</v>
      </c>
      <c r="EB1397">
        <v>5.6202723749570601E-3</v>
      </c>
      <c r="EC1397">
        <v>4.8329470098769896E-3</v>
      </c>
      <c r="ED1397">
        <v>7.8278528382220505E-3</v>
      </c>
      <c r="EE1397">
        <v>7.9151771204498105E-3</v>
      </c>
      <c r="EF1397">
        <v>8.0351148062385407E-3</v>
      </c>
      <c r="EG1397">
        <v>1.01048414313174E-2</v>
      </c>
      <c r="EH1397">
        <v>3.2322959891582302E-3</v>
      </c>
      <c r="EI1397">
        <v>7.5754205064212697E-3</v>
      </c>
      <c r="EJ1397">
        <v>9.8722221359053494E-3</v>
      </c>
      <c r="EK1397">
        <v>8.7192714767724694E-3</v>
      </c>
      <c r="EL1397">
        <v>2.23910612496949E-2</v>
      </c>
      <c r="EM1397">
        <v>0.40431347623826402</v>
      </c>
      <c r="EN1397">
        <v>0.52056501635511698</v>
      </c>
      <c r="EO1397">
        <v>0.57732213681202904</v>
      </c>
      <c r="EP1397">
        <v>0.59488796799155197</v>
      </c>
      <c r="EQ1397">
        <v>0.37219169353741599</v>
      </c>
      <c r="ER1397">
        <v>-0.21435609410701001</v>
      </c>
      <c r="ES1397">
        <v>-0.19956263062906801</v>
      </c>
      <c r="ET1397">
        <v>-0.13926568466088801</v>
      </c>
      <c r="EU1397">
        <v>-6.6957116430837099E-2</v>
      </c>
      <c r="EV1397">
        <v>-2.6807562029541699E-2</v>
      </c>
      <c r="EW1397">
        <v>75.437673103739598</v>
      </c>
      <c r="EX1397">
        <v>74.117702974875897</v>
      </c>
      <c r="EY1397">
        <v>72.623148948497004</v>
      </c>
      <c r="EZ1397">
        <v>71.200458401686106</v>
      </c>
      <c r="FA1397">
        <v>70.014721016779802</v>
      </c>
      <c r="FB1397">
        <v>69.165691505312395</v>
      </c>
      <c r="FC1397">
        <v>68.347763647723994</v>
      </c>
      <c r="FD1397">
        <v>69.508721468089902</v>
      </c>
      <c r="FE1397">
        <v>73.611874189574294</v>
      </c>
      <c r="FF1397">
        <v>78.530859108956605</v>
      </c>
      <c r="FG1397">
        <v>83.242374602933893</v>
      </c>
      <c r="FH1397">
        <v>87.4042962978085</v>
      </c>
      <c r="FI1397">
        <v>90.978695926638594</v>
      </c>
      <c r="FJ1397">
        <v>93.921320975767301</v>
      </c>
      <c r="FK1397">
        <v>96.2208800551998</v>
      </c>
      <c r="FL1397">
        <v>97.541791475356902</v>
      </c>
      <c r="FM1397">
        <v>98.147562430165095</v>
      </c>
      <c r="FN1397">
        <v>98.013404417095103</v>
      </c>
      <c r="FO1397">
        <v>96.742318007791596</v>
      </c>
      <c r="FP1397">
        <v>93.549931853510202</v>
      </c>
      <c r="FQ1397">
        <v>88.302424846261403</v>
      </c>
      <c r="FR1397">
        <v>83.575006419572901</v>
      </c>
      <c r="FS1397">
        <v>80.272401767079302</v>
      </c>
      <c r="FT1397">
        <v>77.934871581251002</v>
      </c>
      <c r="FU1397">
        <v>2.9374533106973501E-2</v>
      </c>
      <c r="FV1397">
        <v>0</v>
      </c>
      <c r="FW1397">
        <v>0</v>
      </c>
      <c r="FX1397">
        <v>1</v>
      </c>
    </row>
    <row r="1398" spans="1:180" x14ac:dyDescent="0.2">
      <c r="A1398" t="s">
        <v>42</v>
      </c>
      <c r="B1398" t="s">
        <v>58</v>
      </c>
      <c r="C1398" t="s">
        <v>55</v>
      </c>
      <c r="D1398" t="s">
        <v>79</v>
      </c>
      <c r="E1398" t="s">
        <v>77</v>
      </c>
      <c r="F1398" t="s">
        <v>1</v>
      </c>
      <c r="G1398" t="s">
        <v>2</v>
      </c>
      <c r="H1398">
        <v>12140</v>
      </c>
      <c r="I1398">
        <v>0.90532067046130404</v>
      </c>
      <c r="J1398">
        <v>0.80074123184715196</v>
      </c>
      <c r="K1398">
        <v>0.73236997774489998</v>
      </c>
      <c r="L1398">
        <v>0.69193077245411805</v>
      </c>
      <c r="M1398">
        <v>0.67898705766757805</v>
      </c>
      <c r="N1398">
        <v>0.71114119164120104</v>
      </c>
      <c r="O1398">
        <v>0.78526447313219805</v>
      </c>
      <c r="P1398">
        <v>0.83633836603266898</v>
      </c>
      <c r="Q1398">
        <v>0.86761562252276903</v>
      </c>
      <c r="R1398">
        <v>0.91240629851730604</v>
      </c>
      <c r="S1398">
        <v>0.98957680418702099</v>
      </c>
      <c r="T1398">
        <v>1.1057729696854599</v>
      </c>
      <c r="U1398">
        <v>1.2504209147281999</v>
      </c>
      <c r="V1398">
        <v>1.4104176925911001</v>
      </c>
      <c r="W1398">
        <v>1.5685230409661</v>
      </c>
      <c r="X1398">
        <v>1.75771409742957</v>
      </c>
      <c r="Y1398">
        <v>1.9223276308983199</v>
      </c>
      <c r="Z1398">
        <v>2.0644696839621499</v>
      </c>
      <c r="AA1398">
        <v>2.07514178360737</v>
      </c>
      <c r="AB1398">
        <v>1.94765749560518</v>
      </c>
      <c r="AC1398">
        <v>1.80086990280688</v>
      </c>
      <c r="AD1398">
        <v>1.6295653934129</v>
      </c>
      <c r="AE1398">
        <v>1.36236413238884</v>
      </c>
      <c r="AF1398">
        <v>1.11844392211253</v>
      </c>
      <c r="AG1398">
        <v>-1.7834526651390899E-2</v>
      </c>
      <c r="AH1398">
        <v>-1.4814368655631399E-2</v>
      </c>
      <c r="AI1398">
        <v>-1.32785052627242E-2</v>
      </c>
      <c r="AJ1398">
        <v>-1.1936824301768701E-2</v>
      </c>
      <c r="AK1398">
        <v>-1.19377953055176E-2</v>
      </c>
      <c r="AL1398">
        <v>-6.9307210821339602E-3</v>
      </c>
      <c r="AM1398">
        <v>-9.3737581259866806E-3</v>
      </c>
      <c r="AN1398">
        <v>-1.12959718659798E-2</v>
      </c>
      <c r="AO1398">
        <v>-9.2826278801068102E-3</v>
      </c>
      <c r="AP1398">
        <v>-1.2187085544298801E-2</v>
      </c>
      <c r="AQ1398">
        <v>-7.4990979926930403E-3</v>
      </c>
      <c r="AR1398">
        <v>-4.8713285205560404E-3</v>
      </c>
      <c r="AS1398">
        <v>-2.0941751197174402E-3</v>
      </c>
      <c r="AT1398">
        <v>-1.7677538464085699E-3</v>
      </c>
      <c r="AU1398">
        <v>0.17573698937568</v>
      </c>
      <c r="AV1398">
        <v>0.226954039357777</v>
      </c>
      <c r="AW1398">
        <v>0.24667475725611901</v>
      </c>
      <c r="AX1398">
        <v>0.247479965057844</v>
      </c>
      <c r="AY1398">
        <v>0.19789277582641099</v>
      </c>
      <c r="AZ1398">
        <v>-4.21706433143684E-2</v>
      </c>
      <c r="BA1398">
        <v>-9.0808861104623606E-2</v>
      </c>
      <c r="BB1398">
        <v>-7.6208990926460995E-2</v>
      </c>
      <c r="BC1398">
        <v>-6.0869422619841303E-2</v>
      </c>
      <c r="BD1398">
        <v>-4.1079142857674701E-2</v>
      </c>
      <c r="BE1398">
        <v>-1.2398653391388299E-2</v>
      </c>
      <c r="BF1398">
        <v>-8.46084725426525E-3</v>
      </c>
      <c r="BG1398">
        <v>-7.3165757802360698E-3</v>
      </c>
      <c r="BH1398">
        <v>-5.9092492229208702E-3</v>
      </c>
      <c r="BI1398">
        <v>-6.2710319752240402E-3</v>
      </c>
      <c r="BJ1398">
        <v>-2.78062281852649E-3</v>
      </c>
      <c r="BK1398">
        <v>-3.1724678909254801E-3</v>
      </c>
      <c r="BL1398">
        <v>-6.0415143739494803E-3</v>
      </c>
      <c r="BM1398">
        <v>-3.9720910677592302E-3</v>
      </c>
      <c r="BN1398">
        <v>-7.9984153465292099E-3</v>
      </c>
      <c r="BO1398">
        <v>-4.5913218426960499E-3</v>
      </c>
      <c r="BP1398">
        <v>-2.8104845125859999E-3</v>
      </c>
      <c r="BQ1398">
        <v>-8.9647619550915295E-5</v>
      </c>
      <c r="BR1398">
        <v>6.0047141702080798E-3</v>
      </c>
      <c r="BS1398">
        <v>0.186711568285549</v>
      </c>
      <c r="BT1398">
        <v>0.24221530325072901</v>
      </c>
      <c r="BU1398">
        <v>0.26326569917678699</v>
      </c>
      <c r="BV1398">
        <v>0.26499758886562103</v>
      </c>
      <c r="BW1398">
        <v>0.215338381736459</v>
      </c>
      <c r="BX1398">
        <v>-3.2432551006401703E-2</v>
      </c>
      <c r="BY1398">
        <v>-8.1476625370335704E-2</v>
      </c>
      <c r="BZ1398">
        <v>-6.6828664770268498E-2</v>
      </c>
      <c r="CA1398">
        <v>-4.85557860078729E-2</v>
      </c>
      <c r="CB1398">
        <v>-3.18720211337222E-2</v>
      </c>
      <c r="CC1398">
        <v>-8.6337841306482702E-3</v>
      </c>
      <c r="CD1398">
        <v>-4.0604176862208503E-3</v>
      </c>
      <c r="CE1398">
        <v>-3.1873615823118798E-3</v>
      </c>
      <c r="CF1398">
        <v>-1.7345690849322199E-3</v>
      </c>
      <c r="CG1398">
        <v>-2.3462489551540401E-3</v>
      </c>
      <c r="CH1398">
        <v>9.3722596528085305E-5</v>
      </c>
      <c r="CI1398">
        <v>1.12252683507331E-3</v>
      </c>
      <c r="CJ1398">
        <v>-2.4022931214656598E-3</v>
      </c>
      <c r="CK1398">
        <v>-2.9402944885644302E-4</v>
      </c>
      <c r="CL1398">
        <v>-5.0973551273745003E-3</v>
      </c>
      <c r="CM1398">
        <v>-2.5774049390794801E-3</v>
      </c>
      <c r="CN1398">
        <v>-1.3831502305532799E-3</v>
      </c>
      <c r="CO1398">
        <v>1.29868202073237E-3</v>
      </c>
      <c r="CP1398">
        <v>1.13879018414804E-2</v>
      </c>
      <c r="CQ1398">
        <v>0.19431252820699399</v>
      </c>
      <c r="CR1398">
        <v>0.25278520813305599</v>
      </c>
      <c r="CS1398">
        <v>0.27475653501055303</v>
      </c>
      <c r="CT1398">
        <v>0.27713024175147499</v>
      </c>
      <c r="CU1398">
        <v>0.227421155245732</v>
      </c>
      <c r="CV1398">
        <v>-2.5687977938762801E-2</v>
      </c>
      <c r="CW1398">
        <v>-7.5013147329277996E-2</v>
      </c>
      <c r="CX1398">
        <v>-6.0331879449496098E-2</v>
      </c>
      <c r="CY1398">
        <v>-4.0027398801085697E-2</v>
      </c>
      <c r="CZ1398">
        <v>-2.5495196675091699E-2</v>
      </c>
      <c r="DA1398">
        <v>-4.8689148699082602E-3</v>
      </c>
      <c r="DB1398">
        <v>3.4001188182354299E-4</v>
      </c>
      <c r="DC1398">
        <v>9.4185261561231597E-4</v>
      </c>
      <c r="DD1398">
        <v>2.4401110530564299E-3</v>
      </c>
      <c r="DE1398">
        <v>1.5785340649159599E-3</v>
      </c>
      <c r="DF1398">
        <v>2.9680680115826601E-3</v>
      </c>
      <c r="DG1398">
        <v>5.4175215610721E-3</v>
      </c>
      <c r="DH1398">
        <v>1.2369281310181601E-3</v>
      </c>
      <c r="DI1398">
        <v>3.3840321700463502E-3</v>
      </c>
      <c r="DJ1398">
        <v>-2.1962949082197799E-3</v>
      </c>
      <c r="DK1398">
        <v>-5.6348803546290801E-4</v>
      </c>
      <c r="DL1398">
        <v>4.4184051479428599E-5</v>
      </c>
      <c r="DM1398">
        <v>2.6870116610156602E-3</v>
      </c>
      <c r="DN1398">
        <v>1.6771089512752701E-2</v>
      </c>
      <c r="DO1398">
        <v>0.20191348812843801</v>
      </c>
      <c r="DP1398">
        <v>0.263355113015384</v>
      </c>
      <c r="DQ1398">
        <v>0.286247370844319</v>
      </c>
      <c r="DR1398">
        <v>0.28926289463732802</v>
      </c>
      <c r="DS1398">
        <v>0.23950392875500501</v>
      </c>
      <c r="DT1398">
        <v>-1.8943404871123799E-2</v>
      </c>
      <c r="DU1398">
        <v>-6.8549669288220302E-2</v>
      </c>
      <c r="DV1398">
        <v>-5.3835094128723601E-2</v>
      </c>
      <c r="DW1398">
        <v>-3.1499011594298597E-2</v>
      </c>
      <c r="DX1398">
        <v>-1.9118372216461201E-2</v>
      </c>
      <c r="DY1398">
        <v>5.6695839009436404E-4</v>
      </c>
      <c r="DZ1398">
        <v>6.6935332831897397E-3</v>
      </c>
      <c r="EA1398">
        <v>6.9037820981004703E-3</v>
      </c>
      <c r="EB1398">
        <v>8.4676861319042101E-3</v>
      </c>
      <c r="EC1398">
        <v>7.2452973952095E-3</v>
      </c>
      <c r="ED1398">
        <v>7.1181662751901298E-3</v>
      </c>
      <c r="EE1398">
        <v>1.16188117961333E-2</v>
      </c>
      <c r="EF1398">
        <v>6.4913856230484901E-3</v>
      </c>
      <c r="EG1398">
        <v>8.6945689823939194E-3</v>
      </c>
      <c r="EH1398">
        <v>1.9923752895497902E-3</v>
      </c>
      <c r="EI1398">
        <v>2.3442881145340801E-3</v>
      </c>
      <c r="EJ1398">
        <v>2.1050280594494702E-3</v>
      </c>
      <c r="EK1398">
        <v>4.6915391611821898E-3</v>
      </c>
      <c r="EL1398">
        <v>2.45435575293694E-2</v>
      </c>
      <c r="EM1398">
        <v>0.21288806703830701</v>
      </c>
      <c r="EN1398">
        <v>0.27861637690833502</v>
      </c>
      <c r="EO1398">
        <v>0.30283831276498702</v>
      </c>
      <c r="EP1398">
        <v>0.30678051844510501</v>
      </c>
      <c r="EQ1398">
        <v>0.25694953466505299</v>
      </c>
      <c r="ER1398">
        <v>-9.2053125631571704E-3</v>
      </c>
      <c r="ES1398">
        <v>-5.9217433553932497E-2</v>
      </c>
      <c r="ET1398">
        <v>-4.4454767972531201E-2</v>
      </c>
      <c r="EU1398">
        <v>-1.9185374982330101E-2</v>
      </c>
      <c r="EV1398">
        <v>-9.9112504925087802E-3</v>
      </c>
      <c r="EW1398">
        <v>71.317366991801705</v>
      </c>
      <c r="EX1398">
        <v>70.151545762899005</v>
      </c>
      <c r="EY1398">
        <v>68.866299989759199</v>
      </c>
      <c r="EZ1398">
        <v>67.675778619360102</v>
      </c>
      <c r="FA1398">
        <v>66.734407782339701</v>
      </c>
      <c r="FB1398">
        <v>66.034892877819601</v>
      </c>
      <c r="FC1398">
        <v>65.2468570521266</v>
      </c>
      <c r="FD1398">
        <v>66.487349295136895</v>
      </c>
      <c r="FE1398">
        <v>70.6043536278613</v>
      </c>
      <c r="FF1398">
        <v>75.685579544864098</v>
      </c>
      <c r="FG1398">
        <v>80.8525273019374</v>
      </c>
      <c r="FH1398">
        <v>85.1477409774497</v>
      </c>
      <c r="FI1398">
        <v>88.398867647833498</v>
      </c>
      <c r="FJ1398">
        <v>90.626540545109606</v>
      </c>
      <c r="FK1398">
        <v>92.325284444300806</v>
      </c>
      <c r="FL1398">
        <v>93.228402717022107</v>
      </c>
      <c r="FM1398">
        <v>93.287913654634707</v>
      </c>
      <c r="FN1398">
        <v>92.601406705999906</v>
      </c>
      <c r="FO1398">
        <v>90.929614044896397</v>
      </c>
      <c r="FP1398">
        <v>87.399316857686898</v>
      </c>
      <c r="FQ1398">
        <v>82.350354576589794</v>
      </c>
      <c r="FR1398">
        <v>78.209789291361304</v>
      </c>
      <c r="FS1398">
        <v>75.466447013508599</v>
      </c>
      <c r="FT1398">
        <v>73.427360309085898</v>
      </c>
      <c r="FU1398">
        <v>2.0548083278728799E-2</v>
      </c>
      <c r="FV1398">
        <v>0</v>
      </c>
      <c r="FW1398">
        <v>0</v>
      </c>
      <c r="FX1398">
        <v>1</v>
      </c>
    </row>
    <row r="1399" spans="1:180" x14ac:dyDescent="0.2">
      <c r="A1399" t="s">
        <v>42</v>
      </c>
      <c r="B1399" t="s">
        <v>58</v>
      </c>
      <c r="C1399" t="s">
        <v>55</v>
      </c>
      <c r="D1399" t="s">
        <v>79</v>
      </c>
      <c r="E1399" t="s">
        <v>77</v>
      </c>
      <c r="F1399" t="s">
        <v>77</v>
      </c>
      <c r="G1399" t="s">
        <v>2</v>
      </c>
      <c r="H1399">
        <v>9862.3333333333303</v>
      </c>
      <c r="I1399">
        <v>0.90906740670423503</v>
      </c>
      <c r="J1399">
        <v>0.80548082953611599</v>
      </c>
      <c r="K1399">
        <v>0.73653349498805598</v>
      </c>
      <c r="L1399">
        <v>0.69598818258575601</v>
      </c>
      <c r="M1399">
        <v>0.68303892867969496</v>
      </c>
      <c r="N1399">
        <v>0.71497393078275495</v>
      </c>
      <c r="O1399">
        <v>0.78890610773216696</v>
      </c>
      <c r="P1399">
        <v>0.83696755540535905</v>
      </c>
      <c r="Q1399">
        <v>0.86210638680646001</v>
      </c>
      <c r="R1399">
        <v>0.90429680932784196</v>
      </c>
      <c r="S1399">
        <v>0.97630796736202397</v>
      </c>
      <c r="T1399">
        <v>1.0856041965390899</v>
      </c>
      <c r="U1399">
        <v>1.22426719871523</v>
      </c>
      <c r="V1399">
        <v>1.37608068465612</v>
      </c>
      <c r="W1399">
        <v>1.5258756434579499</v>
      </c>
      <c r="X1399">
        <v>1.70394300127954</v>
      </c>
      <c r="Y1399">
        <v>1.8587471776945199</v>
      </c>
      <c r="Z1399">
        <v>1.99638290855442</v>
      </c>
      <c r="AA1399">
        <v>2.0114418194361399</v>
      </c>
      <c r="AB1399">
        <v>1.8909271248512201</v>
      </c>
      <c r="AC1399">
        <v>1.7606880645959599</v>
      </c>
      <c r="AD1399">
        <v>1.60634256116886</v>
      </c>
      <c r="AE1399">
        <v>1.3513558063834401</v>
      </c>
      <c r="AF1399">
        <v>1.1147848984872699</v>
      </c>
      <c r="AG1399">
        <v>-1.9020018646351101E-2</v>
      </c>
      <c r="AH1399">
        <v>-1.6255885518718701E-2</v>
      </c>
      <c r="AI1399">
        <v>-1.5423638994490899E-2</v>
      </c>
      <c r="AJ1399">
        <v>-1.3645461631553699E-2</v>
      </c>
      <c r="AK1399">
        <v>-1.30114811112471E-2</v>
      </c>
      <c r="AL1399">
        <v>-9.5219640561087504E-3</v>
      </c>
      <c r="AM1399">
        <v>-1.24257603967997E-2</v>
      </c>
      <c r="AN1399">
        <v>-1.4505442641780801E-2</v>
      </c>
      <c r="AO1399">
        <v>-1.19384532001573E-2</v>
      </c>
      <c r="AP1399">
        <v>-1.18654074582095E-2</v>
      </c>
      <c r="AQ1399">
        <v>-9.0938209122758597E-3</v>
      </c>
      <c r="AR1399">
        <v>-5.4414059304245498E-3</v>
      </c>
      <c r="AS1399">
        <v>-2.0620498288200402E-3</v>
      </c>
      <c r="AT1399">
        <v>1.3810223479268501E-3</v>
      </c>
      <c r="AU1399">
        <v>0.133922644272815</v>
      </c>
      <c r="AV1399">
        <v>0.17320512447879499</v>
      </c>
      <c r="AW1399">
        <v>0.18689966093791399</v>
      </c>
      <c r="AX1399">
        <v>0.18793076285438501</v>
      </c>
      <c r="AY1399">
        <v>0.17002627075559201</v>
      </c>
      <c r="AZ1399">
        <v>1.03749031717529E-3</v>
      </c>
      <c r="BA1399">
        <v>-5.7068524524679302E-2</v>
      </c>
      <c r="BB1399">
        <v>-5.4528375838172598E-2</v>
      </c>
      <c r="BC1399">
        <v>-5.1616542447741998E-2</v>
      </c>
      <c r="BD1399">
        <v>-3.8135870580237999E-2</v>
      </c>
      <c r="BE1399">
        <v>-1.2977644025250199E-2</v>
      </c>
      <c r="BF1399">
        <v>-9.5568359161612194E-3</v>
      </c>
      <c r="BG1399">
        <v>-8.8067022291973603E-3</v>
      </c>
      <c r="BH1399">
        <v>-7.1989956302197103E-3</v>
      </c>
      <c r="BI1399">
        <v>-7.3143635334386404E-3</v>
      </c>
      <c r="BJ1399">
        <v>-4.66501566520767E-3</v>
      </c>
      <c r="BK1399">
        <v>-5.0120223934347697E-3</v>
      </c>
      <c r="BL1399">
        <v>-8.0396007414302601E-3</v>
      </c>
      <c r="BM1399">
        <v>-6.25758212738977E-3</v>
      </c>
      <c r="BN1399">
        <v>-7.6752707973559101E-3</v>
      </c>
      <c r="BO1399">
        <v>-5.3194328555020796E-3</v>
      </c>
      <c r="BP1399">
        <v>-3.23610667798435E-3</v>
      </c>
      <c r="BQ1399">
        <v>8.0700846120055296E-5</v>
      </c>
      <c r="BR1399">
        <v>8.4975971916664405E-3</v>
      </c>
      <c r="BS1399">
        <v>0.14445593655238601</v>
      </c>
      <c r="BT1399">
        <v>0.18771047815851999</v>
      </c>
      <c r="BU1399">
        <v>0.202633757905821</v>
      </c>
      <c r="BV1399">
        <v>0.203401703584115</v>
      </c>
      <c r="BW1399">
        <v>0.18695702983801199</v>
      </c>
      <c r="BX1399">
        <v>1.1975212217437E-2</v>
      </c>
      <c r="BY1399">
        <v>-4.7862295836993703E-2</v>
      </c>
      <c r="BZ1399">
        <v>-4.48945525456746E-2</v>
      </c>
      <c r="CA1399">
        <v>-3.8959373342853203E-2</v>
      </c>
      <c r="CB1399">
        <v>-2.8655801075722801E-2</v>
      </c>
      <c r="CC1399">
        <v>-8.7927137693805408E-3</v>
      </c>
      <c r="CD1399">
        <v>-4.9170945685439596E-3</v>
      </c>
      <c r="CE1399">
        <v>-4.2238319825312299E-3</v>
      </c>
      <c r="CF1399">
        <v>-2.7341929153719799E-3</v>
      </c>
      <c r="CG1399">
        <v>-3.3685572540070202E-3</v>
      </c>
      <c r="CH1399">
        <v>-1.3011080052459101E-3</v>
      </c>
      <c r="CI1399">
        <v>1.2270996344790599E-4</v>
      </c>
      <c r="CJ1399">
        <v>-3.5613783379478802E-3</v>
      </c>
      <c r="CK1399">
        <v>-2.32302812785827E-3</v>
      </c>
      <c r="CL1399">
        <v>-4.7731949103364604E-3</v>
      </c>
      <c r="CM1399">
        <v>-2.70530318518578E-3</v>
      </c>
      <c r="CN1399">
        <v>-1.7087231336812901E-3</v>
      </c>
      <c r="CO1399">
        <v>1.5647634361864E-3</v>
      </c>
      <c r="CP1399">
        <v>1.34265152494318E-2</v>
      </c>
      <c r="CQ1399">
        <v>0.15175126269796499</v>
      </c>
      <c r="CR1399">
        <v>0.197756841929874</v>
      </c>
      <c r="CS1399">
        <v>0.21353114553548599</v>
      </c>
      <c r="CT1399">
        <v>0.21411683000486201</v>
      </c>
      <c r="CU1399">
        <v>0.19868322200283201</v>
      </c>
      <c r="CV1399">
        <v>1.95506450863039E-2</v>
      </c>
      <c r="CW1399">
        <v>-4.1486089892561202E-2</v>
      </c>
      <c r="CX1399">
        <v>-3.8222195880517597E-2</v>
      </c>
      <c r="CY1399">
        <v>-3.0193056577962198E-2</v>
      </c>
      <c r="CZ1399">
        <v>-2.2089933815747202E-2</v>
      </c>
      <c r="DA1399">
        <v>-4.6077835135108396E-3</v>
      </c>
      <c r="DB1399">
        <v>-2.7735322092671397E-4</v>
      </c>
      <c r="DC1399">
        <v>3.5903826413491002E-4</v>
      </c>
      <c r="DD1399">
        <v>1.7306097994757401E-3</v>
      </c>
      <c r="DE1399">
        <v>5.7724902542459695E-4</v>
      </c>
      <c r="DF1399">
        <v>2.0627996547158598E-3</v>
      </c>
      <c r="DG1399">
        <v>5.2574423203305904E-3</v>
      </c>
      <c r="DH1399">
        <v>9.1684406553450501E-4</v>
      </c>
      <c r="DI1399">
        <v>1.6115258716732301E-3</v>
      </c>
      <c r="DJ1399">
        <v>-1.8711190233170001E-3</v>
      </c>
      <c r="DK1399">
        <v>-9.1173514869485997E-5</v>
      </c>
      <c r="DL1399">
        <v>-1.81339589378228E-4</v>
      </c>
      <c r="DM1399">
        <v>3.0488260262527501E-3</v>
      </c>
      <c r="DN1399">
        <v>1.8355433307197199E-2</v>
      </c>
      <c r="DO1399">
        <v>0.159046588843543</v>
      </c>
      <c r="DP1399">
        <v>0.20780320570122701</v>
      </c>
      <c r="DQ1399">
        <v>0.22442853316515099</v>
      </c>
      <c r="DR1399">
        <v>0.22483195642560999</v>
      </c>
      <c r="DS1399">
        <v>0.21040941416765299</v>
      </c>
      <c r="DT1399">
        <v>2.7126077955170701E-2</v>
      </c>
      <c r="DU1399">
        <v>-3.5109883948128799E-2</v>
      </c>
      <c r="DV1399">
        <v>-3.1549839215360601E-2</v>
      </c>
      <c r="DW1399">
        <v>-2.1426739813071201E-2</v>
      </c>
      <c r="DX1399">
        <v>-1.55240665557716E-2</v>
      </c>
      <c r="DY1399">
        <v>1.4345911075899799E-3</v>
      </c>
      <c r="DZ1399">
        <v>6.4216963816307298E-3</v>
      </c>
      <c r="EA1399">
        <v>6.9759750294284403E-3</v>
      </c>
      <c r="EB1399">
        <v>8.1770758008097091E-3</v>
      </c>
      <c r="EC1399">
        <v>6.2743666032330798E-3</v>
      </c>
      <c r="ED1399">
        <v>6.9197480456169398E-3</v>
      </c>
      <c r="EE1399">
        <v>1.26711803236956E-2</v>
      </c>
      <c r="EF1399">
        <v>7.3826859658850498E-3</v>
      </c>
      <c r="EG1399">
        <v>7.29239694444077E-3</v>
      </c>
      <c r="EH1399">
        <v>2.31901763753657E-3</v>
      </c>
      <c r="EI1399">
        <v>3.6832145419042899E-3</v>
      </c>
      <c r="EJ1399">
        <v>2.02395966306197E-3</v>
      </c>
      <c r="EK1399">
        <v>5.1915767011928397E-3</v>
      </c>
      <c r="EL1399">
        <v>2.5472008150936799E-2</v>
      </c>
      <c r="EM1399">
        <v>0.16957988112311401</v>
      </c>
      <c r="EN1399">
        <v>0.22230855938095201</v>
      </c>
      <c r="EO1399">
        <v>0.240162630133058</v>
      </c>
      <c r="EP1399">
        <v>0.24030289715534001</v>
      </c>
      <c r="EQ1399">
        <v>0.227340173250073</v>
      </c>
      <c r="ER1399">
        <v>3.8063799855432498E-2</v>
      </c>
      <c r="ES1399">
        <v>-2.5903655260443199E-2</v>
      </c>
      <c r="ET1399">
        <v>-2.1916015922862599E-2</v>
      </c>
      <c r="EU1399">
        <v>-8.7695707081824007E-3</v>
      </c>
      <c r="EV1399">
        <v>-6.0439970512564702E-3</v>
      </c>
      <c r="EW1399">
        <v>70.554042029086204</v>
      </c>
      <c r="EX1399">
        <v>69.4198593693703</v>
      </c>
      <c r="EY1399">
        <v>68.173696878548398</v>
      </c>
      <c r="EZ1399">
        <v>67.018159820493096</v>
      </c>
      <c r="FA1399">
        <v>66.120563270893697</v>
      </c>
      <c r="FB1399">
        <v>65.444105081472003</v>
      </c>
      <c r="FC1399">
        <v>64.649841793211195</v>
      </c>
      <c r="FD1399">
        <v>65.9006488880147</v>
      </c>
      <c r="FE1399">
        <v>69.997659464689306</v>
      </c>
      <c r="FF1399">
        <v>75.098967178946197</v>
      </c>
      <c r="FG1399">
        <v>80.344492493842793</v>
      </c>
      <c r="FH1399">
        <v>84.670235706119698</v>
      </c>
      <c r="FI1399">
        <v>87.866062501403405</v>
      </c>
      <c r="FJ1399">
        <v>89.9507467642633</v>
      </c>
      <c r="FK1399">
        <v>91.535078984155703</v>
      </c>
      <c r="FL1399">
        <v>92.358993731227002</v>
      </c>
      <c r="FM1399">
        <v>92.312766642232305</v>
      </c>
      <c r="FN1399">
        <v>91.518762658479304</v>
      </c>
      <c r="FO1399">
        <v>89.768073769605294</v>
      </c>
      <c r="FP1399">
        <v>86.183869346447096</v>
      </c>
      <c r="FQ1399">
        <v>81.202924713901993</v>
      </c>
      <c r="FR1399">
        <v>77.196244404338401</v>
      </c>
      <c r="FS1399">
        <v>74.568187381299197</v>
      </c>
      <c r="FT1399">
        <v>72.591386908898698</v>
      </c>
      <c r="FU1399">
        <v>1.93288888565144E-2</v>
      </c>
      <c r="FV1399">
        <v>0</v>
      </c>
      <c r="FW1399">
        <v>0</v>
      </c>
      <c r="FX1399">
        <v>1</v>
      </c>
    </row>
    <row r="1400" spans="1:180" x14ac:dyDescent="0.2">
      <c r="A1400" t="s">
        <v>42</v>
      </c>
      <c r="B1400" t="s">
        <v>58</v>
      </c>
      <c r="C1400" t="s">
        <v>55</v>
      </c>
      <c r="D1400" t="s">
        <v>79</v>
      </c>
      <c r="E1400" t="s">
        <v>77</v>
      </c>
      <c r="F1400" t="s">
        <v>78</v>
      </c>
      <c r="G1400" t="s">
        <v>2</v>
      </c>
      <c r="H1400">
        <v>2277.6666666666702</v>
      </c>
      <c r="I1400">
        <v>0.86603734233666296</v>
      </c>
      <c r="J1400">
        <v>0.75720671365729797</v>
      </c>
      <c r="K1400">
        <v>0.69230426477348606</v>
      </c>
      <c r="L1400">
        <v>0.65384747978698199</v>
      </c>
      <c r="M1400">
        <v>0.64058382397128999</v>
      </c>
      <c r="N1400">
        <v>0.673920986389004</v>
      </c>
      <c r="O1400">
        <v>0.75010865344017397</v>
      </c>
      <c r="P1400">
        <v>0.81638263253134702</v>
      </c>
      <c r="Q1400">
        <v>0.87454440611105599</v>
      </c>
      <c r="R1400">
        <v>0.93513699593077404</v>
      </c>
      <c r="S1400">
        <v>1.0385421420974701</v>
      </c>
      <c r="T1400">
        <v>1.18892434639125</v>
      </c>
      <c r="U1400">
        <v>1.3619925425786299</v>
      </c>
      <c r="V1400">
        <v>1.56083004288793</v>
      </c>
      <c r="W1400">
        <v>1.7606654527024199</v>
      </c>
      <c r="X1400">
        <v>2.0022678722971299</v>
      </c>
      <c r="Y1400">
        <v>2.2052651888092099</v>
      </c>
      <c r="Z1400">
        <v>2.36005363797294</v>
      </c>
      <c r="AA1400">
        <v>2.3506460489103298</v>
      </c>
      <c r="AB1400">
        <v>2.1898134760778101</v>
      </c>
      <c r="AC1400">
        <v>1.9620678127301201</v>
      </c>
      <c r="AD1400">
        <v>1.70917948299806</v>
      </c>
      <c r="AE1400">
        <v>1.3862999354685299</v>
      </c>
      <c r="AF1400">
        <v>1.1090490134220501</v>
      </c>
      <c r="AG1400">
        <v>-2.9320178673440601E-2</v>
      </c>
      <c r="AH1400">
        <v>-2.02641655661988E-2</v>
      </c>
      <c r="AI1400">
        <v>-1.5365757093798799E-2</v>
      </c>
      <c r="AJ1400">
        <v>-1.47858827370015E-2</v>
      </c>
      <c r="AK1400">
        <v>-1.73313921253055E-2</v>
      </c>
      <c r="AL1400">
        <v>-1.11629855150055E-2</v>
      </c>
      <c r="AM1400">
        <v>-1.4838930119840599E-2</v>
      </c>
      <c r="AN1400">
        <v>-2.1429617135965199E-2</v>
      </c>
      <c r="AO1400">
        <v>-1.1864065243653899E-2</v>
      </c>
      <c r="AP1400">
        <v>-2.6662410875780501E-2</v>
      </c>
      <c r="AQ1400">
        <v>-2.1439332740298099E-2</v>
      </c>
      <c r="AR1400">
        <v>-9.4953723452147597E-3</v>
      </c>
      <c r="AS1400">
        <v>-7.7894893991788403E-3</v>
      </c>
      <c r="AT1400">
        <v>-2.12044706278957E-2</v>
      </c>
      <c r="AU1400">
        <v>0.36017553749502301</v>
      </c>
      <c r="AV1400">
        <v>0.464132000766182</v>
      </c>
      <c r="AW1400">
        <v>0.51620603630417305</v>
      </c>
      <c r="AX1400">
        <v>0.51862934568827301</v>
      </c>
      <c r="AY1400">
        <v>0.31684444776323001</v>
      </c>
      <c r="AZ1400">
        <v>-0.27405022959067599</v>
      </c>
      <c r="BA1400">
        <v>-0.26976297115483699</v>
      </c>
      <c r="BB1400">
        <v>-0.20034889484596399</v>
      </c>
      <c r="BC1400">
        <v>-0.122461405179114</v>
      </c>
      <c r="BD1400">
        <v>-6.8651632005561194E-2</v>
      </c>
      <c r="BE1400">
        <v>-2.00025419669373E-2</v>
      </c>
      <c r="BF1400">
        <v>-1.2296313776509299E-2</v>
      </c>
      <c r="BG1400">
        <v>-9.6119071028093594E-3</v>
      </c>
      <c r="BH1400">
        <v>-8.8308862655863997E-3</v>
      </c>
      <c r="BI1400">
        <v>-1.0469492874642199E-2</v>
      </c>
      <c r="BJ1400">
        <v>-5.4536820583432396E-3</v>
      </c>
      <c r="BK1400">
        <v>-6.8958918088887298E-3</v>
      </c>
      <c r="BL1400">
        <v>-1.1309257837898601E-2</v>
      </c>
      <c r="BM1400">
        <v>-4.6143096513155697E-3</v>
      </c>
      <c r="BN1400">
        <v>-1.8647863505767599E-2</v>
      </c>
      <c r="BO1400">
        <v>-1.26040670170301E-2</v>
      </c>
      <c r="BP1400">
        <v>-4.32311624499145E-3</v>
      </c>
      <c r="BQ1400">
        <v>-2.55561962239858E-3</v>
      </c>
      <c r="BR1400">
        <v>-7.9279978027552503E-3</v>
      </c>
      <c r="BS1400">
        <v>0.37883612405134998</v>
      </c>
      <c r="BT1400">
        <v>0.49252900170177999</v>
      </c>
      <c r="BU1400">
        <v>0.54457117529600096</v>
      </c>
      <c r="BV1400">
        <v>0.55073501861021701</v>
      </c>
      <c r="BW1400">
        <v>0.34321565564038298</v>
      </c>
      <c r="BX1400">
        <v>-0.25434728441374799</v>
      </c>
      <c r="BY1400">
        <v>-0.25019555936166299</v>
      </c>
      <c r="BZ1400">
        <v>-0.183055794664296</v>
      </c>
      <c r="CA1400">
        <v>-0.104696229038978</v>
      </c>
      <c r="CB1400">
        <v>-5.5371723290069001E-2</v>
      </c>
      <c r="CC1400">
        <v>-1.35491751680506E-2</v>
      </c>
      <c r="CD1400">
        <v>-6.7778038991984698E-3</v>
      </c>
      <c r="CE1400">
        <v>-5.62680812683089E-3</v>
      </c>
      <c r="CF1400">
        <v>-4.7064738500115699E-3</v>
      </c>
      <c r="CG1400">
        <v>-5.7169623568309102E-3</v>
      </c>
      <c r="CH1400">
        <v>-1.4994358763389701E-3</v>
      </c>
      <c r="CI1400">
        <v>-1.3945676713630201E-3</v>
      </c>
      <c r="CJ1400">
        <v>-4.2999278174048802E-3</v>
      </c>
      <c r="CK1400">
        <v>4.0684898722475802E-4</v>
      </c>
      <c r="CL1400">
        <v>-1.3097012411772101E-2</v>
      </c>
      <c r="CM1400">
        <v>-6.4847888916998598E-3</v>
      </c>
      <c r="CN1400">
        <v>-7.4082742606554298E-4</v>
      </c>
      <c r="CO1400">
        <v>1.0693426412187799E-3</v>
      </c>
      <c r="CP1400">
        <v>1.2672468322157699E-3</v>
      </c>
      <c r="CQ1400">
        <v>0.39176038945507702</v>
      </c>
      <c r="CR1400">
        <v>0.51219667804484104</v>
      </c>
      <c r="CS1400">
        <v>0.564216784153868</v>
      </c>
      <c r="CT1400">
        <v>0.57297130987340605</v>
      </c>
      <c r="CU1400">
        <v>0.36148027388227899</v>
      </c>
      <c r="CV1400">
        <v>-0.240701084604698</v>
      </c>
      <c r="CW1400">
        <v>-0.23664322956133099</v>
      </c>
      <c r="CX1400">
        <v>-0.17107864615792501</v>
      </c>
      <c r="CY1400">
        <v>-9.2392122161843698E-2</v>
      </c>
      <c r="CZ1400">
        <v>-4.6174098967907001E-2</v>
      </c>
      <c r="DA1400">
        <v>-7.0958083691639601E-3</v>
      </c>
      <c r="DB1400">
        <v>-1.2592940218876501E-3</v>
      </c>
      <c r="DC1400">
        <v>-1.6417091508524101E-3</v>
      </c>
      <c r="DD1400">
        <v>-5.8206143443672795E-4</v>
      </c>
      <c r="DE1400">
        <v>-9.6443183901957297E-4</v>
      </c>
      <c r="DF1400">
        <v>2.4548103056652999E-3</v>
      </c>
      <c r="DG1400">
        <v>4.1067564661626801E-3</v>
      </c>
      <c r="DH1400">
        <v>2.7094022030888501E-3</v>
      </c>
      <c r="DI1400">
        <v>5.4280076257650798E-3</v>
      </c>
      <c r="DJ1400">
        <v>-7.5461613177765898E-3</v>
      </c>
      <c r="DK1400">
        <v>-3.6551076636963701E-4</v>
      </c>
      <c r="DL1400">
        <v>2.8414613928603701E-3</v>
      </c>
      <c r="DM1400">
        <v>4.6943049048361399E-3</v>
      </c>
      <c r="DN1400">
        <v>1.0462491467186801E-2</v>
      </c>
      <c r="DO1400">
        <v>0.40468465485880301</v>
      </c>
      <c r="DP1400">
        <v>0.53186435438790303</v>
      </c>
      <c r="DQ1400">
        <v>0.58386239301173504</v>
      </c>
      <c r="DR1400">
        <v>0.59520760113659499</v>
      </c>
      <c r="DS1400">
        <v>0.379744892124175</v>
      </c>
      <c r="DT1400">
        <v>-0.227054884795649</v>
      </c>
      <c r="DU1400">
        <v>-0.223090899760998</v>
      </c>
      <c r="DV1400">
        <v>-0.15910149765155401</v>
      </c>
      <c r="DW1400">
        <v>-8.0088015284709296E-2</v>
      </c>
      <c r="DX1400">
        <v>-3.6976474645745099E-2</v>
      </c>
      <c r="DY1400">
        <v>2.2218283373392602E-3</v>
      </c>
      <c r="DZ1400">
        <v>6.7085577678018303E-3</v>
      </c>
      <c r="EA1400">
        <v>4.1121408401370001E-3</v>
      </c>
      <c r="EB1400">
        <v>5.3729350369784096E-3</v>
      </c>
      <c r="EC1400">
        <v>5.8974674116436896E-3</v>
      </c>
      <c r="ED1400">
        <v>8.1641137623275697E-3</v>
      </c>
      <c r="EE1400">
        <v>1.2049794777114599E-2</v>
      </c>
      <c r="EF1400">
        <v>1.2829761501155499E-2</v>
      </c>
      <c r="EG1400">
        <v>1.26777632181034E-2</v>
      </c>
      <c r="EH1400">
        <v>4.6838605223633797E-4</v>
      </c>
      <c r="EI1400">
        <v>8.4697549568983396E-3</v>
      </c>
      <c r="EJ1400">
        <v>8.0137174930836694E-3</v>
      </c>
      <c r="EK1400">
        <v>9.9281746816163897E-3</v>
      </c>
      <c r="EL1400">
        <v>2.3738964292327299E-2</v>
      </c>
      <c r="EM1400">
        <v>0.42334524141513002</v>
      </c>
      <c r="EN1400">
        <v>0.56026135532349997</v>
      </c>
      <c r="EO1400">
        <v>0.61222753200356295</v>
      </c>
      <c r="EP1400">
        <v>0.62731327405853898</v>
      </c>
      <c r="EQ1400">
        <v>0.40611610000132797</v>
      </c>
      <c r="ER1400">
        <v>-0.20735193961872</v>
      </c>
      <c r="ES1400">
        <v>-0.20352348796782399</v>
      </c>
      <c r="ET1400">
        <v>-0.14180839746988599</v>
      </c>
      <c r="EU1400">
        <v>-6.2322839144573497E-2</v>
      </c>
      <c r="EV1400">
        <v>-2.3696565930252898E-2</v>
      </c>
      <c r="EW1400">
        <v>74.7381349458404</v>
      </c>
      <c r="EX1400">
        <v>73.417885831129098</v>
      </c>
      <c r="EY1400">
        <v>71.934045256103801</v>
      </c>
      <c r="EZ1400">
        <v>70.560253216230706</v>
      </c>
      <c r="FA1400">
        <v>69.410787480774104</v>
      </c>
      <c r="FB1400">
        <v>68.592504816269795</v>
      </c>
      <c r="FC1400">
        <v>67.823351524158497</v>
      </c>
      <c r="FD1400">
        <v>69.101250366006695</v>
      </c>
      <c r="FE1400">
        <v>73.403628845251106</v>
      </c>
      <c r="FF1400">
        <v>78.404910162042398</v>
      </c>
      <c r="FG1400">
        <v>83.234022355444196</v>
      </c>
      <c r="FH1400">
        <v>87.462991203678399</v>
      </c>
      <c r="FI1400">
        <v>91.0461959448442</v>
      </c>
      <c r="FJ1400">
        <v>93.9658438260618</v>
      </c>
      <c r="FK1400">
        <v>96.190566965233003</v>
      </c>
      <c r="FL1400">
        <v>97.4043038452849</v>
      </c>
      <c r="FM1400">
        <v>97.908188865923094</v>
      </c>
      <c r="FN1400">
        <v>97.684169992821296</v>
      </c>
      <c r="FO1400">
        <v>96.354949012515405</v>
      </c>
      <c r="FP1400">
        <v>93.048488183701295</v>
      </c>
      <c r="FQ1400">
        <v>87.655537635967505</v>
      </c>
      <c r="FR1400">
        <v>82.8849768858489</v>
      </c>
      <c r="FS1400">
        <v>79.581403179763896</v>
      </c>
      <c r="FT1400">
        <v>77.218716308581094</v>
      </c>
      <c r="FU1400">
        <v>3.5369324728853797E-2</v>
      </c>
      <c r="FV1400">
        <v>0</v>
      </c>
      <c r="FW1400">
        <v>0</v>
      </c>
      <c r="FX1400">
        <v>1</v>
      </c>
    </row>
    <row r="1401" spans="1:180" x14ac:dyDescent="0.2">
      <c r="A1401" t="s">
        <v>42</v>
      </c>
      <c r="B1401" t="s">
        <v>58</v>
      </c>
      <c r="C1401" t="s">
        <v>55</v>
      </c>
      <c r="D1401" t="s">
        <v>79</v>
      </c>
      <c r="E1401" t="s">
        <v>78</v>
      </c>
      <c r="F1401" t="s">
        <v>1</v>
      </c>
      <c r="G1401" t="s">
        <v>2</v>
      </c>
      <c r="H1401">
        <v>6313.8888888888896</v>
      </c>
      <c r="I1401">
        <v>1.00818160292513</v>
      </c>
      <c r="J1401">
        <v>0.87280065259067197</v>
      </c>
      <c r="K1401">
        <v>0.78025656972597401</v>
      </c>
      <c r="L1401">
        <v>0.717950129220849</v>
      </c>
      <c r="M1401">
        <v>0.68619351986795696</v>
      </c>
      <c r="N1401">
        <v>0.67927640314729199</v>
      </c>
      <c r="O1401">
        <v>0.71115711191823305</v>
      </c>
      <c r="P1401">
        <v>0.76577364482840304</v>
      </c>
      <c r="Q1401">
        <v>0.81411894434028198</v>
      </c>
      <c r="R1401">
        <v>0.91292182421979395</v>
      </c>
      <c r="S1401">
        <v>1.05469368133867</v>
      </c>
      <c r="T1401">
        <v>1.23797075305767</v>
      </c>
      <c r="U1401">
        <v>1.4515591417179099</v>
      </c>
      <c r="V1401">
        <v>1.6625073137006801</v>
      </c>
      <c r="W1401">
        <v>1.8507808117843201</v>
      </c>
      <c r="X1401">
        <v>2.04300305706915</v>
      </c>
      <c r="Y1401">
        <v>2.1891091412648702</v>
      </c>
      <c r="Z1401">
        <v>2.29001192689769</v>
      </c>
      <c r="AA1401">
        <v>2.26641815836898</v>
      </c>
      <c r="AB1401">
        <v>2.1292830947814601</v>
      </c>
      <c r="AC1401">
        <v>1.9688396215874</v>
      </c>
      <c r="AD1401">
        <v>1.80084099288365</v>
      </c>
      <c r="AE1401">
        <v>1.5250535253039399</v>
      </c>
      <c r="AF1401">
        <v>1.25762322729792</v>
      </c>
      <c r="AG1401">
        <v>-1.1432526652301401E-2</v>
      </c>
      <c r="AH1401">
        <v>-8.1478959949557901E-3</v>
      </c>
      <c r="AI1401">
        <v>-7.4738398540730401E-3</v>
      </c>
      <c r="AJ1401">
        <v>-4.81621254232287E-3</v>
      </c>
      <c r="AK1401">
        <v>-7.1618337818803203E-3</v>
      </c>
      <c r="AL1401">
        <v>-6.9747301356093199E-3</v>
      </c>
      <c r="AM1401">
        <v>-1.2195019704858799E-2</v>
      </c>
      <c r="AN1401">
        <v>-1.4401872302327401E-2</v>
      </c>
      <c r="AO1401">
        <v>-3.6133041145773601E-3</v>
      </c>
      <c r="AP1401">
        <v>-8.5621907636865401E-3</v>
      </c>
      <c r="AQ1401">
        <v>-9.7885296334074296E-3</v>
      </c>
      <c r="AR1401">
        <v>-9.3114020671559404E-3</v>
      </c>
      <c r="AS1401">
        <v>-3.2111509569714802E-3</v>
      </c>
      <c r="AT1401">
        <v>8.9667505408008697E-4</v>
      </c>
      <c r="AU1401">
        <v>0.120372459035285</v>
      </c>
      <c r="AV1401">
        <v>0.14961515585669999</v>
      </c>
      <c r="AW1401">
        <v>0.165760617453479</v>
      </c>
      <c r="AX1401">
        <v>0.16308504412369801</v>
      </c>
      <c r="AY1401">
        <v>0.108141726011312</v>
      </c>
      <c r="AZ1401">
        <v>-4.6255010197231099E-2</v>
      </c>
      <c r="BA1401">
        <v>-6.2585489163594896E-2</v>
      </c>
      <c r="BB1401">
        <v>-5.9195989734044198E-2</v>
      </c>
      <c r="BC1401">
        <v>-3.6066104378334997E-2</v>
      </c>
      <c r="BD1401">
        <v>-2.50399771688842E-2</v>
      </c>
      <c r="BE1401">
        <v>-3.8393271032223101E-3</v>
      </c>
      <c r="BF1401">
        <v>-1.91223335157608E-3</v>
      </c>
      <c r="BG1401">
        <v>-1.73828513863329E-3</v>
      </c>
      <c r="BH1401">
        <v>1.5391203915441701E-3</v>
      </c>
      <c r="BI1401">
        <v>-1.16119182071539E-3</v>
      </c>
      <c r="BJ1401">
        <v>-1.04952778885945E-3</v>
      </c>
      <c r="BK1401">
        <v>-5.3300788730877803E-3</v>
      </c>
      <c r="BL1401">
        <v>-5.4108670591992702E-3</v>
      </c>
      <c r="BM1401">
        <v>1.5821115390694601E-3</v>
      </c>
      <c r="BN1401">
        <v>-2.9214110647152701E-3</v>
      </c>
      <c r="BO1401">
        <v>-5.3011408648971602E-3</v>
      </c>
      <c r="BP1401">
        <v>-5.50092074551872E-3</v>
      </c>
      <c r="BQ1401">
        <v>5.4663270706666999E-4</v>
      </c>
      <c r="BR1401">
        <v>6.7676027779664701E-3</v>
      </c>
      <c r="BS1401">
        <v>0.13035105481599099</v>
      </c>
      <c r="BT1401">
        <v>0.158363073366562</v>
      </c>
      <c r="BU1401">
        <v>0.17498289895378</v>
      </c>
      <c r="BV1401">
        <v>0.17475208408502099</v>
      </c>
      <c r="BW1401">
        <v>0.120829521230892</v>
      </c>
      <c r="BX1401">
        <v>-3.6259355917390497E-2</v>
      </c>
      <c r="BY1401">
        <v>-5.3225396996674001E-2</v>
      </c>
      <c r="BZ1401">
        <v>-4.8499419548635798E-2</v>
      </c>
      <c r="CA1401">
        <v>-2.9452819199574799E-2</v>
      </c>
      <c r="CB1401">
        <v>-1.7401221744175899E-2</v>
      </c>
      <c r="CC1401">
        <v>1.41969977353366E-3</v>
      </c>
      <c r="CD1401">
        <v>2.4065675997164801E-3</v>
      </c>
      <c r="CE1401">
        <v>2.2341425852318501E-3</v>
      </c>
      <c r="CF1401">
        <v>5.9408046214802397E-3</v>
      </c>
      <c r="CG1401">
        <v>2.9948345220116601E-3</v>
      </c>
      <c r="CH1401">
        <v>3.0542493067331699E-3</v>
      </c>
      <c r="CI1401">
        <v>-5.7544176546669697E-4</v>
      </c>
      <c r="CJ1401">
        <v>8.16275783161466E-4</v>
      </c>
      <c r="CK1401">
        <v>5.1804405941462397E-3</v>
      </c>
      <c r="CL1401">
        <v>9.8537577145408305E-4</v>
      </c>
      <c r="CM1401">
        <v>-2.19318907362487E-3</v>
      </c>
      <c r="CN1401">
        <v>-2.8617929899078299E-3</v>
      </c>
      <c r="CO1401">
        <v>3.1492622255557402E-3</v>
      </c>
      <c r="CP1401">
        <v>1.0833789435099E-2</v>
      </c>
      <c r="CQ1401">
        <v>0.13726219985621099</v>
      </c>
      <c r="CR1401">
        <v>0.16442185438537399</v>
      </c>
      <c r="CS1401">
        <v>0.18137022302733</v>
      </c>
      <c r="CT1401">
        <v>0.182832640421279</v>
      </c>
      <c r="CU1401">
        <v>0.129617049549522</v>
      </c>
      <c r="CV1401">
        <v>-2.9336396212635101E-2</v>
      </c>
      <c r="CW1401">
        <v>-4.6742625675232803E-2</v>
      </c>
      <c r="CX1401">
        <v>-4.1091007622863197E-2</v>
      </c>
      <c r="CY1401">
        <v>-2.4872478030617901E-2</v>
      </c>
      <c r="CZ1401">
        <v>-1.21106430067347E-2</v>
      </c>
      <c r="DA1401">
        <v>6.6787266502896297E-3</v>
      </c>
      <c r="DB1401">
        <v>6.7253685510090299E-3</v>
      </c>
      <c r="DC1401">
        <v>6.2065703090969796E-3</v>
      </c>
      <c r="DD1401">
        <v>1.0342488851416301E-2</v>
      </c>
      <c r="DE1401">
        <v>7.1508608647387201E-3</v>
      </c>
      <c r="DF1401">
        <v>7.1580264023257999E-3</v>
      </c>
      <c r="DG1401">
        <v>4.1791953421543796E-3</v>
      </c>
      <c r="DH1401">
        <v>7.0434186255222001E-3</v>
      </c>
      <c r="DI1401">
        <v>8.7787696492230196E-3</v>
      </c>
      <c r="DJ1401">
        <v>4.8921626076234397E-3</v>
      </c>
      <c r="DK1401">
        <v>9.1476271764742603E-4</v>
      </c>
      <c r="DL1401">
        <v>-2.2266523429693701E-4</v>
      </c>
      <c r="DM1401">
        <v>5.7518917440448E-3</v>
      </c>
      <c r="DN1401">
        <v>1.4899976092231501E-2</v>
      </c>
      <c r="DO1401">
        <v>0.14417334489643099</v>
      </c>
      <c r="DP1401">
        <v>0.17048063540418501</v>
      </c>
      <c r="DQ1401">
        <v>0.187757547100879</v>
      </c>
      <c r="DR1401">
        <v>0.19091319675753801</v>
      </c>
      <c r="DS1401">
        <v>0.13840457786815299</v>
      </c>
      <c r="DT1401">
        <v>-2.2413436507879601E-2</v>
      </c>
      <c r="DU1401">
        <v>-4.0259854353791598E-2</v>
      </c>
      <c r="DV1401">
        <v>-3.3682595697090499E-2</v>
      </c>
      <c r="DW1401">
        <v>-2.0292136861660998E-2</v>
      </c>
      <c r="DX1401">
        <v>-6.8200642692934398E-3</v>
      </c>
      <c r="DY1401">
        <v>1.4271926199368699E-2</v>
      </c>
      <c r="DZ1401">
        <v>1.2961031194388699E-2</v>
      </c>
      <c r="EA1401">
        <v>1.19421250245367E-2</v>
      </c>
      <c r="EB1401">
        <v>1.6697821785283298E-2</v>
      </c>
      <c r="EC1401">
        <v>1.31515028259036E-2</v>
      </c>
      <c r="ED1401">
        <v>1.30832287490757E-2</v>
      </c>
      <c r="EE1401">
        <v>1.10441361739254E-2</v>
      </c>
      <c r="EF1401">
        <v>1.60344238686503E-2</v>
      </c>
      <c r="EG1401">
        <v>1.39741853028698E-2</v>
      </c>
      <c r="EH1401">
        <v>1.0532942306594699E-2</v>
      </c>
      <c r="EI1401">
        <v>5.4021514861577E-3</v>
      </c>
      <c r="EJ1401">
        <v>3.5878160873402901E-3</v>
      </c>
      <c r="EK1401">
        <v>9.5096754080829498E-3</v>
      </c>
      <c r="EL1401">
        <v>2.0770903816117899E-2</v>
      </c>
      <c r="EM1401">
        <v>0.154151940677137</v>
      </c>
      <c r="EN1401">
        <v>0.17922855291404799</v>
      </c>
      <c r="EO1401">
        <v>0.19697982860118099</v>
      </c>
      <c r="EP1401">
        <v>0.202580236718861</v>
      </c>
      <c r="EQ1401">
        <v>0.15109237308773299</v>
      </c>
      <c r="ER1401">
        <v>-1.2417782228039E-2</v>
      </c>
      <c r="ES1401">
        <v>-3.08997621868707E-2</v>
      </c>
      <c r="ET1401">
        <v>-2.29860255116822E-2</v>
      </c>
      <c r="EU1401">
        <v>-1.36788516829007E-2</v>
      </c>
      <c r="EV1401">
        <v>8.1869115541483505E-4</v>
      </c>
      <c r="EW1401">
        <v>76.012240007953196</v>
      </c>
      <c r="EX1401">
        <v>74.713401036068305</v>
      </c>
      <c r="EY1401">
        <v>73.276935563576203</v>
      </c>
      <c r="EZ1401">
        <v>71.8267939456574</v>
      </c>
      <c r="FA1401">
        <v>70.638629659446494</v>
      </c>
      <c r="FB1401">
        <v>69.730235845161005</v>
      </c>
      <c r="FC1401">
        <v>68.831975162242699</v>
      </c>
      <c r="FD1401">
        <v>69.741796466427502</v>
      </c>
      <c r="FE1401">
        <v>73.538309971269101</v>
      </c>
      <c r="FF1401">
        <v>78.411067459366095</v>
      </c>
      <c r="FG1401">
        <v>82.986443036707101</v>
      </c>
      <c r="FH1401">
        <v>86.992231711336501</v>
      </c>
      <c r="FI1401">
        <v>90.347154307429903</v>
      </c>
      <c r="FJ1401">
        <v>93.069136349884104</v>
      </c>
      <c r="FK1401">
        <v>95.268848597429198</v>
      </c>
      <c r="FL1401">
        <v>96.654074219045796</v>
      </c>
      <c r="FM1401">
        <v>97.279522486228004</v>
      </c>
      <c r="FN1401">
        <v>97.1660757122512</v>
      </c>
      <c r="FO1401">
        <v>95.896873364896706</v>
      </c>
      <c r="FP1401">
        <v>92.901331993414004</v>
      </c>
      <c r="FQ1401">
        <v>88.139243418504705</v>
      </c>
      <c r="FR1401">
        <v>83.873500203179006</v>
      </c>
      <c r="FS1401">
        <v>80.794824218765996</v>
      </c>
      <c r="FT1401">
        <v>78.523102642534397</v>
      </c>
      <c r="FU1401">
        <v>1.38159036498267E-2</v>
      </c>
      <c r="FV1401">
        <v>0</v>
      </c>
      <c r="FW1401">
        <v>0</v>
      </c>
      <c r="FX1401">
        <v>1</v>
      </c>
    </row>
    <row r="1402" spans="1:180" x14ac:dyDescent="0.2">
      <c r="A1402" t="s">
        <v>42</v>
      </c>
      <c r="B1402" t="s">
        <v>58</v>
      </c>
      <c r="C1402" t="s">
        <v>55</v>
      </c>
      <c r="D1402" t="s">
        <v>79</v>
      </c>
      <c r="E1402" t="s">
        <v>78</v>
      </c>
      <c r="F1402" t="s">
        <v>77</v>
      </c>
      <c r="G1402" t="s">
        <v>2</v>
      </c>
      <c r="H1402">
        <v>5212.3333333333303</v>
      </c>
      <c r="I1402">
        <v>1.02773318930492</v>
      </c>
      <c r="J1402">
        <v>0.89136830537267198</v>
      </c>
      <c r="K1402">
        <v>0.79691323109191603</v>
      </c>
      <c r="L1402">
        <v>0.73474028069835196</v>
      </c>
      <c r="M1402">
        <v>0.70379093526541703</v>
      </c>
      <c r="N1402">
        <v>0.69612765911724495</v>
      </c>
      <c r="O1402">
        <v>0.72669902412103105</v>
      </c>
      <c r="P1402">
        <v>0.78171238778322905</v>
      </c>
      <c r="Q1402">
        <v>0.82631433638838503</v>
      </c>
      <c r="R1402">
        <v>0.92493740034113503</v>
      </c>
      <c r="S1402">
        <v>1.0661984310966</v>
      </c>
      <c r="T1402">
        <v>1.2450434073035701</v>
      </c>
      <c r="U1402">
        <v>1.45292312441506</v>
      </c>
      <c r="V1402">
        <v>1.6560286950860801</v>
      </c>
      <c r="W1402">
        <v>1.8347845828415901</v>
      </c>
      <c r="X1402">
        <v>2.0208573249017001</v>
      </c>
      <c r="Y1402">
        <v>2.1604222025353499</v>
      </c>
      <c r="Z1402">
        <v>2.2575878760797798</v>
      </c>
      <c r="AA1402">
        <v>2.2383850597931301</v>
      </c>
      <c r="AB1402">
        <v>2.1039152380189301</v>
      </c>
      <c r="AC1402">
        <v>1.95752208937679</v>
      </c>
      <c r="AD1402">
        <v>1.80484309983055</v>
      </c>
      <c r="AE1402">
        <v>1.54005415659537</v>
      </c>
      <c r="AF1402">
        <v>1.27575719507048</v>
      </c>
      <c r="AG1402">
        <v>-1.42746522904664E-2</v>
      </c>
      <c r="AH1402">
        <v>-1.2218385337840599E-2</v>
      </c>
      <c r="AI1402">
        <v>-1.24411286903875E-2</v>
      </c>
      <c r="AJ1402">
        <v>-8.89898454581068E-3</v>
      </c>
      <c r="AK1402">
        <v>-1.10103323012336E-2</v>
      </c>
      <c r="AL1402">
        <v>-1.1760784568116399E-2</v>
      </c>
      <c r="AM1402">
        <v>-1.6407836182744499E-2</v>
      </c>
      <c r="AN1402">
        <v>-1.77077668976806E-2</v>
      </c>
      <c r="AO1402">
        <v>-4.2625107413197198E-3</v>
      </c>
      <c r="AP1402">
        <v>-8.0084045539389696E-3</v>
      </c>
      <c r="AQ1402">
        <v>-9.8375834730654102E-3</v>
      </c>
      <c r="AR1402">
        <v>-1.03518807771744E-2</v>
      </c>
      <c r="AS1402">
        <v>-1.9352277172721801E-3</v>
      </c>
      <c r="AT1402">
        <v>1.3435108676824799E-3</v>
      </c>
      <c r="AU1402">
        <v>7.57665575523572E-2</v>
      </c>
      <c r="AV1402">
        <v>9.1449795538215597E-2</v>
      </c>
      <c r="AW1402">
        <v>0.100482924320171</v>
      </c>
      <c r="AX1402">
        <v>9.4486178150373898E-2</v>
      </c>
      <c r="AY1402">
        <v>7.8558529164002605E-2</v>
      </c>
      <c r="AZ1402">
        <v>-1.5885334611586599E-3</v>
      </c>
      <c r="BA1402">
        <v>-2.8907102067621902E-2</v>
      </c>
      <c r="BB1402">
        <v>-3.7672976673428102E-2</v>
      </c>
      <c r="BC1402">
        <v>-2.4593401890531101E-2</v>
      </c>
      <c r="BD1402">
        <v>-2.16458890692693E-2</v>
      </c>
      <c r="BE1402">
        <v>-4.8998570587036796E-3</v>
      </c>
      <c r="BF1402">
        <v>-3.8771685223151298E-3</v>
      </c>
      <c r="BG1402">
        <v>-4.6877257517605698E-3</v>
      </c>
      <c r="BH1402">
        <v>-5.92102738287101E-4</v>
      </c>
      <c r="BI1402">
        <v>-3.4612537954005298E-3</v>
      </c>
      <c r="BJ1402">
        <v>-3.9929883239414304E-3</v>
      </c>
      <c r="BK1402">
        <v>-7.5343500097510303E-3</v>
      </c>
      <c r="BL1402">
        <v>-6.3773863301520304E-3</v>
      </c>
      <c r="BM1402">
        <v>2.22988475246523E-3</v>
      </c>
      <c r="BN1402">
        <v>-2.51814570689221E-3</v>
      </c>
      <c r="BO1402">
        <v>-5.4707711080071398E-3</v>
      </c>
      <c r="BP1402">
        <v>-6.6039441462205301E-3</v>
      </c>
      <c r="BQ1402">
        <v>1.74236782397442E-3</v>
      </c>
      <c r="BR1402">
        <v>6.7645216652302701E-3</v>
      </c>
      <c r="BS1402">
        <v>8.5388805870614606E-2</v>
      </c>
      <c r="BT1402">
        <v>0.10095642576231301</v>
      </c>
      <c r="BU1402">
        <v>0.11037412014390301</v>
      </c>
      <c r="BV1402">
        <v>0.106569304370284</v>
      </c>
      <c r="BW1402">
        <v>9.2672561174533805E-2</v>
      </c>
      <c r="BX1402">
        <v>9.7802666959157306E-3</v>
      </c>
      <c r="BY1402">
        <v>-1.8805883390114599E-2</v>
      </c>
      <c r="BZ1402">
        <v>-2.6651345696315502E-2</v>
      </c>
      <c r="CA1402">
        <v>-1.7755197033135401E-2</v>
      </c>
      <c r="CB1402">
        <v>-1.28106734843637E-2</v>
      </c>
      <c r="CC1402">
        <v>1.5930975606574501E-3</v>
      </c>
      <c r="CD1402">
        <v>1.8999328345189899E-3</v>
      </c>
      <c r="CE1402">
        <v>6.8225750457343503E-4</v>
      </c>
      <c r="CF1402">
        <v>5.1612182965986297E-3</v>
      </c>
      <c r="CG1402">
        <v>1.76721498120787E-3</v>
      </c>
      <c r="CH1402">
        <v>1.3869636919692399E-3</v>
      </c>
      <c r="CI1402">
        <v>-1.3886005173707099E-3</v>
      </c>
      <c r="CJ1402">
        <v>1.4700007355194901E-3</v>
      </c>
      <c r="CK1402">
        <v>6.7264980938708703E-3</v>
      </c>
      <c r="CL1402">
        <v>1.2843908457614E-3</v>
      </c>
      <c r="CM1402">
        <v>-2.4463301664574299E-3</v>
      </c>
      <c r="CN1402">
        <v>-4.0081346528489104E-3</v>
      </c>
      <c r="CO1402">
        <v>4.2894592928927298E-3</v>
      </c>
      <c r="CP1402">
        <v>1.05190972297491E-2</v>
      </c>
      <c r="CQ1402">
        <v>9.2053145743872897E-2</v>
      </c>
      <c r="CR1402">
        <v>0.10754068889576</v>
      </c>
      <c r="CS1402">
        <v>0.117224732240166</v>
      </c>
      <c r="CT1402">
        <v>0.11493804078172799</v>
      </c>
      <c r="CU1402">
        <v>0.10244789674987501</v>
      </c>
      <c r="CV1402">
        <v>1.7654263052270198E-2</v>
      </c>
      <c r="CW1402">
        <v>-1.18098101051127E-2</v>
      </c>
      <c r="CX1402">
        <v>-1.9017797656431499E-2</v>
      </c>
      <c r="CY1402">
        <v>-1.3019077179921699E-2</v>
      </c>
      <c r="CZ1402">
        <v>-6.6914300847105198E-3</v>
      </c>
      <c r="DA1402">
        <v>8.0860521800185797E-3</v>
      </c>
      <c r="DB1402">
        <v>7.6770341913531201E-3</v>
      </c>
      <c r="DC1402">
        <v>6.0522407609074303E-3</v>
      </c>
      <c r="DD1402">
        <v>1.09145393314844E-2</v>
      </c>
      <c r="DE1402">
        <v>6.9956837578162602E-3</v>
      </c>
      <c r="DF1402">
        <v>6.7669157078799197E-3</v>
      </c>
      <c r="DG1402">
        <v>4.7571489750096001E-3</v>
      </c>
      <c r="DH1402">
        <v>9.3173878011910093E-3</v>
      </c>
      <c r="DI1402">
        <v>1.12231114352765E-2</v>
      </c>
      <c r="DJ1402">
        <v>5.0869273984150004E-3</v>
      </c>
      <c r="DK1402">
        <v>5.7811077509229303E-4</v>
      </c>
      <c r="DL1402">
        <v>-1.41232515947729E-3</v>
      </c>
      <c r="DM1402">
        <v>6.8365507618110399E-3</v>
      </c>
      <c r="DN1402">
        <v>1.4273672794268E-2</v>
      </c>
      <c r="DO1402">
        <v>9.8717485617131201E-2</v>
      </c>
      <c r="DP1402">
        <v>0.114124952029207</v>
      </c>
      <c r="DQ1402">
        <v>0.124075344336429</v>
      </c>
      <c r="DR1402">
        <v>0.123306777193172</v>
      </c>
      <c r="DS1402">
        <v>0.112223232325216</v>
      </c>
      <c r="DT1402">
        <v>2.5528259408624802E-2</v>
      </c>
      <c r="DU1402">
        <v>-4.8137368201108602E-3</v>
      </c>
      <c r="DV1402">
        <v>-1.1384249616547401E-2</v>
      </c>
      <c r="DW1402">
        <v>-8.2829573267079598E-3</v>
      </c>
      <c r="DX1402">
        <v>-5.7218668505733803E-4</v>
      </c>
      <c r="DY1402">
        <v>1.7460847411781302E-2</v>
      </c>
      <c r="DZ1402">
        <v>1.6018251006878599E-2</v>
      </c>
      <c r="EA1402">
        <v>1.38056436995344E-2</v>
      </c>
      <c r="EB1402">
        <v>1.9221421139007901E-2</v>
      </c>
      <c r="EC1402">
        <v>1.45447622636494E-2</v>
      </c>
      <c r="ED1402">
        <v>1.4534711952054901E-2</v>
      </c>
      <c r="EE1402">
        <v>1.36306351480031E-2</v>
      </c>
      <c r="EF1402">
        <v>2.06477683687196E-2</v>
      </c>
      <c r="EG1402">
        <v>1.77155069290615E-2</v>
      </c>
      <c r="EH1402">
        <v>1.0577186245461801E-2</v>
      </c>
      <c r="EI1402">
        <v>4.9449231401505599E-3</v>
      </c>
      <c r="EJ1402">
        <v>2.33561147147659E-3</v>
      </c>
      <c r="EK1402">
        <v>1.05141463030576E-2</v>
      </c>
      <c r="EL1402">
        <v>1.9694683591815799E-2</v>
      </c>
      <c r="EM1402">
        <v>0.108339733935389</v>
      </c>
      <c r="EN1402">
        <v>0.12363158225330401</v>
      </c>
      <c r="EO1402">
        <v>0.13396654016016099</v>
      </c>
      <c r="EP1402">
        <v>0.13538990341308199</v>
      </c>
      <c r="EQ1402">
        <v>0.12633726433574799</v>
      </c>
      <c r="ER1402">
        <v>3.6897059565699102E-2</v>
      </c>
      <c r="ES1402">
        <v>5.2874818573964899E-3</v>
      </c>
      <c r="ET1402">
        <v>-3.6261863943486502E-4</v>
      </c>
      <c r="EU1402">
        <v>-1.4447524693122599E-3</v>
      </c>
      <c r="EV1402">
        <v>8.2630288998482796E-3</v>
      </c>
      <c r="EW1402">
        <v>75.841629337377796</v>
      </c>
      <c r="EX1402">
        <v>74.549031977138696</v>
      </c>
      <c r="EY1402">
        <v>73.127947697441797</v>
      </c>
      <c r="EZ1402">
        <v>71.688135625140802</v>
      </c>
      <c r="FA1402">
        <v>70.514915581522004</v>
      </c>
      <c r="FB1402">
        <v>69.604756529027597</v>
      </c>
      <c r="FC1402">
        <v>68.7060117550255</v>
      </c>
      <c r="FD1402">
        <v>69.613621813045995</v>
      </c>
      <c r="FE1402">
        <v>73.430957481908294</v>
      </c>
      <c r="FF1402">
        <v>78.327650163533704</v>
      </c>
      <c r="FG1402">
        <v>82.923006023792098</v>
      </c>
      <c r="FH1402">
        <v>86.9269840409019</v>
      </c>
      <c r="FI1402">
        <v>90.243099197149505</v>
      </c>
      <c r="FJ1402">
        <v>92.910171554524993</v>
      </c>
      <c r="FK1402">
        <v>95.059557611053705</v>
      </c>
      <c r="FL1402">
        <v>96.413329588593101</v>
      </c>
      <c r="FM1402">
        <v>97.0004814219552</v>
      </c>
      <c r="FN1402">
        <v>96.854353146403696</v>
      </c>
      <c r="FO1402">
        <v>95.559356374937494</v>
      </c>
      <c r="FP1402">
        <v>92.554630487280704</v>
      </c>
      <c r="FQ1402">
        <v>87.829618353374997</v>
      </c>
      <c r="FR1402">
        <v>83.642329421415297</v>
      </c>
      <c r="FS1402">
        <v>80.612418092078698</v>
      </c>
      <c r="FT1402">
        <v>78.346620335944195</v>
      </c>
      <c r="FU1402">
        <v>1.4585526201056799E-2</v>
      </c>
      <c r="FV1402">
        <v>0</v>
      </c>
      <c r="FW1402">
        <v>0</v>
      </c>
      <c r="FX1402">
        <v>1</v>
      </c>
    </row>
    <row r="1403" spans="1:180" x14ac:dyDescent="0.2">
      <c r="A1403" t="s">
        <v>42</v>
      </c>
      <c r="B1403" t="s">
        <v>58</v>
      </c>
      <c r="C1403" t="s">
        <v>55</v>
      </c>
      <c r="D1403" t="s">
        <v>79</v>
      </c>
      <c r="E1403" t="s">
        <v>78</v>
      </c>
      <c r="F1403" t="s">
        <v>78</v>
      </c>
      <c r="G1403" t="s">
        <v>2</v>
      </c>
      <c r="H1403">
        <v>1101.55555555556</v>
      </c>
      <c r="I1403">
        <v>0.90648170582035204</v>
      </c>
      <c r="J1403">
        <v>0.776409336620974</v>
      </c>
      <c r="K1403">
        <v>0.69296521918314002</v>
      </c>
      <c r="L1403">
        <v>0.62961208424143</v>
      </c>
      <c r="M1403">
        <v>0.59355850207975802</v>
      </c>
      <c r="N1403">
        <v>0.59115879779338099</v>
      </c>
      <c r="O1403">
        <v>0.62867837531333703</v>
      </c>
      <c r="P1403">
        <v>0.68080122624196704</v>
      </c>
      <c r="Q1403">
        <v>0.74896541920910398</v>
      </c>
      <c r="R1403">
        <v>0.85150424343606401</v>
      </c>
      <c r="S1403">
        <v>0.99687419050485904</v>
      </c>
      <c r="T1403">
        <v>1.20438504870616</v>
      </c>
      <c r="U1403">
        <v>1.4459669530642301</v>
      </c>
      <c r="V1403">
        <v>1.6941797513875501</v>
      </c>
      <c r="W1403">
        <v>1.92949905125407</v>
      </c>
      <c r="X1403">
        <v>2.14860188155872</v>
      </c>
      <c r="Y1403">
        <v>2.3227697280661199</v>
      </c>
      <c r="Z1403">
        <v>2.43856299629774</v>
      </c>
      <c r="AA1403">
        <v>2.3976872664279898</v>
      </c>
      <c r="AB1403">
        <v>2.24779657655648</v>
      </c>
      <c r="AC1403">
        <v>2.0156452204088802</v>
      </c>
      <c r="AD1403">
        <v>1.7714761433558599</v>
      </c>
      <c r="AE1403">
        <v>1.44146481187555</v>
      </c>
      <c r="AF1403">
        <v>1.15773060155413</v>
      </c>
      <c r="AG1403">
        <v>-1.7869431539664801E-2</v>
      </c>
      <c r="AH1403">
        <v>-1.2879323242583E-2</v>
      </c>
      <c r="AI1403">
        <v>-5.9861339511089297E-3</v>
      </c>
      <c r="AJ1403">
        <v>-3.4085873996430099E-3</v>
      </c>
      <c r="AK1403">
        <v>-4.1196228082897796E-3</v>
      </c>
      <c r="AL1403">
        <v>2.9822683382588899E-4</v>
      </c>
      <c r="AM1403">
        <v>-1.2990713197637799E-2</v>
      </c>
      <c r="AN1403">
        <v>-2.0670291560276499E-2</v>
      </c>
      <c r="AO1403">
        <v>-2.1211579086486701E-2</v>
      </c>
      <c r="AP1403">
        <v>-2.3068508826708401E-2</v>
      </c>
      <c r="AQ1403">
        <v>-2.2065644602270201E-2</v>
      </c>
      <c r="AR1403">
        <v>-1.0415478825862899E-2</v>
      </c>
      <c r="AS1403">
        <v>-1.6748805171019301E-2</v>
      </c>
      <c r="AT1403">
        <v>-7.9643753628708402E-3</v>
      </c>
      <c r="AU1403">
        <v>0.32100601492004099</v>
      </c>
      <c r="AV1403">
        <v>0.398961979360275</v>
      </c>
      <c r="AW1403">
        <v>0.43870627984489402</v>
      </c>
      <c r="AX1403">
        <v>0.46340646127511598</v>
      </c>
      <c r="AY1403">
        <v>0.207026153553204</v>
      </c>
      <c r="AZ1403">
        <v>-0.28861753125560602</v>
      </c>
      <c r="BA1403">
        <v>-0.25019202051447398</v>
      </c>
      <c r="BB1403">
        <v>-0.17917313010008101</v>
      </c>
      <c r="BC1403">
        <v>-0.105322981416343</v>
      </c>
      <c r="BD1403">
        <v>-6.2094398846981202E-2</v>
      </c>
      <c r="BE1403">
        <v>-8.2114994977533808E-3</v>
      </c>
      <c r="BF1403">
        <v>-3.8977755454791302E-3</v>
      </c>
      <c r="BG1403">
        <v>1.40916413264152E-3</v>
      </c>
      <c r="BH1403">
        <v>2.5733139578420698E-3</v>
      </c>
      <c r="BI1403">
        <v>1.3457312071338799E-3</v>
      </c>
      <c r="BJ1403">
        <v>4.7061616668742697E-3</v>
      </c>
      <c r="BK1403">
        <v>-5.1384137356408699E-3</v>
      </c>
      <c r="BL1403">
        <v>-1.1926003268290601E-2</v>
      </c>
      <c r="BM1403">
        <v>-1.18206963044677E-2</v>
      </c>
      <c r="BN1403">
        <v>-1.13587511663263E-2</v>
      </c>
      <c r="BO1403">
        <v>-1.09727107251739E-2</v>
      </c>
      <c r="BP1403">
        <v>-2.4694331052132401E-3</v>
      </c>
      <c r="BQ1403">
        <v>-8.6639870710873805E-3</v>
      </c>
      <c r="BR1403">
        <v>3.0200484130297302E-3</v>
      </c>
      <c r="BS1403">
        <v>0.33731293783873001</v>
      </c>
      <c r="BT1403">
        <v>0.41823879338783099</v>
      </c>
      <c r="BU1403">
        <v>0.46401613143091103</v>
      </c>
      <c r="BV1403">
        <v>0.48643675575845402</v>
      </c>
      <c r="BW1403">
        <v>0.23886485839565499</v>
      </c>
      <c r="BX1403">
        <v>-0.266009110188689</v>
      </c>
      <c r="BY1403">
        <v>-0.22834823322641301</v>
      </c>
      <c r="BZ1403">
        <v>-0.16018500574664701</v>
      </c>
      <c r="CA1403">
        <v>-9.2585818578066595E-2</v>
      </c>
      <c r="CB1403">
        <v>-4.9438987857931098E-2</v>
      </c>
      <c r="CC1403">
        <v>-1.5224451861944499E-3</v>
      </c>
      <c r="CD1403">
        <v>2.3228170293154399E-3</v>
      </c>
      <c r="CE1403">
        <v>6.5311250573721596E-3</v>
      </c>
      <c r="CF1403">
        <v>6.7163606155494103E-3</v>
      </c>
      <c r="CG1403">
        <v>5.1310187492721602E-3</v>
      </c>
      <c r="CH1403">
        <v>7.7590839044837899E-3</v>
      </c>
      <c r="CI1403">
        <v>3.0006495151371499E-4</v>
      </c>
      <c r="CJ1403">
        <v>-5.8697358347244797E-3</v>
      </c>
      <c r="CK1403">
        <v>-5.31659949680617E-3</v>
      </c>
      <c r="CL1403">
        <v>-3.2486086818295E-3</v>
      </c>
      <c r="CM1403">
        <v>-3.2897785139690502E-3</v>
      </c>
      <c r="CN1403">
        <v>3.0339739551077699E-3</v>
      </c>
      <c r="CO1403">
        <v>-3.0644666836136302E-3</v>
      </c>
      <c r="CP1403">
        <v>1.06278268586975E-2</v>
      </c>
      <c r="CQ1403">
        <v>0.34860706297692301</v>
      </c>
      <c r="CR1403">
        <v>0.43158985606093497</v>
      </c>
      <c r="CS1403">
        <v>0.48154565753874401</v>
      </c>
      <c r="CT1403">
        <v>0.50238746756111796</v>
      </c>
      <c r="CU1403">
        <v>0.26091624838024502</v>
      </c>
      <c r="CV1403">
        <v>-0.25035058662909698</v>
      </c>
      <c r="CW1403">
        <v>-0.21321929269277701</v>
      </c>
      <c r="CX1403">
        <v>-0.14703388866241199</v>
      </c>
      <c r="CY1403">
        <v>-8.3764098397114004E-2</v>
      </c>
      <c r="CZ1403">
        <v>-4.0673888758714298E-2</v>
      </c>
      <c r="DA1403">
        <v>5.1666091253644696E-3</v>
      </c>
      <c r="DB1403">
        <v>8.5434096041099999E-3</v>
      </c>
      <c r="DC1403">
        <v>1.1653085982102801E-2</v>
      </c>
      <c r="DD1403">
        <v>1.08594072732567E-2</v>
      </c>
      <c r="DE1403">
        <v>8.9163062914104398E-3</v>
      </c>
      <c r="DF1403">
        <v>1.08120061420933E-2</v>
      </c>
      <c r="DG1403">
        <v>5.7385436386683001E-3</v>
      </c>
      <c r="DH1403">
        <v>1.8653159884159801E-4</v>
      </c>
      <c r="DI1403">
        <v>1.1874973108554E-3</v>
      </c>
      <c r="DJ1403">
        <v>4.8615338026673097E-3</v>
      </c>
      <c r="DK1403">
        <v>4.3931536972358102E-3</v>
      </c>
      <c r="DL1403">
        <v>8.5373810154287695E-3</v>
      </c>
      <c r="DM1403">
        <v>2.5350537038601102E-3</v>
      </c>
      <c r="DN1403">
        <v>1.8235605304365299E-2</v>
      </c>
      <c r="DO1403">
        <v>0.35990118811511701</v>
      </c>
      <c r="DP1403">
        <v>0.44494091873403901</v>
      </c>
      <c r="DQ1403">
        <v>0.49907518364657699</v>
      </c>
      <c r="DR1403">
        <v>0.51833817936378201</v>
      </c>
      <c r="DS1403">
        <v>0.28296763836483502</v>
      </c>
      <c r="DT1403">
        <v>-0.23469206306950599</v>
      </c>
      <c r="DU1403">
        <v>-0.198090352159141</v>
      </c>
      <c r="DV1403">
        <v>-0.13388277157817699</v>
      </c>
      <c r="DW1403">
        <v>-7.4942378216161398E-2</v>
      </c>
      <c r="DX1403">
        <v>-3.1908789659497401E-2</v>
      </c>
      <c r="DY1403">
        <v>1.48245411672759E-2</v>
      </c>
      <c r="DZ1403">
        <v>1.7524957301213898E-2</v>
      </c>
      <c r="EA1403">
        <v>1.9048384065853199E-2</v>
      </c>
      <c r="EB1403">
        <v>1.6841308630741798E-2</v>
      </c>
      <c r="EC1403">
        <v>1.4381660306834101E-2</v>
      </c>
      <c r="ED1403">
        <v>1.52199409751417E-2</v>
      </c>
      <c r="EE1403">
        <v>1.3590843100665301E-2</v>
      </c>
      <c r="EF1403">
        <v>8.9308198908275207E-3</v>
      </c>
      <c r="EG1403">
        <v>1.0578380092874399E-2</v>
      </c>
      <c r="EH1403">
        <v>1.6571291463049399E-2</v>
      </c>
      <c r="EI1403">
        <v>1.54860875743321E-2</v>
      </c>
      <c r="EJ1403">
        <v>1.6483426736078399E-2</v>
      </c>
      <c r="EK1403">
        <v>1.0619871803791999E-2</v>
      </c>
      <c r="EL1403">
        <v>2.92200290802659E-2</v>
      </c>
      <c r="EM1403">
        <v>0.37620811103380603</v>
      </c>
      <c r="EN1403">
        <v>0.464217732761595</v>
      </c>
      <c r="EO1403">
        <v>0.52438503523259306</v>
      </c>
      <c r="EP1403">
        <v>0.54136847384711895</v>
      </c>
      <c r="EQ1403">
        <v>0.31480634320728601</v>
      </c>
      <c r="ER1403">
        <v>-0.212083642002589</v>
      </c>
      <c r="ES1403">
        <v>-0.17624656487108001</v>
      </c>
      <c r="ET1403">
        <v>-0.11489464722474201</v>
      </c>
      <c r="EU1403">
        <v>-6.2205215377885301E-2</v>
      </c>
      <c r="EV1403">
        <v>-1.92533786704473E-2</v>
      </c>
      <c r="EW1403">
        <v>76.943827954880504</v>
      </c>
      <c r="EX1403">
        <v>75.609863347302905</v>
      </c>
      <c r="EY1403">
        <v>74.079780046056698</v>
      </c>
      <c r="EZ1403">
        <v>72.552802707069304</v>
      </c>
      <c r="FA1403">
        <v>71.275845677407403</v>
      </c>
      <c r="FB1403">
        <v>70.358116191624504</v>
      </c>
      <c r="FC1403">
        <v>69.441725475348406</v>
      </c>
      <c r="FD1403">
        <v>70.364764126605394</v>
      </c>
      <c r="FE1403">
        <v>74.044965596779605</v>
      </c>
      <c r="FF1403">
        <v>78.778327224206905</v>
      </c>
      <c r="FG1403">
        <v>83.233603561220903</v>
      </c>
      <c r="FH1403">
        <v>87.260951591265894</v>
      </c>
      <c r="FI1403">
        <v>90.833984438147596</v>
      </c>
      <c r="FJ1403">
        <v>93.844153577439201</v>
      </c>
      <c r="FK1403">
        <v>96.308983352172206</v>
      </c>
      <c r="FL1403">
        <v>97.859289188162293</v>
      </c>
      <c r="FM1403">
        <v>98.679966126026301</v>
      </c>
      <c r="FN1403">
        <v>98.732276571697398</v>
      </c>
      <c r="FO1403">
        <v>97.587655181051403</v>
      </c>
      <c r="FP1403">
        <v>94.651816398060902</v>
      </c>
      <c r="FQ1403">
        <v>89.735677321289501</v>
      </c>
      <c r="FR1403">
        <v>85.099571204438803</v>
      </c>
      <c r="FS1403">
        <v>81.780309023423996</v>
      </c>
      <c r="FT1403">
        <v>79.482156190917905</v>
      </c>
      <c r="FU1403">
        <v>3.0578465796055599E-2</v>
      </c>
      <c r="FV1403">
        <v>0</v>
      </c>
      <c r="FW1403">
        <v>0</v>
      </c>
      <c r="FX1403">
        <v>1</v>
      </c>
    </row>
    <row r="1404" spans="1:180" x14ac:dyDescent="0.2">
      <c r="A1404" t="s">
        <v>42</v>
      </c>
      <c r="B1404" t="s">
        <v>58</v>
      </c>
      <c r="C1404" t="s">
        <v>55</v>
      </c>
      <c r="D1404" t="s">
        <v>40</v>
      </c>
      <c r="E1404" t="s">
        <v>1</v>
      </c>
      <c r="F1404" t="s">
        <v>1</v>
      </c>
      <c r="G1404" t="s">
        <v>2</v>
      </c>
      <c r="H1404">
        <v>7760.1111111111104</v>
      </c>
      <c r="I1404">
        <v>0.946639920821433</v>
      </c>
      <c r="J1404">
        <v>0.82533204850228703</v>
      </c>
      <c r="K1404">
        <v>0.74447647597406996</v>
      </c>
      <c r="L1404">
        <v>0.69653478780911204</v>
      </c>
      <c r="M1404">
        <v>0.67776171440996202</v>
      </c>
      <c r="N1404">
        <v>0.70362374219346002</v>
      </c>
      <c r="O1404">
        <v>0.76633802209671198</v>
      </c>
      <c r="P1404">
        <v>0.827726217512323</v>
      </c>
      <c r="Q1404">
        <v>0.88333422250746096</v>
      </c>
      <c r="R1404">
        <v>0.96232546200411895</v>
      </c>
      <c r="S1404">
        <v>1.0720788167200599</v>
      </c>
      <c r="T1404">
        <v>1.22793859191629</v>
      </c>
      <c r="U1404">
        <v>1.4057103413910199</v>
      </c>
      <c r="V1404">
        <v>1.60214627843896</v>
      </c>
      <c r="W1404">
        <v>1.7874667626021401</v>
      </c>
      <c r="X1404">
        <v>1.9962460142259</v>
      </c>
      <c r="Y1404">
        <v>2.1780329012951598</v>
      </c>
      <c r="Z1404">
        <v>2.32750318725871</v>
      </c>
      <c r="AA1404">
        <v>2.33723423182319</v>
      </c>
      <c r="AB1404">
        <v>2.1748330030829099</v>
      </c>
      <c r="AC1404">
        <v>1.9621097771626701</v>
      </c>
      <c r="AD1404">
        <v>1.76304892587022</v>
      </c>
      <c r="AE1404">
        <v>1.4659791552305099</v>
      </c>
      <c r="AF1404">
        <v>1.18772510601749</v>
      </c>
      <c r="AG1404">
        <v>-1.8228218182582301E-2</v>
      </c>
      <c r="AH1404">
        <v>-1.6612521650053301E-2</v>
      </c>
      <c r="AI1404">
        <v>-1.65453825716321E-2</v>
      </c>
      <c r="AJ1404">
        <v>-1.28519718207934E-2</v>
      </c>
      <c r="AK1404">
        <v>-1.5656813094528502E-2</v>
      </c>
      <c r="AL1404">
        <v>-1.29764685501755E-2</v>
      </c>
      <c r="AM1404">
        <v>-1.5183792482247599E-2</v>
      </c>
      <c r="AN1404">
        <v>-1.3566334055137E-2</v>
      </c>
      <c r="AO1404">
        <v>-6.0784596944174303E-3</v>
      </c>
      <c r="AP1404">
        <v>-9.5329861009694605E-3</v>
      </c>
      <c r="AQ1404">
        <v>-1.0653998858641E-2</v>
      </c>
      <c r="AR1404">
        <v>-8.7097620022751794E-3</v>
      </c>
      <c r="AS1404">
        <v>-5.3510688064983998E-3</v>
      </c>
      <c r="AT1404">
        <v>-6.1766606544466397E-3</v>
      </c>
      <c r="AU1404">
        <v>0.173974851137811</v>
      </c>
      <c r="AV1404">
        <v>0.23377088249910599</v>
      </c>
      <c r="AW1404">
        <v>0.26198521998990598</v>
      </c>
      <c r="AX1404">
        <v>0.26563966785743998</v>
      </c>
      <c r="AY1404">
        <v>0.20714689692229099</v>
      </c>
      <c r="AZ1404">
        <v>-7.3447671949252405E-2</v>
      </c>
      <c r="BA1404">
        <v>-0.12885116588993301</v>
      </c>
      <c r="BB1404">
        <v>-0.11114742199902999</v>
      </c>
      <c r="BC1404">
        <v>-8.0572989013608903E-2</v>
      </c>
      <c r="BD1404">
        <v>-5.4146810104333497E-2</v>
      </c>
      <c r="BE1404">
        <v>-1.2833611280105701E-2</v>
      </c>
      <c r="BF1404">
        <v>-1.0114437951569299E-2</v>
      </c>
      <c r="BG1404">
        <v>-1.02728203475181E-2</v>
      </c>
      <c r="BH1404">
        <v>-6.03946765558349E-3</v>
      </c>
      <c r="BI1404">
        <v>-8.6883237366873894E-3</v>
      </c>
      <c r="BJ1404">
        <v>-8.1398665398854202E-3</v>
      </c>
      <c r="BK1404">
        <v>-9.6984273505412097E-3</v>
      </c>
      <c r="BL1404">
        <v>-8.6234539254001104E-3</v>
      </c>
      <c r="BM1404">
        <v>-1.11462103918961E-4</v>
      </c>
      <c r="BN1404">
        <v>-1.6252605319579201E-3</v>
      </c>
      <c r="BO1404">
        <v>-5.0913691398128498E-3</v>
      </c>
      <c r="BP1404">
        <v>-4.6194411759277899E-3</v>
      </c>
      <c r="BQ1404">
        <v>-1.28999425855773E-3</v>
      </c>
      <c r="BR1404">
        <v>3.04834083498417E-3</v>
      </c>
      <c r="BS1404">
        <v>0.19081756372615699</v>
      </c>
      <c r="BT1404">
        <v>0.25019953172684101</v>
      </c>
      <c r="BU1404">
        <v>0.28254027883747002</v>
      </c>
      <c r="BV1404">
        <v>0.28693323068528698</v>
      </c>
      <c r="BW1404">
        <v>0.228509174237117</v>
      </c>
      <c r="BX1404">
        <v>-5.5089765590749802E-2</v>
      </c>
      <c r="BY1404">
        <v>-0.109522455275991</v>
      </c>
      <c r="BZ1404">
        <v>-9.0334823020518706E-2</v>
      </c>
      <c r="CA1404">
        <v>-6.3556496157452805E-2</v>
      </c>
      <c r="CB1404">
        <v>-4.0815435572061E-2</v>
      </c>
      <c r="CC1404">
        <v>-9.0973229728796394E-3</v>
      </c>
      <c r="CD1404">
        <v>-5.6138849769170104E-3</v>
      </c>
      <c r="CE1404">
        <v>-5.92846285901499E-3</v>
      </c>
      <c r="CF1404">
        <v>-1.3211480234863601E-3</v>
      </c>
      <c r="CG1404">
        <v>-3.8619692353469102E-3</v>
      </c>
      <c r="CH1404">
        <v>-4.7900507211542402E-3</v>
      </c>
      <c r="CI1404">
        <v>-5.8992801702247898E-3</v>
      </c>
      <c r="CJ1404">
        <v>-5.2000302048919598E-3</v>
      </c>
      <c r="CK1404">
        <v>4.0212622501743503E-3</v>
      </c>
      <c r="CL1404">
        <v>3.85160610807207E-3</v>
      </c>
      <c r="CM1404">
        <v>-1.2387087418246599E-3</v>
      </c>
      <c r="CN1404">
        <v>-1.78649743182133E-3</v>
      </c>
      <c r="CO1404">
        <v>1.5226936022162899E-3</v>
      </c>
      <c r="CP1404">
        <v>9.4375487647183794E-3</v>
      </c>
      <c r="CQ1404">
        <v>0.20248277515739599</v>
      </c>
      <c r="CR1404">
        <v>0.26157796413586898</v>
      </c>
      <c r="CS1404">
        <v>0.29677664997903302</v>
      </c>
      <c r="CT1404">
        <v>0.30168108743391098</v>
      </c>
      <c r="CU1404">
        <v>0.24330462243009901</v>
      </c>
      <c r="CV1404">
        <v>-4.2375135569990903E-2</v>
      </c>
      <c r="CW1404">
        <v>-9.6135449185247204E-2</v>
      </c>
      <c r="CX1404">
        <v>-7.5920080368798395E-2</v>
      </c>
      <c r="CY1404">
        <v>-5.1770925042111303E-2</v>
      </c>
      <c r="CZ1404">
        <v>-3.1582166181975797E-2</v>
      </c>
      <c r="DA1404">
        <v>-5.3610346656536301E-3</v>
      </c>
      <c r="DB1404">
        <v>-1.1133320022646801E-3</v>
      </c>
      <c r="DC1404">
        <v>-1.5841053705119099E-3</v>
      </c>
      <c r="DD1404">
        <v>3.3971716086107699E-3</v>
      </c>
      <c r="DE1404">
        <v>9.6438526599357103E-4</v>
      </c>
      <c r="DF1404">
        <v>-1.44023490242306E-3</v>
      </c>
      <c r="DG1404">
        <v>-2.1001329899083699E-3</v>
      </c>
      <c r="DH1404">
        <v>-1.77660648438381E-3</v>
      </c>
      <c r="DI1404">
        <v>8.15398660426765E-3</v>
      </c>
      <c r="DJ1404">
        <v>9.3284727481020499E-3</v>
      </c>
      <c r="DK1404">
        <v>2.61395165616353E-3</v>
      </c>
      <c r="DL1404">
        <v>1.04644631228512E-3</v>
      </c>
      <c r="DM1404">
        <v>4.3353814629903103E-3</v>
      </c>
      <c r="DN1404">
        <v>1.58267566944526E-2</v>
      </c>
      <c r="DO1404">
        <v>0.21414798658863399</v>
      </c>
      <c r="DP1404">
        <v>0.27295639654489701</v>
      </c>
      <c r="DQ1404">
        <v>0.31101302112059598</v>
      </c>
      <c r="DR1404">
        <v>0.31642894418253498</v>
      </c>
      <c r="DS1404">
        <v>0.25810007062308199</v>
      </c>
      <c r="DT1404">
        <v>-2.9660505549232E-2</v>
      </c>
      <c r="DU1404">
        <v>-8.2748443094503105E-2</v>
      </c>
      <c r="DV1404">
        <v>-6.1505337717078098E-2</v>
      </c>
      <c r="DW1404">
        <v>-3.9985353926769801E-2</v>
      </c>
      <c r="DX1404">
        <v>-2.2348896791890598E-2</v>
      </c>
      <c r="DY1404">
        <v>3.3572236823051597E-5</v>
      </c>
      <c r="DZ1404">
        <v>5.38475169621923E-3</v>
      </c>
      <c r="EA1404">
        <v>4.6884568536021401E-3</v>
      </c>
      <c r="EB1404">
        <v>1.02096757738207E-2</v>
      </c>
      <c r="EC1404">
        <v>7.9328746238347004E-3</v>
      </c>
      <c r="ED1404">
        <v>3.3963671078670499E-3</v>
      </c>
      <c r="EE1404">
        <v>3.3852321417979902E-3</v>
      </c>
      <c r="EF1404">
        <v>3.1662736453530599E-3</v>
      </c>
      <c r="EG1404">
        <v>1.41209841947661E-2</v>
      </c>
      <c r="EH1404">
        <v>1.72361983171136E-2</v>
      </c>
      <c r="EI1404">
        <v>8.1765813749916996E-3</v>
      </c>
      <c r="EJ1404">
        <v>5.1367671386325104E-3</v>
      </c>
      <c r="EK1404">
        <v>8.3964560109309801E-3</v>
      </c>
      <c r="EL1404">
        <v>2.5051758183883398E-2</v>
      </c>
      <c r="EM1404">
        <v>0.23099069917698101</v>
      </c>
      <c r="EN1404">
        <v>0.28938504577263302</v>
      </c>
      <c r="EO1404">
        <v>0.33156807996816001</v>
      </c>
      <c r="EP1404">
        <v>0.33772250701038198</v>
      </c>
      <c r="EQ1404">
        <v>0.27946234793790697</v>
      </c>
      <c r="ER1404">
        <v>-1.13025991907295E-2</v>
      </c>
      <c r="ES1404">
        <v>-6.3419732480561306E-2</v>
      </c>
      <c r="ET1404">
        <v>-4.0692738738566998E-2</v>
      </c>
      <c r="EU1404">
        <v>-2.29688610706138E-2</v>
      </c>
      <c r="EV1404">
        <v>-9.01752225961811E-3</v>
      </c>
      <c r="EW1404">
        <v>74.398106893996697</v>
      </c>
      <c r="EX1404">
        <v>73.295966087443205</v>
      </c>
      <c r="EY1404">
        <v>71.725745437173401</v>
      </c>
      <c r="EZ1404">
        <v>70.182166335495793</v>
      </c>
      <c r="FA1404">
        <v>69.302922493517997</v>
      </c>
      <c r="FB1404">
        <v>68.565968105618097</v>
      </c>
      <c r="FC1404">
        <v>67.657791673765303</v>
      </c>
      <c r="FD1404">
        <v>68.767171553895295</v>
      </c>
      <c r="FE1404">
        <v>73.577715321540197</v>
      </c>
      <c r="FF1404">
        <v>78.822881887259697</v>
      </c>
      <c r="FG1404">
        <v>83.770640118056207</v>
      </c>
      <c r="FH1404">
        <v>87.569180566906297</v>
      </c>
      <c r="FI1404">
        <v>90.586619737255603</v>
      </c>
      <c r="FJ1404">
        <v>93.430202131117497</v>
      </c>
      <c r="FK1404">
        <v>95.708151229590399</v>
      </c>
      <c r="FL1404">
        <v>97.204442557679897</v>
      </c>
      <c r="FM1404">
        <v>98.189153390298202</v>
      </c>
      <c r="FN1404">
        <v>98.395623677707306</v>
      </c>
      <c r="FO1404">
        <v>97.190611501758795</v>
      </c>
      <c r="FP1404">
        <v>93.487888245925404</v>
      </c>
      <c r="FQ1404">
        <v>87.095060507911697</v>
      </c>
      <c r="FR1404">
        <v>82.040829075436605</v>
      </c>
      <c r="FS1404">
        <v>78.917943416892498</v>
      </c>
      <c r="FT1404">
        <v>76.591881215237805</v>
      </c>
      <c r="FU1404">
        <v>2.5485604344036999E-2</v>
      </c>
      <c r="FV1404">
        <v>0</v>
      </c>
      <c r="FW1404">
        <v>0</v>
      </c>
      <c r="FX1404">
        <v>1</v>
      </c>
    </row>
    <row r="1405" spans="1:180" x14ac:dyDescent="0.2">
      <c r="A1405" t="s">
        <v>42</v>
      </c>
      <c r="B1405" t="s">
        <v>58</v>
      </c>
      <c r="C1405" t="s">
        <v>55</v>
      </c>
      <c r="D1405" t="s">
        <v>40</v>
      </c>
      <c r="E1405" t="s">
        <v>1</v>
      </c>
      <c r="F1405" t="s">
        <v>77</v>
      </c>
      <c r="G1405" t="s">
        <v>2</v>
      </c>
      <c r="H1405">
        <v>6049.1111111111104</v>
      </c>
      <c r="I1405">
        <v>0.97896964107324402</v>
      </c>
      <c r="J1405">
        <v>0.85229060120684097</v>
      </c>
      <c r="K1405">
        <v>0.76654805042160201</v>
      </c>
      <c r="L1405">
        <v>0.71522621309391299</v>
      </c>
      <c r="M1405">
        <v>0.69456836849680303</v>
      </c>
      <c r="N1405">
        <v>0.71999616291836799</v>
      </c>
      <c r="O1405">
        <v>0.77955639164250601</v>
      </c>
      <c r="P1405">
        <v>0.83911401732971402</v>
      </c>
      <c r="Q1405">
        <v>0.89051585040430903</v>
      </c>
      <c r="R1405">
        <v>0.969732994074195</v>
      </c>
      <c r="S1405">
        <v>1.08033041767578</v>
      </c>
      <c r="T1405">
        <v>1.23820697620427</v>
      </c>
      <c r="U1405">
        <v>1.41730612112633</v>
      </c>
      <c r="V1405">
        <v>1.6142438713060701</v>
      </c>
      <c r="W1405">
        <v>1.80304004558076</v>
      </c>
      <c r="X1405">
        <v>2.0079865027100601</v>
      </c>
      <c r="Y1405">
        <v>2.1794308462954</v>
      </c>
      <c r="Z1405">
        <v>2.3278819278310698</v>
      </c>
      <c r="AA1405">
        <v>2.3393826813056098</v>
      </c>
      <c r="AB1405">
        <v>2.1820402904237999</v>
      </c>
      <c r="AC1405">
        <v>1.9823556088293699</v>
      </c>
      <c r="AD1405">
        <v>1.7935871671753101</v>
      </c>
      <c r="AE1405">
        <v>1.5002851019324599</v>
      </c>
      <c r="AF1405">
        <v>1.2217695829626001</v>
      </c>
      <c r="AG1405">
        <v>-2.1986230887919799E-2</v>
      </c>
      <c r="AH1405">
        <v>-1.8791048076129E-2</v>
      </c>
      <c r="AI1405">
        <v>-2.0023284303666199E-2</v>
      </c>
      <c r="AJ1405">
        <v>-1.7839226816652402E-2</v>
      </c>
      <c r="AK1405">
        <v>-2.10869040288112E-2</v>
      </c>
      <c r="AL1405">
        <v>-1.6142359397227898E-2</v>
      </c>
      <c r="AM1405">
        <v>-1.7988144705828601E-2</v>
      </c>
      <c r="AN1405">
        <v>-1.6742665175461701E-2</v>
      </c>
      <c r="AO1405">
        <v>-8.3232179283547307E-3</v>
      </c>
      <c r="AP1405">
        <v>-1.00885341278592E-2</v>
      </c>
      <c r="AQ1405">
        <v>-1.2509627266231799E-2</v>
      </c>
      <c r="AR1405">
        <v>-7.4804682314129501E-3</v>
      </c>
      <c r="AS1405">
        <v>-2.70255172688095E-3</v>
      </c>
      <c r="AT1405">
        <v>6.7378750445704603E-4</v>
      </c>
      <c r="AU1405">
        <v>0.12905173142337001</v>
      </c>
      <c r="AV1405">
        <v>0.18085600578290401</v>
      </c>
      <c r="AW1405">
        <v>0.198287641745682</v>
      </c>
      <c r="AX1405">
        <v>0.19484217289805</v>
      </c>
      <c r="AY1405">
        <v>0.17835433307776699</v>
      </c>
      <c r="AZ1405">
        <v>-1.64994307948227E-2</v>
      </c>
      <c r="BA1405">
        <v>-8.7515656846707604E-2</v>
      </c>
      <c r="BB1405">
        <v>-7.9535835783325404E-2</v>
      </c>
      <c r="BC1405">
        <v>-6.4122865825762307E-2</v>
      </c>
      <c r="BD1405">
        <v>-4.5594625479517398E-2</v>
      </c>
      <c r="BE1405">
        <v>-1.5604976616998899E-2</v>
      </c>
      <c r="BF1405">
        <v>-1.18879643873514E-2</v>
      </c>
      <c r="BG1405">
        <v>-1.24682294973881E-2</v>
      </c>
      <c r="BH1405">
        <v>-1.0094270632790401E-2</v>
      </c>
      <c r="BI1405">
        <v>-1.29739418342763E-2</v>
      </c>
      <c r="BJ1405">
        <v>-9.6623773375444592E-3</v>
      </c>
      <c r="BK1405">
        <v>-1.07185509254359E-2</v>
      </c>
      <c r="BL1405">
        <v>-1.00565969339539E-2</v>
      </c>
      <c r="BM1405">
        <v>-2.1720421977017399E-3</v>
      </c>
      <c r="BN1405">
        <v>-3.03754529460113E-3</v>
      </c>
      <c r="BO1405">
        <v>-7.0545655702122304E-3</v>
      </c>
      <c r="BP1405">
        <v>-4.5699731476624402E-3</v>
      </c>
      <c r="BQ1405">
        <v>2.04247852603343E-4</v>
      </c>
      <c r="BR1405">
        <v>8.6784101712539703E-3</v>
      </c>
      <c r="BS1405">
        <v>0.145281700987867</v>
      </c>
      <c r="BT1405">
        <v>0.19461858118005201</v>
      </c>
      <c r="BU1405">
        <v>0.21464555052838599</v>
      </c>
      <c r="BV1405">
        <v>0.21134617067116701</v>
      </c>
      <c r="BW1405">
        <v>0.19504339925109601</v>
      </c>
      <c r="BX1405">
        <v>7.8432330773071804E-4</v>
      </c>
      <c r="BY1405">
        <v>-6.81485092596915E-2</v>
      </c>
      <c r="BZ1405">
        <v>-6.2442996443958898E-2</v>
      </c>
      <c r="CA1405">
        <v>-4.9955958843109403E-2</v>
      </c>
      <c r="CB1405">
        <v>-3.5460210952828801E-2</v>
      </c>
      <c r="CC1405">
        <v>-1.1185339347982701E-2</v>
      </c>
      <c r="CD1405">
        <v>-7.1069096531609401E-3</v>
      </c>
      <c r="CE1405">
        <v>-7.2356215532969198E-3</v>
      </c>
      <c r="CF1405">
        <v>-4.7301375730754601E-3</v>
      </c>
      <c r="CG1405">
        <v>-7.3549289326149802E-3</v>
      </c>
      <c r="CH1405">
        <v>-5.1743615027828802E-3</v>
      </c>
      <c r="CI1405">
        <v>-5.6836524182816098E-3</v>
      </c>
      <c r="CJ1405">
        <v>-5.4258464374548803E-3</v>
      </c>
      <c r="CK1405">
        <v>2.0882433752062398E-3</v>
      </c>
      <c r="CL1405">
        <v>1.84594809209741E-3</v>
      </c>
      <c r="CM1405">
        <v>-3.2764064571399998E-3</v>
      </c>
      <c r="CN1405">
        <v>-2.5541731188107901E-3</v>
      </c>
      <c r="CO1405">
        <v>2.2174883864577201E-3</v>
      </c>
      <c r="CP1405">
        <v>1.4222387446035401E-2</v>
      </c>
      <c r="CQ1405">
        <v>0.156522528467368</v>
      </c>
      <c r="CR1405">
        <v>0.20415049897559501</v>
      </c>
      <c r="CS1405">
        <v>0.22597498832068</v>
      </c>
      <c r="CT1405">
        <v>0.222776789253195</v>
      </c>
      <c r="CU1405">
        <v>0.20660219564334301</v>
      </c>
      <c r="CV1405">
        <v>1.27549987481771E-2</v>
      </c>
      <c r="CW1405">
        <v>-5.4734881838485301E-2</v>
      </c>
      <c r="CX1405">
        <v>-5.0604547986917901E-2</v>
      </c>
      <c r="CY1405">
        <v>-4.0144002223148303E-2</v>
      </c>
      <c r="CZ1405">
        <v>-2.8441146323807499E-2</v>
      </c>
      <c r="DA1405">
        <v>-6.7657020789664603E-3</v>
      </c>
      <c r="DB1405">
        <v>-2.3258549189705199E-3</v>
      </c>
      <c r="DC1405">
        <v>-2.0030136092057298E-3</v>
      </c>
      <c r="DD1405">
        <v>6.3399548663944298E-4</v>
      </c>
      <c r="DE1405">
        <v>-1.7359160309536701E-3</v>
      </c>
      <c r="DF1405">
        <v>-6.8634566802129604E-4</v>
      </c>
      <c r="DG1405">
        <v>-6.48753911127317E-4</v>
      </c>
      <c r="DH1405">
        <v>-7.9509594095587702E-4</v>
      </c>
      <c r="DI1405">
        <v>6.3485289481142199E-3</v>
      </c>
      <c r="DJ1405">
        <v>6.72944147879595E-3</v>
      </c>
      <c r="DK1405">
        <v>5.0175265593221897E-4</v>
      </c>
      <c r="DL1405">
        <v>-5.3837308995914298E-4</v>
      </c>
      <c r="DM1405">
        <v>4.2307289203121004E-3</v>
      </c>
      <c r="DN1405">
        <v>1.97663647208168E-2</v>
      </c>
      <c r="DO1405">
        <v>0.167763355946869</v>
      </c>
      <c r="DP1405">
        <v>0.213682416771139</v>
      </c>
      <c r="DQ1405">
        <v>0.237304426112974</v>
      </c>
      <c r="DR1405">
        <v>0.23420740783522201</v>
      </c>
      <c r="DS1405">
        <v>0.218160992035589</v>
      </c>
      <c r="DT1405">
        <v>2.4725674188623498E-2</v>
      </c>
      <c r="DU1405">
        <v>-4.1321254417279199E-2</v>
      </c>
      <c r="DV1405">
        <v>-3.8766099529876898E-2</v>
      </c>
      <c r="DW1405">
        <v>-3.0332045603187099E-2</v>
      </c>
      <c r="DX1405">
        <v>-2.14220816947863E-2</v>
      </c>
      <c r="DY1405">
        <v>-3.8444780804551901E-4</v>
      </c>
      <c r="DZ1405">
        <v>4.5772287698070896E-3</v>
      </c>
      <c r="EA1405">
        <v>5.5520411970723903E-3</v>
      </c>
      <c r="EB1405">
        <v>8.3789516705014295E-3</v>
      </c>
      <c r="EC1405">
        <v>6.3770461635812804E-3</v>
      </c>
      <c r="ED1405">
        <v>5.7936363916621103E-3</v>
      </c>
      <c r="EE1405">
        <v>6.6208398692653497E-3</v>
      </c>
      <c r="EF1405">
        <v>5.8909723005519396E-3</v>
      </c>
      <c r="EG1405">
        <v>1.2499704678767201E-2</v>
      </c>
      <c r="EH1405">
        <v>1.3780430312054E-2</v>
      </c>
      <c r="EI1405">
        <v>5.95681435195183E-3</v>
      </c>
      <c r="EJ1405">
        <v>2.37212199379136E-3</v>
      </c>
      <c r="EK1405">
        <v>7.1375284997963898E-3</v>
      </c>
      <c r="EL1405">
        <v>2.7770987387613699E-2</v>
      </c>
      <c r="EM1405">
        <v>0.18399332551136699</v>
      </c>
      <c r="EN1405">
        <v>0.22744499216828701</v>
      </c>
      <c r="EO1405">
        <v>0.25366233489567802</v>
      </c>
      <c r="EP1405">
        <v>0.25071140560833999</v>
      </c>
      <c r="EQ1405">
        <v>0.23485005820891899</v>
      </c>
      <c r="ER1405">
        <v>4.2009428291177001E-2</v>
      </c>
      <c r="ES1405">
        <v>-2.1954106830263099E-2</v>
      </c>
      <c r="ET1405">
        <v>-2.1673260190510399E-2</v>
      </c>
      <c r="EU1405">
        <v>-1.61651386205343E-2</v>
      </c>
      <c r="EV1405">
        <v>-1.12876671680977E-2</v>
      </c>
      <c r="EW1405">
        <v>74.409845155060694</v>
      </c>
      <c r="EX1405">
        <v>73.312401838355996</v>
      </c>
      <c r="EY1405">
        <v>71.730948091937805</v>
      </c>
      <c r="EZ1405">
        <v>70.177333987752604</v>
      </c>
      <c r="FA1405">
        <v>69.299946435684902</v>
      </c>
      <c r="FB1405">
        <v>68.551804449508197</v>
      </c>
      <c r="FC1405">
        <v>67.6432205038397</v>
      </c>
      <c r="FD1405">
        <v>68.753545666286797</v>
      </c>
      <c r="FE1405">
        <v>73.604407578848594</v>
      </c>
      <c r="FF1405">
        <v>78.860724688824703</v>
      </c>
      <c r="FG1405">
        <v>83.807527958992793</v>
      </c>
      <c r="FH1405">
        <v>87.601555877558894</v>
      </c>
      <c r="FI1405">
        <v>90.604783963859006</v>
      </c>
      <c r="FJ1405">
        <v>93.438912039003398</v>
      </c>
      <c r="FK1405">
        <v>95.704972324539796</v>
      </c>
      <c r="FL1405">
        <v>97.197387378818405</v>
      </c>
      <c r="FM1405">
        <v>98.173755409316897</v>
      </c>
      <c r="FN1405">
        <v>98.378328149168595</v>
      </c>
      <c r="FO1405">
        <v>97.158940424840694</v>
      </c>
      <c r="FP1405">
        <v>93.4427437379303</v>
      </c>
      <c r="FQ1405">
        <v>87.029774061690304</v>
      </c>
      <c r="FR1405">
        <v>82.001297706300306</v>
      </c>
      <c r="FS1405">
        <v>78.901106787998899</v>
      </c>
      <c r="FT1405">
        <v>76.587126416351097</v>
      </c>
      <c r="FU1405">
        <v>2.1011267802586799E-2</v>
      </c>
      <c r="FV1405">
        <v>0</v>
      </c>
      <c r="FW1405">
        <v>0</v>
      </c>
      <c r="FX1405">
        <v>1</v>
      </c>
    </row>
    <row r="1406" spans="1:180" x14ac:dyDescent="0.2">
      <c r="A1406" t="s">
        <v>42</v>
      </c>
      <c r="B1406" t="s">
        <v>58</v>
      </c>
      <c r="C1406" t="s">
        <v>55</v>
      </c>
      <c r="D1406" t="s">
        <v>40</v>
      </c>
      <c r="E1406" t="s">
        <v>1</v>
      </c>
      <c r="F1406" t="s">
        <v>78</v>
      </c>
      <c r="G1406" t="s">
        <v>2</v>
      </c>
      <c r="H1406">
        <v>1711</v>
      </c>
      <c r="I1406">
        <v>0.81782008406073703</v>
      </c>
      <c r="J1406">
        <v>0.715094792056583</v>
      </c>
      <c r="K1406">
        <v>0.65116208989758795</v>
      </c>
      <c r="L1406">
        <v>0.61555880838711396</v>
      </c>
      <c r="M1406">
        <v>0.60623673885035101</v>
      </c>
      <c r="N1406">
        <v>0.630534311875105</v>
      </c>
      <c r="O1406">
        <v>0.699174495958785</v>
      </c>
      <c r="P1406">
        <v>0.77161420392469504</v>
      </c>
      <c r="Q1406">
        <v>0.84917959250477604</v>
      </c>
      <c r="R1406">
        <v>0.92924825026397495</v>
      </c>
      <c r="S1406">
        <v>1.0348381206852399</v>
      </c>
      <c r="T1406">
        <v>1.18790437317764</v>
      </c>
      <c r="U1406">
        <v>1.36072905323889</v>
      </c>
      <c r="V1406">
        <v>1.5539621281854601</v>
      </c>
      <c r="W1406">
        <v>1.7321263211123401</v>
      </c>
      <c r="X1406">
        <v>1.94924274404802</v>
      </c>
      <c r="Y1406">
        <v>2.1600105547097002</v>
      </c>
      <c r="Z1406">
        <v>2.3121842375613602</v>
      </c>
      <c r="AA1406">
        <v>2.3186973739230798</v>
      </c>
      <c r="AB1406">
        <v>2.1475186496733301</v>
      </c>
      <c r="AC1406">
        <v>1.88498898517772</v>
      </c>
      <c r="AD1406">
        <v>1.6426423187831001</v>
      </c>
      <c r="AE1406">
        <v>1.3316817231212501</v>
      </c>
      <c r="AF1406">
        <v>1.0548306781939101</v>
      </c>
      <c r="AG1406">
        <v>-3.1791205007651799E-2</v>
      </c>
      <c r="AH1406">
        <v>-2.1208305605542401E-2</v>
      </c>
      <c r="AI1406">
        <v>-2.2509988882103701E-2</v>
      </c>
      <c r="AJ1406">
        <v>-1.47036505498069E-2</v>
      </c>
      <c r="AK1406">
        <v>-9.9069986025457305E-3</v>
      </c>
      <c r="AL1406">
        <v>-1.27733617963503E-2</v>
      </c>
      <c r="AM1406">
        <v>-1.6463915318696402E-2</v>
      </c>
      <c r="AN1406">
        <v>-1.95800477153588E-2</v>
      </c>
      <c r="AO1406">
        <v>-1.9387730145596901E-2</v>
      </c>
      <c r="AP1406">
        <v>-2.7103816920026402E-2</v>
      </c>
      <c r="AQ1406">
        <v>-2.0200920262743199E-2</v>
      </c>
      <c r="AR1406">
        <v>-8.2765534554838094E-3</v>
      </c>
      <c r="AS1406">
        <v>-1.3611234006215899E-2</v>
      </c>
      <c r="AT1406">
        <v>-3.9313399547742503E-2</v>
      </c>
      <c r="AU1406">
        <v>0.33737013571994401</v>
      </c>
      <c r="AV1406">
        <v>0.43540442496072201</v>
      </c>
      <c r="AW1406">
        <v>0.505917968276412</v>
      </c>
      <c r="AX1406">
        <v>0.51511208186817703</v>
      </c>
      <c r="AY1406">
        <v>0.30866133098249598</v>
      </c>
      <c r="AZ1406">
        <v>-0.294246335195193</v>
      </c>
      <c r="BA1406">
        <v>-0.287865224303607</v>
      </c>
      <c r="BB1406">
        <v>-0.221021691493554</v>
      </c>
      <c r="BC1406">
        <v>-0.13654143734569399</v>
      </c>
      <c r="BD1406">
        <v>-7.3550187636997694E-2</v>
      </c>
      <c r="BE1406">
        <v>-2.21787898529484E-2</v>
      </c>
      <c r="BF1406">
        <v>-1.33130730491644E-2</v>
      </c>
      <c r="BG1406">
        <v>-1.39404504163984E-2</v>
      </c>
      <c r="BH1406">
        <v>-7.4077484019876103E-3</v>
      </c>
      <c r="BI1406">
        <v>-3.7882809461722302E-3</v>
      </c>
      <c r="BJ1406">
        <v>-7.70387177798992E-3</v>
      </c>
      <c r="BK1406">
        <v>-7.4781660807523602E-3</v>
      </c>
      <c r="BL1406">
        <v>-1.0771077517145801E-2</v>
      </c>
      <c r="BM1406">
        <v>-9.6919895281929805E-3</v>
      </c>
      <c r="BN1406">
        <v>-1.4385906624383099E-2</v>
      </c>
      <c r="BO1406">
        <v>-8.2046476991409593E-3</v>
      </c>
      <c r="BP1406">
        <v>-1.79117003646278E-3</v>
      </c>
      <c r="BQ1406">
        <v>-7.09548231516334E-3</v>
      </c>
      <c r="BR1406">
        <v>-2.1398842404402402E-2</v>
      </c>
      <c r="BS1406">
        <v>0.35985706257251598</v>
      </c>
      <c r="BT1406">
        <v>0.45885825215175302</v>
      </c>
      <c r="BU1406">
        <v>0.53354648779220004</v>
      </c>
      <c r="BV1406">
        <v>0.54876547237469397</v>
      </c>
      <c r="BW1406">
        <v>0.34204016508120699</v>
      </c>
      <c r="BX1406">
        <v>-0.26794986976860702</v>
      </c>
      <c r="BY1406">
        <v>-0.26510976067237202</v>
      </c>
      <c r="BZ1406">
        <v>-0.193429134410839</v>
      </c>
      <c r="CA1406">
        <v>-0.110690582409729</v>
      </c>
      <c r="CB1406">
        <v>-5.6408904065866301E-2</v>
      </c>
      <c r="CC1406">
        <v>-1.5521260398813101E-2</v>
      </c>
      <c r="CD1406">
        <v>-7.8448590316273197E-3</v>
      </c>
      <c r="CE1406">
        <v>-8.0052141801790697E-3</v>
      </c>
      <c r="CF1406">
        <v>-2.3546287996960499E-3</v>
      </c>
      <c r="CG1406">
        <v>4.4952426336584002E-4</v>
      </c>
      <c r="CH1406">
        <v>-4.1927584343090102E-3</v>
      </c>
      <c r="CI1406">
        <v>-1.2546635315709E-3</v>
      </c>
      <c r="CJ1406">
        <v>-4.6700115923653E-3</v>
      </c>
      <c r="CK1406">
        <v>-2.9767491124231102E-3</v>
      </c>
      <c r="CL1406">
        <v>-5.5775206958094603E-3</v>
      </c>
      <c r="CM1406">
        <v>1.03934134524399E-4</v>
      </c>
      <c r="CN1406">
        <v>2.7005867633220302E-3</v>
      </c>
      <c r="CO1406">
        <v>-2.5826925426794098E-3</v>
      </c>
      <c r="CP1406">
        <v>-8.9912746995036395E-3</v>
      </c>
      <c r="CQ1406">
        <v>0.37543143960935699</v>
      </c>
      <c r="CR1406">
        <v>0.47510230141756898</v>
      </c>
      <c r="CS1406">
        <v>0.55268191624490304</v>
      </c>
      <c r="CT1406">
        <v>0.57207370812219205</v>
      </c>
      <c r="CU1406">
        <v>0.365158243897032</v>
      </c>
      <c r="CV1406">
        <v>-0.24973701792028699</v>
      </c>
      <c r="CW1406">
        <v>-0.24934939588066499</v>
      </c>
      <c r="CX1406">
        <v>-0.17431861342973001</v>
      </c>
      <c r="CY1406">
        <v>-9.2786359029764107E-2</v>
      </c>
      <c r="CZ1406">
        <v>-4.4536903281479197E-2</v>
      </c>
      <c r="DA1406">
        <v>-8.8637309446777408E-3</v>
      </c>
      <c r="DB1406">
        <v>-2.37664501409024E-3</v>
      </c>
      <c r="DC1406">
        <v>-2.06997794395975E-3</v>
      </c>
      <c r="DD1406">
        <v>2.69849080259551E-3</v>
      </c>
      <c r="DE1406">
        <v>4.6873294729039101E-3</v>
      </c>
      <c r="DF1406">
        <v>-6.8164509062809198E-4</v>
      </c>
      <c r="DG1406">
        <v>4.9688390176105598E-3</v>
      </c>
      <c r="DH1406">
        <v>1.4310543324151401E-3</v>
      </c>
      <c r="DI1406">
        <v>3.73849130334677E-3</v>
      </c>
      <c r="DJ1406">
        <v>3.2308652327641299E-3</v>
      </c>
      <c r="DK1406">
        <v>8.4125159681897495E-3</v>
      </c>
      <c r="DL1406">
        <v>7.1923435631068497E-3</v>
      </c>
      <c r="DM1406">
        <v>1.93009722980452E-3</v>
      </c>
      <c r="DN1406">
        <v>3.41629300539514E-3</v>
      </c>
      <c r="DO1406">
        <v>0.39100581664619699</v>
      </c>
      <c r="DP1406">
        <v>0.491346350683386</v>
      </c>
      <c r="DQ1406">
        <v>0.57181734469760703</v>
      </c>
      <c r="DR1406">
        <v>0.59538194386969101</v>
      </c>
      <c r="DS1406">
        <v>0.388276322712857</v>
      </c>
      <c r="DT1406">
        <v>-0.23152416607196799</v>
      </c>
      <c r="DU1406">
        <v>-0.23358903108895901</v>
      </c>
      <c r="DV1406">
        <v>-0.15520809244862199</v>
      </c>
      <c r="DW1406">
        <v>-7.4882135649799397E-2</v>
      </c>
      <c r="DX1406">
        <v>-3.2664902497092002E-2</v>
      </c>
      <c r="DY1406">
        <v>7.4868421002561095E-4</v>
      </c>
      <c r="DZ1406">
        <v>5.51858754228776E-3</v>
      </c>
      <c r="EA1406">
        <v>6.4995605217456004E-3</v>
      </c>
      <c r="EB1406">
        <v>9.9943929504147707E-3</v>
      </c>
      <c r="EC1406">
        <v>1.08060471292774E-2</v>
      </c>
      <c r="ED1406">
        <v>4.3878449277323303E-3</v>
      </c>
      <c r="EE1406">
        <v>1.39545882555546E-2</v>
      </c>
      <c r="EF1406">
        <v>1.02400245306282E-2</v>
      </c>
      <c r="EG1406">
        <v>1.3434231920750699E-2</v>
      </c>
      <c r="EH1406">
        <v>1.59487755284075E-2</v>
      </c>
      <c r="EI1406">
        <v>2.0408788531792E-2</v>
      </c>
      <c r="EJ1406">
        <v>1.3677726982127899E-2</v>
      </c>
      <c r="EK1406">
        <v>8.4458489208571307E-3</v>
      </c>
      <c r="EL1406">
        <v>2.13308501487352E-2</v>
      </c>
      <c r="EM1406">
        <v>0.41349274349877002</v>
      </c>
      <c r="EN1406">
        <v>0.51480017787441601</v>
      </c>
      <c r="EO1406">
        <v>0.59944586421339396</v>
      </c>
      <c r="EP1406">
        <v>0.62903533437620696</v>
      </c>
      <c r="EQ1406">
        <v>0.42165515681156701</v>
      </c>
      <c r="ER1406">
        <v>-0.20522770064538201</v>
      </c>
      <c r="ES1406">
        <v>-0.210833567457724</v>
      </c>
      <c r="ET1406">
        <v>-0.127615535365907</v>
      </c>
      <c r="EU1406">
        <v>-4.9031280713834398E-2</v>
      </c>
      <c r="EV1406">
        <v>-1.5523618925960599E-2</v>
      </c>
      <c r="EW1406">
        <v>74.3322479363257</v>
      </c>
      <c r="EX1406">
        <v>73.2207812088254</v>
      </c>
      <c r="EY1406">
        <v>71.688585528761493</v>
      </c>
      <c r="EZ1406">
        <v>70.191608775836599</v>
      </c>
      <c r="FA1406">
        <v>69.308949503312903</v>
      </c>
      <c r="FB1406">
        <v>68.635147497866797</v>
      </c>
      <c r="FC1406">
        <v>67.733286003615603</v>
      </c>
      <c r="FD1406">
        <v>68.830792361858499</v>
      </c>
      <c r="FE1406">
        <v>73.468622295068101</v>
      </c>
      <c r="FF1406">
        <v>78.680124807281203</v>
      </c>
      <c r="FG1406">
        <v>83.634037081251094</v>
      </c>
      <c r="FH1406">
        <v>87.455108854606806</v>
      </c>
      <c r="FI1406">
        <v>90.523180208152198</v>
      </c>
      <c r="FJ1406">
        <v>93.393973104624195</v>
      </c>
      <c r="FK1406">
        <v>95.725141918857602</v>
      </c>
      <c r="FL1406">
        <v>97.239251719727207</v>
      </c>
      <c r="FM1406">
        <v>98.263836806265203</v>
      </c>
      <c r="FN1406">
        <v>98.480947641376204</v>
      </c>
      <c r="FO1406">
        <v>97.351288527154296</v>
      </c>
      <c r="FP1406">
        <v>93.730605465416204</v>
      </c>
      <c r="FQ1406">
        <v>87.428875565043697</v>
      </c>
      <c r="FR1406">
        <v>82.250117622525906</v>
      </c>
      <c r="FS1406">
        <v>79.016748208744801</v>
      </c>
      <c r="FT1406">
        <v>76.620196162143401</v>
      </c>
      <c r="FU1406">
        <v>3.7139616365287703E-2</v>
      </c>
      <c r="FV1406">
        <v>0</v>
      </c>
      <c r="FW1406">
        <v>0</v>
      </c>
      <c r="FX1406">
        <v>1</v>
      </c>
    </row>
    <row r="1407" spans="1:180" x14ac:dyDescent="0.2">
      <c r="A1407" t="s">
        <v>42</v>
      </c>
      <c r="B1407" t="s">
        <v>58</v>
      </c>
      <c r="C1407" t="s">
        <v>55</v>
      </c>
      <c r="D1407" t="s">
        <v>40</v>
      </c>
      <c r="E1407" t="s">
        <v>77</v>
      </c>
      <c r="F1407" t="s">
        <v>1</v>
      </c>
      <c r="G1407" t="s">
        <v>2</v>
      </c>
      <c r="H1407">
        <v>5516.2222222222199</v>
      </c>
      <c r="I1407">
        <v>0.94857689684028401</v>
      </c>
      <c r="J1407">
        <v>0.83028724018293998</v>
      </c>
      <c r="K1407">
        <v>0.75094397515899802</v>
      </c>
      <c r="L1407">
        <v>0.70670820182591298</v>
      </c>
      <c r="M1407">
        <v>0.69204168282773504</v>
      </c>
      <c r="N1407">
        <v>0.72855542992563505</v>
      </c>
      <c r="O1407">
        <v>0.80118957226968501</v>
      </c>
      <c r="P1407">
        <v>0.86476332063151595</v>
      </c>
      <c r="Q1407">
        <v>0.92010031910499801</v>
      </c>
      <c r="R1407">
        <v>0.98629434217554501</v>
      </c>
      <c r="S1407">
        <v>1.08439918496154</v>
      </c>
      <c r="T1407">
        <v>1.22546723002527</v>
      </c>
      <c r="U1407">
        <v>1.3912970887168501</v>
      </c>
      <c r="V1407">
        <v>1.58852099774285</v>
      </c>
      <c r="W1407">
        <v>1.7741675205502001</v>
      </c>
      <c r="X1407">
        <v>1.9845154191524399</v>
      </c>
      <c r="Y1407">
        <v>2.1803268481955702</v>
      </c>
      <c r="Z1407">
        <v>2.35042426652929</v>
      </c>
      <c r="AA1407">
        <v>2.3748609096738802</v>
      </c>
      <c r="AB1407">
        <v>2.2098910185765099</v>
      </c>
      <c r="AC1407">
        <v>1.9940302021657199</v>
      </c>
      <c r="AD1407">
        <v>1.7863755768740199</v>
      </c>
      <c r="AE1407">
        <v>1.47813624810946</v>
      </c>
      <c r="AF1407">
        <v>1.1915385426931799</v>
      </c>
      <c r="AG1407">
        <v>-2.7605879790074301E-2</v>
      </c>
      <c r="AH1407">
        <v>-2.1367092234916101E-2</v>
      </c>
      <c r="AI1407">
        <v>-2.3099065773173399E-2</v>
      </c>
      <c r="AJ1407">
        <v>-1.84657256212927E-2</v>
      </c>
      <c r="AK1407">
        <v>-1.8793971588357699E-2</v>
      </c>
      <c r="AL1407">
        <v>-1.2602810487823499E-2</v>
      </c>
      <c r="AM1407">
        <v>-1.45000164323403E-2</v>
      </c>
      <c r="AN1407">
        <v>-1.12871925225546E-2</v>
      </c>
      <c r="AO1407">
        <v>-8.7538791864759397E-3</v>
      </c>
      <c r="AP1407">
        <v>-1.0184458854542101E-2</v>
      </c>
      <c r="AQ1407">
        <v>-1.13161997536634E-2</v>
      </c>
      <c r="AR1407">
        <v>-8.4851459976323599E-3</v>
      </c>
      <c r="AS1407">
        <v>-6.6164856063102599E-3</v>
      </c>
      <c r="AT1407">
        <v>-2.3186022330838902E-3</v>
      </c>
      <c r="AU1407">
        <v>0.211331524070212</v>
      </c>
      <c r="AV1407">
        <v>0.275489977687087</v>
      </c>
      <c r="AW1407">
        <v>0.31361091473868802</v>
      </c>
      <c r="AX1407">
        <v>0.31250456842519297</v>
      </c>
      <c r="AY1407">
        <v>0.25371273636639702</v>
      </c>
      <c r="AZ1407">
        <v>-7.0839853602592998E-2</v>
      </c>
      <c r="BA1407">
        <v>-0.14098486108450101</v>
      </c>
      <c r="BB1407">
        <v>-0.11868925430999799</v>
      </c>
      <c r="BC1407">
        <v>-9.1313963069003301E-2</v>
      </c>
      <c r="BD1407">
        <v>-6.4769455384756494E-2</v>
      </c>
      <c r="BE1407">
        <v>-1.9673139355057101E-2</v>
      </c>
      <c r="BF1407">
        <v>-1.3798366400813999E-2</v>
      </c>
      <c r="BG1407">
        <v>-1.4450664033925901E-2</v>
      </c>
      <c r="BH1407">
        <v>-1.0448040808071799E-2</v>
      </c>
      <c r="BI1407">
        <v>-1.04775848390925E-2</v>
      </c>
      <c r="BJ1407">
        <v>-7.7539425852250696E-3</v>
      </c>
      <c r="BK1407">
        <v>-7.6477495552227902E-3</v>
      </c>
      <c r="BL1407">
        <v>-6.4897402704295502E-3</v>
      </c>
      <c r="BM1407">
        <v>-1.4757592685600699E-3</v>
      </c>
      <c r="BN1407">
        <v>-3.98854141569453E-3</v>
      </c>
      <c r="BO1407">
        <v>-5.0101910201240498E-3</v>
      </c>
      <c r="BP1407">
        <v>-4.1633974895297797E-3</v>
      </c>
      <c r="BQ1407">
        <v>-2.3148388211959399E-3</v>
      </c>
      <c r="BR1407">
        <v>8.0314605248836407E-3</v>
      </c>
      <c r="BS1407">
        <v>0.22633762142026401</v>
      </c>
      <c r="BT1407">
        <v>0.294370348305388</v>
      </c>
      <c r="BU1407">
        <v>0.33400469911834801</v>
      </c>
      <c r="BV1407">
        <v>0.33403809787772998</v>
      </c>
      <c r="BW1407">
        <v>0.275613661007026</v>
      </c>
      <c r="BX1407">
        <v>-5.3577379405838801E-2</v>
      </c>
      <c r="BY1407">
        <v>-0.122911368815688</v>
      </c>
      <c r="BZ1407">
        <v>-9.9231351593886505E-2</v>
      </c>
      <c r="CA1407">
        <v>-7.2077143106670197E-2</v>
      </c>
      <c r="CB1407">
        <v>-5.0234854858881399E-2</v>
      </c>
      <c r="CC1407">
        <v>-1.41789474950336E-2</v>
      </c>
      <c r="CD1407">
        <v>-8.5562899444974992E-3</v>
      </c>
      <c r="CE1407">
        <v>-8.4608073346900004E-3</v>
      </c>
      <c r="CF1407">
        <v>-4.8950167304680397E-3</v>
      </c>
      <c r="CG1407">
        <v>-4.71768071051117E-3</v>
      </c>
      <c r="CH1407">
        <v>-4.3956314468463799E-3</v>
      </c>
      <c r="CI1407">
        <v>-2.9018903899864701E-3</v>
      </c>
      <c r="CJ1407">
        <v>-3.1670394549427501E-3</v>
      </c>
      <c r="CK1407">
        <v>3.5650444154698801E-3</v>
      </c>
      <c r="CL1407">
        <v>3.0273212801368798E-4</v>
      </c>
      <c r="CM1407">
        <v>-6.4266858108014396E-4</v>
      </c>
      <c r="CN1407">
        <v>-1.17016763803089E-3</v>
      </c>
      <c r="CO1407">
        <v>6.6446863819656101E-4</v>
      </c>
      <c r="CP1407">
        <v>1.5199882461966E-2</v>
      </c>
      <c r="CQ1407">
        <v>0.236730798732286</v>
      </c>
      <c r="CR1407">
        <v>0.307446835480916</v>
      </c>
      <c r="CS1407">
        <v>0.34812937205472599</v>
      </c>
      <c r="CT1407">
        <v>0.348952154779611</v>
      </c>
      <c r="CU1407">
        <v>0.29078217469699602</v>
      </c>
      <c r="CV1407">
        <v>-4.1621442363324601E-2</v>
      </c>
      <c r="CW1407">
        <v>-0.110393723127045</v>
      </c>
      <c r="CX1407">
        <v>-8.5754867446733704E-2</v>
      </c>
      <c r="CY1407">
        <v>-5.8753780201306401E-2</v>
      </c>
      <c r="CZ1407">
        <v>-4.0168234810978302E-2</v>
      </c>
      <c r="DA1407">
        <v>-8.6847556350101406E-3</v>
      </c>
      <c r="DB1407">
        <v>-3.3142134881810502E-3</v>
      </c>
      <c r="DC1407">
        <v>-2.4709506354541502E-3</v>
      </c>
      <c r="DD1407">
        <v>6.5800734713576301E-4</v>
      </c>
      <c r="DE1407">
        <v>1.0422234180701899E-3</v>
      </c>
      <c r="DF1407">
        <v>-1.03732030846769E-3</v>
      </c>
      <c r="DG1407">
        <v>1.8439687752498601E-3</v>
      </c>
      <c r="DH1407">
        <v>1.5566136054404099E-4</v>
      </c>
      <c r="DI1407">
        <v>8.6058480994998209E-3</v>
      </c>
      <c r="DJ1407">
        <v>4.5940056717219003E-3</v>
      </c>
      <c r="DK1407">
        <v>3.7248538579637701E-3</v>
      </c>
      <c r="DL1407">
        <v>1.8230622134680001E-3</v>
      </c>
      <c r="DM1407">
        <v>3.6437760975890601E-3</v>
      </c>
      <c r="DN1407">
        <v>2.23683043990483E-2</v>
      </c>
      <c r="DO1407">
        <v>0.247123976044307</v>
      </c>
      <c r="DP1407">
        <v>0.32052332265644301</v>
      </c>
      <c r="DQ1407">
        <v>0.36225404499110497</v>
      </c>
      <c r="DR1407">
        <v>0.36386621168149302</v>
      </c>
      <c r="DS1407">
        <v>0.30595068838696499</v>
      </c>
      <c r="DT1407">
        <v>-2.9665505320810501E-2</v>
      </c>
      <c r="DU1407">
        <v>-9.7876077438402195E-2</v>
      </c>
      <c r="DV1407">
        <v>-7.2278383299580903E-2</v>
      </c>
      <c r="DW1407">
        <v>-4.5430417295942598E-2</v>
      </c>
      <c r="DX1407">
        <v>-3.01016147630753E-2</v>
      </c>
      <c r="DY1407">
        <v>-7.5201519999291305E-4</v>
      </c>
      <c r="DZ1407">
        <v>4.2545123459210698E-3</v>
      </c>
      <c r="EA1407">
        <v>6.1774511037934396E-3</v>
      </c>
      <c r="EB1407">
        <v>8.6756921603566208E-3</v>
      </c>
      <c r="EC1407">
        <v>9.3586101673353798E-3</v>
      </c>
      <c r="ED1407">
        <v>3.8115475941307301E-3</v>
      </c>
      <c r="EE1407">
        <v>8.69623565236732E-3</v>
      </c>
      <c r="EF1407">
        <v>4.9531136126690902E-3</v>
      </c>
      <c r="EG1407">
        <v>1.5883968017415699E-2</v>
      </c>
      <c r="EH1407">
        <v>1.07899231105695E-2</v>
      </c>
      <c r="EI1407">
        <v>1.00308625915031E-2</v>
      </c>
      <c r="EJ1407">
        <v>6.1448107215705799E-3</v>
      </c>
      <c r="EK1407">
        <v>7.9454228827033797E-3</v>
      </c>
      <c r="EL1407">
        <v>3.2718367157015801E-2</v>
      </c>
      <c r="EM1407">
        <v>0.26213007339435901</v>
      </c>
      <c r="EN1407">
        <v>0.33940369327474401</v>
      </c>
      <c r="EO1407">
        <v>0.38264782937076502</v>
      </c>
      <c r="EP1407">
        <v>0.38539974113402897</v>
      </c>
      <c r="EQ1407">
        <v>0.32785161302759402</v>
      </c>
      <c r="ER1407">
        <v>-1.24030311240563E-2</v>
      </c>
      <c r="ES1407">
        <v>-7.9802585169588297E-2</v>
      </c>
      <c r="ET1407">
        <v>-5.2820480583469602E-2</v>
      </c>
      <c r="EU1407">
        <v>-2.61935973336094E-2</v>
      </c>
      <c r="EV1407">
        <v>-1.5567014237200199E-2</v>
      </c>
      <c r="EW1407">
        <v>74.045618875920894</v>
      </c>
      <c r="EX1407">
        <v>72.989730973216695</v>
      </c>
      <c r="EY1407">
        <v>71.492221534267102</v>
      </c>
      <c r="EZ1407">
        <v>69.999612556720507</v>
      </c>
      <c r="FA1407">
        <v>69.192657632535798</v>
      </c>
      <c r="FB1407">
        <v>68.510337242917203</v>
      </c>
      <c r="FC1407">
        <v>67.620221872928795</v>
      </c>
      <c r="FD1407">
        <v>68.730383335050902</v>
      </c>
      <c r="FE1407">
        <v>73.576872547621207</v>
      </c>
      <c r="FF1407">
        <v>78.906843752882693</v>
      </c>
      <c r="FG1407">
        <v>83.937649446855204</v>
      </c>
      <c r="FH1407">
        <v>87.730490487701204</v>
      </c>
      <c r="FI1407">
        <v>90.6852918840614</v>
      </c>
      <c r="FJ1407">
        <v>93.452473454349004</v>
      </c>
      <c r="FK1407">
        <v>95.688006784412394</v>
      </c>
      <c r="FL1407">
        <v>97.133916995605404</v>
      </c>
      <c r="FM1407">
        <v>98.093056144418398</v>
      </c>
      <c r="FN1407">
        <v>98.284534224267304</v>
      </c>
      <c r="FO1407">
        <v>97.0765156749993</v>
      </c>
      <c r="FP1407">
        <v>93.309287289231506</v>
      </c>
      <c r="FQ1407">
        <v>86.804530303332896</v>
      </c>
      <c r="FR1407">
        <v>81.692728834235695</v>
      </c>
      <c r="FS1407">
        <v>78.594118721024302</v>
      </c>
      <c r="FT1407">
        <v>76.266302780385303</v>
      </c>
      <c r="FU1407">
        <v>2.5811152497273601E-2</v>
      </c>
      <c r="FV1407">
        <v>0</v>
      </c>
      <c r="FW1407">
        <v>0</v>
      </c>
      <c r="FX1407">
        <v>1</v>
      </c>
    </row>
    <row r="1408" spans="1:180" x14ac:dyDescent="0.2">
      <c r="A1408" t="s">
        <v>42</v>
      </c>
      <c r="B1408" t="s">
        <v>58</v>
      </c>
      <c r="C1408" t="s">
        <v>55</v>
      </c>
      <c r="D1408" t="s">
        <v>40</v>
      </c>
      <c r="E1408" t="s">
        <v>77</v>
      </c>
      <c r="F1408" t="s">
        <v>77</v>
      </c>
      <c r="G1408" t="s">
        <v>2</v>
      </c>
      <c r="H1408">
        <v>4256.5555555555602</v>
      </c>
      <c r="I1408">
        <v>0.98129854733370403</v>
      </c>
      <c r="J1408">
        <v>0.85802148241329801</v>
      </c>
      <c r="K1408">
        <v>0.77340261360907303</v>
      </c>
      <c r="L1408">
        <v>0.72615218124529302</v>
      </c>
      <c r="M1408">
        <v>0.70833281807568704</v>
      </c>
      <c r="N1408">
        <v>0.74525237984991499</v>
      </c>
      <c r="O1408">
        <v>0.81766007220669601</v>
      </c>
      <c r="P1408">
        <v>0.87647175789915899</v>
      </c>
      <c r="Q1408">
        <v>0.92693022096782496</v>
      </c>
      <c r="R1408">
        <v>0.99303989904096701</v>
      </c>
      <c r="S1408">
        <v>1.0924569662850301</v>
      </c>
      <c r="T1408">
        <v>1.23411646837742</v>
      </c>
      <c r="U1408">
        <v>1.4009728537586601</v>
      </c>
      <c r="V1408">
        <v>1.59881527884514</v>
      </c>
      <c r="W1408">
        <v>1.7902548551341599</v>
      </c>
      <c r="X1408">
        <v>1.9988846118872701</v>
      </c>
      <c r="Y1408">
        <v>2.1850468196786199</v>
      </c>
      <c r="Z1408">
        <v>2.3554904170881601</v>
      </c>
      <c r="AA1408">
        <v>2.381781829136</v>
      </c>
      <c r="AB1408">
        <v>2.2182793442505102</v>
      </c>
      <c r="AC1408">
        <v>2.0139515504558498</v>
      </c>
      <c r="AD1408">
        <v>1.8160879158977301</v>
      </c>
      <c r="AE1408">
        <v>1.5085376311847101</v>
      </c>
      <c r="AF1408">
        <v>1.22267079996774</v>
      </c>
      <c r="AG1408">
        <v>-2.71645710368176E-2</v>
      </c>
      <c r="AH1408">
        <v>-2.13877453974557E-2</v>
      </c>
      <c r="AI1408">
        <v>-2.4326483627459199E-2</v>
      </c>
      <c r="AJ1408">
        <v>-2.1112262485212498E-2</v>
      </c>
      <c r="AK1408">
        <v>-2.1953566559387901E-2</v>
      </c>
      <c r="AL1408">
        <v>-1.4597577509311401E-2</v>
      </c>
      <c r="AM1408">
        <v>-1.77876995427446E-2</v>
      </c>
      <c r="AN1408">
        <v>-1.6124329079628501E-2</v>
      </c>
      <c r="AO1408">
        <v>-9.0959281327054001E-3</v>
      </c>
      <c r="AP1408">
        <v>-8.7103970748136708E-3</v>
      </c>
      <c r="AQ1408">
        <v>-1.2148073231138E-2</v>
      </c>
      <c r="AR1408">
        <v>-8.1995619080042492E-3</v>
      </c>
      <c r="AS1408">
        <v>-5.6402033543569499E-3</v>
      </c>
      <c r="AT1408">
        <v>2.7584221061264002E-3</v>
      </c>
      <c r="AU1408">
        <v>0.15927404044476301</v>
      </c>
      <c r="AV1408">
        <v>0.21429553715086999</v>
      </c>
      <c r="AW1408">
        <v>0.23772488790089899</v>
      </c>
      <c r="AX1408">
        <v>0.236443226425849</v>
      </c>
      <c r="AY1408">
        <v>0.22227325587680499</v>
      </c>
      <c r="AZ1408">
        <v>-1.44979253804094E-2</v>
      </c>
      <c r="BA1408">
        <v>-0.103297635402395</v>
      </c>
      <c r="BB1408">
        <v>-8.9502285963242195E-2</v>
      </c>
      <c r="BC1408">
        <v>-7.9645434790812999E-2</v>
      </c>
      <c r="BD1408">
        <v>-6.2232100984796097E-2</v>
      </c>
      <c r="BE1408">
        <v>-1.8802896451112602E-2</v>
      </c>
      <c r="BF1408">
        <v>-1.3890641256068601E-2</v>
      </c>
      <c r="BG1408">
        <v>-1.48371048937278E-2</v>
      </c>
      <c r="BH1408">
        <v>-1.2189101602227401E-2</v>
      </c>
      <c r="BI1408">
        <v>-1.2773206729258101E-2</v>
      </c>
      <c r="BJ1408">
        <v>-8.5917289823938293E-3</v>
      </c>
      <c r="BK1408">
        <v>-9.7428113916682105E-3</v>
      </c>
      <c r="BL1408">
        <v>-9.3282998697113793E-3</v>
      </c>
      <c r="BM1408">
        <v>-1.49913644762394E-3</v>
      </c>
      <c r="BN1408">
        <v>-2.12923907936912E-3</v>
      </c>
      <c r="BO1408">
        <v>-5.10413542634646E-3</v>
      </c>
      <c r="BP1408">
        <v>-4.2527408247998002E-3</v>
      </c>
      <c r="BQ1408">
        <v>-1.7497287556487099E-3</v>
      </c>
      <c r="BR1408">
        <v>1.34231464822064E-2</v>
      </c>
      <c r="BS1408">
        <v>0.17607851495381499</v>
      </c>
      <c r="BT1408">
        <v>0.233648147795571</v>
      </c>
      <c r="BU1408">
        <v>0.25914056723333301</v>
      </c>
      <c r="BV1408">
        <v>0.25709830178773602</v>
      </c>
      <c r="BW1408">
        <v>0.242429535693654</v>
      </c>
      <c r="BX1408">
        <v>4.8879429549888598E-3</v>
      </c>
      <c r="BY1408">
        <v>-8.2657760284743698E-2</v>
      </c>
      <c r="BZ1408">
        <v>-7.0416009149746203E-2</v>
      </c>
      <c r="CA1408">
        <v>-6.1276608907491897E-2</v>
      </c>
      <c r="CB1408">
        <v>-4.7642950674606201E-2</v>
      </c>
      <c r="CC1408">
        <v>-1.3011626104972E-2</v>
      </c>
      <c r="CD1408">
        <v>-8.6981697659475297E-3</v>
      </c>
      <c r="CE1408">
        <v>-8.2647900899554504E-3</v>
      </c>
      <c r="CF1408">
        <v>-6.00894755702949E-3</v>
      </c>
      <c r="CG1408">
        <v>-6.4149174767652003E-3</v>
      </c>
      <c r="CH1408">
        <v>-4.4320965880871198E-3</v>
      </c>
      <c r="CI1408">
        <v>-4.1709463651344201E-3</v>
      </c>
      <c r="CJ1408">
        <v>-4.6213907414628698E-3</v>
      </c>
      <c r="CK1408">
        <v>3.7623783315846402E-3</v>
      </c>
      <c r="CL1408">
        <v>2.4288509002914002E-3</v>
      </c>
      <c r="CM1408">
        <v>-2.25525560484498E-4</v>
      </c>
      <c r="CN1408">
        <v>-1.5191845656551701E-3</v>
      </c>
      <c r="CO1408">
        <v>9.4480209998044299E-4</v>
      </c>
      <c r="CP1408">
        <v>2.0809502097449101E-2</v>
      </c>
      <c r="CQ1408">
        <v>0.18771724280781699</v>
      </c>
      <c r="CR1408">
        <v>0.24705170697481299</v>
      </c>
      <c r="CS1408">
        <v>0.27397300150103399</v>
      </c>
      <c r="CT1408">
        <v>0.271403944062441</v>
      </c>
      <c r="CU1408">
        <v>0.25638971369333202</v>
      </c>
      <c r="CV1408">
        <v>1.83145363094959E-2</v>
      </c>
      <c r="CW1408">
        <v>-6.8362645652891504E-2</v>
      </c>
      <c r="CX1408">
        <v>-5.7196911970671803E-2</v>
      </c>
      <c r="CY1408">
        <v>-4.8554416057107502E-2</v>
      </c>
      <c r="CZ1408">
        <v>-3.7538549612260101E-2</v>
      </c>
      <c r="DA1408">
        <v>-7.2203557588314E-3</v>
      </c>
      <c r="DB1408">
        <v>-3.5056982758264999E-3</v>
      </c>
      <c r="DC1408">
        <v>-1.6924752861831201E-3</v>
      </c>
      <c r="DD1408">
        <v>1.71206488168414E-4</v>
      </c>
      <c r="DE1408">
        <v>-5.6628224272304301E-5</v>
      </c>
      <c r="DF1408">
        <v>-2.7246419378041401E-4</v>
      </c>
      <c r="DG1408">
        <v>1.4009186613993801E-3</v>
      </c>
      <c r="DH1408">
        <v>8.5518386785633595E-5</v>
      </c>
      <c r="DI1408">
        <v>9.0238931107932199E-3</v>
      </c>
      <c r="DJ1408">
        <v>6.9869408799519304E-3</v>
      </c>
      <c r="DK1408">
        <v>4.6530843053774699E-3</v>
      </c>
      <c r="DL1408">
        <v>1.21437169348945E-3</v>
      </c>
      <c r="DM1408">
        <v>3.6393329556095901E-3</v>
      </c>
      <c r="DN1408">
        <v>2.81958577126919E-2</v>
      </c>
      <c r="DO1408">
        <v>0.19935597066182001</v>
      </c>
      <c r="DP1408">
        <v>0.26045526615405501</v>
      </c>
      <c r="DQ1408">
        <v>0.28880543576873502</v>
      </c>
      <c r="DR1408">
        <v>0.28570958633714699</v>
      </c>
      <c r="DS1408">
        <v>0.27034989169301099</v>
      </c>
      <c r="DT1408">
        <v>3.1741129664002998E-2</v>
      </c>
      <c r="DU1408">
        <v>-5.4067531021039401E-2</v>
      </c>
      <c r="DV1408">
        <v>-4.39778147915975E-2</v>
      </c>
      <c r="DW1408">
        <v>-3.58322232067231E-2</v>
      </c>
      <c r="DX1408">
        <v>-2.7434148549913901E-2</v>
      </c>
      <c r="DY1408">
        <v>1.1413188268736001E-3</v>
      </c>
      <c r="DZ1408">
        <v>3.9914058655605997E-3</v>
      </c>
      <c r="EA1408">
        <v>7.7969034475482701E-3</v>
      </c>
      <c r="EB1408">
        <v>9.0943673711535201E-3</v>
      </c>
      <c r="EC1408">
        <v>9.1237316058575095E-3</v>
      </c>
      <c r="ED1408">
        <v>5.7333843331371197E-3</v>
      </c>
      <c r="EE1408">
        <v>9.4458068124757197E-3</v>
      </c>
      <c r="EF1408">
        <v>6.8815475967027801E-3</v>
      </c>
      <c r="EG1408">
        <v>1.66206847958747E-2</v>
      </c>
      <c r="EH1408">
        <v>1.3568098875396501E-2</v>
      </c>
      <c r="EI1408">
        <v>1.1697022110169E-2</v>
      </c>
      <c r="EJ1408">
        <v>5.1611927766939004E-3</v>
      </c>
      <c r="EK1408">
        <v>7.5298075543178298E-3</v>
      </c>
      <c r="EL1408">
        <v>3.8860582088771897E-2</v>
      </c>
      <c r="EM1408">
        <v>0.21616044517087199</v>
      </c>
      <c r="EN1408">
        <v>0.27980787679875602</v>
      </c>
      <c r="EO1408">
        <v>0.31022111510116901</v>
      </c>
      <c r="EP1408">
        <v>0.30636466169903398</v>
      </c>
      <c r="EQ1408">
        <v>0.29050617150986002</v>
      </c>
      <c r="ER1408">
        <v>5.1126997999401201E-2</v>
      </c>
      <c r="ES1408">
        <v>-3.3427655903388198E-2</v>
      </c>
      <c r="ET1408">
        <v>-2.4891537978101501E-2</v>
      </c>
      <c r="EU1408">
        <v>-1.7463397323402002E-2</v>
      </c>
      <c r="EV1408">
        <v>-1.2844998239723999E-2</v>
      </c>
      <c r="EW1408">
        <v>74.034045676609495</v>
      </c>
      <c r="EX1408">
        <v>72.983225965593306</v>
      </c>
      <c r="EY1408">
        <v>71.481836383081401</v>
      </c>
      <c r="EZ1408">
        <v>69.982197113917806</v>
      </c>
      <c r="FA1408">
        <v>69.179669599163304</v>
      </c>
      <c r="FB1408">
        <v>68.484692559578207</v>
      </c>
      <c r="FC1408">
        <v>67.592366493409003</v>
      </c>
      <c r="FD1408">
        <v>68.705142223690302</v>
      </c>
      <c r="FE1408">
        <v>73.595229885294899</v>
      </c>
      <c r="FF1408">
        <v>78.9387678005114</v>
      </c>
      <c r="FG1408">
        <v>83.973619265393296</v>
      </c>
      <c r="FH1408">
        <v>87.761942339407597</v>
      </c>
      <c r="FI1408">
        <v>90.701296558458793</v>
      </c>
      <c r="FJ1408">
        <v>93.457625136870405</v>
      </c>
      <c r="FK1408">
        <v>95.678955124096206</v>
      </c>
      <c r="FL1408">
        <v>97.118420383929703</v>
      </c>
      <c r="FM1408">
        <v>98.069294813368003</v>
      </c>
      <c r="FN1408">
        <v>98.258181895460297</v>
      </c>
      <c r="FO1408">
        <v>97.032616226711497</v>
      </c>
      <c r="FP1408">
        <v>93.241024284403906</v>
      </c>
      <c r="FQ1408">
        <v>86.705623387914699</v>
      </c>
      <c r="FR1408">
        <v>81.616638464351695</v>
      </c>
      <c r="FS1408">
        <v>78.543426550648107</v>
      </c>
      <c r="FT1408">
        <v>76.232190815018299</v>
      </c>
      <c r="FU1408">
        <v>2.5987976717813499E-2</v>
      </c>
      <c r="FV1408">
        <v>0</v>
      </c>
      <c r="FW1408">
        <v>0</v>
      </c>
      <c r="FX1408">
        <v>1</v>
      </c>
    </row>
    <row r="1409" spans="1:180" x14ac:dyDescent="0.2">
      <c r="A1409" t="s">
        <v>42</v>
      </c>
      <c r="B1409" t="s">
        <v>58</v>
      </c>
      <c r="C1409" t="s">
        <v>55</v>
      </c>
      <c r="D1409" t="s">
        <v>40</v>
      </c>
      <c r="E1409" t="s">
        <v>77</v>
      </c>
      <c r="F1409" t="s">
        <v>78</v>
      </c>
      <c r="G1409" t="s">
        <v>2</v>
      </c>
      <c r="H1409">
        <v>1259.6666666666699</v>
      </c>
      <c r="I1409">
        <v>0.82663174400136497</v>
      </c>
      <c r="J1409">
        <v>0.72563107739611599</v>
      </c>
      <c r="K1409">
        <v>0.66497540119824095</v>
      </c>
      <c r="L1409">
        <v>0.63163823988544499</v>
      </c>
      <c r="M1409">
        <v>0.62852100245731901</v>
      </c>
      <c r="N1409">
        <v>0.66391569696536901</v>
      </c>
      <c r="O1409">
        <v>0.73810934875596801</v>
      </c>
      <c r="P1409">
        <v>0.81783815012879102</v>
      </c>
      <c r="Q1409">
        <v>0.89100961777301502</v>
      </c>
      <c r="R1409">
        <v>0.95921794769823798</v>
      </c>
      <c r="S1409">
        <v>1.0541290026277601</v>
      </c>
      <c r="T1409">
        <v>1.19556371334409</v>
      </c>
      <c r="U1409">
        <v>1.35849868242033</v>
      </c>
      <c r="V1409">
        <v>1.5521099031436301</v>
      </c>
      <c r="W1409">
        <v>1.7174831162364901</v>
      </c>
      <c r="X1409">
        <v>1.9327551942668999</v>
      </c>
      <c r="Y1409">
        <v>2.1594318987722798</v>
      </c>
      <c r="Z1409">
        <v>2.3276164232599799</v>
      </c>
      <c r="AA1409">
        <v>2.3470501018889398</v>
      </c>
      <c r="AB1409">
        <v>2.1751094763979899</v>
      </c>
      <c r="AC1409">
        <v>1.9188619691701301</v>
      </c>
      <c r="AD1409">
        <v>1.67585054625827</v>
      </c>
      <c r="AE1409">
        <v>1.36346150042299</v>
      </c>
      <c r="AF1409">
        <v>1.07417616976927</v>
      </c>
      <c r="AG1409">
        <v>-4.2674266705632902E-2</v>
      </c>
      <c r="AH1409">
        <v>-3.1988298384955503E-2</v>
      </c>
      <c r="AI1409">
        <v>-3.1245801674711301E-2</v>
      </c>
      <c r="AJ1409">
        <v>-2.1894001046216999E-2</v>
      </c>
      <c r="AK1409">
        <v>-1.7068993299195999E-2</v>
      </c>
      <c r="AL1409">
        <v>-2.04099551967225E-2</v>
      </c>
      <c r="AM1409">
        <v>-1.9366578499390399E-2</v>
      </c>
      <c r="AN1409">
        <v>-2.34481435749339E-2</v>
      </c>
      <c r="AO1409">
        <v>-2.2270411154700801E-2</v>
      </c>
      <c r="AP1409">
        <v>-2.8205298971499398E-2</v>
      </c>
      <c r="AQ1409">
        <v>-2.6929246680007801E-2</v>
      </c>
      <c r="AR1409">
        <v>-1.35708339300153E-2</v>
      </c>
      <c r="AS1409">
        <v>-1.35155585090753E-2</v>
      </c>
      <c r="AT1409">
        <v>-4.0926636110772102E-2</v>
      </c>
      <c r="AU1409">
        <v>0.35894098718390399</v>
      </c>
      <c r="AV1409">
        <v>0.46181406230884697</v>
      </c>
      <c r="AW1409">
        <v>0.548152090237366</v>
      </c>
      <c r="AX1409">
        <v>0.54450991767782597</v>
      </c>
      <c r="AY1409">
        <v>0.34446818295269299</v>
      </c>
      <c r="AZ1409">
        <v>-0.295476054359256</v>
      </c>
      <c r="BA1409">
        <v>-0.29683146894782397</v>
      </c>
      <c r="BB1409">
        <v>-0.23737994516328301</v>
      </c>
      <c r="BC1409">
        <v>-0.14744833071920899</v>
      </c>
      <c r="BD1409">
        <v>-8.43218748958907E-2</v>
      </c>
      <c r="BE1409">
        <v>-3.1372377029422999E-2</v>
      </c>
      <c r="BF1409">
        <v>-2.1004058208406201E-2</v>
      </c>
      <c r="BG1409">
        <v>-2.1436999829105199E-2</v>
      </c>
      <c r="BH1409">
        <v>-1.27552049841093E-2</v>
      </c>
      <c r="BI1409">
        <v>-9.2293692322500207E-3</v>
      </c>
      <c r="BJ1409">
        <v>-1.36726324062187E-2</v>
      </c>
      <c r="BK1409">
        <v>-9.3981312918599205E-3</v>
      </c>
      <c r="BL1409">
        <v>-1.1276113392013299E-2</v>
      </c>
      <c r="BM1409">
        <v>-1.0114987091089199E-2</v>
      </c>
      <c r="BN1409">
        <v>-1.7504303361626599E-2</v>
      </c>
      <c r="BO1409">
        <v>-1.3569646280002699E-2</v>
      </c>
      <c r="BP1409">
        <v>-5.6726863418770602E-3</v>
      </c>
      <c r="BQ1409">
        <v>-5.5503399856577504E-3</v>
      </c>
      <c r="BR1409">
        <v>-1.9606890500875301E-2</v>
      </c>
      <c r="BS1409">
        <v>0.385665746682886</v>
      </c>
      <c r="BT1409">
        <v>0.49213468024044399</v>
      </c>
      <c r="BU1409">
        <v>0.57859232014876505</v>
      </c>
      <c r="BV1409">
        <v>0.58473621363330797</v>
      </c>
      <c r="BW1409">
        <v>0.381458548701958</v>
      </c>
      <c r="BX1409">
        <v>-0.26829232950742099</v>
      </c>
      <c r="BY1409">
        <v>-0.27302609210960599</v>
      </c>
      <c r="BZ1409">
        <v>-0.207940399500124</v>
      </c>
      <c r="CA1409">
        <v>-0.118269554350693</v>
      </c>
      <c r="CB1409">
        <v>-6.62832850757029E-2</v>
      </c>
      <c r="CC1409">
        <v>-2.3544722668287801E-2</v>
      </c>
      <c r="CD1409">
        <v>-1.33964069230898E-2</v>
      </c>
      <c r="CE1409">
        <v>-1.46434535510975E-2</v>
      </c>
      <c r="CF1409">
        <v>-6.4257026707340301E-3</v>
      </c>
      <c r="CG1409">
        <v>-3.7996694850950699E-3</v>
      </c>
      <c r="CH1409">
        <v>-9.0063831652202504E-3</v>
      </c>
      <c r="CI1409">
        <v>-2.4940151225063098E-3</v>
      </c>
      <c r="CJ1409">
        <v>-2.8458023666133002E-3</v>
      </c>
      <c r="CK1409">
        <v>-1.69617741333585E-3</v>
      </c>
      <c r="CL1409">
        <v>-1.0092826400350899E-2</v>
      </c>
      <c r="CM1409">
        <v>-4.3168277399094797E-3</v>
      </c>
      <c r="CN1409">
        <v>-2.02453382222821E-4</v>
      </c>
      <c r="CO1409">
        <v>-3.36539005452581E-5</v>
      </c>
      <c r="CP1409">
        <v>-4.8408996371628503E-3</v>
      </c>
      <c r="CQ1409">
        <v>0.40417523370104702</v>
      </c>
      <c r="CR1409">
        <v>0.51313464785507801</v>
      </c>
      <c r="CS1409">
        <v>0.59967513065624001</v>
      </c>
      <c r="CT1409">
        <v>0.61259682367191504</v>
      </c>
      <c r="CU1409">
        <v>0.40707796333725699</v>
      </c>
      <c r="CV1409">
        <v>-0.24946496448400601</v>
      </c>
      <c r="CW1409">
        <v>-0.256538560629062</v>
      </c>
      <c r="CX1409">
        <v>-0.18755065985462499</v>
      </c>
      <c r="CY1409">
        <v>-9.8060422724290802E-2</v>
      </c>
      <c r="CZ1409">
        <v>-5.37898127166564E-2</v>
      </c>
      <c r="DA1409">
        <v>-1.57170683071527E-2</v>
      </c>
      <c r="DB1409">
        <v>-5.7887556377733797E-3</v>
      </c>
      <c r="DC1409">
        <v>-7.84990727308983E-3</v>
      </c>
      <c r="DD1409">
        <v>-9.6200357358780893E-5</v>
      </c>
      <c r="DE1409">
        <v>1.6300302620598701E-3</v>
      </c>
      <c r="DF1409">
        <v>-4.3401339242218001E-3</v>
      </c>
      <c r="DG1409">
        <v>4.4101010468473104E-3</v>
      </c>
      <c r="DH1409">
        <v>5.5845086587867302E-3</v>
      </c>
      <c r="DI1409">
        <v>6.7226322644175097E-3</v>
      </c>
      <c r="DJ1409">
        <v>-2.6813494390752002E-3</v>
      </c>
      <c r="DK1409">
        <v>4.9359908001837503E-3</v>
      </c>
      <c r="DL1409">
        <v>5.2677795774314197E-3</v>
      </c>
      <c r="DM1409">
        <v>5.4830321845672301E-3</v>
      </c>
      <c r="DN1409">
        <v>9.9250912265495608E-3</v>
      </c>
      <c r="DO1409">
        <v>0.42268472071920798</v>
      </c>
      <c r="DP1409">
        <v>0.53413461546971297</v>
      </c>
      <c r="DQ1409">
        <v>0.62075794116371497</v>
      </c>
      <c r="DR1409">
        <v>0.64045743371052199</v>
      </c>
      <c r="DS1409">
        <v>0.43269737797255597</v>
      </c>
      <c r="DT1409">
        <v>-0.23063759946059201</v>
      </c>
      <c r="DU1409">
        <v>-0.240051029148518</v>
      </c>
      <c r="DV1409">
        <v>-0.16716092020912601</v>
      </c>
      <c r="DW1409">
        <v>-7.7851291097888506E-2</v>
      </c>
      <c r="DX1409">
        <v>-4.1296340357609901E-2</v>
      </c>
      <c r="DY1409">
        <v>-4.4151786309427803E-3</v>
      </c>
      <c r="DZ1409">
        <v>5.1954845387759503E-3</v>
      </c>
      <c r="EA1409">
        <v>1.9588945725162602E-3</v>
      </c>
      <c r="EB1409">
        <v>9.0425957047489507E-3</v>
      </c>
      <c r="EC1409">
        <v>9.46965432900586E-3</v>
      </c>
      <c r="ED1409">
        <v>2.3971888662820298E-3</v>
      </c>
      <c r="EE1409">
        <v>1.43785482543778E-2</v>
      </c>
      <c r="EF1409">
        <v>1.77565388417073E-2</v>
      </c>
      <c r="EG1409">
        <v>1.8878056328029101E-2</v>
      </c>
      <c r="EH1409">
        <v>8.0196461707976192E-3</v>
      </c>
      <c r="EI1409">
        <v>1.82955912001889E-2</v>
      </c>
      <c r="EJ1409">
        <v>1.3165927165569699E-2</v>
      </c>
      <c r="EK1409">
        <v>1.3448250707984701E-2</v>
      </c>
      <c r="EL1409">
        <v>3.12448368364464E-2</v>
      </c>
      <c r="EM1409">
        <v>0.44940948021818999</v>
      </c>
      <c r="EN1409">
        <v>0.56445523340130999</v>
      </c>
      <c r="EO1409">
        <v>0.65119817107511402</v>
      </c>
      <c r="EP1409">
        <v>0.68068372966600499</v>
      </c>
      <c r="EQ1409">
        <v>0.46968774372182198</v>
      </c>
      <c r="ER1409">
        <v>-0.203453874608757</v>
      </c>
      <c r="ES1409">
        <v>-0.21624565231029899</v>
      </c>
      <c r="ET1409">
        <v>-0.137721374545967</v>
      </c>
      <c r="EU1409">
        <v>-4.8672514729372403E-2</v>
      </c>
      <c r="EV1409">
        <v>-2.3257750537422201E-2</v>
      </c>
      <c r="EW1409">
        <v>74.008546095883801</v>
      </c>
      <c r="EX1409">
        <v>72.946392498991898</v>
      </c>
      <c r="EY1409">
        <v>71.480430829737998</v>
      </c>
      <c r="EZ1409">
        <v>70.022261206536896</v>
      </c>
      <c r="FA1409">
        <v>69.218123768570905</v>
      </c>
      <c r="FB1409">
        <v>68.595642833267306</v>
      </c>
      <c r="FC1409">
        <v>67.718334507013296</v>
      </c>
      <c r="FD1409">
        <v>68.814538569079701</v>
      </c>
      <c r="FE1409">
        <v>73.507960206036202</v>
      </c>
      <c r="FF1409">
        <v>78.807847664446896</v>
      </c>
      <c r="FG1409">
        <v>83.845539494101899</v>
      </c>
      <c r="FH1409">
        <v>87.654682640866099</v>
      </c>
      <c r="FI1409">
        <v>90.651163764613401</v>
      </c>
      <c r="FJ1409">
        <v>93.440346426878406</v>
      </c>
      <c r="FK1409">
        <v>95.717961964649604</v>
      </c>
      <c r="FL1409">
        <v>97.176186684612702</v>
      </c>
      <c r="FM1409">
        <v>98.156963849303693</v>
      </c>
      <c r="FN1409">
        <v>98.352848072295302</v>
      </c>
      <c r="FO1409">
        <v>97.206370705405902</v>
      </c>
      <c r="FP1409">
        <v>93.511824796482301</v>
      </c>
      <c r="FQ1409">
        <v>87.092268273223596</v>
      </c>
      <c r="FR1409">
        <v>81.889098746841199</v>
      </c>
      <c r="FS1409">
        <v>78.706753183823906</v>
      </c>
      <c r="FT1409">
        <v>76.317623483730202</v>
      </c>
      <c r="FU1409">
        <v>4.3505788819732098E-2</v>
      </c>
      <c r="FV1409">
        <v>0</v>
      </c>
      <c r="FW1409">
        <v>0</v>
      </c>
      <c r="FX1409">
        <v>1</v>
      </c>
    </row>
    <row r="1410" spans="1:180" x14ac:dyDescent="0.2">
      <c r="A1410" t="s">
        <v>42</v>
      </c>
      <c r="B1410" t="s">
        <v>58</v>
      </c>
      <c r="C1410" t="s">
        <v>55</v>
      </c>
      <c r="D1410" t="s">
        <v>40</v>
      </c>
      <c r="E1410" t="s">
        <v>78</v>
      </c>
      <c r="F1410" t="s">
        <v>1</v>
      </c>
      <c r="G1410" t="s">
        <v>2</v>
      </c>
      <c r="H1410">
        <v>2243.8888888888901</v>
      </c>
      <c r="I1410">
        <v>0.94297643304594803</v>
      </c>
      <c r="J1410">
        <v>0.815526725431587</v>
      </c>
      <c r="K1410">
        <v>0.72989927767042595</v>
      </c>
      <c r="L1410">
        <v>0.67270279441604097</v>
      </c>
      <c r="M1410">
        <v>0.64730316199848603</v>
      </c>
      <c r="N1410">
        <v>0.64815717713743404</v>
      </c>
      <c r="O1410">
        <v>0.687216472369367</v>
      </c>
      <c r="P1410">
        <v>0.74508567585678698</v>
      </c>
      <c r="Q1410">
        <v>0.80174230788415601</v>
      </c>
      <c r="R1410">
        <v>0.90396505939970895</v>
      </c>
      <c r="S1410">
        <v>1.0361893902561301</v>
      </c>
      <c r="T1410">
        <v>1.22755903966886</v>
      </c>
      <c r="U1410">
        <v>1.4339310180251801</v>
      </c>
      <c r="V1410">
        <v>1.6289933442009401</v>
      </c>
      <c r="W1410">
        <v>1.81611892323938</v>
      </c>
      <c r="X1410">
        <v>2.01422625729086</v>
      </c>
      <c r="Y1410">
        <v>2.1615862840888198</v>
      </c>
      <c r="Z1410">
        <v>2.27406653768079</v>
      </c>
      <c r="AA1410">
        <v>2.2552370818557401</v>
      </c>
      <c r="AB1410">
        <v>2.10344099545889</v>
      </c>
      <c r="AC1410">
        <v>1.8995012118343699</v>
      </c>
      <c r="AD1410">
        <v>1.7174087941079701</v>
      </c>
      <c r="AE1410">
        <v>1.4432558422837101</v>
      </c>
      <c r="AF1410">
        <v>1.1817035591701801</v>
      </c>
      <c r="AG1410">
        <v>-1.2572701649443199E-2</v>
      </c>
      <c r="AH1410">
        <v>-1.05669919858096E-2</v>
      </c>
      <c r="AI1410">
        <v>-1.0224028214805499E-2</v>
      </c>
      <c r="AJ1410">
        <v>-8.6430545132489892E-3</v>
      </c>
      <c r="AK1410">
        <v>-9.8715183662139196E-3</v>
      </c>
      <c r="AL1410">
        <v>-8.2574250875906002E-3</v>
      </c>
      <c r="AM1410">
        <v>-1.3798777680718801E-2</v>
      </c>
      <c r="AN1410">
        <v>-1.4945895628500599E-2</v>
      </c>
      <c r="AO1410">
        <v>-7.4535268820093096E-3</v>
      </c>
      <c r="AP1410">
        <v>-1.9465520467173501E-2</v>
      </c>
      <c r="AQ1410">
        <v>-2.1622632263578401E-2</v>
      </c>
      <c r="AR1410">
        <v>-1.2972230635363499E-2</v>
      </c>
      <c r="AS1410">
        <v>-7.9489676526853497E-3</v>
      </c>
      <c r="AT1410">
        <v>-1.5798089603458E-2</v>
      </c>
      <c r="AU1410">
        <v>0.102454193850921</v>
      </c>
      <c r="AV1410">
        <v>0.14451170877938699</v>
      </c>
      <c r="AW1410">
        <v>0.156481006203115</v>
      </c>
      <c r="AX1410">
        <v>0.16466662635281101</v>
      </c>
      <c r="AY1410">
        <v>0.11126975948087001</v>
      </c>
      <c r="AZ1410">
        <v>-7.7520058831140604E-2</v>
      </c>
      <c r="BA1410">
        <v>-9.4918946393951306E-2</v>
      </c>
      <c r="BB1410">
        <v>-8.7138623820223998E-2</v>
      </c>
      <c r="BC1410">
        <v>-5.2282609968264497E-2</v>
      </c>
      <c r="BD1410">
        <v>-2.9511887799921602E-2</v>
      </c>
      <c r="BE1410">
        <v>-6.2694061373276301E-3</v>
      </c>
      <c r="BF1410">
        <v>-2.9414031275628999E-3</v>
      </c>
      <c r="BG1410">
        <v>-3.2808443167114199E-3</v>
      </c>
      <c r="BH1410">
        <v>-1.2263731295228399E-3</v>
      </c>
      <c r="BI1410">
        <v>-4.2840204406311699E-3</v>
      </c>
      <c r="BJ1410">
        <v>-3.5343957338471398E-3</v>
      </c>
      <c r="BK1410">
        <v>-7.1288235916516004E-3</v>
      </c>
      <c r="BL1410">
        <v>-7.7946329404439902E-3</v>
      </c>
      <c r="BM1410">
        <v>-1.0475096244980399E-3</v>
      </c>
      <c r="BN1410">
        <v>-5.2894282611090802E-3</v>
      </c>
      <c r="BO1410">
        <v>-1.1819275882010699E-2</v>
      </c>
      <c r="BP1410">
        <v>-6.625548696114E-3</v>
      </c>
      <c r="BQ1410">
        <v>-1.74213517771122E-3</v>
      </c>
      <c r="BR1410">
        <v>-8.0934652407788302E-3</v>
      </c>
      <c r="BS1410">
        <v>0.12108975714665</v>
      </c>
      <c r="BT1410">
        <v>0.155972789296039</v>
      </c>
      <c r="BU1410">
        <v>0.17217561054442401</v>
      </c>
      <c r="BV1410">
        <v>0.183217478800214</v>
      </c>
      <c r="BW1410">
        <v>0.12848190701153001</v>
      </c>
      <c r="BX1410">
        <v>-5.7213540145973699E-2</v>
      </c>
      <c r="BY1410">
        <v>-7.3474395655777999E-2</v>
      </c>
      <c r="BZ1410">
        <v>-6.7006775705329896E-2</v>
      </c>
      <c r="CA1410">
        <v>-3.8346196383034402E-2</v>
      </c>
      <c r="CB1410">
        <v>-1.7434888636496199E-2</v>
      </c>
      <c r="CC1410">
        <v>-1.9037628671766001E-3</v>
      </c>
      <c r="CD1410">
        <v>2.3400564860559499E-3</v>
      </c>
      <c r="CE1410">
        <v>1.5279837002954799E-3</v>
      </c>
      <c r="CF1410">
        <v>3.9103978036316702E-3</v>
      </c>
      <c r="CG1410">
        <v>-4.1413639840004099E-4</v>
      </c>
      <c r="CH1410">
        <v>-2.6323999106720098E-4</v>
      </c>
      <c r="CI1410">
        <v>-2.5092337080449101E-3</v>
      </c>
      <c r="CJ1410">
        <v>-2.84169018737315E-3</v>
      </c>
      <c r="CK1410">
        <v>3.3892784135958801E-3</v>
      </c>
      <c r="CL1410">
        <v>4.5288900166062804E-3</v>
      </c>
      <c r="CM1410">
        <v>-5.0295011158075897E-3</v>
      </c>
      <c r="CN1410">
        <v>-2.22985611869676E-3</v>
      </c>
      <c r="CO1410">
        <v>2.5566980867681201E-3</v>
      </c>
      <c r="CP1410">
        <v>-2.75726587755351E-3</v>
      </c>
      <c r="CQ1410">
        <v>0.13399669151631399</v>
      </c>
      <c r="CR1410">
        <v>0.16391069874832501</v>
      </c>
      <c r="CS1410">
        <v>0.18304564570121201</v>
      </c>
      <c r="CT1410">
        <v>0.19606574269437901</v>
      </c>
      <c r="CU1410">
        <v>0.14040298795841599</v>
      </c>
      <c r="CV1410">
        <v>-4.3149307163766401E-2</v>
      </c>
      <c r="CW1410">
        <v>-5.8621965140411299E-2</v>
      </c>
      <c r="CX1410">
        <v>-5.30635190279998E-2</v>
      </c>
      <c r="CY1410">
        <v>-2.8693878787983001E-2</v>
      </c>
      <c r="CZ1410">
        <v>-9.0703958057084394E-3</v>
      </c>
      <c r="DA1410">
        <v>2.4618804029744399E-3</v>
      </c>
      <c r="DB1410">
        <v>7.6215160996747997E-3</v>
      </c>
      <c r="DC1410">
        <v>6.3368117173023698E-3</v>
      </c>
      <c r="DD1410">
        <v>9.0471687367861802E-3</v>
      </c>
      <c r="DE1410">
        <v>3.4557476438310899E-3</v>
      </c>
      <c r="DF1410">
        <v>3.0079157517127401E-3</v>
      </c>
      <c r="DG1410">
        <v>2.1103561755617798E-3</v>
      </c>
      <c r="DH1410">
        <v>2.1112525656976802E-3</v>
      </c>
      <c r="DI1410">
        <v>7.8260664516897997E-3</v>
      </c>
      <c r="DJ1410">
        <v>1.43472082943216E-2</v>
      </c>
      <c r="DK1410">
        <v>1.76027365039548E-3</v>
      </c>
      <c r="DL1410">
        <v>2.16583645872049E-3</v>
      </c>
      <c r="DM1410">
        <v>6.8555313512474502E-3</v>
      </c>
      <c r="DN1410">
        <v>2.5789334856717999E-3</v>
      </c>
      <c r="DO1410">
        <v>0.146903625885978</v>
      </c>
      <c r="DP1410">
        <v>0.17184860820061201</v>
      </c>
      <c r="DQ1410">
        <v>0.19391568085800001</v>
      </c>
      <c r="DR1410">
        <v>0.208914006588544</v>
      </c>
      <c r="DS1410">
        <v>0.15232406890530201</v>
      </c>
      <c r="DT1410">
        <v>-2.90850741815591E-2</v>
      </c>
      <c r="DU1410">
        <v>-4.3769534625044702E-2</v>
      </c>
      <c r="DV1410">
        <v>-3.9120262350669698E-2</v>
      </c>
      <c r="DW1410">
        <v>-1.90415611929317E-2</v>
      </c>
      <c r="DX1410">
        <v>-7.0590297492064205E-4</v>
      </c>
      <c r="DY1410">
        <v>8.7651759150900108E-3</v>
      </c>
      <c r="DZ1410">
        <v>1.52471049579215E-2</v>
      </c>
      <c r="EA1410">
        <v>1.32799956153964E-2</v>
      </c>
      <c r="EB1410">
        <v>1.64638501205123E-2</v>
      </c>
      <c r="EC1410">
        <v>9.0432455694138304E-3</v>
      </c>
      <c r="ED1410">
        <v>7.7309451054561997E-3</v>
      </c>
      <c r="EE1410">
        <v>8.7803102646289693E-3</v>
      </c>
      <c r="EF1410">
        <v>9.2625152537543307E-3</v>
      </c>
      <c r="EG1410">
        <v>1.42320837092011E-2</v>
      </c>
      <c r="EH1410">
        <v>2.8523300500386001E-2</v>
      </c>
      <c r="EI1410">
        <v>1.15636300319632E-2</v>
      </c>
      <c r="EJ1410">
        <v>8.5125183979700304E-3</v>
      </c>
      <c r="EK1410">
        <v>1.30623638262216E-2</v>
      </c>
      <c r="EL1410">
        <v>1.0283557848350999E-2</v>
      </c>
      <c r="EM1410">
        <v>0.16553918918170801</v>
      </c>
      <c r="EN1410">
        <v>0.183309688717264</v>
      </c>
      <c r="EO1410">
        <v>0.20961028519930899</v>
      </c>
      <c r="EP1410">
        <v>0.22746485903594699</v>
      </c>
      <c r="EQ1410">
        <v>0.16953621643596201</v>
      </c>
      <c r="ER1410">
        <v>-8.7785554963921396E-3</v>
      </c>
      <c r="ES1410">
        <v>-2.2324983886871302E-2</v>
      </c>
      <c r="ET1410">
        <v>-1.8988414235775599E-2</v>
      </c>
      <c r="EU1410">
        <v>-5.1051476077016E-3</v>
      </c>
      <c r="EV1410">
        <v>1.13710961885047E-2</v>
      </c>
      <c r="EW1410">
        <v>75.395728612741195</v>
      </c>
      <c r="EX1410">
        <v>74.168316076187807</v>
      </c>
      <c r="EY1410">
        <v>72.385721706454206</v>
      </c>
      <c r="EZ1410">
        <v>70.698704095939902</v>
      </c>
      <c r="FA1410">
        <v>69.619920299600295</v>
      </c>
      <c r="FB1410">
        <v>68.742006008591204</v>
      </c>
      <c r="FC1410">
        <v>67.7868676606127</v>
      </c>
      <c r="FD1410">
        <v>68.889186473036304</v>
      </c>
      <c r="FE1410">
        <v>73.596096609859302</v>
      </c>
      <c r="FF1410">
        <v>78.612473195503398</v>
      </c>
      <c r="FG1410">
        <v>83.327009164884998</v>
      </c>
      <c r="FH1410">
        <v>87.140970667155003</v>
      </c>
      <c r="FI1410">
        <v>90.326480071326202</v>
      </c>
      <c r="FJ1410">
        <v>93.375929347512098</v>
      </c>
      <c r="FK1410">
        <v>95.774708379441506</v>
      </c>
      <c r="FL1410">
        <v>97.410354735793703</v>
      </c>
      <c r="FM1410">
        <v>98.467058681750103</v>
      </c>
      <c r="FN1410">
        <v>98.718370596080902</v>
      </c>
      <c r="FO1410">
        <v>97.530926361345806</v>
      </c>
      <c r="FP1410">
        <v>94.031478818749505</v>
      </c>
      <c r="FQ1410">
        <v>87.960102930835006</v>
      </c>
      <c r="FR1410">
        <v>83.064473208103806</v>
      </c>
      <c r="FS1410">
        <v>79.871813122203903</v>
      </c>
      <c r="FT1410">
        <v>77.538272659780105</v>
      </c>
      <c r="FU1410">
        <v>2.15423983962569E-2</v>
      </c>
      <c r="FV1410">
        <v>0</v>
      </c>
      <c r="FW1410">
        <v>0</v>
      </c>
      <c r="FX1410">
        <v>1</v>
      </c>
    </row>
    <row r="1411" spans="1:180" x14ac:dyDescent="0.2">
      <c r="A1411" t="s">
        <v>42</v>
      </c>
      <c r="B1411" t="s">
        <v>58</v>
      </c>
      <c r="C1411" t="s">
        <v>55</v>
      </c>
      <c r="D1411" t="s">
        <v>40</v>
      </c>
      <c r="E1411" t="s">
        <v>78</v>
      </c>
      <c r="F1411" t="s">
        <v>77</v>
      </c>
      <c r="G1411" t="s">
        <v>2</v>
      </c>
      <c r="H1411">
        <v>1792.55555555556</v>
      </c>
      <c r="I1411">
        <v>0.975468674188403</v>
      </c>
      <c r="J1411">
        <v>0.84284148230340605</v>
      </c>
      <c r="K1411">
        <v>0.75433122359499005</v>
      </c>
      <c r="L1411">
        <v>0.69394885130413098</v>
      </c>
      <c r="M1411">
        <v>0.66866823371568795</v>
      </c>
      <c r="N1411">
        <v>0.67066048466626804</v>
      </c>
      <c r="O1411">
        <v>0.70588824675717998</v>
      </c>
      <c r="P1411">
        <v>0.76448996286942805</v>
      </c>
      <c r="Q1411">
        <v>0.814947211847871</v>
      </c>
      <c r="R1411">
        <v>0.91659514233569395</v>
      </c>
      <c r="S1411">
        <v>1.04916229295552</v>
      </c>
      <c r="T1411">
        <v>1.24249981696425</v>
      </c>
      <c r="U1411">
        <v>1.45038694204971</v>
      </c>
      <c r="V1411">
        <v>1.6451162803491099</v>
      </c>
      <c r="W1411">
        <v>1.8275442277846501</v>
      </c>
      <c r="X1411">
        <v>2.0211778369261801</v>
      </c>
      <c r="Y1411">
        <v>2.16259564352556</v>
      </c>
      <c r="Z1411">
        <v>2.27323982922728</v>
      </c>
      <c r="AA1411">
        <v>2.2556380121678399</v>
      </c>
      <c r="AB1411">
        <v>2.1067906711100499</v>
      </c>
      <c r="AC1411">
        <v>1.92019630191066</v>
      </c>
      <c r="AD1411">
        <v>1.7513433635652</v>
      </c>
      <c r="AE1411">
        <v>1.4852863770190301</v>
      </c>
      <c r="AF1411">
        <v>1.2207688714043301</v>
      </c>
      <c r="AG1411">
        <v>-1.8872800736810001E-2</v>
      </c>
      <c r="AH1411">
        <v>-1.6039389952225001E-2</v>
      </c>
      <c r="AI1411">
        <v>-1.62253004518026E-2</v>
      </c>
      <c r="AJ1411">
        <v>-1.4300386099826401E-2</v>
      </c>
      <c r="AK1411">
        <v>-1.6531772004358101E-2</v>
      </c>
      <c r="AL1411">
        <v>-1.43374117309718E-2</v>
      </c>
      <c r="AM1411">
        <v>-1.8150651368021901E-2</v>
      </c>
      <c r="AN1411">
        <v>-1.8323485609781899E-2</v>
      </c>
      <c r="AO1411">
        <v>-7.8049814284187101E-3</v>
      </c>
      <c r="AP1411">
        <v>-1.91357735975804E-2</v>
      </c>
      <c r="AQ1411">
        <v>-2.4047664209813299E-2</v>
      </c>
      <c r="AR1411">
        <v>-1.4671334011032801E-2</v>
      </c>
      <c r="AS1411">
        <v>-3.4497354212004701E-3</v>
      </c>
      <c r="AT1411">
        <v>-1.19442410957137E-2</v>
      </c>
      <c r="AU1411">
        <v>6.0785529238928201E-2</v>
      </c>
      <c r="AV1411">
        <v>9.1636043934666303E-2</v>
      </c>
      <c r="AW1411">
        <v>9.5818882488692095E-2</v>
      </c>
      <c r="AX1411">
        <v>9.7588045827995296E-2</v>
      </c>
      <c r="AY1411">
        <v>8.1250691112468396E-2</v>
      </c>
      <c r="AZ1411">
        <v>-3.02426996315657E-2</v>
      </c>
      <c r="BA1411">
        <v>-5.5919647229778997E-2</v>
      </c>
      <c r="BB1411">
        <v>-6.38916111560376E-2</v>
      </c>
      <c r="BC1411">
        <v>-3.8890751216792002E-2</v>
      </c>
      <c r="BD1411">
        <v>-2.4949887656116099E-2</v>
      </c>
      <c r="BE1411">
        <v>-1.10866097074695E-2</v>
      </c>
      <c r="BF1411">
        <v>-7.0807878888055698E-3</v>
      </c>
      <c r="BG1411">
        <v>-8.0660882348595891E-3</v>
      </c>
      <c r="BH1411">
        <v>-5.2031785435871902E-3</v>
      </c>
      <c r="BI1411">
        <v>-9.8401674480431394E-3</v>
      </c>
      <c r="BJ1411">
        <v>-8.4660001279194107E-3</v>
      </c>
      <c r="BK1411">
        <v>-1.06762278217651E-2</v>
      </c>
      <c r="BL1411">
        <v>-9.4754054994289193E-3</v>
      </c>
      <c r="BM1411">
        <v>-6.2480709837621398E-4</v>
      </c>
      <c r="BN1411">
        <v>-5.6383441581114501E-3</v>
      </c>
      <c r="BO1411">
        <v>-1.5196602506547099E-2</v>
      </c>
      <c r="BP1411">
        <v>-9.1990736104599E-3</v>
      </c>
      <c r="BQ1411">
        <v>1.8804950468482801E-3</v>
      </c>
      <c r="BR1411">
        <v>-4.3941980587649202E-3</v>
      </c>
      <c r="BS1411">
        <v>7.9679681439518701E-2</v>
      </c>
      <c r="BT1411">
        <v>0.10350783983438901</v>
      </c>
      <c r="BU1411">
        <v>0.111151997711757</v>
      </c>
      <c r="BV1411">
        <v>0.11580700228883101</v>
      </c>
      <c r="BW1411">
        <v>9.8766022825577698E-2</v>
      </c>
      <c r="BX1411">
        <v>-8.2840553352479199E-3</v>
      </c>
      <c r="BY1411">
        <v>-3.3142337015150597E-2</v>
      </c>
      <c r="BZ1411">
        <v>-4.5677244816344997E-2</v>
      </c>
      <c r="CA1411">
        <v>-2.6591102424080301E-2</v>
      </c>
      <c r="CB1411">
        <v>-1.4811288461502601E-2</v>
      </c>
      <c r="CC1411">
        <v>-5.69391751938859E-3</v>
      </c>
      <c r="CD1411">
        <v>-8.7608739000223602E-4</v>
      </c>
      <c r="CE1411">
        <v>-2.4150427085685099E-3</v>
      </c>
      <c r="CF1411">
        <v>1.0975196973133699E-3</v>
      </c>
      <c r="CG1411">
        <v>-5.2055825167738002E-3</v>
      </c>
      <c r="CH1411">
        <v>-4.3994783375504902E-3</v>
      </c>
      <c r="CI1411">
        <v>-5.4994648427400599E-3</v>
      </c>
      <c r="CJ1411">
        <v>-3.34725216863973E-3</v>
      </c>
      <c r="CK1411">
        <v>4.3481597698613404E-3</v>
      </c>
      <c r="CL1411">
        <v>3.7099343548499799E-3</v>
      </c>
      <c r="CM1411">
        <v>-9.0663841335889492E-3</v>
      </c>
      <c r="CN1411">
        <v>-5.4090027270059802E-3</v>
      </c>
      <c r="CO1411">
        <v>5.57219643169751E-3</v>
      </c>
      <c r="CP1411">
        <v>8.3493874915598E-4</v>
      </c>
      <c r="CQ1411">
        <v>9.2765713696958102E-2</v>
      </c>
      <c r="CR1411">
        <v>0.111730209509841</v>
      </c>
      <c r="CS1411">
        <v>0.12177166660644299</v>
      </c>
      <c r="CT1411">
        <v>0.128425396033745</v>
      </c>
      <c r="CU1411">
        <v>0.11089708821364699</v>
      </c>
      <c r="CV1411">
        <v>6.9244348124217203E-3</v>
      </c>
      <c r="CW1411">
        <v>-1.7366841346336499E-2</v>
      </c>
      <c r="CX1411">
        <v>-3.3062030175352197E-2</v>
      </c>
      <c r="CY1411">
        <v>-1.8072403138299699E-2</v>
      </c>
      <c r="CZ1411">
        <v>-7.7893255442242296E-3</v>
      </c>
      <c r="DA1411">
        <v>-3.0122533130769798E-4</v>
      </c>
      <c r="DB1411">
        <v>5.3286131088011003E-3</v>
      </c>
      <c r="DC1411">
        <v>3.2360028177225602E-3</v>
      </c>
      <c r="DD1411">
        <v>7.3982179382139296E-3</v>
      </c>
      <c r="DE1411">
        <v>-5.7099758550446605E-4</v>
      </c>
      <c r="DF1411">
        <v>-3.3295654718158197E-4</v>
      </c>
      <c r="DG1411">
        <v>-3.22701863715048E-4</v>
      </c>
      <c r="DH1411">
        <v>2.7809011621494602E-3</v>
      </c>
      <c r="DI1411">
        <v>9.3211266380989009E-3</v>
      </c>
      <c r="DJ1411">
        <v>1.30582128678114E-2</v>
      </c>
      <c r="DK1411">
        <v>-2.9361657606307798E-3</v>
      </c>
      <c r="DL1411">
        <v>-1.6189318435520599E-3</v>
      </c>
      <c r="DM1411">
        <v>9.2638978165467505E-3</v>
      </c>
      <c r="DN1411">
        <v>6.0640755570768798E-3</v>
      </c>
      <c r="DO1411">
        <v>0.105851745954397</v>
      </c>
      <c r="DP1411">
        <v>0.11995257918529301</v>
      </c>
      <c r="DQ1411">
        <v>0.132391335501129</v>
      </c>
      <c r="DR1411">
        <v>0.141043789778659</v>
      </c>
      <c r="DS1411">
        <v>0.123028153601717</v>
      </c>
      <c r="DT1411">
        <v>2.21329249600914E-2</v>
      </c>
      <c r="DU1411">
        <v>-1.59134567752234E-3</v>
      </c>
      <c r="DV1411">
        <v>-2.0446815534359401E-2</v>
      </c>
      <c r="DW1411">
        <v>-9.5537038525191596E-3</v>
      </c>
      <c r="DX1411">
        <v>-7.6736262694581704E-4</v>
      </c>
      <c r="DY1411">
        <v>7.4849656980328604E-3</v>
      </c>
      <c r="DZ1411">
        <v>1.42872151722206E-2</v>
      </c>
      <c r="EA1411">
        <v>1.13952150346656E-2</v>
      </c>
      <c r="EB1411">
        <v>1.6495425494453202E-2</v>
      </c>
      <c r="EC1411">
        <v>6.1206069708105099E-3</v>
      </c>
      <c r="ED1411">
        <v>5.5384550558708499E-3</v>
      </c>
      <c r="EE1411">
        <v>7.1517216825417503E-3</v>
      </c>
      <c r="EF1411">
        <v>1.1628981272502399E-2</v>
      </c>
      <c r="EG1411">
        <v>1.65013009681414E-2</v>
      </c>
      <c r="EH1411">
        <v>2.65556423072804E-2</v>
      </c>
      <c r="EI1411">
        <v>5.9148959426354297E-3</v>
      </c>
      <c r="EJ1411">
        <v>3.8533285570208201E-3</v>
      </c>
      <c r="EK1411">
        <v>1.45941282845955E-2</v>
      </c>
      <c r="EL1411">
        <v>1.36141185940257E-2</v>
      </c>
      <c r="EM1411">
        <v>0.124745898154988</v>
      </c>
      <c r="EN1411">
        <v>0.13182437508501599</v>
      </c>
      <c r="EO1411">
        <v>0.14772445072419399</v>
      </c>
      <c r="EP1411">
        <v>0.15926274623949499</v>
      </c>
      <c r="EQ1411">
        <v>0.14054348531482599</v>
      </c>
      <c r="ER1411">
        <v>4.4091569256409099E-2</v>
      </c>
      <c r="ES1411">
        <v>2.1185964537106E-2</v>
      </c>
      <c r="ET1411">
        <v>-2.23244919466686E-3</v>
      </c>
      <c r="EU1411">
        <v>2.74594494019249E-3</v>
      </c>
      <c r="EV1411">
        <v>9.3712365676676505E-3</v>
      </c>
      <c r="EW1411">
        <v>75.467132875323202</v>
      </c>
      <c r="EX1411">
        <v>74.240132804063293</v>
      </c>
      <c r="EY1411">
        <v>72.4324868765069</v>
      </c>
      <c r="EZ1411">
        <v>70.719900839210496</v>
      </c>
      <c r="FA1411">
        <v>69.637719767612197</v>
      </c>
      <c r="FB1411">
        <v>68.734590041345101</v>
      </c>
      <c r="FC1411">
        <v>67.778851291747202</v>
      </c>
      <c r="FD1411">
        <v>68.885821319592196</v>
      </c>
      <c r="FE1411">
        <v>73.655634643544403</v>
      </c>
      <c r="FF1411">
        <v>78.678066798799605</v>
      </c>
      <c r="FG1411">
        <v>83.380951182848193</v>
      </c>
      <c r="FH1411">
        <v>87.184419482888501</v>
      </c>
      <c r="FI1411">
        <v>90.354070205978104</v>
      </c>
      <c r="FJ1411">
        <v>93.397724558567802</v>
      </c>
      <c r="FK1411">
        <v>95.778609988537895</v>
      </c>
      <c r="FL1411">
        <v>97.410012818408802</v>
      </c>
      <c r="FM1411">
        <v>98.449177181012104</v>
      </c>
      <c r="FN1411">
        <v>98.697171782069006</v>
      </c>
      <c r="FO1411">
        <v>97.481658182996995</v>
      </c>
      <c r="FP1411">
        <v>93.962763504905496</v>
      </c>
      <c r="FQ1411">
        <v>87.871384296974597</v>
      </c>
      <c r="FR1411">
        <v>83.034163852485406</v>
      </c>
      <c r="FS1411">
        <v>79.886348560656799</v>
      </c>
      <c r="FT1411">
        <v>77.578225325811104</v>
      </c>
      <c r="FU1411">
        <v>2.1616123015545399E-2</v>
      </c>
      <c r="FV1411">
        <v>0</v>
      </c>
      <c r="FW1411">
        <v>0</v>
      </c>
      <c r="FX1411">
        <v>1</v>
      </c>
    </row>
    <row r="1412" spans="1:180" x14ac:dyDescent="0.2">
      <c r="A1412" t="s">
        <v>42</v>
      </c>
      <c r="B1412" t="s">
        <v>58</v>
      </c>
      <c r="C1412" t="s">
        <v>55</v>
      </c>
      <c r="D1412" t="s">
        <v>40</v>
      </c>
      <c r="E1412" t="s">
        <v>78</v>
      </c>
      <c r="F1412" t="s">
        <v>78</v>
      </c>
      <c r="G1412" t="s">
        <v>2</v>
      </c>
      <c r="H1412">
        <v>451.33333333333297</v>
      </c>
      <c r="I1412">
        <v>0.80254356466716104</v>
      </c>
      <c r="J1412">
        <v>0.69557252042031803</v>
      </c>
      <c r="K1412">
        <v>0.62172115089890601</v>
      </c>
      <c r="L1412">
        <v>0.57880911305854699</v>
      </c>
      <c r="M1412">
        <v>0.55373857310253505</v>
      </c>
      <c r="N1412">
        <v>0.55086519815027402</v>
      </c>
      <c r="O1412">
        <v>0.60588048223767899</v>
      </c>
      <c r="P1412">
        <v>0.66011373350904201</v>
      </c>
      <c r="Q1412">
        <v>0.74194407338159596</v>
      </c>
      <c r="R1412">
        <v>0.84842184442543001</v>
      </c>
      <c r="S1412">
        <v>0.98083595441330595</v>
      </c>
      <c r="T1412">
        <v>1.1664646198411901</v>
      </c>
      <c r="U1412">
        <v>1.3681229395858501</v>
      </c>
      <c r="V1412">
        <v>1.5632862027838601</v>
      </c>
      <c r="W1412">
        <v>1.7681032785644499</v>
      </c>
      <c r="X1412">
        <v>1.9834937234660199</v>
      </c>
      <c r="Y1412">
        <v>2.15422147344038</v>
      </c>
      <c r="Z1412">
        <v>2.2745452641027599</v>
      </c>
      <c r="AA1412">
        <v>2.2539422086068099</v>
      </c>
      <c r="AB1412">
        <v>2.08870707670577</v>
      </c>
      <c r="AC1412">
        <v>1.8128528656566201</v>
      </c>
      <c r="AD1412">
        <v>1.57426806193639</v>
      </c>
      <c r="AE1412">
        <v>1.26472259575019</v>
      </c>
      <c r="AF1412">
        <v>1.0143337193823501</v>
      </c>
      <c r="AG1412">
        <v>-1.69884559815685E-2</v>
      </c>
      <c r="AH1412">
        <v>-1.40318496397174E-2</v>
      </c>
      <c r="AI1412">
        <v>-1.04650213868678E-2</v>
      </c>
      <c r="AJ1412">
        <v>-1.3874974758543101E-3</v>
      </c>
      <c r="AK1412">
        <v>2.1062984719337702E-3</v>
      </c>
      <c r="AL1412">
        <v>-7.4235412345641596E-4</v>
      </c>
      <c r="AM1412">
        <v>-1.40578389114582E-2</v>
      </c>
      <c r="AN1412">
        <v>-2.0970753538000101E-2</v>
      </c>
      <c r="AO1412">
        <v>-2.0351938993306201E-2</v>
      </c>
      <c r="AP1412">
        <v>-3.44091322162439E-2</v>
      </c>
      <c r="AQ1412">
        <v>-2.94075899488342E-2</v>
      </c>
      <c r="AR1412">
        <v>-1.36551412239124E-2</v>
      </c>
      <c r="AS1412">
        <v>-3.2420076896026197E-2</v>
      </c>
      <c r="AT1412">
        <v>-4.3986955790181199E-2</v>
      </c>
      <c r="AU1412">
        <v>0.26390788276434402</v>
      </c>
      <c r="AV1412">
        <v>0.34296519395946601</v>
      </c>
      <c r="AW1412">
        <v>0.36504635453704198</v>
      </c>
      <c r="AX1412">
        <v>0.40904153197321902</v>
      </c>
      <c r="AY1412">
        <v>0.19712870324238199</v>
      </c>
      <c r="AZ1412">
        <v>-0.29831042887151399</v>
      </c>
      <c r="BA1412">
        <v>-0.28434885084116102</v>
      </c>
      <c r="BB1412">
        <v>-0.19998802524099199</v>
      </c>
      <c r="BC1412">
        <v>-0.12780986471268699</v>
      </c>
      <c r="BD1412">
        <v>-6.0405932241819602E-2</v>
      </c>
      <c r="BE1412">
        <v>-1.5077065958039499E-3</v>
      </c>
      <c r="BF1412">
        <v>4.3605688354903102E-4</v>
      </c>
      <c r="BG1412">
        <v>2.95146092387308E-3</v>
      </c>
      <c r="BH1412">
        <v>5.6097505013718999E-3</v>
      </c>
      <c r="BI1412">
        <v>9.3720801376286408E-3</v>
      </c>
      <c r="BJ1412">
        <v>6.6776242972101402E-3</v>
      </c>
      <c r="BK1412">
        <v>-2.5979316171443599E-3</v>
      </c>
      <c r="BL1412">
        <v>-1.18376108042104E-2</v>
      </c>
      <c r="BM1412">
        <v>-1.1922088762843799E-2</v>
      </c>
      <c r="BN1412">
        <v>-1.15235584659513E-2</v>
      </c>
      <c r="BO1412">
        <v>-6.5349740416909604E-3</v>
      </c>
      <c r="BP1412">
        <v>2.8168087275236498E-4</v>
      </c>
      <c r="BQ1412">
        <v>-1.8497182955775598E-2</v>
      </c>
      <c r="BR1412">
        <v>-2.8074785234010101E-2</v>
      </c>
      <c r="BS1412">
        <v>0.286519950399792</v>
      </c>
      <c r="BT1412">
        <v>0.362141307722672</v>
      </c>
      <c r="BU1412">
        <v>0.403627217493436</v>
      </c>
      <c r="BV1412">
        <v>0.44503231197249898</v>
      </c>
      <c r="BW1412">
        <v>0.23423830544468099</v>
      </c>
      <c r="BX1412">
        <v>-0.26832201078274498</v>
      </c>
      <c r="BY1412">
        <v>-0.25071954599572899</v>
      </c>
      <c r="BZ1412">
        <v>-0.16210913453897599</v>
      </c>
      <c r="CA1412">
        <v>-9.63056899634743E-2</v>
      </c>
      <c r="CB1412">
        <v>-3.4363109934388597E-2</v>
      </c>
      <c r="CC1412">
        <v>9.2142132702336607E-3</v>
      </c>
      <c r="CD1412">
        <v>1.04564848684133E-2</v>
      </c>
      <c r="CE1412">
        <v>1.2243675702064199E-2</v>
      </c>
      <c r="CF1412">
        <v>1.0456023134892E-2</v>
      </c>
      <c r="CG1412">
        <v>1.4404338385755999E-2</v>
      </c>
      <c r="CH1412">
        <v>1.1816678748105901E-2</v>
      </c>
      <c r="CI1412">
        <v>5.3391652649252396E-3</v>
      </c>
      <c r="CJ1412">
        <v>-5.5120239688065797E-3</v>
      </c>
      <c r="CK1412">
        <v>-6.0836001728257197E-3</v>
      </c>
      <c r="CL1412">
        <v>4.3269201978638396E-3</v>
      </c>
      <c r="CM1412">
        <v>9.3065300594320794E-3</v>
      </c>
      <c r="CN1412">
        <v>9.9342814015789399E-3</v>
      </c>
      <c r="CO1412">
        <v>-8.8542290256526605E-3</v>
      </c>
      <c r="CP1412">
        <v>-1.7054064379574199E-2</v>
      </c>
      <c r="CQ1412">
        <v>0.30218099956164002</v>
      </c>
      <c r="CR1412">
        <v>0.37542262569944801</v>
      </c>
      <c r="CS1412">
        <v>0.43034820564930798</v>
      </c>
      <c r="CT1412">
        <v>0.46995941656236601</v>
      </c>
      <c r="CU1412">
        <v>0.25994030288412501</v>
      </c>
      <c r="CV1412">
        <v>-0.247552123767284</v>
      </c>
      <c r="CW1412">
        <v>-0.22742799190372601</v>
      </c>
      <c r="CX1412">
        <v>-0.13587433022809001</v>
      </c>
      <c r="CY1412">
        <v>-7.4485994502393002E-2</v>
      </c>
      <c r="CZ1412">
        <v>-1.6325930537731001E-2</v>
      </c>
      <c r="DA1412">
        <v>1.9936133136271302E-2</v>
      </c>
      <c r="DB1412">
        <v>2.0476912853277601E-2</v>
      </c>
      <c r="DC1412">
        <v>2.15358904802554E-2</v>
      </c>
      <c r="DD1412">
        <v>1.5302295768411999E-2</v>
      </c>
      <c r="DE1412">
        <v>1.94365966338833E-2</v>
      </c>
      <c r="DF1412">
        <v>1.6955733199001701E-2</v>
      </c>
      <c r="DG1412">
        <v>1.32762621469948E-2</v>
      </c>
      <c r="DH1412">
        <v>8.1356286659720002E-4</v>
      </c>
      <c r="DI1412">
        <v>-2.4511158280759001E-4</v>
      </c>
      <c r="DJ1412">
        <v>2.0177398861679002E-2</v>
      </c>
      <c r="DK1412">
        <v>2.51480341605551E-2</v>
      </c>
      <c r="DL1412">
        <v>1.95868819304055E-2</v>
      </c>
      <c r="DM1412">
        <v>7.8872490447030397E-4</v>
      </c>
      <c r="DN1412">
        <v>-6.0333435251383504E-3</v>
      </c>
      <c r="DO1412">
        <v>0.31784204872348698</v>
      </c>
      <c r="DP1412">
        <v>0.38870394367622402</v>
      </c>
      <c r="DQ1412">
        <v>0.45706919380517902</v>
      </c>
      <c r="DR1412">
        <v>0.49488652115223303</v>
      </c>
      <c r="DS1412">
        <v>0.28564230032356802</v>
      </c>
      <c r="DT1412">
        <v>-0.22678223675182199</v>
      </c>
      <c r="DU1412">
        <v>-0.204136437811723</v>
      </c>
      <c r="DV1412">
        <v>-0.10963952591720399</v>
      </c>
      <c r="DW1412">
        <v>-5.2666299041311801E-2</v>
      </c>
      <c r="DX1412">
        <v>1.7112488589266E-3</v>
      </c>
      <c r="DY1412">
        <v>3.54168825220358E-2</v>
      </c>
      <c r="DZ1412">
        <v>3.4944819376544103E-2</v>
      </c>
      <c r="EA1412">
        <v>3.4952372790996299E-2</v>
      </c>
      <c r="EB1412">
        <v>2.2299543745638199E-2</v>
      </c>
      <c r="EC1412">
        <v>2.6702378299578101E-2</v>
      </c>
      <c r="ED1412">
        <v>2.43757116196682E-2</v>
      </c>
      <c r="EE1412">
        <v>2.47361694413087E-2</v>
      </c>
      <c r="EF1412">
        <v>9.9467056003869399E-3</v>
      </c>
      <c r="EG1412">
        <v>8.1847386476547896E-3</v>
      </c>
      <c r="EH1412">
        <v>4.3062972611971603E-2</v>
      </c>
      <c r="EI1412">
        <v>4.8020650067698303E-2</v>
      </c>
      <c r="EJ1412">
        <v>3.3523704027070299E-2</v>
      </c>
      <c r="EK1412">
        <v>1.4711618844720799E-2</v>
      </c>
      <c r="EL1412">
        <v>9.8788270310328306E-3</v>
      </c>
      <c r="EM1412">
        <v>0.34045411635893502</v>
      </c>
      <c r="EN1412">
        <v>0.40788005743943001</v>
      </c>
      <c r="EO1412">
        <v>0.49565005676157298</v>
      </c>
      <c r="EP1412">
        <v>0.53087730115151299</v>
      </c>
      <c r="EQ1412">
        <v>0.322751902525868</v>
      </c>
      <c r="ER1412">
        <v>-0.19679381866305301</v>
      </c>
      <c r="ES1412">
        <v>-0.17050713296629</v>
      </c>
      <c r="ET1412">
        <v>-7.1760635215188204E-2</v>
      </c>
      <c r="EU1412">
        <v>-2.1162124292099099E-2</v>
      </c>
      <c r="EV1412">
        <v>2.77540711663576E-2</v>
      </c>
      <c r="EW1412">
        <v>75.274198584462098</v>
      </c>
      <c r="EX1412">
        <v>74.020485255798803</v>
      </c>
      <c r="EY1412">
        <v>72.302246467852996</v>
      </c>
      <c r="EZ1412">
        <v>70.695735657405606</v>
      </c>
      <c r="FA1412">
        <v>69.590721267640504</v>
      </c>
      <c r="FB1412">
        <v>68.783941822392507</v>
      </c>
      <c r="FC1412">
        <v>67.818099792262302</v>
      </c>
      <c r="FD1412">
        <v>68.907199503558004</v>
      </c>
      <c r="FE1412">
        <v>73.346506844783207</v>
      </c>
      <c r="FF1412">
        <v>78.296722026576802</v>
      </c>
      <c r="FG1412">
        <v>83.013952174247507</v>
      </c>
      <c r="FH1412">
        <v>86.873444519039793</v>
      </c>
      <c r="FI1412">
        <v>90.1552058399391</v>
      </c>
      <c r="FJ1412">
        <v>93.266443515301603</v>
      </c>
      <c r="FK1412">
        <v>95.760348591559705</v>
      </c>
      <c r="FL1412">
        <v>97.438690607757906</v>
      </c>
      <c r="FM1412">
        <v>98.586791945256905</v>
      </c>
      <c r="FN1412">
        <v>98.862478642681296</v>
      </c>
      <c r="FO1412">
        <v>97.791658772953596</v>
      </c>
      <c r="FP1412">
        <v>94.401700072927696</v>
      </c>
      <c r="FQ1412">
        <v>88.462485089627705</v>
      </c>
      <c r="FR1412">
        <v>83.349440970993101</v>
      </c>
      <c r="FS1412">
        <v>79.957676718858906</v>
      </c>
      <c r="FT1412">
        <v>77.524078808900299</v>
      </c>
      <c r="FU1412">
        <v>4.0538654996694699E-2</v>
      </c>
      <c r="FV1412">
        <v>0</v>
      </c>
      <c r="FW1412">
        <v>0</v>
      </c>
      <c r="FX1412">
        <v>1</v>
      </c>
    </row>
    <row r="1413" spans="1:180" x14ac:dyDescent="0.2">
      <c r="A1413" t="s">
        <v>42</v>
      </c>
      <c r="B1413" t="s">
        <v>58</v>
      </c>
      <c r="C1413" t="s">
        <v>55</v>
      </c>
      <c r="D1413" t="s">
        <v>41</v>
      </c>
      <c r="E1413" t="s">
        <v>1</v>
      </c>
      <c r="F1413" t="s">
        <v>1</v>
      </c>
      <c r="G1413" t="s">
        <v>2</v>
      </c>
      <c r="H1413">
        <v>6778</v>
      </c>
      <c r="I1413">
        <v>1.08568779040103</v>
      </c>
      <c r="J1413">
        <v>0.93148818684868295</v>
      </c>
      <c r="K1413">
        <v>0.82215204103815998</v>
      </c>
      <c r="L1413">
        <v>0.74949418651372102</v>
      </c>
      <c r="M1413">
        <v>0.71235434319756796</v>
      </c>
      <c r="N1413">
        <v>0.71366458930144405</v>
      </c>
      <c r="O1413">
        <v>0.75239770966309205</v>
      </c>
      <c r="P1413">
        <v>0.80582406136862905</v>
      </c>
      <c r="Q1413">
        <v>0.87436078476761003</v>
      </c>
      <c r="R1413">
        <v>0.966992339737335</v>
      </c>
      <c r="S1413">
        <v>1.10446077393653</v>
      </c>
      <c r="T1413">
        <v>1.2883498035521801</v>
      </c>
      <c r="U1413">
        <v>1.49208506584195</v>
      </c>
      <c r="V1413">
        <v>1.69403498612988</v>
      </c>
      <c r="W1413">
        <v>1.90114173226718</v>
      </c>
      <c r="X1413">
        <v>2.1603304550435101</v>
      </c>
      <c r="Y1413">
        <v>2.3687403985184701</v>
      </c>
      <c r="Z1413">
        <v>2.5465370844879001</v>
      </c>
      <c r="AA1413">
        <v>2.5253667733311</v>
      </c>
      <c r="AB1413">
        <v>2.36768416249858</v>
      </c>
      <c r="AC1413">
        <v>2.2071575428857999</v>
      </c>
      <c r="AD1413">
        <v>1.99139327402302</v>
      </c>
      <c r="AE1413">
        <v>1.6639122372881501</v>
      </c>
      <c r="AF1413">
        <v>1.3844194663825899</v>
      </c>
      <c r="AG1413">
        <v>-1.4611026739572699E-2</v>
      </c>
      <c r="AH1413">
        <v>-5.8296517767130896E-3</v>
      </c>
      <c r="AI1413">
        <v>-3.1270356648306599E-3</v>
      </c>
      <c r="AJ1413">
        <v>-5.2290791711596197E-3</v>
      </c>
      <c r="AK1413">
        <v>-5.4529584709686399E-3</v>
      </c>
      <c r="AL1413">
        <v>-4.56845750976479E-3</v>
      </c>
      <c r="AM1413">
        <v>-1.07325342025209E-2</v>
      </c>
      <c r="AN1413">
        <v>-9.5716162695678904E-3</v>
      </c>
      <c r="AO1413">
        <v>-4.7486958478125197E-3</v>
      </c>
      <c r="AP1413">
        <v>-9.8000808254386697E-3</v>
      </c>
      <c r="AQ1413">
        <v>-4.87166861895434E-3</v>
      </c>
      <c r="AR1413">
        <v>-7.9853029311221999E-3</v>
      </c>
      <c r="AS1413">
        <v>-3.4123138249797301E-3</v>
      </c>
      <c r="AT1413">
        <v>9.0422167905616598E-4</v>
      </c>
      <c r="AU1413">
        <v>0.196789555736162</v>
      </c>
      <c r="AV1413">
        <v>0.252327731666601</v>
      </c>
      <c r="AW1413">
        <v>0.26732962215431699</v>
      </c>
      <c r="AX1413">
        <v>0.258986961939627</v>
      </c>
      <c r="AY1413">
        <v>0.18254174451157701</v>
      </c>
      <c r="AZ1413">
        <v>-6.7804400029879794E-2</v>
      </c>
      <c r="BA1413">
        <v>-9.1022785658857894E-2</v>
      </c>
      <c r="BB1413">
        <v>-8.1288060492539893E-2</v>
      </c>
      <c r="BC1413">
        <v>-6.0734739390888602E-2</v>
      </c>
      <c r="BD1413">
        <v>-4.0743013512625402E-2</v>
      </c>
      <c r="BE1413">
        <v>-5.5940427354427497E-3</v>
      </c>
      <c r="BF1413">
        <v>1.18132855811761E-3</v>
      </c>
      <c r="BG1413">
        <v>2.6924246194771398E-3</v>
      </c>
      <c r="BH1413">
        <v>2.7569119437095602E-4</v>
      </c>
      <c r="BI1413">
        <v>-2.2146853947746601E-4</v>
      </c>
      <c r="BJ1413">
        <v>1.7709495731483001E-4</v>
      </c>
      <c r="BK1413">
        <v>-5.29873499561654E-3</v>
      </c>
      <c r="BL1413">
        <v>-4.4348502776930402E-3</v>
      </c>
      <c r="BM1413">
        <v>4.81830930969916E-4</v>
      </c>
      <c r="BN1413">
        <v>-3.1310618669489901E-3</v>
      </c>
      <c r="BO1413">
        <v>3.2817131152119001E-4</v>
      </c>
      <c r="BP1413">
        <v>-4.5017094825895504E-3</v>
      </c>
      <c r="BQ1413">
        <v>5.2898198076452397E-5</v>
      </c>
      <c r="BR1413">
        <v>9.7015964265314194E-3</v>
      </c>
      <c r="BS1413">
        <v>0.207743516859975</v>
      </c>
      <c r="BT1413">
        <v>0.26517805238416298</v>
      </c>
      <c r="BU1413">
        <v>0.28162978531351301</v>
      </c>
      <c r="BV1413">
        <v>0.276372600028851</v>
      </c>
      <c r="BW1413">
        <v>0.200490172427673</v>
      </c>
      <c r="BX1413">
        <v>-5.10723091058157E-2</v>
      </c>
      <c r="BY1413">
        <v>-8.0101781819840304E-2</v>
      </c>
      <c r="BZ1413">
        <v>-6.8311466683601996E-2</v>
      </c>
      <c r="CA1413">
        <v>-4.9008044582993897E-2</v>
      </c>
      <c r="CB1413">
        <v>-2.96360778456656E-2</v>
      </c>
      <c r="CC1413">
        <v>6.5109291764953495E-4</v>
      </c>
      <c r="CD1413">
        <v>6.0371121806820699E-3</v>
      </c>
      <c r="CE1413">
        <v>6.7229650847412696E-3</v>
      </c>
      <c r="CF1413">
        <v>4.0882783805204397E-3</v>
      </c>
      <c r="CG1413">
        <v>3.4018454505423301E-3</v>
      </c>
      <c r="CH1413">
        <v>3.46385013977991E-3</v>
      </c>
      <c r="CI1413">
        <v>-1.5353022177342799E-3</v>
      </c>
      <c r="CJ1413">
        <v>-8.7714179969681301E-4</v>
      </c>
      <c r="CK1413">
        <v>4.1044778443576598E-3</v>
      </c>
      <c r="CL1413">
        <v>1.4878803480683799E-3</v>
      </c>
      <c r="CM1413">
        <v>3.92956460725199E-3</v>
      </c>
      <c r="CN1413">
        <v>-2.0889832721021702E-3</v>
      </c>
      <c r="CO1413">
        <v>2.4528934892736301E-3</v>
      </c>
      <c r="CP1413">
        <v>1.57946313774537E-2</v>
      </c>
      <c r="CQ1413">
        <v>0.21533019696560499</v>
      </c>
      <c r="CR1413">
        <v>0.2740781453676</v>
      </c>
      <c r="CS1413">
        <v>0.29153403475541401</v>
      </c>
      <c r="CT1413">
        <v>0.288413840008099</v>
      </c>
      <c r="CU1413">
        <v>0.21292119892660299</v>
      </c>
      <c r="CV1413">
        <v>-3.9483713902276001E-2</v>
      </c>
      <c r="CW1413">
        <v>-7.2537927829263396E-2</v>
      </c>
      <c r="CX1413">
        <v>-5.9323917341740501E-2</v>
      </c>
      <c r="CY1413">
        <v>-4.0886171481724999E-2</v>
      </c>
      <c r="CZ1413">
        <v>-2.1943448037454499E-2</v>
      </c>
      <c r="DA1413">
        <v>6.89622857074182E-3</v>
      </c>
      <c r="DB1413">
        <v>1.08928958032465E-2</v>
      </c>
      <c r="DC1413">
        <v>1.0753505550005401E-2</v>
      </c>
      <c r="DD1413">
        <v>7.9008655666699297E-3</v>
      </c>
      <c r="DE1413">
        <v>7.0251594405621202E-3</v>
      </c>
      <c r="DF1413">
        <v>6.7506053222449996E-3</v>
      </c>
      <c r="DG1413">
        <v>2.2281305601479901E-3</v>
      </c>
      <c r="DH1413">
        <v>2.6805666782994098E-3</v>
      </c>
      <c r="DI1413">
        <v>7.72712475774541E-3</v>
      </c>
      <c r="DJ1413">
        <v>6.1068225630857504E-3</v>
      </c>
      <c r="DK1413">
        <v>7.5309579029828001E-3</v>
      </c>
      <c r="DL1413">
        <v>3.2374293838522198E-4</v>
      </c>
      <c r="DM1413">
        <v>4.8528887804707996E-3</v>
      </c>
      <c r="DN1413">
        <v>2.1887666328376101E-2</v>
      </c>
      <c r="DO1413">
        <v>0.222916877071234</v>
      </c>
      <c r="DP1413">
        <v>0.28297823835103703</v>
      </c>
      <c r="DQ1413">
        <v>0.301438284197315</v>
      </c>
      <c r="DR1413">
        <v>0.300455079987347</v>
      </c>
      <c r="DS1413">
        <v>0.22535222542553299</v>
      </c>
      <c r="DT1413">
        <v>-2.7895118698736399E-2</v>
      </c>
      <c r="DU1413">
        <v>-6.4974073838686502E-2</v>
      </c>
      <c r="DV1413">
        <v>-5.0336367999878902E-2</v>
      </c>
      <c r="DW1413">
        <v>-3.2764298380456101E-2</v>
      </c>
      <c r="DX1413">
        <v>-1.4250818229243499E-2</v>
      </c>
      <c r="DY1413">
        <v>1.5913212574871799E-2</v>
      </c>
      <c r="DZ1413">
        <v>1.7903876138077202E-2</v>
      </c>
      <c r="EA1413">
        <v>1.65729658343132E-2</v>
      </c>
      <c r="EB1413">
        <v>1.34056359322005E-2</v>
      </c>
      <c r="EC1413">
        <v>1.2256649372053299E-2</v>
      </c>
      <c r="ED1413">
        <v>1.14961577893246E-2</v>
      </c>
      <c r="EE1413">
        <v>7.6619297670523301E-3</v>
      </c>
      <c r="EF1413">
        <v>7.8173326701742596E-3</v>
      </c>
      <c r="EG1413">
        <v>1.29576515365278E-2</v>
      </c>
      <c r="EH1413">
        <v>1.2775841521575401E-2</v>
      </c>
      <c r="EI1413">
        <v>1.2730797833458299E-2</v>
      </c>
      <c r="EJ1413">
        <v>3.8073363869178698E-3</v>
      </c>
      <c r="EK1413">
        <v>8.3181008035269795E-3</v>
      </c>
      <c r="EL1413">
        <v>3.0685041075851301E-2</v>
      </c>
      <c r="EM1413">
        <v>0.233870838195048</v>
      </c>
      <c r="EN1413">
        <v>0.29582855906860001</v>
      </c>
      <c r="EO1413">
        <v>0.31573844735651202</v>
      </c>
      <c r="EP1413">
        <v>0.31784071807657099</v>
      </c>
      <c r="EQ1413">
        <v>0.24330065334162901</v>
      </c>
      <c r="ER1413">
        <v>-1.1163027774672299E-2</v>
      </c>
      <c r="ES1413">
        <v>-5.4053069999668898E-2</v>
      </c>
      <c r="ET1413">
        <v>-3.7359774190940997E-2</v>
      </c>
      <c r="EU1413">
        <v>-2.10376035725614E-2</v>
      </c>
      <c r="EV1413">
        <v>-3.1438825622836998E-3</v>
      </c>
      <c r="EW1413">
        <v>78.207197199593907</v>
      </c>
      <c r="EX1413">
        <v>76.845845175542493</v>
      </c>
      <c r="EY1413">
        <v>75.450002811505001</v>
      </c>
      <c r="EZ1413">
        <v>74.184530507222306</v>
      </c>
      <c r="FA1413">
        <v>72.794880099649205</v>
      </c>
      <c r="FB1413">
        <v>71.934890519270994</v>
      </c>
      <c r="FC1413">
        <v>71.291497161632194</v>
      </c>
      <c r="FD1413">
        <v>71.977478997625596</v>
      </c>
      <c r="FE1413">
        <v>74.950188952792203</v>
      </c>
      <c r="FF1413">
        <v>79.3815659593444</v>
      </c>
      <c r="FG1413">
        <v>83.648052865416005</v>
      </c>
      <c r="FH1413">
        <v>87.384430673601798</v>
      </c>
      <c r="FI1413">
        <v>90.827705057434699</v>
      </c>
      <c r="FJ1413">
        <v>93.687460355792496</v>
      </c>
      <c r="FK1413">
        <v>96.076488418554703</v>
      </c>
      <c r="FL1413">
        <v>97.625697007158706</v>
      </c>
      <c r="FM1413">
        <v>98.347103278040507</v>
      </c>
      <c r="FN1413">
        <v>98.406020444843094</v>
      </c>
      <c r="FO1413">
        <v>97.288918508719505</v>
      </c>
      <c r="FP1413">
        <v>94.619700151576794</v>
      </c>
      <c r="FQ1413">
        <v>90.200150758458307</v>
      </c>
      <c r="FR1413">
        <v>85.756329093679497</v>
      </c>
      <c r="FS1413">
        <v>82.511525202987997</v>
      </c>
      <c r="FT1413">
        <v>80.588953841880596</v>
      </c>
      <c r="FU1413">
        <v>1.9398641983198898E-2</v>
      </c>
      <c r="FV1413">
        <v>0</v>
      </c>
      <c r="FW1413">
        <v>0</v>
      </c>
      <c r="FX1413">
        <v>1</v>
      </c>
    </row>
    <row r="1414" spans="1:180" x14ac:dyDescent="0.2">
      <c r="A1414" t="s">
        <v>42</v>
      </c>
      <c r="B1414" t="s">
        <v>58</v>
      </c>
      <c r="C1414" t="s">
        <v>55</v>
      </c>
      <c r="D1414" t="s">
        <v>41</v>
      </c>
      <c r="E1414" t="s">
        <v>1</v>
      </c>
      <c r="F1414" t="s">
        <v>77</v>
      </c>
      <c r="G1414" t="s">
        <v>2</v>
      </c>
      <c r="H1414">
        <v>5111</v>
      </c>
      <c r="I1414">
        <v>1.13019718432479</v>
      </c>
      <c r="J1414">
        <v>0.97066755413166805</v>
      </c>
      <c r="K1414">
        <v>0.85265948144675996</v>
      </c>
      <c r="L1414">
        <v>0.77537563715313396</v>
      </c>
      <c r="M1414">
        <v>0.73594460194233802</v>
      </c>
      <c r="N1414">
        <v>0.73310643442984103</v>
      </c>
      <c r="O1414">
        <v>0.768189820425346</v>
      </c>
      <c r="P1414">
        <v>0.82256561263249495</v>
      </c>
      <c r="Q1414">
        <v>0.888959678163185</v>
      </c>
      <c r="R1414">
        <v>0.98335415225898104</v>
      </c>
      <c r="S1414">
        <v>1.1236625121563799</v>
      </c>
      <c r="T1414">
        <v>1.30595895252132</v>
      </c>
      <c r="U1414">
        <v>1.50298656259702</v>
      </c>
      <c r="V1414">
        <v>1.69791983564399</v>
      </c>
      <c r="W1414">
        <v>1.8948362000026999</v>
      </c>
      <c r="X1414">
        <v>2.1523522114133198</v>
      </c>
      <c r="Y1414">
        <v>2.3669101885888599</v>
      </c>
      <c r="Z1414">
        <v>2.5549019970705</v>
      </c>
      <c r="AA1414">
        <v>2.5404407553423098</v>
      </c>
      <c r="AB1414">
        <v>2.3739595744813702</v>
      </c>
      <c r="AC1414">
        <v>2.22564722909007</v>
      </c>
      <c r="AD1414">
        <v>2.0281616804054901</v>
      </c>
      <c r="AE1414">
        <v>1.7109591506747801</v>
      </c>
      <c r="AF1414">
        <v>1.43277069899585</v>
      </c>
      <c r="AG1414">
        <v>-1.7783628975731901E-2</v>
      </c>
      <c r="AH1414">
        <v>-8.3481645481430899E-3</v>
      </c>
      <c r="AI1414">
        <v>-4.1916150749553103E-3</v>
      </c>
      <c r="AJ1414">
        <v>-5.3923968117661602E-3</v>
      </c>
      <c r="AK1414">
        <v>-5.4169334814079704E-3</v>
      </c>
      <c r="AL1414">
        <v>-6.2041065206236102E-3</v>
      </c>
      <c r="AM1414">
        <v>-1.4279987137945101E-2</v>
      </c>
      <c r="AN1414">
        <v>-8.6181221906040193E-3</v>
      </c>
      <c r="AO1414">
        <v>-3.3647241752017298E-3</v>
      </c>
      <c r="AP1414">
        <v>-7.5257588997451304E-3</v>
      </c>
      <c r="AQ1414">
        <v>-3.9637103217930398E-3</v>
      </c>
      <c r="AR1414">
        <v>-5.1485631076559103E-3</v>
      </c>
      <c r="AS1414">
        <v>-7.2070207858764097E-3</v>
      </c>
      <c r="AT1414">
        <v>-2.9802927284860699E-3</v>
      </c>
      <c r="AU1414">
        <v>0.134940620205388</v>
      </c>
      <c r="AV1414">
        <v>0.172471954442981</v>
      </c>
      <c r="AW1414">
        <v>0.18009191546945</v>
      </c>
      <c r="AX1414">
        <v>0.17622898214684801</v>
      </c>
      <c r="AY1414">
        <v>0.16156916196690699</v>
      </c>
      <c r="AZ1414">
        <v>1.8395872489842001E-2</v>
      </c>
      <c r="BA1414">
        <v>-3.4542496715547003E-2</v>
      </c>
      <c r="BB1414">
        <v>-4.6997439556845398E-2</v>
      </c>
      <c r="BC1414">
        <v>-4.5300368881289597E-2</v>
      </c>
      <c r="BD1414">
        <v>-3.6301206472402398E-2</v>
      </c>
      <c r="BE1414">
        <v>-6.7561546009555504E-3</v>
      </c>
      <c r="BF1414">
        <v>-4.4506719465400201E-4</v>
      </c>
      <c r="BG1414">
        <v>1.8325789139390499E-3</v>
      </c>
      <c r="BH1414">
        <v>5.8729987669657601E-4</v>
      </c>
      <c r="BI1414">
        <v>-2.45772252128003E-4</v>
      </c>
      <c r="BJ1414">
        <v>-1.6547351206931799E-3</v>
      </c>
      <c r="BK1414">
        <v>-7.3336274969716597E-3</v>
      </c>
      <c r="BL1414">
        <v>-3.1871919724646199E-3</v>
      </c>
      <c r="BM1414">
        <v>1.5427090452285301E-3</v>
      </c>
      <c r="BN1414">
        <v>-1.24116105587676E-3</v>
      </c>
      <c r="BO1414">
        <v>2.6491970326514998E-3</v>
      </c>
      <c r="BP1414">
        <v>-1.46410544240347E-3</v>
      </c>
      <c r="BQ1414">
        <v>-3.5351352398660901E-3</v>
      </c>
      <c r="BR1414">
        <v>6.6546323081692503E-3</v>
      </c>
      <c r="BS1414">
        <v>0.14466762438328701</v>
      </c>
      <c r="BT1414">
        <v>0.18323006404547099</v>
      </c>
      <c r="BU1414">
        <v>0.19333596655750099</v>
      </c>
      <c r="BV1414">
        <v>0.19244666116540801</v>
      </c>
      <c r="BW1414">
        <v>0.176293700575333</v>
      </c>
      <c r="BX1414">
        <v>3.2558129740671501E-2</v>
      </c>
      <c r="BY1414">
        <v>-2.46580436768126E-2</v>
      </c>
      <c r="BZ1414">
        <v>-3.3389939241483702E-2</v>
      </c>
      <c r="CA1414">
        <v>-3.2331711628778598E-2</v>
      </c>
      <c r="CB1414">
        <v>-2.4372890368989899E-2</v>
      </c>
      <c r="CC1414">
        <v>8.8144055834986899E-4</v>
      </c>
      <c r="CD1414">
        <v>5.0285939574039196E-3</v>
      </c>
      <c r="CE1414">
        <v>6.0049173193256799E-3</v>
      </c>
      <c r="CF1414">
        <v>4.7288195873550496E-3</v>
      </c>
      <c r="CG1414">
        <v>3.3357582625178198E-3</v>
      </c>
      <c r="CH1414">
        <v>1.4961456522848799E-3</v>
      </c>
      <c r="CI1414">
        <v>-2.52259997012065E-3</v>
      </c>
      <c r="CJ1414">
        <v>5.7425375253876399E-4</v>
      </c>
      <c r="CK1414">
        <v>4.94158234433178E-3</v>
      </c>
      <c r="CL1414">
        <v>3.1115322662044098E-3</v>
      </c>
      <c r="CM1414">
        <v>7.2292765216383E-3</v>
      </c>
      <c r="CN1414">
        <v>1.08773871269741E-3</v>
      </c>
      <c r="CO1414">
        <v>-9.9199849625424301E-4</v>
      </c>
      <c r="CP1414">
        <v>1.33277520379733E-2</v>
      </c>
      <c r="CQ1414">
        <v>0.15140451784581799</v>
      </c>
      <c r="CR1414">
        <v>0.190681097984049</v>
      </c>
      <c r="CS1414">
        <v>0.202508755996129</v>
      </c>
      <c r="CT1414">
        <v>0.20367897625023301</v>
      </c>
      <c r="CU1414">
        <v>0.186491871160608</v>
      </c>
      <c r="CV1414">
        <v>4.2366865970536099E-2</v>
      </c>
      <c r="CW1414">
        <v>-1.7812101612898298E-2</v>
      </c>
      <c r="CX1414">
        <v>-2.3965425975184598E-2</v>
      </c>
      <c r="CY1414">
        <v>-2.3349659121721301E-2</v>
      </c>
      <c r="CZ1414">
        <v>-1.61113749726382E-2</v>
      </c>
      <c r="DA1414">
        <v>8.5190357176552906E-3</v>
      </c>
      <c r="DB1414">
        <v>1.05022551094619E-2</v>
      </c>
      <c r="DC1414">
        <v>1.01772557247123E-2</v>
      </c>
      <c r="DD1414">
        <v>8.8703392980135302E-3</v>
      </c>
      <c r="DE1414">
        <v>6.91728877716365E-3</v>
      </c>
      <c r="DF1414">
        <v>4.6470264252629397E-3</v>
      </c>
      <c r="DG1414">
        <v>2.2884275567303701E-3</v>
      </c>
      <c r="DH1414">
        <v>4.3356994775421501E-3</v>
      </c>
      <c r="DI1414">
        <v>8.3404556434350293E-3</v>
      </c>
      <c r="DJ1414">
        <v>7.4642255882855797E-3</v>
      </c>
      <c r="DK1414">
        <v>1.18093560106251E-2</v>
      </c>
      <c r="DL1414">
        <v>3.63958286779829E-3</v>
      </c>
      <c r="DM1414">
        <v>1.55113824735761E-3</v>
      </c>
      <c r="DN1414">
        <v>2.0000871767777401E-2</v>
      </c>
      <c r="DO1414">
        <v>0.15814141130834899</v>
      </c>
      <c r="DP1414">
        <v>0.19813213192262699</v>
      </c>
      <c r="DQ1414">
        <v>0.21168154543475701</v>
      </c>
      <c r="DR1414">
        <v>0.21491129133505801</v>
      </c>
      <c r="DS1414">
        <v>0.196690041745883</v>
      </c>
      <c r="DT1414">
        <v>5.2175602200400698E-2</v>
      </c>
      <c r="DU1414">
        <v>-1.09661595489839E-2</v>
      </c>
      <c r="DV1414">
        <v>-1.45409127088855E-2</v>
      </c>
      <c r="DW1414">
        <v>-1.4367606614664101E-2</v>
      </c>
      <c r="DX1414">
        <v>-7.8498595762865105E-3</v>
      </c>
      <c r="DY1414">
        <v>1.9546510092431701E-2</v>
      </c>
      <c r="DZ1414">
        <v>1.84053524629509E-2</v>
      </c>
      <c r="EA1414">
        <v>1.6201449713606701E-2</v>
      </c>
      <c r="EB1414">
        <v>1.4850035986476299E-2</v>
      </c>
      <c r="EC1414">
        <v>1.20884500064436E-2</v>
      </c>
      <c r="ED1414">
        <v>9.1963978251933705E-3</v>
      </c>
      <c r="EE1414">
        <v>9.2347871977038198E-3</v>
      </c>
      <c r="EF1414">
        <v>9.7666296956815495E-3</v>
      </c>
      <c r="EG1414">
        <v>1.32478888638653E-2</v>
      </c>
      <c r="EH1414">
        <v>1.3748823432154E-2</v>
      </c>
      <c r="EI1414">
        <v>1.8422263365069601E-2</v>
      </c>
      <c r="EJ1414">
        <v>7.3240405330507298E-3</v>
      </c>
      <c r="EK1414">
        <v>5.2230237933679298E-3</v>
      </c>
      <c r="EL1414">
        <v>2.96357968044327E-2</v>
      </c>
      <c r="EM1414">
        <v>0.16786841548624801</v>
      </c>
      <c r="EN1414">
        <v>0.20889024152511801</v>
      </c>
      <c r="EO1414">
        <v>0.224925596522808</v>
      </c>
      <c r="EP1414">
        <v>0.23112897035361801</v>
      </c>
      <c r="EQ1414">
        <v>0.21141458035430799</v>
      </c>
      <c r="ER1414">
        <v>6.6337859451230094E-2</v>
      </c>
      <c r="ES1414">
        <v>-1.0817065102495501E-3</v>
      </c>
      <c r="ET1414">
        <v>-9.3341239352379797E-4</v>
      </c>
      <c r="EU1414">
        <v>-1.39894936215306E-3</v>
      </c>
      <c r="EV1414">
        <v>4.0784565271260497E-3</v>
      </c>
      <c r="EW1414">
        <v>78.173361220593605</v>
      </c>
      <c r="EX1414">
        <v>76.8079990738227</v>
      </c>
      <c r="EY1414">
        <v>75.413873713588799</v>
      </c>
      <c r="EZ1414">
        <v>74.155547551330201</v>
      </c>
      <c r="FA1414">
        <v>72.767260324486102</v>
      </c>
      <c r="FB1414">
        <v>71.9098197646545</v>
      </c>
      <c r="FC1414">
        <v>71.276055417913</v>
      </c>
      <c r="FD1414">
        <v>71.9676004437476</v>
      </c>
      <c r="FE1414">
        <v>74.959147461461697</v>
      </c>
      <c r="FF1414">
        <v>79.401446094304703</v>
      </c>
      <c r="FG1414">
        <v>83.675962901384594</v>
      </c>
      <c r="FH1414">
        <v>87.410188963002</v>
      </c>
      <c r="FI1414">
        <v>90.846079791467503</v>
      </c>
      <c r="FJ1414">
        <v>93.703695079128707</v>
      </c>
      <c r="FK1414">
        <v>96.084993262640694</v>
      </c>
      <c r="FL1414">
        <v>97.626459398555895</v>
      </c>
      <c r="FM1414">
        <v>98.341283459233907</v>
      </c>
      <c r="FN1414">
        <v>98.394784740388701</v>
      </c>
      <c r="FO1414">
        <v>97.275781240805003</v>
      </c>
      <c r="FP1414">
        <v>94.600211517699805</v>
      </c>
      <c r="FQ1414">
        <v>90.172142559133505</v>
      </c>
      <c r="FR1414">
        <v>85.728349308340995</v>
      </c>
      <c r="FS1414">
        <v>82.482670405959198</v>
      </c>
      <c r="FT1414">
        <v>80.556077535580002</v>
      </c>
      <c r="FU1414">
        <v>1.7082821783881399E-2</v>
      </c>
      <c r="FV1414">
        <v>0</v>
      </c>
      <c r="FW1414">
        <v>0</v>
      </c>
      <c r="FX1414">
        <v>1</v>
      </c>
    </row>
    <row r="1415" spans="1:180" x14ac:dyDescent="0.2">
      <c r="A1415" t="s">
        <v>42</v>
      </c>
      <c r="B1415" t="s">
        <v>58</v>
      </c>
      <c r="C1415" t="s">
        <v>55</v>
      </c>
      <c r="D1415" t="s">
        <v>41</v>
      </c>
      <c r="E1415" t="s">
        <v>1</v>
      </c>
      <c r="F1415" t="s">
        <v>78</v>
      </c>
      <c r="G1415" t="s">
        <v>2</v>
      </c>
      <c r="H1415">
        <v>1667</v>
      </c>
      <c r="I1415">
        <v>0.94547936994639004</v>
      </c>
      <c r="J1415">
        <v>0.80494759853717301</v>
      </c>
      <c r="K1415">
        <v>0.71695898143833003</v>
      </c>
      <c r="L1415">
        <v>0.65735413768709405</v>
      </c>
      <c r="M1415">
        <v>0.62427674392131904</v>
      </c>
      <c r="N1415">
        <v>0.63629610064965603</v>
      </c>
      <c r="O1415">
        <v>0.68884836702584695</v>
      </c>
      <c r="P1415">
        <v>0.74312155863118101</v>
      </c>
      <c r="Q1415">
        <v>0.81343178577170605</v>
      </c>
      <c r="R1415">
        <v>0.90584567857451204</v>
      </c>
      <c r="S1415">
        <v>1.0379666260275899</v>
      </c>
      <c r="T1415">
        <v>1.2331668351796199</v>
      </c>
      <c r="U1415">
        <v>1.45620025708953</v>
      </c>
      <c r="V1415">
        <v>1.67707426160457</v>
      </c>
      <c r="W1415">
        <v>1.91518305800865</v>
      </c>
      <c r="X1415">
        <v>2.18063844041462</v>
      </c>
      <c r="Y1415">
        <v>2.3723692559165199</v>
      </c>
      <c r="Z1415">
        <v>2.52474809395635</v>
      </c>
      <c r="AA1415">
        <v>2.48484946053863</v>
      </c>
      <c r="AB1415">
        <v>2.3427306786781399</v>
      </c>
      <c r="AC1415">
        <v>2.1466913583982001</v>
      </c>
      <c r="AD1415">
        <v>1.87071472934711</v>
      </c>
      <c r="AE1415">
        <v>1.5077833031461201</v>
      </c>
      <c r="AF1415">
        <v>1.2267687349722201</v>
      </c>
      <c r="AG1415">
        <v>-2.42180499068364E-2</v>
      </c>
      <c r="AH1415">
        <v>-1.6688183290399301E-2</v>
      </c>
      <c r="AI1415">
        <v>-8.6231850137070895E-3</v>
      </c>
      <c r="AJ1415">
        <v>-7.2907268688596899E-3</v>
      </c>
      <c r="AK1415">
        <v>-1.1094232951763001E-2</v>
      </c>
      <c r="AL1415">
        <v>-5.6937591692115697E-3</v>
      </c>
      <c r="AM1415">
        <v>-1.2632088230785699E-2</v>
      </c>
      <c r="AN1415">
        <v>-2.11892763732454E-2</v>
      </c>
      <c r="AO1415">
        <v>-1.7443742612522101E-2</v>
      </c>
      <c r="AP1415">
        <v>-3.0528011610096301E-2</v>
      </c>
      <c r="AQ1415">
        <v>-2.95795122955167E-2</v>
      </c>
      <c r="AR1415">
        <v>-1.7358362276291301E-2</v>
      </c>
      <c r="AS1415">
        <v>-2.5684302165628601E-3</v>
      </c>
      <c r="AT1415">
        <v>-2.6462914343824001E-3</v>
      </c>
      <c r="AU1415">
        <v>0.34730793962880901</v>
      </c>
      <c r="AV1415">
        <v>0.45706504770970802</v>
      </c>
      <c r="AW1415">
        <v>0.49026616145114899</v>
      </c>
      <c r="AX1415">
        <v>0.492906618990059</v>
      </c>
      <c r="AY1415">
        <v>0.24828781686486401</v>
      </c>
      <c r="AZ1415">
        <v>-0.315848309691589</v>
      </c>
      <c r="BA1415">
        <v>-0.26934558165619898</v>
      </c>
      <c r="BB1415">
        <v>-0.20242128998505299</v>
      </c>
      <c r="BC1415">
        <v>-0.13886675004428001</v>
      </c>
      <c r="BD1415">
        <v>-7.6977105146698296E-2</v>
      </c>
      <c r="BE1415">
        <v>-1.6257841557502099E-2</v>
      </c>
      <c r="BF1415">
        <v>-8.3219902391503901E-3</v>
      </c>
      <c r="BG1415">
        <v>-3.4907846753603699E-3</v>
      </c>
      <c r="BH1415">
        <v>-3.3899175596811002E-3</v>
      </c>
      <c r="BI1415">
        <v>-6.3432125223374901E-3</v>
      </c>
      <c r="BJ1415">
        <v>1.14690576499901E-3</v>
      </c>
      <c r="BK1415">
        <v>-5.9477801753903096E-3</v>
      </c>
      <c r="BL1415">
        <v>-1.3708864110215E-2</v>
      </c>
      <c r="BM1415">
        <v>-9.5019823224882505E-3</v>
      </c>
      <c r="BN1415">
        <v>-2.0249020311467001E-2</v>
      </c>
      <c r="BO1415">
        <v>-1.94962233893714E-2</v>
      </c>
      <c r="BP1415">
        <v>-1.1245953604768801E-2</v>
      </c>
      <c r="BQ1415">
        <v>3.6556336113198699E-3</v>
      </c>
      <c r="BR1415">
        <v>8.6623603178650702E-3</v>
      </c>
      <c r="BS1415">
        <v>0.36896540464365402</v>
      </c>
      <c r="BT1415">
        <v>0.48782814287252901</v>
      </c>
      <c r="BU1415">
        <v>0.52380418893955305</v>
      </c>
      <c r="BV1415">
        <v>0.522807573597322</v>
      </c>
      <c r="BW1415">
        <v>0.281810731057965</v>
      </c>
      <c r="BX1415">
        <v>-0.28450051289609002</v>
      </c>
      <c r="BY1415">
        <v>-0.24382300487266201</v>
      </c>
      <c r="BZ1415">
        <v>-0.18059290497115801</v>
      </c>
      <c r="CA1415">
        <v>-0.11681555277954001</v>
      </c>
      <c r="CB1415">
        <v>-6.04425896910505E-2</v>
      </c>
      <c r="CC1415">
        <v>-1.07446255036973E-2</v>
      </c>
      <c r="CD1415">
        <v>-2.5275904175385598E-3</v>
      </c>
      <c r="CE1415">
        <v>6.39001643012309E-5</v>
      </c>
      <c r="CF1415">
        <v>-6.88228915062504E-4</v>
      </c>
      <c r="CG1415">
        <v>-3.0526702458085202E-3</v>
      </c>
      <c r="CH1415">
        <v>5.8847294599206797E-3</v>
      </c>
      <c r="CI1415">
        <v>-1.3182487784308E-3</v>
      </c>
      <c r="CJ1415">
        <v>-8.5279533641957408E-3</v>
      </c>
      <c r="CK1415">
        <v>-4.0015433383571598E-3</v>
      </c>
      <c r="CL1415">
        <v>-1.31298222506195E-2</v>
      </c>
      <c r="CM1415">
        <v>-1.2512568209396E-2</v>
      </c>
      <c r="CN1415">
        <v>-7.0125179789196097E-3</v>
      </c>
      <c r="CO1415">
        <v>7.9664012583323396E-3</v>
      </c>
      <c r="CP1415">
        <v>1.64946980722647E-2</v>
      </c>
      <c r="CQ1415">
        <v>0.383965298938449</v>
      </c>
      <c r="CR1415">
        <v>0.50913456886960395</v>
      </c>
      <c r="CS1415">
        <v>0.54703252461213403</v>
      </c>
      <c r="CT1415">
        <v>0.54351688367193096</v>
      </c>
      <c r="CU1415">
        <v>0.30502859930825899</v>
      </c>
      <c r="CV1415">
        <v>-0.26278912432938201</v>
      </c>
      <c r="CW1415">
        <v>-0.22614614594104501</v>
      </c>
      <c r="CX1415">
        <v>-0.16547463200568899</v>
      </c>
      <c r="CY1415">
        <v>-0.10154296072788301</v>
      </c>
      <c r="CZ1415">
        <v>-4.8990834655067698E-2</v>
      </c>
      <c r="DA1415">
        <v>-5.2314094498925297E-3</v>
      </c>
      <c r="DB1415">
        <v>3.2668094040732799E-3</v>
      </c>
      <c r="DC1415">
        <v>3.6185850039628302E-3</v>
      </c>
      <c r="DD1415">
        <v>2.01345972955609E-3</v>
      </c>
      <c r="DE1415">
        <v>2.3787203072045499E-4</v>
      </c>
      <c r="DF1415">
        <v>1.06225531548423E-2</v>
      </c>
      <c r="DG1415">
        <v>3.31128261852871E-3</v>
      </c>
      <c r="DH1415">
        <v>-3.3470426181765201E-3</v>
      </c>
      <c r="DI1415">
        <v>1.4988956457739401E-3</v>
      </c>
      <c r="DJ1415">
        <v>-6.0106241897720002E-3</v>
      </c>
      <c r="DK1415">
        <v>-5.5289130294206602E-3</v>
      </c>
      <c r="DL1415">
        <v>-2.77908235307045E-3</v>
      </c>
      <c r="DM1415">
        <v>1.2277168905344801E-2</v>
      </c>
      <c r="DN1415">
        <v>2.43270358266644E-2</v>
      </c>
      <c r="DO1415">
        <v>0.39896519323324497</v>
      </c>
      <c r="DP1415">
        <v>0.53044099486667895</v>
      </c>
      <c r="DQ1415">
        <v>0.57026086028471401</v>
      </c>
      <c r="DR1415">
        <v>0.56422619374653904</v>
      </c>
      <c r="DS1415">
        <v>0.32824646755855202</v>
      </c>
      <c r="DT1415">
        <v>-0.241077735762673</v>
      </c>
      <c r="DU1415">
        <v>-0.20846928700942799</v>
      </c>
      <c r="DV1415">
        <v>-0.15035635904021999</v>
      </c>
      <c r="DW1415">
        <v>-8.62703686762262E-2</v>
      </c>
      <c r="DX1415">
        <v>-3.7539079619084897E-2</v>
      </c>
      <c r="DY1415">
        <v>2.7287988994417799E-3</v>
      </c>
      <c r="DZ1415">
        <v>1.16330024553222E-2</v>
      </c>
      <c r="EA1415">
        <v>8.7509853423095498E-3</v>
      </c>
      <c r="EB1415">
        <v>5.9142690387346897E-3</v>
      </c>
      <c r="EC1415">
        <v>4.9888924601459803E-3</v>
      </c>
      <c r="ED1415">
        <v>1.74632180890529E-2</v>
      </c>
      <c r="EE1415">
        <v>9.9955906739240506E-3</v>
      </c>
      <c r="EF1415">
        <v>4.1333696448539702E-3</v>
      </c>
      <c r="EG1415">
        <v>9.4406559358078106E-3</v>
      </c>
      <c r="EH1415">
        <v>4.2683671088572803E-3</v>
      </c>
      <c r="EI1415">
        <v>4.5543758767245699E-3</v>
      </c>
      <c r="EJ1415">
        <v>3.33332631845209E-3</v>
      </c>
      <c r="EK1415">
        <v>1.8501232733227499E-2</v>
      </c>
      <c r="EL1415">
        <v>3.5635687578911897E-2</v>
      </c>
      <c r="EM1415">
        <v>0.42062265824808998</v>
      </c>
      <c r="EN1415">
        <v>0.5612040900295</v>
      </c>
      <c r="EO1415">
        <v>0.60379888777311896</v>
      </c>
      <c r="EP1415">
        <v>0.59412714835380198</v>
      </c>
      <c r="EQ1415">
        <v>0.36176938175165402</v>
      </c>
      <c r="ER1415">
        <v>-0.20972993896717401</v>
      </c>
      <c r="ES1415">
        <v>-0.18294671022589101</v>
      </c>
      <c r="ET1415">
        <v>-0.12852797402632499</v>
      </c>
      <c r="EU1415">
        <v>-6.4219171411486906E-2</v>
      </c>
      <c r="EV1415">
        <v>-2.1004564163437E-2</v>
      </c>
      <c r="EW1415">
        <v>78.413735909674202</v>
      </c>
      <c r="EX1415">
        <v>77.078741264642701</v>
      </c>
      <c r="EY1415">
        <v>75.674556474972206</v>
      </c>
      <c r="EZ1415">
        <v>74.353379142152207</v>
      </c>
      <c r="FA1415">
        <v>72.961602759917497</v>
      </c>
      <c r="FB1415">
        <v>72.087888926986494</v>
      </c>
      <c r="FC1415">
        <v>71.382224028895394</v>
      </c>
      <c r="FD1415">
        <v>72.020650285188495</v>
      </c>
      <c r="FE1415">
        <v>74.865332178028098</v>
      </c>
      <c r="FF1415">
        <v>79.233156130213203</v>
      </c>
      <c r="FG1415">
        <v>83.454666272055604</v>
      </c>
      <c r="FH1415">
        <v>87.206119547780304</v>
      </c>
      <c r="FI1415">
        <v>90.694553958289703</v>
      </c>
      <c r="FJ1415">
        <v>93.567324460798204</v>
      </c>
      <c r="FK1415">
        <v>96.012734175097606</v>
      </c>
      <c r="FL1415">
        <v>97.611237538867002</v>
      </c>
      <c r="FM1415">
        <v>98.3744199638585</v>
      </c>
      <c r="FN1415">
        <v>98.467287224514607</v>
      </c>
      <c r="FO1415">
        <v>97.361243656666204</v>
      </c>
      <c r="FP1415">
        <v>94.725812663055095</v>
      </c>
      <c r="FQ1415">
        <v>90.351808337422398</v>
      </c>
      <c r="FR1415">
        <v>85.906024255584398</v>
      </c>
      <c r="FS1415">
        <v>82.676685391515605</v>
      </c>
      <c r="FT1415">
        <v>80.787697656245498</v>
      </c>
      <c r="FU1415">
        <v>3.9459089677494397E-2</v>
      </c>
      <c r="FV1415">
        <v>0</v>
      </c>
      <c r="FW1415">
        <v>0</v>
      </c>
      <c r="FX1415">
        <v>1</v>
      </c>
    </row>
    <row r="1416" spans="1:180" x14ac:dyDescent="0.2">
      <c r="A1416" t="s">
        <v>42</v>
      </c>
      <c r="B1416" t="s">
        <v>58</v>
      </c>
      <c r="C1416" t="s">
        <v>55</v>
      </c>
      <c r="D1416" t="s">
        <v>41</v>
      </c>
      <c r="E1416" t="s">
        <v>77</v>
      </c>
      <c r="F1416" t="s">
        <v>1</v>
      </c>
      <c r="G1416" t="s">
        <v>2</v>
      </c>
      <c r="H1416">
        <v>3874.5555555555602</v>
      </c>
      <c r="I1416">
        <v>1.0983681856937999</v>
      </c>
      <c r="J1416">
        <v>0.95583378596732005</v>
      </c>
      <c r="K1416">
        <v>0.85433405054348699</v>
      </c>
      <c r="L1416">
        <v>0.78735430960436104</v>
      </c>
      <c r="M1416">
        <v>0.75472514230878196</v>
      </c>
      <c r="N1416">
        <v>0.77040082504849094</v>
      </c>
      <c r="O1416">
        <v>0.82791059083996799</v>
      </c>
      <c r="P1416">
        <v>0.873253244011298</v>
      </c>
      <c r="Q1416">
        <v>0.93574567859984104</v>
      </c>
      <c r="R1416">
        <v>1.01498366723483</v>
      </c>
      <c r="S1416">
        <v>1.13647083483905</v>
      </c>
      <c r="T1416">
        <v>1.3056384273634201</v>
      </c>
      <c r="U1416">
        <v>1.48803863547024</v>
      </c>
      <c r="V1416">
        <v>1.6706983835739999</v>
      </c>
      <c r="W1416">
        <v>1.8739268286497199</v>
      </c>
      <c r="X1416">
        <v>2.1447765572597</v>
      </c>
      <c r="Y1416">
        <v>2.3682340057263902</v>
      </c>
      <c r="Z1416">
        <v>2.5729286866490302</v>
      </c>
      <c r="AA1416">
        <v>2.5580248416796398</v>
      </c>
      <c r="AB1416">
        <v>2.3913578140590701</v>
      </c>
      <c r="AC1416">
        <v>2.2303615108182502</v>
      </c>
      <c r="AD1416">
        <v>2.0014205892205901</v>
      </c>
      <c r="AE1416">
        <v>1.65983878811787</v>
      </c>
      <c r="AF1416">
        <v>1.3880681175426199</v>
      </c>
      <c r="AG1416">
        <v>-1.71645256085814E-2</v>
      </c>
      <c r="AH1416">
        <v>-8.8892264755913598E-3</v>
      </c>
      <c r="AI1416">
        <v>-4.6875123622747202E-3</v>
      </c>
      <c r="AJ1416">
        <v>-5.02481465016184E-3</v>
      </c>
      <c r="AK1416">
        <v>-7.1809734524533797E-3</v>
      </c>
      <c r="AL1416">
        <v>-2.6851738389095602E-3</v>
      </c>
      <c r="AM1416">
        <v>-6.95278853133122E-3</v>
      </c>
      <c r="AN1416">
        <v>-1.83804489418028E-2</v>
      </c>
      <c r="AO1416">
        <v>-1.35361952383527E-2</v>
      </c>
      <c r="AP1416">
        <v>-1.9684269982967899E-2</v>
      </c>
      <c r="AQ1416">
        <v>-1.09039276838698E-2</v>
      </c>
      <c r="AR1416">
        <v>-6.4679726839135896E-3</v>
      </c>
      <c r="AS1416">
        <v>-6.6552239715707302E-3</v>
      </c>
      <c r="AT1416">
        <v>-5.9352220061779596E-3</v>
      </c>
      <c r="AU1416">
        <v>0.22782812202279901</v>
      </c>
      <c r="AV1416">
        <v>0.28707536951912599</v>
      </c>
      <c r="AW1416">
        <v>0.30745939561411401</v>
      </c>
      <c r="AX1416">
        <v>0.302011034281293</v>
      </c>
      <c r="AY1416">
        <v>0.23098585027423901</v>
      </c>
      <c r="AZ1416">
        <v>-7.1591879896924698E-2</v>
      </c>
      <c r="BA1416">
        <v>-0.10435925609644001</v>
      </c>
      <c r="BB1416">
        <v>-8.7513536036070094E-2</v>
      </c>
      <c r="BC1416">
        <v>-6.6184243835295906E-2</v>
      </c>
      <c r="BD1416">
        <v>-4.4129349468739101E-2</v>
      </c>
      <c r="BE1416">
        <v>-8.5239454049094304E-3</v>
      </c>
      <c r="BF1416">
        <v>-1.2117080454293601E-3</v>
      </c>
      <c r="BG1416">
        <v>1.77742928529969E-3</v>
      </c>
      <c r="BH1416">
        <v>1.8231101461036001E-3</v>
      </c>
      <c r="BI1416">
        <v>-8.5364739787345198E-4</v>
      </c>
      <c r="BJ1416">
        <v>3.0794229702981301E-3</v>
      </c>
      <c r="BK1416">
        <v>1.7852203941778601E-4</v>
      </c>
      <c r="BL1416">
        <v>-9.4957167282881498E-3</v>
      </c>
      <c r="BM1416">
        <v>-6.2654181213509597E-3</v>
      </c>
      <c r="BN1416">
        <v>-1.0926192848937999E-2</v>
      </c>
      <c r="BO1416">
        <v>-3.5369460216317099E-3</v>
      </c>
      <c r="BP1416">
        <v>-2.5399832058510198E-3</v>
      </c>
      <c r="BQ1416">
        <v>-2.7234106502572199E-3</v>
      </c>
      <c r="BR1416">
        <v>6.0874502049114102E-3</v>
      </c>
      <c r="BS1416">
        <v>0.24390093773659199</v>
      </c>
      <c r="BT1416">
        <v>0.311811239138236</v>
      </c>
      <c r="BU1416">
        <v>0.331025024671812</v>
      </c>
      <c r="BV1416">
        <v>0.32719905241499597</v>
      </c>
      <c r="BW1416">
        <v>0.25194193253052299</v>
      </c>
      <c r="BX1416">
        <v>-5.1802717691349601E-2</v>
      </c>
      <c r="BY1416">
        <v>-9.1526513075042004E-2</v>
      </c>
      <c r="BZ1416">
        <v>-7.3386386597532799E-2</v>
      </c>
      <c r="CA1416">
        <v>-5.3522135659511298E-2</v>
      </c>
      <c r="CB1416">
        <v>-3.1483899153931599E-2</v>
      </c>
      <c r="CC1416">
        <v>-2.5395058773867501E-3</v>
      </c>
      <c r="CD1416">
        <v>4.1057178315065399E-3</v>
      </c>
      <c r="CE1416">
        <v>6.2550281764517397E-3</v>
      </c>
      <c r="CF1416">
        <v>6.5659619993689603E-3</v>
      </c>
      <c r="CG1416">
        <v>3.52863935278487E-3</v>
      </c>
      <c r="CH1416">
        <v>7.0719651598368698E-3</v>
      </c>
      <c r="CI1416">
        <v>5.1176460168208798E-3</v>
      </c>
      <c r="CJ1416">
        <v>-3.34217826250135E-3</v>
      </c>
      <c r="CK1416">
        <v>-1.22970003886601E-3</v>
      </c>
      <c r="CL1416">
        <v>-4.8603753053767899E-3</v>
      </c>
      <c r="CM1416">
        <v>1.56540303581894E-3</v>
      </c>
      <c r="CN1416">
        <v>1.80530340938486E-4</v>
      </c>
      <c r="CO1416">
        <v>-2.4872128057433001E-7</v>
      </c>
      <c r="CP1416">
        <v>1.4414316354005899E-2</v>
      </c>
      <c r="CQ1416">
        <v>0.25503292093782898</v>
      </c>
      <c r="CR1416">
        <v>0.32894322708429402</v>
      </c>
      <c r="CS1416">
        <v>0.34734650756990298</v>
      </c>
      <c r="CT1416">
        <v>0.34464419704489302</v>
      </c>
      <c r="CU1416">
        <v>0.26645605126333999</v>
      </c>
      <c r="CV1416">
        <v>-3.8096804230900103E-2</v>
      </c>
      <c r="CW1416">
        <v>-8.2638594350422506E-2</v>
      </c>
      <c r="CX1416">
        <v>-6.3601965931513793E-2</v>
      </c>
      <c r="CY1416">
        <v>-4.4752398109163601E-2</v>
      </c>
      <c r="CZ1416">
        <v>-2.27256987873523E-2</v>
      </c>
      <c r="DA1416">
        <v>3.4449336501359302E-3</v>
      </c>
      <c r="DB1416">
        <v>9.4231437084424403E-3</v>
      </c>
      <c r="DC1416">
        <v>1.0732627067603801E-2</v>
      </c>
      <c r="DD1416">
        <v>1.1308813852634301E-2</v>
      </c>
      <c r="DE1416">
        <v>7.9109261034431902E-3</v>
      </c>
      <c r="DF1416">
        <v>1.1064507349375601E-2</v>
      </c>
      <c r="DG1416">
        <v>1.0056769994224E-2</v>
      </c>
      <c r="DH1416">
        <v>2.8113602032854498E-3</v>
      </c>
      <c r="DI1416">
        <v>3.80601804361895E-3</v>
      </c>
      <c r="DJ1416">
        <v>1.20544223818442E-3</v>
      </c>
      <c r="DK1416">
        <v>6.6677520932695803E-3</v>
      </c>
      <c r="DL1416">
        <v>2.9010438877279899E-3</v>
      </c>
      <c r="DM1416">
        <v>2.7229132076960799E-3</v>
      </c>
      <c r="DN1416">
        <v>2.27411825031003E-2</v>
      </c>
      <c r="DO1416">
        <v>0.26616490413906502</v>
      </c>
      <c r="DP1416">
        <v>0.34607521503035099</v>
      </c>
      <c r="DQ1416">
        <v>0.36366799046799497</v>
      </c>
      <c r="DR1416">
        <v>0.36208934167479101</v>
      </c>
      <c r="DS1416">
        <v>0.28097016999615698</v>
      </c>
      <c r="DT1416">
        <v>-2.4390890770450601E-2</v>
      </c>
      <c r="DU1416">
        <v>-7.3750675625803105E-2</v>
      </c>
      <c r="DV1416">
        <v>-5.3817545265494801E-2</v>
      </c>
      <c r="DW1416">
        <v>-3.5982660558815903E-2</v>
      </c>
      <c r="DX1416">
        <v>-1.3967498420773E-2</v>
      </c>
      <c r="DY1416">
        <v>1.20855138538079E-2</v>
      </c>
      <c r="DZ1416">
        <v>1.7100662138604401E-2</v>
      </c>
      <c r="EA1416">
        <v>1.7197568715178201E-2</v>
      </c>
      <c r="EB1416">
        <v>1.8156738648899801E-2</v>
      </c>
      <c r="EC1416">
        <v>1.42382521580231E-2</v>
      </c>
      <c r="ED1416">
        <v>1.68291041585833E-2</v>
      </c>
      <c r="EE1416">
        <v>1.7188080564973E-2</v>
      </c>
      <c r="EF1416">
        <v>1.16960924168001E-2</v>
      </c>
      <c r="EG1416">
        <v>1.1076795160620699E-2</v>
      </c>
      <c r="EH1416">
        <v>9.9635193722143207E-3</v>
      </c>
      <c r="EI1416">
        <v>1.40347337555077E-2</v>
      </c>
      <c r="EJ1416">
        <v>6.8290333657905601E-3</v>
      </c>
      <c r="EK1416">
        <v>6.6547265290095798E-3</v>
      </c>
      <c r="EL1416">
        <v>3.4763854714189697E-2</v>
      </c>
      <c r="EM1416">
        <v>0.282237719852858</v>
      </c>
      <c r="EN1416">
        <v>0.370811084649462</v>
      </c>
      <c r="EO1416">
        <v>0.38723361952569302</v>
      </c>
      <c r="EP1416">
        <v>0.38727735980849298</v>
      </c>
      <c r="EQ1416">
        <v>0.30192625225244102</v>
      </c>
      <c r="ER1416">
        <v>-4.6017285648755901E-3</v>
      </c>
      <c r="ES1416">
        <v>-6.0917932604405603E-2</v>
      </c>
      <c r="ET1416">
        <v>-3.9690395826957499E-2</v>
      </c>
      <c r="EU1416">
        <v>-2.33205523830314E-2</v>
      </c>
      <c r="EV1416">
        <v>-1.3220481059655299E-3</v>
      </c>
      <c r="EW1416">
        <v>77.960618919432605</v>
      </c>
      <c r="EX1416">
        <v>76.559480727639695</v>
      </c>
      <c r="EY1416">
        <v>75.173347111597707</v>
      </c>
      <c r="EZ1416">
        <v>73.988277687866301</v>
      </c>
      <c r="FA1416">
        <v>72.598534800693699</v>
      </c>
      <c r="FB1416">
        <v>71.755624707639001</v>
      </c>
      <c r="FC1416">
        <v>71.194845721698599</v>
      </c>
      <c r="FD1416">
        <v>71.951164491010601</v>
      </c>
      <c r="FE1416">
        <v>75.096317637264306</v>
      </c>
      <c r="FF1416">
        <v>79.602201995134095</v>
      </c>
      <c r="FG1416">
        <v>83.922135687986696</v>
      </c>
      <c r="FH1416">
        <v>87.639534092251594</v>
      </c>
      <c r="FI1416">
        <v>91.026884279466699</v>
      </c>
      <c r="FJ1416">
        <v>93.869736651478902</v>
      </c>
      <c r="FK1416">
        <v>96.181232750388403</v>
      </c>
      <c r="FL1416">
        <v>97.661854938937694</v>
      </c>
      <c r="FM1416">
        <v>98.327490858208705</v>
      </c>
      <c r="FN1416">
        <v>98.342702339297105</v>
      </c>
      <c r="FO1416">
        <v>97.213538559752195</v>
      </c>
      <c r="FP1416">
        <v>94.510990957310398</v>
      </c>
      <c r="FQ1416">
        <v>90.040934458814803</v>
      </c>
      <c r="FR1416">
        <v>85.596037253751703</v>
      </c>
      <c r="FS1416">
        <v>82.324694308798001</v>
      </c>
      <c r="FT1416">
        <v>80.350778330322498</v>
      </c>
      <c r="FU1416">
        <v>2.9193227524823801E-2</v>
      </c>
      <c r="FV1416">
        <v>0</v>
      </c>
      <c r="FW1416">
        <v>0</v>
      </c>
      <c r="FX1416">
        <v>1</v>
      </c>
    </row>
    <row r="1417" spans="1:180" x14ac:dyDescent="0.2">
      <c r="A1417" t="s">
        <v>42</v>
      </c>
      <c r="B1417" t="s">
        <v>58</v>
      </c>
      <c r="C1417" t="s">
        <v>55</v>
      </c>
      <c r="D1417" t="s">
        <v>41</v>
      </c>
      <c r="E1417" t="s">
        <v>77</v>
      </c>
      <c r="F1417" t="s">
        <v>77</v>
      </c>
      <c r="G1417" t="s">
        <v>2</v>
      </c>
      <c r="H1417">
        <v>2897.5555555555602</v>
      </c>
      <c r="I1417">
        <v>1.1612755192319</v>
      </c>
      <c r="J1417">
        <v>1.0108040241429901</v>
      </c>
      <c r="K1417">
        <v>0.899207914695618</v>
      </c>
      <c r="L1417">
        <v>0.82569121153259695</v>
      </c>
      <c r="M1417">
        <v>0.790047670452524</v>
      </c>
      <c r="N1417">
        <v>0.80174116184962896</v>
      </c>
      <c r="O1417">
        <v>0.85449572684864805</v>
      </c>
      <c r="P1417">
        <v>0.89926448514183299</v>
      </c>
      <c r="Q1417">
        <v>0.96020525795938405</v>
      </c>
      <c r="R1417">
        <v>1.03830811048593</v>
      </c>
      <c r="S1417">
        <v>1.16086379847842</v>
      </c>
      <c r="T1417">
        <v>1.3287398883963699</v>
      </c>
      <c r="U1417">
        <v>1.50642921140277</v>
      </c>
      <c r="V1417">
        <v>1.6823407199576199</v>
      </c>
      <c r="W1417">
        <v>1.8762013336396399</v>
      </c>
      <c r="X1417">
        <v>2.14079811642373</v>
      </c>
      <c r="Y1417">
        <v>2.3756774590505598</v>
      </c>
      <c r="Z1417">
        <v>2.5972352963893699</v>
      </c>
      <c r="AA1417">
        <v>2.5908645565816801</v>
      </c>
      <c r="AB1417">
        <v>2.41594266155077</v>
      </c>
      <c r="AC1417">
        <v>2.2708187024228801</v>
      </c>
      <c r="AD1417">
        <v>2.0609865379805199</v>
      </c>
      <c r="AE1417">
        <v>1.7273876882775301</v>
      </c>
      <c r="AF1417">
        <v>1.45640008673193</v>
      </c>
      <c r="AG1417">
        <v>-2.16859372976753E-2</v>
      </c>
      <c r="AH1417">
        <v>-1.33182821791422E-2</v>
      </c>
      <c r="AI1417">
        <v>-1.01759078450994E-2</v>
      </c>
      <c r="AJ1417">
        <v>-1.0156750368411E-2</v>
      </c>
      <c r="AK1417">
        <v>-1.24371522925593E-2</v>
      </c>
      <c r="AL1417">
        <v>-1.1012937346659301E-2</v>
      </c>
      <c r="AM1417">
        <v>-1.58130187791083E-2</v>
      </c>
      <c r="AN1417">
        <v>-2.2563010448496498E-2</v>
      </c>
      <c r="AO1417">
        <v>-1.63920501864128E-2</v>
      </c>
      <c r="AP1417">
        <v>-1.8292951063280001E-2</v>
      </c>
      <c r="AQ1417">
        <v>-7.9957208264987093E-3</v>
      </c>
      <c r="AR1417">
        <v>-4.0956138867784498E-3</v>
      </c>
      <c r="AS1417">
        <v>-1.1884786645020001E-2</v>
      </c>
      <c r="AT1417">
        <v>-6.2715074663891998E-3</v>
      </c>
      <c r="AU1417">
        <v>0.17176602170593899</v>
      </c>
      <c r="AV1417">
        <v>0.21361247299272201</v>
      </c>
      <c r="AW1417">
        <v>0.22907720039009899</v>
      </c>
      <c r="AX1417">
        <v>0.22663657680832999</v>
      </c>
      <c r="AY1417">
        <v>0.21581698489168</v>
      </c>
      <c r="AZ1417">
        <v>1.8763042642813199E-2</v>
      </c>
      <c r="BA1417">
        <v>-4.6776004507435999E-2</v>
      </c>
      <c r="BB1417">
        <v>-5.8829724675824702E-2</v>
      </c>
      <c r="BC1417">
        <v>-5.3627981443399302E-2</v>
      </c>
      <c r="BD1417">
        <v>-4.2751919291012103E-2</v>
      </c>
      <c r="BE1417">
        <v>-9.7295730406835208E-3</v>
      </c>
      <c r="BF1417">
        <v>-3.3115114694228201E-3</v>
      </c>
      <c r="BG1417">
        <v>-9.5343295077012001E-4</v>
      </c>
      <c r="BH1417">
        <v>-9.0935733077182395E-4</v>
      </c>
      <c r="BI1417">
        <v>-4.0144256305597904E-3</v>
      </c>
      <c r="BJ1417">
        <v>-2.7142449747677298E-3</v>
      </c>
      <c r="BK1417">
        <v>-5.2239149738375597E-3</v>
      </c>
      <c r="BL1417">
        <v>-1.23290067566808E-2</v>
      </c>
      <c r="BM1417">
        <v>-8.2809034075855895E-3</v>
      </c>
      <c r="BN1417">
        <v>-9.0711509656576095E-3</v>
      </c>
      <c r="BO1417">
        <v>2.0450832411572799E-5</v>
      </c>
      <c r="BP1417">
        <v>5.8251882431726004E-4</v>
      </c>
      <c r="BQ1417">
        <v>-7.25220141743327E-3</v>
      </c>
      <c r="BR1417">
        <v>6.7386197708188701E-3</v>
      </c>
      <c r="BS1417">
        <v>0.18669715533947601</v>
      </c>
      <c r="BT1417">
        <v>0.23236869653904199</v>
      </c>
      <c r="BU1417">
        <v>0.247309760428197</v>
      </c>
      <c r="BV1417">
        <v>0.248608675868912</v>
      </c>
      <c r="BW1417">
        <v>0.23274696836124301</v>
      </c>
      <c r="BX1417">
        <v>3.60956687068483E-2</v>
      </c>
      <c r="BY1417">
        <v>-3.3744085093506897E-2</v>
      </c>
      <c r="BZ1417">
        <v>-4.1211909153245803E-2</v>
      </c>
      <c r="CA1417">
        <v>-3.84266110825707E-2</v>
      </c>
      <c r="CB1417">
        <v>-2.7567273501802301E-2</v>
      </c>
      <c r="CC1417">
        <v>-1.4486315786051301E-3</v>
      </c>
      <c r="CD1417">
        <v>3.6191474408030699E-3</v>
      </c>
      <c r="CE1417">
        <v>5.4340250668934598E-3</v>
      </c>
      <c r="CF1417">
        <v>5.4953589170408101E-3</v>
      </c>
      <c r="CG1417">
        <v>1.81912919764125E-3</v>
      </c>
      <c r="CH1417">
        <v>3.0334040819465298E-3</v>
      </c>
      <c r="CI1417">
        <v>2.11006606442342E-3</v>
      </c>
      <c r="CJ1417">
        <v>-5.2409669752680101E-3</v>
      </c>
      <c r="CK1417">
        <v>-2.6631478573131899E-3</v>
      </c>
      <c r="CL1417">
        <v>-2.6841603101375902E-3</v>
      </c>
      <c r="CM1417">
        <v>5.5724269039493504E-3</v>
      </c>
      <c r="CN1417">
        <v>3.8225792891666702E-3</v>
      </c>
      <c r="CO1417">
        <v>-4.0436870009122501E-3</v>
      </c>
      <c r="CP1417">
        <v>1.57493942629485E-2</v>
      </c>
      <c r="CQ1417">
        <v>0.19703841300979799</v>
      </c>
      <c r="CR1417">
        <v>0.24535919983070201</v>
      </c>
      <c r="CS1417">
        <v>0.25993757596928302</v>
      </c>
      <c r="CT1417">
        <v>0.263826484745324</v>
      </c>
      <c r="CU1417">
        <v>0.244472623338961</v>
      </c>
      <c r="CV1417">
        <v>4.8100192718939602E-2</v>
      </c>
      <c r="CW1417">
        <v>-2.4718217406165099E-2</v>
      </c>
      <c r="CX1417">
        <v>-2.9009863790931099E-2</v>
      </c>
      <c r="CY1417">
        <v>-2.78981882781397E-2</v>
      </c>
      <c r="CZ1417">
        <v>-1.7050434084726899E-2</v>
      </c>
      <c r="DA1417">
        <v>6.8323098834732702E-3</v>
      </c>
      <c r="DB1417">
        <v>1.0549806351028999E-2</v>
      </c>
      <c r="DC1417">
        <v>1.1821483084556999E-2</v>
      </c>
      <c r="DD1417">
        <v>1.19000751648534E-2</v>
      </c>
      <c r="DE1417">
        <v>7.6526840258423004E-3</v>
      </c>
      <c r="DF1417">
        <v>8.7810531386607899E-3</v>
      </c>
      <c r="DG1417">
        <v>9.4440471026843893E-3</v>
      </c>
      <c r="DH1417">
        <v>1.8470728061448E-3</v>
      </c>
      <c r="DI1417">
        <v>2.9546076929592101E-3</v>
      </c>
      <c r="DJ1417">
        <v>3.70283034538243E-3</v>
      </c>
      <c r="DK1417">
        <v>1.1124402975487099E-2</v>
      </c>
      <c r="DL1417">
        <v>7.0626397540160899E-3</v>
      </c>
      <c r="DM1417">
        <v>-8.3517258439121903E-4</v>
      </c>
      <c r="DN1417">
        <v>2.47601687550781E-2</v>
      </c>
      <c r="DO1417">
        <v>0.207379670680121</v>
      </c>
      <c r="DP1417">
        <v>0.258349703122361</v>
      </c>
      <c r="DQ1417">
        <v>0.27256539151036802</v>
      </c>
      <c r="DR1417">
        <v>0.27904429362173699</v>
      </c>
      <c r="DS1417">
        <v>0.25619827831667902</v>
      </c>
      <c r="DT1417">
        <v>6.0104716731031002E-2</v>
      </c>
      <c r="DU1417">
        <v>-1.5692349718823301E-2</v>
      </c>
      <c r="DV1417">
        <v>-1.6807818428616301E-2</v>
      </c>
      <c r="DW1417">
        <v>-1.73697654737088E-2</v>
      </c>
      <c r="DX1417">
        <v>-6.53359466765162E-3</v>
      </c>
      <c r="DY1417">
        <v>1.8788674140464999E-2</v>
      </c>
      <c r="DZ1417">
        <v>2.0556577060748302E-2</v>
      </c>
      <c r="EA1417">
        <v>2.10439579788863E-2</v>
      </c>
      <c r="EB1417">
        <v>2.1147468202492699E-2</v>
      </c>
      <c r="EC1417">
        <v>1.6075410687841799E-2</v>
      </c>
      <c r="ED1417">
        <v>1.7079745510552399E-2</v>
      </c>
      <c r="EE1417">
        <v>2.00331509079552E-2</v>
      </c>
      <c r="EF1417">
        <v>1.2081076497960501E-2</v>
      </c>
      <c r="EG1417">
        <v>1.1065754471786499E-2</v>
      </c>
      <c r="EH1417">
        <v>1.2924630443004801E-2</v>
      </c>
      <c r="EI1417">
        <v>1.91405746343974E-2</v>
      </c>
      <c r="EJ1417">
        <v>1.17407724651118E-2</v>
      </c>
      <c r="EK1417">
        <v>3.7974126431955099E-3</v>
      </c>
      <c r="EL1417">
        <v>3.77702959922862E-2</v>
      </c>
      <c r="EM1417">
        <v>0.22231080431365799</v>
      </c>
      <c r="EN1417">
        <v>0.277105926668681</v>
      </c>
      <c r="EO1417">
        <v>0.29079795154846599</v>
      </c>
      <c r="EP1417">
        <v>0.301016392682319</v>
      </c>
      <c r="EQ1417">
        <v>0.273128261786242</v>
      </c>
      <c r="ER1417">
        <v>7.7437342795066005E-2</v>
      </c>
      <c r="ES1417">
        <v>-2.66043030489413E-3</v>
      </c>
      <c r="ET1417">
        <v>8.0999709396264302E-4</v>
      </c>
      <c r="EU1417">
        <v>-2.16839511288019E-3</v>
      </c>
      <c r="EV1417">
        <v>8.6510511215581992E-3</v>
      </c>
      <c r="EW1417">
        <v>77.910409113677005</v>
      </c>
      <c r="EX1417">
        <v>76.503449580533001</v>
      </c>
      <c r="EY1417">
        <v>75.119517242044296</v>
      </c>
      <c r="EZ1417">
        <v>73.945956740783004</v>
      </c>
      <c r="FA1417">
        <v>72.557315979198904</v>
      </c>
      <c r="FB1417">
        <v>71.717751878303801</v>
      </c>
      <c r="FC1417">
        <v>71.1711482209585</v>
      </c>
      <c r="FD1417">
        <v>71.936814853683401</v>
      </c>
      <c r="FE1417">
        <v>75.110583619723698</v>
      </c>
      <c r="FF1417">
        <v>79.632364540690205</v>
      </c>
      <c r="FG1417">
        <v>83.9634484023222</v>
      </c>
      <c r="FH1417">
        <v>87.677588682788198</v>
      </c>
      <c r="FI1417">
        <v>91.054383676888705</v>
      </c>
      <c r="FJ1417">
        <v>93.894220771758</v>
      </c>
      <c r="FK1417">
        <v>96.193447834650797</v>
      </c>
      <c r="FL1417">
        <v>97.663103023118396</v>
      </c>
      <c r="FM1417">
        <v>98.319306593959098</v>
      </c>
      <c r="FN1417">
        <v>98.326544786703593</v>
      </c>
      <c r="FO1417">
        <v>97.194361829440396</v>
      </c>
      <c r="FP1417">
        <v>94.482563691419799</v>
      </c>
      <c r="FQ1417">
        <v>90.000967899386595</v>
      </c>
      <c r="FR1417">
        <v>85.5569503210194</v>
      </c>
      <c r="FS1417">
        <v>82.282835769884898</v>
      </c>
      <c r="FT1417">
        <v>80.302388232986402</v>
      </c>
      <c r="FU1417">
        <v>2.39904572298613E-2</v>
      </c>
      <c r="FV1417">
        <v>0</v>
      </c>
      <c r="FW1417">
        <v>0</v>
      </c>
      <c r="FX1417">
        <v>1</v>
      </c>
    </row>
    <row r="1418" spans="1:180" x14ac:dyDescent="0.2">
      <c r="A1418" t="s">
        <v>42</v>
      </c>
      <c r="B1418" t="s">
        <v>58</v>
      </c>
      <c r="C1418" t="s">
        <v>55</v>
      </c>
      <c r="D1418" t="s">
        <v>41</v>
      </c>
      <c r="E1418" t="s">
        <v>77</v>
      </c>
      <c r="F1418" t="s">
        <v>78</v>
      </c>
      <c r="G1418" t="s">
        <v>2</v>
      </c>
      <c r="H1418">
        <v>977</v>
      </c>
      <c r="I1418">
        <v>0.92535425909107405</v>
      </c>
      <c r="J1418">
        <v>0.79944450677565204</v>
      </c>
      <c r="K1418">
        <v>0.72163991779700898</v>
      </c>
      <c r="L1418">
        <v>0.67302041676998903</v>
      </c>
      <c r="M1418">
        <v>0.64669345022533398</v>
      </c>
      <c r="N1418">
        <v>0.67161892326884798</v>
      </c>
      <c r="O1418">
        <v>0.743181600373097</v>
      </c>
      <c r="P1418">
        <v>0.79437848896098995</v>
      </c>
      <c r="Q1418">
        <v>0.860989128948909</v>
      </c>
      <c r="R1418">
        <v>0.94688477874383103</v>
      </c>
      <c r="S1418">
        <v>1.06839321274664</v>
      </c>
      <c r="T1418">
        <v>1.2455530510177399</v>
      </c>
      <c r="U1418">
        <v>1.4410938068997801</v>
      </c>
      <c r="V1418">
        <v>1.64069273125521</v>
      </c>
      <c r="W1418">
        <v>1.8681112118555101</v>
      </c>
      <c r="X1418">
        <v>2.1549478639589998</v>
      </c>
      <c r="Y1418">
        <v>2.3478078905178399</v>
      </c>
      <c r="Z1418">
        <v>2.5070661504927498</v>
      </c>
      <c r="AA1418">
        <v>2.46943271247914</v>
      </c>
      <c r="AB1418">
        <v>2.3224087026850899</v>
      </c>
      <c r="AC1418">
        <v>2.1189429808752598</v>
      </c>
      <c r="AD1418">
        <v>1.8322859960573901</v>
      </c>
      <c r="AE1418">
        <v>1.4678573765635301</v>
      </c>
      <c r="AF1418">
        <v>1.19582483936404</v>
      </c>
      <c r="AG1418">
        <v>-3.0340624773661298E-2</v>
      </c>
      <c r="AH1418">
        <v>-1.35602975149477E-2</v>
      </c>
      <c r="AI1418">
        <v>-8.5507143758405992E-3</v>
      </c>
      <c r="AJ1418">
        <v>-8.4375380471455996E-3</v>
      </c>
      <c r="AK1418">
        <v>-1.29745394291807E-2</v>
      </c>
      <c r="AL1418">
        <v>-5.2390576238229899E-3</v>
      </c>
      <c r="AM1418">
        <v>-1.1527936122983201E-2</v>
      </c>
      <c r="AN1418">
        <v>-2.22341372484945E-2</v>
      </c>
      <c r="AO1418">
        <v>-1.8983440934854899E-2</v>
      </c>
      <c r="AP1418">
        <v>-3.6876165335632198E-2</v>
      </c>
      <c r="AQ1418">
        <v>-3.5372904710869402E-2</v>
      </c>
      <c r="AR1418">
        <v>-2.0272702375628001E-2</v>
      </c>
      <c r="AS1418">
        <v>1.41211878830653E-4</v>
      </c>
      <c r="AT1418">
        <v>-2.27277298244873E-2</v>
      </c>
      <c r="AU1418">
        <v>0.35302239133619001</v>
      </c>
      <c r="AV1418">
        <v>0.459778354491782</v>
      </c>
      <c r="AW1418">
        <v>0.49836926803999598</v>
      </c>
      <c r="AX1418">
        <v>0.49323189224898301</v>
      </c>
      <c r="AY1418">
        <v>0.26187182267043202</v>
      </c>
      <c r="AZ1418">
        <v>-0.32551703171359198</v>
      </c>
      <c r="BA1418">
        <v>-0.28818676195439002</v>
      </c>
      <c r="BB1418">
        <v>-0.204657954779739</v>
      </c>
      <c r="BC1418">
        <v>-0.141523054799439</v>
      </c>
      <c r="BD1418">
        <v>-7.3768064987738802E-2</v>
      </c>
      <c r="BE1418">
        <v>-1.8012349169303998E-2</v>
      </c>
      <c r="BF1418">
        <v>-5.5555265516773703E-3</v>
      </c>
      <c r="BG1418">
        <v>-2.9455928501368402E-3</v>
      </c>
      <c r="BH1418">
        <v>-2.7351751420604401E-3</v>
      </c>
      <c r="BI1418">
        <v>-6.075262292926E-3</v>
      </c>
      <c r="BJ1418">
        <v>2.5111267084015499E-3</v>
      </c>
      <c r="BK1418">
        <v>-2.2886604246121199E-3</v>
      </c>
      <c r="BL1418">
        <v>-1.32453456775197E-2</v>
      </c>
      <c r="BM1418">
        <v>-1.0699023986260599E-2</v>
      </c>
      <c r="BN1418">
        <v>-2.4649927842459798E-2</v>
      </c>
      <c r="BO1418">
        <v>-2.2148405413436101E-2</v>
      </c>
      <c r="BP1418">
        <v>-1.40510293305096E-2</v>
      </c>
      <c r="BQ1418">
        <v>6.5376454122737697E-3</v>
      </c>
      <c r="BR1418">
        <v>-4.3340972409365002E-3</v>
      </c>
      <c r="BS1418">
        <v>0.38072746318699102</v>
      </c>
      <c r="BT1418">
        <v>0.50811858890951001</v>
      </c>
      <c r="BU1418">
        <v>0.54246176970656701</v>
      </c>
      <c r="BV1418">
        <v>0.53054150484817297</v>
      </c>
      <c r="BW1418">
        <v>0.29919717781272098</v>
      </c>
      <c r="BX1418">
        <v>-0.29018743823930998</v>
      </c>
      <c r="BY1418">
        <v>-0.25713539256356599</v>
      </c>
      <c r="BZ1418">
        <v>-0.17791265195620801</v>
      </c>
      <c r="CA1418">
        <v>-0.11401466777677</v>
      </c>
      <c r="CB1418">
        <v>-5.4569843694489001E-2</v>
      </c>
      <c r="CC1418">
        <v>-9.4738230409825604E-3</v>
      </c>
      <c r="CD1418">
        <v>-1.1446567210210101E-5</v>
      </c>
      <c r="CE1418">
        <v>9.3649724385186904E-4</v>
      </c>
      <c r="CF1418">
        <v>1.21426403506432E-3</v>
      </c>
      <c r="CG1418">
        <v>-1.29684396541719E-3</v>
      </c>
      <c r="CH1418">
        <v>7.878880767746E-3</v>
      </c>
      <c r="CI1418">
        <v>4.11043377875101E-3</v>
      </c>
      <c r="CJ1418">
        <v>-7.0197360177489398E-3</v>
      </c>
      <c r="CK1418">
        <v>-4.96126204423531E-3</v>
      </c>
      <c r="CL1418">
        <v>-1.6182072999109499E-2</v>
      </c>
      <c r="CM1418">
        <v>-1.29891574854296E-2</v>
      </c>
      <c r="CN1418">
        <v>-9.7419175323566407E-3</v>
      </c>
      <c r="CO1418">
        <v>1.09677957922727E-2</v>
      </c>
      <c r="CP1418">
        <v>8.4052766544590995E-3</v>
      </c>
      <c r="CQ1418">
        <v>0.39991591155372602</v>
      </c>
      <c r="CR1418">
        <v>0.54159888800982103</v>
      </c>
      <c r="CS1418">
        <v>0.57300010204316698</v>
      </c>
      <c r="CT1418">
        <v>0.55638202887921695</v>
      </c>
      <c r="CU1418">
        <v>0.32504860508115901</v>
      </c>
      <c r="CV1418">
        <v>-0.26571826942250398</v>
      </c>
      <c r="CW1418">
        <v>-0.23562930871433699</v>
      </c>
      <c r="CX1418">
        <v>-0.159388936694044</v>
      </c>
      <c r="CY1418">
        <v>-9.4962442722844001E-2</v>
      </c>
      <c r="CZ1418">
        <v>-4.1273214109750399E-2</v>
      </c>
      <c r="DA1418">
        <v>-9.3529691266115895E-4</v>
      </c>
      <c r="DB1418">
        <v>5.5326334172569498E-3</v>
      </c>
      <c r="DC1418">
        <v>4.8185873378405802E-3</v>
      </c>
      <c r="DD1418">
        <v>5.1637032121890896E-3</v>
      </c>
      <c r="DE1418">
        <v>3.48157436209162E-3</v>
      </c>
      <c r="DF1418">
        <v>1.32466348270904E-2</v>
      </c>
      <c r="DG1418">
        <v>1.05095279821141E-2</v>
      </c>
      <c r="DH1418">
        <v>-7.9412635797816505E-4</v>
      </c>
      <c r="DI1418">
        <v>7.7649989779001003E-4</v>
      </c>
      <c r="DJ1418">
        <v>-7.7142181557591201E-3</v>
      </c>
      <c r="DK1418">
        <v>-3.8299095574231799E-3</v>
      </c>
      <c r="DL1418">
        <v>-5.4328057342037097E-3</v>
      </c>
      <c r="DM1418">
        <v>1.5397946172271601E-2</v>
      </c>
      <c r="DN1418">
        <v>2.1144650549854701E-2</v>
      </c>
      <c r="DO1418">
        <v>0.41910435992046102</v>
      </c>
      <c r="DP1418">
        <v>0.57507918711013195</v>
      </c>
      <c r="DQ1418">
        <v>0.60353843437976695</v>
      </c>
      <c r="DR1418">
        <v>0.58222255291026104</v>
      </c>
      <c r="DS1418">
        <v>0.35090003234959699</v>
      </c>
      <c r="DT1418">
        <v>-0.24124910060569801</v>
      </c>
      <c r="DU1418">
        <v>-0.21412322486510901</v>
      </c>
      <c r="DV1418">
        <v>-0.14086522143188099</v>
      </c>
      <c r="DW1418">
        <v>-7.5910217668918104E-2</v>
      </c>
      <c r="DX1418">
        <v>-2.79765845250118E-2</v>
      </c>
      <c r="DY1418">
        <v>1.13929786916962E-2</v>
      </c>
      <c r="DZ1418">
        <v>1.35374043805273E-2</v>
      </c>
      <c r="EA1418">
        <v>1.0423708863544301E-2</v>
      </c>
      <c r="EB1418">
        <v>1.08660661172742E-2</v>
      </c>
      <c r="EC1418">
        <v>1.03808514983463E-2</v>
      </c>
      <c r="ED1418">
        <v>2.0996819159314999E-2</v>
      </c>
      <c r="EE1418">
        <v>1.9748803680485202E-2</v>
      </c>
      <c r="EF1418">
        <v>8.1946652129966397E-3</v>
      </c>
      <c r="EG1418">
        <v>9.0609168463842808E-3</v>
      </c>
      <c r="EH1418">
        <v>4.5120193374132596E-3</v>
      </c>
      <c r="EI1418">
        <v>9.3945897400101695E-3</v>
      </c>
      <c r="EJ1418">
        <v>7.8886731091477196E-4</v>
      </c>
      <c r="EK1418">
        <v>2.1794379705714701E-2</v>
      </c>
      <c r="EL1418">
        <v>3.9538283133405502E-2</v>
      </c>
      <c r="EM1418">
        <v>0.44680943177126298</v>
      </c>
      <c r="EN1418">
        <v>0.62341942152785901</v>
      </c>
      <c r="EO1418">
        <v>0.64763093604633803</v>
      </c>
      <c r="EP1418">
        <v>0.619532165509451</v>
      </c>
      <c r="EQ1418">
        <v>0.38822538749188601</v>
      </c>
      <c r="ER1418">
        <v>-0.20591950713141499</v>
      </c>
      <c r="ES1418">
        <v>-0.18307185547428501</v>
      </c>
      <c r="ET1418">
        <v>-0.114119918608349</v>
      </c>
      <c r="EU1418">
        <v>-4.8401830646248797E-2</v>
      </c>
      <c r="EV1418">
        <v>-8.7783632317620097E-3</v>
      </c>
      <c r="EW1418">
        <v>78.139875696920498</v>
      </c>
      <c r="EX1418">
        <v>76.760300379327802</v>
      </c>
      <c r="EY1418">
        <v>75.366372225254395</v>
      </c>
      <c r="EZ1418">
        <v>74.137792889892495</v>
      </c>
      <c r="FA1418">
        <v>72.744779841949807</v>
      </c>
      <c r="FB1418">
        <v>71.889760349099404</v>
      </c>
      <c r="FC1418">
        <v>71.277029747484505</v>
      </c>
      <c r="FD1418">
        <v>71.997384082937899</v>
      </c>
      <c r="FE1418">
        <v>75.037441267659602</v>
      </c>
      <c r="FF1418">
        <v>79.487492949749694</v>
      </c>
      <c r="FG1418">
        <v>83.767812495840204</v>
      </c>
      <c r="FH1418">
        <v>87.497206986838293</v>
      </c>
      <c r="FI1418">
        <v>90.922737131598595</v>
      </c>
      <c r="FJ1418">
        <v>93.776327672717201</v>
      </c>
      <c r="FK1418">
        <v>96.133238105195304</v>
      </c>
      <c r="FL1418">
        <v>97.6544602641723</v>
      </c>
      <c r="FM1418">
        <v>98.354743304222296</v>
      </c>
      <c r="FN1418">
        <v>98.398720422788699</v>
      </c>
      <c r="FO1418">
        <v>97.279805729717594</v>
      </c>
      <c r="FP1418">
        <v>94.608721965578297</v>
      </c>
      <c r="FQ1418">
        <v>90.179228272747295</v>
      </c>
      <c r="FR1418">
        <v>85.732081577885097</v>
      </c>
      <c r="FS1418">
        <v>82.471701046499902</v>
      </c>
      <c r="FT1418">
        <v>80.523212463349296</v>
      </c>
      <c r="FU1418">
        <v>5.1448855534675403E-2</v>
      </c>
      <c r="FV1418">
        <v>0</v>
      </c>
      <c r="FW1418">
        <v>0</v>
      </c>
      <c r="FX1418">
        <v>1</v>
      </c>
    </row>
    <row r="1419" spans="1:180" x14ac:dyDescent="0.2">
      <c r="A1419" t="s">
        <v>42</v>
      </c>
      <c r="B1419" t="s">
        <v>58</v>
      </c>
      <c r="C1419" t="s">
        <v>55</v>
      </c>
      <c r="D1419" t="s">
        <v>41</v>
      </c>
      <c r="E1419" t="s">
        <v>78</v>
      </c>
      <c r="F1419" t="s">
        <v>1</v>
      </c>
      <c r="G1419" t="s">
        <v>2</v>
      </c>
      <c r="H1419">
        <v>2903.4444444444398</v>
      </c>
      <c r="I1419">
        <v>1.0625335300127401</v>
      </c>
      <c r="J1419">
        <v>0.89505787338834897</v>
      </c>
      <c r="K1419">
        <v>0.77594735949652005</v>
      </c>
      <c r="L1419">
        <v>0.69693842764213998</v>
      </c>
      <c r="M1419">
        <v>0.65172974568240105</v>
      </c>
      <c r="N1419">
        <v>0.63413136610596998</v>
      </c>
      <c r="O1419">
        <v>0.650634785582482</v>
      </c>
      <c r="P1419">
        <v>0.71090037085702495</v>
      </c>
      <c r="Q1419">
        <v>0.78007702764875597</v>
      </c>
      <c r="R1419">
        <v>0.89188558290416997</v>
      </c>
      <c r="S1419">
        <v>1.0527534386756501</v>
      </c>
      <c r="T1419">
        <v>1.2588977619675299</v>
      </c>
      <c r="U1419">
        <v>1.49627368757616</v>
      </c>
      <c r="V1419">
        <v>1.7299445394734101</v>
      </c>
      <c r="W1419">
        <v>1.9448184541293401</v>
      </c>
      <c r="X1419">
        <v>2.1828609731042001</v>
      </c>
      <c r="Y1419">
        <v>2.3673740609093299</v>
      </c>
      <c r="Z1419">
        <v>2.5096549829499399</v>
      </c>
      <c r="AA1419">
        <v>2.4830059385585601</v>
      </c>
      <c r="AB1419">
        <v>2.3342307699854001</v>
      </c>
      <c r="AC1419">
        <v>2.1756486389677501</v>
      </c>
      <c r="AD1419">
        <v>1.9725990147235599</v>
      </c>
      <c r="AE1419">
        <v>1.6600152712076099</v>
      </c>
      <c r="AF1419">
        <v>1.36893858389544</v>
      </c>
      <c r="AG1419">
        <v>-1.8333155385671301E-2</v>
      </c>
      <c r="AH1419">
        <v>-9.4700311830661806E-3</v>
      </c>
      <c r="AI1419">
        <v>-6.7315732081286899E-3</v>
      </c>
      <c r="AJ1419">
        <v>-4.3602049476642998E-3</v>
      </c>
      <c r="AK1419">
        <v>-1.1060854002905201E-3</v>
      </c>
      <c r="AL1419">
        <v>-3.9474785888821296E-3</v>
      </c>
      <c r="AM1419">
        <v>-1.55683038158666E-2</v>
      </c>
      <c r="AN1419">
        <v>-6.3989568617650995E-4</v>
      </c>
      <c r="AO1419">
        <v>2.3782260367757198E-3</v>
      </c>
      <c r="AP1419">
        <v>-3.74076928735884E-3</v>
      </c>
      <c r="AQ1419">
        <v>-7.4519735555753797E-3</v>
      </c>
      <c r="AR1419">
        <v>-1.0407960762754799E-2</v>
      </c>
      <c r="AS1419">
        <v>-3.7966826840792698E-3</v>
      </c>
      <c r="AT1419">
        <v>-3.82333693024544E-4</v>
      </c>
      <c r="AU1419">
        <v>0.132640266143284</v>
      </c>
      <c r="AV1419">
        <v>0.17546386424076299</v>
      </c>
      <c r="AW1419">
        <v>0.19471177065859399</v>
      </c>
      <c r="AX1419">
        <v>0.20014493239095599</v>
      </c>
      <c r="AY1419">
        <v>0.114779957973784</v>
      </c>
      <c r="AZ1419">
        <v>-6.1748599374404703E-2</v>
      </c>
      <c r="BA1419">
        <v>-7.4878090372472506E-2</v>
      </c>
      <c r="BB1419">
        <v>-8.0824997804975304E-2</v>
      </c>
      <c r="BC1419">
        <v>-6.3970827362559796E-2</v>
      </c>
      <c r="BD1419">
        <v>-4.4164839307763597E-2</v>
      </c>
      <c r="BE1419">
        <v>-7.3793576545387899E-3</v>
      </c>
      <c r="BF1419">
        <v>-1.54012039014822E-3</v>
      </c>
      <c r="BG1419">
        <v>9.2397602217349402E-4</v>
      </c>
      <c r="BH1419">
        <v>6.4375134263000003E-4</v>
      </c>
      <c r="BI1419">
        <v>2.5610363958379601E-3</v>
      </c>
      <c r="BJ1419">
        <v>1.6692767411165E-4</v>
      </c>
      <c r="BK1419">
        <v>-9.0156715271495699E-3</v>
      </c>
      <c r="BL1419">
        <v>3.4959471762734998E-3</v>
      </c>
      <c r="BM1419">
        <v>7.8006512675743503E-3</v>
      </c>
      <c r="BN1419">
        <v>1.97434817318897E-3</v>
      </c>
      <c r="BO1419">
        <v>-1.08237274823779E-4</v>
      </c>
      <c r="BP1419">
        <v>-5.98253547176041E-3</v>
      </c>
      <c r="BQ1419">
        <v>5.4199315037098297E-4</v>
      </c>
      <c r="BR1419">
        <v>8.3680828319505594E-3</v>
      </c>
      <c r="BS1419">
        <v>0.145807821778001</v>
      </c>
      <c r="BT1419">
        <v>0.189385209172794</v>
      </c>
      <c r="BU1419">
        <v>0.208755597764816</v>
      </c>
      <c r="BV1419">
        <v>0.21314557105118201</v>
      </c>
      <c r="BW1419">
        <v>0.13638511125137501</v>
      </c>
      <c r="BX1419">
        <v>-4.4968208870066001E-2</v>
      </c>
      <c r="BY1419">
        <v>-6.1756749613720102E-2</v>
      </c>
      <c r="BZ1419">
        <v>-6.3873853776169498E-2</v>
      </c>
      <c r="CA1419">
        <v>-4.8720639717957398E-2</v>
      </c>
      <c r="CB1419">
        <v>-3.2605246535591798E-2</v>
      </c>
      <c r="CC1419">
        <v>2.07209285817816E-4</v>
      </c>
      <c r="CD1419">
        <v>3.9521116683771604E-3</v>
      </c>
      <c r="CE1419">
        <v>6.2261860982106001E-3</v>
      </c>
      <c r="CF1419">
        <v>4.1094762258857501E-3</v>
      </c>
      <c r="CG1419">
        <v>5.1008737807933203E-3</v>
      </c>
      <c r="CH1419">
        <v>3.01655291826865E-3</v>
      </c>
      <c r="CI1419">
        <v>-4.4773383650715103E-3</v>
      </c>
      <c r="CJ1419">
        <v>6.3604193439122103E-3</v>
      </c>
      <c r="CK1419">
        <v>1.1556206464253999E-2</v>
      </c>
      <c r="CL1419">
        <v>5.9326211165733498E-3</v>
      </c>
      <c r="CM1419">
        <v>4.9780121022210298E-3</v>
      </c>
      <c r="CN1419">
        <v>-2.9174993962581201E-3</v>
      </c>
      <c r="CO1419">
        <v>3.54694681653306E-3</v>
      </c>
      <c r="CP1419">
        <v>1.4428594661016699E-2</v>
      </c>
      <c r="CQ1419">
        <v>0.15492763069867599</v>
      </c>
      <c r="CR1419">
        <v>0.19902709026454299</v>
      </c>
      <c r="CS1419">
        <v>0.21848230963729601</v>
      </c>
      <c r="CT1419">
        <v>0.22214977378379799</v>
      </c>
      <c r="CU1419">
        <v>0.151348774596303</v>
      </c>
      <c r="CV1419">
        <v>-3.3346161524361699E-2</v>
      </c>
      <c r="CW1419">
        <v>-5.2668948975355297E-2</v>
      </c>
      <c r="CX1419">
        <v>-5.2133543059580602E-2</v>
      </c>
      <c r="CY1419">
        <v>-3.8158406211495299E-2</v>
      </c>
      <c r="CZ1419">
        <v>-2.4599107795226598E-2</v>
      </c>
      <c r="DA1419">
        <v>7.79377622617442E-3</v>
      </c>
      <c r="DB1419">
        <v>9.4443437269025494E-3</v>
      </c>
      <c r="DC1419">
        <v>1.1528396174247699E-2</v>
      </c>
      <c r="DD1419">
        <v>7.5752011091415102E-3</v>
      </c>
      <c r="DE1419">
        <v>7.6407111657486801E-3</v>
      </c>
      <c r="DF1419">
        <v>5.8661781624256403E-3</v>
      </c>
      <c r="DG1419">
        <v>6.0994797006544901E-5</v>
      </c>
      <c r="DH1419">
        <v>9.2248915115509204E-3</v>
      </c>
      <c r="DI1419">
        <v>1.53117616609337E-2</v>
      </c>
      <c r="DJ1419">
        <v>9.8908940599577305E-3</v>
      </c>
      <c r="DK1419">
        <v>1.00642614792658E-2</v>
      </c>
      <c r="DL1419">
        <v>1.4753667924417201E-4</v>
      </c>
      <c r="DM1419">
        <v>6.5519004826951497E-3</v>
      </c>
      <c r="DN1419">
        <v>2.0489106490082901E-2</v>
      </c>
      <c r="DO1419">
        <v>0.164047439619351</v>
      </c>
      <c r="DP1419">
        <v>0.20866897135629101</v>
      </c>
      <c r="DQ1419">
        <v>0.22820902150977501</v>
      </c>
      <c r="DR1419">
        <v>0.23115397651641501</v>
      </c>
      <c r="DS1419">
        <v>0.16631243794123199</v>
      </c>
      <c r="DT1419">
        <v>-2.1724114178657501E-2</v>
      </c>
      <c r="DU1419">
        <v>-4.3581148336990498E-2</v>
      </c>
      <c r="DV1419">
        <v>-4.0393232342991699E-2</v>
      </c>
      <c r="DW1419">
        <v>-2.7596172705033301E-2</v>
      </c>
      <c r="DX1419">
        <v>-1.6592969054861399E-2</v>
      </c>
      <c r="DY1419">
        <v>1.87475739573069E-2</v>
      </c>
      <c r="DZ1419">
        <v>1.7374254519820501E-2</v>
      </c>
      <c r="EA1419">
        <v>1.9183945404549901E-2</v>
      </c>
      <c r="EB1419">
        <v>1.2579157399435799E-2</v>
      </c>
      <c r="EC1419">
        <v>1.13078329618772E-2</v>
      </c>
      <c r="ED1419">
        <v>9.9805844254194209E-3</v>
      </c>
      <c r="EE1419">
        <v>6.6136270857235797E-3</v>
      </c>
      <c r="EF1419">
        <v>1.3360734374000901E-2</v>
      </c>
      <c r="EG1419">
        <v>2.0734186891732301E-2</v>
      </c>
      <c r="EH1419">
        <v>1.5606011520505499E-2</v>
      </c>
      <c r="EI1419">
        <v>1.7407997760017401E-2</v>
      </c>
      <c r="EJ1419">
        <v>4.57296197023858E-3</v>
      </c>
      <c r="EK1419">
        <v>1.0890576317145399E-2</v>
      </c>
      <c r="EL1419">
        <v>2.9239523015058E-2</v>
      </c>
      <c r="EM1419">
        <v>0.177214995254068</v>
      </c>
      <c r="EN1419">
        <v>0.22259031628832199</v>
      </c>
      <c r="EO1419">
        <v>0.242252848615998</v>
      </c>
      <c r="EP1419">
        <v>0.244154615176641</v>
      </c>
      <c r="EQ1419">
        <v>0.18791759121882201</v>
      </c>
      <c r="ER1419">
        <v>-4.9437236743187802E-3</v>
      </c>
      <c r="ES1419">
        <v>-3.0459807578238102E-2</v>
      </c>
      <c r="ET1419">
        <v>-2.3442088314185799E-2</v>
      </c>
      <c r="EU1419">
        <v>-1.23459850604309E-2</v>
      </c>
      <c r="EV1419">
        <v>-5.0333762826895298E-3</v>
      </c>
      <c r="EW1419">
        <v>78.665070552231398</v>
      </c>
      <c r="EX1419">
        <v>77.376128845553595</v>
      </c>
      <c r="EY1419">
        <v>75.962711600763299</v>
      </c>
      <c r="EZ1419">
        <v>74.547887310775096</v>
      </c>
      <c r="FA1419">
        <v>73.159510925128004</v>
      </c>
      <c r="FB1419">
        <v>72.268691572234104</v>
      </c>
      <c r="FC1419">
        <v>71.472926312492007</v>
      </c>
      <c r="FD1419">
        <v>72.027526580528004</v>
      </c>
      <c r="FE1419">
        <v>74.680753102566399</v>
      </c>
      <c r="FF1419">
        <v>78.974016713783001</v>
      </c>
      <c r="FG1419">
        <v>83.142456300089805</v>
      </c>
      <c r="FH1419">
        <v>86.914513493380795</v>
      </c>
      <c r="FI1419">
        <v>90.460940027685794</v>
      </c>
      <c r="FJ1419">
        <v>93.351751452552804</v>
      </c>
      <c r="FK1419">
        <v>95.885225702007304</v>
      </c>
      <c r="FL1419">
        <v>97.559848583552096</v>
      </c>
      <c r="FM1419">
        <v>98.383798751887397</v>
      </c>
      <c r="FN1419">
        <v>98.523386668418098</v>
      </c>
      <c r="FO1419">
        <v>97.428903133854803</v>
      </c>
      <c r="FP1419">
        <v>94.821864569042503</v>
      </c>
      <c r="FQ1419">
        <v>90.494961305903999</v>
      </c>
      <c r="FR1419">
        <v>86.051115834555304</v>
      </c>
      <c r="FS1419">
        <v>82.857119670604803</v>
      </c>
      <c r="FT1419">
        <v>81.029968436266302</v>
      </c>
      <c r="FU1419">
        <v>2.0006184849652602E-2</v>
      </c>
      <c r="FV1419">
        <v>0</v>
      </c>
      <c r="FW1419">
        <v>0</v>
      </c>
      <c r="FX1419">
        <v>1</v>
      </c>
    </row>
    <row r="1420" spans="1:180" x14ac:dyDescent="0.2">
      <c r="A1420" t="s">
        <v>42</v>
      </c>
      <c r="B1420" t="s">
        <v>58</v>
      </c>
      <c r="C1420" t="s">
        <v>55</v>
      </c>
      <c r="D1420" t="s">
        <v>41</v>
      </c>
      <c r="E1420" t="s">
        <v>78</v>
      </c>
      <c r="F1420" t="s">
        <v>77</v>
      </c>
      <c r="G1420" t="s">
        <v>2</v>
      </c>
      <c r="H1420">
        <v>2213.4444444444398</v>
      </c>
      <c r="I1420">
        <v>1.08995235711001</v>
      </c>
      <c r="J1420">
        <v>0.91970412708123905</v>
      </c>
      <c r="K1420">
        <v>0.795019345534832</v>
      </c>
      <c r="L1420">
        <v>0.71503580474817996</v>
      </c>
      <c r="M1420">
        <v>0.66935793511486197</v>
      </c>
      <c r="N1420">
        <v>0.64848691675505399</v>
      </c>
      <c r="O1420">
        <v>0.66236070271500203</v>
      </c>
      <c r="P1420">
        <v>0.72529685764085405</v>
      </c>
      <c r="Q1420">
        <v>0.79335021388956195</v>
      </c>
      <c r="R1420">
        <v>0.908839833882226</v>
      </c>
      <c r="S1420">
        <v>1.07374844345355</v>
      </c>
      <c r="T1420">
        <v>1.27401036989701</v>
      </c>
      <c r="U1420">
        <v>1.50050435552045</v>
      </c>
      <c r="V1420">
        <v>1.7250281811477699</v>
      </c>
      <c r="W1420">
        <v>1.92651064335126</v>
      </c>
      <c r="X1420">
        <v>2.1690620456195702</v>
      </c>
      <c r="Y1420">
        <v>2.3535993787709102</v>
      </c>
      <c r="Z1420">
        <v>2.4963476328073102</v>
      </c>
      <c r="AA1420">
        <v>2.4740400448487199</v>
      </c>
      <c r="AB1420">
        <v>2.31907587197587</v>
      </c>
      <c r="AC1420">
        <v>2.1678565109068799</v>
      </c>
      <c r="AD1420">
        <v>1.9831106061853601</v>
      </c>
      <c r="AE1420">
        <v>1.6861202229002401</v>
      </c>
      <c r="AF1420">
        <v>1.39762332177753</v>
      </c>
      <c r="AG1420">
        <v>-2.0418406649420101E-2</v>
      </c>
      <c r="AH1420">
        <v>-1.2393227574544301E-2</v>
      </c>
      <c r="AI1420">
        <v>-9.2999884706742794E-3</v>
      </c>
      <c r="AJ1420">
        <v>-7.4941437398231099E-3</v>
      </c>
      <c r="AK1420">
        <v>-8.6222929684326302E-4</v>
      </c>
      <c r="AL1420">
        <v>-6.0651447316271501E-3</v>
      </c>
      <c r="AM1420">
        <v>-1.8553927663956499E-2</v>
      </c>
      <c r="AN1420">
        <v>1.55217833920653E-3</v>
      </c>
      <c r="AO1420">
        <v>4.80035267943841E-3</v>
      </c>
      <c r="AP1420">
        <v>-2.8010353856356898E-4</v>
      </c>
      <c r="AQ1420">
        <v>-6.7864588444544304E-3</v>
      </c>
      <c r="AR1420">
        <v>-1.17136665518448E-2</v>
      </c>
      <c r="AS1420">
        <v>-4.9440778564486801E-3</v>
      </c>
      <c r="AT1420">
        <v>-6.6540044149705898E-3</v>
      </c>
      <c r="AU1420">
        <v>7.2074343867472898E-2</v>
      </c>
      <c r="AV1420">
        <v>9.5481078757298596E-2</v>
      </c>
      <c r="AW1420">
        <v>9.6648074289864799E-2</v>
      </c>
      <c r="AX1420">
        <v>0.102104691504307</v>
      </c>
      <c r="AY1420">
        <v>7.74064129695443E-2</v>
      </c>
      <c r="AZ1420">
        <v>7.77626439692877E-3</v>
      </c>
      <c r="BA1420">
        <v>-3.1663197572898101E-2</v>
      </c>
      <c r="BB1420">
        <v>-4.29338731566246E-2</v>
      </c>
      <c r="BC1420">
        <v>-4.4475102679404702E-2</v>
      </c>
      <c r="BD1420">
        <v>-3.5750448912028797E-2</v>
      </c>
      <c r="BE1420">
        <v>-6.0860020779254596E-3</v>
      </c>
      <c r="BF1420">
        <v>-1.24565489478634E-3</v>
      </c>
      <c r="BG1420">
        <v>4.7430860780207999E-4</v>
      </c>
      <c r="BH1420">
        <v>-4.4074120476887898E-5</v>
      </c>
      <c r="BI1420">
        <v>3.9407698123722201E-3</v>
      </c>
      <c r="BJ1420">
        <v>-1.3911656807779301E-3</v>
      </c>
      <c r="BK1420">
        <v>-1.0337787381724599E-2</v>
      </c>
      <c r="BL1420">
        <v>7.0156227849940802E-3</v>
      </c>
      <c r="BM1420">
        <v>1.11755667416644E-2</v>
      </c>
      <c r="BN1420">
        <v>6.1377589678472903E-3</v>
      </c>
      <c r="BO1420">
        <v>3.5026060685276802E-3</v>
      </c>
      <c r="BP1420">
        <v>-6.54006924878512E-3</v>
      </c>
      <c r="BQ1420">
        <v>1.1084763126998999E-4</v>
      </c>
      <c r="BR1420">
        <v>2.7871946631033498E-3</v>
      </c>
      <c r="BS1420">
        <v>8.2578558537789101E-2</v>
      </c>
      <c r="BT1420">
        <v>0.108222106864063</v>
      </c>
      <c r="BU1420">
        <v>0.11488899325144999</v>
      </c>
      <c r="BV1420">
        <v>0.11694750821609901</v>
      </c>
      <c r="BW1420">
        <v>9.8292575232816898E-2</v>
      </c>
      <c r="BX1420">
        <v>2.4636569872968202E-2</v>
      </c>
      <c r="BY1420">
        <v>-1.5836238311056999E-2</v>
      </c>
      <c r="BZ1420">
        <v>-2.6320991178036001E-2</v>
      </c>
      <c r="CA1420">
        <v>-2.7761614450420601E-2</v>
      </c>
      <c r="CB1420">
        <v>-2.2726108498841401E-2</v>
      </c>
      <c r="CC1420">
        <v>3.8405776679171998E-3</v>
      </c>
      <c r="CD1420">
        <v>6.4751199846974396E-3</v>
      </c>
      <c r="CE1420">
        <v>7.2439569892065502E-3</v>
      </c>
      <c r="CF1420">
        <v>5.1158214029585003E-3</v>
      </c>
      <c r="CG1420">
        <v>7.26731236418263E-3</v>
      </c>
      <c r="CH1420">
        <v>1.84601797163793E-3</v>
      </c>
      <c r="CI1420">
        <v>-4.64731365083267E-3</v>
      </c>
      <c r="CJ1420">
        <v>1.07995877650195E-2</v>
      </c>
      <c r="CK1420">
        <v>1.55910205805385E-2</v>
      </c>
      <c r="CL1420">
        <v>1.05827509892452E-2</v>
      </c>
      <c r="CM1420">
        <v>1.0628781083989E-2</v>
      </c>
      <c r="CN1420">
        <v>-2.95685151686037E-3</v>
      </c>
      <c r="CO1420">
        <v>3.6118736253959202E-3</v>
      </c>
      <c r="CP1420">
        <v>9.3261403841355603E-3</v>
      </c>
      <c r="CQ1420">
        <v>8.9853745619775799E-2</v>
      </c>
      <c r="CR1420">
        <v>0.117046504118196</v>
      </c>
      <c r="CS1420">
        <v>0.12752259815747999</v>
      </c>
      <c r="CT1420">
        <v>0.12722759785545901</v>
      </c>
      <c r="CU1420">
        <v>0.11275826759146899</v>
      </c>
      <c r="CV1420">
        <v>3.6313966084629799E-2</v>
      </c>
      <c r="CW1420">
        <v>-4.8745345394975003E-3</v>
      </c>
      <c r="CX1420">
        <v>-1.4814959726990099E-2</v>
      </c>
      <c r="CY1420">
        <v>-1.6185903416824399E-2</v>
      </c>
      <c r="CZ1420">
        <v>-1.37054900043256E-2</v>
      </c>
      <c r="DA1420">
        <v>1.37671574137599E-2</v>
      </c>
      <c r="DB1420">
        <v>1.4195894864181199E-2</v>
      </c>
      <c r="DC1420">
        <v>1.4013605370611E-2</v>
      </c>
      <c r="DD1420">
        <v>1.02757169263939E-2</v>
      </c>
      <c r="DE1420">
        <v>1.0593854915993E-2</v>
      </c>
      <c r="DF1420">
        <v>5.0832016240537903E-3</v>
      </c>
      <c r="DG1420">
        <v>1.0431600800592401E-3</v>
      </c>
      <c r="DH1420">
        <v>1.45835527450448E-2</v>
      </c>
      <c r="DI1420">
        <v>2.0006474419412699E-2</v>
      </c>
      <c r="DJ1420">
        <v>1.50277430106432E-2</v>
      </c>
      <c r="DK1420">
        <v>1.7754956099450301E-2</v>
      </c>
      <c r="DL1420">
        <v>6.2636621506437196E-4</v>
      </c>
      <c r="DM1420">
        <v>7.1128996195218503E-3</v>
      </c>
      <c r="DN1420">
        <v>1.5865086105167799E-2</v>
      </c>
      <c r="DO1420">
        <v>9.7128932701762399E-2</v>
      </c>
      <c r="DP1420">
        <v>0.12587090137232901</v>
      </c>
      <c r="DQ1420">
        <v>0.14015620306350901</v>
      </c>
      <c r="DR1420">
        <v>0.13750768749481901</v>
      </c>
      <c r="DS1420">
        <v>0.12722395995012201</v>
      </c>
      <c r="DT1420">
        <v>4.7991362296291501E-2</v>
      </c>
      <c r="DU1420">
        <v>6.0871692320619902E-3</v>
      </c>
      <c r="DV1420">
        <v>-3.3089282759441899E-3</v>
      </c>
      <c r="DW1420">
        <v>-4.6101923832282503E-3</v>
      </c>
      <c r="DX1420">
        <v>-4.6848715098098499E-3</v>
      </c>
      <c r="DY1420">
        <v>2.8099561985254502E-2</v>
      </c>
      <c r="DZ1420">
        <v>2.5343467543939201E-2</v>
      </c>
      <c r="EA1420">
        <v>2.3787902449087399E-2</v>
      </c>
      <c r="EB1420">
        <v>1.7725786545740099E-2</v>
      </c>
      <c r="EC1420">
        <v>1.53968540252085E-2</v>
      </c>
      <c r="ED1420">
        <v>9.7571806749030092E-3</v>
      </c>
      <c r="EE1420">
        <v>9.2593003622911396E-3</v>
      </c>
      <c r="EF1420">
        <v>2.0046997190832399E-2</v>
      </c>
      <c r="EG1420">
        <v>2.6381688481638601E-2</v>
      </c>
      <c r="EH1420">
        <v>2.1445605517054E-2</v>
      </c>
      <c r="EI1420">
        <v>2.8044021012432401E-2</v>
      </c>
      <c r="EJ1420">
        <v>5.7999635181240896E-3</v>
      </c>
      <c r="EK1420">
        <v>1.21678251072405E-2</v>
      </c>
      <c r="EL1420">
        <v>2.5306285183241701E-2</v>
      </c>
      <c r="EM1420">
        <v>0.107633147372079</v>
      </c>
      <c r="EN1420">
        <v>0.13861192947909401</v>
      </c>
      <c r="EO1420">
        <v>0.15839712202509401</v>
      </c>
      <c r="EP1420">
        <v>0.152350504206612</v>
      </c>
      <c r="EQ1420">
        <v>0.14811012221339401</v>
      </c>
      <c r="ER1420">
        <v>6.4851667772330895E-2</v>
      </c>
      <c r="ES1420">
        <v>2.19141284939031E-2</v>
      </c>
      <c r="ET1420">
        <v>1.3303953702644301E-2</v>
      </c>
      <c r="EU1420">
        <v>1.2103295845755899E-2</v>
      </c>
      <c r="EV1420">
        <v>8.3394689033775993E-3</v>
      </c>
      <c r="EW1420">
        <v>78.6241348710045</v>
      </c>
      <c r="EX1420">
        <v>77.330263470182203</v>
      </c>
      <c r="EY1420">
        <v>75.918320209486595</v>
      </c>
      <c r="EZ1420">
        <v>74.5145831129893</v>
      </c>
      <c r="FA1420">
        <v>73.126681900772994</v>
      </c>
      <c r="FB1420">
        <v>72.238674549202997</v>
      </c>
      <c r="FC1420">
        <v>71.455244744081298</v>
      </c>
      <c r="FD1420">
        <v>72.019442718898702</v>
      </c>
      <c r="FE1420">
        <v>74.698064292113699</v>
      </c>
      <c r="FF1420">
        <v>79.003763287968397</v>
      </c>
      <c r="FG1420">
        <v>83.181303330277302</v>
      </c>
      <c r="FH1420">
        <v>86.950180254250697</v>
      </c>
      <c r="FI1420">
        <v>90.487192407571101</v>
      </c>
      <c r="FJ1420">
        <v>93.375236179351802</v>
      </c>
      <c r="FK1420">
        <v>95.897718222679501</v>
      </c>
      <c r="FL1420">
        <v>97.562449194728401</v>
      </c>
      <c r="FM1420">
        <v>98.3779072723691</v>
      </c>
      <c r="FN1420">
        <v>98.510783153643899</v>
      </c>
      <c r="FO1420">
        <v>97.414401065484398</v>
      </c>
      <c r="FP1420">
        <v>94.800571442568597</v>
      </c>
      <c r="FQ1420">
        <v>90.463926008332805</v>
      </c>
      <c r="FR1420">
        <v>86.019961393724998</v>
      </c>
      <c r="FS1420">
        <v>82.823706304485199</v>
      </c>
      <c r="FT1420">
        <v>80.990093335693302</v>
      </c>
      <c r="FU1420">
        <v>2.0396231484973999E-2</v>
      </c>
      <c r="FV1420">
        <v>0</v>
      </c>
      <c r="FW1420">
        <v>0</v>
      </c>
      <c r="FX1420">
        <v>1</v>
      </c>
    </row>
    <row r="1421" spans="1:180" x14ac:dyDescent="0.2">
      <c r="A1421" t="s">
        <v>42</v>
      </c>
      <c r="B1421" t="s">
        <v>58</v>
      </c>
      <c r="C1421" t="s">
        <v>55</v>
      </c>
      <c r="D1421" t="s">
        <v>41</v>
      </c>
      <c r="E1421" t="s">
        <v>78</v>
      </c>
      <c r="F1421" t="s">
        <v>78</v>
      </c>
      <c r="G1421" t="s">
        <v>2</v>
      </c>
      <c r="H1421">
        <v>690</v>
      </c>
      <c r="I1421">
        <v>0.97638304228940398</v>
      </c>
      <c r="J1421">
        <v>0.81719314932244602</v>
      </c>
      <c r="K1421">
        <v>0.71466329717796695</v>
      </c>
      <c r="L1421">
        <v>0.63738887938671396</v>
      </c>
      <c r="M1421">
        <v>0.59248514742731095</v>
      </c>
      <c r="N1421">
        <v>0.58525821874049799</v>
      </c>
      <c r="O1421">
        <v>0.61010324142968697</v>
      </c>
      <c r="P1421">
        <v>0.662097964764091</v>
      </c>
      <c r="Q1421">
        <v>0.73391086473044498</v>
      </c>
      <c r="R1421">
        <v>0.83435609169054203</v>
      </c>
      <c r="S1421">
        <v>0.98249172545548202</v>
      </c>
      <c r="T1421">
        <v>1.20977001696262</v>
      </c>
      <c r="U1421">
        <v>1.4841879550441399</v>
      </c>
      <c r="V1421">
        <v>1.74758285426423</v>
      </c>
      <c r="W1421">
        <v>2.0053545694008301</v>
      </c>
      <c r="X1421">
        <v>2.2267504793602502</v>
      </c>
      <c r="Y1421">
        <v>2.40876242596668</v>
      </c>
      <c r="Z1421">
        <v>2.54733190555209</v>
      </c>
      <c r="AA1421">
        <v>2.5065935530898602</v>
      </c>
      <c r="AB1421">
        <v>2.3749072964975402</v>
      </c>
      <c r="AC1421">
        <v>2.1907209314779101</v>
      </c>
      <c r="AD1421">
        <v>1.9298006870381501</v>
      </c>
      <c r="AE1421">
        <v>1.56730496196577</v>
      </c>
      <c r="AF1421">
        <v>1.2692741432464201</v>
      </c>
      <c r="AG1421">
        <v>-2.7294636234646698E-2</v>
      </c>
      <c r="AH1421">
        <v>-2.6422015288786301E-2</v>
      </c>
      <c r="AI1421">
        <v>-1.2865420326370501E-2</v>
      </c>
      <c r="AJ1421">
        <v>-1.35503499815968E-2</v>
      </c>
      <c r="AK1421">
        <v>-1.5783645317636499E-2</v>
      </c>
      <c r="AL1421">
        <v>-1.0335208039149099E-2</v>
      </c>
      <c r="AM1421">
        <v>-2.0625484519083599E-2</v>
      </c>
      <c r="AN1421">
        <v>-2.7083545336154199E-2</v>
      </c>
      <c r="AO1421">
        <v>-2.7164145376974699E-2</v>
      </c>
      <c r="AP1421">
        <v>-3.6017113684510597E-2</v>
      </c>
      <c r="AQ1421">
        <v>-3.8080128469925298E-2</v>
      </c>
      <c r="AR1421">
        <v>-2.0947253894203099E-2</v>
      </c>
      <c r="AS1421">
        <v>-1.3379905594221199E-2</v>
      </c>
      <c r="AT1421">
        <v>3.1888868856045599E-3</v>
      </c>
      <c r="AU1421">
        <v>0.30842258504490899</v>
      </c>
      <c r="AV1421">
        <v>0.39428408867393999</v>
      </c>
      <c r="AW1421">
        <v>0.442927471705368</v>
      </c>
      <c r="AX1421">
        <v>0.47240505479989398</v>
      </c>
      <c r="AY1421">
        <v>0.204559566173726</v>
      </c>
      <c r="AZ1421">
        <v>-0.32342631664039101</v>
      </c>
      <c r="BA1421">
        <v>-0.25540960536969598</v>
      </c>
      <c r="BB1421">
        <v>-0.22217891966224201</v>
      </c>
      <c r="BC1421">
        <v>-0.157188588582935</v>
      </c>
      <c r="BD1421">
        <v>-9.6932519379293799E-2</v>
      </c>
      <c r="BE1421">
        <v>-1.6566120396283301E-2</v>
      </c>
      <c r="BF1421">
        <v>-1.2119687063836799E-2</v>
      </c>
      <c r="BG1421">
        <v>-2.9520107434196701E-3</v>
      </c>
      <c r="BH1421">
        <v>-4.8838819159073999E-3</v>
      </c>
      <c r="BI1421">
        <v>-8.1562151475021594E-3</v>
      </c>
      <c r="BJ1421">
        <v>-8.1404739314528101E-4</v>
      </c>
      <c r="BK1421">
        <v>-1.13361145508491E-2</v>
      </c>
      <c r="BL1421">
        <v>-1.6923939597612299E-2</v>
      </c>
      <c r="BM1421">
        <v>-1.34610623194819E-2</v>
      </c>
      <c r="BN1421">
        <v>-2.1722496836268299E-2</v>
      </c>
      <c r="BO1421">
        <v>-2.5432728857134601E-2</v>
      </c>
      <c r="BP1421">
        <v>-1.06244451286641E-2</v>
      </c>
      <c r="BQ1421">
        <v>-3.1252092604748798E-3</v>
      </c>
      <c r="BR1421">
        <v>1.9108279431421502E-2</v>
      </c>
      <c r="BS1421">
        <v>0.33746250769229402</v>
      </c>
      <c r="BT1421">
        <v>0.43088946411561402</v>
      </c>
      <c r="BU1421">
        <v>0.48007521324033797</v>
      </c>
      <c r="BV1421">
        <v>0.50300625844571201</v>
      </c>
      <c r="BW1421">
        <v>0.24572196631224999</v>
      </c>
      <c r="BX1421">
        <v>-0.28407099063963498</v>
      </c>
      <c r="BY1421">
        <v>-0.22683881400106101</v>
      </c>
      <c r="BZ1421">
        <v>-0.193312660146542</v>
      </c>
      <c r="CA1421">
        <v>-0.12987288876917499</v>
      </c>
      <c r="CB1421">
        <v>-7.5930348270972295E-2</v>
      </c>
      <c r="CC1421">
        <v>-9.1355830085890904E-3</v>
      </c>
      <c r="CD1421">
        <v>-2.2139381039906199E-3</v>
      </c>
      <c r="CE1421">
        <v>3.91398653480952E-3</v>
      </c>
      <c r="CF1421">
        <v>1.11848746598712E-3</v>
      </c>
      <c r="CG1421">
        <v>-2.87348024687907E-3</v>
      </c>
      <c r="CH1421">
        <v>5.7802794662506103E-3</v>
      </c>
      <c r="CI1421">
        <v>-4.9023252087791701E-3</v>
      </c>
      <c r="CJ1421">
        <v>-9.8874276120006297E-3</v>
      </c>
      <c r="CK1421">
        <v>-3.97034873715367E-3</v>
      </c>
      <c r="CL1421">
        <v>-1.18220887524387E-2</v>
      </c>
      <c r="CM1421">
        <v>-1.66731784127102E-2</v>
      </c>
      <c r="CN1421">
        <v>-3.4748992237146601E-3</v>
      </c>
      <c r="CO1421">
        <v>3.97716218170374E-3</v>
      </c>
      <c r="CP1421">
        <v>3.0134002213885999E-2</v>
      </c>
      <c r="CQ1421">
        <v>0.35757546965442799</v>
      </c>
      <c r="CR1421">
        <v>0.456242235636659</v>
      </c>
      <c r="CS1421">
        <v>0.50580362586540595</v>
      </c>
      <c r="CT1421">
        <v>0.52420055887127603</v>
      </c>
      <c r="CU1421">
        <v>0.27423091925640602</v>
      </c>
      <c r="CV1421">
        <v>-0.25681361173846201</v>
      </c>
      <c r="CW1421">
        <v>-0.20705077093349</v>
      </c>
      <c r="CX1421">
        <v>-0.17331997674039001</v>
      </c>
      <c r="CY1421">
        <v>-0.110954118289164</v>
      </c>
      <c r="CZ1421">
        <v>-6.1384308539633198E-2</v>
      </c>
      <c r="DA1421">
        <v>-1.7050456208948599E-3</v>
      </c>
      <c r="DB1421">
        <v>7.6918108558555603E-3</v>
      </c>
      <c r="DC1421">
        <v>1.0779983813038701E-2</v>
      </c>
      <c r="DD1421">
        <v>7.12085684788164E-3</v>
      </c>
      <c r="DE1421">
        <v>2.4092546537440199E-3</v>
      </c>
      <c r="DF1421">
        <v>1.2374606325646499E-2</v>
      </c>
      <c r="DG1421">
        <v>1.5314641332907399E-3</v>
      </c>
      <c r="DH1421">
        <v>-2.85091562638899E-3</v>
      </c>
      <c r="DI1421">
        <v>5.5203648451745699E-3</v>
      </c>
      <c r="DJ1421">
        <v>-1.921680668609E-3</v>
      </c>
      <c r="DK1421">
        <v>-7.9136279682858E-3</v>
      </c>
      <c r="DL1421">
        <v>3.6746466812347398E-3</v>
      </c>
      <c r="DM1421">
        <v>1.10795336238824E-2</v>
      </c>
      <c r="DN1421">
        <v>4.11597249963504E-2</v>
      </c>
      <c r="DO1421">
        <v>0.37768843161656102</v>
      </c>
      <c r="DP1421">
        <v>0.48159500715770398</v>
      </c>
      <c r="DQ1421">
        <v>0.53153203849047503</v>
      </c>
      <c r="DR1421">
        <v>0.54539485929683995</v>
      </c>
      <c r="DS1421">
        <v>0.30273987220056198</v>
      </c>
      <c r="DT1421">
        <v>-0.22955623283728899</v>
      </c>
      <c r="DU1421">
        <v>-0.18726272786591899</v>
      </c>
      <c r="DV1421">
        <v>-0.153327293334238</v>
      </c>
      <c r="DW1421">
        <v>-9.2035347809151694E-2</v>
      </c>
      <c r="DX1421">
        <v>-4.6838268808294101E-2</v>
      </c>
      <c r="DY1421">
        <v>9.0234702174685402E-3</v>
      </c>
      <c r="DZ1421">
        <v>2.1994139080805102E-2</v>
      </c>
      <c r="EA1421">
        <v>2.0693393395989499E-2</v>
      </c>
      <c r="EB1421">
        <v>1.5787324913570999E-2</v>
      </c>
      <c r="EC1421">
        <v>1.0036684823878299E-2</v>
      </c>
      <c r="ED1421">
        <v>2.1895766971650299E-2</v>
      </c>
      <c r="EE1421">
        <v>1.08208341015253E-2</v>
      </c>
      <c r="EF1421">
        <v>7.3086901121529203E-3</v>
      </c>
      <c r="EG1421">
        <v>1.92234479026673E-2</v>
      </c>
      <c r="EH1421">
        <v>1.23729361796332E-2</v>
      </c>
      <c r="EI1421">
        <v>4.7337716445048699E-3</v>
      </c>
      <c r="EJ1421">
        <v>1.3997455446773799E-2</v>
      </c>
      <c r="EK1421">
        <v>2.1334229957628702E-2</v>
      </c>
      <c r="EL1421">
        <v>5.70791175421674E-2</v>
      </c>
      <c r="EM1421">
        <v>0.40672835426394599</v>
      </c>
      <c r="EN1421">
        <v>0.51820038259937695</v>
      </c>
      <c r="EO1421">
        <v>0.56867978002544495</v>
      </c>
      <c r="EP1421">
        <v>0.57599606294265804</v>
      </c>
      <c r="EQ1421">
        <v>0.34390227233908699</v>
      </c>
      <c r="ER1421">
        <v>-0.19020090683653401</v>
      </c>
      <c r="ES1421">
        <v>-0.158691936497285</v>
      </c>
      <c r="ET1421">
        <v>-0.124461033818539</v>
      </c>
      <c r="EU1421">
        <v>-6.4719647995392607E-2</v>
      </c>
      <c r="EV1421">
        <v>-2.58360976999726E-2</v>
      </c>
      <c r="EW1421">
        <v>78.8991660968682</v>
      </c>
      <c r="EX1421">
        <v>77.642361427423097</v>
      </c>
      <c r="EY1421">
        <v>76.220054572566895</v>
      </c>
      <c r="EZ1421">
        <v>74.736357004964006</v>
      </c>
      <c r="FA1421">
        <v>73.346276353769795</v>
      </c>
      <c r="FB1421">
        <v>72.439468925416705</v>
      </c>
      <c r="FC1421">
        <v>71.569748525752203</v>
      </c>
      <c r="FD1421">
        <v>72.064390859936907</v>
      </c>
      <c r="FE1421">
        <v>74.5644217662458</v>
      </c>
      <c r="FF1421">
        <v>78.786242350481103</v>
      </c>
      <c r="FG1421">
        <v>82.903340493187699</v>
      </c>
      <c r="FH1421">
        <v>86.693703263223796</v>
      </c>
      <c r="FI1421">
        <v>90.2934079361372</v>
      </c>
      <c r="FJ1421">
        <v>93.200163006941807</v>
      </c>
      <c r="FK1421">
        <v>95.801360027196793</v>
      </c>
      <c r="FL1421">
        <v>97.536061625948903</v>
      </c>
      <c r="FM1421">
        <v>98.410440783913501</v>
      </c>
      <c r="FN1421">
        <v>98.589696376641598</v>
      </c>
      <c r="FO1421">
        <v>97.506402810246001</v>
      </c>
      <c r="FP1421">
        <v>94.934998983079794</v>
      </c>
      <c r="FQ1421">
        <v>90.660188299379797</v>
      </c>
      <c r="FR1421">
        <v>86.216512706744894</v>
      </c>
      <c r="FS1421">
        <v>83.041132033248701</v>
      </c>
      <c r="FT1421">
        <v>81.256196477743799</v>
      </c>
      <c r="FU1421">
        <v>4.61088029276112E-2</v>
      </c>
      <c r="FV1421">
        <v>0</v>
      </c>
      <c r="FW1421">
        <v>0</v>
      </c>
      <c r="FX1421">
        <v>1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17</vt:i4>
      </vt:variant>
    </vt:vector>
  </HeadingPairs>
  <TitlesOfParts>
    <vt:vector size="20" baseType="lpstr">
      <vt:lpstr>Table</vt:lpstr>
      <vt:lpstr>Lookups</vt:lpstr>
      <vt:lpstr>Data</vt:lpstr>
      <vt:lpstr>Care</vt:lpstr>
      <vt:lpstr>Criteria</vt:lpstr>
      <vt:lpstr>data</vt:lpstr>
      <vt:lpstr>date</vt:lpstr>
      <vt:lpstr>date_list</vt:lpstr>
      <vt:lpstr>dual_enrol</vt:lpstr>
      <vt:lpstr>dual_enrol_list</vt:lpstr>
      <vt:lpstr>Enrolled</vt:lpstr>
      <vt:lpstr>lca</vt:lpstr>
      <vt:lpstr>lca_list</vt:lpstr>
      <vt:lpstr>Pass</vt:lpstr>
      <vt:lpstr>Table!Print_Area</vt:lpstr>
      <vt:lpstr>Result_type</vt:lpstr>
      <vt:lpstr>Result_type_list</vt:lpstr>
      <vt:lpstr>Size_list</vt:lpstr>
      <vt:lpstr>Data!table_for_PGE_CBP_expost_private</vt:lpstr>
      <vt:lpstr>Two_way_tab_flag</vt:lpstr>
    </vt:vector>
  </TitlesOfParts>
  <Company>Convergence Data Analytics,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sam@convergenceda.com</dc:creator>
  <cp:lastModifiedBy>Wu, Katrina</cp:lastModifiedBy>
  <cp:lastPrinted>2009-04-03T17:07:33Z</cp:lastPrinted>
  <dcterms:created xsi:type="dcterms:W3CDTF">2009-03-24T17:58:42Z</dcterms:created>
  <dcterms:modified xsi:type="dcterms:W3CDTF">2020-03-28T00:50:18Z</dcterms:modified>
</cp:coreProperties>
</file>